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9e058cf7595e855/Escritorio/Escritorio/lote F-619 - M- 620/"/>
    </mc:Choice>
  </mc:AlternateContent>
  <xr:revisionPtr revIDLastSave="56" documentId="13_ncr:1_{E60D49B1-126F-4F6B-80CE-CCDA68BC2DDE}" xr6:coauthVersionLast="47" xr6:coauthVersionMax="47" xr10:uidLastSave="{68A7D80E-125E-4E6F-90FE-2E8BEAFBAC5E}"/>
  <bookViews>
    <workbookView xWindow="4620" yWindow="4185" windowWidth="21600" windowHeight="11295" firstSheet="1" activeTab="1" xr2:uid="{00000000-000D-0000-FFFF-FFFF00000000}"/>
  </bookViews>
  <sheets>
    <sheet name="Incrementos" sheetId="12" state="hidden" r:id="rId1"/>
    <sheet name="LF" sheetId="1" r:id="rId2"/>
    <sheet name="LM" sheetId="6" r:id="rId3"/>
    <sheet name="Incrementos F " sheetId="13" r:id="rId4"/>
    <sheet name="Incrementos M " sheetId="14" r:id="rId5"/>
    <sheet name="Retiros" sheetId="8" r:id="rId6"/>
    <sheet name="Consolidado Mort" sheetId="11" r:id="rId7"/>
    <sheet name="Caracterizacion LF" sheetId="15" r:id="rId8"/>
    <sheet name="Caracterizacion LM" sheetId="16" r:id="rId9"/>
    <sheet name="Hoja1" sheetId="9" state="hidden" r:id="rId10"/>
    <sheet name="Mortalidad" sheetId="10" state="hidden" r:id="rId11"/>
  </sheets>
  <definedNames>
    <definedName name="_xlnm._FilterDatabase" localSheetId="7" hidden="1">'Caracterizacion LF'!$A$1:$U$61</definedName>
    <definedName name="_xlnm._FilterDatabase" localSheetId="8" hidden="1">'Caracterizacion LM'!$A$1:$U$61</definedName>
    <definedName name="_xlnm._FilterDatabase" localSheetId="6" hidden="1">'Consolidado Mort'!$A$1:$L$42</definedName>
    <definedName name="_xlnm.Print_Area" localSheetId="5">Retiros!$A$1:$G$31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L314" i="1" l="1"/>
  <c r="HY304" i="1" l="1"/>
  <c r="HA304" i="1"/>
  <c r="GC304" i="1"/>
  <c r="AO304" i="1"/>
  <c r="KM306" i="1"/>
  <c r="KN306" i="1" s="1"/>
  <c r="KK306" i="1"/>
  <c r="KL306" i="1" s="1"/>
  <c r="KI306" i="1"/>
  <c r="KJ306" i="1" s="1"/>
  <c r="JM306" i="1"/>
  <c r="JS306" i="1" s="1"/>
  <c r="JK306" i="1"/>
  <c r="JQ306" i="1" s="1"/>
  <c r="JH306" i="1"/>
  <c r="JG306" i="1"/>
  <c r="JB306" i="1"/>
  <c r="IP306" i="1"/>
  <c r="ID306" i="1"/>
  <c r="HR306" i="1"/>
  <c r="HF306" i="1"/>
  <c r="GT306" i="1"/>
  <c r="GH306" i="1"/>
  <c r="FV306" i="1"/>
  <c r="FJ306" i="1"/>
  <c r="EX306" i="1"/>
  <c r="EL306" i="1"/>
  <c r="DZ306" i="1"/>
  <c r="DN306" i="1"/>
  <c r="DB306" i="1"/>
  <c r="CP306" i="1"/>
  <c r="CD306" i="1"/>
  <c r="BR306" i="1"/>
  <c r="BF306" i="1"/>
  <c r="AT306" i="1"/>
  <c r="AH306" i="1"/>
  <c r="V306" i="1"/>
  <c r="J306" i="1"/>
  <c r="JN306" i="1" l="1"/>
  <c r="KM279" i="1"/>
  <c r="KK279" i="1"/>
  <c r="KI279" i="1"/>
  <c r="JM279" i="1"/>
  <c r="JS279" i="1" s="1"/>
  <c r="JK279" i="1"/>
  <c r="JH279" i="1"/>
  <c r="JG279" i="1"/>
  <c r="JB279" i="1"/>
  <c r="IP279" i="1"/>
  <c r="ID279" i="1"/>
  <c r="HR279" i="1"/>
  <c r="HF279" i="1"/>
  <c r="GT279" i="1"/>
  <c r="GH279" i="1"/>
  <c r="FV279" i="1"/>
  <c r="FJ279" i="1"/>
  <c r="EX279" i="1"/>
  <c r="EL279" i="1"/>
  <c r="DZ279" i="1"/>
  <c r="DN279" i="1"/>
  <c r="DB279" i="1"/>
  <c r="CP279" i="1"/>
  <c r="CD279" i="1"/>
  <c r="BR279" i="1"/>
  <c r="BF279" i="1"/>
  <c r="AT279" i="1"/>
  <c r="AH279" i="1"/>
  <c r="V279" i="1"/>
  <c r="J279" i="1"/>
  <c r="KM278" i="1"/>
  <c r="KK278" i="1"/>
  <c r="KI278" i="1"/>
  <c r="JM278" i="1"/>
  <c r="JS278" i="1" s="1"/>
  <c r="JK278" i="1"/>
  <c r="JQ278" i="1" s="1"/>
  <c r="JH278" i="1"/>
  <c r="JG278" i="1"/>
  <c r="JB278" i="1"/>
  <c r="IP278" i="1"/>
  <c r="ID278" i="1"/>
  <c r="HR278" i="1"/>
  <c r="HF278" i="1"/>
  <c r="GT278" i="1"/>
  <c r="GH278" i="1"/>
  <c r="FV278" i="1"/>
  <c r="FJ278" i="1"/>
  <c r="EX278" i="1"/>
  <c r="EL278" i="1"/>
  <c r="DZ278" i="1"/>
  <c r="DN278" i="1"/>
  <c r="DB278" i="1"/>
  <c r="CP278" i="1"/>
  <c r="CD278" i="1"/>
  <c r="BR278" i="1"/>
  <c r="BF278" i="1"/>
  <c r="AT278" i="1"/>
  <c r="AH278" i="1"/>
  <c r="V278" i="1"/>
  <c r="J278" i="1"/>
  <c r="HQ279" i="6"/>
  <c r="HO279" i="6"/>
  <c r="HU279" i="6" s="1"/>
  <c r="HL279" i="6"/>
  <c r="HK279" i="6"/>
  <c r="HF279" i="6"/>
  <c r="GT279" i="6"/>
  <c r="GH279" i="6"/>
  <c r="FV279" i="6"/>
  <c r="FJ279" i="6"/>
  <c r="EX279" i="6"/>
  <c r="EL279" i="6"/>
  <c r="DZ279" i="6"/>
  <c r="DN279" i="6"/>
  <c r="DB279" i="6"/>
  <c r="CP279" i="6"/>
  <c r="CD279" i="6"/>
  <c r="BR279" i="6"/>
  <c r="BF279" i="6"/>
  <c r="AT279" i="6"/>
  <c r="AH279" i="6"/>
  <c r="V279" i="6"/>
  <c r="J279" i="6"/>
  <c r="HQ278" i="6"/>
  <c r="HO278" i="6"/>
  <c r="HU278" i="6" s="1"/>
  <c r="HL278" i="6"/>
  <c r="HK278" i="6"/>
  <c r="HF278" i="6"/>
  <c r="GT278" i="6"/>
  <c r="GH278" i="6"/>
  <c r="FV278" i="6"/>
  <c r="FJ278" i="6"/>
  <c r="EX278" i="6"/>
  <c r="EL278" i="6"/>
  <c r="DZ278" i="6"/>
  <c r="DN278" i="6"/>
  <c r="DB278" i="6"/>
  <c r="CP278" i="6"/>
  <c r="CD278" i="6"/>
  <c r="BR278" i="6"/>
  <c r="BF278" i="6"/>
  <c r="AT278" i="6"/>
  <c r="AH278" i="6"/>
  <c r="V278" i="6"/>
  <c r="J278" i="6"/>
  <c r="HR279" i="6" l="1"/>
  <c r="HR278" i="6"/>
  <c r="JN279" i="1"/>
  <c r="JQ279" i="1"/>
  <c r="JN278" i="1"/>
  <c r="T61" i="15" l="1"/>
  <c r="T60" i="15"/>
  <c r="T59" i="15"/>
  <c r="T58" i="15"/>
  <c r="T57" i="15"/>
  <c r="T56" i="15"/>
  <c r="T55" i="15"/>
  <c r="T54" i="15"/>
  <c r="T53" i="15"/>
  <c r="T52" i="15"/>
  <c r="T51" i="15"/>
  <c r="T50" i="15"/>
  <c r="T49" i="15"/>
  <c r="T48" i="15"/>
  <c r="U48" i="15" s="1"/>
  <c r="F48" i="15"/>
  <c r="F49" i="15" s="1"/>
  <c r="F50" i="15" s="1"/>
  <c r="F51" i="15" s="1"/>
  <c r="F52" i="15" s="1"/>
  <c r="F53" i="15" s="1"/>
  <c r="F54" i="15" s="1"/>
  <c r="F55" i="15" s="1"/>
  <c r="F56" i="15" s="1"/>
  <c r="F57" i="15" s="1"/>
  <c r="F58" i="15" s="1"/>
  <c r="F59" i="15" s="1"/>
  <c r="F60" i="15" s="1"/>
  <c r="F61" i="15" s="1"/>
  <c r="E48" i="15"/>
  <c r="E49" i="15" s="1"/>
  <c r="E50" i="15" s="1"/>
  <c r="E51" i="15" s="1"/>
  <c r="E52" i="15" s="1"/>
  <c r="E53" i="15" s="1"/>
  <c r="E54" i="15" s="1"/>
  <c r="E55" i="15" s="1"/>
  <c r="E56" i="15" s="1"/>
  <c r="E57" i="15" s="1"/>
  <c r="E58" i="15" s="1"/>
  <c r="E59" i="15" s="1"/>
  <c r="E60" i="15" s="1"/>
  <c r="E61" i="15" s="1"/>
  <c r="D48" i="15"/>
  <c r="D49" i="15" s="1"/>
  <c r="D50" i="15" s="1"/>
  <c r="D51" i="15" s="1"/>
  <c r="D52" i="15" s="1"/>
  <c r="D53" i="15" s="1"/>
  <c r="D54" i="15" s="1"/>
  <c r="D55" i="15" s="1"/>
  <c r="D56" i="15" s="1"/>
  <c r="D57" i="15" s="1"/>
  <c r="D58" i="15" s="1"/>
  <c r="D59" i="15" s="1"/>
  <c r="D60" i="15" s="1"/>
  <c r="D61" i="15" s="1"/>
  <c r="T47" i="15"/>
  <c r="T46" i="15"/>
  <c r="T45" i="15"/>
  <c r="T44" i="15"/>
  <c r="T43" i="15"/>
  <c r="T42" i="15"/>
  <c r="T41" i="15"/>
  <c r="T40" i="15"/>
  <c r="T39" i="15"/>
  <c r="T38" i="15"/>
  <c r="T37" i="15"/>
  <c r="T36" i="15"/>
  <c r="T35" i="15"/>
  <c r="T34" i="15"/>
  <c r="T33" i="15"/>
  <c r="U33" i="15" s="1"/>
  <c r="F33" i="15"/>
  <c r="F34" i="15" s="1"/>
  <c r="F35" i="15" s="1"/>
  <c r="F36" i="15" s="1"/>
  <c r="F37" i="15" s="1"/>
  <c r="F38" i="15" s="1"/>
  <c r="F39" i="15" s="1"/>
  <c r="F40" i="15" s="1"/>
  <c r="F41" i="15" s="1"/>
  <c r="F42" i="15" s="1"/>
  <c r="F43" i="15" s="1"/>
  <c r="F44" i="15" s="1"/>
  <c r="F45" i="15" s="1"/>
  <c r="F46" i="15" s="1"/>
  <c r="E33" i="15"/>
  <c r="E34" i="15" s="1"/>
  <c r="E35" i="15" s="1"/>
  <c r="E36" i="15" s="1"/>
  <c r="E37" i="15" s="1"/>
  <c r="E38" i="15" s="1"/>
  <c r="E39" i="15" s="1"/>
  <c r="E40" i="15" s="1"/>
  <c r="E41" i="15" s="1"/>
  <c r="E42" i="15" s="1"/>
  <c r="E43" i="15" s="1"/>
  <c r="E44" i="15" s="1"/>
  <c r="E45" i="15" s="1"/>
  <c r="E46" i="15" s="1"/>
  <c r="D33" i="15"/>
  <c r="D34" i="15" s="1"/>
  <c r="D35" i="15" s="1"/>
  <c r="D36" i="15" s="1"/>
  <c r="D37" i="15" s="1"/>
  <c r="D38" i="15" s="1"/>
  <c r="D39" i="15" s="1"/>
  <c r="D40" i="15" s="1"/>
  <c r="D41" i="15" s="1"/>
  <c r="D42" i="15" s="1"/>
  <c r="D43" i="15" s="1"/>
  <c r="D44" i="15" s="1"/>
  <c r="D45" i="15" s="1"/>
  <c r="D46" i="15" s="1"/>
  <c r="T32" i="15"/>
  <c r="T31" i="15"/>
  <c r="T30" i="15"/>
  <c r="T29" i="15"/>
  <c r="T28" i="15"/>
  <c r="T27" i="15"/>
  <c r="T26" i="15"/>
  <c r="T25" i="15"/>
  <c r="T24" i="15"/>
  <c r="T23" i="15"/>
  <c r="T22" i="15"/>
  <c r="T21" i="15"/>
  <c r="T20" i="15"/>
  <c r="T19" i="15"/>
  <c r="T18" i="15"/>
  <c r="U18" i="15" s="1"/>
  <c r="F18" i="15"/>
  <c r="F19" i="15" s="1"/>
  <c r="F20" i="15" s="1"/>
  <c r="F21" i="15" s="1"/>
  <c r="F22" i="15" s="1"/>
  <c r="F23" i="15" s="1"/>
  <c r="F24" i="15" s="1"/>
  <c r="F25" i="15" s="1"/>
  <c r="F26" i="15" s="1"/>
  <c r="F27" i="15" s="1"/>
  <c r="F28" i="15" s="1"/>
  <c r="F29" i="15" s="1"/>
  <c r="F30" i="15" s="1"/>
  <c r="F31" i="15" s="1"/>
  <c r="E18" i="15"/>
  <c r="E19" i="15" s="1"/>
  <c r="E20" i="15" s="1"/>
  <c r="E21" i="15" s="1"/>
  <c r="E22" i="15" s="1"/>
  <c r="E23" i="15" s="1"/>
  <c r="E24" i="15" s="1"/>
  <c r="E25" i="15" s="1"/>
  <c r="E26" i="15" s="1"/>
  <c r="E27" i="15" s="1"/>
  <c r="E28" i="15" s="1"/>
  <c r="E29" i="15" s="1"/>
  <c r="E30" i="15" s="1"/>
  <c r="E31" i="15" s="1"/>
  <c r="D18" i="15"/>
  <c r="D19" i="15" s="1"/>
  <c r="D20" i="15" s="1"/>
  <c r="D21" i="15" s="1"/>
  <c r="D22" i="15" s="1"/>
  <c r="D23" i="15" s="1"/>
  <c r="D24" i="15" s="1"/>
  <c r="D25" i="15" s="1"/>
  <c r="D26" i="15" s="1"/>
  <c r="D27" i="15" s="1"/>
  <c r="D28" i="15" s="1"/>
  <c r="D29" i="15" s="1"/>
  <c r="D30" i="15" s="1"/>
  <c r="D31" i="15" s="1"/>
  <c r="T17" i="15"/>
  <c r="T16" i="15"/>
  <c r="T15" i="15"/>
  <c r="T14" i="15"/>
  <c r="T13" i="15"/>
  <c r="T12" i="15"/>
  <c r="T11" i="15"/>
  <c r="T10" i="15"/>
  <c r="T9" i="15"/>
  <c r="T8" i="15"/>
  <c r="T7" i="15"/>
  <c r="T6" i="15"/>
  <c r="T5" i="15"/>
  <c r="T4" i="15"/>
  <c r="T3" i="15"/>
  <c r="U3" i="15" s="1"/>
  <c r="F3" i="15"/>
  <c r="F4" i="15" s="1"/>
  <c r="F5" i="15" s="1"/>
  <c r="F6" i="15" s="1"/>
  <c r="F7" i="15" s="1"/>
  <c r="F8" i="15" s="1"/>
  <c r="F9" i="15" s="1"/>
  <c r="F10" i="15" s="1"/>
  <c r="F11" i="15" s="1"/>
  <c r="F12" i="15" s="1"/>
  <c r="F13" i="15" s="1"/>
  <c r="F14" i="15" s="1"/>
  <c r="F15" i="15" s="1"/>
  <c r="F16" i="15" s="1"/>
  <c r="E3" i="15"/>
  <c r="E4" i="15" s="1"/>
  <c r="E5" i="15" s="1"/>
  <c r="E6" i="15" s="1"/>
  <c r="E7" i="15" s="1"/>
  <c r="E8" i="15" s="1"/>
  <c r="E9" i="15" s="1"/>
  <c r="E10" i="15" s="1"/>
  <c r="E11" i="15" s="1"/>
  <c r="E12" i="15" s="1"/>
  <c r="E13" i="15" s="1"/>
  <c r="E14" i="15" s="1"/>
  <c r="E15" i="15" s="1"/>
  <c r="E16" i="15" s="1"/>
  <c r="D3" i="15"/>
  <c r="D4" i="15" s="1"/>
  <c r="D5" i="15" s="1"/>
  <c r="D6" i="15" s="1"/>
  <c r="D7" i="15" s="1"/>
  <c r="D8" i="15" s="1"/>
  <c r="D9" i="15" s="1"/>
  <c r="D10" i="15" s="1"/>
  <c r="D11" i="15" s="1"/>
  <c r="D12" i="15" s="1"/>
  <c r="D13" i="15" s="1"/>
  <c r="D14" i="15" s="1"/>
  <c r="D15" i="15" s="1"/>
  <c r="D16" i="15" s="1"/>
  <c r="T2" i="15"/>
  <c r="T61" i="16"/>
  <c r="T60" i="16"/>
  <c r="T59" i="16"/>
  <c r="T58" i="16"/>
  <c r="T57" i="16"/>
  <c r="T56" i="16"/>
  <c r="T55" i="16"/>
  <c r="T54" i="16"/>
  <c r="T53" i="16"/>
  <c r="T52" i="16"/>
  <c r="T51" i="16"/>
  <c r="T50" i="16"/>
  <c r="T49" i="16"/>
  <c r="T48" i="16"/>
  <c r="U48" i="16" s="1"/>
  <c r="F48" i="16"/>
  <c r="F49" i="16" s="1"/>
  <c r="F50" i="16" s="1"/>
  <c r="F51" i="16" s="1"/>
  <c r="F52" i="16" s="1"/>
  <c r="F53" i="16" s="1"/>
  <c r="F54" i="16" s="1"/>
  <c r="F55" i="16" s="1"/>
  <c r="F56" i="16" s="1"/>
  <c r="F57" i="16" s="1"/>
  <c r="F58" i="16" s="1"/>
  <c r="F59" i="16" s="1"/>
  <c r="F60" i="16" s="1"/>
  <c r="F61" i="16" s="1"/>
  <c r="E48" i="16"/>
  <c r="E49" i="16" s="1"/>
  <c r="E50" i="16" s="1"/>
  <c r="E51" i="16" s="1"/>
  <c r="E52" i="16" s="1"/>
  <c r="E53" i="16" s="1"/>
  <c r="E54" i="16" s="1"/>
  <c r="E55" i="16" s="1"/>
  <c r="E56" i="16" s="1"/>
  <c r="E57" i="16" s="1"/>
  <c r="E58" i="16" s="1"/>
  <c r="E59" i="16" s="1"/>
  <c r="E60" i="16" s="1"/>
  <c r="E61" i="16" s="1"/>
  <c r="D48" i="16"/>
  <c r="D49" i="16" s="1"/>
  <c r="D50" i="16" s="1"/>
  <c r="D51" i="16" s="1"/>
  <c r="D52" i="16" s="1"/>
  <c r="D53" i="16" s="1"/>
  <c r="D54" i="16" s="1"/>
  <c r="D55" i="16" s="1"/>
  <c r="D56" i="16" s="1"/>
  <c r="D57" i="16" s="1"/>
  <c r="D58" i="16" s="1"/>
  <c r="D59" i="16" s="1"/>
  <c r="D60" i="16" s="1"/>
  <c r="D61" i="16" s="1"/>
  <c r="T47" i="16"/>
  <c r="T46" i="16"/>
  <c r="T45" i="16"/>
  <c r="T44" i="16"/>
  <c r="T43" i="16"/>
  <c r="T42" i="16"/>
  <c r="T41" i="16"/>
  <c r="T40" i="16"/>
  <c r="T39" i="16"/>
  <c r="T38" i="16"/>
  <c r="T37" i="16"/>
  <c r="T36" i="16"/>
  <c r="T35" i="16"/>
  <c r="T34" i="16"/>
  <c r="T33" i="16"/>
  <c r="U33" i="16" s="1"/>
  <c r="F33" i="16"/>
  <c r="F34" i="16" s="1"/>
  <c r="F35" i="16" s="1"/>
  <c r="F36" i="16" s="1"/>
  <c r="F37" i="16" s="1"/>
  <c r="F38" i="16" s="1"/>
  <c r="F39" i="16" s="1"/>
  <c r="F40" i="16" s="1"/>
  <c r="F41" i="16" s="1"/>
  <c r="F42" i="16" s="1"/>
  <c r="F43" i="16" s="1"/>
  <c r="F44" i="16" s="1"/>
  <c r="F45" i="16" s="1"/>
  <c r="F46" i="16" s="1"/>
  <c r="E33" i="16"/>
  <c r="E34" i="16" s="1"/>
  <c r="E35" i="16" s="1"/>
  <c r="E36" i="16" s="1"/>
  <c r="E37" i="16" s="1"/>
  <c r="E38" i="16" s="1"/>
  <c r="E39" i="16" s="1"/>
  <c r="E40" i="16" s="1"/>
  <c r="E41" i="16" s="1"/>
  <c r="E42" i="16" s="1"/>
  <c r="E43" i="16" s="1"/>
  <c r="E44" i="16" s="1"/>
  <c r="E45" i="16" s="1"/>
  <c r="E46" i="16" s="1"/>
  <c r="D33" i="16"/>
  <c r="D34" i="16" s="1"/>
  <c r="D35" i="16" s="1"/>
  <c r="D36" i="16" s="1"/>
  <c r="D37" i="16" s="1"/>
  <c r="D38" i="16" s="1"/>
  <c r="D39" i="16" s="1"/>
  <c r="D40" i="16" s="1"/>
  <c r="D41" i="16" s="1"/>
  <c r="D42" i="16" s="1"/>
  <c r="D43" i="16" s="1"/>
  <c r="D44" i="16" s="1"/>
  <c r="D45" i="16" s="1"/>
  <c r="D46" i="16" s="1"/>
  <c r="T32" i="16"/>
  <c r="T31" i="16"/>
  <c r="T30" i="16"/>
  <c r="T29" i="16"/>
  <c r="T28" i="16"/>
  <c r="T27" i="16"/>
  <c r="T26" i="16"/>
  <c r="T25" i="16"/>
  <c r="T24" i="16"/>
  <c r="T23" i="16"/>
  <c r="T22" i="16"/>
  <c r="T21" i="16"/>
  <c r="T20" i="16"/>
  <c r="T19" i="16"/>
  <c r="T18" i="16"/>
  <c r="U18" i="16" s="1"/>
  <c r="F18" i="16"/>
  <c r="F19" i="16" s="1"/>
  <c r="F20" i="16" s="1"/>
  <c r="F21" i="16" s="1"/>
  <c r="F22" i="16" s="1"/>
  <c r="F23" i="16" s="1"/>
  <c r="F24" i="16" s="1"/>
  <c r="F25" i="16" s="1"/>
  <c r="F26" i="16" s="1"/>
  <c r="F27" i="16" s="1"/>
  <c r="F28" i="16" s="1"/>
  <c r="F29" i="16" s="1"/>
  <c r="F30" i="16" s="1"/>
  <c r="F31" i="16" s="1"/>
  <c r="E18" i="16"/>
  <c r="E19" i="16" s="1"/>
  <c r="E20" i="16" s="1"/>
  <c r="E21" i="16" s="1"/>
  <c r="E22" i="16" s="1"/>
  <c r="E23" i="16" s="1"/>
  <c r="E24" i="16" s="1"/>
  <c r="E25" i="16" s="1"/>
  <c r="E26" i="16" s="1"/>
  <c r="E27" i="16" s="1"/>
  <c r="E28" i="16" s="1"/>
  <c r="E29" i="16" s="1"/>
  <c r="E30" i="16" s="1"/>
  <c r="E31" i="16" s="1"/>
  <c r="D18" i="16"/>
  <c r="D19" i="16" s="1"/>
  <c r="D20" i="16" s="1"/>
  <c r="D21" i="16" s="1"/>
  <c r="D22" i="16" s="1"/>
  <c r="D23" i="16" s="1"/>
  <c r="D24" i="16" s="1"/>
  <c r="D25" i="16" s="1"/>
  <c r="D26" i="16" s="1"/>
  <c r="D27" i="16" s="1"/>
  <c r="D28" i="16" s="1"/>
  <c r="D29" i="16" s="1"/>
  <c r="D30" i="16" s="1"/>
  <c r="D31" i="16" s="1"/>
  <c r="T17" i="16"/>
  <c r="F3" i="16"/>
  <c r="F4" i="16" s="1"/>
  <c r="F5" i="16" s="1"/>
  <c r="F6" i="16" s="1"/>
  <c r="F7" i="16" s="1"/>
  <c r="F8" i="16" s="1"/>
  <c r="F9" i="16" s="1"/>
  <c r="F10" i="16" s="1"/>
  <c r="F11" i="16" s="1"/>
  <c r="F12" i="16" s="1"/>
  <c r="F13" i="16" s="1"/>
  <c r="F14" i="16" s="1"/>
  <c r="F15" i="16" s="1"/>
  <c r="F16" i="16" s="1"/>
  <c r="T16" i="16"/>
  <c r="T15" i="16"/>
  <c r="T14" i="16"/>
  <c r="T13" i="16"/>
  <c r="T12" i="16"/>
  <c r="T11" i="16"/>
  <c r="T10" i="16"/>
  <c r="T9" i="16"/>
  <c r="T8" i="16"/>
  <c r="T7" i="16"/>
  <c r="T6" i="16"/>
  <c r="T5" i="16"/>
  <c r="T4" i="16"/>
  <c r="E3" i="16"/>
  <c r="E4" i="16" s="1"/>
  <c r="E5" i="16" s="1"/>
  <c r="E6" i="16" s="1"/>
  <c r="E7" i="16" s="1"/>
  <c r="E8" i="16" s="1"/>
  <c r="E9" i="16" s="1"/>
  <c r="E10" i="16" s="1"/>
  <c r="E11" i="16" s="1"/>
  <c r="E12" i="16" s="1"/>
  <c r="E13" i="16" s="1"/>
  <c r="E14" i="16" s="1"/>
  <c r="E15" i="16" s="1"/>
  <c r="E16" i="16" s="1"/>
  <c r="D3" i="16"/>
  <c r="D4" i="16" s="1"/>
  <c r="D5" i="16" s="1"/>
  <c r="D6" i="16" s="1"/>
  <c r="D7" i="16" s="1"/>
  <c r="D8" i="16" s="1"/>
  <c r="D9" i="16" s="1"/>
  <c r="D10" i="16" s="1"/>
  <c r="D11" i="16" s="1"/>
  <c r="D12" i="16" s="1"/>
  <c r="D13" i="16" s="1"/>
  <c r="D14" i="16" s="1"/>
  <c r="D15" i="16" s="1"/>
  <c r="D16" i="16" s="1"/>
  <c r="T3" i="16"/>
  <c r="U3" i="16" s="1"/>
  <c r="T2" i="16"/>
  <c r="U34" i="16" l="1"/>
  <c r="U19" i="16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49" i="15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49" i="16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4" i="16"/>
  <c r="U5" i="16" s="1"/>
  <c r="U6" i="16" s="1"/>
  <c r="U7" i="16" s="1"/>
  <c r="U8" i="16" s="1"/>
  <c r="U9" i="16" s="1"/>
  <c r="U10" i="16" s="1"/>
  <c r="U11" i="16" s="1"/>
  <c r="U12" i="16" s="1"/>
  <c r="U13" i="16" s="1"/>
  <c r="U14" i="16" s="1"/>
  <c r="U15" i="16" s="1"/>
  <c r="U16" i="16" s="1"/>
  <c r="U4" i="15"/>
  <c r="U5" i="15" s="1"/>
  <c r="U6" i="15" s="1"/>
  <c r="U7" i="15" s="1"/>
  <c r="U8" i="15" s="1"/>
  <c r="U9" i="15" s="1"/>
  <c r="U10" i="15" s="1"/>
  <c r="U11" i="15" s="1"/>
  <c r="U12" i="15" s="1"/>
  <c r="U13" i="15" s="1"/>
  <c r="U14" i="15" s="1"/>
  <c r="U15" i="15" s="1"/>
  <c r="U16" i="15" s="1"/>
  <c r="U19" i="15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4" i="15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35" i="16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JK261" i="1" l="1"/>
  <c r="JQ261" i="1" l="1"/>
  <c r="AH253" i="1" l="1"/>
  <c r="HS246" i="6" l="1"/>
  <c r="DB235" i="1" l="1"/>
  <c r="BM224" i="6" l="1"/>
  <c r="BM225" i="6" s="1"/>
  <c r="BM226" i="6" s="1"/>
  <c r="BM227" i="6" s="1"/>
  <c r="EL212" i="1" l="1"/>
  <c r="JG203" i="1" l="1"/>
  <c r="HM192" i="6" l="1"/>
  <c r="HM193" i="6"/>
  <c r="HM183" i="6"/>
  <c r="HM184" i="6"/>
  <c r="EX191" i="1" l="1"/>
  <c r="DB187" i="1" l="1"/>
  <c r="FV168" i="1" l="1"/>
  <c r="FJ168" i="1" l="1"/>
  <c r="AS147" i="6" l="1"/>
  <c r="IP141" i="1" l="1"/>
  <c r="DN128" i="1" l="1"/>
  <c r="JH371" i="1" l="1"/>
  <c r="JG371" i="1"/>
  <c r="JH370" i="1"/>
  <c r="JG370" i="1"/>
  <c r="JH369" i="1"/>
  <c r="JG369" i="1"/>
  <c r="JH368" i="1"/>
  <c r="JG368" i="1"/>
  <c r="JH367" i="1"/>
  <c r="JG367" i="1"/>
  <c r="JH366" i="1"/>
  <c r="JG366" i="1"/>
  <c r="JH365" i="1"/>
  <c r="JG365" i="1"/>
  <c r="JH362" i="1"/>
  <c r="JG362" i="1"/>
  <c r="JH361" i="1"/>
  <c r="JG361" i="1"/>
  <c r="JH360" i="1"/>
  <c r="JG360" i="1"/>
  <c r="JH359" i="1"/>
  <c r="JG359" i="1"/>
  <c r="JH358" i="1"/>
  <c r="JG358" i="1"/>
  <c r="JH357" i="1"/>
  <c r="JG357" i="1"/>
  <c r="JH356" i="1"/>
  <c r="JG356" i="1"/>
  <c r="JH353" i="1"/>
  <c r="JG353" i="1"/>
  <c r="JH352" i="1"/>
  <c r="JG352" i="1"/>
  <c r="JH351" i="1"/>
  <c r="JG351" i="1"/>
  <c r="JH350" i="1"/>
  <c r="JG350" i="1"/>
  <c r="JH349" i="1"/>
  <c r="JG349" i="1"/>
  <c r="JH348" i="1"/>
  <c r="JG348" i="1"/>
  <c r="JH347" i="1"/>
  <c r="JG347" i="1"/>
  <c r="JH344" i="1"/>
  <c r="JG344" i="1"/>
  <c r="JH343" i="1"/>
  <c r="JG343" i="1"/>
  <c r="JH342" i="1"/>
  <c r="JG342" i="1"/>
  <c r="JH341" i="1"/>
  <c r="JG341" i="1"/>
  <c r="JH340" i="1"/>
  <c r="JG340" i="1"/>
  <c r="JH339" i="1"/>
  <c r="JG339" i="1"/>
  <c r="JH338" i="1"/>
  <c r="JG338" i="1"/>
  <c r="JH335" i="1"/>
  <c r="JG335" i="1"/>
  <c r="JH334" i="1"/>
  <c r="JG334" i="1"/>
  <c r="JH333" i="1"/>
  <c r="JG333" i="1"/>
  <c r="JH332" i="1"/>
  <c r="JG332" i="1"/>
  <c r="JH331" i="1"/>
  <c r="JG331" i="1"/>
  <c r="JH330" i="1"/>
  <c r="JG330" i="1"/>
  <c r="JH329" i="1"/>
  <c r="JG329" i="1"/>
  <c r="JH326" i="1"/>
  <c r="JG326" i="1"/>
  <c r="JH325" i="1"/>
  <c r="JG325" i="1"/>
  <c r="JH324" i="1"/>
  <c r="JG324" i="1"/>
  <c r="JH323" i="1"/>
  <c r="JG323" i="1"/>
  <c r="JH322" i="1"/>
  <c r="JG322" i="1"/>
  <c r="JH321" i="1"/>
  <c r="JG321" i="1"/>
  <c r="JH320" i="1"/>
  <c r="JG320" i="1"/>
  <c r="JH317" i="1"/>
  <c r="JG317" i="1"/>
  <c r="JH316" i="1"/>
  <c r="JG316" i="1"/>
  <c r="JH315" i="1"/>
  <c r="JG315" i="1"/>
  <c r="JH314" i="1"/>
  <c r="JG314" i="1"/>
  <c r="JH313" i="1"/>
  <c r="JG313" i="1"/>
  <c r="JH312" i="1"/>
  <c r="JG312" i="1"/>
  <c r="JH311" i="1"/>
  <c r="JG311" i="1"/>
  <c r="JH308" i="1"/>
  <c r="JG308" i="1"/>
  <c r="JH307" i="1"/>
  <c r="JG307" i="1"/>
  <c r="JH305" i="1"/>
  <c r="JG305" i="1"/>
  <c r="JH304" i="1"/>
  <c r="JG304" i="1"/>
  <c r="JH303" i="1"/>
  <c r="JG303" i="1"/>
  <c r="JH302" i="1"/>
  <c r="JG302" i="1"/>
  <c r="JH299" i="1"/>
  <c r="JG299" i="1"/>
  <c r="JH298" i="1"/>
  <c r="JG298" i="1"/>
  <c r="JH297" i="1"/>
  <c r="JG297" i="1"/>
  <c r="JH296" i="1"/>
  <c r="JG296" i="1"/>
  <c r="JH295" i="1"/>
  <c r="JG295" i="1"/>
  <c r="JH294" i="1"/>
  <c r="JG294" i="1"/>
  <c r="JH293" i="1"/>
  <c r="JG293" i="1"/>
  <c r="JH290" i="1"/>
  <c r="JG290" i="1"/>
  <c r="JH289" i="1"/>
  <c r="JG289" i="1"/>
  <c r="JH288" i="1"/>
  <c r="JG288" i="1"/>
  <c r="JH287" i="1"/>
  <c r="JG287" i="1"/>
  <c r="JH286" i="1"/>
  <c r="JG286" i="1"/>
  <c r="JH285" i="1"/>
  <c r="JG285" i="1"/>
  <c r="JH284" i="1"/>
  <c r="JG284" i="1"/>
  <c r="JH281" i="1"/>
  <c r="JG281" i="1"/>
  <c r="JH280" i="1"/>
  <c r="JG280" i="1"/>
  <c r="JH277" i="1"/>
  <c r="JG277" i="1"/>
  <c r="JH276" i="1"/>
  <c r="JG276" i="1"/>
  <c r="JH275" i="1"/>
  <c r="JG275" i="1"/>
  <c r="JH272" i="1"/>
  <c r="JG272" i="1"/>
  <c r="JH271" i="1"/>
  <c r="JG271" i="1"/>
  <c r="JH270" i="1"/>
  <c r="JG270" i="1"/>
  <c r="JH269" i="1"/>
  <c r="JG269" i="1"/>
  <c r="JH268" i="1"/>
  <c r="JG268" i="1"/>
  <c r="JH267" i="1"/>
  <c r="JG267" i="1"/>
  <c r="JH266" i="1"/>
  <c r="JG266" i="1"/>
  <c r="JH263" i="1"/>
  <c r="JG263" i="1"/>
  <c r="JH262" i="1"/>
  <c r="JG262" i="1"/>
  <c r="JH261" i="1"/>
  <c r="JG261" i="1"/>
  <c r="JH260" i="1"/>
  <c r="JG260" i="1"/>
  <c r="JH259" i="1"/>
  <c r="JG259" i="1"/>
  <c r="JH258" i="1"/>
  <c r="JG258" i="1"/>
  <c r="JH257" i="1"/>
  <c r="JG257" i="1"/>
  <c r="JH254" i="1"/>
  <c r="JG254" i="1"/>
  <c r="JH253" i="1"/>
  <c r="JG253" i="1"/>
  <c r="JH252" i="1"/>
  <c r="JG252" i="1"/>
  <c r="JH251" i="1"/>
  <c r="JG251" i="1"/>
  <c r="JH250" i="1"/>
  <c r="JG250" i="1"/>
  <c r="JH249" i="1"/>
  <c r="JG249" i="1"/>
  <c r="JH248" i="1"/>
  <c r="JG248" i="1"/>
  <c r="JH245" i="1"/>
  <c r="JG245" i="1"/>
  <c r="JH244" i="1"/>
  <c r="JG244" i="1"/>
  <c r="JH243" i="1"/>
  <c r="JG243" i="1"/>
  <c r="JH242" i="1"/>
  <c r="JG242" i="1"/>
  <c r="JH241" i="1"/>
  <c r="JG241" i="1"/>
  <c r="JH240" i="1"/>
  <c r="JG240" i="1"/>
  <c r="JH239" i="1"/>
  <c r="JG239" i="1"/>
  <c r="JH236" i="1"/>
  <c r="JG236" i="1"/>
  <c r="JH235" i="1"/>
  <c r="JG235" i="1"/>
  <c r="JH234" i="1"/>
  <c r="JG234" i="1"/>
  <c r="JH233" i="1"/>
  <c r="JG233" i="1"/>
  <c r="JH232" i="1"/>
  <c r="JG232" i="1"/>
  <c r="JH231" i="1"/>
  <c r="JG231" i="1"/>
  <c r="JH230" i="1"/>
  <c r="JG230" i="1"/>
  <c r="JH227" i="1"/>
  <c r="JG227" i="1"/>
  <c r="JH226" i="1"/>
  <c r="JG226" i="1"/>
  <c r="JH225" i="1"/>
  <c r="JG225" i="1"/>
  <c r="JH224" i="1"/>
  <c r="JG224" i="1"/>
  <c r="JH223" i="1"/>
  <c r="JG223" i="1"/>
  <c r="JH222" i="1"/>
  <c r="JG222" i="1"/>
  <c r="JH221" i="1"/>
  <c r="JG221" i="1"/>
  <c r="JH218" i="1"/>
  <c r="JG218" i="1"/>
  <c r="JH217" i="1"/>
  <c r="JG217" i="1"/>
  <c r="JH216" i="1"/>
  <c r="JG216" i="1"/>
  <c r="JH215" i="1"/>
  <c r="JG215" i="1"/>
  <c r="JH214" i="1"/>
  <c r="JG214" i="1"/>
  <c r="JH213" i="1"/>
  <c r="JG213" i="1"/>
  <c r="JH212" i="1"/>
  <c r="JG212" i="1"/>
  <c r="JH209" i="1"/>
  <c r="JG209" i="1"/>
  <c r="JH208" i="1"/>
  <c r="JG208" i="1"/>
  <c r="JH207" i="1"/>
  <c r="JG207" i="1"/>
  <c r="JH206" i="1"/>
  <c r="JG206" i="1"/>
  <c r="JH205" i="1"/>
  <c r="JG205" i="1"/>
  <c r="JH204" i="1"/>
  <c r="JG204" i="1"/>
  <c r="JH203" i="1"/>
  <c r="JH200" i="1"/>
  <c r="JG200" i="1"/>
  <c r="JH199" i="1"/>
  <c r="JG199" i="1"/>
  <c r="JH198" i="1"/>
  <c r="JG198" i="1"/>
  <c r="JH197" i="1"/>
  <c r="JG197" i="1"/>
  <c r="JH196" i="1"/>
  <c r="JG196" i="1"/>
  <c r="JH195" i="1"/>
  <c r="JG195" i="1"/>
  <c r="JH194" i="1"/>
  <c r="JG194" i="1"/>
  <c r="JH191" i="1"/>
  <c r="JG191" i="1"/>
  <c r="JH190" i="1"/>
  <c r="JG190" i="1"/>
  <c r="JH189" i="1"/>
  <c r="JG189" i="1"/>
  <c r="JH188" i="1"/>
  <c r="JG188" i="1"/>
  <c r="JH187" i="1"/>
  <c r="JG187" i="1"/>
  <c r="JH186" i="1"/>
  <c r="JG186" i="1"/>
  <c r="JH185" i="1"/>
  <c r="JG185" i="1"/>
  <c r="JH182" i="1"/>
  <c r="JG182" i="1"/>
  <c r="JH181" i="1"/>
  <c r="JG181" i="1"/>
  <c r="JH180" i="1"/>
  <c r="JG180" i="1"/>
  <c r="JH179" i="1"/>
  <c r="JG179" i="1"/>
  <c r="JH178" i="1"/>
  <c r="JG178" i="1"/>
  <c r="JH177" i="1"/>
  <c r="JG177" i="1"/>
  <c r="JH176" i="1"/>
  <c r="JG176" i="1"/>
  <c r="JH173" i="1"/>
  <c r="JG173" i="1"/>
  <c r="JH172" i="1"/>
  <c r="JG172" i="1"/>
  <c r="JH171" i="1"/>
  <c r="JG171" i="1"/>
  <c r="JH170" i="1"/>
  <c r="JG170" i="1"/>
  <c r="JH169" i="1"/>
  <c r="JG169" i="1"/>
  <c r="JH168" i="1"/>
  <c r="JG168" i="1"/>
  <c r="JH167" i="1"/>
  <c r="JG167" i="1"/>
  <c r="JH164" i="1"/>
  <c r="JG164" i="1"/>
  <c r="JH163" i="1"/>
  <c r="JG163" i="1"/>
  <c r="JH162" i="1"/>
  <c r="JG162" i="1"/>
  <c r="JH161" i="1"/>
  <c r="JG161" i="1"/>
  <c r="JH160" i="1"/>
  <c r="JG160" i="1"/>
  <c r="JH159" i="1"/>
  <c r="JG159" i="1"/>
  <c r="JH158" i="1"/>
  <c r="JG158" i="1"/>
  <c r="JH155" i="1"/>
  <c r="JG155" i="1"/>
  <c r="JH154" i="1"/>
  <c r="JG154" i="1"/>
  <c r="JH153" i="1"/>
  <c r="JG153" i="1"/>
  <c r="JH152" i="1"/>
  <c r="JG152" i="1"/>
  <c r="JH151" i="1"/>
  <c r="JG151" i="1"/>
  <c r="JH150" i="1"/>
  <c r="JG150" i="1"/>
  <c r="JH149" i="1"/>
  <c r="JG149" i="1"/>
  <c r="JH146" i="1"/>
  <c r="JG146" i="1"/>
  <c r="JH145" i="1"/>
  <c r="JG145" i="1"/>
  <c r="JH144" i="1"/>
  <c r="JG144" i="1"/>
  <c r="JH143" i="1"/>
  <c r="JG143" i="1"/>
  <c r="JH142" i="1"/>
  <c r="JG142" i="1"/>
  <c r="JH141" i="1"/>
  <c r="JG141" i="1"/>
  <c r="JH140" i="1"/>
  <c r="JG140" i="1"/>
  <c r="JH137" i="1"/>
  <c r="JG137" i="1"/>
  <c r="JH136" i="1"/>
  <c r="JG136" i="1"/>
  <c r="JH135" i="1"/>
  <c r="JG135" i="1"/>
  <c r="JH134" i="1"/>
  <c r="JG134" i="1"/>
  <c r="JH133" i="1"/>
  <c r="JG133" i="1"/>
  <c r="JH132" i="1"/>
  <c r="JG132" i="1"/>
  <c r="JH131" i="1"/>
  <c r="JG131" i="1"/>
  <c r="JH119" i="1"/>
  <c r="JG119" i="1"/>
  <c r="JH118" i="1"/>
  <c r="JG118" i="1"/>
  <c r="JH117" i="1"/>
  <c r="JG117" i="1"/>
  <c r="JH116" i="1"/>
  <c r="JG116" i="1"/>
  <c r="JH115" i="1"/>
  <c r="JG115" i="1"/>
  <c r="JH114" i="1"/>
  <c r="JG114" i="1"/>
  <c r="JH113" i="1"/>
  <c r="JG113" i="1"/>
  <c r="JH110" i="1"/>
  <c r="JG110" i="1"/>
  <c r="JH109" i="1"/>
  <c r="JG109" i="1"/>
  <c r="JH108" i="1"/>
  <c r="JG108" i="1"/>
  <c r="JH107" i="1"/>
  <c r="JG107" i="1"/>
  <c r="JH106" i="1"/>
  <c r="JG106" i="1"/>
  <c r="JH105" i="1"/>
  <c r="JG105" i="1"/>
  <c r="JH104" i="1"/>
  <c r="JG104" i="1"/>
  <c r="JH101" i="1"/>
  <c r="JG101" i="1"/>
  <c r="JH100" i="1"/>
  <c r="JG100" i="1"/>
  <c r="JH99" i="1"/>
  <c r="JG99" i="1"/>
  <c r="JH98" i="1"/>
  <c r="JG98" i="1"/>
  <c r="JH97" i="1"/>
  <c r="JG97" i="1"/>
  <c r="JH96" i="1"/>
  <c r="JG96" i="1"/>
  <c r="JH95" i="1"/>
  <c r="JG95" i="1"/>
  <c r="JH92" i="1"/>
  <c r="JG92" i="1"/>
  <c r="JH91" i="1"/>
  <c r="JG91" i="1"/>
  <c r="JH90" i="1"/>
  <c r="JG90" i="1"/>
  <c r="JH89" i="1"/>
  <c r="JG89" i="1"/>
  <c r="JH88" i="1"/>
  <c r="JG88" i="1"/>
  <c r="JH87" i="1"/>
  <c r="JG87" i="1"/>
  <c r="JH86" i="1"/>
  <c r="JG86" i="1"/>
  <c r="JH83" i="1"/>
  <c r="JG83" i="1"/>
  <c r="JH82" i="1"/>
  <c r="JG82" i="1"/>
  <c r="JH81" i="1"/>
  <c r="JG81" i="1"/>
  <c r="JH80" i="1"/>
  <c r="JG80" i="1"/>
  <c r="JH79" i="1"/>
  <c r="JG79" i="1"/>
  <c r="JH78" i="1"/>
  <c r="JG78" i="1"/>
  <c r="JH77" i="1"/>
  <c r="JG77" i="1"/>
  <c r="JH74" i="1"/>
  <c r="JG74" i="1"/>
  <c r="JH73" i="1"/>
  <c r="JG73" i="1"/>
  <c r="JH72" i="1"/>
  <c r="JG72" i="1"/>
  <c r="JH71" i="1"/>
  <c r="JG71" i="1"/>
  <c r="JH70" i="1"/>
  <c r="JG70" i="1"/>
  <c r="JH69" i="1"/>
  <c r="JG69" i="1"/>
  <c r="JH68" i="1"/>
  <c r="JG68" i="1"/>
  <c r="JH65" i="1"/>
  <c r="JG65" i="1"/>
  <c r="JH64" i="1"/>
  <c r="JG64" i="1"/>
  <c r="JH63" i="1"/>
  <c r="JG63" i="1"/>
  <c r="JH62" i="1"/>
  <c r="JG62" i="1"/>
  <c r="JH61" i="1"/>
  <c r="JG61" i="1"/>
  <c r="JH60" i="1"/>
  <c r="JG60" i="1"/>
  <c r="JH59" i="1"/>
  <c r="JG59" i="1"/>
  <c r="JH56" i="1"/>
  <c r="JG56" i="1"/>
  <c r="JH55" i="1"/>
  <c r="JG55" i="1"/>
  <c r="JH54" i="1"/>
  <c r="JG54" i="1"/>
  <c r="JH53" i="1"/>
  <c r="JG53" i="1"/>
  <c r="JH52" i="1"/>
  <c r="JG52" i="1"/>
  <c r="JH51" i="1"/>
  <c r="JG51" i="1"/>
  <c r="JH50" i="1"/>
  <c r="JG50" i="1"/>
  <c r="JH47" i="1"/>
  <c r="JG47" i="1"/>
  <c r="JH46" i="1"/>
  <c r="JG46" i="1"/>
  <c r="JH45" i="1"/>
  <c r="JG45" i="1"/>
  <c r="JH44" i="1"/>
  <c r="JG44" i="1"/>
  <c r="JH43" i="1"/>
  <c r="JG43" i="1"/>
  <c r="JH42" i="1"/>
  <c r="JG42" i="1"/>
  <c r="JH41" i="1"/>
  <c r="JG41" i="1"/>
  <c r="JH38" i="1"/>
  <c r="JG38" i="1"/>
  <c r="JH37" i="1"/>
  <c r="JG37" i="1"/>
  <c r="JH36" i="1"/>
  <c r="JG36" i="1"/>
  <c r="JH35" i="1"/>
  <c r="JG35" i="1"/>
  <c r="JH34" i="1"/>
  <c r="JG34" i="1"/>
  <c r="JH33" i="1"/>
  <c r="JG33" i="1"/>
  <c r="JH32" i="1"/>
  <c r="JG32" i="1"/>
  <c r="JH29" i="1"/>
  <c r="JG29" i="1"/>
  <c r="JH28" i="1"/>
  <c r="JG28" i="1"/>
  <c r="JH27" i="1"/>
  <c r="JG27" i="1"/>
  <c r="JH26" i="1"/>
  <c r="JG26" i="1"/>
  <c r="JH25" i="1"/>
  <c r="JG25" i="1"/>
  <c r="JH24" i="1"/>
  <c r="JG24" i="1"/>
  <c r="JH23" i="1"/>
  <c r="JG23" i="1"/>
  <c r="JH20" i="1"/>
  <c r="JG20" i="1"/>
  <c r="JH19" i="1"/>
  <c r="JG19" i="1"/>
  <c r="JH18" i="1"/>
  <c r="JG18" i="1"/>
  <c r="JH17" i="1"/>
  <c r="JG17" i="1"/>
  <c r="JH16" i="1"/>
  <c r="JG16" i="1"/>
  <c r="JH15" i="1"/>
  <c r="JG15" i="1"/>
  <c r="JH14" i="1"/>
  <c r="JG14" i="1"/>
  <c r="JH11" i="1"/>
  <c r="JH12" i="1" s="1"/>
  <c r="JG11" i="1"/>
  <c r="JH10" i="1"/>
  <c r="JG10" i="1"/>
  <c r="JH9" i="1"/>
  <c r="JG9" i="1"/>
  <c r="JH8" i="1"/>
  <c r="JG8" i="1"/>
  <c r="JH7" i="1"/>
  <c r="JG7" i="1"/>
  <c r="JH6" i="1"/>
  <c r="JG6" i="1"/>
  <c r="JH5" i="1"/>
  <c r="JG5" i="1"/>
  <c r="JH4" i="1"/>
  <c r="JG4" i="1"/>
  <c r="JG123" i="1"/>
  <c r="JG124" i="1"/>
  <c r="JG125" i="1"/>
  <c r="JG126" i="1"/>
  <c r="JG127" i="1"/>
  <c r="JG128" i="1"/>
  <c r="JG122" i="1"/>
  <c r="JH123" i="1"/>
  <c r="JH124" i="1"/>
  <c r="JH125" i="1"/>
  <c r="JH126" i="1"/>
  <c r="JH127" i="1"/>
  <c r="JH128" i="1"/>
  <c r="JH122" i="1"/>
  <c r="HL119" i="6" l="1"/>
  <c r="HI102" i="6" l="1"/>
  <c r="HE102" i="6"/>
  <c r="HC102" i="6"/>
  <c r="GZ102" i="6"/>
  <c r="GY102" i="6"/>
  <c r="GX102" i="6"/>
  <c r="GW102" i="6"/>
  <c r="GS102" i="6"/>
  <c r="GQ102" i="6"/>
  <c r="GN102" i="6"/>
  <c r="GM102" i="6"/>
  <c r="GL102" i="6"/>
  <c r="GK102" i="6"/>
  <c r="GG102" i="6"/>
  <c r="GE102" i="6"/>
  <c r="GB102" i="6"/>
  <c r="GA102" i="6"/>
  <c r="FZ102" i="6"/>
  <c r="FY102" i="6"/>
  <c r="FU102" i="6"/>
  <c r="FS102" i="6"/>
  <c r="FP102" i="6"/>
  <c r="FO102" i="6"/>
  <c r="FN102" i="6"/>
  <c r="FM102" i="6"/>
  <c r="FI102" i="6"/>
  <c r="FG102" i="6"/>
  <c r="FD102" i="6"/>
  <c r="FC102" i="6"/>
  <c r="FB102" i="6"/>
  <c r="FA102" i="6"/>
  <c r="EW102" i="6"/>
  <c r="EU102" i="6"/>
  <c r="ER102" i="6"/>
  <c r="EQ102" i="6"/>
  <c r="EP102" i="6"/>
  <c r="EO102" i="6"/>
  <c r="EK102" i="6"/>
  <c r="EI102" i="6"/>
  <c r="EF102" i="6"/>
  <c r="EE102" i="6"/>
  <c r="ED102" i="6"/>
  <c r="EC102" i="6"/>
  <c r="DY102" i="6"/>
  <c r="DW102" i="6"/>
  <c r="DT102" i="6"/>
  <c r="DS102" i="6"/>
  <c r="DR102" i="6"/>
  <c r="DQ102" i="6"/>
  <c r="DM102" i="6"/>
  <c r="DK102" i="6"/>
  <c r="DH102" i="6"/>
  <c r="DG102" i="6"/>
  <c r="DF102" i="6"/>
  <c r="DE102" i="6"/>
  <c r="DA102" i="6"/>
  <c r="CY102" i="6"/>
  <c r="CV102" i="6"/>
  <c r="CU102" i="6"/>
  <c r="CT102" i="6"/>
  <c r="CS102" i="6"/>
  <c r="CO102" i="6"/>
  <c r="CM102" i="6"/>
  <c r="CJ102" i="6"/>
  <c r="CI102" i="6"/>
  <c r="CH102" i="6"/>
  <c r="CG102" i="6"/>
  <c r="CC102" i="6"/>
  <c r="CA102" i="6"/>
  <c r="BX102" i="6"/>
  <c r="BW102" i="6"/>
  <c r="HF101" i="6"/>
  <c r="GT101" i="6"/>
  <c r="GH101" i="6"/>
  <c r="FV101" i="6"/>
  <c r="FJ101" i="6"/>
  <c r="EX101" i="6"/>
  <c r="EL101" i="6"/>
  <c r="DZ101" i="6"/>
  <c r="DN101" i="6"/>
  <c r="DB101" i="6"/>
  <c r="CP101" i="6"/>
  <c r="CD101" i="6"/>
  <c r="HF100" i="6"/>
  <c r="GT100" i="6"/>
  <c r="GH100" i="6"/>
  <c r="FV100" i="6"/>
  <c r="FJ100" i="6"/>
  <c r="EX100" i="6"/>
  <c r="EL100" i="6"/>
  <c r="DZ100" i="6"/>
  <c r="DN100" i="6"/>
  <c r="DB100" i="6"/>
  <c r="CP100" i="6"/>
  <c r="CD100" i="6"/>
  <c r="HF99" i="6"/>
  <c r="GT99" i="6"/>
  <c r="GH99" i="6"/>
  <c r="FV99" i="6"/>
  <c r="FJ99" i="6"/>
  <c r="EX99" i="6"/>
  <c r="EL99" i="6"/>
  <c r="DZ99" i="6"/>
  <c r="DN99" i="6"/>
  <c r="DB99" i="6"/>
  <c r="CP99" i="6"/>
  <c r="CD99" i="6"/>
  <c r="HF98" i="6"/>
  <c r="GT98" i="6"/>
  <c r="GH98" i="6"/>
  <c r="FV98" i="6"/>
  <c r="FJ98" i="6"/>
  <c r="EX98" i="6"/>
  <c r="EL98" i="6"/>
  <c r="DZ98" i="6"/>
  <c r="DN98" i="6"/>
  <c r="DB98" i="6"/>
  <c r="CP98" i="6"/>
  <c r="CD98" i="6"/>
  <c r="HF97" i="6"/>
  <c r="GT97" i="6"/>
  <c r="GH97" i="6"/>
  <c r="FV97" i="6"/>
  <c r="FJ97" i="6"/>
  <c r="EX97" i="6"/>
  <c r="EL97" i="6"/>
  <c r="DZ97" i="6"/>
  <c r="DN97" i="6"/>
  <c r="DB97" i="6"/>
  <c r="CP97" i="6"/>
  <c r="CD97" i="6"/>
  <c r="HF96" i="6"/>
  <c r="GT96" i="6"/>
  <c r="GH96" i="6"/>
  <c r="FV96" i="6"/>
  <c r="FJ96" i="6"/>
  <c r="EX96" i="6"/>
  <c r="EL96" i="6"/>
  <c r="DZ96" i="6"/>
  <c r="DN96" i="6"/>
  <c r="DB96" i="6"/>
  <c r="CP96" i="6"/>
  <c r="CD96" i="6"/>
  <c r="HF95" i="6"/>
  <c r="GT95" i="6"/>
  <c r="GH95" i="6"/>
  <c r="FV95" i="6"/>
  <c r="FJ95" i="6"/>
  <c r="EX95" i="6"/>
  <c r="EL95" i="6"/>
  <c r="DZ95" i="6"/>
  <c r="DN95" i="6"/>
  <c r="DB95" i="6"/>
  <c r="CP95" i="6"/>
  <c r="CD95" i="6"/>
  <c r="DN102" i="6" l="1"/>
  <c r="CD102" i="6"/>
  <c r="DB102" i="6"/>
  <c r="EX102" i="6"/>
  <c r="FV102" i="6"/>
  <c r="FJ102" i="6"/>
  <c r="DZ102" i="6"/>
  <c r="GT102" i="6"/>
  <c r="EL102" i="6"/>
  <c r="CP102" i="6"/>
  <c r="HF102" i="6"/>
  <c r="GH102" i="6"/>
  <c r="IX115" i="1"/>
  <c r="IX116" i="1" s="1"/>
  <c r="IX117" i="1" s="1"/>
  <c r="IX118" i="1" s="1"/>
  <c r="IX119" i="1" s="1"/>
  <c r="IX122" i="1" s="1"/>
  <c r="HL101" i="6"/>
  <c r="HL100" i="6"/>
  <c r="HL99" i="6"/>
  <c r="HL98" i="6"/>
  <c r="HL97" i="6"/>
  <c r="HL96" i="6"/>
  <c r="HL95" i="6"/>
  <c r="HQ91" i="6"/>
  <c r="HO91" i="6"/>
  <c r="HU91" i="6" s="1"/>
  <c r="HL91" i="6"/>
  <c r="HK91" i="6"/>
  <c r="HF91" i="6"/>
  <c r="GT91" i="6"/>
  <c r="GH91" i="6"/>
  <c r="FV91" i="6"/>
  <c r="FJ91" i="6"/>
  <c r="EX91" i="6"/>
  <c r="EL91" i="6"/>
  <c r="DZ91" i="6"/>
  <c r="DN91" i="6"/>
  <c r="DB91" i="6"/>
  <c r="CP91" i="6"/>
  <c r="CD91" i="6"/>
  <c r="BR91" i="6"/>
  <c r="BF91" i="6"/>
  <c r="AT91" i="6"/>
  <c r="AH91" i="6"/>
  <c r="V91" i="6"/>
  <c r="J91" i="6"/>
  <c r="KM91" i="1"/>
  <c r="KK91" i="1"/>
  <c r="KI91" i="1"/>
  <c r="JM91" i="1"/>
  <c r="JK91" i="1"/>
  <c r="JQ91" i="1" s="1"/>
  <c r="JB91" i="1"/>
  <c r="IP91" i="1"/>
  <c r="ID91" i="1"/>
  <c r="HR91" i="1"/>
  <c r="HF91" i="1"/>
  <c r="GT91" i="1"/>
  <c r="GH91" i="1"/>
  <c r="FV91" i="1"/>
  <c r="FJ91" i="1"/>
  <c r="EX91" i="1"/>
  <c r="EL91" i="1"/>
  <c r="DZ91" i="1"/>
  <c r="DN91" i="1"/>
  <c r="DB91" i="1"/>
  <c r="CP91" i="1"/>
  <c r="CD91" i="1"/>
  <c r="BR91" i="1"/>
  <c r="BF91" i="1"/>
  <c r="AT91" i="1"/>
  <c r="AH91" i="1"/>
  <c r="V91" i="1"/>
  <c r="J91" i="1"/>
  <c r="GH72" i="1"/>
  <c r="IP60" i="1"/>
  <c r="V43" i="6"/>
  <c r="JK42" i="1"/>
  <c r="JJ35" i="1"/>
  <c r="JF372" i="1"/>
  <c r="JE372" i="1"/>
  <c r="JA372" i="1"/>
  <c r="IY372" i="1"/>
  <c r="IV372" i="1"/>
  <c r="IU372" i="1"/>
  <c r="JB371" i="1"/>
  <c r="JB370" i="1"/>
  <c r="JB369" i="1"/>
  <c r="JB368" i="1"/>
  <c r="JB367" i="1"/>
  <c r="JB366" i="1"/>
  <c r="JB365" i="1"/>
  <c r="JF363" i="1"/>
  <c r="JE363" i="1"/>
  <c r="JA363" i="1"/>
  <c r="IY363" i="1"/>
  <c r="IV363" i="1"/>
  <c r="IU363" i="1"/>
  <c r="JB362" i="1"/>
  <c r="JB361" i="1"/>
  <c r="JB360" i="1"/>
  <c r="JB359" i="1"/>
  <c r="JB358" i="1"/>
  <c r="JB357" i="1"/>
  <c r="JB356" i="1"/>
  <c r="JF354" i="1"/>
  <c r="JE354" i="1"/>
  <c r="JA354" i="1"/>
  <c r="IY354" i="1"/>
  <c r="IV354" i="1"/>
  <c r="IU354" i="1"/>
  <c r="JB353" i="1"/>
  <c r="JB352" i="1"/>
  <c r="JB351" i="1"/>
  <c r="JB350" i="1"/>
  <c r="JB349" i="1"/>
  <c r="JB348" i="1"/>
  <c r="JB347" i="1"/>
  <c r="JF345" i="1"/>
  <c r="JE345" i="1"/>
  <c r="JA345" i="1"/>
  <c r="IY345" i="1"/>
  <c r="IV345" i="1"/>
  <c r="IU345" i="1"/>
  <c r="JB344" i="1"/>
  <c r="JB343" i="1"/>
  <c r="JB342" i="1"/>
  <c r="JB341" i="1"/>
  <c r="JB340" i="1"/>
  <c r="JB339" i="1"/>
  <c r="JB338" i="1"/>
  <c r="JF336" i="1"/>
  <c r="JE336" i="1"/>
  <c r="JA336" i="1"/>
  <c r="IY336" i="1"/>
  <c r="IV336" i="1"/>
  <c r="IU336" i="1"/>
  <c r="JB335" i="1"/>
  <c r="JB334" i="1"/>
  <c r="JB333" i="1"/>
  <c r="JB332" i="1"/>
  <c r="JB331" i="1"/>
  <c r="JB330" i="1"/>
  <c r="JB329" i="1"/>
  <c r="JF327" i="1"/>
  <c r="JE327" i="1"/>
  <c r="JA327" i="1"/>
  <c r="IY327" i="1"/>
  <c r="IV327" i="1"/>
  <c r="IU327" i="1"/>
  <c r="JB326" i="1"/>
  <c r="JB325" i="1"/>
  <c r="JB324" i="1"/>
  <c r="JB323" i="1"/>
  <c r="JB322" i="1"/>
  <c r="JB321" i="1"/>
  <c r="JB320" i="1"/>
  <c r="JF318" i="1"/>
  <c r="JE318" i="1"/>
  <c r="JA318" i="1"/>
  <c r="IY318" i="1"/>
  <c r="IV318" i="1"/>
  <c r="IU318" i="1"/>
  <c r="JB317" i="1"/>
  <c r="JB316" i="1"/>
  <c r="JB315" i="1"/>
  <c r="JB314" i="1"/>
  <c r="JB313" i="1"/>
  <c r="JB312" i="1"/>
  <c r="JB311" i="1"/>
  <c r="JF309" i="1"/>
  <c r="JE309" i="1"/>
  <c r="JA309" i="1"/>
  <c r="IY309" i="1"/>
  <c r="IV309" i="1"/>
  <c r="IU309" i="1"/>
  <c r="JB308" i="1"/>
  <c r="JB307" i="1"/>
  <c r="JB305" i="1"/>
  <c r="JB304" i="1"/>
  <c r="JB303" i="1"/>
  <c r="JB302" i="1"/>
  <c r="JF300" i="1"/>
  <c r="JE300" i="1"/>
  <c r="JA300" i="1"/>
  <c r="IY300" i="1"/>
  <c r="IV300" i="1"/>
  <c r="IU300" i="1"/>
  <c r="JB299" i="1"/>
  <c r="JB298" i="1"/>
  <c r="JB297" i="1"/>
  <c r="JB296" i="1"/>
  <c r="JB295" i="1"/>
  <c r="JB294" i="1"/>
  <c r="JB293" i="1"/>
  <c r="JF291" i="1"/>
  <c r="JE291" i="1"/>
  <c r="JA291" i="1"/>
  <c r="IY291" i="1"/>
  <c r="IV291" i="1"/>
  <c r="IU291" i="1"/>
  <c r="JB290" i="1"/>
  <c r="JB289" i="1"/>
  <c r="JB288" i="1"/>
  <c r="JB287" i="1"/>
  <c r="JB286" i="1"/>
  <c r="JB285" i="1"/>
  <c r="JB284" i="1"/>
  <c r="JF282" i="1"/>
  <c r="JE282" i="1"/>
  <c r="JA282" i="1"/>
  <c r="IY282" i="1"/>
  <c r="IV282" i="1"/>
  <c r="IU282" i="1"/>
  <c r="JB281" i="1"/>
  <c r="JB280" i="1"/>
  <c r="JB277" i="1"/>
  <c r="JB276" i="1"/>
  <c r="JB275" i="1"/>
  <c r="JF273" i="1"/>
  <c r="JE273" i="1"/>
  <c r="JA273" i="1"/>
  <c r="IY273" i="1"/>
  <c r="IV273" i="1"/>
  <c r="IU273" i="1"/>
  <c r="JB272" i="1"/>
  <c r="JB271" i="1"/>
  <c r="JB270" i="1"/>
  <c r="JB269" i="1"/>
  <c r="JB268" i="1"/>
  <c r="JB267" i="1"/>
  <c r="JB266" i="1"/>
  <c r="JF264" i="1"/>
  <c r="JE264" i="1"/>
  <c r="JA264" i="1"/>
  <c r="IY264" i="1"/>
  <c r="IV264" i="1"/>
  <c r="IU264" i="1"/>
  <c r="JB263" i="1"/>
  <c r="JB262" i="1"/>
  <c r="JB261" i="1"/>
  <c r="JB260" i="1"/>
  <c r="JB259" i="1"/>
  <c r="JB258" i="1"/>
  <c r="JB257" i="1"/>
  <c r="JF255" i="1"/>
  <c r="JE255" i="1"/>
  <c r="JA255" i="1"/>
  <c r="IY255" i="1"/>
  <c r="IV255" i="1"/>
  <c r="IU255" i="1"/>
  <c r="JB254" i="1"/>
  <c r="JB253" i="1"/>
  <c r="JB252" i="1"/>
  <c r="JB251" i="1"/>
  <c r="JB250" i="1"/>
  <c r="JB249" i="1"/>
  <c r="JB248" i="1"/>
  <c r="JF246" i="1"/>
  <c r="JE246" i="1"/>
  <c r="JA246" i="1"/>
  <c r="IY246" i="1"/>
  <c r="IV246" i="1"/>
  <c r="IU246" i="1"/>
  <c r="JB245" i="1"/>
  <c r="JB244" i="1"/>
  <c r="JB243" i="1"/>
  <c r="JB242" i="1"/>
  <c r="JB241" i="1"/>
  <c r="JB240" i="1"/>
  <c r="JB239" i="1"/>
  <c r="JF237" i="1"/>
  <c r="JE237" i="1"/>
  <c r="JA237" i="1"/>
  <c r="IY237" i="1"/>
  <c r="IV237" i="1"/>
  <c r="IU237" i="1"/>
  <c r="JB236" i="1"/>
  <c r="JB235" i="1"/>
  <c r="JB234" i="1"/>
  <c r="JB233" i="1"/>
  <c r="JB232" i="1"/>
  <c r="JB231" i="1"/>
  <c r="JB230" i="1"/>
  <c r="JF228" i="1"/>
  <c r="JE228" i="1"/>
  <c r="JA228" i="1"/>
  <c r="IY228" i="1"/>
  <c r="IV228" i="1"/>
  <c r="IU228" i="1"/>
  <c r="JB227" i="1"/>
  <c r="JB226" i="1"/>
  <c r="JB225" i="1"/>
  <c r="JB224" i="1"/>
  <c r="JB223" i="1"/>
  <c r="JB222" i="1"/>
  <c r="JB221" i="1"/>
  <c r="JF219" i="1"/>
  <c r="JE219" i="1"/>
  <c r="JA219" i="1"/>
  <c r="IY219" i="1"/>
  <c r="IV219" i="1"/>
  <c r="IU219" i="1"/>
  <c r="JB218" i="1"/>
  <c r="JB217" i="1"/>
  <c r="JB216" i="1"/>
  <c r="JB215" i="1"/>
  <c r="JB214" i="1"/>
  <c r="JB213" i="1"/>
  <c r="JB212" i="1"/>
  <c r="JF210" i="1"/>
  <c r="JE210" i="1"/>
  <c r="JA210" i="1"/>
  <c r="IY210" i="1"/>
  <c r="IV210" i="1"/>
  <c r="IU210" i="1"/>
  <c r="JB209" i="1"/>
  <c r="JB208" i="1"/>
  <c r="JB207" i="1"/>
  <c r="JB206" i="1"/>
  <c r="JB205" i="1"/>
  <c r="JB204" i="1"/>
  <c r="JB203" i="1"/>
  <c r="JF201" i="1"/>
  <c r="JE201" i="1"/>
  <c r="JA201" i="1"/>
  <c r="IY201" i="1"/>
  <c r="IV201" i="1"/>
  <c r="IU201" i="1"/>
  <c r="JB200" i="1"/>
  <c r="JB199" i="1"/>
  <c r="JB198" i="1"/>
  <c r="JB197" i="1"/>
  <c r="JB196" i="1"/>
  <c r="JB195" i="1"/>
  <c r="JB194" i="1"/>
  <c r="JF192" i="1"/>
  <c r="JE192" i="1"/>
  <c r="JA192" i="1"/>
  <c r="IY192" i="1"/>
  <c r="IV192" i="1"/>
  <c r="IU192" i="1"/>
  <c r="JB191" i="1"/>
  <c r="JB190" i="1"/>
  <c r="JB189" i="1"/>
  <c r="JB188" i="1"/>
  <c r="JB187" i="1"/>
  <c r="JB186" i="1"/>
  <c r="JB185" i="1"/>
  <c r="JF183" i="1"/>
  <c r="JE183" i="1"/>
  <c r="JA183" i="1"/>
  <c r="IY183" i="1"/>
  <c r="IV183" i="1"/>
  <c r="IU183" i="1"/>
  <c r="JB182" i="1"/>
  <c r="JB181" i="1"/>
  <c r="JB180" i="1"/>
  <c r="JB179" i="1"/>
  <c r="JB178" i="1"/>
  <c r="JB177" i="1"/>
  <c r="JB176" i="1"/>
  <c r="JF174" i="1"/>
  <c r="JE174" i="1"/>
  <c r="JA174" i="1"/>
  <c r="IY174" i="1"/>
  <c r="IV174" i="1"/>
  <c r="IU174" i="1"/>
  <c r="JB173" i="1"/>
  <c r="JB172" i="1"/>
  <c r="JB171" i="1"/>
  <c r="JB170" i="1"/>
  <c r="JB169" i="1"/>
  <c r="JB168" i="1"/>
  <c r="JB167" i="1"/>
  <c r="JF165" i="1"/>
  <c r="JE165" i="1"/>
  <c r="JA165" i="1"/>
  <c r="IY165" i="1"/>
  <c r="IV165" i="1"/>
  <c r="IU165" i="1"/>
  <c r="JB164" i="1"/>
  <c r="JB163" i="1"/>
  <c r="JB162" i="1"/>
  <c r="JB161" i="1"/>
  <c r="JB160" i="1"/>
  <c r="JB159" i="1"/>
  <c r="JB158" i="1"/>
  <c r="JF156" i="1"/>
  <c r="JE156" i="1"/>
  <c r="JA156" i="1"/>
  <c r="IY156" i="1"/>
  <c r="IV156" i="1"/>
  <c r="IU156" i="1"/>
  <c r="JB155" i="1"/>
  <c r="JB154" i="1"/>
  <c r="JB153" i="1"/>
  <c r="JB152" i="1"/>
  <c r="JB151" i="1"/>
  <c r="JB150" i="1"/>
  <c r="JB149" i="1"/>
  <c r="JF147" i="1"/>
  <c r="JE147" i="1"/>
  <c r="JA147" i="1"/>
  <c r="IY147" i="1"/>
  <c r="IV147" i="1"/>
  <c r="IU147" i="1"/>
  <c r="JB146" i="1"/>
  <c r="JB145" i="1"/>
  <c r="JB144" i="1"/>
  <c r="JB143" i="1"/>
  <c r="JB142" i="1"/>
  <c r="JB141" i="1"/>
  <c r="JB140" i="1"/>
  <c r="JF138" i="1"/>
  <c r="JE138" i="1"/>
  <c r="JA138" i="1"/>
  <c r="IY138" i="1"/>
  <c r="IV138" i="1"/>
  <c r="IU138" i="1"/>
  <c r="JB137" i="1"/>
  <c r="JB136" i="1"/>
  <c r="JB135" i="1"/>
  <c r="JB134" i="1"/>
  <c r="JB133" i="1"/>
  <c r="JB132" i="1"/>
  <c r="JB131" i="1"/>
  <c r="JF129" i="1"/>
  <c r="JE129" i="1"/>
  <c r="JA129" i="1"/>
  <c r="IY129" i="1"/>
  <c r="IV129" i="1"/>
  <c r="IU129" i="1"/>
  <c r="JB128" i="1"/>
  <c r="JB127" i="1"/>
  <c r="JB126" i="1"/>
  <c r="JB125" i="1"/>
  <c r="JB124" i="1"/>
  <c r="JB123" i="1"/>
  <c r="JB122" i="1"/>
  <c r="JF120" i="1"/>
  <c r="JE120" i="1"/>
  <c r="JA120" i="1"/>
  <c r="IY120" i="1"/>
  <c r="IV120" i="1"/>
  <c r="IU120" i="1"/>
  <c r="JB119" i="1"/>
  <c r="JB118" i="1"/>
  <c r="JB117" i="1"/>
  <c r="JB116" i="1"/>
  <c r="JB115" i="1"/>
  <c r="JB114" i="1"/>
  <c r="JB113" i="1"/>
  <c r="JF111" i="1"/>
  <c r="JE111" i="1"/>
  <c r="JA111" i="1"/>
  <c r="IY111" i="1"/>
  <c r="IV111" i="1"/>
  <c r="IU111" i="1"/>
  <c r="JB110" i="1"/>
  <c r="JB109" i="1"/>
  <c r="JB108" i="1"/>
  <c r="JB107" i="1"/>
  <c r="JB106" i="1"/>
  <c r="JB105" i="1"/>
  <c r="JB104" i="1"/>
  <c r="JF102" i="1"/>
  <c r="JE102" i="1"/>
  <c r="JA102" i="1"/>
  <c r="IY102" i="1"/>
  <c r="IV102" i="1"/>
  <c r="IU102" i="1"/>
  <c r="JB101" i="1"/>
  <c r="JB100" i="1"/>
  <c r="JB99" i="1"/>
  <c r="JB98" i="1"/>
  <c r="JB97" i="1"/>
  <c r="JB96" i="1"/>
  <c r="JB95" i="1"/>
  <c r="JF93" i="1"/>
  <c r="JE93" i="1"/>
  <c r="JA93" i="1"/>
  <c r="IY93" i="1"/>
  <c r="IV93" i="1"/>
  <c r="IU93" i="1"/>
  <c r="JB92" i="1"/>
  <c r="JB90" i="1"/>
  <c r="JB89" i="1"/>
  <c r="JB88" i="1"/>
  <c r="JB87" i="1"/>
  <c r="JB86" i="1"/>
  <c r="JF84" i="1"/>
  <c r="JE84" i="1"/>
  <c r="JA84" i="1"/>
  <c r="IY84" i="1"/>
  <c r="IV84" i="1"/>
  <c r="IU84" i="1"/>
  <c r="JB83" i="1"/>
  <c r="JB82" i="1"/>
  <c r="JB81" i="1"/>
  <c r="JB80" i="1"/>
  <c r="JB79" i="1"/>
  <c r="JB78" i="1"/>
  <c r="JB77" i="1"/>
  <c r="JF75" i="1"/>
  <c r="JE75" i="1"/>
  <c r="JA75" i="1"/>
  <c r="IY75" i="1"/>
  <c r="IV75" i="1"/>
  <c r="IU75" i="1"/>
  <c r="JB74" i="1"/>
  <c r="JB73" i="1"/>
  <c r="JB72" i="1"/>
  <c r="JB71" i="1"/>
  <c r="JB70" i="1"/>
  <c r="JB69" i="1"/>
  <c r="JB68" i="1"/>
  <c r="JF66" i="1"/>
  <c r="JE66" i="1"/>
  <c r="JA66" i="1"/>
  <c r="IY66" i="1"/>
  <c r="IV66" i="1"/>
  <c r="IU66" i="1"/>
  <c r="JB65" i="1"/>
  <c r="JB64" i="1"/>
  <c r="JB63" i="1"/>
  <c r="JB62" i="1"/>
  <c r="JB61" i="1"/>
  <c r="JB60" i="1"/>
  <c r="JB59" i="1"/>
  <c r="JF57" i="1"/>
  <c r="JE57" i="1"/>
  <c r="JA57" i="1"/>
  <c r="IY57" i="1"/>
  <c r="IV57" i="1"/>
  <c r="IU57" i="1"/>
  <c r="JB56" i="1"/>
  <c r="JB55" i="1"/>
  <c r="JB54" i="1"/>
  <c r="JB53" i="1"/>
  <c r="JB52" i="1"/>
  <c r="JB51" i="1"/>
  <c r="JB50" i="1"/>
  <c r="JF48" i="1"/>
  <c r="JE48" i="1"/>
  <c r="JA48" i="1"/>
  <c r="IY48" i="1"/>
  <c r="IV48" i="1"/>
  <c r="IU48" i="1"/>
  <c r="JB47" i="1"/>
  <c r="JB46" i="1"/>
  <c r="JB45" i="1"/>
  <c r="JB44" i="1"/>
  <c r="JB43" i="1"/>
  <c r="JB42" i="1"/>
  <c r="JB41" i="1"/>
  <c r="JF39" i="1"/>
  <c r="JE39" i="1"/>
  <c r="JA39" i="1"/>
  <c r="IY39" i="1"/>
  <c r="IV39" i="1"/>
  <c r="IU39" i="1"/>
  <c r="JB38" i="1"/>
  <c r="JB37" i="1"/>
  <c r="JB36" i="1"/>
  <c r="IX36" i="1"/>
  <c r="IX37" i="1" s="1"/>
  <c r="IX38" i="1" s="1"/>
  <c r="IX41" i="1" s="1"/>
  <c r="IX42" i="1" s="1"/>
  <c r="IX43" i="1" s="1"/>
  <c r="IX44" i="1" s="1"/>
  <c r="IX45" i="1" s="1"/>
  <c r="IX46" i="1" s="1"/>
  <c r="IX47" i="1" s="1"/>
  <c r="IX50" i="1" s="1"/>
  <c r="IX51" i="1" s="1"/>
  <c r="IX53" i="1"/>
  <c r="IX54" i="1" s="1"/>
  <c r="IX55" i="1" s="1"/>
  <c r="IX56" i="1" s="1"/>
  <c r="IX59" i="1" s="1"/>
  <c r="IX60" i="1" s="1"/>
  <c r="IX61" i="1" s="1"/>
  <c r="IX62" i="1" s="1"/>
  <c r="IX63" i="1" s="1"/>
  <c r="IX64" i="1" s="1"/>
  <c r="IX65" i="1" s="1"/>
  <c r="IX68" i="1" s="1"/>
  <c r="IX69" i="1" s="1"/>
  <c r="IX70" i="1" s="1"/>
  <c r="IX71" i="1" s="1"/>
  <c r="IX72" i="1" s="1"/>
  <c r="IX73" i="1" s="1"/>
  <c r="IX74" i="1" s="1"/>
  <c r="IX77" i="1" s="1"/>
  <c r="IX78" i="1" s="1"/>
  <c r="IX79" i="1" s="1"/>
  <c r="IX80" i="1" s="1"/>
  <c r="IX81" i="1" s="1"/>
  <c r="IX82" i="1" s="1"/>
  <c r="IX83" i="1" s="1"/>
  <c r="IX86" i="1" s="1"/>
  <c r="IX87" i="1" s="1"/>
  <c r="IX89" i="1"/>
  <c r="IX90" i="1" s="1"/>
  <c r="IX91" i="1" s="1"/>
  <c r="IX92" i="1" s="1"/>
  <c r="IX95" i="1" s="1"/>
  <c r="IX96" i="1" s="1"/>
  <c r="IX97" i="1" s="1"/>
  <c r="IX98" i="1" s="1"/>
  <c r="IX99" i="1" s="1"/>
  <c r="IX100" i="1" s="1"/>
  <c r="IX101" i="1" s="1"/>
  <c r="IX104" i="1" s="1"/>
  <c r="IX105" i="1" s="1"/>
  <c r="IX106" i="1" s="1"/>
  <c r="IX107" i="1" s="1"/>
  <c r="IX108" i="1" s="1"/>
  <c r="IX109" i="1" s="1"/>
  <c r="IX110" i="1" s="1"/>
  <c r="IX113" i="1" s="1"/>
  <c r="JB35" i="1"/>
  <c r="JB34" i="1"/>
  <c r="JB33" i="1"/>
  <c r="JB32" i="1"/>
  <c r="JF30" i="1"/>
  <c r="JE30" i="1"/>
  <c r="JA30" i="1"/>
  <c r="IY30" i="1"/>
  <c r="IV30" i="1"/>
  <c r="IU30" i="1"/>
  <c r="JB29" i="1"/>
  <c r="JB28" i="1"/>
  <c r="JB27" i="1"/>
  <c r="JB26" i="1"/>
  <c r="JB25" i="1"/>
  <c r="JB24" i="1"/>
  <c r="JB23" i="1"/>
  <c r="JF21" i="1"/>
  <c r="JE21" i="1"/>
  <c r="JA21" i="1"/>
  <c r="IY21" i="1"/>
  <c r="IV21" i="1"/>
  <c r="IU21" i="1"/>
  <c r="JB20" i="1"/>
  <c r="JB19" i="1"/>
  <c r="JB18" i="1"/>
  <c r="JB17" i="1"/>
  <c r="JB16" i="1"/>
  <c r="JB15" i="1"/>
  <c r="JB14" i="1"/>
  <c r="JF12" i="1"/>
  <c r="JE12" i="1"/>
  <c r="JA12" i="1"/>
  <c r="IY12" i="1"/>
  <c r="IV12" i="1"/>
  <c r="IU12" i="1"/>
  <c r="JB11" i="1"/>
  <c r="JB10" i="1"/>
  <c r="JB9" i="1"/>
  <c r="JB8" i="1"/>
  <c r="JB7" i="1"/>
  <c r="JB6" i="1"/>
  <c r="JB5" i="1"/>
  <c r="IX5" i="1"/>
  <c r="IX6" i="1" s="1"/>
  <c r="IX7" i="1" s="1"/>
  <c r="IX8" i="1" s="1"/>
  <c r="IX9" i="1" s="1"/>
  <c r="IX10" i="1" s="1"/>
  <c r="IX11" i="1" s="1"/>
  <c r="IX14" i="1" s="1"/>
  <c r="IX15" i="1" s="1"/>
  <c r="IX16" i="1" s="1"/>
  <c r="IX17" i="1" s="1"/>
  <c r="IX18" i="1" s="1"/>
  <c r="IX19" i="1" s="1"/>
  <c r="IX20" i="1" s="1"/>
  <c r="IX23" i="1" s="1"/>
  <c r="IX24" i="1" s="1"/>
  <c r="IX25" i="1" s="1"/>
  <c r="IX26" i="1" s="1"/>
  <c r="IX27" i="1" s="1"/>
  <c r="IX28" i="1" s="1"/>
  <c r="IX29" i="1" s="1"/>
  <c r="IX32" i="1" s="1"/>
  <c r="IX33" i="1" s="1"/>
  <c r="IX34" i="1" s="1"/>
  <c r="IW5" i="1"/>
  <c r="IW6" i="1" s="1"/>
  <c r="U7" i="14"/>
  <c r="U8" i="14" s="1"/>
  <c r="S7" i="14"/>
  <c r="S8" i="14" s="1"/>
  <c r="Q7" i="14"/>
  <c r="Q8" i="14" s="1"/>
  <c r="O7" i="14"/>
  <c r="O8" i="14" s="1"/>
  <c r="M7" i="14"/>
  <c r="K7" i="14"/>
  <c r="I7" i="14"/>
  <c r="G7" i="14"/>
  <c r="E7" i="14"/>
  <c r="C7" i="14"/>
  <c r="C8" i="14" s="1"/>
  <c r="JM371" i="1"/>
  <c r="JS371" i="1" s="1"/>
  <c r="JK371" i="1"/>
  <c r="JQ371" i="1" s="1"/>
  <c r="JM370" i="1"/>
  <c r="JS370" i="1" s="1"/>
  <c r="JK370" i="1"/>
  <c r="JQ370" i="1" s="1"/>
  <c r="JM369" i="1"/>
  <c r="JS369" i="1" s="1"/>
  <c r="JK369" i="1"/>
  <c r="JM368" i="1"/>
  <c r="JS368" i="1" s="1"/>
  <c r="JK368" i="1"/>
  <c r="JM367" i="1"/>
  <c r="JS367" i="1" s="1"/>
  <c r="JK367" i="1"/>
  <c r="JQ367" i="1" s="1"/>
  <c r="JM366" i="1"/>
  <c r="JK366" i="1"/>
  <c r="JQ366" i="1" s="1"/>
  <c r="JM365" i="1"/>
  <c r="JS365" i="1" s="1"/>
  <c r="JK365" i="1"/>
  <c r="JQ365" i="1" s="1"/>
  <c r="JM362" i="1"/>
  <c r="JK362" i="1"/>
  <c r="JQ362" i="1" s="1"/>
  <c r="JM361" i="1"/>
  <c r="JS361" i="1" s="1"/>
  <c r="JK361" i="1"/>
  <c r="JQ361" i="1" s="1"/>
  <c r="JM360" i="1"/>
  <c r="JS360" i="1" s="1"/>
  <c r="JK360" i="1"/>
  <c r="JQ360" i="1" s="1"/>
  <c r="JM359" i="1"/>
  <c r="JK359" i="1"/>
  <c r="JQ359" i="1" s="1"/>
  <c r="JM358" i="1"/>
  <c r="JK358" i="1"/>
  <c r="JQ358" i="1" s="1"/>
  <c r="JM357" i="1"/>
  <c r="JS357" i="1" s="1"/>
  <c r="JK357" i="1"/>
  <c r="JQ357" i="1" s="1"/>
  <c r="JM356" i="1"/>
  <c r="JK356" i="1"/>
  <c r="JQ356" i="1" s="1"/>
  <c r="JM353" i="1"/>
  <c r="JS353" i="1" s="1"/>
  <c r="JK353" i="1"/>
  <c r="JQ353" i="1" s="1"/>
  <c r="JM352" i="1"/>
  <c r="JK352" i="1"/>
  <c r="JQ352" i="1" s="1"/>
  <c r="JM351" i="1"/>
  <c r="JK351" i="1"/>
  <c r="JQ351" i="1" s="1"/>
  <c r="JM350" i="1"/>
  <c r="JS350" i="1" s="1"/>
  <c r="JK350" i="1"/>
  <c r="JQ350" i="1" s="1"/>
  <c r="JM349" i="1"/>
  <c r="JS349" i="1" s="1"/>
  <c r="JK349" i="1"/>
  <c r="JQ349" i="1" s="1"/>
  <c r="JM348" i="1"/>
  <c r="JS348" i="1" s="1"/>
  <c r="JK348" i="1"/>
  <c r="JQ348" i="1" s="1"/>
  <c r="JM347" i="1"/>
  <c r="JK347" i="1"/>
  <c r="JM344" i="1"/>
  <c r="JK344" i="1"/>
  <c r="JQ344" i="1" s="1"/>
  <c r="JM343" i="1"/>
  <c r="JS343" i="1" s="1"/>
  <c r="JK343" i="1"/>
  <c r="JQ343" i="1" s="1"/>
  <c r="JM342" i="1"/>
  <c r="JK342" i="1"/>
  <c r="JQ342" i="1" s="1"/>
  <c r="JM341" i="1"/>
  <c r="JS341" i="1" s="1"/>
  <c r="JK341" i="1"/>
  <c r="JM340" i="1"/>
  <c r="JS340" i="1" s="1"/>
  <c r="JK340" i="1"/>
  <c r="JQ340" i="1" s="1"/>
  <c r="JM339" i="1"/>
  <c r="JK339" i="1"/>
  <c r="JQ339" i="1" s="1"/>
  <c r="JM338" i="1"/>
  <c r="JK338" i="1"/>
  <c r="JQ338" i="1" s="1"/>
  <c r="JM335" i="1"/>
  <c r="JK335" i="1"/>
  <c r="JQ335" i="1" s="1"/>
  <c r="JM334" i="1"/>
  <c r="JK334" i="1"/>
  <c r="JQ334" i="1" s="1"/>
  <c r="JM333" i="1"/>
  <c r="JS333" i="1" s="1"/>
  <c r="JK333" i="1"/>
  <c r="JQ333" i="1" s="1"/>
  <c r="JM332" i="1"/>
  <c r="JS332" i="1" s="1"/>
  <c r="JK332" i="1"/>
  <c r="JM331" i="1"/>
  <c r="JK331" i="1"/>
  <c r="JQ331" i="1" s="1"/>
  <c r="JM330" i="1"/>
  <c r="JS330" i="1" s="1"/>
  <c r="JK330" i="1"/>
  <c r="JM329" i="1"/>
  <c r="JK329" i="1"/>
  <c r="JQ329" i="1" s="1"/>
  <c r="JM326" i="1"/>
  <c r="JS326" i="1" s="1"/>
  <c r="JK326" i="1"/>
  <c r="JQ326" i="1" s="1"/>
  <c r="JM325" i="1"/>
  <c r="JS325" i="1" s="1"/>
  <c r="JK325" i="1"/>
  <c r="JQ325" i="1" s="1"/>
  <c r="JM324" i="1"/>
  <c r="JS324" i="1" s="1"/>
  <c r="JK324" i="1"/>
  <c r="JM323" i="1"/>
  <c r="JK323" i="1"/>
  <c r="JQ323" i="1" s="1"/>
  <c r="JM322" i="1"/>
  <c r="JK322" i="1"/>
  <c r="JQ322" i="1" s="1"/>
  <c r="JM321" i="1"/>
  <c r="JK321" i="1"/>
  <c r="JQ321" i="1" s="1"/>
  <c r="JM320" i="1"/>
  <c r="JS320" i="1" s="1"/>
  <c r="JK320" i="1"/>
  <c r="JQ320" i="1" s="1"/>
  <c r="JM317" i="1"/>
  <c r="JS317" i="1" s="1"/>
  <c r="JK317" i="1"/>
  <c r="JM316" i="1"/>
  <c r="JK316" i="1"/>
  <c r="JM315" i="1"/>
  <c r="JK315" i="1"/>
  <c r="JQ315" i="1" s="1"/>
  <c r="JM314" i="1"/>
  <c r="JS314" i="1" s="1"/>
  <c r="JK314" i="1"/>
  <c r="JQ314" i="1" s="1"/>
  <c r="JM313" i="1"/>
  <c r="JS313" i="1" s="1"/>
  <c r="JK313" i="1"/>
  <c r="JQ313" i="1" s="1"/>
  <c r="JM312" i="1"/>
  <c r="JK312" i="1"/>
  <c r="JQ312" i="1" s="1"/>
  <c r="JM311" i="1"/>
  <c r="JS311" i="1" s="1"/>
  <c r="JK311" i="1"/>
  <c r="JM308" i="1"/>
  <c r="JS308" i="1" s="1"/>
  <c r="JK308" i="1"/>
  <c r="JM307" i="1"/>
  <c r="JK307" i="1"/>
  <c r="JQ307" i="1" s="1"/>
  <c r="JM305" i="1"/>
  <c r="JS305" i="1" s="1"/>
  <c r="JK305" i="1"/>
  <c r="JQ305" i="1" s="1"/>
  <c r="JM304" i="1"/>
  <c r="JK304" i="1"/>
  <c r="JQ304" i="1" s="1"/>
  <c r="JM303" i="1"/>
  <c r="JS303" i="1" s="1"/>
  <c r="JK303" i="1"/>
  <c r="JQ303" i="1" s="1"/>
  <c r="JM302" i="1"/>
  <c r="JS302" i="1" s="1"/>
  <c r="JK302" i="1"/>
  <c r="JQ302" i="1" s="1"/>
  <c r="JM299" i="1"/>
  <c r="JS299" i="1" s="1"/>
  <c r="JK299" i="1"/>
  <c r="JM298" i="1"/>
  <c r="JS298" i="1" s="1"/>
  <c r="JK298" i="1"/>
  <c r="JQ298" i="1" s="1"/>
  <c r="JM297" i="1"/>
  <c r="JS297" i="1" s="1"/>
  <c r="JK297" i="1"/>
  <c r="JQ297" i="1" s="1"/>
  <c r="JM296" i="1"/>
  <c r="JK296" i="1"/>
  <c r="JQ296" i="1" s="1"/>
  <c r="JM295" i="1"/>
  <c r="JS295" i="1" s="1"/>
  <c r="JK295" i="1"/>
  <c r="JQ295" i="1" s="1"/>
  <c r="JM294" i="1"/>
  <c r="JS294" i="1" s="1"/>
  <c r="JK294" i="1"/>
  <c r="JM293" i="1"/>
  <c r="JS293" i="1" s="1"/>
  <c r="JK293" i="1"/>
  <c r="JQ293" i="1" s="1"/>
  <c r="JM290" i="1"/>
  <c r="JK290" i="1"/>
  <c r="JQ290" i="1" s="1"/>
  <c r="JM289" i="1"/>
  <c r="JK289" i="1"/>
  <c r="JQ289" i="1" s="1"/>
  <c r="JM288" i="1"/>
  <c r="JS288" i="1" s="1"/>
  <c r="JK288" i="1"/>
  <c r="JQ288" i="1" s="1"/>
  <c r="JM287" i="1"/>
  <c r="JS287" i="1" s="1"/>
  <c r="JK287" i="1"/>
  <c r="JQ287" i="1" s="1"/>
  <c r="JM286" i="1"/>
  <c r="JS286" i="1" s="1"/>
  <c r="JK286" i="1"/>
  <c r="JM285" i="1"/>
  <c r="JK285" i="1"/>
  <c r="JQ285" i="1" s="1"/>
  <c r="JM284" i="1"/>
  <c r="JK284" i="1"/>
  <c r="JM281" i="1"/>
  <c r="JS281" i="1" s="1"/>
  <c r="JK281" i="1"/>
  <c r="JQ281" i="1" s="1"/>
  <c r="JM280" i="1"/>
  <c r="JK280" i="1"/>
  <c r="JQ280" i="1" s="1"/>
  <c r="JM277" i="1"/>
  <c r="JK277" i="1"/>
  <c r="JQ277" i="1" s="1"/>
  <c r="JM276" i="1"/>
  <c r="JS276" i="1" s="1"/>
  <c r="JK276" i="1"/>
  <c r="JQ276" i="1" s="1"/>
  <c r="JM275" i="1"/>
  <c r="JS275" i="1" s="1"/>
  <c r="JK275" i="1"/>
  <c r="JQ275" i="1" s="1"/>
  <c r="JM272" i="1"/>
  <c r="JS272" i="1" s="1"/>
  <c r="JK272" i="1"/>
  <c r="JQ272" i="1" s="1"/>
  <c r="JM271" i="1"/>
  <c r="JS271" i="1" s="1"/>
  <c r="JK271" i="1"/>
  <c r="JQ271" i="1" s="1"/>
  <c r="JM270" i="1"/>
  <c r="JS270" i="1" s="1"/>
  <c r="JK270" i="1"/>
  <c r="JM269" i="1"/>
  <c r="JS269" i="1" s="1"/>
  <c r="JK269" i="1"/>
  <c r="JQ269" i="1" s="1"/>
  <c r="JM268" i="1"/>
  <c r="JK268" i="1"/>
  <c r="JQ268" i="1" s="1"/>
  <c r="JM267" i="1"/>
  <c r="JS267" i="1" s="1"/>
  <c r="JK267" i="1"/>
  <c r="JQ267" i="1" s="1"/>
  <c r="JM266" i="1"/>
  <c r="JK266" i="1"/>
  <c r="JQ266" i="1" s="1"/>
  <c r="JM263" i="1"/>
  <c r="JS263" i="1" s="1"/>
  <c r="JK263" i="1"/>
  <c r="JQ263" i="1" s="1"/>
  <c r="JM262" i="1"/>
  <c r="JS262" i="1" s="1"/>
  <c r="JK262" i="1"/>
  <c r="JM261" i="1"/>
  <c r="JS261" i="1" s="1"/>
  <c r="JM260" i="1"/>
  <c r="JS260" i="1" s="1"/>
  <c r="JK260" i="1"/>
  <c r="JQ260" i="1" s="1"/>
  <c r="JM259" i="1"/>
  <c r="JK259" i="1"/>
  <c r="JQ259" i="1" s="1"/>
  <c r="JM258" i="1"/>
  <c r="JS258" i="1" s="1"/>
  <c r="JK258" i="1"/>
  <c r="JM257" i="1"/>
  <c r="JS257" i="1" s="1"/>
  <c r="JK257" i="1"/>
  <c r="JM254" i="1"/>
  <c r="JS254" i="1" s="1"/>
  <c r="JK254" i="1"/>
  <c r="JQ254" i="1" s="1"/>
  <c r="JM253" i="1"/>
  <c r="JS253" i="1" s="1"/>
  <c r="JK253" i="1"/>
  <c r="JQ253" i="1" s="1"/>
  <c r="JM252" i="1"/>
  <c r="JK252" i="1"/>
  <c r="JQ252" i="1" s="1"/>
  <c r="JM251" i="1"/>
  <c r="JK251" i="1"/>
  <c r="JQ251" i="1" s="1"/>
  <c r="JM250" i="1"/>
  <c r="JK250" i="1"/>
  <c r="JQ250" i="1" s="1"/>
  <c r="JM249" i="1"/>
  <c r="JS249" i="1" s="1"/>
  <c r="JK249" i="1"/>
  <c r="JQ249" i="1" s="1"/>
  <c r="JM248" i="1"/>
  <c r="JS248" i="1" s="1"/>
  <c r="JK248" i="1"/>
  <c r="JM245" i="1"/>
  <c r="JK245" i="1"/>
  <c r="JQ245" i="1" s="1"/>
  <c r="JM244" i="1"/>
  <c r="JK244" i="1"/>
  <c r="JQ244" i="1" s="1"/>
  <c r="JM243" i="1"/>
  <c r="JK243" i="1"/>
  <c r="JQ243" i="1" s="1"/>
  <c r="JM242" i="1"/>
  <c r="JS242" i="1" s="1"/>
  <c r="JK242" i="1"/>
  <c r="JQ242" i="1" s="1"/>
  <c r="JM241" i="1"/>
  <c r="JS241" i="1" s="1"/>
  <c r="JK241" i="1"/>
  <c r="JQ241" i="1" s="1"/>
  <c r="JM240" i="1"/>
  <c r="JS240" i="1" s="1"/>
  <c r="JK240" i="1"/>
  <c r="JQ240" i="1" s="1"/>
  <c r="JM239" i="1"/>
  <c r="JS239" i="1" s="1"/>
  <c r="JK239" i="1"/>
  <c r="JQ239" i="1" s="1"/>
  <c r="JM236" i="1"/>
  <c r="JS236" i="1" s="1"/>
  <c r="JK236" i="1"/>
  <c r="JM235" i="1"/>
  <c r="JS235" i="1" s="1"/>
  <c r="JK235" i="1"/>
  <c r="JQ235" i="1" s="1"/>
  <c r="JM234" i="1"/>
  <c r="JK234" i="1"/>
  <c r="JQ234" i="1" s="1"/>
  <c r="JM233" i="1"/>
  <c r="JS233" i="1" s="1"/>
  <c r="JK233" i="1"/>
  <c r="JQ233" i="1" s="1"/>
  <c r="JM232" i="1"/>
  <c r="JS232" i="1" s="1"/>
  <c r="JK232" i="1"/>
  <c r="JM231" i="1"/>
  <c r="JK231" i="1"/>
  <c r="JQ231" i="1" s="1"/>
  <c r="JM230" i="1"/>
  <c r="JK230" i="1"/>
  <c r="JQ230" i="1" s="1"/>
  <c r="JM227" i="1"/>
  <c r="JS227" i="1" s="1"/>
  <c r="JK227" i="1"/>
  <c r="JM226" i="1"/>
  <c r="JS226" i="1" s="1"/>
  <c r="JK226" i="1"/>
  <c r="JM225" i="1"/>
  <c r="JS225" i="1" s="1"/>
  <c r="JK225" i="1"/>
  <c r="JQ225" i="1" s="1"/>
  <c r="JM224" i="1"/>
  <c r="JS224" i="1" s="1"/>
  <c r="JK224" i="1"/>
  <c r="JM223" i="1"/>
  <c r="JS223" i="1" s="1"/>
  <c r="JK223" i="1"/>
  <c r="JM222" i="1"/>
  <c r="JK222" i="1"/>
  <c r="JQ222" i="1" s="1"/>
  <c r="JM221" i="1"/>
  <c r="JK221" i="1"/>
  <c r="JQ221" i="1" s="1"/>
  <c r="JM218" i="1"/>
  <c r="JS218" i="1" s="1"/>
  <c r="JK218" i="1"/>
  <c r="JQ218" i="1" s="1"/>
  <c r="JM217" i="1"/>
  <c r="JK217" i="1"/>
  <c r="JQ217" i="1" s="1"/>
  <c r="JM216" i="1"/>
  <c r="JK216" i="1"/>
  <c r="JQ216" i="1" s="1"/>
  <c r="JM215" i="1"/>
  <c r="JK215" i="1"/>
  <c r="JQ215" i="1" s="1"/>
  <c r="JM214" i="1"/>
  <c r="JK214" i="1"/>
  <c r="JQ214" i="1" s="1"/>
  <c r="JM213" i="1"/>
  <c r="JS213" i="1" s="1"/>
  <c r="JK213" i="1"/>
  <c r="JQ213" i="1" s="1"/>
  <c r="JM212" i="1"/>
  <c r="JS212" i="1" s="1"/>
  <c r="JK212" i="1"/>
  <c r="JQ212" i="1" s="1"/>
  <c r="JM209" i="1"/>
  <c r="JS209" i="1" s="1"/>
  <c r="JK209" i="1"/>
  <c r="JQ209" i="1" s="1"/>
  <c r="JM208" i="1"/>
  <c r="JS208" i="1" s="1"/>
  <c r="JK208" i="1"/>
  <c r="JQ208" i="1" s="1"/>
  <c r="JM207" i="1"/>
  <c r="JK207" i="1"/>
  <c r="JQ207" i="1" s="1"/>
  <c r="JM206" i="1"/>
  <c r="JS206" i="1" s="1"/>
  <c r="JK206" i="1"/>
  <c r="JQ206" i="1" s="1"/>
  <c r="JM205" i="1"/>
  <c r="JS205" i="1" s="1"/>
  <c r="JK205" i="1"/>
  <c r="JQ205" i="1" s="1"/>
  <c r="JM204" i="1"/>
  <c r="JK204" i="1"/>
  <c r="JQ204" i="1" s="1"/>
  <c r="JM203" i="1"/>
  <c r="JS203" i="1" s="1"/>
  <c r="JK203" i="1"/>
  <c r="JQ203" i="1" s="1"/>
  <c r="JM200" i="1"/>
  <c r="JS200" i="1" s="1"/>
  <c r="JK200" i="1"/>
  <c r="JM199" i="1"/>
  <c r="JK199" i="1"/>
  <c r="JQ199" i="1" s="1"/>
  <c r="JM198" i="1"/>
  <c r="JS198" i="1" s="1"/>
  <c r="JK198" i="1"/>
  <c r="JQ198" i="1" s="1"/>
  <c r="JM197" i="1"/>
  <c r="JK197" i="1"/>
  <c r="JQ197" i="1" s="1"/>
  <c r="JM196" i="1"/>
  <c r="JK196" i="1"/>
  <c r="JQ196" i="1" s="1"/>
  <c r="JM195" i="1"/>
  <c r="JS195" i="1" s="1"/>
  <c r="JK195" i="1"/>
  <c r="JQ195" i="1" s="1"/>
  <c r="JM194" i="1"/>
  <c r="JS194" i="1" s="1"/>
  <c r="JK194" i="1"/>
  <c r="JM191" i="1"/>
  <c r="JS191" i="1" s="1"/>
  <c r="JK191" i="1"/>
  <c r="JQ191" i="1" s="1"/>
  <c r="JM190" i="1"/>
  <c r="JK190" i="1"/>
  <c r="JQ190" i="1" s="1"/>
  <c r="JM189" i="1"/>
  <c r="JK189" i="1"/>
  <c r="JQ189" i="1" s="1"/>
  <c r="JM188" i="1"/>
  <c r="JS188" i="1" s="1"/>
  <c r="JK188" i="1"/>
  <c r="JQ188" i="1" s="1"/>
  <c r="JM187" i="1"/>
  <c r="JS187" i="1" s="1"/>
  <c r="JK187" i="1"/>
  <c r="JM186" i="1"/>
  <c r="JS186" i="1" s="1"/>
  <c r="JK186" i="1"/>
  <c r="JM185" i="1"/>
  <c r="JS185" i="1" s="1"/>
  <c r="JK185" i="1"/>
  <c r="JQ185" i="1" s="1"/>
  <c r="JM182" i="1"/>
  <c r="JK182" i="1"/>
  <c r="JQ182" i="1" s="1"/>
  <c r="JM181" i="1"/>
  <c r="JS181" i="1" s="1"/>
  <c r="JK181" i="1"/>
  <c r="JQ181" i="1" s="1"/>
  <c r="JM180" i="1"/>
  <c r="JK180" i="1"/>
  <c r="JQ180" i="1" s="1"/>
  <c r="JM179" i="1"/>
  <c r="JS179" i="1" s="1"/>
  <c r="JK179" i="1"/>
  <c r="JM178" i="1"/>
  <c r="JS178" i="1" s="1"/>
  <c r="JK178" i="1"/>
  <c r="JM177" i="1"/>
  <c r="JK177" i="1"/>
  <c r="JQ177" i="1" s="1"/>
  <c r="JM176" i="1"/>
  <c r="JK176" i="1"/>
  <c r="JQ176" i="1" s="1"/>
  <c r="JM173" i="1"/>
  <c r="JK173" i="1"/>
  <c r="JQ173" i="1" s="1"/>
  <c r="JM172" i="1"/>
  <c r="JK172" i="1"/>
  <c r="JQ172" i="1" s="1"/>
  <c r="JM171" i="1"/>
  <c r="JK171" i="1"/>
  <c r="JQ171" i="1" s="1"/>
  <c r="JM170" i="1"/>
  <c r="JS170" i="1" s="1"/>
  <c r="JK170" i="1"/>
  <c r="JQ170" i="1" s="1"/>
  <c r="JM169" i="1"/>
  <c r="JK169" i="1"/>
  <c r="JQ169" i="1" s="1"/>
  <c r="JM168" i="1"/>
  <c r="JK168" i="1"/>
  <c r="JQ168" i="1" s="1"/>
  <c r="JM167" i="1"/>
  <c r="JK167" i="1"/>
  <c r="JQ167" i="1" s="1"/>
  <c r="JM164" i="1"/>
  <c r="JK164" i="1"/>
  <c r="JQ164" i="1" s="1"/>
  <c r="JM163" i="1"/>
  <c r="JS163" i="1" s="1"/>
  <c r="JK163" i="1"/>
  <c r="JQ163" i="1" s="1"/>
  <c r="JM162" i="1"/>
  <c r="JK162" i="1"/>
  <c r="JQ162" i="1" s="1"/>
  <c r="JM161" i="1"/>
  <c r="JK161" i="1"/>
  <c r="JQ161" i="1" s="1"/>
  <c r="JM160" i="1"/>
  <c r="JK160" i="1"/>
  <c r="JQ160" i="1" s="1"/>
  <c r="JM159" i="1"/>
  <c r="JK159" i="1"/>
  <c r="JQ159" i="1" s="1"/>
  <c r="JM158" i="1"/>
  <c r="JS158" i="1" s="1"/>
  <c r="JK158" i="1"/>
  <c r="JM155" i="1"/>
  <c r="JS155" i="1" s="1"/>
  <c r="JK155" i="1"/>
  <c r="JQ155" i="1" s="1"/>
  <c r="JM154" i="1"/>
  <c r="JS154" i="1" s="1"/>
  <c r="JK154" i="1"/>
  <c r="JM153" i="1"/>
  <c r="JK153" i="1"/>
  <c r="JQ153" i="1" s="1"/>
  <c r="JM152" i="1"/>
  <c r="JK152" i="1"/>
  <c r="JQ152" i="1" s="1"/>
  <c r="JM151" i="1"/>
  <c r="JK151" i="1"/>
  <c r="JQ151" i="1" s="1"/>
  <c r="JM150" i="1"/>
  <c r="JK150" i="1"/>
  <c r="JQ150" i="1" s="1"/>
  <c r="JM149" i="1"/>
  <c r="JS149" i="1" s="1"/>
  <c r="JK149" i="1"/>
  <c r="JQ149" i="1" s="1"/>
  <c r="JM146" i="1"/>
  <c r="JS146" i="1" s="1"/>
  <c r="JK146" i="1"/>
  <c r="JM145" i="1"/>
  <c r="JK145" i="1"/>
  <c r="JQ145" i="1" s="1"/>
  <c r="JM144" i="1"/>
  <c r="JS144" i="1" s="1"/>
  <c r="JK144" i="1"/>
  <c r="JQ144" i="1" s="1"/>
  <c r="JM143" i="1"/>
  <c r="JK143" i="1"/>
  <c r="JQ143" i="1" s="1"/>
  <c r="JM142" i="1"/>
  <c r="JK142" i="1"/>
  <c r="JQ142" i="1" s="1"/>
  <c r="JM141" i="1"/>
  <c r="JS141" i="1" s="1"/>
  <c r="JK141" i="1"/>
  <c r="JQ141" i="1" s="1"/>
  <c r="JM140" i="1"/>
  <c r="JS140" i="1" s="1"/>
  <c r="JK140" i="1"/>
  <c r="JM137" i="1"/>
  <c r="JK137" i="1"/>
  <c r="JM136" i="1"/>
  <c r="JK136" i="1"/>
  <c r="JQ136" i="1" s="1"/>
  <c r="JM135" i="1"/>
  <c r="JK135" i="1"/>
  <c r="JQ135" i="1" s="1"/>
  <c r="JM134" i="1"/>
  <c r="JS134" i="1" s="1"/>
  <c r="JK134" i="1"/>
  <c r="JQ134" i="1" s="1"/>
  <c r="JM133" i="1"/>
  <c r="JS133" i="1" s="1"/>
  <c r="JK133" i="1"/>
  <c r="JQ133" i="1" s="1"/>
  <c r="JM132" i="1"/>
  <c r="JS132" i="1" s="1"/>
  <c r="JK132" i="1"/>
  <c r="JQ132" i="1" s="1"/>
  <c r="JM131" i="1"/>
  <c r="JK131" i="1"/>
  <c r="JQ131" i="1" s="1"/>
  <c r="JM128" i="1"/>
  <c r="JS128" i="1" s="1"/>
  <c r="JK128" i="1"/>
  <c r="JQ128" i="1" s="1"/>
  <c r="JM127" i="1"/>
  <c r="JK127" i="1"/>
  <c r="JQ127" i="1" s="1"/>
  <c r="JM126" i="1"/>
  <c r="JK126" i="1"/>
  <c r="JQ126" i="1" s="1"/>
  <c r="JM125" i="1"/>
  <c r="JS125" i="1" s="1"/>
  <c r="JK125" i="1"/>
  <c r="JM124" i="1"/>
  <c r="JS124" i="1" s="1"/>
  <c r="JK124" i="1"/>
  <c r="JQ124" i="1" s="1"/>
  <c r="JM123" i="1"/>
  <c r="JK123" i="1"/>
  <c r="JQ123" i="1" s="1"/>
  <c r="JM122" i="1"/>
  <c r="JS122" i="1" s="1"/>
  <c r="JK122" i="1"/>
  <c r="JQ122" i="1" s="1"/>
  <c r="JM119" i="1"/>
  <c r="JS119" i="1" s="1"/>
  <c r="JK119" i="1"/>
  <c r="JQ119" i="1" s="1"/>
  <c r="JM118" i="1"/>
  <c r="JK118" i="1"/>
  <c r="JQ118" i="1" s="1"/>
  <c r="JM117" i="1"/>
  <c r="JS117" i="1" s="1"/>
  <c r="JK117" i="1"/>
  <c r="JQ117" i="1" s="1"/>
  <c r="JM116" i="1"/>
  <c r="JS116" i="1" s="1"/>
  <c r="JK116" i="1"/>
  <c r="JQ116" i="1" s="1"/>
  <c r="JM115" i="1"/>
  <c r="JK115" i="1"/>
  <c r="JQ115" i="1" s="1"/>
  <c r="JM114" i="1"/>
  <c r="JS114" i="1" s="1"/>
  <c r="JK114" i="1"/>
  <c r="JQ114" i="1" s="1"/>
  <c r="JM113" i="1"/>
  <c r="JK113" i="1"/>
  <c r="JQ113" i="1" s="1"/>
  <c r="JM110" i="1"/>
  <c r="JK110" i="1"/>
  <c r="JQ110" i="1" s="1"/>
  <c r="JM109" i="1"/>
  <c r="JS109" i="1" s="1"/>
  <c r="JK109" i="1"/>
  <c r="JM108" i="1"/>
  <c r="JS108" i="1" s="1"/>
  <c r="JK108" i="1"/>
  <c r="JQ108" i="1" s="1"/>
  <c r="JM107" i="1"/>
  <c r="JK107" i="1"/>
  <c r="JQ107" i="1" s="1"/>
  <c r="JM106" i="1"/>
  <c r="JS106" i="1" s="1"/>
  <c r="JK106" i="1"/>
  <c r="JQ106" i="1" s="1"/>
  <c r="JM105" i="1"/>
  <c r="JK105" i="1"/>
  <c r="JQ105" i="1" s="1"/>
  <c r="JM104" i="1"/>
  <c r="JS104" i="1" s="1"/>
  <c r="JK104" i="1"/>
  <c r="JQ104" i="1" s="1"/>
  <c r="JM101" i="1"/>
  <c r="JK101" i="1"/>
  <c r="JQ101" i="1" s="1"/>
  <c r="JM100" i="1"/>
  <c r="JS100" i="1" s="1"/>
  <c r="JK100" i="1"/>
  <c r="JQ100" i="1" s="1"/>
  <c r="JM99" i="1"/>
  <c r="JS99" i="1" s="1"/>
  <c r="JK99" i="1"/>
  <c r="JQ99" i="1" s="1"/>
  <c r="JM98" i="1"/>
  <c r="JK98" i="1"/>
  <c r="JQ98" i="1" s="1"/>
  <c r="JM97" i="1"/>
  <c r="JS97" i="1" s="1"/>
  <c r="JK97" i="1"/>
  <c r="JM96" i="1"/>
  <c r="JS96" i="1" s="1"/>
  <c r="JK96" i="1"/>
  <c r="JQ96" i="1" s="1"/>
  <c r="JM95" i="1"/>
  <c r="JS95" i="1" s="1"/>
  <c r="JK95" i="1"/>
  <c r="JQ95" i="1" s="1"/>
  <c r="JM92" i="1"/>
  <c r="JS92" i="1" s="1"/>
  <c r="JK92" i="1"/>
  <c r="JQ92" i="1" s="1"/>
  <c r="JM90" i="1"/>
  <c r="JK90" i="1"/>
  <c r="JQ90" i="1" s="1"/>
  <c r="JM89" i="1"/>
  <c r="JK89" i="1"/>
  <c r="JQ89" i="1" s="1"/>
  <c r="JM88" i="1"/>
  <c r="JS88" i="1" s="1"/>
  <c r="JK88" i="1"/>
  <c r="JQ88" i="1" s="1"/>
  <c r="JM87" i="1"/>
  <c r="JS87" i="1" s="1"/>
  <c r="JK87" i="1"/>
  <c r="JQ87" i="1" s="1"/>
  <c r="JM86" i="1"/>
  <c r="JS86" i="1" s="1"/>
  <c r="JK86" i="1"/>
  <c r="JQ86" i="1" s="1"/>
  <c r="JM83" i="1"/>
  <c r="JS83" i="1" s="1"/>
  <c r="JK83" i="1"/>
  <c r="JQ83" i="1" s="1"/>
  <c r="JM82" i="1"/>
  <c r="JK82" i="1"/>
  <c r="JQ82" i="1" s="1"/>
  <c r="JM81" i="1"/>
  <c r="JS81" i="1" s="1"/>
  <c r="JK81" i="1"/>
  <c r="JQ81" i="1" s="1"/>
  <c r="JM80" i="1"/>
  <c r="JK80" i="1"/>
  <c r="JQ80" i="1" s="1"/>
  <c r="JM79" i="1"/>
  <c r="JS79" i="1" s="1"/>
  <c r="JK79" i="1"/>
  <c r="JQ79" i="1" s="1"/>
  <c r="JM78" i="1"/>
  <c r="JS78" i="1" s="1"/>
  <c r="JK78" i="1"/>
  <c r="JN78" i="1" s="1"/>
  <c r="JM77" i="1"/>
  <c r="JS77" i="1" s="1"/>
  <c r="JK77" i="1"/>
  <c r="JM74" i="1"/>
  <c r="JK74" i="1"/>
  <c r="JQ74" i="1" s="1"/>
  <c r="JM73" i="1"/>
  <c r="JS73" i="1" s="1"/>
  <c r="JK73" i="1"/>
  <c r="JQ73" i="1" s="1"/>
  <c r="JM72" i="1"/>
  <c r="JK72" i="1"/>
  <c r="JQ72" i="1" s="1"/>
  <c r="JM71" i="1"/>
  <c r="JS71" i="1" s="1"/>
  <c r="JK71" i="1"/>
  <c r="JM70" i="1"/>
  <c r="JS70" i="1" s="1"/>
  <c r="JK70" i="1"/>
  <c r="JM69" i="1"/>
  <c r="JS69" i="1" s="1"/>
  <c r="JK69" i="1"/>
  <c r="JQ69" i="1" s="1"/>
  <c r="JM68" i="1"/>
  <c r="JS68" i="1" s="1"/>
  <c r="JK68" i="1"/>
  <c r="JQ68" i="1" s="1"/>
  <c r="JM65" i="1"/>
  <c r="JK65" i="1"/>
  <c r="JQ65" i="1" s="1"/>
  <c r="JM64" i="1"/>
  <c r="JS64" i="1" s="1"/>
  <c r="JK64" i="1"/>
  <c r="JQ64" i="1" s="1"/>
  <c r="JM63" i="1"/>
  <c r="JS63" i="1" s="1"/>
  <c r="JK63" i="1"/>
  <c r="JQ63" i="1" s="1"/>
  <c r="JM62" i="1"/>
  <c r="JS62" i="1" s="1"/>
  <c r="JK62" i="1"/>
  <c r="JQ62" i="1" s="1"/>
  <c r="JM61" i="1"/>
  <c r="JK61" i="1"/>
  <c r="JQ61" i="1" s="1"/>
  <c r="JM60" i="1"/>
  <c r="JS60" i="1" s="1"/>
  <c r="JK60" i="1"/>
  <c r="JQ60" i="1" s="1"/>
  <c r="JM59" i="1"/>
  <c r="JS59" i="1" s="1"/>
  <c r="JK59" i="1"/>
  <c r="JQ59" i="1" s="1"/>
  <c r="JM56" i="1"/>
  <c r="JS56" i="1" s="1"/>
  <c r="JK56" i="1"/>
  <c r="JQ56" i="1" s="1"/>
  <c r="JM55" i="1"/>
  <c r="JS55" i="1" s="1"/>
  <c r="JK55" i="1"/>
  <c r="JQ55" i="1" s="1"/>
  <c r="JM54" i="1"/>
  <c r="JS54" i="1" s="1"/>
  <c r="JK54" i="1"/>
  <c r="JM53" i="1"/>
  <c r="JS53" i="1" s="1"/>
  <c r="JK53" i="1"/>
  <c r="JM52" i="1"/>
  <c r="JK52" i="1"/>
  <c r="JQ52" i="1" s="1"/>
  <c r="JM51" i="1"/>
  <c r="JK51" i="1"/>
  <c r="JQ51" i="1" s="1"/>
  <c r="JM50" i="1"/>
  <c r="JK50" i="1"/>
  <c r="JQ50" i="1" s="1"/>
  <c r="JM47" i="1"/>
  <c r="JS47" i="1" s="1"/>
  <c r="JK47" i="1"/>
  <c r="JQ47" i="1" s="1"/>
  <c r="JM46" i="1"/>
  <c r="JS46" i="1" s="1"/>
  <c r="JK46" i="1"/>
  <c r="JQ46" i="1" s="1"/>
  <c r="JM45" i="1"/>
  <c r="JK45" i="1"/>
  <c r="JQ45" i="1" s="1"/>
  <c r="JM44" i="1"/>
  <c r="JK44" i="1"/>
  <c r="JM43" i="1"/>
  <c r="JS43" i="1" s="1"/>
  <c r="JK43" i="1"/>
  <c r="JQ43" i="1" s="1"/>
  <c r="JM42" i="1"/>
  <c r="JS42" i="1" s="1"/>
  <c r="JM41" i="1"/>
  <c r="JS41" i="1" s="1"/>
  <c r="JK41" i="1"/>
  <c r="JQ41" i="1" s="1"/>
  <c r="JM38" i="1"/>
  <c r="JK38" i="1"/>
  <c r="JQ38" i="1" s="1"/>
  <c r="JM37" i="1"/>
  <c r="JS37" i="1" s="1"/>
  <c r="JK37" i="1"/>
  <c r="JM36" i="1"/>
  <c r="JK36" i="1"/>
  <c r="JQ36" i="1" s="1"/>
  <c r="JM35" i="1"/>
  <c r="JS35" i="1" s="1"/>
  <c r="JK35" i="1"/>
  <c r="JQ35" i="1" s="1"/>
  <c r="JM34" i="1"/>
  <c r="JK34" i="1"/>
  <c r="JQ34" i="1" s="1"/>
  <c r="JM33" i="1"/>
  <c r="JS33" i="1" s="1"/>
  <c r="JK33" i="1"/>
  <c r="JQ33" i="1" s="1"/>
  <c r="JM32" i="1"/>
  <c r="JS32" i="1" s="1"/>
  <c r="JK32" i="1"/>
  <c r="JQ32" i="1" s="1"/>
  <c r="JM29" i="1"/>
  <c r="JS29" i="1" s="1"/>
  <c r="JK29" i="1"/>
  <c r="JM28" i="1"/>
  <c r="JK28" i="1"/>
  <c r="JM27" i="1"/>
  <c r="JS27" i="1" s="1"/>
  <c r="JK27" i="1"/>
  <c r="JQ27" i="1" s="1"/>
  <c r="JM26" i="1"/>
  <c r="JS26" i="1" s="1"/>
  <c r="JK26" i="1"/>
  <c r="JQ26" i="1" s="1"/>
  <c r="JM25" i="1"/>
  <c r="JK25" i="1"/>
  <c r="JQ25" i="1" s="1"/>
  <c r="JM24" i="1"/>
  <c r="JK24" i="1"/>
  <c r="JQ24" i="1" s="1"/>
  <c r="JM23" i="1"/>
  <c r="JS23" i="1" s="1"/>
  <c r="JK23" i="1"/>
  <c r="JM11" i="1"/>
  <c r="JK11" i="1"/>
  <c r="JQ11" i="1" s="1"/>
  <c r="JM10" i="1"/>
  <c r="JK10" i="1"/>
  <c r="JQ10" i="1" s="1"/>
  <c r="JM9" i="1"/>
  <c r="JK9" i="1"/>
  <c r="JQ9" i="1" s="1"/>
  <c r="JM8" i="1"/>
  <c r="JS8" i="1" s="1"/>
  <c r="JK8" i="1"/>
  <c r="JQ8" i="1" s="1"/>
  <c r="JM7" i="1"/>
  <c r="JK7" i="1"/>
  <c r="JQ7" i="1" s="1"/>
  <c r="JM6" i="1"/>
  <c r="JS6" i="1" s="1"/>
  <c r="JK6" i="1"/>
  <c r="JQ6" i="1" s="1"/>
  <c r="JM5" i="1"/>
  <c r="JS5" i="1" s="1"/>
  <c r="JK5" i="1"/>
  <c r="JM20" i="1"/>
  <c r="JS20" i="1" s="1"/>
  <c r="JM14" i="1"/>
  <c r="JS14" i="1" s="1"/>
  <c r="JM15" i="1"/>
  <c r="JM16" i="1"/>
  <c r="JS16" i="1" s="1"/>
  <c r="JM17" i="1"/>
  <c r="JS17" i="1" s="1"/>
  <c r="JM18" i="1"/>
  <c r="JM19" i="1"/>
  <c r="JS19" i="1" s="1"/>
  <c r="HL52" i="6"/>
  <c r="BR52" i="6"/>
  <c r="BF52" i="6"/>
  <c r="AT52" i="6"/>
  <c r="AH52" i="6"/>
  <c r="V52" i="6"/>
  <c r="J52" i="6"/>
  <c r="IP56" i="1"/>
  <c r="ID56" i="1"/>
  <c r="HR56" i="1"/>
  <c r="HF56" i="1"/>
  <c r="GT56" i="1"/>
  <c r="GH56" i="1"/>
  <c r="FV56" i="1"/>
  <c r="FJ56" i="1"/>
  <c r="EX56" i="1"/>
  <c r="EL56" i="1"/>
  <c r="DZ56" i="1"/>
  <c r="DN56" i="1"/>
  <c r="DB56" i="1"/>
  <c r="CP56" i="1"/>
  <c r="CD56" i="1"/>
  <c r="BR56" i="1"/>
  <c r="BF56" i="1"/>
  <c r="AT56" i="1"/>
  <c r="AH56" i="1"/>
  <c r="V56" i="1"/>
  <c r="J56" i="1"/>
  <c r="IP55" i="1"/>
  <c r="ID55" i="1"/>
  <c r="HR55" i="1"/>
  <c r="HF55" i="1"/>
  <c r="GT55" i="1"/>
  <c r="GH55" i="1"/>
  <c r="FV55" i="1"/>
  <c r="FJ55" i="1"/>
  <c r="EX55" i="1"/>
  <c r="EL55" i="1"/>
  <c r="DZ55" i="1"/>
  <c r="DN55" i="1"/>
  <c r="DB55" i="1"/>
  <c r="CP55" i="1"/>
  <c r="CD55" i="1"/>
  <c r="BR55" i="1"/>
  <c r="BF55" i="1"/>
  <c r="AT55" i="1"/>
  <c r="AH55" i="1"/>
  <c r="V55" i="1"/>
  <c r="J55" i="1"/>
  <c r="IP54" i="1"/>
  <c r="ID54" i="1"/>
  <c r="HR54" i="1"/>
  <c r="HF54" i="1"/>
  <c r="GT54" i="1"/>
  <c r="GH54" i="1"/>
  <c r="FV54" i="1"/>
  <c r="FJ54" i="1"/>
  <c r="EX54" i="1"/>
  <c r="EL54" i="1"/>
  <c r="DZ54" i="1"/>
  <c r="DN54" i="1"/>
  <c r="DB54" i="1"/>
  <c r="CP54" i="1"/>
  <c r="CD54" i="1"/>
  <c r="BR54" i="1"/>
  <c r="BF54" i="1"/>
  <c r="AT54" i="1"/>
  <c r="AH54" i="1"/>
  <c r="V54" i="1"/>
  <c r="J54" i="1"/>
  <c r="IP53" i="1"/>
  <c r="ID53" i="1"/>
  <c r="HR53" i="1"/>
  <c r="HF53" i="1"/>
  <c r="GT53" i="1"/>
  <c r="GH53" i="1"/>
  <c r="FV53" i="1"/>
  <c r="FJ53" i="1"/>
  <c r="EX53" i="1"/>
  <c r="EL53" i="1"/>
  <c r="DZ53" i="1"/>
  <c r="DN53" i="1"/>
  <c r="DB53" i="1"/>
  <c r="CP53" i="1"/>
  <c r="CD53" i="1"/>
  <c r="BR53" i="1"/>
  <c r="BF53" i="1"/>
  <c r="AT53" i="1"/>
  <c r="AH53" i="1"/>
  <c r="V53" i="1"/>
  <c r="J53" i="1"/>
  <c r="IP52" i="1"/>
  <c r="ID52" i="1"/>
  <c r="HR52" i="1"/>
  <c r="HF52" i="1"/>
  <c r="GT52" i="1"/>
  <c r="GH52" i="1"/>
  <c r="FV52" i="1"/>
  <c r="FJ52" i="1"/>
  <c r="EX52" i="1"/>
  <c r="EL52" i="1"/>
  <c r="DZ52" i="1"/>
  <c r="DN52" i="1"/>
  <c r="DB52" i="1"/>
  <c r="CP52" i="1"/>
  <c r="CD52" i="1"/>
  <c r="BR52" i="1"/>
  <c r="BF52" i="1"/>
  <c r="AT52" i="1"/>
  <c r="AH52" i="1"/>
  <c r="V52" i="1"/>
  <c r="J52" i="1"/>
  <c r="IP51" i="1"/>
  <c r="ID51" i="1"/>
  <c r="HR51" i="1"/>
  <c r="HF51" i="1"/>
  <c r="GT51" i="1"/>
  <c r="GH51" i="1"/>
  <c r="FV51" i="1"/>
  <c r="FJ51" i="1"/>
  <c r="EX51" i="1"/>
  <c r="EL51" i="1"/>
  <c r="DZ51" i="1"/>
  <c r="DN51" i="1"/>
  <c r="DB51" i="1"/>
  <c r="CP51" i="1"/>
  <c r="CD51" i="1"/>
  <c r="BR51" i="1"/>
  <c r="BF51" i="1"/>
  <c r="AT51" i="1"/>
  <c r="AH51" i="1"/>
  <c r="V51" i="1"/>
  <c r="J51" i="1"/>
  <c r="IP50" i="1"/>
  <c r="ID50" i="1"/>
  <c r="HR50" i="1"/>
  <c r="HF50" i="1"/>
  <c r="GT50" i="1"/>
  <c r="GH50" i="1"/>
  <c r="FV50" i="1"/>
  <c r="FJ50" i="1"/>
  <c r="EX50" i="1"/>
  <c r="EL50" i="1"/>
  <c r="DZ50" i="1"/>
  <c r="DN50" i="1"/>
  <c r="DB50" i="1"/>
  <c r="CP50" i="1"/>
  <c r="CD50" i="1"/>
  <c r="BR50" i="1"/>
  <c r="BF50" i="1"/>
  <c r="AT50" i="1"/>
  <c r="AH50" i="1"/>
  <c r="V50" i="1"/>
  <c r="J50" i="1"/>
  <c r="KI50" i="1"/>
  <c r="KI51" i="1"/>
  <c r="KI52" i="1"/>
  <c r="KI53" i="1"/>
  <c r="KI54" i="1"/>
  <c r="KI55" i="1"/>
  <c r="KI56" i="1"/>
  <c r="KI60" i="1"/>
  <c r="KI61" i="1"/>
  <c r="KI62" i="1"/>
  <c r="KI63" i="1"/>
  <c r="KI64" i="1"/>
  <c r="KI65" i="1"/>
  <c r="KI59" i="1"/>
  <c r="KM371" i="1"/>
  <c r="KK371" i="1"/>
  <c r="KI371" i="1"/>
  <c r="KM370" i="1"/>
  <c r="KK370" i="1"/>
  <c r="KI370" i="1"/>
  <c r="KM369" i="1"/>
  <c r="KK369" i="1"/>
  <c r="KI369" i="1"/>
  <c r="KM368" i="1"/>
  <c r="KK368" i="1"/>
  <c r="KI368" i="1"/>
  <c r="KM367" i="1"/>
  <c r="KK367" i="1"/>
  <c r="KI367" i="1"/>
  <c r="KM366" i="1"/>
  <c r="KK366" i="1"/>
  <c r="KI366" i="1"/>
  <c r="KM365" i="1"/>
  <c r="KK365" i="1"/>
  <c r="KI365" i="1"/>
  <c r="KM362" i="1"/>
  <c r="KK362" i="1"/>
  <c r="KI362" i="1"/>
  <c r="KM361" i="1"/>
  <c r="KK361" i="1"/>
  <c r="KI361" i="1"/>
  <c r="KM360" i="1"/>
  <c r="KK360" i="1"/>
  <c r="KI360" i="1"/>
  <c r="KM359" i="1"/>
  <c r="KK359" i="1"/>
  <c r="KI359" i="1"/>
  <c r="KM358" i="1"/>
  <c r="KK358" i="1"/>
  <c r="KI358" i="1"/>
  <c r="KM357" i="1"/>
  <c r="KK357" i="1"/>
  <c r="KI357" i="1"/>
  <c r="KM356" i="1"/>
  <c r="KK356" i="1"/>
  <c r="KI356" i="1"/>
  <c r="KM353" i="1"/>
  <c r="KK353" i="1"/>
  <c r="KI353" i="1"/>
  <c r="KM352" i="1"/>
  <c r="KK352" i="1"/>
  <c r="KI352" i="1"/>
  <c r="KM351" i="1"/>
  <c r="KK351" i="1"/>
  <c r="KI351" i="1"/>
  <c r="KM350" i="1"/>
  <c r="KK350" i="1"/>
  <c r="KI350" i="1"/>
  <c r="KM349" i="1"/>
  <c r="KK349" i="1"/>
  <c r="KI349" i="1"/>
  <c r="KM348" i="1"/>
  <c r="KK348" i="1"/>
  <c r="KI348" i="1"/>
  <c r="KM347" i="1"/>
  <c r="KK347" i="1"/>
  <c r="KI347" i="1"/>
  <c r="KM344" i="1"/>
  <c r="KK344" i="1"/>
  <c r="KI344" i="1"/>
  <c r="KM343" i="1"/>
  <c r="KK343" i="1"/>
  <c r="KI343" i="1"/>
  <c r="KM342" i="1"/>
  <c r="KK342" i="1"/>
  <c r="KI342" i="1"/>
  <c r="KM341" i="1"/>
  <c r="KK341" i="1"/>
  <c r="KI341" i="1"/>
  <c r="KM340" i="1"/>
  <c r="KK340" i="1"/>
  <c r="KI340" i="1"/>
  <c r="KM339" i="1"/>
  <c r="KK339" i="1"/>
  <c r="KI339" i="1"/>
  <c r="KM338" i="1"/>
  <c r="KK338" i="1"/>
  <c r="KI338" i="1"/>
  <c r="KM335" i="1"/>
  <c r="KK335" i="1"/>
  <c r="KI335" i="1"/>
  <c r="KM334" i="1"/>
  <c r="KK334" i="1"/>
  <c r="KI334" i="1"/>
  <c r="KM333" i="1"/>
  <c r="KK333" i="1"/>
  <c r="KI333" i="1"/>
  <c r="KM332" i="1"/>
  <c r="KK332" i="1"/>
  <c r="KI332" i="1"/>
  <c r="KM331" i="1"/>
  <c r="KK331" i="1"/>
  <c r="KI331" i="1"/>
  <c r="KM330" i="1"/>
  <c r="KK330" i="1"/>
  <c r="KI330" i="1"/>
  <c r="KM329" i="1"/>
  <c r="KK329" i="1"/>
  <c r="KI329" i="1"/>
  <c r="KM326" i="1"/>
  <c r="KK326" i="1"/>
  <c r="KI326" i="1"/>
  <c r="KM325" i="1"/>
  <c r="KK325" i="1"/>
  <c r="KI325" i="1"/>
  <c r="KM324" i="1"/>
  <c r="KK324" i="1"/>
  <c r="KI324" i="1"/>
  <c r="KM323" i="1"/>
  <c r="KK323" i="1"/>
  <c r="KI323" i="1"/>
  <c r="KM322" i="1"/>
  <c r="KK322" i="1"/>
  <c r="KI322" i="1"/>
  <c r="KM321" i="1"/>
  <c r="KK321" i="1"/>
  <c r="KI321" i="1"/>
  <c r="KM320" i="1"/>
  <c r="KK320" i="1"/>
  <c r="KI320" i="1"/>
  <c r="KM317" i="1"/>
  <c r="KK317" i="1"/>
  <c r="KI317" i="1"/>
  <c r="KM316" i="1"/>
  <c r="KK316" i="1"/>
  <c r="KI316" i="1"/>
  <c r="KM315" i="1"/>
  <c r="KK315" i="1"/>
  <c r="KI315" i="1"/>
  <c r="KM314" i="1"/>
  <c r="KK314" i="1"/>
  <c r="KI314" i="1"/>
  <c r="KM313" i="1"/>
  <c r="KK313" i="1"/>
  <c r="KI313" i="1"/>
  <c r="KM312" i="1"/>
  <c r="KK312" i="1"/>
  <c r="KI312" i="1"/>
  <c r="KM311" i="1"/>
  <c r="KK311" i="1"/>
  <c r="KI311" i="1"/>
  <c r="KM308" i="1"/>
  <c r="KK308" i="1"/>
  <c r="KI308" i="1"/>
  <c r="KM307" i="1"/>
  <c r="KK307" i="1"/>
  <c r="KI307" i="1"/>
  <c r="KM305" i="1"/>
  <c r="KK305" i="1"/>
  <c r="KI305" i="1"/>
  <c r="KM304" i="1"/>
  <c r="KK304" i="1"/>
  <c r="KI304" i="1"/>
  <c r="KM303" i="1"/>
  <c r="KK303" i="1"/>
  <c r="KI303" i="1"/>
  <c r="KM302" i="1"/>
  <c r="KK302" i="1"/>
  <c r="KI302" i="1"/>
  <c r="KM299" i="1"/>
  <c r="KK299" i="1"/>
  <c r="KI299" i="1"/>
  <c r="KM298" i="1"/>
  <c r="KK298" i="1"/>
  <c r="KI298" i="1"/>
  <c r="KM297" i="1"/>
  <c r="KK297" i="1"/>
  <c r="KI297" i="1"/>
  <c r="KM296" i="1"/>
  <c r="KK296" i="1"/>
  <c r="KI296" i="1"/>
  <c r="KM295" i="1"/>
  <c r="KK295" i="1"/>
  <c r="KI295" i="1"/>
  <c r="KM294" i="1"/>
  <c r="KK294" i="1"/>
  <c r="KI294" i="1"/>
  <c r="KM293" i="1"/>
  <c r="KK293" i="1"/>
  <c r="KI293" i="1"/>
  <c r="KM290" i="1"/>
  <c r="KK290" i="1"/>
  <c r="KI290" i="1"/>
  <c r="KM289" i="1"/>
  <c r="KK289" i="1"/>
  <c r="KI289" i="1"/>
  <c r="KM288" i="1"/>
  <c r="KK288" i="1"/>
  <c r="KI288" i="1"/>
  <c r="KM287" i="1"/>
  <c r="KK287" i="1"/>
  <c r="KI287" i="1"/>
  <c r="KM286" i="1"/>
  <c r="KK286" i="1"/>
  <c r="KI286" i="1"/>
  <c r="KM285" i="1"/>
  <c r="KK285" i="1"/>
  <c r="KI285" i="1"/>
  <c r="KM284" i="1"/>
  <c r="KK284" i="1"/>
  <c r="KI284" i="1"/>
  <c r="KM281" i="1"/>
  <c r="KK281" i="1"/>
  <c r="KI281" i="1"/>
  <c r="KM280" i="1"/>
  <c r="KK280" i="1"/>
  <c r="KI280" i="1"/>
  <c r="KM277" i="1"/>
  <c r="KK277" i="1"/>
  <c r="KI277" i="1"/>
  <c r="KM276" i="1"/>
  <c r="KK276" i="1"/>
  <c r="KI276" i="1"/>
  <c r="KM275" i="1"/>
  <c r="KK275" i="1"/>
  <c r="KI275" i="1"/>
  <c r="KM272" i="1"/>
  <c r="KK272" i="1"/>
  <c r="KI272" i="1"/>
  <c r="KM271" i="1"/>
  <c r="KK271" i="1"/>
  <c r="KI271" i="1"/>
  <c r="KM270" i="1"/>
  <c r="KK270" i="1"/>
  <c r="KI270" i="1"/>
  <c r="KM269" i="1"/>
  <c r="KK269" i="1"/>
  <c r="KI269" i="1"/>
  <c r="KM268" i="1"/>
  <c r="KK268" i="1"/>
  <c r="KI268" i="1"/>
  <c r="KM267" i="1"/>
  <c r="KK267" i="1"/>
  <c r="KI267" i="1"/>
  <c r="KM266" i="1"/>
  <c r="KK266" i="1"/>
  <c r="KI266" i="1"/>
  <c r="KM263" i="1"/>
  <c r="KK263" i="1"/>
  <c r="KI263" i="1"/>
  <c r="KM262" i="1"/>
  <c r="KK262" i="1"/>
  <c r="KI262" i="1"/>
  <c r="KM261" i="1"/>
  <c r="KK261" i="1"/>
  <c r="KI261" i="1"/>
  <c r="KM260" i="1"/>
  <c r="KK260" i="1"/>
  <c r="KI260" i="1"/>
  <c r="KM259" i="1"/>
  <c r="KK259" i="1"/>
  <c r="KI259" i="1"/>
  <c r="KM258" i="1"/>
  <c r="KK258" i="1"/>
  <c r="KI258" i="1"/>
  <c r="KM257" i="1"/>
  <c r="KK257" i="1"/>
  <c r="KI257" i="1"/>
  <c r="KM254" i="1"/>
  <c r="KK254" i="1"/>
  <c r="KI254" i="1"/>
  <c r="KM253" i="1"/>
  <c r="KK253" i="1"/>
  <c r="KI253" i="1"/>
  <c r="KM252" i="1"/>
  <c r="KK252" i="1"/>
  <c r="KI252" i="1"/>
  <c r="KM251" i="1"/>
  <c r="KK251" i="1"/>
  <c r="KI251" i="1"/>
  <c r="KM250" i="1"/>
  <c r="KK250" i="1"/>
  <c r="KI250" i="1"/>
  <c r="KM249" i="1"/>
  <c r="KK249" i="1"/>
  <c r="KI249" i="1"/>
  <c r="KM248" i="1"/>
  <c r="KK248" i="1"/>
  <c r="KI248" i="1"/>
  <c r="KM245" i="1"/>
  <c r="KK245" i="1"/>
  <c r="KI245" i="1"/>
  <c r="KM244" i="1"/>
  <c r="KK244" i="1"/>
  <c r="KI244" i="1"/>
  <c r="KM243" i="1"/>
  <c r="KK243" i="1"/>
  <c r="KI243" i="1"/>
  <c r="KM242" i="1"/>
  <c r="KK242" i="1"/>
  <c r="KI242" i="1"/>
  <c r="KM241" i="1"/>
  <c r="KK241" i="1"/>
  <c r="KI241" i="1"/>
  <c r="KM240" i="1"/>
  <c r="KK240" i="1"/>
  <c r="KI240" i="1"/>
  <c r="KM239" i="1"/>
  <c r="KK239" i="1"/>
  <c r="KI239" i="1"/>
  <c r="KM236" i="1"/>
  <c r="KK236" i="1"/>
  <c r="KI236" i="1"/>
  <c r="KM235" i="1"/>
  <c r="KK235" i="1"/>
  <c r="KI235" i="1"/>
  <c r="KM234" i="1"/>
  <c r="KK234" i="1"/>
  <c r="KI234" i="1"/>
  <c r="KM233" i="1"/>
  <c r="KK233" i="1"/>
  <c r="KI233" i="1"/>
  <c r="KM232" i="1"/>
  <c r="KK232" i="1"/>
  <c r="KI232" i="1"/>
  <c r="KM231" i="1"/>
  <c r="KK231" i="1"/>
  <c r="KI231" i="1"/>
  <c r="KM230" i="1"/>
  <c r="KK230" i="1"/>
  <c r="KI230" i="1"/>
  <c r="KM227" i="1"/>
  <c r="KK227" i="1"/>
  <c r="KI227" i="1"/>
  <c r="KM226" i="1"/>
  <c r="KK226" i="1"/>
  <c r="KI226" i="1"/>
  <c r="KM225" i="1"/>
  <c r="KK225" i="1"/>
  <c r="KI225" i="1"/>
  <c r="KM224" i="1"/>
  <c r="KK224" i="1"/>
  <c r="KI224" i="1"/>
  <c r="KM223" i="1"/>
  <c r="KK223" i="1"/>
  <c r="KI223" i="1"/>
  <c r="KM222" i="1"/>
  <c r="KK222" i="1"/>
  <c r="KI222" i="1"/>
  <c r="KM221" i="1"/>
  <c r="KK221" i="1"/>
  <c r="KI221" i="1"/>
  <c r="KM218" i="1"/>
  <c r="KK218" i="1"/>
  <c r="KI218" i="1"/>
  <c r="KM217" i="1"/>
  <c r="KK217" i="1"/>
  <c r="KI217" i="1"/>
  <c r="KM216" i="1"/>
  <c r="KK216" i="1"/>
  <c r="KI216" i="1"/>
  <c r="KM215" i="1"/>
  <c r="KK215" i="1"/>
  <c r="KI215" i="1"/>
  <c r="KM214" i="1"/>
  <c r="KK214" i="1"/>
  <c r="KI214" i="1"/>
  <c r="KM213" i="1"/>
  <c r="KK213" i="1"/>
  <c r="KI213" i="1"/>
  <c r="KM212" i="1"/>
  <c r="KK212" i="1"/>
  <c r="KI212" i="1"/>
  <c r="KM209" i="1"/>
  <c r="KK209" i="1"/>
  <c r="KI209" i="1"/>
  <c r="KM208" i="1"/>
  <c r="KK208" i="1"/>
  <c r="KI208" i="1"/>
  <c r="KM207" i="1"/>
  <c r="KK207" i="1"/>
  <c r="KI207" i="1"/>
  <c r="KM206" i="1"/>
  <c r="KK206" i="1"/>
  <c r="KI206" i="1"/>
  <c r="KM205" i="1"/>
  <c r="KK205" i="1"/>
  <c r="KI205" i="1"/>
  <c r="KM204" i="1"/>
  <c r="KK204" i="1"/>
  <c r="KI204" i="1"/>
  <c r="KM203" i="1"/>
  <c r="KK203" i="1"/>
  <c r="KI203" i="1"/>
  <c r="KM200" i="1"/>
  <c r="KK200" i="1"/>
  <c r="KI200" i="1"/>
  <c r="KM199" i="1"/>
  <c r="KK199" i="1"/>
  <c r="KI199" i="1"/>
  <c r="KM198" i="1"/>
  <c r="KK198" i="1"/>
  <c r="KI198" i="1"/>
  <c r="KM197" i="1"/>
  <c r="KK197" i="1"/>
  <c r="KI197" i="1"/>
  <c r="KM196" i="1"/>
  <c r="KK196" i="1"/>
  <c r="KI196" i="1"/>
  <c r="KM195" i="1"/>
  <c r="KK195" i="1"/>
  <c r="KI195" i="1"/>
  <c r="KM194" i="1"/>
  <c r="KK194" i="1"/>
  <c r="KI194" i="1"/>
  <c r="KM191" i="1"/>
  <c r="KK191" i="1"/>
  <c r="KI191" i="1"/>
  <c r="KM190" i="1"/>
  <c r="KK190" i="1"/>
  <c r="KI190" i="1"/>
  <c r="KM189" i="1"/>
  <c r="KK189" i="1"/>
  <c r="KI189" i="1"/>
  <c r="KM188" i="1"/>
  <c r="KK188" i="1"/>
  <c r="KI188" i="1"/>
  <c r="KM187" i="1"/>
  <c r="KK187" i="1"/>
  <c r="KI187" i="1"/>
  <c r="KM186" i="1"/>
  <c r="KK186" i="1"/>
  <c r="KI186" i="1"/>
  <c r="KM185" i="1"/>
  <c r="KK185" i="1"/>
  <c r="KI185" i="1"/>
  <c r="KM182" i="1"/>
  <c r="KK182" i="1"/>
  <c r="KI182" i="1"/>
  <c r="KM181" i="1"/>
  <c r="KK181" i="1"/>
  <c r="KI181" i="1"/>
  <c r="KM180" i="1"/>
  <c r="KK180" i="1"/>
  <c r="KI180" i="1"/>
  <c r="KM179" i="1"/>
  <c r="KK179" i="1"/>
  <c r="KI179" i="1"/>
  <c r="KM178" i="1"/>
  <c r="KK178" i="1"/>
  <c r="KI178" i="1"/>
  <c r="KM177" i="1"/>
  <c r="KK177" i="1"/>
  <c r="KI177" i="1"/>
  <c r="KM176" i="1"/>
  <c r="KK176" i="1"/>
  <c r="KI176" i="1"/>
  <c r="KM173" i="1"/>
  <c r="KK173" i="1"/>
  <c r="KI173" i="1"/>
  <c r="KM172" i="1"/>
  <c r="KK172" i="1"/>
  <c r="KI172" i="1"/>
  <c r="KM171" i="1"/>
  <c r="KK171" i="1"/>
  <c r="KI171" i="1"/>
  <c r="KM170" i="1"/>
  <c r="KK170" i="1"/>
  <c r="KI170" i="1"/>
  <c r="KM169" i="1"/>
  <c r="KK169" i="1"/>
  <c r="KI169" i="1"/>
  <c r="KM168" i="1"/>
  <c r="KK168" i="1"/>
  <c r="KI168" i="1"/>
  <c r="KM167" i="1"/>
  <c r="KK167" i="1"/>
  <c r="KI167" i="1"/>
  <c r="KM164" i="1"/>
  <c r="KK164" i="1"/>
  <c r="KI164" i="1"/>
  <c r="KM163" i="1"/>
  <c r="KK163" i="1"/>
  <c r="KI163" i="1"/>
  <c r="KM162" i="1"/>
  <c r="KK162" i="1"/>
  <c r="KI162" i="1"/>
  <c r="KM161" i="1"/>
  <c r="KK161" i="1"/>
  <c r="KI161" i="1"/>
  <c r="KM160" i="1"/>
  <c r="KK160" i="1"/>
  <c r="KI160" i="1"/>
  <c r="KM159" i="1"/>
  <c r="KK159" i="1"/>
  <c r="KI159" i="1"/>
  <c r="KM158" i="1"/>
  <c r="KK158" i="1"/>
  <c r="KI158" i="1"/>
  <c r="KM155" i="1"/>
  <c r="KK155" i="1"/>
  <c r="KI155" i="1"/>
  <c r="KM154" i="1"/>
  <c r="KK154" i="1"/>
  <c r="KI154" i="1"/>
  <c r="KM153" i="1"/>
  <c r="KK153" i="1"/>
  <c r="KI153" i="1"/>
  <c r="KM152" i="1"/>
  <c r="KK152" i="1"/>
  <c r="KI152" i="1"/>
  <c r="KM151" i="1"/>
  <c r="KK151" i="1"/>
  <c r="KI151" i="1"/>
  <c r="KM150" i="1"/>
  <c r="KK150" i="1"/>
  <c r="KI150" i="1"/>
  <c r="KM149" i="1"/>
  <c r="KK149" i="1"/>
  <c r="KI149" i="1"/>
  <c r="KM146" i="1"/>
  <c r="KK146" i="1"/>
  <c r="KI146" i="1"/>
  <c r="KM145" i="1"/>
  <c r="KK145" i="1"/>
  <c r="KI145" i="1"/>
  <c r="KM144" i="1"/>
  <c r="KK144" i="1"/>
  <c r="KI144" i="1"/>
  <c r="KM143" i="1"/>
  <c r="KK143" i="1"/>
  <c r="KI143" i="1"/>
  <c r="KM142" i="1"/>
  <c r="KK142" i="1"/>
  <c r="KI142" i="1"/>
  <c r="KM141" i="1"/>
  <c r="KK141" i="1"/>
  <c r="KI141" i="1"/>
  <c r="KM140" i="1"/>
  <c r="KK140" i="1"/>
  <c r="KI140" i="1"/>
  <c r="KM137" i="1"/>
  <c r="KK137" i="1"/>
  <c r="KI137" i="1"/>
  <c r="KM136" i="1"/>
  <c r="KK136" i="1"/>
  <c r="KI136" i="1"/>
  <c r="KM135" i="1"/>
  <c r="KK135" i="1"/>
  <c r="KI135" i="1"/>
  <c r="KM134" i="1"/>
  <c r="KK134" i="1"/>
  <c r="KI134" i="1"/>
  <c r="KM133" i="1"/>
  <c r="KK133" i="1"/>
  <c r="KI133" i="1"/>
  <c r="KM132" i="1"/>
  <c r="KK132" i="1"/>
  <c r="KI132" i="1"/>
  <c r="KM131" i="1"/>
  <c r="KK131" i="1"/>
  <c r="KI131" i="1"/>
  <c r="KM128" i="1"/>
  <c r="KK128" i="1"/>
  <c r="KI128" i="1"/>
  <c r="KM127" i="1"/>
  <c r="KK127" i="1"/>
  <c r="KI127" i="1"/>
  <c r="KM126" i="1"/>
  <c r="KK126" i="1"/>
  <c r="KI126" i="1"/>
  <c r="KM125" i="1"/>
  <c r="KK125" i="1"/>
  <c r="KI125" i="1"/>
  <c r="KM124" i="1"/>
  <c r="KK124" i="1"/>
  <c r="KI124" i="1"/>
  <c r="KM123" i="1"/>
  <c r="KK123" i="1"/>
  <c r="KI123" i="1"/>
  <c r="KM122" i="1"/>
  <c r="KK122" i="1"/>
  <c r="KI122" i="1"/>
  <c r="KM119" i="1"/>
  <c r="KK119" i="1"/>
  <c r="KI119" i="1"/>
  <c r="KM118" i="1"/>
  <c r="KK118" i="1"/>
  <c r="KI118" i="1"/>
  <c r="KM117" i="1"/>
  <c r="KK117" i="1"/>
  <c r="KI117" i="1"/>
  <c r="KM116" i="1"/>
  <c r="KK116" i="1"/>
  <c r="KI116" i="1"/>
  <c r="KM115" i="1"/>
  <c r="KK115" i="1"/>
  <c r="KI115" i="1"/>
  <c r="KM114" i="1"/>
  <c r="KK114" i="1"/>
  <c r="KI114" i="1"/>
  <c r="KM113" i="1"/>
  <c r="KK113" i="1"/>
  <c r="KI113" i="1"/>
  <c r="KM110" i="1"/>
  <c r="KK110" i="1"/>
  <c r="KI110" i="1"/>
  <c r="KM109" i="1"/>
  <c r="KK109" i="1"/>
  <c r="KI109" i="1"/>
  <c r="KM108" i="1"/>
  <c r="KK108" i="1"/>
  <c r="KI108" i="1"/>
  <c r="KM107" i="1"/>
  <c r="KK107" i="1"/>
  <c r="KI107" i="1"/>
  <c r="KM106" i="1"/>
  <c r="KK106" i="1"/>
  <c r="KI106" i="1"/>
  <c r="KM105" i="1"/>
  <c r="KK105" i="1"/>
  <c r="KI105" i="1"/>
  <c r="KM104" i="1"/>
  <c r="KK104" i="1"/>
  <c r="KI104" i="1"/>
  <c r="KM101" i="1"/>
  <c r="KK101" i="1"/>
  <c r="KI101" i="1"/>
  <c r="KM100" i="1"/>
  <c r="KK100" i="1"/>
  <c r="KI100" i="1"/>
  <c r="KM99" i="1"/>
  <c r="KK99" i="1"/>
  <c r="KI99" i="1"/>
  <c r="KM98" i="1"/>
  <c r="KK98" i="1"/>
  <c r="KI98" i="1"/>
  <c r="KM97" i="1"/>
  <c r="KK97" i="1"/>
  <c r="KI97" i="1"/>
  <c r="KM96" i="1"/>
  <c r="KK96" i="1"/>
  <c r="KI96" i="1"/>
  <c r="KM95" i="1"/>
  <c r="KK95" i="1"/>
  <c r="KI95" i="1"/>
  <c r="KM92" i="1"/>
  <c r="KK92" i="1"/>
  <c r="KI92" i="1"/>
  <c r="KM90" i="1"/>
  <c r="KK90" i="1"/>
  <c r="KI90" i="1"/>
  <c r="KM89" i="1"/>
  <c r="KK89" i="1"/>
  <c r="KI89" i="1"/>
  <c r="KM88" i="1"/>
  <c r="KK88" i="1"/>
  <c r="KI88" i="1"/>
  <c r="KM87" i="1"/>
  <c r="KK87" i="1"/>
  <c r="KI87" i="1"/>
  <c r="KM86" i="1"/>
  <c r="KK86" i="1"/>
  <c r="KI86" i="1"/>
  <c r="KM83" i="1"/>
  <c r="KK83" i="1"/>
  <c r="KI83" i="1"/>
  <c r="KM82" i="1"/>
  <c r="KK82" i="1"/>
  <c r="KI82" i="1"/>
  <c r="KM81" i="1"/>
  <c r="KK81" i="1"/>
  <c r="KI81" i="1"/>
  <c r="KM80" i="1"/>
  <c r="KK80" i="1"/>
  <c r="KI80" i="1"/>
  <c r="KM79" i="1"/>
  <c r="KK79" i="1"/>
  <c r="KI79" i="1"/>
  <c r="KM78" i="1"/>
  <c r="KK78" i="1"/>
  <c r="KI78" i="1"/>
  <c r="KM77" i="1"/>
  <c r="KK77" i="1"/>
  <c r="KI77" i="1"/>
  <c r="KM74" i="1"/>
  <c r="KK74" i="1"/>
  <c r="KI74" i="1"/>
  <c r="KM73" i="1"/>
  <c r="KK73" i="1"/>
  <c r="KI73" i="1"/>
  <c r="KM72" i="1"/>
  <c r="KK72" i="1"/>
  <c r="KI72" i="1"/>
  <c r="KM71" i="1"/>
  <c r="KK71" i="1"/>
  <c r="KI71" i="1"/>
  <c r="KM70" i="1"/>
  <c r="KK70" i="1"/>
  <c r="KI70" i="1"/>
  <c r="KM69" i="1"/>
  <c r="KK69" i="1"/>
  <c r="KI69" i="1"/>
  <c r="KM68" i="1"/>
  <c r="KK68" i="1"/>
  <c r="KI68" i="1"/>
  <c r="KM65" i="1"/>
  <c r="KK65" i="1"/>
  <c r="KM64" i="1"/>
  <c r="KK64" i="1"/>
  <c r="KM63" i="1"/>
  <c r="KK63" i="1"/>
  <c r="KM62" i="1"/>
  <c r="KK62" i="1"/>
  <c r="KM61" i="1"/>
  <c r="KK61" i="1"/>
  <c r="KM60" i="1"/>
  <c r="KK60" i="1"/>
  <c r="KM59" i="1"/>
  <c r="KK59" i="1"/>
  <c r="KM56" i="1"/>
  <c r="KK56" i="1"/>
  <c r="KM55" i="1"/>
  <c r="KK55" i="1"/>
  <c r="KM54" i="1"/>
  <c r="KK54" i="1"/>
  <c r="KM53" i="1"/>
  <c r="KK53" i="1"/>
  <c r="KM52" i="1"/>
  <c r="KK52" i="1"/>
  <c r="KM51" i="1"/>
  <c r="KK51" i="1"/>
  <c r="KM50" i="1"/>
  <c r="KK50" i="1"/>
  <c r="KM47" i="1"/>
  <c r="KK47" i="1"/>
  <c r="KI47" i="1"/>
  <c r="KM46" i="1"/>
  <c r="KK46" i="1"/>
  <c r="KI46" i="1"/>
  <c r="KM45" i="1"/>
  <c r="KK45" i="1"/>
  <c r="KI45" i="1"/>
  <c r="KM44" i="1"/>
  <c r="KK44" i="1"/>
  <c r="KI44" i="1"/>
  <c r="KM43" i="1"/>
  <c r="KK43" i="1"/>
  <c r="KI43" i="1"/>
  <c r="KM42" i="1"/>
  <c r="KK42" i="1"/>
  <c r="KI42" i="1"/>
  <c r="KM41" i="1"/>
  <c r="KK41" i="1"/>
  <c r="KI41" i="1"/>
  <c r="KM38" i="1"/>
  <c r="KK38" i="1"/>
  <c r="KI38" i="1"/>
  <c r="KM37" i="1"/>
  <c r="KK37" i="1"/>
  <c r="KI37" i="1"/>
  <c r="KM36" i="1"/>
  <c r="KK36" i="1"/>
  <c r="KI36" i="1"/>
  <c r="KM35" i="1"/>
  <c r="KK35" i="1"/>
  <c r="KI35" i="1"/>
  <c r="KM34" i="1"/>
  <c r="KK34" i="1"/>
  <c r="KI34" i="1"/>
  <c r="KM33" i="1"/>
  <c r="KK33" i="1"/>
  <c r="KI33" i="1"/>
  <c r="KM32" i="1"/>
  <c r="KK32" i="1"/>
  <c r="KI32" i="1"/>
  <c r="KM29" i="1"/>
  <c r="KK29" i="1"/>
  <c r="KI29" i="1"/>
  <c r="KM28" i="1"/>
  <c r="KK28" i="1"/>
  <c r="KI28" i="1"/>
  <c r="KM27" i="1"/>
  <c r="KK27" i="1"/>
  <c r="KI27" i="1"/>
  <c r="KM26" i="1"/>
  <c r="KK26" i="1"/>
  <c r="KI26" i="1"/>
  <c r="KM25" i="1"/>
  <c r="KK25" i="1"/>
  <c r="KI25" i="1"/>
  <c r="KM24" i="1"/>
  <c r="KK24" i="1"/>
  <c r="KI24" i="1"/>
  <c r="KM23" i="1"/>
  <c r="KK23" i="1"/>
  <c r="KI23" i="1"/>
  <c r="KK11" i="1"/>
  <c r="KK10" i="1"/>
  <c r="KK9" i="1"/>
  <c r="KK8" i="1"/>
  <c r="KK7" i="1"/>
  <c r="KK6" i="1"/>
  <c r="KK5" i="1"/>
  <c r="KK15" i="1"/>
  <c r="KK16" i="1"/>
  <c r="KK17" i="1"/>
  <c r="KK18" i="1"/>
  <c r="KK19" i="1"/>
  <c r="KK20" i="1"/>
  <c r="KK14" i="1"/>
  <c r="KM20" i="1"/>
  <c r="KI20" i="1"/>
  <c r="KM19" i="1"/>
  <c r="KI19" i="1"/>
  <c r="KM18" i="1"/>
  <c r="KI18" i="1"/>
  <c r="KM17" i="1"/>
  <c r="KI17" i="1"/>
  <c r="KM16" i="1"/>
  <c r="KI16" i="1"/>
  <c r="KM15" i="1"/>
  <c r="KI15" i="1"/>
  <c r="KM14" i="1"/>
  <c r="KI14" i="1"/>
  <c r="KI11" i="1"/>
  <c r="KI6" i="1"/>
  <c r="KM6" i="1"/>
  <c r="KI7" i="1"/>
  <c r="KM7" i="1"/>
  <c r="KI8" i="1"/>
  <c r="KM8" i="1"/>
  <c r="KI9" i="1"/>
  <c r="KM9" i="1"/>
  <c r="KI10" i="1"/>
  <c r="KM10" i="1"/>
  <c r="KM11" i="1"/>
  <c r="KM5" i="1"/>
  <c r="KI5" i="1"/>
  <c r="KF10" i="1"/>
  <c r="KD10" i="1"/>
  <c r="KB10" i="1"/>
  <c r="JR372" i="1"/>
  <c r="JR363" i="1"/>
  <c r="JR354" i="1"/>
  <c r="JR345" i="1"/>
  <c r="JR336" i="1"/>
  <c r="JR327" i="1"/>
  <c r="JR318" i="1"/>
  <c r="JR309" i="1"/>
  <c r="JR300" i="1"/>
  <c r="JR291" i="1"/>
  <c r="JR282" i="1"/>
  <c r="JR273" i="1"/>
  <c r="JR264" i="1"/>
  <c r="JR255" i="1"/>
  <c r="JR246" i="1"/>
  <c r="JR237" i="1"/>
  <c r="JR228" i="1"/>
  <c r="JR219" i="1"/>
  <c r="JR210" i="1"/>
  <c r="JR201" i="1"/>
  <c r="JR192" i="1"/>
  <c r="JR183" i="1"/>
  <c r="JR174" i="1"/>
  <c r="JR165" i="1"/>
  <c r="JR156" i="1"/>
  <c r="JR147" i="1"/>
  <c r="JR138" i="1"/>
  <c r="JR129" i="1"/>
  <c r="JR120" i="1"/>
  <c r="JR111" i="1"/>
  <c r="JR102" i="1"/>
  <c r="JR93" i="1"/>
  <c r="JR84" i="1"/>
  <c r="JR75" i="1"/>
  <c r="JR66" i="1"/>
  <c r="JR57" i="1"/>
  <c r="JR48" i="1"/>
  <c r="JR39" i="1"/>
  <c r="JR30" i="1"/>
  <c r="JR21" i="1"/>
  <c r="JR12" i="1"/>
  <c r="J32" i="1"/>
  <c r="AT23" i="1"/>
  <c r="JK20" i="1"/>
  <c r="JJ4" i="1"/>
  <c r="JU372" i="1"/>
  <c r="JT372" i="1"/>
  <c r="JP372" i="1"/>
  <c r="JO372" i="1"/>
  <c r="JQ368" i="1"/>
  <c r="JU363" i="1"/>
  <c r="JT363" i="1"/>
  <c r="JP363" i="1"/>
  <c r="JO363" i="1"/>
  <c r="JU354" i="1"/>
  <c r="JT354" i="1"/>
  <c r="JP354" i="1"/>
  <c r="JO354" i="1"/>
  <c r="JS347" i="1"/>
  <c r="JU345" i="1"/>
  <c r="JT345" i="1"/>
  <c r="JP345" i="1"/>
  <c r="JO345" i="1"/>
  <c r="JU336" i="1"/>
  <c r="JT336" i="1"/>
  <c r="JP336" i="1"/>
  <c r="JO336" i="1"/>
  <c r="JU327" i="1"/>
  <c r="JT327" i="1"/>
  <c r="JP327" i="1"/>
  <c r="JO327" i="1"/>
  <c r="JQ324" i="1"/>
  <c r="JU318" i="1"/>
  <c r="JT318" i="1"/>
  <c r="JP318" i="1"/>
  <c r="JO318" i="1"/>
  <c r="JQ316" i="1"/>
  <c r="JU309" i="1"/>
  <c r="JT309" i="1"/>
  <c r="JP309" i="1"/>
  <c r="JO309" i="1"/>
  <c r="JU300" i="1"/>
  <c r="JT300" i="1"/>
  <c r="JP300" i="1"/>
  <c r="JO300" i="1"/>
  <c r="JQ294" i="1"/>
  <c r="JU291" i="1"/>
  <c r="JT291" i="1"/>
  <c r="JP291" i="1"/>
  <c r="JO291" i="1"/>
  <c r="JU282" i="1"/>
  <c r="JT282" i="1"/>
  <c r="JP282" i="1"/>
  <c r="JO282" i="1"/>
  <c r="JU273" i="1"/>
  <c r="JT273" i="1"/>
  <c r="JP273" i="1"/>
  <c r="JO273" i="1"/>
  <c r="JQ270" i="1"/>
  <c r="JU264" i="1"/>
  <c r="JT264" i="1"/>
  <c r="JP264" i="1"/>
  <c r="JO264" i="1"/>
  <c r="JU255" i="1"/>
  <c r="JT255" i="1"/>
  <c r="JP255" i="1"/>
  <c r="JO255" i="1"/>
  <c r="JU246" i="1"/>
  <c r="JT246" i="1"/>
  <c r="JP246" i="1"/>
  <c r="JO246" i="1"/>
  <c r="JU237" i="1"/>
  <c r="JT237" i="1"/>
  <c r="JP237" i="1"/>
  <c r="JO237" i="1"/>
  <c r="JU228" i="1"/>
  <c r="JT228" i="1"/>
  <c r="JP228" i="1"/>
  <c r="JO228" i="1"/>
  <c r="JU219" i="1"/>
  <c r="JT219" i="1"/>
  <c r="JP219" i="1"/>
  <c r="JO219" i="1"/>
  <c r="JS215" i="1"/>
  <c r="JU210" i="1"/>
  <c r="JT210" i="1"/>
  <c r="JP210" i="1"/>
  <c r="JO210" i="1"/>
  <c r="JU201" i="1"/>
  <c r="JT201" i="1"/>
  <c r="JP201" i="1"/>
  <c r="JO201" i="1"/>
  <c r="JS199" i="1"/>
  <c r="JU192" i="1"/>
  <c r="JT192" i="1"/>
  <c r="JP192" i="1"/>
  <c r="JO192" i="1"/>
  <c r="JQ186" i="1"/>
  <c r="JU183" i="1"/>
  <c r="JT183" i="1"/>
  <c r="JP183" i="1"/>
  <c r="JO183" i="1"/>
  <c r="JU174" i="1"/>
  <c r="JT174" i="1"/>
  <c r="JP174" i="1"/>
  <c r="JO174" i="1"/>
  <c r="JS169" i="1"/>
  <c r="JU165" i="1"/>
  <c r="JT165" i="1"/>
  <c r="JP165" i="1"/>
  <c r="JO165" i="1"/>
  <c r="JU156" i="1"/>
  <c r="JT156" i="1"/>
  <c r="JP156" i="1"/>
  <c r="JO156" i="1"/>
  <c r="JU147" i="1"/>
  <c r="JT147" i="1"/>
  <c r="JP147" i="1"/>
  <c r="JO147" i="1"/>
  <c r="JU138" i="1"/>
  <c r="JT138" i="1"/>
  <c r="JP138" i="1"/>
  <c r="JO138" i="1"/>
  <c r="JS137" i="1"/>
  <c r="JU129" i="1"/>
  <c r="JT129" i="1"/>
  <c r="JP129" i="1"/>
  <c r="JO129" i="1"/>
  <c r="JU120" i="1"/>
  <c r="JT120" i="1"/>
  <c r="JP120" i="1"/>
  <c r="JO120" i="1"/>
  <c r="JU111" i="1"/>
  <c r="JT111" i="1"/>
  <c r="JP111" i="1"/>
  <c r="JO111" i="1"/>
  <c r="JU102" i="1"/>
  <c r="JT102" i="1"/>
  <c r="JP102" i="1"/>
  <c r="JO102" i="1"/>
  <c r="JU93" i="1"/>
  <c r="JT93" i="1"/>
  <c r="JP93" i="1"/>
  <c r="JO93" i="1"/>
  <c r="JU84" i="1"/>
  <c r="JT84" i="1"/>
  <c r="JP84" i="1"/>
  <c r="JO84" i="1"/>
  <c r="JU75" i="1"/>
  <c r="JT75" i="1"/>
  <c r="JP75" i="1"/>
  <c r="JO75" i="1"/>
  <c r="JS74" i="1"/>
  <c r="JU66" i="1"/>
  <c r="JT66" i="1"/>
  <c r="JP66" i="1"/>
  <c r="JO66" i="1"/>
  <c r="JU57" i="1"/>
  <c r="JT57" i="1"/>
  <c r="JP57" i="1"/>
  <c r="JO57" i="1"/>
  <c r="JU48" i="1"/>
  <c r="JT48" i="1"/>
  <c r="JP48" i="1"/>
  <c r="JO48" i="1"/>
  <c r="JS44" i="1"/>
  <c r="JU39" i="1"/>
  <c r="JT39" i="1"/>
  <c r="JP39" i="1"/>
  <c r="JO39" i="1"/>
  <c r="JU30" i="1"/>
  <c r="JT30" i="1"/>
  <c r="JP30" i="1"/>
  <c r="JO30" i="1"/>
  <c r="JQ28" i="1"/>
  <c r="JU21" i="1"/>
  <c r="JT21" i="1"/>
  <c r="JP21" i="1"/>
  <c r="JO21" i="1"/>
  <c r="JK19" i="1"/>
  <c r="JK18" i="1"/>
  <c r="JQ18" i="1" s="1"/>
  <c r="JK17" i="1"/>
  <c r="JK16" i="1"/>
  <c r="JK15" i="1"/>
  <c r="JQ15" i="1" s="1"/>
  <c r="JK14" i="1"/>
  <c r="JI4" i="1"/>
  <c r="JG12" i="1" s="1"/>
  <c r="IT372" i="1"/>
  <c r="IS372" i="1"/>
  <c r="IO372" i="1"/>
  <c r="IM372" i="1"/>
  <c r="IJ372" i="1"/>
  <c r="II372" i="1"/>
  <c r="IP371" i="1"/>
  <c r="IP370" i="1"/>
  <c r="IP369" i="1"/>
  <c r="IP368" i="1"/>
  <c r="IP367" i="1"/>
  <c r="IP366" i="1"/>
  <c r="IP365" i="1"/>
  <c r="IT363" i="1"/>
  <c r="IS363" i="1"/>
  <c r="IO363" i="1"/>
  <c r="IM363" i="1"/>
  <c r="IJ363" i="1"/>
  <c r="II363" i="1"/>
  <c r="IP362" i="1"/>
  <c r="IP361" i="1"/>
  <c r="IP360" i="1"/>
  <c r="IP359" i="1"/>
  <c r="IP358" i="1"/>
  <c r="IP357" i="1"/>
  <c r="IP356" i="1"/>
  <c r="IT354" i="1"/>
  <c r="IS354" i="1"/>
  <c r="IO354" i="1"/>
  <c r="IM354" i="1"/>
  <c r="IJ354" i="1"/>
  <c r="II354" i="1"/>
  <c r="IP353" i="1"/>
  <c r="IP352" i="1"/>
  <c r="IP351" i="1"/>
  <c r="IP350" i="1"/>
  <c r="IP349" i="1"/>
  <c r="IP348" i="1"/>
  <c r="IP347" i="1"/>
  <c r="IT345" i="1"/>
  <c r="IS345" i="1"/>
  <c r="IO345" i="1"/>
  <c r="IM345" i="1"/>
  <c r="IJ345" i="1"/>
  <c r="II345" i="1"/>
  <c r="IP344" i="1"/>
  <c r="IP343" i="1"/>
  <c r="IP342" i="1"/>
  <c r="IP341" i="1"/>
  <c r="IP340" i="1"/>
  <c r="IP339" i="1"/>
  <c r="IP338" i="1"/>
  <c r="IT336" i="1"/>
  <c r="IS336" i="1"/>
  <c r="IO336" i="1"/>
  <c r="IM336" i="1"/>
  <c r="IJ336" i="1"/>
  <c r="II336" i="1"/>
  <c r="IP335" i="1"/>
  <c r="IP334" i="1"/>
  <c r="IP333" i="1"/>
  <c r="IP332" i="1"/>
  <c r="IP331" i="1"/>
  <c r="IP330" i="1"/>
  <c r="IP329" i="1"/>
  <c r="IT327" i="1"/>
  <c r="IS327" i="1"/>
  <c r="IO327" i="1"/>
  <c r="IM327" i="1"/>
  <c r="IJ327" i="1"/>
  <c r="II327" i="1"/>
  <c r="IP326" i="1"/>
  <c r="IP325" i="1"/>
  <c r="IP324" i="1"/>
  <c r="IP323" i="1"/>
  <c r="IP322" i="1"/>
  <c r="IP321" i="1"/>
  <c r="IP320" i="1"/>
  <c r="IT318" i="1"/>
  <c r="IS318" i="1"/>
  <c r="IO318" i="1"/>
  <c r="IM318" i="1"/>
  <c r="IJ318" i="1"/>
  <c r="II318" i="1"/>
  <c r="IP317" i="1"/>
  <c r="IP316" i="1"/>
  <c r="IP315" i="1"/>
  <c r="IP314" i="1"/>
  <c r="IP313" i="1"/>
  <c r="IP312" i="1"/>
  <c r="IP311" i="1"/>
  <c r="IT309" i="1"/>
  <c r="IS309" i="1"/>
  <c r="IO309" i="1"/>
  <c r="IM309" i="1"/>
  <c r="IJ309" i="1"/>
  <c r="II309" i="1"/>
  <c r="IP308" i="1"/>
  <c r="IP307" i="1"/>
  <c r="IP305" i="1"/>
  <c r="IP304" i="1"/>
  <c r="IP303" i="1"/>
  <c r="IP302" i="1"/>
  <c r="IT300" i="1"/>
  <c r="IS300" i="1"/>
  <c r="IO300" i="1"/>
  <c r="IM300" i="1"/>
  <c r="IJ300" i="1"/>
  <c r="II300" i="1"/>
  <c r="IP299" i="1"/>
  <c r="IP298" i="1"/>
  <c r="IP297" i="1"/>
  <c r="IP296" i="1"/>
  <c r="IP295" i="1"/>
  <c r="IP294" i="1"/>
  <c r="IP293" i="1"/>
  <c r="IT291" i="1"/>
  <c r="IS291" i="1"/>
  <c r="IO291" i="1"/>
  <c r="IM291" i="1"/>
  <c r="IJ291" i="1"/>
  <c r="II291" i="1"/>
  <c r="IP290" i="1"/>
  <c r="IP289" i="1"/>
  <c r="IP288" i="1"/>
  <c r="IP287" i="1"/>
  <c r="IP286" i="1"/>
  <c r="IP285" i="1"/>
  <c r="IP284" i="1"/>
  <c r="IT282" i="1"/>
  <c r="IS282" i="1"/>
  <c r="IO282" i="1"/>
  <c r="IM282" i="1"/>
  <c r="IJ282" i="1"/>
  <c r="II282" i="1"/>
  <c r="IP281" i="1"/>
  <c r="IP280" i="1"/>
  <c r="IP277" i="1"/>
  <c r="IP276" i="1"/>
  <c r="IP275" i="1"/>
  <c r="IT273" i="1"/>
  <c r="IS273" i="1"/>
  <c r="IO273" i="1"/>
  <c r="IM273" i="1"/>
  <c r="IJ273" i="1"/>
  <c r="II273" i="1"/>
  <c r="IP272" i="1"/>
  <c r="IP271" i="1"/>
  <c r="IP270" i="1"/>
  <c r="IP269" i="1"/>
  <c r="IP268" i="1"/>
  <c r="IP267" i="1"/>
  <c r="IP266" i="1"/>
  <c r="IT264" i="1"/>
  <c r="IS264" i="1"/>
  <c r="IO264" i="1"/>
  <c r="IM264" i="1"/>
  <c r="IJ264" i="1"/>
  <c r="II264" i="1"/>
  <c r="IP263" i="1"/>
  <c r="IP262" i="1"/>
  <c r="IP261" i="1"/>
  <c r="IP260" i="1"/>
  <c r="IP259" i="1"/>
  <c r="IP258" i="1"/>
  <c r="IP257" i="1"/>
  <c r="IT255" i="1"/>
  <c r="IS255" i="1"/>
  <c r="IO255" i="1"/>
  <c r="IM255" i="1"/>
  <c r="IJ255" i="1"/>
  <c r="II255" i="1"/>
  <c r="IP254" i="1"/>
  <c r="IP253" i="1"/>
  <c r="IP252" i="1"/>
  <c r="IP251" i="1"/>
  <c r="IP250" i="1"/>
  <c r="IP249" i="1"/>
  <c r="IP248" i="1"/>
  <c r="IT246" i="1"/>
  <c r="IS246" i="1"/>
  <c r="IO246" i="1"/>
  <c r="IM246" i="1"/>
  <c r="IJ246" i="1"/>
  <c r="II246" i="1"/>
  <c r="IP245" i="1"/>
  <c r="IP244" i="1"/>
  <c r="IP243" i="1"/>
  <c r="IP242" i="1"/>
  <c r="IP241" i="1"/>
  <c r="IP240" i="1"/>
  <c r="IP239" i="1"/>
  <c r="IT237" i="1"/>
  <c r="IS237" i="1"/>
  <c r="IO237" i="1"/>
  <c r="IM237" i="1"/>
  <c r="IJ237" i="1"/>
  <c r="II237" i="1"/>
  <c r="IP236" i="1"/>
  <c r="IP235" i="1"/>
  <c r="IP234" i="1"/>
  <c r="IP233" i="1"/>
  <c r="IP232" i="1"/>
  <c r="IP231" i="1"/>
  <c r="IP230" i="1"/>
  <c r="IT228" i="1"/>
  <c r="IS228" i="1"/>
  <c r="IO228" i="1"/>
  <c r="IM228" i="1"/>
  <c r="IJ228" i="1"/>
  <c r="II228" i="1"/>
  <c r="IP227" i="1"/>
  <c r="IP226" i="1"/>
  <c r="IP225" i="1"/>
  <c r="IP224" i="1"/>
  <c r="IP223" i="1"/>
  <c r="IP222" i="1"/>
  <c r="IP221" i="1"/>
  <c r="IT219" i="1"/>
  <c r="IS219" i="1"/>
  <c r="IO219" i="1"/>
  <c r="IM219" i="1"/>
  <c r="IJ219" i="1"/>
  <c r="II219" i="1"/>
  <c r="IP218" i="1"/>
  <c r="IP217" i="1"/>
  <c r="IP216" i="1"/>
  <c r="IP215" i="1"/>
  <c r="IP214" i="1"/>
  <c r="IP213" i="1"/>
  <c r="IP212" i="1"/>
  <c r="IT210" i="1"/>
  <c r="IS210" i="1"/>
  <c r="IO210" i="1"/>
  <c r="IM210" i="1"/>
  <c r="IJ210" i="1"/>
  <c r="II210" i="1"/>
  <c r="IP209" i="1"/>
  <c r="IP208" i="1"/>
  <c r="IP207" i="1"/>
  <c r="IP206" i="1"/>
  <c r="IP205" i="1"/>
  <c r="IP204" i="1"/>
  <c r="IP203" i="1"/>
  <c r="IT201" i="1"/>
  <c r="IS201" i="1"/>
  <c r="IO201" i="1"/>
  <c r="IM201" i="1"/>
  <c r="IJ201" i="1"/>
  <c r="II201" i="1"/>
  <c r="IP200" i="1"/>
  <c r="IP199" i="1"/>
  <c r="IP198" i="1"/>
  <c r="IP197" i="1"/>
  <c r="IP196" i="1"/>
  <c r="IP195" i="1"/>
  <c r="IP194" i="1"/>
  <c r="IT192" i="1"/>
  <c r="IS192" i="1"/>
  <c r="IO192" i="1"/>
  <c r="IM192" i="1"/>
  <c r="IJ192" i="1"/>
  <c r="II192" i="1"/>
  <c r="IP191" i="1"/>
  <c r="IP190" i="1"/>
  <c r="IP189" i="1"/>
  <c r="IP188" i="1"/>
  <c r="IP187" i="1"/>
  <c r="IP186" i="1"/>
  <c r="IP185" i="1"/>
  <c r="IT183" i="1"/>
  <c r="IS183" i="1"/>
  <c r="IO183" i="1"/>
  <c r="IM183" i="1"/>
  <c r="IJ183" i="1"/>
  <c r="II183" i="1"/>
  <c r="IP182" i="1"/>
  <c r="IP181" i="1"/>
  <c r="IP180" i="1"/>
  <c r="IP179" i="1"/>
  <c r="IP178" i="1"/>
  <c r="IP177" i="1"/>
  <c r="IP176" i="1"/>
  <c r="IT174" i="1"/>
  <c r="IS174" i="1"/>
  <c r="IO174" i="1"/>
  <c r="IM174" i="1"/>
  <c r="IJ174" i="1"/>
  <c r="II174" i="1"/>
  <c r="IP173" i="1"/>
  <c r="IP172" i="1"/>
  <c r="IP171" i="1"/>
  <c r="IP170" i="1"/>
  <c r="IP169" i="1"/>
  <c r="IP168" i="1"/>
  <c r="IP167" i="1"/>
  <c r="IT165" i="1"/>
  <c r="IS165" i="1"/>
  <c r="IO165" i="1"/>
  <c r="IM165" i="1"/>
  <c r="IJ165" i="1"/>
  <c r="II165" i="1"/>
  <c r="IP164" i="1"/>
  <c r="IP163" i="1"/>
  <c r="IP162" i="1"/>
  <c r="IP161" i="1"/>
  <c r="IP160" i="1"/>
  <c r="IP159" i="1"/>
  <c r="IP158" i="1"/>
  <c r="IT156" i="1"/>
  <c r="IS156" i="1"/>
  <c r="IO156" i="1"/>
  <c r="IM156" i="1"/>
  <c r="IJ156" i="1"/>
  <c r="II156" i="1"/>
  <c r="IP155" i="1"/>
  <c r="IP154" i="1"/>
  <c r="IP153" i="1"/>
  <c r="IP152" i="1"/>
  <c r="IP151" i="1"/>
  <c r="IP150" i="1"/>
  <c r="IP149" i="1"/>
  <c r="IT147" i="1"/>
  <c r="IS147" i="1"/>
  <c r="IO147" i="1"/>
  <c r="IM147" i="1"/>
  <c r="IJ147" i="1"/>
  <c r="II147" i="1"/>
  <c r="IP146" i="1"/>
  <c r="IP145" i="1"/>
  <c r="IP144" i="1"/>
  <c r="IP143" i="1"/>
  <c r="IP142" i="1"/>
  <c r="IP140" i="1"/>
  <c r="IT138" i="1"/>
  <c r="IS138" i="1"/>
  <c r="IO138" i="1"/>
  <c r="IM138" i="1"/>
  <c r="IJ138" i="1"/>
  <c r="II138" i="1"/>
  <c r="IP137" i="1"/>
  <c r="IP136" i="1"/>
  <c r="IP135" i="1"/>
  <c r="IP134" i="1"/>
  <c r="IP133" i="1"/>
  <c r="IP132" i="1"/>
  <c r="IP131" i="1"/>
  <c r="IT129" i="1"/>
  <c r="IS129" i="1"/>
  <c r="IO129" i="1"/>
  <c r="IM129" i="1"/>
  <c r="IJ129" i="1"/>
  <c r="II129" i="1"/>
  <c r="IP128" i="1"/>
  <c r="IP127" i="1"/>
  <c r="IP126" i="1"/>
  <c r="IP125" i="1"/>
  <c r="IP124" i="1"/>
  <c r="IP123" i="1"/>
  <c r="IP122" i="1"/>
  <c r="IT120" i="1"/>
  <c r="IS120" i="1"/>
  <c r="IO120" i="1"/>
  <c r="IM120" i="1"/>
  <c r="IJ120" i="1"/>
  <c r="II120" i="1"/>
  <c r="IP119" i="1"/>
  <c r="IP118" i="1"/>
  <c r="IP117" i="1"/>
  <c r="IP116" i="1"/>
  <c r="IP115" i="1"/>
  <c r="IP114" i="1"/>
  <c r="IP113" i="1"/>
  <c r="IT111" i="1"/>
  <c r="IS111" i="1"/>
  <c r="IO111" i="1"/>
  <c r="IM111" i="1"/>
  <c r="IJ111" i="1"/>
  <c r="II111" i="1"/>
  <c r="IP110" i="1"/>
  <c r="IP109" i="1"/>
  <c r="IP108" i="1"/>
  <c r="IP107" i="1"/>
  <c r="IP106" i="1"/>
  <c r="IP105" i="1"/>
  <c r="IP104" i="1"/>
  <c r="IT102" i="1"/>
  <c r="IS102" i="1"/>
  <c r="IO102" i="1"/>
  <c r="IM102" i="1"/>
  <c r="IJ102" i="1"/>
  <c r="II102" i="1"/>
  <c r="IP101" i="1"/>
  <c r="IP100" i="1"/>
  <c r="IP99" i="1"/>
  <c r="IP98" i="1"/>
  <c r="IP97" i="1"/>
  <c r="IP96" i="1"/>
  <c r="IP95" i="1"/>
  <c r="IT93" i="1"/>
  <c r="IS93" i="1"/>
  <c r="IO93" i="1"/>
  <c r="IM93" i="1"/>
  <c r="IJ93" i="1"/>
  <c r="II93" i="1"/>
  <c r="IP92" i="1"/>
  <c r="IP90" i="1"/>
  <c r="IP89" i="1"/>
  <c r="IP88" i="1"/>
  <c r="IP87" i="1"/>
  <c r="IP86" i="1"/>
  <c r="IT84" i="1"/>
  <c r="IS84" i="1"/>
  <c r="IO84" i="1"/>
  <c r="IM84" i="1"/>
  <c r="IJ84" i="1"/>
  <c r="II84" i="1"/>
  <c r="IP83" i="1"/>
  <c r="IP82" i="1"/>
  <c r="IP81" i="1"/>
  <c r="IP80" i="1"/>
  <c r="IP79" i="1"/>
  <c r="IP78" i="1"/>
  <c r="IP77" i="1"/>
  <c r="IT75" i="1"/>
  <c r="IS75" i="1"/>
  <c r="IO75" i="1"/>
  <c r="IM75" i="1"/>
  <c r="IJ75" i="1"/>
  <c r="II75" i="1"/>
  <c r="IP74" i="1"/>
  <c r="IP73" i="1"/>
  <c r="IP72" i="1"/>
  <c r="IP71" i="1"/>
  <c r="IP70" i="1"/>
  <c r="IP69" i="1"/>
  <c r="IP68" i="1"/>
  <c r="IT66" i="1"/>
  <c r="IS66" i="1"/>
  <c r="IO66" i="1"/>
  <c r="IM66" i="1"/>
  <c r="IJ66" i="1"/>
  <c r="II66" i="1"/>
  <c r="IP65" i="1"/>
  <c r="IP64" i="1"/>
  <c r="IP63" i="1"/>
  <c r="IP62" i="1"/>
  <c r="IP61" i="1"/>
  <c r="IP59" i="1"/>
  <c r="IT57" i="1"/>
  <c r="IS57" i="1"/>
  <c r="IO57" i="1"/>
  <c r="IM57" i="1"/>
  <c r="IJ57" i="1"/>
  <c r="II57" i="1"/>
  <c r="IT48" i="1"/>
  <c r="IS48" i="1"/>
  <c r="IO48" i="1"/>
  <c r="IM48" i="1"/>
  <c r="IJ48" i="1"/>
  <c r="II48" i="1"/>
  <c r="IP47" i="1"/>
  <c r="IP46" i="1"/>
  <c r="IP45" i="1"/>
  <c r="IP44" i="1"/>
  <c r="IP43" i="1"/>
  <c r="IP42" i="1"/>
  <c r="IP41" i="1"/>
  <c r="IT39" i="1"/>
  <c r="IS39" i="1"/>
  <c r="IO39" i="1"/>
  <c r="IM39" i="1"/>
  <c r="IJ39" i="1"/>
  <c r="II39" i="1"/>
  <c r="IP38" i="1"/>
  <c r="IP37" i="1"/>
  <c r="IP36" i="1"/>
  <c r="IP35" i="1"/>
  <c r="IP34" i="1"/>
  <c r="IP33" i="1"/>
  <c r="IP32" i="1"/>
  <c r="IT30" i="1"/>
  <c r="IS30" i="1"/>
  <c r="IO30" i="1"/>
  <c r="IM30" i="1"/>
  <c r="IJ30" i="1"/>
  <c r="II30" i="1"/>
  <c r="IP29" i="1"/>
  <c r="IP28" i="1"/>
  <c r="IP27" i="1"/>
  <c r="IP26" i="1"/>
  <c r="IP25" i="1"/>
  <c r="IP24" i="1"/>
  <c r="IP23" i="1"/>
  <c r="IT21" i="1"/>
  <c r="IS21" i="1"/>
  <c r="IO21" i="1"/>
  <c r="IM21" i="1"/>
  <c r="IJ21" i="1"/>
  <c r="II21" i="1"/>
  <c r="IP20" i="1"/>
  <c r="IP19" i="1"/>
  <c r="IP18" i="1"/>
  <c r="IP17" i="1"/>
  <c r="IP16" i="1"/>
  <c r="IP15" i="1"/>
  <c r="IP14" i="1"/>
  <c r="IT12" i="1"/>
  <c r="IS12" i="1"/>
  <c r="IO12" i="1"/>
  <c r="IM12" i="1"/>
  <c r="IJ12" i="1"/>
  <c r="II12" i="1"/>
  <c r="IP11" i="1"/>
  <c r="IP10" i="1"/>
  <c r="IP9" i="1"/>
  <c r="IP8" i="1"/>
  <c r="IP7" i="1"/>
  <c r="IP6" i="1"/>
  <c r="IP5" i="1"/>
  <c r="IL5" i="1"/>
  <c r="IL6" i="1" s="1"/>
  <c r="IL7" i="1" s="1"/>
  <c r="IL8" i="1" s="1"/>
  <c r="IL9" i="1" s="1"/>
  <c r="IL10" i="1" s="1"/>
  <c r="IL11" i="1" s="1"/>
  <c r="IL14" i="1" s="1"/>
  <c r="IL15" i="1" s="1"/>
  <c r="IL16" i="1" s="1"/>
  <c r="IL17" i="1" s="1"/>
  <c r="IL18" i="1" s="1"/>
  <c r="IL19" i="1" s="1"/>
  <c r="IL20" i="1" s="1"/>
  <c r="IL23" i="1" s="1"/>
  <c r="IL24" i="1" s="1"/>
  <c r="IL25" i="1" s="1"/>
  <c r="IL26" i="1" s="1"/>
  <c r="IL27" i="1" s="1"/>
  <c r="IL28" i="1" s="1"/>
  <c r="IL29" i="1" s="1"/>
  <c r="IL32" i="1" s="1"/>
  <c r="IL33" i="1" s="1"/>
  <c r="IL34" i="1" s="1"/>
  <c r="IL36" i="1"/>
  <c r="IL37" i="1" s="1"/>
  <c r="IL38" i="1" s="1"/>
  <c r="IL41" i="1" s="1"/>
  <c r="IL42" i="1" s="1"/>
  <c r="IL43" i="1" s="1"/>
  <c r="IL44" i="1" s="1"/>
  <c r="IL45" i="1" s="1"/>
  <c r="IL46" i="1" s="1"/>
  <c r="IL47" i="1" s="1"/>
  <c r="IL50" i="1" s="1"/>
  <c r="IL51" i="1" s="1"/>
  <c r="IL52" i="1" s="1"/>
  <c r="IL53" i="1" s="1"/>
  <c r="IL54" i="1" s="1"/>
  <c r="IL55" i="1" s="1"/>
  <c r="IL56" i="1" s="1"/>
  <c r="IL59" i="1" s="1"/>
  <c r="IL60" i="1" s="1"/>
  <c r="IL61" i="1" s="1"/>
  <c r="IL62" i="1" s="1"/>
  <c r="IL63" i="1" s="1"/>
  <c r="IL64" i="1" s="1"/>
  <c r="IL65" i="1" s="1"/>
  <c r="IL68" i="1" s="1"/>
  <c r="IL69" i="1" s="1"/>
  <c r="IL70" i="1" s="1"/>
  <c r="IL71" i="1" s="1"/>
  <c r="IL72" i="1" s="1"/>
  <c r="IL73" i="1" s="1"/>
  <c r="IL74" i="1" s="1"/>
  <c r="IL77" i="1" s="1"/>
  <c r="IL78" i="1" s="1"/>
  <c r="IL79" i="1" s="1"/>
  <c r="IL80" i="1" s="1"/>
  <c r="IL81" i="1" s="1"/>
  <c r="IL82" i="1" s="1"/>
  <c r="IL83" i="1" s="1"/>
  <c r="IL86" i="1" s="1"/>
  <c r="IL87" i="1" s="1"/>
  <c r="IL88" i="1" s="1"/>
  <c r="IL89" i="1" s="1"/>
  <c r="IL90" i="1" s="1"/>
  <c r="IL91" i="1" s="1"/>
  <c r="IL92" i="1" s="1"/>
  <c r="IL95" i="1" s="1"/>
  <c r="IL96" i="1" s="1"/>
  <c r="IL97" i="1" s="1"/>
  <c r="IL98" i="1" s="1"/>
  <c r="IL99" i="1" s="1"/>
  <c r="IL100" i="1" s="1"/>
  <c r="IL101" i="1" s="1"/>
  <c r="IL104" i="1" s="1"/>
  <c r="IL105" i="1" s="1"/>
  <c r="IL106" i="1" s="1"/>
  <c r="IL107" i="1" s="1"/>
  <c r="IL108" i="1" s="1"/>
  <c r="IL109" i="1" s="1"/>
  <c r="IL110" i="1" s="1"/>
  <c r="IL113" i="1" s="1"/>
  <c r="IK5" i="1"/>
  <c r="IL116" i="1"/>
  <c r="IL117" i="1" s="1"/>
  <c r="IL118" i="1" s="1"/>
  <c r="IL119" i="1" s="1"/>
  <c r="IL122" i="1" s="1"/>
  <c r="IL123" i="1" s="1"/>
  <c r="IL124" i="1" s="1"/>
  <c r="IL125" i="1" s="1"/>
  <c r="IL126" i="1" s="1"/>
  <c r="IL127" i="1" s="1"/>
  <c r="IL128" i="1" s="1"/>
  <c r="IL131" i="1" s="1"/>
  <c r="IL132" i="1" s="1"/>
  <c r="IL133" i="1" s="1"/>
  <c r="IL134" i="1" s="1"/>
  <c r="IL135" i="1" s="1"/>
  <c r="IL136" i="1" s="1"/>
  <c r="IL137" i="1" s="1"/>
  <c r="IL140" i="1" s="1"/>
  <c r="IL141" i="1" s="1"/>
  <c r="IL142" i="1" s="1"/>
  <c r="IL143" i="1" s="1"/>
  <c r="IL144" i="1" s="1"/>
  <c r="IL145" i="1" s="1"/>
  <c r="IL146" i="1" s="1"/>
  <c r="IL149" i="1" s="1"/>
  <c r="IL150" i="1" s="1"/>
  <c r="IL151" i="1" s="1"/>
  <c r="IL152" i="1" s="1"/>
  <c r="IL153" i="1" s="1"/>
  <c r="IL154" i="1" s="1"/>
  <c r="IL155" i="1" s="1"/>
  <c r="IL158" i="1" s="1"/>
  <c r="IL159" i="1" s="1"/>
  <c r="IL160" i="1" s="1"/>
  <c r="IL161" i="1" s="1"/>
  <c r="IL162" i="1" s="1"/>
  <c r="IL163" i="1" s="1"/>
  <c r="IL164" i="1" s="1"/>
  <c r="IL167" i="1" s="1"/>
  <c r="IL168" i="1" s="1"/>
  <c r="IL169" i="1" s="1"/>
  <c r="IL170" i="1" s="1"/>
  <c r="IL171" i="1" s="1"/>
  <c r="IL172" i="1" s="1"/>
  <c r="IL173" i="1" s="1"/>
  <c r="IL176" i="1" s="1"/>
  <c r="IL177" i="1" s="1"/>
  <c r="IL178" i="1" s="1"/>
  <c r="IL179" i="1" s="1"/>
  <c r="IL180" i="1" s="1"/>
  <c r="IL181" i="1" s="1"/>
  <c r="IL182" i="1" s="1"/>
  <c r="IL185" i="1" s="1"/>
  <c r="IL186" i="1" s="1"/>
  <c r="IL187" i="1" s="1"/>
  <c r="IL188" i="1" s="1"/>
  <c r="IL189" i="1" s="1"/>
  <c r="IL190" i="1" s="1"/>
  <c r="IL191" i="1" s="1"/>
  <c r="IL194" i="1" s="1"/>
  <c r="IL195" i="1" s="1"/>
  <c r="IL196" i="1" s="1"/>
  <c r="IL197" i="1" s="1"/>
  <c r="IL199" i="1" s="1"/>
  <c r="IL200" i="1" s="1"/>
  <c r="IL203" i="1" s="1"/>
  <c r="IL204" i="1" s="1"/>
  <c r="IL205" i="1" s="1"/>
  <c r="IL206" i="1" s="1"/>
  <c r="IL207" i="1" s="1"/>
  <c r="IL208" i="1" s="1"/>
  <c r="IL209" i="1" s="1"/>
  <c r="IL212" i="1" s="1"/>
  <c r="IL213" i="1" s="1"/>
  <c r="IL214" i="1" s="1"/>
  <c r="IL215" i="1" s="1"/>
  <c r="IL216" i="1" s="1"/>
  <c r="IL217" i="1" s="1"/>
  <c r="IL218" i="1" s="1"/>
  <c r="IL221" i="1" s="1"/>
  <c r="IL222" i="1" s="1"/>
  <c r="IL223" i="1" s="1"/>
  <c r="IL224" i="1" s="1"/>
  <c r="IL225" i="1" s="1"/>
  <c r="IL226" i="1" s="1"/>
  <c r="IL227" i="1" s="1"/>
  <c r="IL230" i="1" s="1"/>
  <c r="IL231" i="1" s="1"/>
  <c r="IL232" i="1" s="1"/>
  <c r="IL233" i="1" s="1"/>
  <c r="IL234" i="1" s="1"/>
  <c r="IL235" i="1" s="1"/>
  <c r="IL236" i="1" s="1"/>
  <c r="IL239" i="1" s="1"/>
  <c r="IL240" i="1" s="1"/>
  <c r="IL241" i="1" s="1"/>
  <c r="IL242" i="1" s="1"/>
  <c r="IL243" i="1" s="1"/>
  <c r="IL244" i="1" s="1"/>
  <c r="IL245" i="1" s="1"/>
  <c r="IL248" i="1" s="1"/>
  <c r="IL249" i="1" s="1"/>
  <c r="IL250" i="1" s="1"/>
  <c r="IL251" i="1" s="1"/>
  <c r="IL252" i="1" s="1"/>
  <c r="IL253" i="1" s="1"/>
  <c r="IL254" i="1" s="1"/>
  <c r="IL257" i="1" s="1"/>
  <c r="IL258" i="1" s="1"/>
  <c r="IL259" i="1" s="1"/>
  <c r="IL260" i="1" s="1"/>
  <c r="IL261" i="1" s="1"/>
  <c r="IL262" i="1" s="1"/>
  <c r="IL263" i="1" s="1"/>
  <c r="IL266" i="1" s="1"/>
  <c r="IL267" i="1" s="1"/>
  <c r="IL268" i="1" s="1"/>
  <c r="IL269" i="1" s="1"/>
  <c r="IL270" i="1" s="1"/>
  <c r="IL271" i="1" s="1"/>
  <c r="IL272" i="1" s="1"/>
  <c r="IL276" i="1" s="1"/>
  <c r="IL277" i="1" s="1"/>
  <c r="BR46" i="1"/>
  <c r="HQ44" i="6"/>
  <c r="HQ43" i="6"/>
  <c r="HO43" i="6"/>
  <c r="HU43" i="6" s="1"/>
  <c r="IK24" i="6"/>
  <c r="IJ24" i="6"/>
  <c r="II24" i="6"/>
  <c r="HQ24" i="6"/>
  <c r="HO24" i="6"/>
  <c r="HU24" i="6" s="1"/>
  <c r="HL24" i="6"/>
  <c r="HK24" i="6"/>
  <c r="HF24" i="6"/>
  <c r="GT24" i="6"/>
  <c r="GH24" i="6"/>
  <c r="FV24" i="6"/>
  <c r="FJ24" i="6"/>
  <c r="EX24" i="6"/>
  <c r="EL24" i="6"/>
  <c r="DZ24" i="6"/>
  <c r="DN24" i="6"/>
  <c r="DB24" i="6"/>
  <c r="CP24" i="6"/>
  <c r="CD24" i="6"/>
  <c r="BR24" i="6"/>
  <c r="BF24" i="6"/>
  <c r="AT24" i="6"/>
  <c r="AH24" i="6"/>
  <c r="V24" i="6"/>
  <c r="J24" i="6"/>
  <c r="ID24" i="1"/>
  <c r="HR24" i="1"/>
  <c r="HF24" i="1"/>
  <c r="GT24" i="1"/>
  <c r="GH24" i="1"/>
  <c r="FV24" i="1"/>
  <c r="FJ24" i="1"/>
  <c r="EX24" i="1"/>
  <c r="EL24" i="1"/>
  <c r="DZ24" i="1"/>
  <c r="DN24" i="1"/>
  <c r="DB24" i="1"/>
  <c r="CP24" i="1"/>
  <c r="CD24" i="1"/>
  <c r="BR24" i="1"/>
  <c r="BF24" i="1"/>
  <c r="AT24" i="1"/>
  <c r="AH24" i="1"/>
  <c r="V24" i="1"/>
  <c r="J24" i="1"/>
  <c r="ID25" i="1"/>
  <c r="HR25" i="1"/>
  <c r="HF25" i="1"/>
  <c r="GT25" i="1"/>
  <c r="GH25" i="1"/>
  <c r="FV25" i="1"/>
  <c r="FJ25" i="1"/>
  <c r="EX25" i="1"/>
  <c r="EL25" i="1"/>
  <c r="DZ25" i="1"/>
  <c r="DN25" i="1"/>
  <c r="DB25" i="1"/>
  <c r="CP25" i="1"/>
  <c r="CD25" i="1"/>
  <c r="BR25" i="1"/>
  <c r="BF25" i="1"/>
  <c r="AT25" i="1"/>
  <c r="AH25" i="1"/>
  <c r="V25" i="1"/>
  <c r="J25" i="1"/>
  <c r="IK20" i="6"/>
  <c r="IJ20" i="6"/>
  <c r="II20" i="6"/>
  <c r="HQ20" i="6"/>
  <c r="HO20" i="6"/>
  <c r="HU20" i="6" s="1"/>
  <c r="HL20" i="6"/>
  <c r="HK20" i="6"/>
  <c r="HF20" i="6"/>
  <c r="GT20" i="6"/>
  <c r="GH20" i="6"/>
  <c r="FV20" i="6"/>
  <c r="FJ20" i="6"/>
  <c r="EX20" i="6"/>
  <c r="EL20" i="6"/>
  <c r="DZ20" i="6"/>
  <c r="DN20" i="6"/>
  <c r="DB20" i="6"/>
  <c r="CP20" i="6"/>
  <c r="CD20" i="6"/>
  <c r="BR20" i="6"/>
  <c r="BF20" i="6"/>
  <c r="AT20" i="6"/>
  <c r="AH20" i="6"/>
  <c r="V20" i="6"/>
  <c r="J20" i="6"/>
  <c r="ID20" i="1"/>
  <c r="HR20" i="1"/>
  <c r="HF20" i="1"/>
  <c r="GT20" i="1"/>
  <c r="GH20" i="1"/>
  <c r="FV20" i="1"/>
  <c r="FJ20" i="1"/>
  <c r="EX20" i="1"/>
  <c r="EL20" i="1"/>
  <c r="DZ20" i="1"/>
  <c r="DN20" i="1"/>
  <c r="DB20" i="1"/>
  <c r="CP20" i="1"/>
  <c r="CD20" i="1"/>
  <c r="BR20" i="1"/>
  <c r="BF20" i="1"/>
  <c r="AT20" i="1"/>
  <c r="AH20" i="1"/>
  <c r="V20" i="1"/>
  <c r="J20" i="1"/>
  <c r="FV70" i="1"/>
  <c r="BC6" i="13"/>
  <c r="BD6" i="13" s="1"/>
  <c r="BA6" i="13"/>
  <c r="AY6" i="13"/>
  <c r="AY7" i="13" s="1"/>
  <c r="AZ7" i="13" s="1"/>
  <c r="AW6" i="13"/>
  <c r="AU6" i="13"/>
  <c r="AU7" i="13" s="1"/>
  <c r="AS6" i="13"/>
  <c r="HQ340" i="6"/>
  <c r="HO340" i="6"/>
  <c r="HU340" i="6" s="1"/>
  <c r="HL340" i="6"/>
  <c r="HK340" i="6"/>
  <c r="HF340" i="6"/>
  <c r="GT340" i="6"/>
  <c r="GH340" i="6"/>
  <c r="FV340" i="6"/>
  <c r="FJ340" i="6"/>
  <c r="EX340" i="6"/>
  <c r="EL340" i="6"/>
  <c r="DZ340" i="6"/>
  <c r="DN340" i="6"/>
  <c r="DB340" i="6"/>
  <c r="CP340" i="6"/>
  <c r="CD340" i="6"/>
  <c r="BR340" i="6"/>
  <c r="BF340" i="6"/>
  <c r="AT340" i="6"/>
  <c r="AH340" i="6"/>
  <c r="V340" i="6"/>
  <c r="J340" i="6"/>
  <c r="HQ199" i="6"/>
  <c r="HO199" i="6"/>
  <c r="HU199" i="6" s="1"/>
  <c r="HL199" i="6"/>
  <c r="HK199" i="6"/>
  <c r="HF199" i="6"/>
  <c r="GT199" i="6"/>
  <c r="GH199" i="6"/>
  <c r="FV199" i="6"/>
  <c r="FJ199" i="6"/>
  <c r="EX199" i="6"/>
  <c r="EL199" i="6"/>
  <c r="DZ199" i="6"/>
  <c r="DN199" i="6"/>
  <c r="DB199" i="6"/>
  <c r="CP199" i="6"/>
  <c r="CD199" i="6"/>
  <c r="BR199" i="6"/>
  <c r="BF199" i="6"/>
  <c r="AT199" i="6"/>
  <c r="AH199" i="6"/>
  <c r="V199" i="6"/>
  <c r="J199" i="6"/>
  <c r="HQ116" i="6"/>
  <c r="HO116" i="6"/>
  <c r="HU116" i="6" s="1"/>
  <c r="HL116" i="6"/>
  <c r="HK116" i="6"/>
  <c r="HF116" i="6"/>
  <c r="GT116" i="6"/>
  <c r="GH116" i="6"/>
  <c r="FV116" i="6"/>
  <c r="FJ116" i="6"/>
  <c r="EX116" i="6"/>
  <c r="EL116" i="6"/>
  <c r="DZ116" i="6"/>
  <c r="DN116" i="6"/>
  <c r="DB116" i="6"/>
  <c r="CP116" i="6"/>
  <c r="CD116" i="6"/>
  <c r="BR116" i="6"/>
  <c r="BF116" i="6"/>
  <c r="AT116" i="6"/>
  <c r="AH116" i="6"/>
  <c r="V116" i="6"/>
  <c r="J116" i="6"/>
  <c r="ID341" i="1"/>
  <c r="HR341" i="1"/>
  <c r="HF341" i="1"/>
  <c r="GT341" i="1"/>
  <c r="GH341" i="1"/>
  <c r="FV341" i="1"/>
  <c r="FJ341" i="1"/>
  <c r="EX341" i="1"/>
  <c r="EL341" i="1"/>
  <c r="DZ341" i="1"/>
  <c r="DN341" i="1"/>
  <c r="DB341" i="1"/>
  <c r="CP341" i="1"/>
  <c r="CD341" i="1"/>
  <c r="BR341" i="1"/>
  <c r="BF341" i="1"/>
  <c r="AT341" i="1"/>
  <c r="AH341" i="1"/>
  <c r="V341" i="1"/>
  <c r="J341" i="1"/>
  <c r="ID340" i="1"/>
  <c r="HR340" i="1"/>
  <c r="HF340" i="1"/>
  <c r="GT340" i="1"/>
  <c r="GH340" i="1"/>
  <c r="FV340" i="1"/>
  <c r="FJ340" i="1"/>
  <c r="EX340" i="1"/>
  <c r="EL340" i="1"/>
  <c r="DZ340" i="1"/>
  <c r="DN340" i="1"/>
  <c r="DB340" i="1"/>
  <c r="CP340" i="1"/>
  <c r="CD340" i="1"/>
  <c r="BR340" i="1"/>
  <c r="BF340" i="1"/>
  <c r="AT340" i="1"/>
  <c r="AH340" i="1"/>
  <c r="V340" i="1"/>
  <c r="J340" i="1"/>
  <c r="ID287" i="1"/>
  <c r="HR287" i="1"/>
  <c r="HF287" i="1"/>
  <c r="GT287" i="1"/>
  <c r="GH287" i="1"/>
  <c r="FV287" i="1"/>
  <c r="FJ287" i="1"/>
  <c r="EX287" i="1"/>
  <c r="EL287" i="1"/>
  <c r="DZ287" i="1"/>
  <c r="DN287" i="1"/>
  <c r="DB287" i="1"/>
  <c r="CP287" i="1"/>
  <c r="CD287" i="1"/>
  <c r="BR287" i="1"/>
  <c r="BF287" i="1"/>
  <c r="AT287" i="1"/>
  <c r="AH287" i="1"/>
  <c r="V287" i="1"/>
  <c r="J287" i="1"/>
  <c r="ID286" i="1"/>
  <c r="HR286" i="1"/>
  <c r="HF286" i="1"/>
  <c r="GT286" i="1"/>
  <c r="GH286" i="1"/>
  <c r="FV286" i="1"/>
  <c r="FJ286" i="1"/>
  <c r="EX286" i="1"/>
  <c r="EL286" i="1"/>
  <c r="DZ286" i="1"/>
  <c r="DN286" i="1"/>
  <c r="DB286" i="1"/>
  <c r="CP286" i="1"/>
  <c r="CD286" i="1"/>
  <c r="BR286" i="1"/>
  <c r="BF286" i="1"/>
  <c r="AT286" i="1"/>
  <c r="AH286" i="1"/>
  <c r="V286" i="1"/>
  <c r="J286" i="1"/>
  <c r="ID101" i="1"/>
  <c r="HR101" i="1"/>
  <c r="HF101" i="1"/>
  <c r="GT101" i="1"/>
  <c r="GH101" i="1"/>
  <c r="FV101" i="1"/>
  <c r="FJ101" i="1"/>
  <c r="EX101" i="1"/>
  <c r="EL101" i="1"/>
  <c r="DZ101" i="1"/>
  <c r="DN101" i="1"/>
  <c r="DB101" i="1"/>
  <c r="CP101" i="1"/>
  <c r="CD101" i="1"/>
  <c r="BR101" i="1"/>
  <c r="BF101" i="1"/>
  <c r="AT101" i="1"/>
  <c r="AH101" i="1"/>
  <c r="V101" i="1"/>
  <c r="J101" i="1"/>
  <c r="ID100" i="1"/>
  <c r="HR100" i="1"/>
  <c r="HF100" i="1"/>
  <c r="GT100" i="1"/>
  <c r="GH100" i="1"/>
  <c r="FV100" i="1"/>
  <c r="FJ100" i="1"/>
  <c r="EX100" i="1"/>
  <c r="EL100" i="1"/>
  <c r="DZ100" i="1"/>
  <c r="DN100" i="1"/>
  <c r="DB100" i="1"/>
  <c r="CP100" i="1"/>
  <c r="CD100" i="1"/>
  <c r="BR100" i="1"/>
  <c r="BF100" i="1"/>
  <c r="AT100" i="1"/>
  <c r="AH100" i="1"/>
  <c r="V100" i="1"/>
  <c r="J100" i="1"/>
  <c r="ID99" i="1"/>
  <c r="HR99" i="1"/>
  <c r="HF99" i="1"/>
  <c r="GT99" i="1"/>
  <c r="GH99" i="1"/>
  <c r="FV99" i="1"/>
  <c r="FJ99" i="1"/>
  <c r="EX99" i="1"/>
  <c r="EL99" i="1"/>
  <c r="DZ99" i="1"/>
  <c r="DN99" i="1"/>
  <c r="DB99" i="1"/>
  <c r="CP99" i="1"/>
  <c r="CD99" i="1"/>
  <c r="BR99" i="1"/>
  <c r="BF99" i="1"/>
  <c r="AT99" i="1"/>
  <c r="AH99" i="1"/>
  <c r="V99" i="1"/>
  <c r="J99" i="1"/>
  <c r="ID98" i="1"/>
  <c r="HR98" i="1"/>
  <c r="HF98" i="1"/>
  <c r="GT98" i="1"/>
  <c r="GH98" i="1"/>
  <c r="FV98" i="1"/>
  <c r="FJ98" i="1"/>
  <c r="EX98" i="1"/>
  <c r="EL98" i="1"/>
  <c r="DZ98" i="1"/>
  <c r="DN98" i="1"/>
  <c r="DB98" i="1"/>
  <c r="CP98" i="1"/>
  <c r="CD98" i="1"/>
  <c r="BR98" i="1"/>
  <c r="BF98" i="1"/>
  <c r="AT98" i="1"/>
  <c r="AH98" i="1"/>
  <c r="V98" i="1"/>
  <c r="J98" i="1"/>
  <c r="ID97" i="1"/>
  <c r="HR97" i="1"/>
  <c r="HF97" i="1"/>
  <c r="GT97" i="1"/>
  <c r="GH97" i="1"/>
  <c r="FV97" i="1"/>
  <c r="FJ97" i="1"/>
  <c r="EX97" i="1"/>
  <c r="EL97" i="1"/>
  <c r="DZ97" i="1"/>
  <c r="DN97" i="1"/>
  <c r="DB97" i="1"/>
  <c r="CP97" i="1"/>
  <c r="CD97" i="1"/>
  <c r="BR97" i="1"/>
  <c r="BF97" i="1"/>
  <c r="AT97" i="1"/>
  <c r="AH97" i="1"/>
  <c r="V97" i="1"/>
  <c r="J97" i="1"/>
  <c r="ID96" i="1"/>
  <c r="HR96" i="1"/>
  <c r="HF96" i="1"/>
  <c r="GT96" i="1"/>
  <c r="GH96" i="1"/>
  <c r="FV96" i="1"/>
  <c r="FJ96" i="1"/>
  <c r="EX96" i="1"/>
  <c r="EL96" i="1"/>
  <c r="DZ96" i="1"/>
  <c r="DN96" i="1"/>
  <c r="DB96" i="1"/>
  <c r="CP96" i="1"/>
  <c r="CD96" i="1"/>
  <c r="BR96" i="1"/>
  <c r="BF96" i="1"/>
  <c r="AT96" i="1"/>
  <c r="AH96" i="1"/>
  <c r="V96" i="1"/>
  <c r="J96" i="1"/>
  <c r="ID199" i="1"/>
  <c r="HR199" i="1"/>
  <c r="HF199" i="1"/>
  <c r="GT199" i="1"/>
  <c r="GH199" i="1"/>
  <c r="FV199" i="1"/>
  <c r="FJ199" i="1"/>
  <c r="EX199" i="1"/>
  <c r="EL199" i="1"/>
  <c r="DZ199" i="1"/>
  <c r="DN199" i="1"/>
  <c r="DB199" i="1"/>
  <c r="CP199" i="1"/>
  <c r="CD199" i="1"/>
  <c r="BR199" i="1"/>
  <c r="BF199" i="1"/>
  <c r="AT199" i="1"/>
  <c r="AH199" i="1"/>
  <c r="V199" i="1"/>
  <c r="J199" i="1"/>
  <c r="IH372" i="1"/>
  <c r="IG372" i="1"/>
  <c r="IC372" i="1"/>
  <c r="IA372" i="1"/>
  <c r="HX372" i="1"/>
  <c r="HW372" i="1"/>
  <c r="ID371" i="1"/>
  <c r="ID370" i="1"/>
  <c r="ID369" i="1"/>
  <c r="ID368" i="1"/>
  <c r="ID367" i="1"/>
  <c r="ID366" i="1"/>
  <c r="ID365" i="1"/>
  <c r="IH363" i="1"/>
  <c r="IG363" i="1"/>
  <c r="IC363" i="1"/>
  <c r="IA363" i="1"/>
  <c r="HX363" i="1"/>
  <c r="HW363" i="1"/>
  <c r="ID362" i="1"/>
  <c r="ID361" i="1"/>
  <c r="ID360" i="1"/>
  <c r="ID359" i="1"/>
  <c r="ID358" i="1"/>
  <c r="ID357" i="1"/>
  <c r="ID356" i="1"/>
  <c r="IH354" i="1"/>
  <c r="IG354" i="1"/>
  <c r="IC354" i="1"/>
  <c r="IA354" i="1"/>
  <c r="HX354" i="1"/>
  <c r="HW354" i="1"/>
  <c r="ID353" i="1"/>
  <c r="ID352" i="1"/>
  <c r="ID351" i="1"/>
  <c r="ID350" i="1"/>
  <c r="ID349" i="1"/>
  <c r="ID348" i="1"/>
  <c r="ID347" i="1"/>
  <c r="IH345" i="1"/>
  <c r="IG345" i="1"/>
  <c r="IC345" i="1"/>
  <c r="IA345" i="1"/>
  <c r="HX345" i="1"/>
  <c r="HW345" i="1"/>
  <c r="ID344" i="1"/>
  <c r="ID343" i="1"/>
  <c r="ID342" i="1"/>
  <c r="ID339" i="1"/>
  <c r="ID338" i="1"/>
  <c r="IH336" i="1"/>
  <c r="IG336" i="1"/>
  <c r="IC336" i="1"/>
  <c r="IA336" i="1"/>
  <c r="HX336" i="1"/>
  <c r="HW336" i="1"/>
  <c r="ID335" i="1"/>
  <c r="ID334" i="1"/>
  <c r="ID333" i="1"/>
  <c r="ID332" i="1"/>
  <c r="ID331" i="1"/>
  <c r="ID330" i="1"/>
  <c r="ID329" i="1"/>
  <c r="IH327" i="1"/>
  <c r="IG327" i="1"/>
  <c r="IC327" i="1"/>
  <c r="IA327" i="1"/>
  <c r="HX327" i="1"/>
  <c r="HW327" i="1"/>
  <c r="ID326" i="1"/>
  <c r="ID325" i="1"/>
  <c r="ID324" i="1"/>
  <c r="ID323" i="1"/>
  <c r="ID322" i="1"/>
  <c r="ID321" i="1"/>
  <c r="ID320" i="1"/>
  <c r="IH318" i="1"/>
  <c r="IG318" i="1"/>
  <c r="IC318" i="1"/>
  <c r="IA318" i="1"/>
  <c r="HX318" i="1"/>
  <c r="HW318" i="1"/>
  <c r="ID317" i="1"/>
  <c r="ID316" i="1"/>
  <c r="ID315" i="1"/>
  <c r="ID314" i="1"/>
  <c r="ID313" i="1"/>
  <c r="ID312" i="1"/>
  <c r="ID311" i="1"/>
  <c r="IH309" i="1"/>
  <c r="IG309" i="1"/>
  <c r="IC309" i="1"/>
  <c r="IA309" i="1"/>
  <c r="HX309" i="1"/>
  <c r="HW309" i="1"/>
  <c r="ID308" i="1"/>
  <c r="ID307" i="1"/>
  <c r="ID305" i="1"/>
  <c r="ID304" i="1"/>
  <c r="ID303" i="1"/>
  <c r="ID302" i="1"/>
  <c r="IH300" i="1"/>
  <c r="IG300" i="1"/>
  <c r="IC300" i="1"/>
  <c r="IA300" i="1"/>
  <c r="HX300" i="1"/>
  <c r="HW300" i="1"/>
  <c r="ID299" i="1"/>
  <c r="ID298" i="1"/>
  <c r="ID297" i="1"/>
  <c r="ID296" i="1"/>
  <c r="ID295" i="1"/>
  <c r="ID294" i="1"/>
  <c r="ID293" i="1"/>
  <c r="IH291" i="1"/>
  <c r="IG291" i="1"/>
  <c r="IC291" i="1"/>
  <c r="IA291" i="1"/>
  <c r="HX291" i="1"/>
  <c r="HW291" i="1"/>
  <c r="ID290" i="1"/>
  <c r="ID289" i="1"/>
  <c r="ID288" i="1"/>
  <c r="ID285" i="1"/>
  <c r="ID284" i="1"/>
  <c r="IH282" i="1"/>
  <c r="IG282" i="1"/>
  <c r="IC282" i="1"/>
  <c r="IA282" i="1"/>
  <c r="HX282" i="1"/>
  <c r="HW282" i="1"/>
  <c r="ID281" i="1"/>
  <c r="ID280" i="1"/>
  <c r="ID277" i="1"/>
  <c r="ID276" i="1"/>
  <c r="ID275" i="1"/>
  <c r="IH273" i="1"/>
  <c r="IG273" i="1"/>
  <c r="IC273" i="1"/>
  <c r="IA273" i="1"/>
  <c r="HX273" i="1"/>
  <c r="HW273" i="1"/>
  <c r="ID272" i="1"/>
  <c r="ID271" i="1"/>
  <c r="ID270" i="1"/>
  <c r="ID269" i="1"/>
  <c r="ID268" i="1"/>
  <c r="ID267" i="1"/>
  <c r="ID266" i="1"/>
  <c r="IH264" i="1"/>
  <c r="IG264" i="1"/>
  <c r="IC264" i="1"/>
  <c r="IA264" i="1"/>
  <c r="HX264" i="1"/>
  <c r="HW264" i="1"/>
  <c r="ID263" i="1"/>
  <c r="ID262" i="1"/>
  <c r="ID261" i="1"/>
  <c r="ID260" i="1"/>
  <c r="ID259" i="1"/>
  <c r="ID258" i="1"/>
  <c r="ID257" i="1"/>
  <c r="IH255" i="1"/>
  <c r="IG255" i="1"/>
  <c r="IC255" i="1"/>
  <c r="IA255" i="1"/>
  <c r="HX255" i="1"/>
  <c r="HW255" i="1"/>
  <c r="ID254" i="1"/>
  <c r="ID253" i="1"/>
  <c r="ID252" i="1"/>
  <c r="ID251" i="1"/>
  <c r="ID250" i="1"/>
  <c r="ID249" i="1"/>
  <c r="ID248" i="1"/>
  <c r="IH246" i="1"/>
  <c r="IG246" i="1"/>
  <c r="IC246" i="1"/>
  <c r="IA246" i="1"/>
  <c r="HX246" i="1"/>
  <c r="HW246" i="1"/>
  <c r="ID245" i="1"/>
  <c r="ID244" i="1"/>
  <c r="ID243" i="1"/>
  <c r="ID242" i="1"/>
  <c r="ID241" i="1"/>
  <c r="ID240" i="1"/>
  <c r="ID239" i="1"/>
  <c r="IH237" i="1"/>
  <c r="IG237" i="1"/>
  <c r="IC237" i="1"/>
  <c r="IA237" i="1"/>
  <c r="HX237" i="1"/>
  <c r="HW237" i="1"/>
  <c r="ID236" i="1"/>
  <c r="ID235" i="1"/>
  <c r="ID234" i="1"/>
  <c r="ID233" i="1"/>
  <c r="ID232" i="1"/>
  <c r="ID231" i="1"/>
  <c r="ID230" i="1"/>
  <c r="IH228" i="1"/>
  <c r="IG228" i="1"/>
  <c r="IC228" i="1"/>
  <c r="IA228" i="1"/>
  <c r="HX228" i="1"/>
  <c r="HW228" i="1"/>
  <c r="ID227" i="1"/>
  <c r="ID226" i="1"/>
  <c r="ID225" i="1"/>
  <c r="ID224" i="1"/>
  <c r="ID223" i="1"/>
  <c r="ID222" i="1"/>
  <c r="ID221" i="1"/>
  <c r="IH219" i="1"/>
  <c r="IG219" i="1"/>
  <c r="IC219" i="1"/>
  <c r="IA219" i="1"/>
  <c r="HX219" i="1"/>
  <c r="HW219" i="1"/>
  <c r="ID218" i="1"/>
  <c r="ID217" i="1"/>
  <c r="ID216" i="1"/>
  <c r="ID215" i="1"/>
  <c r="ID214" i="1"/>
  <c r="ID213" i="1"/>
  <c r="ID212" i="1"/>
  <c r="IH210" i="1"/>
  <c r="IG210" i="1"/>
  <c r="IC210" i="1"/>
  <c r="IA210" i="1"/>
  <c r="HX210" i="1"/>
  <c r="HW210" i="1"/>
  <c r="ID209" i="1"/>
  <c r="ID208" i="1"/>
  <c r="ID207" i="1"/>
  <c r="ID206" i="1"/>
  <c r="ID205" i="1"/>
  <c r="ID204" i="1"/>
  <c r="ID203" i="1"/>
  <c r="IH201" i="1"/>
  <c r="IG201" i="1"/>
  <c r="IC201" i="1"/>
  <c r="IA201" i="1"/>
  <c r="HX201" i="1"/>
  <c r="HW201" i="1"/>
  <c r="ID200" i="1"/>
  <c r="ID198" i="1"/>
  <c r="ID197" i="1"/>
  <c r="ID196" i="1"/>
  <c r="ID195" i="1"/>
  <c r="ID194" i="1"/>
  <c r="IH192" i="1"/>
  <c r="IG192" i="1"/>
  <c r="IC192" i="1"/>
  <c r="IA192" i="1"/>
  <c r="HX192" i="1"/>
  <c r="HW192" i="1"/>
  <c r="ID191" i="1"/>
  <c r="ID190" i="1"/>
  <c r="ID189" i="1"/>
  <c r="ID188" i="1"/>
  <c r="ID187" i="1"/>
  <c r="ID186" i="1"/>
  <c r="ID185" i="1"/>
  <c r="IH183" i="1"/>
  <c r="IG183" i="1"/>
  <c r="IC183" i="1"/>
  <c r="IA183" i="1"/>
  <c r="HX183" i="1"/>
  <c r="HW183" i="1"/>
  <c r="ID182" i="1"/>
  <c r="ID181" i="1"/>
  <c r="ID180" i="1"/>
  <c r="ID179" i="1"/>
  <c r="ID178" i="1"/>
  <c r="ID177" i="1"/>
  <c r="ID176" i="1"/>
  <c r="IH174" i="1"/>
  <c r="IG174" i="1"/>
  <c r="IC174" i="1"/>
  <c r="IA174" i="1"/>
  <c r="HX174" i="1"/>
  <c r="HW174" i="1"/>
  <c r="ID173" i="1"/>
  <c r="ID172" i="1"/>
  <c r="ID171" i="1"/>
  <c r="ID170" i="1"/>
  <c r="ID169" i="1"/>
  <c r="ID168" i="1"/>
  <c r="ID167" i="1"/>
  <c r="IH165" i="1"/>
  <c r="IG165" i="1"/>
  <c r="IC165" i="1"/>
  <c r="IA165" i="1"/>
  <c r="HX165" i="1"/>
  <c r="HW165" i="1"/>
  <c r="ID164" i="1"/>
  <c r="ID163" i="1"/>
  <c r="ID162" i="1"/>
  <c r="ID161" i="1"/>
  <c r="ID160" i="1"/>
  <c r="ID159" i="1"/>
  <c r="ID158" i="1"/>
  <c r="IH156" i="1"/>
  <c r="IG156" i="1"/>
  <c r="IC156" i="1"/>
  <c r="IA156" i="1"/>
  <c r="HX156" i="1"/>
  <c r="HW156" i="1"/>
  <c r="ID155" i="1"/>
  <c r="ID154" i="1"/>
  <c r="ID153" i="1"/>
  <c r="ID152" i="1"/>
  <c r="ID151" i="1"/>
  <c r="ID150" i="1"/>
  <c r="ID149" i="1"/>
  <c r="IH147" i="1"/>
  <c r="IG147" i="1"/>
  <c r="IC147" i="1"/>
  <c r="IA147" i="1"/>
  <c r="HX147" i="1"/>
  <c r="HW147" i="1"/>
  <c r="ID146" i="1"/>
  <c r="ID145" i="1"/>
  <c r="ID144" i="1"/>
  <c r="ID143" i="1"/>
  <c r="ID142" i="1"/>
  <c r="ID141" i="1"/>
  <c r="ID140" i="1"/>
  <c r="IH138" i="1"/>
  <c r="IG138" i="1"/>
  <c r="IC138" i="1"/>
  <c r="IA138" i="1"/>
  <c r="HX138" i="1"/>
  <c r="HW138" i="1"/>
  <c r="ID137" i="1"/>
  <c r="ID136" i="1"/>
  <c r="ID135" i="1"/>
  <c r="ID134" i="1"/>
  <c r="ID133" i="1"/>
  <c r="ID132" i="1"/>
  <c r="ID131" i="1"/>
  <c r="IH129" i="1"/>
  <c r="IG129" i="1"/>
  <c r="IC129" i="1"/>
  <c r="IA129" i="1"/>
  <c r="HX129" i="1"/>
  <c r="HW129" i="1"/>
  <c r="ID128" i="1"/>
  <c r="ID127" i="1"/>
  <c r="ID126" i="1"/>
  <c r="ID125" i="1"/>
  <c r="ID124" i="1"/>
  <c r="ID123" i="1"/>
  <c r="ID122" i="1"/>
  <c r="IH120" i="1"/>
  <c r="IG120" i="1"/>
  <c r="IC120" i="1"/>
  <c r="IA120" i="1"/>
  <c r="HX120" i="1"/>
  <c r="HW120" i="1"/>
  <c r="ID119" i="1"/>
  <c r="ID118" i="1"/>
  <c r="ID117" i="1"/>
  <c r="ID116" i="1"/>
  <c r="ID115" i="1"/>
  <c r="ID114" i="1"/>
  <c r="ID113" i="1"/>
  <c r="IH111" i="1"/>
  <c r="IG111" i="1"/>
  <c r="IC111" i="1"/>
  <c r="IA111" i="1"/>
  <c r="HX111" i="1"/>
  <c r="HW111" i="1"/>
  <c r="ID110" i="1"/>
  <c r="ID109" i="1"/>
  <c r="ID108" i="1"/>
  <c r="ID107" i="1"/>
  <c r="ID106" i="1"/>
  <c r="ID105" i="1"/>
  <c r="ID104" i="1"/>
  <c r="IH102" i="1"/>
  <c r="IG102" i="1"/>
  <c r="IC102" i="1"/>
  <c r="IA102" i="1"/>
  <c r="HX102" i="1"/>
  <c r="HW102" i="1"/>
  <c r="ID95" i="1"/>
  <c r="IH93" i="1"/>
  <c r="IG93" i="1"/>
  <c r="IC93" i="1"/>
  <c r="IA93" i="1"/>
  <c r="HX93" i="1"/>
  <c r="HW93" i="1"/>
  <c r="ID92" i="1"/>
  <c r="ID90" i="1"/>
  <c r="ID89" i="1"/>
  <c r="ID88" i="1"/>
  <c r="ID87" i="1"/>
  <c r="ID86" i="1"/>
  <c r="IH84" i="1"/>
  <c r="IG84" i="1"/>
  <c r="IC84" i="1"/>
  <c r="IA84" i="1"/>
  <c r="HX84" i="1"/>
  <c r="HW84" i="1"/>
  <c r="ID83" i="1"/>
  <c r="ID82" i="1"/>
  <c r="ID81" i="1"/>
  <c r="ID80" i="1"/>
  <c r="ID79" i="1"/>
  <c r="ID78" i="1"/>
  <c r="ID77" i="1"/>
  <c r="IH75" i="1"/>
  <c r="IG75" i="1"/>
  <c r="IC75" i="1"/>
  <c r="IA75" i="1"/>
  <c r="HX75" i="1"/>
  <c r="HW75" i="1"/>
  <c r="ID74" i="1"/>
  <c r="ID73" i="1"/>
  <c r="ID72" i="1"/>
  <c r="ID71" i="1"/>
  <c r="ID70" i="1"/>
  <c r="ID69" i="1"/>
  <c r="ID68" i="1"/>
  <c r="IH66" i="1"/>
  <c r="IG66" i="1"/>
  <c r="IC66" i="1"/>
  <c r="IA66" i="1"/>
  <c r="HX66" i="1"/>
  <c r="HW66" i="1"/>
  <c r="ID65" i="1"/>
  <c r="ID64" i="1"/>
  <c r="ID63" i="1"/>
  <c r="ID62" i="1"/>
  <c r="ID61" i="1"/>
  <c r="ID60" i="1"/>
  <c r="ID59" i="1"/>
  <c r="IH57" i="1"/>
  <c r="IG57" i="1"/>
  <c r="IC57" i="1"/>
  <c r="IA57" i="1"/>
  <c r="HX57" i="1"/>
  <c r="HW57" i="1"/>
  <c r="IH48" i="1"/>
  <c r="IG48" i="1"/>
  <c r="IC48" i="1"/>
  <c r="IA48" i="1"/>
  <c r="HX48" i="1"/>
  <c r="HW48" i="1"/>
  <c r="ID47" i="1"/>
  <c r="ID46" i="1"/>
  <c r="ID45" i="1"/>
  <c r="ID44" i="1"/>
  <c r="ID43" i="1"/>
  <c r="ID42" i="1"/>
  <c r="ID41" i="1"/>
  <c r="IH39" i="1"/>
  <c r="IG39" i="1"/>
  <c r="IC39" i="1"/>
  <c r="IA39" i="1"/>
  <c r="HX39" i="1"/>
  <c r="HW39" i="1"/>
  <c r="ID38" i="1"/>
  <c r="ID37" i="1"/>
  <c r="ID36" i="1"/>
  <c r="ID35" i="1"/>
  <c r="ID34" i="1"/>
  <c r="ID33" i="1"/>
  <c r="ID32" i="1"/>
  <c r="IH30" i="1"/>
  <c r="IG30" i="1"/>
  <c r="IC30" i="1"/>
  <c r="IA30" i="1"/>
  <c r="HX30" i="1"/>
  <c r="HW30" i="1"/>
  <c r="ID29" i="1"/>
  <c r="ID28" i="1"/>
  <c r="ID27" i="1"/>
  <c r="ID26" i="1"/>
  <c r="ID23" i="1"/>
  <c r="IH21" i="1"/>
  <c r="IG21" i="1"/>
  <c r="IC21" i="1"/>
  <c r="IA21" i="1"/>
  <c r="HX21" i="1"/>
  <c r="HW21" i="1"/>
  <c r="ID19" i="1"/>
  <c r="ID18" i="1"/>
  <c r="ID17" i="1"/>
  <c r="ID16" i="1"/>
  <c r="ID15" i="1"/>
  <c r="ID14" i="1"/>
  <c r="IH12" i="1"/>
  <c r="IG12" i="1"/>
  <c r="IC12" i="1"/>
  <c r="IA12" i="1"/>
  <c r="HX12" i="1"/>
  <c r="HW12" i="1"/>
  <c r="ID11" i="1"/>
  <c r="ID10" i="1"/>
  <c r="ID9" i="1"/>
  <c r="ID8" i="1"/>
  <c r="ID7" i="1"/>
  <c r="ID6" i="1"/>
  <c r="ID5" i="1"/>
  <c r="HZ5" i="1"/>
  <c r="HZ6" i="1" s="1"/>
  <c r="HZ7" i="1" s="1"/>
  <c r="HZ8" i="1" s="1"/>
  <c r="HZ9" i="1" s="1"/>
  <c r="HZ10" i="1" s="1"/>
  <c r="HZ11" i="1" s="1"/>
  <c r="HZ14" i="1" s="1"/>
  <c r="HZ15" i="1" s="1"/>
  <c r="HZ16" i="1" s="1"/>
  <c r="HZ17" i="1" s="1"/>
  <c r="HZ18" i="1" s="1"/>
  <c r="HZ19" i="1" s="1"/>
  <c r="HZ20" i="1" s="1"/>
  <c r="HZ23" i="1" s="1"/>
  <c r="HZ24" i="1" s="1"/>
  <c r="HZ25" i="1" s="1"/>
  <c r="HZ26" i="1" s="1"/>
  <c r="HZ27" i="1" s="1"/>
  <c r="HZ28" i="1" s="1"/>
  <c r="HZ29" i="1" s="1"/>
  <c r="HZ32" i="1" s="1"/>
  <c r="HZ33" i="1" s="1"/>
  <c r="HZ34" i="1" s="1"/>
  <c r="HY5" i="1"/>
  <c r="FZ372" i="1"/>
  <c r="FY372" i="1"/>
  <c r="FU372" i="1"/>
  <c r="FS372" i="1"/>
  <c r="FP372" i="1"/>
  <c r="FO372" i="1"/>
  <c r="FV371" i="1"/>
  <c r="FV370" i="1"/>
  <c r="FV369" i="1"/>
  <c r="FV368" i="1"/>
  <c r="FV367" i="1"/>
  <c r="FV366" i="1"/>
  <c r="FV365" i="1"/>
  <c r="FZ363" i="1"/>
  <c r="FY363" i="1"/>
  <c r="FU363" i="1"/>
  <c r="FS363" i="1"/>
  <c r="FP363" i="1"/>
  <c r="FO363" i="1"/>
  <c r="FV362" i="1"/>
  <c r="FV361" i="1"/>
  <c r="FV360" i="1"/>
  <c r="FV359" i="1"/>
  <c r="FV358" i="1"/>
  <c r="FV357" i="1"/>
  <c r="FV356" i="1"/>
  <c r="FZ354" i="1"/>
  <c r="FY354" i="1"/>
  <c r="FU354" i="1"/>
  <c r="FS354" i="1"/>
  <c r="FP354" i="1"/>
  <c r="FO354" i="1"/>
  <c r="FV353" i="1"/>
  <c r="FV352" i="1"/>
  <c r="FV351" i="1"/>
  <c r="FV350" i="1"/>
  <c r="FV349" i="1"/>
  <c r="FV348" i="1"/>
  <c r="FV347" i="1"/>
  <c r="FZ345" i="1"/>
  <c r="FY345" i="1"/>
  <c r="FU345" i="1"/>
  <c r="FS345" i="1"/>
  <c r="FP345" i="1"/>
  <c r="FO345" i="1"/>
  <c r="FV344" i="1"/>
  <c r="FV343" i="1"/>
  <c r="FV342" i="1"/>
  <c r="FV339" i="1"/>
  <c r="FV338" i="1"/>
  <c r="FZ336" i="1"/>
  <c r="FY336" i="1"/>
  <c r="FU336" i="1"/>
  <c r="FS336" i="1"/>
  <c r="FP336" i="1"/>
  <c r="FO336" i="1"/>
  <c r="FV335" i="1"/>
  <c r="FV334" i="1"/>
  <c r="FV333" i="1"/>
  <c r="FV332" i="1"/>
  <c r="FV331" i="1"/>
  <c r="FV330" i="1"/>
  <c r="FV329" i="1"/>
  <c r="FZ327" i="1"/>
  <c r="FY327" i="1"/>
  <c r="FU327" i="1"/>
  <c r="FS327" i="1"/>
  <c r="FP327" i="1"/>
  <c r="FO327" i="1"/>
  <c r="FV326" i="1"/>
  <c r="FV325" i="1"/>
  <c r="FV324" i="1"/>
  <c r="FV323" i="1"/>
  <c r="FV322" i="1"/>
  <c r="FV321" i="1"/>
  <c r="FV320" i="1"/>
  <c r="FZ318" i="1"/>
  <c r="FY318" i="1"/>
  <c r="FU318" i="1"/>
  <c r="FS318" i="1"/>
  <c r="FP318" i="1"/>
  <c r="FO318" i="1"/>
  <c r="FV317" i="1"/>
  <c r="FV316" i="1"/>
  <c r="FV315" i="1"/>
  <c r="FV314" i="1"/>
  <c r="FV313" i="1"/>
  <c r="FV312" i="1"/>
  <c r="FV311" i="1"/>
  <c r="FZ309" i="1"/>
  <c r="FY309" i="1"/>
  <c r="FU309" i="1"/>
  <c r="FS309" i="1"/>
  <c r="FP309" i="1"/>
  <c r="FO309" i="1"/>
  <c r="FV308" i="1"/>
  <c r="FV307" i="1"/>
  <c r="FV305" i="1"/>
  <c r="FV304" i="1"/>
  <c r="FV303" i="1"/>
  <c r="FV302" i="1"/>
  <c r="FZ300" i="1"/>
  <c r="FY300" i="1"/>
  <c r="FU300" i="1"/>
  <c r="FS300" i="1"/>
  <c r="FP300" i="1"/>
  <c r="FO300" i="1"/>
  <c r="FV299" i="1"/>
  <c r="FV298" i="1"/>
  <c r="FV297" i="1"/>
  <c r="FV296" i="1"/>
  <c r="FV295" i="1"/>
  <c r="FV294" i="1"/>
  <c r="FV293" i="1"/>
  <c r="FZ291" i="1"/>
  <c r="FY291" i="1"/>
  <c r="FU291" i="1"/>
  <c r="FS291" i="1"/>
  <c r="FP291" i="1"/>
  <c r="FO291" i="1"/>
  <c r="FV290" i="1"/>
  <c r="FV289" i="1"/>
  <c r="FV288" i="1"/>
  <c r="FV285" i="1"/>
  <c r="FV284" i="1"/>
  <c r="FZ282" i="1"/>
  <c r="FY282" i="1"/>
  <c r="FU282" i="1"/>
  <c r="FS282" i="1"/>
  <c r="FP282" i="1"/>
  <c r="FO282" i="1"/>
  <c r="FV281" i="1"/>
  <c r="FV280" i="1"/>
  <c r="FV277" i="1"/>
  <c r="FV276" i="1"/>
  <c r="FV275" i="1"/>
  <c r="FZ273" i="1"/>
  <c r="FY273" i="1"/>
  <c r="FU273" i="1"/>
  <c r="FS273" i="1"/>
  <c r="FP273" i="1"/>
  <c r="FO273" i="1"/>
  <c r="FV272" i="1"/>
  <c r="FV271" i="1"/>
  <c r="FV270" i="1"/>
  <c r="FV269" i="1"/>
  <c r="FV268" i="1"/>
  <c r="FV267" i="1"/>
  <c r="FV266" i="1"/>
  <c r="FZ264" i="1"/>
  <c r="FY264" i="1"/>
  <c r="FU264" i="1"/>
  <c r="FS264" i="1"/>
  <c r="FP264" i="1"/>
  <c r="FO264" i="1"/>
  <c r="FV263" i="1"/>
  <c r="FV262" i="1"/>
  <c r="FV261" i="1"/>
  <c r="FV260" i="1"/>
  <c r="FV259" i="1"/>
  <c r="FV258" i="1"/>
  <c r="FV257" i="1"/>
  <c r="FZ255" i="1"/>
  <c r="FY255" i="1"/>
  <c r="FU255" i="1"/>
  <c r="FS255" i="1"/>
  <c r="FP255" i="1"/>
  <c r="FO255" i="1"/>
  <c r="FV254" i="1"/>
  <c r="FV253" i="1"/>
  <c r="FV252" i="1"/>
  <c r="FV251" i="1"/>
  <c r="FV250" i="1"/>
  <c r="FV249" i="1"/>
  <c r="FV248" i="1"/>
  <c r="FZ246" i="1"/>
  <c r="FY246" i="1"/>
  <c r="FU246" i="1"/>
  <c r="FS246" i="1"/>
  <c r="FP246" i="1"/>
  <c r="FO246" i="1"/>
  <c r="FV245" i="1"/>
  <c r="FV244" i="1"/>
  <c r="FV243" i="1"/>
  <c r="FV242" i="1"/>
  <c r="FV241" i="1"/>
  <c r="FV240" i="1"/>
  <c r="FV239" i="1"/>
  <c r="FZ237" i="1"/>
  <c r="FY237" i="1"/>
  <c r="FU237" i="1"/>
  <c r="FS237" i="1"/>
  <c r="FP237" i="1"/>
  <c r="FO237" i="1"/>
  <c r="FV236" i="1"/>
  <c r="FV235" i="1"/>
  <c r="FV234" i="1"/>
  <c r="FV233" i="1"/>
  <c r="FV232" i="1"/>
  <c r="FV231" i="1"/>
  <c r="FV230" i="1"/>
  <c r="FZ228" i="1"/>
  <c r="FY228" i="1"/>
  <c r="FU228" i="1"/>
  <c r="FS228" i="1"/>
  <c r="FP228" i="1"/>
  <c r="FO228" i="1"/>
  <c r="FV227" i="1"/>
  <c r="FV226" i="1"/>
  <c r="FV225" i="1"/>
  <c r="FV224" i="1"/>
  <c r="FV223" i="1"/>
  <c r="FV222" i="1"/>
  <c r="FV221" i="1"/>
  <c r="FZ219" i="1"/>
  <c r="FY219" i="1"/>
  <c r="FU219" i="1"/>
  <c r="FS219" i="1"/>
  <c r="FP219" i="1"/>
  <c r="FO219" i="1"/>
  <c r="FV218" i="1"/>
  <c r="FV217" i="1"/>
  <c r="FV216" i="1"/>
  <c r="FV215" i="1"/>
  <c r="FV214" i="1"/>
  <c r="FV213" i="1"/>
  <c r="FV212" i="1"/>
  <c r="FZ210" i="1"/>
  <c r="FY210" i="1"/>
  <c r="FU210" i="1"/>
  <c r="FS210" i="1"/>
  <c r="FP210" i="1"/>
  <c r="FO210" i="1"/>
  <c r="FV209" i="1"/>
  <c r="FV208" i="1"/>
  <c r="FV207" i="1"/>
  <c r="FV206" i="1"/>
  <c r="FV205" i="1"/>
  <c r="FV204" i="1"/>
  <c r="FV203" i="1"/>
  <c r="FZ201" i="1"/>
  <c r="FY201" i="1"/>
  <c r="FU201" i="1"/>
  <c r="FS201" i="1"/>
  <c r="FP201" i="1"/>
  <c r="FO201" i="1"/>
  <c r="FV200" i="1"/>
  <c r="FV198" i="1"/>
  <c r="FV197" i="1"/>
  <c r="FV196" i="1"/>
  <c r="FV195" i="1"/>
  <c r="FV194" i="1"/>
  <c r="FZ192" i="1"/>
  <c r="FY192" i="1"/>
  <c r="FU192" i="1"/>
  <c r="FS192" i="1"/>
  <c r="FP192" i="1"/>
  <c r="FO192" i="1"/>
  <c r="FV191" i="1"/>
  <c r="FV190" i="1"/>
  <c r="FV189" i="1"/>
  <c r="FV188" i="1"/>
  <c r="FV187" i="1"/>
  <c r="FV186" i="1"/>
  <c r="FV185" i="1"/>
  <c r="FZ183" i="1"/>
  <c r="FY183" i="1"/>
  <c r="FU183" i="1"/>
  <c r="FS183" i="1"/>
  <c r="FP183" i="1"/>
  <c r="FO183" i="1"/>
  <c r="FV182" i="1"/>
  <c r="FV181" i="1"/>
  <c r="FV180" i="1"/>
  <c r="FV179" i="1"/>
  <c r="FV178" i="1"/>
  <c r="FV177" i="1"/>
  <c r="FV176" i="1"/>
  <c r="FZ174" i="1"/>
  <c r="FY174" i="1"/>
  <c r="FU174" i="1"/>
  <c r="FS174" i="1"/>
  <c r="FP174" i="1"/>
  <c r="FO174" i="1"/>
  <c r="FV173" i="1"/>
  <c r="FV172" i="1"/>
  <c r="FV171" i="1"/>
  <c r="FV170" i="1"/>
  <c r="FV169" i="1"/>
  <c r="FV167" i="1"/>
  <c r="FZ165" i="1"/>
  <c r="FY165" i="1"/>
  <c r="FU165" i="1"/>
  <c r="FS165" i="1"/>
  <c r="FP165" i="1"/>
  <c r="FO165" i="1"/>
  <c r="FV164" i="1"/>
  <c r="FV163" i="1"/>
  <c r="FV162" i="1"/>
  <c r="FV161" i="1"/>
  <c r="FV160" i="1"/>
  <c r="FV159" i="1"/>
  <c r="FV158" i="1"/>
  <c r="FZ156" i="1"/>
  <c r="FY156" i="1"/>
  <c r="FU156" i="1"/>
  <c r="FS156" i="1"/>
  <c r="FP156" i="1"/>
  <c r="FO156" i="1"/>
  <c r="FV155" i="1"/>
  <c r="FV154" i="1"/>
  <c r="FV153" i="1"/>
  <c r="FV152" i="1"/>
  <c r="FV151" i="1"/>
  <c r="FV150" i="1"/>
  <c r="FV149" i="1"/>
  <c r="FZ147" i="1"/>
  <c r="FY147" i="1"/>
  <c r="FU147" i="1"/>
  <c r="FS147" i="1"/>
  <c r="FP147" i="1"/>
  <c r="FO147" i="1"/>
  <c r="FV146" i="1"/>
  <c r="FV145" i="1"/>
  <c r="FV144" i="1"/>
  <c r="FV143" i="1"/>
  <c r="FV142" i="1"/>
  <c r="FV141" i="1"/>
  <c r="FV140" i="1"/>
  <c r="FZ138" i="1"/>
  <c r="FY138" i="1"/>
  <c r="FU138" i="1"/>
  <c r="FS138" i="1"/>
  <c r="FP138" i="1"/>
  <c r="FO138" i="1"/>
  <c r="FV137" i="1"/>
  <c r="FV136" i="1"/>
  <c r="FV135" i="1"/>
  <c r="FV134" i="1"/>
  <c r="FV133" i="1"/>
  <c r="FV132" i="1"/>
  <c r="FV131" i="1"/>
  <c r="FZ129" i="1"/>
  <c r="FY129" i="1"/>
  <c r="FU129" i="1"/>
  <c r="FS129" i="1"/>
  <c r="FP129" i="1"/>
  <c r="FO129" i="1"/>
  <c r="FV128" i="1"/>
  <c r="FV127" i="1"/>
  <c r="FV126" i="1"/>
  <c r="FV125" i="1"/>
  <c r="FV124" i="1"/>
  <c r="FV123" i="1"/>
  <c r="FV122" i="1"/>
  <c r="FZ120" i="1"/>
  <c r="FY120" i="1"/>
  <c r="FU120" i="1"/>
  <c r="FS120" i="1"/>
  <c r="FP120" i="1"/>
  <c r="FO120" i="1"/>
  <c r="FV119" i="1"/>
  <c r="FV118" i="1"/>
  <c r="FV117" i="1"/>
  <c r="FV116" i="1"/>
  <c r="FV115" i="1"/>
  <c r="FV114" i="1"/>
  <c r="FV113" i="1"/>
  <c r="FZ111" i="1"/>
  <c r="FY111" i="1"/>
  <c r="FU111" i="1"/>
  <c r="FS111" i="1"/>
  <c r="FP111" i="1"/>
  <c r="FO111" i="1"/>
  <c r="FV110" i="1"/>
  <c r="FV109" i="1"/>
  <c r="FV108" i="1"/>
  <c r="FV107" i="1"/>
  <c r="FV106" i="1"/>
  <c r="FV105" i="1"/>
  <c r="FV104" i="1"/>
  <c r="FZ102" i="1"/>
  <c r="FY102" i="1"/>
  <c r="FU102" i="1"/>
  <c r="FS102" i="1"/>
  <c r="FP102" i="1"/>
  <c r="FO102" i="1"/>
  <c r="FV95" i="1"/>
  <c r="FZ93" i="1"/>
  <c r="FY93" i="1"/>
  <c r="FU93" i="1"/>
  <c r="FS93" i="1"/>
  <c r="FP93" i="1"/>
  <c r="FO93" i="1"/>
  <c r="FV92" i="1"/>
  <c r="FV90" i="1"/>
  <c r="FV89" i="1"/>
  <c r="FV88" i="1"/>
  <c r="FV87" i="1"/>
  <c r="FV86" i="1"/>
  <c r="FZ84" i="1"/>
  <c r="FY84" i="1"/>
  <c r="FU84" i="1"/>
  <c r="FS84" i="1"/>
  <c r="FP84" i="1"/>
  <c r="FO84" i="1"/>
  <c r="FV83" i="1"/>
  <c r="FV82" i="1"/>
  <c r="FV81" i="1"/>
  <c r="FV80" i="1"/>
  <c r="FV79" i="1"/>
  <c r="FV78" i="1"/>
  <c r="FV77" i="1"/>
  <c r="FZ75" i="1"/>
  <c r="FY75" i="1"/>
  <c r="FU75" i="1"/>
  <c r="FS75" i="1"/>
  <c r="FP75" i="1"/>
  <c r="FO75" i="1"/>
  <c r="FV74" i="1"/>
  <c r="FV73" i="1"/>
  <c r="FV72" i="1"/>
  <c r="FV71" i="1"/>
  <c r="FV69" i="1"/>
  <c r="FV68" i="1"/>
  <c r="FZ66" i="1"/>
  <c r="FY66" i="1"/>
  <c r="FU66" i="1"/>
  <c r="FS66" i="1"/>
  <c r="FP66" i="1"/>
  <c r="FO66" i="1"/>
  <c r="FV65" i="1"/>
  <c r="FV64" i="1"/>
  <c r="FV63" i="1"/>
  <c r="FV62" i="1"/>
  <c r="FV61" i="1"/>
  <c r="FV60" i="1"/>
  <c r="FV59" i="1"/>
  <c r="FZ57" i="1"/>
  <c r="FY57" i="1"/>
  <c r="FU57" i="1"/>
  <c r="FS57" i="1"/>
  <c r="FP57" i="1"/>
  <c r="FO57" i="1"/>
  <c r="FZ48" i="1"/>
  <c r="FY48" i="1"/>
  <c r="FU48" i="1"/>
  <c r="FS48" i="1"/>
  <c r="FP48" i="1"/>
  <c r="FO48" i="1"/>
  <c r="FV47" i="1"/>
  <c r="FV46" i="1"/>
  <c r="FV45" i="1"/>
  <c r="FV44" i="1"/>
  <c r="FV43" i="1"/>
  <c r="FV42" i="1"/>
  <c r="FV41" i="1"/>
  <c r="FZ39" i="1"/>
  <c r="FY39" i="1"/>
  <c r="FU39" i="1"/>
  <c r="FS39" i="1"/>
  <c r="FP39" i="1"/>
  <c r="FO39" i="1"/>
  <c r="FV38" i="1"/>
  <c r="FV37" i="1"/>
  <c r="FV36" i="1"/>
  <c r="FV35" i="1"/>
  <c r="FV34" i="1"/>
  <c r="FV33" i="1"/>
  <c r="FV32" i="1"/>
  <c r="FZ30" i="1"/>
  <c r="FY30" i="1"/>
  <c r="FU30" i="1"/>
  <c r="FS30" i="1"/>
  <c r="FP30" i="1"/>
  <c r="FO30" i="1"/>
  <c r="FV29" i="1"/>
  <c r="FV28" i="1"/>
  <c r="FV27" i="1"/>
  <c r="FV26" i="1"/>
  <c r="FV23" i="1"/>
  <c r="FZ21" i="1"/>
  <c r="FY21" i="1"/>
  <c r="FU21" i="1"/>
  <c r="FS21" i="1"/>
  <c r="FP21" i="1"/>
  <c r="FO21" i="1"/>
  <c r="FV19" i="1"/>
  <c r="FV18" i="1"/>
  <c r="FV17" i="1"/>
  <c r="FV16" i="1"/>
  <c r="FV15" i="1"/>
  <c r="FV14" i="1"/>
  <c r="FZ12" i="1"/>
  <c r="FY12" i="1"/>
  <c r="FU12" i="1"/>
  <c r="FS12" i="1"/>
  <c r="FP12" i="1"/>
  <c r="FO12" i="1"/>
  <c r="FV11" i="1"/>
  <c r="FV10" i="1"/>
  <c r="FV9" i="1"/>
  <c r="FV8" i="1"/>
  <c r="FV7" i="1"/>
  <c r="FV6" i="1"/>
  <c r="FV5" i="1"/>
  <c r="FR5" i="1"/>
  <c r="FR6" i="1" s="1"/>
  <c r="FR7" i="1" s="1"/>
  <c r="FR8" i="1" s="1"/>
  <c r="FR9" i="1" s="1"/>
  <c r="FR10" i="1" s="1"/>
  <c r="FR11" i="1" s="1"/>
  <c r="FR14" i="1" s="1"/>
  <c r="FR15" i="1" s="1"/>
  <c r="FR16" i="1" s="1"/>
  <c r="FR17" i="1" s="1"/>
  <c r="FR18" i="1" s="1"/>
  <c r="FR19" i="1" s="1"/>
  <c r="FR20" i="1" s="1"/>
  <c r="FR23" i="1" s="1"/>
  <c r="FR24" i="1" s="1"/>
  <c r="FR25" i="1" s="1"/>
  <c r="FR26" i="1" s="1"/>
  <c r="FR27" i="1" s="1"/>
  <c r="FR28" i="1" s="1"/>
  <c r="FR29" i="1" s="1"/>
  <c r="FR32" i="1" s="1"/>
  <c r="FR33" i="1" s="1"/>
  <c r="FR34" i="1" s="1"/>
  <c r="FQ5" i="1"/>
  <c r="FT5" i="1" s="1"/>
  <c r="HL366" i="6"/>
  <c r="HL367" i="6"/>
  <c r="HL368" i="6"/>
  <c r="HL369" i="6"/>
  <c r="HL370" i="6"/>
  <c r="HL371" i="6"/>
  <c r="HK366" i="6"/>
  <c r="HK367" i="6"/>
  <c r="HK368" i="6"/>
  <c r="HK369" i="6"/>
  <c r="HK370" i="6"/>
  <c r="HK371" i="6"/>
  <c r="HZ36" i="1"/>
  <c r="HZ37" i="1" s="1"/>
  <c r="HZ38" i="1" s="1"/>
  <c r="HZ41" i="1" s="1"/>
  <c r="HZ42" i="1" s="1"/>
  <c r="HZ43" i="1" s="1"/>
  <c r="HZ44" i="1" s="1"/>
  <c r="HZ45" i="1" s="1"/>
  <c r="HZ46" i="1" s="1"/>
  <c r="HZ47" i="1" s="1"/>
  <c r="HZ50" i="1" s="1"/>
  <c r="HZ51" i="1" s="1"/>
  <c r="HZ52" i="1" s="1"/>
  <c r="HZ53" i="1" s="1"/>
  <c r="HZ54" i="1" s="1"/>
  <c r="HZ55" i="1" s="1"/>
  <c r="HZ56" i="1" s="1"/>
  <c r="HZ59" i="1" s="1"/>
  <c r="HZ60" i="1" s="1"/>
  <c r="HZ61" i="1" s="1"/>
  <c r="HZ62" i="1" s="1"/>
  <c r="HZ63" i="1" s="1"/>
  <c r="HZ64" i="1" s="1"/>
  <c r="HZ65" i="1" s="1"/>
  <c r="HZ68" i="1" s="1"/>
  <c r="HZ69" i="1" s="1"/>
  <c r="HZ70" i="1" s="1"/>
  <c r="HZ71" i="1" s="1"/>
  <c r="HZ72" i="1" s="1"/>
  <c r="HZ73" i="1" s="1"/>
  <c r="HZ74" i="1" s="1"/>
  <c r="HZ77" i="1" s="1"/>
  <c r="HZ78" i="1" s="1"/>
  <c r="HZ79" i="1" s="1"/>
  <c r="HZ80" i="1" s="1"/>
  <c r="HZ81" i="1" s="1"/>
  <c r="HZ82" i="1" s="1"/>
  <c r="HZ83" i="1" s="1"/>
  <c r="HZ86" i="1" s="1"/>
  <c r="HZ87" i="1" s="1"/>
  <c r="HZ88" i="1" s="1"/>
  <c r="HZ89" i="1" s="1"/>
  <c r="HZ90" i="1" s="1"/>
  <c r="HZ91" i="1" s="1"/>
  <c r="HZ92" i="1" s="1"/>
  <c r="HZ95" i="1" s="1"/>
  <c r="HZ96" i="1" s="1"/>
  <c r="HZ97" i="1" s="1"/>
  <c r="HZ98" i="1" s="1"/>
  <c r="HZ99" i="1" s="1"/>
  <c r="HZ100" i="1" s="1"/>
  <c r="HZ101" i="1" s="1"/>
  <c r="HZ104" i="1" s="1"/>
  <c r="HZ105" i="1" s="1"/>
  <c r="HZ106" i="1" s="1"/>
  <c r="HZ107" i="1" s="1"/>
  <c r="HZ108" i="1" s="1"/>
  <c r="HZ109" i="1" s="1"/>
  <c r="HZ110" i="1" s="1"/>
  <c r="HZ113" i="1" s="1"/>
  <c r="FR36" i="1"/>
  <c r="FR37" i="1" s="1"/>
  <c r="FR38" i="1" s="1"/>
  <c r="FR41" i="1" s="1"/>
  <c r="FR42" i="1" s="1"/>
  <c r="FR43" i="1" s="1"/>
  <c r="FR44" i="1" s="1"/>
  <c r="FR45" i="1" s="1"/>
  <c r="FR46" i="1" s="1"/>
  <c r="FR47" i="1" s="1"/>
  <c r="FR50" i="1" s="1"/>
  <c r="FR51" i="1" s="1"/>
  <c r="FR52" i="1" s="1"/>
  <c r="FR53" i="1" s="1"/>
  <c r="FR54" i="1" s="1"/>
  <c r="FR55" i="1" s="1"/>
  <c r="FR56" i="1" s="1"/>
  <c r="FR59" i="1" s="1"/>
  <c r="FR60" i="1" s="1"/>
  <c r="FR61" i="1" s="1"/>
  <c r="FR62" i="1" s="1"/>
  <c r="FR63" i="1" s="1"/>
  <c r="FR64" i="1" s="1"/>
  <c r="FR65" i="1" s="1"/>
  <c r="FR68" i="1" s="1"/>
  <c r="FR69" i="1" s="1"/>
  <c r="FR70" i="1" s="1"/>
  <c r="FR71" i="1" s="1"/>
  <c r="FR72" i="1" s="1"/>
  <c r="FR73" i="1" s="1"/>
  <c r="FR74" i="1" s="1"/>
  <c r="FR77" i="1" s="1"/>
  <c r="FR78" i="1" s="1"/>
  <c r="FR79" i="1" s="1"/>
  <c r="FR80" i="1" s="1"/>
  <c r="FR81" i="1" s="1"/>
  <c r="FR82" i="1" s="1"/>
  <c r="FR83" i="1" s="1"/>
  <c r="FR86" i="1" s="1"/>
  <c r="FR87" i="1" s="1"/>
  <c r="FR88" i="1" s="1"/>
  <c r="FR89" i="1" s="1"/>
  <c r="FR90" i="1" s="1"/>
  <c r="FR91" i="1" s="1"/>
  <c r="FR92" i="1" s="1"/>
  <c r="FR95" i="1" s="1"/>
  <c r="FR96" i="1" s="1"/>
  <c r="FR97" i="1" s="1"/>
  <c r="FR98" i="1" s="1"/>
  <c r="FR99" i="1" s="1"/>
  <c r="FR100" i="1" s="1"/>
  <c r="FR101" i="1" s="1"/>
  <c r="FR104" i="1" s="1"/>
  <c r="FR105" i="1" s="1"/>
  <c r="FR106" i="1" s="1"/>
  <c r="FR107" i="1" s="1"/>
  <c r="FR108" i="1" s="1"/>
  <c r="FR109" i="1" s="1"/>
  <c r="FR110" i="1" s="1"/>
  <c r="FR113" i="1" s="1"/>
  <c r="HS372" i="6"/>
  <c r="FR116" i="1"/>
  <c r="FR117" i="1" s="1"/>
  <c r="FR118" i="1" s="1"/>
  <c r="FR119" i="1" s="1"/>
  <c r="FR122" i="1" s="1"/>
  <c r="FR123" i="1" s="1"/>
  <c r="FR124" i="1" s="1"/>
  <c r="FR125" i="1" s="1"/>
  <c r="FR126" i="1" s="1"/>
  <c r="FR127" i="1" s="1"/>
  <c r="FR128" i="1" s="1"/>
  <c r="FR131" i="1" s="1"/>
  <c r="FR132" i="1" s="1"/>
  <c r="FR133" i="1" s="1"/>
  <c r="FR134" i="1" s="1"/>
  <c r="FR135" i="1" s="1"/>
  <c r="FR136" i="1" s="1"/>
  <c r="FR137" i="1" s="1"/>
  <c r="FR140" i="1" s="1"/>
  <c r="FR141" i="1" s="1"/>
  <c r="FR142" i="1" s="1"/>
  <c r="FR143" i="1" s="1"/>
  <c r="FR144" i="1" s="1"/>
  <c r="FR145" i="1" s="1"/>
  <c r="FR146" i="1" s="1"/>
  <c r="FR149" i="1" s="1"/>
  <c r="FR150" i="1" s="1"/>
  <c r="FR151" i="1" s="1"/>
  <c r="FR152" i="1" s="1"/>
  <c r="FR153" i="1" s="1"/>
  <c r="FR154" i="1" s="1"/>
  <c r="FR155" i="1" s="1"/>
  <c r="FR158" i="1" s="1"/>
  <c r="FR159" i="1" s="1"/>
  <c r="FR160" i="1" s="1"/>
  <c r="FR161" i="1" s="1"/>
  <c r="FR162" i="1" s="1"/>
  <c r="FR163" i="1" s="1"/>
  <c r="FR164" i="1" s="1"/>
  <c r="FR167" i="1" s="1"/>
  <c r="FR168" i="1" s="1"/>
  <c r="FR169" i="1" s="1"/>
  <c r="FR170" i="1" s="1"/>
  <c r="FR171" i="1" s="1"/>
  <c r="FR172" i="1" s="1"/>
  <c r="FR173" i="1" s="1"/>
  <c r="FR176" i="1" s="1"/>
  <c r="FR177" i="1" s="1"/>
  <c r="FR178" i="1" s="1"/>
  <c r="FR179" i="1" s="1"/>
  <c r="FR180" i="1" s="1"/>
  <c r="FR181" i="1" s="1"/>
  <c r="FR182" i="1" s="1"/>
  <c r="FR185" i="1" s="1"/>
  <c r="FR186" i="1" s="1"/>
  <c r="FR187" i="1" s="1"/>
  <c r="FR188" i="1" s="1"/>
  <c r="FR189" i="1" s="1"/>
  <c r="FR190" i="1" s="1"/>
  <c r="FR191" i="1" s="1"/>
  <c r="FR194" i="1" s="1"/>
  <c r="FR195" i="1" s="1"/>
  <c r="FR196" i="1" s="1"/>
  <c r="FR197" i="1" s="1"/>
  <c r="FR199" i="1" s="1"/>
  <c r="FR200" i="1" s="1"/>
  <c r="FR203" i="1" s="1"/>
  <c r="FR204" i="1" s="1"/>
  <c r="FR205" i="1" s="1"/>
  <c r="FR206" i="1" s="1"/>
  <c r="FR207" i="1" s="1"/>
  <c r="FR208" i="1" s="1"/>
  <c r="FR209" i="1" s="1"/>
  <c r="FR212" i="1" s="1"/>
  <c r="FR213" i="1" s="1"/>
  <c r="FR214" i="1" s="1"/>
  <c r="FR215" i="1" s="1"/>
  <c r="FR216" i="1" s="1"/>
  <c r="FR217" i="1" s="1"/>
  <c r="FR218" i="1" s="1"/>
  <c r="FR221" i="1" s="1"/>
  <c r="FR222" i="1" s="1"/>
  <c r="FR223" i="1" s="1"/>
  <c r="FR224" i="1" s="1"/>
  <c r="FR225" i="1" s="1"/>
  <c r="FR226" i="1" s="1"/>
  <c r="FR227" i="1" s="1"/>
  <c r="FR230" i="1" s="1"/>
  <c r="FR231" i="1" s="1"/>
  <c r="FR232" i="1" s="1"/>
  <c r="FR233" i="1" s="1"/>
  <c r="FR234" i="1" s="1"/>
  <c r="FR235" i="1" s="1"/>
  <c r="FR236" i="1" s="1"/>
  <c r="FR239" i="1" s="1"/>
  <c r="FR240" i="1" s="1"/>
  <c r="FR241" i="1" s="1"/>
  <c r="FR242" i="1" s="1"/>
  <c r="FR243" i="1" s="1"/>
  <c r="FR244" i="1" s="1"/>
  <c r="FR245" i="1" s="1"/>
  <c r="FR248" i="1" s="1"/>
  <c r="FR249" i="1" s="1"/>
  <c r="FR250" i="1" s="1"/>
  <c r="FR251" i="1" s="1"/>
  <c r="FR252" i="1" s="1"/>
  <c r="FR253" i="1" s="1"/>
  <c r="FR254" i="1" s="1"/>
  <c r="FR257" i="1" s="1"/>
  <c r="FR258" i="1" s="1"/>
  <c r="FR259" i="1" s="1"/>
  <c r="FR260" i="1" s="1"/>
  <c r="FR261" i="1" s="1"/>
  <c r="FR262" i="1" s="1"/>
  <c r="FR263" i="1" s="1"/>
  <c r="FR266" i="1" s="1"/>
  <c r="FR267" i="1" s="1"/>
  <c r="FR268" i="1" s="1"/>
  <c r="FR269" i="1" s="1"/>
  <c r="FR270" i="1" s="1"/>
  <c r="FR271" i="1" s="1"/>
  <c r="FR272" i="1" s="1"/>
  <c r="FR276" i="1" s="1"/>
  <c r="FR277" i="1" s="1"/>
  <c r="HZ116" i="1"/>
  <c r="HZ117" i="1" s="1"/>
  <c r="HZ118" i="1" s="1"/>
  <c r="HZ119" i="1" s="1"/>
  <c r="HZ122" i="1" s="1"/>
  <c r="HZ123" i="1" s="1"/>
  <c r="HZ124" i="1" s="1"/>
  <c r="HZ125" i="1" s="1"/>
  <c r="HZ126" i="1" s="1"/>
  <c r="HZ127" i="1" s="1"/>
  <c r="HZ128" i="1" s="1"/>
  <c r="HZ131" i="1" s="1"/>
  <c r="HZ132" i="1" s="1"/>
  <c r="HZ133" i="1" s="1"/>
  <c r="HZ134" i="1" s="1"/>
  <c r="HZ135" i="1" s="1"/>
  <c r="HZ136" i="1" s="1"/>
  <c r="HZ137" i="1" s="1"/>
  <c r="HZ140" i="1" s="1"/>
  <c r="HZ141" i="1" s="1"/>
  <c r="HZ142" i="1" s="1"/>
  <c r="HZ143" i="1" s="1"/>
  <c r="HZ144" i="1" s="1"/>
  <c r="HZ145" i="1" s="1"/>
  <c r="HZ146" i="1" s="1"/>
  <c r="HZ149" i="1" s="1"/>
  <c r="HZ150" i="1" s="1"/>
  <c r="HZ151" i="1" s="1"/>
  <c r="HZ152" i="1" s="1"/>
  <c r="HZ153" i="1" s="1"/>
  <c r="HZ154" i="1" s="1"/>
  <c r="HZ155" i="1" s="1"/>
  <c r="HZ158" i="1" s="1"/>
  <c r="HZ159" i="1" s="1"/>
  <c r="HZ160" i="1" s="1"/>
  <c r="HZ161" i="1" s="1"/>
  <c r="HZ162" i="1" s="1"/>
  <c r="HZ163" i="1" s="1"/>
  <c r="HZ164" i="1" s="1"/>
  <c r="HZ167" i="1" s="1"/>
  <c r="HZ168" i="1" s="1"/>
  <c r="HZ169" i="1" s="1"/>
  <c r="HZ170" i="1" s="1"/>
  <c r="HZ171" i="1" s="1"/>
  <c r="HZ172" i="1" s="1"/>
  <c r="HZ173" i="1" s="1"/>
  <c r="HZ176" i="1" s="1"/>
  <c r="HZ177" i="1" s="1"/>
  <c r="HZ178" i="1" s="1"/>
  <c r="HZ179" i="1" s="1"/>
  <c r="HZ180" i="1" s="1"/>
  <c r="HZ181" i="1" s="1"/>
  <c r="HZ182" i="1" s="1"/>
  <c r="HZ185" i="1" s="1"/>
  <c r="HZ186" i="1" s="1"/>
  <c r="HZ187" i="1" s="1"/>
  <c r="HZ188" i="1" s="1"/>
  <c r="HZ189" i="1" s="1"/>
  <c r="HZ190" i="1" s="1"/>
  <c r="HZ191" i="1" s="1"/>
  <c r="HZ194" i="1" s="1"/>
  <c r="HZ195" i="1" s="1"/>
  <c r="HZ196" i="1" s="1"/>
  <c r="HZ197" i="1" s="1"/>
  <c r="HZ199" i="1" s="1"/>
  <c r="HZ200" i="1" s="1"/>
  <c r="HZ203" i="1" s="1"/>
  <c r="HZ204" i="1" s="1"/>
  <c r="HZ205" i="1" s="1"/>
  <c r="HZ206" i="1" s="1"/>
  <c r="HZ207" i="1" s="1"/>
  <c r="HZ208" i="1" s="1"/>
  <c r="HZ209" i="1" s="1"/>
  <c r="HZ212" i="1" s="1"/>
  <c r="HZ213" i="1" s="1"/>
  <c r="HZ214" i="1" s="1"/>
  <c r="HZ215" i="1" s="1"/>
  <c r="HZ216" i="1" s="1"/>
  <c r="HZ217" i="1" s="1"/>
  <c r="HZ218" i="1" s="1"/>
  <c r="HZ221" i="1" s="1"/>
  <c r="HZ222" i="1" s="1"/>
  <c r="HZ223" i="1" s="1"/>
  <c r="HZ224" i="1" s="1"/>
  <c r="HZ225" i="1" s="1"/>
  <c r="HZ226" i="1" s="1"/>
  <c r="HZ227" i="1" s="1"/>
  <c r="HZ230" i="1" s="1"/>
  <c r="HZ231" i="1" s="1"/>
  <c r="HZ232" i="1" s="1"/>
  <c r="HZ233" i="1" s="1"/>
  <c r="HZ234" i="1" s="1"/>
  <c r="HZ235" i="1" s="1"/>
  <c r="HZ236" i="1" s="1"/>
  <c r="HZ239" i="1" s="1"/>
  <c r="HZ240" i="1" s="1"/>
  <c r="HZ241" i="1" s="1"/>
  <c r="HZ242" i="1" s="1"/>
  <c r="HZ243" i="1" s="1"/>
  <c r="HZ244" i="1" s="1"/>
  <c r="HZ245" i="1" s="1"/>
  <c r="HZ248" i="1" s="1"/>
  <c r="HZ249" i="1" s="1"/>
  <c r="HZ250" i="1" s="1"/>
  <c r="HZ251" i="1" s="1"/>
  <c r="HZ252" i="1" s="1"/>
  <c r="HZ253" i="1" s="1"/>
  <c r="HZ254" i="1" s="1"/>
  <c r="HZ257" i="1" s="1"/>
  <c r="HZ258" i="1" s="1"/>
  <c r="HZ259" i="1" s="1"/>
  <c r="HZ260" i="1" s="1"/>
  <c r="HZ261" i="1" s="1"/>
  <c r="HZ262" i="1" s="1"/>
  <c r="HZ263" i="1" s="1"/>
  <c r="HZ266" i="1" s="1"/>
  <c r="HZ267" i="1" s="1"/>
  <c r="HZ268" i="1" s="1"/>
  <c r="HZ269" i="1" s="1"/>
  <c r="HZ270" i="1" s="1"/>
  <c r="HZ271" i="1" s="1"/>
  <c r="HZ272" i="1" s="1"/>
  <c r="HZ276" i="1" s="1"/>
  <c r="HZ277" i="1" s="1"/>
  <c r="IJ43" i="6"/>
  <c r="IJ42" i="6"/>
  <c r="IJ41" i="6"/>
  <c r="IJ40" i="6"/>
  <c r="II43" i="6"/>
  <c r="II42" i="6"/>
  <c r="II41" i="6"/>
  <c r="II40" i="6"/>
  <c r="HO361" i="6"/>
  <c r="HV372" i="1"/>
  <c r="HU372" i="1"/>
  <c r="HQ372" i="1"/>
  <c r="HO372" i="1"/>
  <c r="HL372" i="1"/>
  <c r="HK372" i="1"/>
  <c r="HJ372" i="1"/>
  <c r="HI372" i="1"/>
  <c r="HE372" i="1"/>
  <c r="HC372" i="1"/>
  <c r="GZ372" i="1"/>
  <c r="GY372" i="1"/>
  <c r="GX372" i="1"/>
  <c r="GW372" i="1"/>
  <c r="GS372" i="1"/>
  <c r="GQ372" i="1"/>
  <c r="GN372" i="1"/>
  <c r="GM372" i="1"/>
  <c r="GL372" i="1"/>
  <c r="GK372" i="1"/>
  <c r="GG372" i="1"/>
  <c r="GE372" i="1"/>
  <c r="GB372" i="1"/>
  <c r="GA372" i="1"/>
  <c r="FN372" i="1"/>
  <c r="FM372" i="1"/>
  <c r="FI372" i="1"/>
  <c r="FG372" i="1"/>
  <c r="FD372" i="1"/>
  <c r="FC372" i="1"/>
  <c r="FB372" i="1"/>
  <c r="FA372" i="1"/>
  <c r="EW372" i="1"/>
  <c r="EU372" i="1"/>
  <c r="ER372" i="1"/>
  <c r="EQ372" i="1"/>
  <c r="EP372" i="1"/>
  <c r="EO372" i="1"/>
  <c r="EK372" i="1"/>
  <c r="EI372" i="1"/>
  <c r="EF372" i="1"/>
  <c r="EE372" i="1"/>
  <c r="ED372" i="1"/>
  <c r="EC372" i="1"/>
  <c r="DY372" i="1"/>
  <c r="DW372" i="1"/>
  <c r="DT372" i="1"/>
  <c r="DS372" i="1"/>
  <c r="DR372" i="1"/>
  <c r="DQ372" i="1"/>
  <c r="DM372" i="1"/>
  <c r="DK372" i="1"/>
  <c r="DH372" i="1"/>
  <c r="DG372" i="1"/>
  <c r="DF372" i="1"/>
  <c r="DE372" i="1"/>
  <c r="DA372" i="1"/>
  <c r="CY372" i="1"/>
  <c r="CV372" i="1"/>
  <c r="CU372" i="1"/>
  <c r="CT372" i="1"/>
  <c r="CS372" i="1"/>
  <c r="CO372" i="1"/>
  <c r="CM372" i="1"/>
  <c r="CJ372" i="1"/>
  <c r="CI372" i="1"/>
  <c r="CH372" i="1"/>
  <c r="CG372" i="1"/>
  <c r="CC372" i="1"/>
  <c r="CA372" i="1"/>
  <c r="BX372" i="1"/>
  <c r="BW372" i="1"/>
  <c r="BV372" i="1"/>
  <c r="BU372" i="1"/>
  <c r="BQ372" i="1"/>
  <c r="BO372" i="1"/>
  <c r="BL372" i="1"/>
  <c r="BK372" i="1"/>
  <c r="BJ372" i="1"/>
  <c r="BI372" i="1"/>
  <c r="BE372" i="1"/>
  <c r="BC372" i="1"/>
  <c r="AZ372" i="1"/>
  <c r="AY372" i="1"/>
  <c r="AX372" i="1"/>
  <c r="AW372" i="1"/>
  <c r="AS372" i="1"/>
  <c r="AQ372" i="1"/>
  <c r="AN372" i="1"/>
  <c r="AM372" i="1"/>
  <c r="AL372" i="1"/>
  <c r="AK372" i="1"/>
  <c r="AG372" i="1"/>
  <c r="AE372" i="1"/>
  <c r="AB372" i="1"/>
  <c r="AA372" i="1"/>
  <c r="Z372" i="1"/>
  <c r="Y372" i="1"/>
  <c r="U372" i="1"/>
  <c r="S372" i="1"/>
  <c r="P372" i="1"/>
  <c r="O372" i="1"/>
  <c r="N372" i="1"/>
  <c r="M372" i="1"/>
  <c r="I372" i="1"/>
  <c r="G372" i="1"/>
  <c r="D372" i="1"/>
  <c r="C372" i="1"/>
  <c r="HR371" i="1"/>
  <c r="HF371" i="1"/>
  <c r="GT371" i="1"/>
  <c r="GH371" i="1"/>
  <c r="FJ371" i="1"/>
  <c r="EX371" i="1"/>
  <c r="EL371" i="1"/>
  <c r="DZ371" i="1"/>
  <c r="DN371" i="1"/>
  <c r="DB371" i="1"/>
  <c r="CP371" i="1"/>
  <c r="CD371" i="1"/>
  <c r="BR371" i="1"/>
  <c r="BF371" i="1"/>
  <c r="AT371" i="1"/>
  <c r="AH371" i="1"/>
  <c r="V371" i="1"/>
  <c r="J371" i="1"/>
  <c r="HR370" i="1"/>
  <c r="HF370" i="1"/>
  <c r="GT370" i="1"/>
  <c r="GH370" i="1"/>
  <c r="FJ370" i="1"/>
  <c r="EX370" i="1"/>
  <c r="EL370" i="1"/>
  <c r="DZ370" i="1"/>
  <c r="DN370" i="1"/>
  <c r="DB370" i="1"/>
  <c r="CP370" i="1"/>
  <c r="CD370" i="1"/>
  <c r="BR370" i="1"/>
  <c r="BF370" i="1"/>
  <c r="AT370" i="1"/>
  <c r="AH370" i="1"/>
  <c r="V370" i="1"/>
  <c r="J370" i="1"/>
  <c r="HR369" i="1"/>
  <c r="HF369" i="1"/>
  <c r="GT369" i="1"/>
  <c r="GH369" i="1"/>
  <c r="FJ369" i="1"/>
  <c r="EX369" i="1"/>
  <c r="EL369" i="1"/>
  <c r="DZ369" i="1"/>
  <c r="DN369" i="1"/>
  <c r="DB369" i="1"/>
  <c r="CP369" i="1"/>
  <c r="CD369" i="1"/>
  <c r="BR369" i="1"/>
  <c r="BF369" i="1"/>
  <c r="AT369" i="1"/>
  <c r="AH369" i="1"/>
  <c r="V369" i="1"/>
  <c r="J369" i="1"/>
  <c r="HR368" i="1"/>
  <c r="HF368" i="1"/>
  <c r="GT368" i="1"/>
  <c r="GH368" i="1"/>
  <c r="FJ368" i="1"/>
  <c r="EX368" i="1"/>
  <c r="EL368" i="1"/>
  <c r="DZ368" i="1"/>
  <c r="DN368" i="1"/>
  <c r="DB368" i="1"/>
  <c r="CP368" i="1"/>
  <c r="CD368" i="1"/>
  <c r="BR368" i="1"/>
  <c r="BF368" i="1"/>
  <c r="AT368" i="1"/>
  <c r="AH368" i="1"/>
  <c r="V368" i="1"/>
  <c r="J368" i="1"/>
  <c r="HR367" i="1"/>
  <c r="HF367" i="1"/>
  <c r="GT367" i="1"/>
  <c r="GH367" i="1"/>
  <c r="FJ367" i="1"/>
  <c r="EX367" i="1"/>
  <c r="EL367" i="1"/>
  <c r="DZ367" i="1"/>
  <c r="DN367" i="1"/>
  <c r="DB367" i="1"/>
  <c r="CP367" i="1"/>
  <c r="CD367" i="1"/>
  <c r="BR367" i="1"/>
  <c r="BF367" i="1"/>
  <c r="AT367" i="1"/>
  <c r="AH367" i="1"/>
  <c r="V367" i="1"/>
  <c r="J367" i="1"/>
  <c r="HR366" i="1"/>
  <c r="HF366" i="1"/>
  <c r="GT366" i="1"/>
  <c r="GH366" i="1"/>
  <c r="FJ366" i="1"/>
  <c r="EX366" i="1"/>
  <c r="EL366" i="1"/>
  <c r="DZ366" i="1"/>
  <c r="DN366" i="1"/>
  <c r="DB366" i="1"/>
  <c r="CP366" i="1"/>
  <c r="CD366" i="1"/>
  <c r="BR366" i="1"/>
  <c r="BF366" i="1"/>
  <c r="AT366" i="1"/>
  <c r="AH366" i="1"/>
  <c r="V366" i="1"/>
  <c r="J366" i="1"/>
  <c r="HR365" i="1"/>
  <c r="HF365" i="1"/>
  <c r="GT365" i="1"/>
  <c r="GH365" i="1"/>
  <c r="FJ365" i="1"/>
  <c r="EX365" i="1"/>
  <c r="EL365" i="1"/>
  <c r="DZ365" i="1"/>
  <c r="DN365" i="1"/>
  <c r="DB365" i="1"/>
  <c r="CP365" i="1"/>
  <c r="CD365" i="1"/>
  <c r="BR365" i="1"/>
  <c r="BF365" i="1"/>
  <c r="AT365" i="1"/>
  <c r="AH365" i="1"/>
  <c r="V365" i="1"/>
  <c r="J365" i="1"/>
  <c r="HV363" i="1"/>
  <c r="HU363" i="1"/>
  <c r="HQ363" i="1"/>
  <c r="HO363" i="1"/>
  <c r="HL363" i="1"/>
  <c r="HK363" i="1"/>
  <c r="HJ363" i="1"/>
  <c r="HI363" i="1"/>
  <c r="HE363" i="1"/>
  <c r="HC363" i="1"/>
  <c r="GZ363" i="1"/>
  <c r="GY363" i="1"/>
  <c r="GX363" i="1"/>
  <c r="GW363" i="1"/>
  <c r="GS363" i="1"/>
  <c r="GQ363" i="1"/>
  <c r="GN363" i="1"/>
  <c r="GM363" i="1"/>
  <c r="GL363" i="1"/>
  <c r="GK363" i="1"/>
  <c r="GG363" i="1"/>
  <c r="GE363" i="1"/>
  <c r="GB363" i="1"/>
  <c r="GA363" i="1"/>
  <c r="FN363" i="1"/>
  <c r="FM363" i="1"/>
  <c r="FI363" i="1"/>
  <c r="FG363" i="1"/>
  <c r="FD363" i="1"/>
  <c r="FC363" i="1"/>
  <c r="FB363" i="1"/>
  <c r="FA363" i="1"/>
  <c r="EW363" i="1"/>
  <c r="EU363" i="1"/>
  <c r="ER363" i="1"/>
  <c r="EQ363" i="1"/>
  <c r="EP363" i="1"/>
  <c r="EO363" i="1"/>
  <c r="EK363" i="1"/>
  <c r="EI363" i="1"/>
  <c r="EF363" i="1"/>
  <c r="EE363" i="1"/>
  <c r="ED363" i="1"/>
  <c r="EC363" i="1"/>
  <c r="DY363" i="1"/>
  <c r="DW363" i="1"/>
  <c r="DT363" i="1"/>
  <c r="DS363" i="1"/>
  <c r="DR363" i="1"/>
  <c r="DQ363" i="1"/>
  <c r="DM363" i="1"/>
  <c r="DK363" i="1"/>
  <c r="DH363" i="1"/>
  <c r="DG363" i="1"/>
  <c r="DF363" i="1"/>
  <c r="DE363" i="1"/>
  <c r="DA363" i="1"/>
  <c r="CY363" i="1"/>
  <c r="CV363" i="1"/>
  <c r="CU363" i="1"/>
  <c r="CT363" i="1"/>
  <c r="CS363" i="1"/>
  <c r="CO363" i="1"/>
  <c r="CM363" i="1"/>
  <c r="CJ363" i="1"/>
  <c r="CI363" i="1"/>
  <c r="CH363" i="1"/>
  <c r="CG363" i="1"/>
  <c r="CC363" i="1"/>
  <c r="CA363" i="1"/>
  <c r="BX363" i="1"/>
  <c r="BW363" i="1"/>
  <c r="BV363" i="1"/>
  <c r="BU363" i="1"/>
  <c r="BQ363" i="1"/>
  <c r="BO363" i="1"/>
  <c r="BL363" i="1"/>
  <c r="BK363" i="1"/>
  <c r="BJ363" i="1"/>
  <c r="BI363" i="1"/>
  <c r="BE363" i="1"/>
  <c r="BC363" i="1"/>
  <c r="AZ363" i="1"/>
  <c r="AY363" i="1"/>
  <c r="AX363" i="1"/>
  <c r="AW363" i="1"/>
  <c r="AS363" i="1"/>
  <c r="AQ363" i="1"/>
  <c r="AN363" i="1"/>
  <c r="AM363" i="1"/>
  <c r="AL363" i="1"/>
  <c r="AK363" i="1"/>
  <c r="AG363" i="1"/>
  <c r="AE363" i="1"/>
  <c r="AB363" i="1"/>
  <c r="AA363" i="1"/>
  <c r="Z363" i="1"/>
  <c r="Y363" i="1"/>
  <c r="U363" i="1"/>
  <c r="S363" i="1"/>
  <c r="P363" i="1"/>
  <c r="O363" i="1"/>
  <c r="N363" i="1"/>
  <c r="M363" i="1"/>
  <c r="I363" i="1"/>
  <c r="G363" i="1"/>
  <c r="D363" i="1"/>
  <c r="C363" i="1"/>
  <c r="HR362" i="1"/>
  <c r="HF362" i="1"/>
  <c r="GT362" i="1"/>
  <c r="GH362" i="1"/>
  <c r="FJ362" i="1"/>
  <c r="EX362" i="1"/>
  <c r="EL362" i="1"/>
  <c r="DZ362" i="1"/>
  <c r="DN362" i="1"/>
  <c r="DB362" i="1"/>
  <c r="CP362" i="1"/>
  <c r="CD362" i="1"/>
  <c r="BR362" i="1"/>
  <c r="BF362" i="1"/>
  <c r="AT362" i="1"/>
  <c r="AH362" i="1"/>
  <c r="V362" i="1"/>
  <c r="J362" i="1"/>
  <c r="HR361" i="1"/>
  <c r="HF361" i="1"/>
  <c r="GT361" i="1"/>
  <c r="GH361" i="1"/>
  <c r="FJ361" i="1"/>
  <c r="EX361" i="1"/>
  <c r="EL361" i="1"/>
  <c r="DZ361" i="1"/>
  <c r="DN361" i="1"/>
  <c r="DB361" i="1"/>
  <c r="CP361" i="1"/>
  <c r="CD361" i="1"/>
  <c r="BR361" i="1"/>
  <c r="BF361" i="1"/>
  <c r="AT361" i="1"/>
  <c r="AH361" i="1"/>
  <c r="V361" i="1"/>
  <c r="J361" i="1"/>
  <c r="HR360" i="1"/>
  <c r="HF360" i="1"/>
  <c r="GT360" i="1"/>
  <c r="GH360" i="1"/>
  <c r="FJ360" i="1"/>
  <c r="EX360" i="1"/>
  <c r="EL360" i="1"/>
  <c r="DZ360" i="1"/>
  <c r="DN360" i="1"/>
  <c r="DB360" i="1"/>
  <c r="CP360" i="1"/>
  <c r="CD360" i="1"/>
  <c r="BR360" i="1"/>
  <c r="BF360" i="1"/>
  <c r="AT360" i="1"/>
  <c r="AH360" i="1"/>
  <c r="V360" i="1"/>
  <c r="J360" i="1"/>
  <c r="HR359" i="1"/>
  <c r="HF359" i="1"/>
  <c r="GT359" i="1"/>
  <c r="GH359" i="1"/>
  <c r="FJ359" i="1"/>
  <c r="EX359" i="1"/>
  <c r="EL359" i="1"/>
  <c r="DZ359" i="1"/>
  <c r="DN359" i="1"/>
  <c r="DB359" i="1"/>
  <c r="CP359" i="1"/>
  <c r="CD359" i="1"/>
  <c r="BR359" i="1"/>
  <c r="BF359" i="1"/>
  <c r="AT359" i="1"/>
  <c r="AH359" i="1"/>
  <c r="V359" i="1"/>
  <c r="J359" i="1"/>
  <c r="HR358" i="1"/>
  <c r="HF358" i="1"/>
  <c r="GT358" i="1"/>
  <c r="GH358" i="1"/>
  <c r="FJ358" i="1"/>
  <c r="EX358" i="1"/>
  <c r="EL358" i="1"/>
  <c r="DZ358" i="1"/>
  <c r="DN358" i="1"/>
  <c r="DB358" i="1"/>
  <c r="CP358" i="1"/>
  <c r="CD358" i="1"/>
  <c r="BR358" i="1"/>
  <c r="BF358" i="1"/>
  <c r="AT358" i="1"/>
  <c r="AH358" i="1"/>
  <c r="V358" i="1"/>
  <c r="J358" i="1"/>
  <c r="HR357" i="1"/>
  <c r="HF357" i="1"/>
  <c r="GT357" i="1"/>
  <c r="GH357" i="1"/>
  <c r="FJ357" i="1"/>
  <c r="EX357" i="1"/>
  <c r="EL357" i="1"/>
  <c r="DZ357" i="1"/>
  <c r="DN357" i="1"/>
  <c r="DB357" i="1"/>
  <c r="CP357" i="1"/>
  <c r="CD357" i="1"/>
  <c r="BR357" i="1"/>
  <c r="BF357" i="1"/>
  <c r="AT357" i="1"/>
  <c r="AH357" i="1"/>
  <c r="V357" i="1"/>
  <c r="J357" i="1"/>
  <c r="HR356" i="1"/>
  <c r="HF356" i="1"/>
  <c r="GT356" i="1"/>
  <c r="GH356" i="1"/>
  <c r="FJ356" i="1"/>
  <c r="EX356" i="1"/>
  <c r="EL356" i="1"/>
  <c r="DZ356" i="1"/>
  <c r="DN356" i="1"/>
  <c r="DB356" i="1"/>
  <c r="CP356" i="1"/>
  <c r="CD356" i="1"/>
  <c r="BR356" i="1"/>
  <c r="BF356" i="1"/>
  <c r="AT356" i="1"/>
  <c r="AH356" i="1"/>
  <c r="V356" i="1"/>
  <c r="J356" i="1"/>
  <c r="HW372" i="6"/>
  <c r="HV372" i="6"/>
  <c r="HT372" i="6"/>
  <c r="HN372" i="6"/>
  <c r="HM372" i="6"/>
  <c r="HJ372" i="6"/>
  <c r="HI372" i="6"/>
  <c r="HE372" i="6"/>
  <c r="HC372" i="6"/>
  <c r="GZ372" i="6"/>
  <c r="GY372" i="6"/>
  <c r="GX372" i="6"/>
  <c r="GW372" i="6"/>
  <c r="GS372" i="6"/>
  <c r="GQ372" i="6"/>
  <c r="GN372" i="6"/>
  <c r="GM372" i="6"/>
  <c r="GL372" i="6"/>
  <c r="GK372" i="6"/>
  <c r="GG372" i="6"/>
  <c r="GE372" i="6"/>
  <c r="GB372" i="6"/>
  <c r="GA372" i="6"/>
  <c r="FZ372" i="6"/>
  <c r="FY372" i="6"/>
  <c r="FU372" i="6"/>
  <c r="FS372" i="6"/>
  <c r="FP372" i="6"/>
  <c r="FO372" i="6"/>
  <c r="FN372" i="6"/>
  <c r="FM372" i="6"/>
  <c r="FI372" i="6"/>
  <c r="FG372" i="6"/>
  <c r="FD372" i="6"/>
  <c r="FC372" i="6"/>
  <c r="FB372" i="6"/>
  <c r="FA372" i="6"/>
  <c r="EW372" i="6"/>
  <c r="EU372" i="6"/>
  <c r="ER372" i="6"/>
  <c r="EQ372" i="6"/>
  <c r="EP372" i="6"/>
  <c r="EO372" i="6"/>
  <c r="EK372" i="6"/>
  <c r="EI372" i="6"/>
  <c r="EF372" i="6"/>
  <c r="EE372" i="6"/>
  <c r="ED372" i="6"/>
  <c r="EC372" i="6"/>
  <c r="DY372" i="6"/>
  <c r="DW372" i="6"/>
  <c r="DT372" i="6"/>
  <c r="DS372" i="6"/>
  <c r="DR372" i="6"/>
  <c r="DQ372" i="6"/>
  <c r="DM372" i="6"/>
  <c r="DK372" i="6"/>
  <c r="DH372" i="6"/>
  <c r="DG372" i="6"/>
  <c r="DF372" i="6"/>
  <c r="DE372" i="6"/>
  <c r="DA372" i="6"/>
  <c r="CY372" i="6"/>
  <c r="CV372" i="6"/>
  <c r="CU372" i="6"/>
  <c r="CT372" i="6"/>
  <c r="CS372" i="6"/>
  <c r="CO372" i="6"/>
  <c r="CM372" i="6"/>
  <c r="CJ372" i="6"/>
  <c r="CI372" i="6"/>
  <c r="CH372" i="6"/>
  <c r="CG372" i="6"/>
  <c r="CC372" i="6"/>
  <c r="CA372" i="6"/>
  <c r="BX372" i="6"/>
  <c r="BW372" i="6"/>
  <c r="BV372" i="6"/>
  <c r="BU372" i="6"/>
  <c r="BQ372" i="6"/>
  <c r="BO372" i="6"/>
  <c r="BL372" i="6"/>
  <c r="BK372" i="6"/>
  <c r="BJ372" i="6"/>
  <c r="BI372" i="6"/>
  <c r="BE372" i="6"/>
  <c r="BC372" i="6"/>
  <c r="AZ372" i="6"/>
  <c r="AY372" i="6"/>
  <c r="AX372" i="6"/>
  <c r="AW372" i="6"/>
  <c r="AS372" i="6"/>
  <c r="AQ372" i="6"/>
  <c r="AN372" i="6"/>
  <c r="AM372" i="6"/>
  <c r="AL372" i="6"/>
  <c r="AK372" i="6"/>
  <c r="AG372" i="6"/>
  <c r="AE372" i="6"/>
  <c r="AB372" i="6"/>
  <c r="AA372" i="6"/>
  <c r="Z372" i="6"/>
  <c r="Y372" i="6"/>
  <c r="U372" i="6"/>
  <c r="S372" i="6"/>
  <c r="P372" i="6"/>
  <c r="O372" i="6"/>
  <c r="N372" i="6"/>
  <c r="M372" i="6"/>
  <c r="I372" i="6"/>
  <c r="G372" i="6"/>
  <c r="D372" i="6"/>
  <c r="C372" i="6"/>
  <c r="HQ371" i="6"/>
  <c r="HO371" i="6"/>
  <c r="HU371" i="6" s="1"/>
  <c r="HF371" i="6"/>
  <c r="GT371" i="6"/>
  <c r="GH371" i="6"/>
  <c r="FV371" i="6"/>
  <c r="FJ371" i="6"/>
  <c r="EX371" i="6"/>
  <c r="EL371" i="6"/>
  <c r="DZ371" i="6"/>
  <c r="DN371" i="6"/>
  <c r="DB371" i="6"/>
  <c r="CP371" i="6"/>
  <c r="CD371" i="6"/>
  <c r="BR371" i="6"/>
  <c r="BF371" i="6"/>
  <c r="AT371" i="6"/>
  <c r="AH371" i="6"/>
  <c r="V371" i="6"/>
  <c r="J371" i="6"/>
  <c r="HQ370" i="6"/>
  <c r="HO370" i="6"/>
  <c r="HU370" i="6" s="1"/>
  <c r="HF370" i="6"/>
  <c r="GT370" i="6"/>
  <c r="GH370" i="6"/>
  <c r="FV370" i="6"/>
  <c r="FJ370" i="6"/>
  <c r="EX370" i="6"/>
  <c r="EL370" i="6"/>
  <c r="DZ370" i="6"/>
  <c r="DN370" i="6"/>
  <c r="DB370" i="6"/>
  <c r="CP370" i="6"/>
  <c r="CD370" i="6"/>
  <c r="BR370" i="6"/>
  <c r="BF370" i="6"/>
  <c r="AT370" i="6"/>
  <c r="AH370" i="6"/>
  <c r="V370" i="6"/>
  <c r="J370" i="6"/>
  <c r="HQ369" i="6"/>
  <c r="HO369" i="6"/>
  <c r="HU369" i="6" s="1"/>
  <c r="HF369" i="6"/>
  <c r="GT369" i="6"/>
  <c r="GH369" i="6"/>
  <c r="FV369" i="6"/>
  <c r="FJ369" i="6"/>
  <c r="EX369" i="6"/>
  <c r="EL369" i="6"/>
  <c r="DZ369" i="6"/>
  <c r="DN369" i="6"/>
  <c r="DB369" i="6"/>
  <c r="CP369" i="6"/>
  <c r="CD369" i="6"/>
  <c r="BR369" i="6"/>
  <c r="BF369" i="6"/>
  <c r="AT369" i="6"/>
  <c r="AH369" i="6"/>
  <c r="V369" i="6"/>
  <c r="J369" i="6"/>
  <c r="HQ368" i="6"/>
  <c r="HO368" i="6"/>
  <c r="HU368" i="6" s="1"/>
  <c r="HF368" i="6"/>
  <c r="GT368" i="6"/>
  <c r="GH368" i="6"/>
  <c r="FV368" i="6"/>
  <c r="FJ368" i="6"/>
  <c r="EX368" i="6"/>
  <c r="EL368" i="6"/>
  <c r="DZ368" i="6"/>
  <c r="DN368" i="6"/>
  <c r="DB368" i="6"/>
  <c r="CP368" i="6"/>
  <c r="CD368" i="6"/>
  <c r="BR368" i="6"/>
  <c r="BF368" i="6"/>
  <c r="AT368" i="6"/>
  <c r="AH368" i="6"/>
  <c r="V368" i="6"/>
  <c r="J368" i="6"/>
  <c r="HQ367" i="6"/>
  <c r="HO367" i="6"/>
  <c r="HU367" i="6" s="1"/>
  <c r="HF367" i="6"/>
  <c r="GT367" i="6"/>
  <c r="GH367" i="6"/>
  <c r="FV367" i="6"/>
  <c r="FJ367" i="6"/>
  <c r="EX367" i="6"/>
  <c r="EL367" i="6"/>
  <c r="DZ367" i="6"/>
  <c r="DN367" i="6"/>
  <c r="DB367" i="6"/>
  <c r="CP367" i="6"/>
  <c r="CD367" i="6"/>
  <c r="BR367" i="6"/>
  <c r="BF367" i="6"/>
  <c r="AT367" i="6"/>
  <c r="AH367" i="6"/>
  <c r="V367" i="6"/>
  <c r="J367" i="6"/>
  <c r="HQ366" i="6"/>
  <c r="HO366" i="6"/>
  <c r="HF366" i="6"/>
  <c r="GT366" i="6"/>
  <c r="GH366" i="6"/>
  <c r="FV366" i="6"/>
  <c r="FJ366" i="6"/>
  <c r="EX366" i="6"/>
  <c r="EL366" i="6"/>
  <c r="DZ366" i="6"/>
  <c r="DN366" i="6"/>
  <c r="DB366" i="6"/>
  <c r="CP366" i="6"/>
  <c r="CD366" i="6"/>
  <c r="BR366" i="6"/>
  <c r="BF366" i="6"/>
  <c r="AT366" i="6"/>
  <c r="AH366" i="6"/>
  <c r="V366" i="6"/>
  <c r="J366" i="6"/>
  <c r="HQ365" i="6"/>
  <c r="HO365" i="6"/>
  <c r="HU365" i="6" s="1"/>
  <c r="HU372" i="6" s="1"/>
  <c r="HL365" i="6"/>
  <c r="HK365" i="6"/>
  <c r="HF365" i="6"/>
  <c r="GT365" i="6"/>
  <c r="GH365" i="6"/>
  <c r="FV365" i="6"/>
  <c r="FJ365" i="6"/>
  <c r="EX365" i="6"/>
  <c r="EL365" i="6"/>
  <c r="DZ365" i="6"/>
  <c r="DN365" i="6"/>
  <c r="DB365" i="6"/>
  <c r="CP365" i="6"/>
  <c r="CD365" i="6"/>
  <c r="BR365" i="6"/>
  <c r="BF365" i="6"/>
  <c r="AT365" i="6"/>
  <c r="AH365" i="6"/>
  <c r="V365" i="6"/>
  <c r="J365" i="6"/>
  <c r="HW363" i="6"/>
  <c r="HV363" i="6"/>
  <c r="HT363" i="6"/>
  <c r="HS363" i="6"/>
  <c r="HN363" i="6"/>
  <c r="HM363" i="6"/>
  <c r="HJ363" i="6"/>
  <c r="HI363" i="6"/>
  <c r="HE363" i="6"/>
  <c r="HC363" i="6"/>
  <c r="GZ363" i="6"/>
  <c r="GY363" i="6"/>
  <c r="GX363" i="6"/>
  <c r="GW363" i="6"/>
  <c r="GS363" i="6"/>
  <c r="GQ363" i="6"/>
  <c r="GN363" i="6"/>
  <c r="GM363" i="6"/>
  <c r="GL363" i="6"/>
  <c r="GK363" i="6"/>
  <c r="GG363" i="6"/>
  <c r="GE363" i="6"/>
  <c r="GB363" i="6"/>
  <c r="GA363" i="6"/>
  <c r="FZ363" i="6"/>
  <c r="FY363" i="6"/>
  <c r="FU363" i="6"/>
  <c r="FS363" i="6"/>
  <c r="FP363" i="6"/>
  <c r="FO363" i="6"/>
  <c r="FN363" i="6"/>
  <c r="FM363" i="6"/>
  <c r="FI363" i="6"/>
  <c r="FG363" i="6"/>
  <c r="FD363" i="6"/>
  <c r="FC363" i="6"/>
  <c r="FB363" i="6"/>
  <c r="FA363" i="6"/>
  <c r="EW363" i="6"/>
  <c r="EU363" i="6"/>
  <c r="ER363" i="6"/>
  <c r="EQ363" i="6"/>
  <c r="EP363" i="6"/>
  <c r="EO363" i="6"/>
  <c r="EK363" i="6"/>
  <c r="EI363" i="6"/>
  <c r="EF363" i="6"/>
  <c r="EE363" i="6"/>
  <c r="ED363" i="6"/>
  <c r="EC363" i="6"/>
  <c r="DY363" i="6"/>
  <c r="DW363" i="6"/>
  <c r="DT363" i="6"/>
  <c r="DS363" i="6"/>
  <c r="DR363" i="6"/>
  <c r="DQ363" i="6"/>
  <c r="DM363" i="6"/>
  <c r="DK363" i="6"/>
  <c r="DH363" i="6"/>
  <c r="DG363" i="6"/>
  <c r="DF363" i="6"/>
  <c r="DE363" i="6"/>
  <c r="DA363" i="6"/>
  <c r="CY363" i="6"/>
  <c r="CV363" i="6"/>
  <c r="CU363" i="6"/>
  <c r="CT363" i="6"/>
  <c r="CS363" i="6"/>
  <c r="CO363" i="6"/>
  <c r="CM363" i="6"/>
  <c r="CJ363" i="6"/>
  <c r="CI363" i="6"/>
  <c r="CH363" i="6"/>
  <c r="CG363" i="6"/>
  <c r="CC363" i="6"/>
  <c r="CA363" i="6"/>
  <c r="BX363" i="6"/>
  <c r="BW363" i="6"/>
  <c r="BV363" i="6"/>
  <c r="BU363" i="6"/>
  <c r="BQ363" i="6"/>
  <c r="BO363" i="6"/>
  <c r="BL363" i="6"/>
  <c r="BK363" i="6"/>
  <c r="BJ363" i="6"/>
  <c r="BI363" i="6"/>
  <c r="BE363" i="6"/>
  <c r="BC363" i="6"/>
  <c r="AZ363" i="6"/>
  <c r="AY363" i="6"/>
  <c r="AX363" i="6"/>
  <c r="AW363" i="6"/>
  <c r="AS363" i="6"/>
  <c r="AQ363" i="6"/>
  <c r="AN363" i="6"/>
  <c r="AM363" i="6"/>
  <c r="AL363" i="6"/>
  <c r="AK363" i="6"/>
  <c r="AG363" i="6"/>
  <c r="AE363" i="6"/>
  <c r="AB363" i="6"/>
  <c r="AA363" i="6"/>
  <c r="Z363" i="6"/>
  <c r="Y363" i="6"/>
  <c r="U363" i="6"/>
  <c r="S363" i="6"/>
  <c r="P363" i="6"/>
  <c r="O363" i="6"/>
  <c r="N363" i="6"/>
  <c r="M363" i="6"/>
  <c r="I363" i="6"/>
  <c r="G363" i="6"/>
  <c r="D363" i="6"/>
  <c r="C363" i="6"/>
  <c r="HQ362" i="6"/>
  <c r="HO362" i="6"/>
  <c r="HU362" i="6" s="1"/>
  <c r="HL362" i="6"/>
  <c r="HK362" i="6"/>
  <c r="HF362" i="6"/>
  <c r="GT362" i="6"/>
  <c r="GH362" i="6"/>
  <c r="FV362" i="6"/>
  <c r="FJ362" i="6"/>
  <c r="EX362" i="6"/>
  <c r="EL362" i="6"/>
  <c r="DZ362" i="6"/>
  <c r="DN362" i="6"/>
  <c r="DB362" i="6"/>
  <c r="CP362" i="6"/>
  <c r="CD362" i="6"/>
  <c r="BR362" i="6"/>
  <c r="BF362" i="6"/>
  <c r="AT362" i="6"/>
  <c r="AH362" i="6"/>
  <c r="V362" i="6"/>
  <c r="J362" i="6"/>
  <c r="HQ361" i="6"/>
  <c r="HL361" i="6"/>
  <c r="HK361" i="6"/>
  <c r="HF361" i="6"/>
  <c r="GT361" i="6"/>
  <c r="GH361" i="6"/>
  <c r="FV361" i="6"/>
  <c r="FJ361" i="6"/>
  <c r="EX361" i="6"/>
  <c r="EL361" i="6"/>
  <c r="DZ361" i="6"/>
  <c r="DN361" i="6"/>
  <c r="DB361" i="6"/>
  <c r="CP361" i="6"/>
  <c r="CD361" i="6"/>
  <c r="BR361" i="6"/>
  <c r="BF361" i="6"/>
  <c r="AT361" i="6"/>
  <c r="AH361" i="6"/>
  <c r="V361" i="6"/>
  <c r="J361" i="6"/>
  <c r="HQ360" i="6"/>
  <c r="HO360" i="6"/>
  <c r="HU360" i="6" s="1"/>
  <c r="HL360" i="6"/>
  <c r="HK360" i="6"/>
  <c r="HF360" i="6"/>
  <c r="GT360" i="6"/>
  <c r="GH360" i="6"/>
  <c r="FV360" i="6"/>
  <c r="FJ360" i="6"/>
  <c r="EX360" i="6"/>
  <c r="EL360" i="6"/>
  <c r="DZ360" i="6"/>
  <c r="DN360" i="6"/>
  <c r="DB360" i="6"/>
  <c r="CP360" i="6"/>
  <c r="CD360" i="6"/>
  <c r="BR360" i="6"/>
  <c r="BF360" i="6"/>
  <c r="AT360" i="6"/>
  <c r="AH360" i="6"/>
  <c r="V360" i="6"/>
  <c r="J360" i="6"/>
  <c r="HQ359" i="6"/>
  <c r="HO359" i="6"/>
  <c r="HU359" i="6" s="1"/>
  <c r="HL359" i="6"/>
  <c r="HK359" i="6"/>
  <c r="HF359" i="6"/>
  <c r="GT359" i="6"/>
  <c r="GH359" i="6"/>
  <c r="FV359" i="6"/>
  <c r="FJ359" i="6"/>
  <c r="EX359" i="6"/>
  <c r="EL359" i="6"/>
  <c r="DZ359" i="6"/>
  <c r="DN359" i="6"/>
  <c r="DB359" i="6"/>
  <c r="CP359" i="6"/>
  <c r="CD359" i="6"/>
  <c r="BR359" i="6"/>
  <c r="BF359" i="6"/>
  <c r="AT359" i="6"/>
  <c r="AH359" i="6"/>
  <c r="V359" i="6"/>
  <c r="J359" i="6"/>
  <c r="HQ358" i="6"/>
  <c r="HO358" i="6"/>
  <c r="HU358" i="6" s="1"/>
  <c r="HL358" i="6"/>
  <c r="HK358" i="6"/>
  <c r="HF358" i="6"/>
  <c r="GT358" i="6"/>
  <c r="GH358" i="6"/>
  <c r="FV358" i="6"/>
  <c r="FJ358" i="6"/>
  <c r="EX358" i="6"/>
  <c r="EL358" i="6"/>
  <c r="DZ358" i="6"/>
  <c r="DN358" i="6"/>
  <c r="DB358" i="6"/>
  <c r="CP358" i="6"/>
  <c r="CD358" i="6"/>
  <c r="BR358" i="6"/>
  <c r="BF358" i="6"/>
  <c r="AT358" i="6"/>
  <c r="AH358" i="6"/>
  <c r="V358" i="6"/>
  <c r="J358" i="6"/>
  <c r="HQ357" i="6"/>
  <c r="HO357" i="6"/>
  <c r="HL357" i="6"/>
  <c r="HK357" i="6"/>
  <c r="HF357" i="6"/>
  <c r="GT357" i="6"/>
  <c r="GH357" i="6"/>
  <c r="FV357" i="6"/>
  <c r="FJ357" i="6"/>
  <c r="EX357" i="6"/>
  <c r="EL357" i="6"/>
  <c r="DZ357" i="6"/>
  <c r="DN357" i="6"/>
  <c r="DB357" i="6"/>
  <c r="CP357" i="6"/>
  <c r="CD357" i="6"/>
  <c r="BR357" i="6"/>
  <c r="BF357" i="6"/>
  <c r="AT357" i="6"/>
  <c r="AH357" i="6"/>
  <c r="V357" i="6"/>
  <c r="J357" i="6"/>
  <c r="HQ356" i="6"/>
  <c r="HO356" i="6"/>
  <c r="HU356" i="6" s="1"/>
  <c r="HU363" i="6" s="1"/>
  <c r="HL356" i="6"/>
  <c r="HK356" i="6"/>
  <c r="HF356" i="6"/>
  <c r="GT356" i="6"/>
  <c r="GH356" i="6"/>
  <c r="FV356" i="6"/>
  <c r="FJ356" i="6"/>
  <c r="EX356" i="6"/>
  <c r="EL356" i="6"/>
  <c r="DZ356" i="6"/>
  <c r="DN356" i="6"/>
  <c r="DB356" i="6"/>
  <c r="CP356" i="6"/>
  <c r="CD356" i="6"/>
  <c r="BR356" i="6"/>
  <c r="BF356" i="6"/>
  <c r="AT356" i="6"/>
  <c r="AH356" i="6"/>
  <c r="V356" i="6"/>
  <c r="J356" i="6"/>
  <c r="HO311" i="6"/>
  <c r="HU311" i="6" s="1"/>
  <c r="J302" i="1"/>
  <c r="GH239" i="1"/>
  <c r="BK210" i="1"/>
  <c r="IJ39" i="6"/>
  <c r="IJ38" i="6"/>
  <c r="IJ37" i="6"/>
  <c r="IJ36" i="6"/>
  <c r="IJ35" i="6"/>
  <c r="IJ34" i="6"/>
  <c r="IJ33" i="6"/>
  <c r="IJ32" i="6"/>
  <c r="IJ31" i="6"/>
  <c r="IJ30" i="6"/>
  <c r="IJ29" i="6"/>
  <c r="IJ28" i="6"/>
  <c r="IJ27" i="6"/>
  <c r="IJ26" i="6"/>
  <c r="IJ25" i="6"/>
  <c r="IJ23" i="6"/>
  <c r="IJ22" i="6"/>
  <c r="IJ21" i="6"/>
  <c r="IJ19" i="6"/>
  <c r="IJ18" i="6"/>
  <c r="IJ17" i="6"/>
  <c r="IJ16" i="6"/>
  <c r="IJ15" i="6"/>
  <c r="IJ14" i="6"/>
  <c r="IJ13" i="6"/>
  <c r="IJ12" i="6"/>
  <c r="IJ11" i="6"/>
  <c r="IJ10" i="6"/>
  <c r="IJ9" i="6"/>
  <c r="IJ8" i="6"/>
  <c r="IJ7" i="6"/>
  <c r="IJ6" i="6"/>
  <c r="IJ5" i="6"/>
  <c r="IJ4" i="6"/>
  <c r="CP173" i="1"/>
  <c r="AH172" i="1"/>
  <c r="J170" i="1"/>
  <c r="FJ163" i="1"/>
  <c r="AH162" i="1"/>
  <c r="J126" i="6"/>
  <c r="AZ102" i="6"/>
  <c r="AY102" i="6"/>
  <c r="BL102" i="6"/>
  <c r="BK102" i="6"/>
  <c r="V14" i="11" s="1"/>
  <c r="AN102" i="6"/>
  <c r="AM102" i="6"/>
  <c r="AB102" i="6"/>
  <c r="AA102" i="6"/>
  <c r="D102" i="6"/>
  <c r="C102" i="6"/>
  <c r="P14" i="11" s="1"/>
  <c r="P102" i="6"/>
  <c r="O102" i="6"/>
  <c r="R14" i="11" s="1"/>
  <c r="AT127" i="6"/>
  <c r="IK8" i="6"/>
  <c r="IK9" i="6"/>
  <c r="IK10" i="6"/>
  <c r="IK11" i="6"/>
  <c r="IK12" i="6"/>
  <c r="IK13" i="6"/>
  <c r="IK14" i="6"/>
  <c r="IK15" i="6"/>
  <c r="IK16" i="6"/>
  <c r="IK17" i="6"/>
  <c r="IK18" i="6"/>
  <c r="IK19" i="6"/>
  <c r="IK21" i="6"/>
  <c r="IK22" i="6"/>
  <c r="IK23" i="6"/>
  <c r="IK25" i="6"/>
  <c r="IK26" i="6"/>
  <c r="IK27" i="6"/>
  <c r="IK28" i="6"/>
  <c r="IK29" i="6"/>
  <c r="IK30" i="6"/>
  <c r="IK31" i="6"/>
  <c r="IK32" i="6"/>
  <c r="IK33" i="6"/>
  <c r="IK34" i="6"/>
  <c r="IK35" i="6"/>
  <c r="IK36" i="6"/>
  <c r="IK37" i="6"/>
  <c r="IK38" i="6"/>
  <c r="IK39" i="6"/>
  <c r="IK4" i="6"/>
  <c r="IK5" i="6"/>
  <c r="IK6" i="6"/>
  <c r="IK7" i="6"/>
  <c r="II5" i="6"/>
  <c r="II6" i="6"/>
  <c r="II7" i="6"/>
  <c r="II8" i="6"/>
  <c r="II9" i="6"/>
  <c r="II10" i="6"/>
  <c r="II11" i="6"/>
  <c r="II12" i="6"/>
  <c r="II13" i="6"/>
  <c r="II14" i="6"/>
  <c r="II15" i="6"/>
  <c r="II16" i="6"/>
  <c r="II17" i="6"/>
  <c r="II18" i="6"/>
  <c r="II19" i="6"/>
  <c r="II21" i="6"/>
  <c r="II22" i="6"/>
  <c r="II23" i="6"/>
  <c r="II25" i="6"/>
  <c r="II26" i="6"/>
  <c r="II27" i="6"/>
  <c r="II28" i="6"/>
  <c r="II29" i="6"/>
  <c r="II30" i="6"/>
  <c r="II31" i="6"/>
  <c r="II32" i="6"/>
  <c r="II33" i="6"/>
  <c r="II34" i="6"/>
  <c r="II35" i="6"/>
  <c r="II36" i="6"/>
  <c r="II37" i="6"/>
  <c r="II38" i="6"/>
  <c r="II39" i="6"/>
  <c r="II4" i="6"/>
  <c r="CY102" i="1"/>
  <c r="HL92" i="6"/>
  <c r="HT102" i="6"/>
  <c r="HS102" i="6"/>
  <c r="HN102" i="6"/>
  <c r="HM102" i="6"/>
  <c r="BQ102" i="6"/>
  <c r="BO102" i="6"/>
  <c r="BE102" i="6"/>
  <c r="BC102" i="6"/>
  <c r="AS102" i="6"/>
  <c r="AQ102" i="6"/>
  <c r="AG102" i="6"/>
  <c r="AE102" i="6"/>
  <c r="U102" i="6"/>
  <c r="S102" i="6"/>
  <c r="I102" i="6"/>
  <c r="G102" i="6"/>
  <c r="BR101" i="6"/>
  <c r="BR100" i="6"/>
  <c r="BR99" i="6"/>
  <c r="BR98" i="6"/>
  <c r="BR97" i="6"/>
  <c r="BR96" i="6"/>
  <c r="BR95" i="6"/>
  <c r="BF101" i="6"/>
  <c r="BF100" i="6"/>
  <c r="BF99" i="6"/>
  <c r="BF98" i="6"/>
  <c r="BF97" i="6"/>
  <c r="BF96" i="6"/>
  <c r="BF95" i="6"/>
  <c r="AT101" i="6"/>
  <c r="AT100" i="6"/>
  <c r="AT99" i="6"/>
  <c r="AT98" i="6"/>
  <c r="AT97" i="6"/>
  <c r="AT96" i="6"/>
  <c r="AT95" i="6"/>
  <c r="AH101" i="6"/>
  <c r="AH100" i="6"/>
  <c r="AH99" i="6"/>
  <c r="AH98" i="6"/>
  <c r="AH97" i="6"/>
  <c r="AH96" i="6"/>
  <c r="AH95" i="6"/>
  <c r="V101" i="6"/>
  <c r="V100" i="6"/>
  <c r="V99" i="6"/>
  <c r="V98" i="6"/>
  <c r="V97" i="6"/>
  <c r="V96" i="6"/>
  <c r="V95" i="6"/>
  <c r="J101" i="6"/>
  <c r="J100" i="6"/>
  <c r="J99" i="6"/>
  <c r="J98" i="6"/>
  <c r="J97" i="6"/>
  <c r="J96" i="6"/>
  <c r="J95" i="6"/>
  <c r="HK101" i="6"/>
  <c r="HK100" i="6"/>
  <c r="HK99" i="6"/>
  <c r="HK98" i="6"/>
  <c r="HK97" i="6"/>
  <c r="HK96" i="6"/>
  <c r="HK95" i="6"/>
  <c r="HW102" i="6"/>
  <c r="HV102" i="6"/>
  <c r="HO95" i="6"/>
  <c r="HU95" i="6" s="1"/>
  <c r="HQ95" i="6"/>
  <c r="HQ101" i="6"/>
  <c r="HQ100" i="6"/>
  <c r="HQ99" i="6"/>
  <c r="HQ98" i="6"/>
  <c r="HQ97" i="6"/>
  <c r="HQ96" i="6"/>
  <c r="HO101" i="6"/>
  <c r="HO100" i="6"/>
  <c r="HO99" i="6"/>
  <c r="HU99" i="6" s="1"/>
  <c r="HO98" i="6"/>
  <c r="HU98" i="6" s="1"/>
  <c r="HO97" i="6"/>
  <c r="HU97" i="6" s="1"/>
  <c r="HO96" i="6"/>
  <c r="HU96" i="6" s="1"/>
  <c r="HR95" i="1"/>
  <c r="HF95" i="1"/>
  <c r="GT95" i="1"/>
  <c r="GH95" i="1"/>
  <c r="FJ95" i="1"/>
  <c r="EX95" i="1"/>
  <c r="EL95" i="1"/>
  <c r="DZ95" i="1"/>
  <c r="DN95" i="1"/>
  <c r="DB95" i="1"/>
  <c r="CP95" i="1"/>
  <c r="CD95" i="1"/>
  <c r="BR95" i="1"/>
  <c r="BF95" i="1"/>
  <c r="AT95" i="1"/>
  <c r="AH95" i="1"/>
  <c r="V95" i="1"/>
  <c r="J95" i="1"/>
  <c r="HW93" i="6"/>
  <c r="HV93" i="6"/>
  <c r="HT93" i="6"/>
  <c r="HS93" i="6"/>
  <c r="HN93" i="6"/>
  <c r="HM93" i="6"/>
  <c r="HJ93" i="6"/>
  <c r="HI93" i="6"/>
  <c r="HE93" i="6"/>
  <c r="HC93" i="6"/>
  <c r="GZ93" i="6"/>
  <c r="GY93" i="6"/>
  <c r="GX93" i="6"/>
  <c r="GW93" i="6"/>
  <c r="GS93" i="6"/>
  <c r="GQ93" i="6"/>
  <c r="GN93" i="6"/>
  <c r="GM93" i="6"/>
  <c r="GL93" i="6"/>
  <c r="GK93" i="6"/>
  <c r="GG93" i="6"/>
  <c r="GE93" i="6"/>
  <c r="GB93" i="6"/>
  <c r="GA93" i="6"/>
  <c r="FZ93" i="6"/>
  <c r="FY93" i="6"/>
  <c r="FU93" i="6"/>
  <c r="FS93" i="6"/>
  <c r="FP93" i="6"/>
  <c r="FO93" i="6"/>
  <c r="FN93" i="6"/>
  <c r="FM93" i="6"/>
  <c r="FI93" i="6"/>
  <c r="FG93" i="6"/>
  <c r="FD93" i="6"/>
  <c r="FC93" i="6"/>
  <c r="FB93" i="6"/>
  <c r="FA93" i="6"/>
  <c r="EW93" i="6"/>
  <c r="EU93" i="6"/>
  <c r="ER93" i="6"/>
  <c r="EQ93" i="6"/>
  <c r="EP93" i="6"/>
  <c r="EO93" i="6"/>
  <c r="EK93" i="6"/>
  <c r="EI93" i="6"/>
  <c r="EF93" i="6"/>
  <c r="EE93" i="6"/>
  <c r="ED93" i="6"/>
  <c r="EC93" i="6"/>
  <c r="DY93" i="6"/>
  <c r="DW93" i="6"/>
  <c r="DT93" i="6"/>
  <c r="DS93" i="6"/>
  <c r="DR93" i="6"/>
  <c r="DQ93" i="6"/>
  <c r="DM93" i="6"/>
  <c r="DK93" i="6"/>
  <c r="DH93" i="6"/>
  <c r="DG93" i="6"/>
  <c r="DF93" i="6"/>
  <c r="DE93" i="6"/>
  <c r="DA93" i="6"/>
  <c r="CY93" i="6"/>
  <c r="CV93" i="6"/>
  <c r="CU93" i="6"/>
  <c r="CT93" i="6"/>
  <c r="CS93" i="6"/>
  <c r="CO93" i="6"/>
  <c r="CM93" i="6"/>
  <c r="CP93" i="6" s="1"/>
  <c r="CJ93" i="6"/>
  <c r="CI93" i="6"/>
  <c r="CH93" i="6"/>
  <c r="CG93" i="6"/>
  <c r="CC93" i="6"/>
  <c r="CA93" i="6"/>
  <c r="BX93" i="6"/>
  <c r="BW93" i="6"/>
  <c r="BV93" i="6"/>
  <c r="BU93" i="6"/>
  <c r="BQ93" i="6"/>
  <c r="BO93" i="6"/>
  <c r="BL93" i="6"/>
  <c r="BK93" i="6"/>
  <c r="V13" i="11" s="1"/>
  <c r="BJ93" i="6"/>
  <c r="BI93" i="6"/>
  <c r="BE93" i="6"/>
  <c r="BC93" i="6"/>
  <c r="AZ93" i="6"/>
  <c r="AY93" i="6"/>
  <c r="AX93" i="6"/>
  <c r="AW93" i="6"/>
  <c r="AS93" i="6"/>
  <c r="AQ93" i="6"/>
  <c r="AN93" i="6"/>
  <c r="AM93" i="6"/>
  <c r="AL93" i="6"/>
  <c r="AK93" i="6"/>
  <c r="AG93" i="6"/>
  <c r="AE93" i="6"/>
  <c r="AB93" i="6"/>
  <c r="AA93" i="6"/>
  <c r="Z93" i="6"/>
  <c r="Y93" i="6"/>
  <c r="U93" i="6"/>
  <c r="S93" i="6"/>
  <c r="P93" i="6"/>
  <c r="O93" i="6"/>
  <c r="N93" i="6"/>
  <c r="M93" i="6"/>
  <c r="I93" i="6"/>
  <c r="G93" i="6"/>
  <c r="D93" i="6"/>
  <c r="C93" i="6"/>
  <c r="HQ92" i="6"/>
  <c r="HO92" i="6"/>
  <c r="HU92" i="6" s="1"/>
  <c r="HK92" i="6"/>
  <c r="HF92" i="6"/>
  <c r="GT92" i="6"/>
  <c r="GH92" i="6"/>
  <c r="FV92" i="6"/>
  <c r="FJ92" i="6"/>
  <c r="EX92" i="6"/>
  <c r="EL92" i="6"/>
  <c r="DZ92" i="6"/>
  <c r="DN92" i="6"/>
  <c r="DB92" i="6"/>
  <c r="CP92" i="6"/>
  <c r="CD92" i="6"/>
  <c r="BR92" i="6"/>
  <c r="BF92" i="6"/>
  <c r="AT92" i="6"/>
  <c r="AH92" i="6"/>
  <c r="V92" i="6"/>
  <c r="J92" i="6"/>
  <c r="HQ90" i="6"/>
  <c r="HO90" i="6"/>
  <c r="HU90" i="6" s="1"/>
  <c r="HL90" i="6"/>
  <c r="HK90" i="6"/>
  <c r="HF90" i="6"/>
  <c r="GT90" i="6"/>
  <c r="GH90" i="6"/>
  <c r="FV90" i="6"/>
  <c r="FJ90" i="6"/>
  <c r="EX90" i="6"/>
  <c r="EL90" i="6"/>
  <c r="DZ90" i="6"/>
  <c r="DN90" i="6"/>
  <c r="DB90" i="6"/>
  <c r="CP90" i="6"/>
  <c r="CD90" i="6"/>
  <c r="BR90" i="6"/>
  <c r="BF90" i="6"/>
  <c r="AT90" i="6"/>
  <c r="AH90" i="6"/>
  <c r="V90" i="6"/>
  <c r="J90" i="6"/>
  <c r="HQ89" i="6"/>
  <c r="HO89" i="6"/>
  <c r="HU89" i="6" s="1"/>
  <c r="HL89" i="6"/>
  <c r="HK89" i="6"/>
  <c r="HF89" i="6"/>
  <c r="GT89" i="6"/>
  <c r="GH89" i="6"/>
  <c r="FV89" i="6"/>
  <c r="FJ89" i="6"/>
  <c r="EX89" i="6"/>
  <c r="EL89" i="6"/>
  <c r="DZ89" i="6"/>
  <c r="DN89" i="6"/>
  <c r="DB89" i="6"/>
  <c r="CP89" i="6"/>
  <c r="CD89" i="6"/>
  <c r="BR89" i="6"/>
  <c r="BF89" i="6"/>
  <c r="AT89" i="6"/>
  <c r="AH89" i="6"/>
  <c r="V89" i="6"/>
  <c r="J89" i="6"/>
  <c r="HQ88" i="6"/>
  <c r="HO88" i="6"/>
  <c r="HU88" i="6" s="1"/>
  <c r="HL88" i="6"/>
  <c r="HK88" i="6"/>
  <c r="HF88" i="6"/>
  <c r="GT88" i="6"/>
  <c r="GH88" i="6"/>
  <c r="FV88" i="6"/>
  <c r="FJ88" i="6"/>
  <c r="EX88" i="6"/>
  <c r="EL88" i="6"/>
  <c r="DZ88" i="6"/>
  <c r="DN88" i="6"/>
  <c r="DB88" i="6"/>
  <c r="CP88" i="6"/>
  <c r="CD88" i="6"/>
  <c r="BR88" i="6"/>
  <c r="BF88" i="6"/>
  <c r="AT88" i="6"/>
  <c r="AH88" i="6"/>
  <c r="V88" i="6"/>
  <c r="J88" i="6"/>
  <c r="HQ87" i="6"/>
  <c r="HO87" i="6"/>
  <c r="HU87" i="6" s="1"/>
  <c r="HL87" i="6"/>
  <c r="HK87" i="6"/>
  <c r="HF87" i="6"/>
  <c r="GT87" i="6"/>
  <c r="GH87" i="6"/>
  <c r="FV87" i="6"/>
  <c r="FJ87" i="6"/>
  <c r="EX87" i="6"/>
  <c r="EL87" i="6"/>
  <c r="DZ87" i="6"/>
  <c r="DN87" i="6"/>
  <c r="DB87" i="6"/>
  <c r="CP87" i="6"/>
  <c r="CD87" i="6"/>
  <c r="BR87" i="6"/>
  <c r="BF87" i="6"/>
  <c r="AT87" i="6"/>
  <c r="AH87" i="6"/>
  <c r="V87" i="6"/>
  <c r="J87" i="6"/>
  <c r="HQ86" i="6"/>
  <c r="HO86" i="6"/>
  <c r="HU86" i="6" s="1"/>
  <c r="HL86" i="6"/>
  <c r="HK86" i="6"/>
  <c r="HF86" i="6"/>
  <c r="GT86" i="6"/>
  <c r="GH86" i="6"/>
  <c r="FV86" i="6"/>
  <c r="FJ86" i="6"/>
  <c r="EX86" i="6"/>
  <c r="EL86" i="6"/>
  <c r="DZ86" i="6"/>
  <c r="DN86" i="6"/>
  <c r="DB86" i="6"/>
  <c r="CP86" i="6"/>
  <c r="CD86" i="6"/>
  <c r="BR86" i="6"/>
  <c r="BF86" i="6"/>
  <c r="AT86" i="6"/>
  <c r="AH86" i="6"/>
  <c r="V86" i="6"/>
  <c r="J86" i="6"/>
  <c r="HW84" i="6"/>
  <c r="HV84" i="6"/>
  <c r="HT84" i="6"/>
  <c r="HS84" i="6"/>
  <c r="HN84" i="6"/>
  <c r="HM84" i="6"/>
  <c r="HJ84" i="6"/>
  <c r="HI84" i="6"/>
  <c r="HE84" i="6"/>
  <c r="HC84" i="6"/>
  <c r="GZ84" i="6"/>
  <c r="GY84" i="6"/>
  <c r="GX84" i="6"/>
  <c r="GW84" i="6"/>
  <c r="GS84" i="6"/>
  <c r="GQ84" i="6"/>
  <c r="GN84" i="6"/>
  <c r="GM84" i="6"/>
  <c r="GL84" i="6"/>
  <c r="GK84" i="6"/>
  <c r="GG84" i="6"/>
  <c r="GE84" i="6"/>
  <c r="GB84" i="6"/>
  <c r="GA84" i="6"/>
  <c r="FZ84" i="6"/>
  <c r="FY84" i="6"/>
  <c r="FU84" i="6"/>
  <c r="FS84" i="6"/>
  <c r="FP84" i="6"/>
  <c r="FO84" i="6"/>
  <c r="FN84" i="6"/>
  <c r="FM84" i="6"/>
  <c r="FI84" i="6"/>
  <c r="FG84" i="6"/>
  <c r="FD84" i="6"/>
  <c r="FC84" i="6"/>
  <c r="FB84" i="6"/>
  <c r="FA84" i="6"/>
  <c r="EW84" i="6"/>
  <c r="EU84" i="6"/>
  <c r="ER84" i="6"/>
  <c r="EQ84" i="6"/>
  <c r="EP84" i="6"/>
  <c r="EO84" i="6"/>
  <c r="EK84" i="6"/>
  <c r="EI84" i="6"/>
  <c r="EF84" i="6"/>
  <c r="EE84" i="6"/>
  <c r="ED84" i="6"/>
  <c r="EC84" i="6"/>
  <c r="DY84" i="6"/>
  <c r="DW84" i="6"/>
  <c r="DT84" i="6"/>
  <c r="DS84" i="6"/>
  <c r="DR84" i="6"/>
  <c r="DQ84" i="6"/>
  <c r="DM84" i="6"/>
  <c r="DK84" i="6"/>
  <c r="DH84" i="6"/>
  <c r="DG84" i="6"/>
  <c r="DF84" i="6"/>
  <c r="DE84" i="6"/>
  <c r="DA84" i="6"/>
  <c r="CY84" i="6"/>
  <c r="CV84" i="6"/>
  <c r="CU84" i="6"/>
  <c r="CT84" i="6"/>
  <c r="CS84" i="6"/>
  <c r="CO84" i="6"/>
  <c r="CM84" i="6"/>
  <c r="CJ84" i="6"/>
  <c r="CI84" i="6"/>
  <c r="CH84" i="6"/>
  <c r="CG84" i="6"/>
  <c r="CC84" i="6"/>
  <c r="CA84" i="6"/>
  <c r="BX84" i="6"/>
  <c r="BW84" i="6"/>
  <c r="BV84" i="6"/>
  <c r="BU84" i="6"/>
  <c r="BQ84" i="6"/>
  <c r="BO84" i="6"/>
  <c r="BL84" i="6"/>
  <c r="BK84" i="6"/>
  <c r="V12" i="11" s="1"/>
  <c r="BJ84" i="6"/>
  <c r="BI84" i="6"/>
  <c r="BE84" i="6"/>
  <c r="BC84" i="6"/>
  <c r="AZ84" i="6"/>
  <c r="AY84" i="6"/>
  <c r="AX84" i="6"/>
  <c r="AW84" i="6"/>
  <c r="AS84" i="6"/>
  <c r="AQ84" i="6"/>
  <c r="AN84" i="6"/>
  <c r="AM84" i="6"/>
  <c r="AL84" i="6"/>
  <c r="AK84" i="6"/>
  <c r="AG84" i="6"/>
  <c r="AE84" i="6"/>
  <c r="AB84" i="6"/>
  <c r="AA84" i="6"/>
  <c r="Z84" i="6"/>
  <c r="Y84" i="6"/>
  <c r="U84" i="6"/>
  <c r="S84" i="6"/>
  <c r="P84" i="6"/>
  <c r="O84" i="6"/>
  <c r="R12" i="11" s="1"/>
  <c r="N84" i="6"/>
  <c r="M84" i="6"/>
  <c r="I84" i="6"/>
  <c r="G84" i="6"/>
  <c r="D84" i="6"/>
  <c r="C84" i="6"/>
  <c r="HQ83" i="6"/>
  <c r="HO83" i="6"/>
  <c r="HU83" i="6" s="1"/>
  <c r="HL83" i="6"/>
  <c r="HK83" i="6"/>
  <c r="HF83" i="6"/>
  <c r="GT83" i="6"/>
  <c r="GH83" i="6"/>
  <c r="FV83" i="6"/>
  <c r="FJ83" i="6"/>
  <c r="EX83" i="6"/>
  <c r="EL83" i="6"/>
  <c r="DZ83" i="6"/>
  <c r="DN83" i="6"/>
  <c r="DB83" i="6"/>
  <c r="CP83" i="6"/>
  <c r="CD83" i="6"/>
  <c r="BR83" i="6"/>
  <c r="BF83" i="6"/>
  <c r="AT83" i="6"/>
  <c r="AH83" i="6"/>
  <c r="V83" i="6"/>
  <c r="J83" i="6"/>
  <c r="HQ82" i="6"/>
  <c r="HO82" i="6"/>
  <c r="HU82" i="6" s="1"/>
  <c r="HL82" i="6"/>
  <c r="HK82" i="6"/>
  <c r="HF82" i="6"/>
  <c r="GT82" i="6"/>
  <c r="GH82" i="6"/>
  <c r="FV82" i="6"/>
  <c r="FJ82" i="6"/>
  <c r="EX82" i="6"/>
  <c r="EL82" i="6"/>
  <c r="DZ82" i="6"/>
  <c r="DN82" i="6"/>
  <c r="DB82" i="6"/>
  <c r="CP82" i="6"/>
  <c r="CD82" i="6"/>
  <c r="BR82" i="6"/>
  <c r="BF82" i="6"/>
  <c r="AT82" i="6"/>
  <c r="AH82" i="6"/>
  <c r="V82" i="6"/>
  <c r="J82" i="6"/>
  <c r="HQ81" i="6"/>
  <c r="HO81" i="6"/>
  <c r="HU81" i="6" s="1"/>
  <c r="HL81" i="6"/>
  <c r="HK81" i="6"/>
  <c r="HF81" i="6"/>
  <c r="GT81" i="6"/>
  <c r="GH81" i="6"/>
  <c r="FV81" i="6"/>
  <c r="FJ81" i="6"/>
  <c r="EX81" i="6"/>
  <c r="EL81" i="6"/>
  <c r="DZ81" i="6"/>
  <c r="DN81" i="6"/>
  <c r="DB81" i="6"/>
  <c r="CP81" i="6"/>
  <c r="CD81" i="6"/>
  <c r="BR81" i="6"/>
  <c r="BF81" i="6"/>
  <c r="AT81" i="6"/>
  <c r="AH81" i="6"/>
  <c r="V81" i="6"/>
  <c r="J81" i="6"/>
  <c r="HQ80" i="6"/>
  <c r="HO80" i="6"/>
  <c r="HL80" i="6"/>
  <c r="HK80" i="6"/>
  <c r="HF80" i="6"/>
  <c r="GT80" i="6"/>
  <c r="GH80" i="6"/>
  <c r="FV80" i="6"/>
  <c r="FJ80" i="6"/>
  <c r="EX80" i="6"/>
  <c r="EL80" i="6"/>
  <c r="DZ80" i="6"/>
  <c r="DN80" i="6"/>
  <c r="DB80" i="6"/>
  <c r="CP80" i="6"/>
  <c r="CD80" i="6"/>
  <c r="BR80" i="6"/>
  <c r="BF80" i="6"/>
  <c r="AT80" i="6"/>
  <c r="AH80" i="6"/>
  <c r="V80" i="6"/>
  <c r="J80" i="6"/>
  <c r="HQ79" i="6"/>
  <c r="HO79" i="6"/>
  <c r="HL79" i="6"/>
  <c r="HK79" i="6"/>
  <c r="HF79" i="6"/>
  <c r="GT79" i="6"/>
  <c r="GH79" i="6"/>
  <c r="FV79" i="6"/>
  <c r="FJ79" i="6"/>
  <c r="EX79" i="6"/>
  <c r="EL79" i="6"/>
  <c r="DZ79" i="6"/>
  <c r="DN79" i="6"/>
  <c r="DB79" i="6"/>
  <c r="CP79" i="6"/>
  <c r="CD79" i="6"/>
  <c r="BR79" i="6"/>
  <c r="BF79" i="6"/>
  <c r="AT79" i="6"/>
  <c r="AH79" i="6"/>
  <c r="V79" i="6"/>
  <c r="J79" i="6"/>
  <c r="HQ78" i="6"/>
  <c r="HO78" i="6"/>
  <c r="HU78" i="6" s="1"/>
  <c r="HL78" i="6"/>
  <c r="HK78" i="6"/>
  <c r="HF78" i="6"/>
  <c r="GT78" i="6"/>
  <c r="GH78" i="6"/>
  <c r="FV78" i="6"/>
  <c r="FJ78" i="6"/>
  <c r="EX78" i="6"/>
  <c r="EL78" i="6"/>
  <c r="DZ78" i="6"/>
  <c r="DN78" i="6"/>
  <c r="DB78" i="6"/>
  <c r="CP78" i="6"/>
  <c r="CD78" i="6"/>
  <c r="BR78" i="6"/>
  <c r="BF78" i="6"/>
  <c r="AT78" i="6"/>
  <c r="AH78" i="6"/>
  <c r="V78" i="6"/>
  <c r="J78" i="6"/>
  <c r="HQ77" i="6"/>
  <c r="HO77" i="6"/>
  <c r="HU77" i="6" s="1"/>
  <c r="HL77" i="6"/>
  <c r="HK77" i="6"/>
  <c r="HF77" i="6"/>
  <c r="GT77" i="6"/>
  <c r="GH77" i="6"/>
  <c r="FV77" i="6"/>
  <c r="FJ77" i="6"/>
  <c r="EX77" i="6"/>
  <c r="EL77" i="6"/>
  <c r="DZ77" i="6"/>
  <c r="DN77" i="6"/>
  <c r="DB77" i="6"/>
  <c r="CP77" i="6"/>
  <c r="CD77" i="6"/>
  <c r="BR77" i="6"/>
  <c r="BF77" i="6"/>
  <c r="AT77" i="6"/>
  <c r="AH77" i="6"/>
  <c r="V77" i="6"/>
  <c r="J77" i="6"/>
  <c r="J68" i="6"/>
  <c r="V68" i="6"/>
  <c r="AH68" i="6"/>
  <c r="AT68" i="6"/>
  <c r="BF68" i="6"/>
  <c r="BR68" i="6"/>
  <c r="CD68" i="6"/>
  <c r="CP68" i="6"/>
  <c r="DB68" i="6"/>
  <c r="DN68" i="6"/>
  <c r="DZ68" i="6"/>
  <c r="EL68" i="6"/>
  <c r="EX68" i="6"/>
  <c r="FJ68" i="6"/>
  <c r="FV68" i="6"/>
  <c r="GH68" i="6"/>
  <c r="GT68" i="6"/>
  <c r="HF68" i="6"/>
  <c r="HK68" i="6"/>
  <c r="HL68" i="6"/>
  <c r="HO68" i="6"/>
  <c r="HU68" i="6" s="1"/>
  <c r="HQ68" i="6"/>
  <c r="J69" i="6"/>
  <c r="V69" i="6"/>
  <c r="AH69" i="6"/>
  <c r="AT69" i="6"/>
  <c r="BF69" i="6"/>
  <c r="BR69" i="6"/>
  <c r="CD69" i="6"/>
  <c r="CP69" i="6"/>
  <c r="DB69" i="6"/>
  <c r="DN69" i="6"/>
  <c r="DZ69" i="6"/>
  <c r="EL69" i="6"/>
  <c r="EX69" i="6"/>
  <c r="FJ69" i="6"/>
  <c r="FV69" i="6"/>
  <c r="GH69" i="6"/>
  <c r="GT69" i="6"/>
  <c r="HF69" i="6"/>
  <c r="HK69" i="6"/>
  <c r="HL69" i="6"/>
  <c r="HO69" i="6"/>
  <c r="HQ69" i="6"/>
  <c r="J70" i="6"/>
  <c r="V70" i="6"/>
  <c r="AH70" i="6"/>
  <c r="AT70" i="6"/>
  <c r="BF70" i="6"/>
  <c r="BR70" i="6"/>
  <c r="CD70" i="6"/>
  <c r="CP70" i="6"/>
  <c r="DB70" i="6"/>
  <c r="DN70" i="6"/>
  <c r="DZ70" i="6"/>
  <c r="EL70" i="6"/>
  <c r="EX70" i="6"/>
  <c r="FJ70" i="6"/>
  <c r="FV70" i="6"/>
  <c r="GH70" i="6"/>
  <c r="GT70" i="6"/>
  <c r="HF70" i="6"/>
  <c r="HK70" i="6"/>
  <c r="HL70" i="6"/>
  <c r="HO70" i="6"/>
  <c r="HU70" i="6" s="1"/>
  <c r="HQ70" i="6"/>
  <c r="J71" i="6"/>
  <c r="V71" i="6"/>
  <c r="AH71" i="6"/>
  <c r="AT71" i="6"/>
  <c r="BF71" i="6"/>
  <c r="BR71" i="6"/>
  <c r="CD71" i="6"/>
  <c r="CP71" i="6"/>
  <c r="DB71" i="6"/>
  <c r="DN71" i="6"/>
  <c r="DZ71" i="6"/>
  <c r="EL71" i="6"/>
  <c r="EX71" i="6"/>
  <c r="FJ71" i="6"/>
  <c r="FV71" i="6"/>
  <c r="GH71" i="6"/>
  <c r="GT71" i="6"/>
  <c r="HF71" i="6"/>
  <c r="HK71" i="6"/>
  <c r="HL71" i="6"/>
  <c r="HO71" i="6"/>
  <c r="HU71" i="6" s="1"/>
  <c r="HQ71" i="6"/>
  <c r="J72" i="6"/>
  <c r="V72" i="6"/>
  <c r="AH72" i="6"/>
  <c r="AT72" i="6"/>
  <c r="BF72" i="6"/>
  <c r="BR72" i="6"/>
  <c r="CD72" i="6"/>
  <c r="CP72" i="6"/>
  <c r="DB72" i="6"/>
  <c r="DN72" i="6"/>
  <c r="DZ72" i="6"/>
  <c r="EL72" i="6"/>
  <c r="EX72" i="6"/>
  <c r="FJ72" i="6"/>
  <c r="FV72" i="6"/>
  <c r="GH72" i="6"/>
  <c r="GT72" i="6"/>
  <c r="HF72" i="6"/>
  <c r="HK72" i="6"/>
  <c r="HL72" i="6"/>
  <c r="HO72" i="6"/>
  <c r="HU72" i="6" s="1"/>
  <c r="HQ72" i="6"/>
  <c r="J73" i="6"/>
  <c r="V73" i="6"/>
  <c r="AH73" i="6"/>
  <c r="AT73" i="6"/>
  <c r="BF73" i="6"/>
  <c r="BR73" i="6"/>
  <c r="CD73" i="6"/>
  <c r="CP73" i="6"/>
  <c r="DB73" i="6"/>
  <c r="DN73" i="6"/>
  <c r="DZ73" i="6"/>
  <c r="EL73" i="6"/>
  <c r="EX73" i="6"/>
  <c r="FJ73" i="6"/>
  <c r="FV73" i="6"/>
  <c r="GH73" i="6"/>
  <c r="GT73" i="6"/>
  <c r="HF73" i="6"/>
  <c r="HK73" i="6"/>
  <c r="HL73" i="6"/>
  <c r="HO73" i="6"/>
  <c r="HU73" i="6" s="1"/>
  <c r="HQ73" i="6"/>
  <c r="J74" i="6"/>
  <c r="V74" i="6"/>
  <c r="AH74" i="6"/>
  <c r="AT74" i="6"/>
  <c r="BF74" i="6"/>
  <c r="BR74" i="6"/>
  <c r="CD74" i="6"/>
  <c r="CP74" i="6"/>
  <c r="DB74" i="6"/>
  <c r="DN74" i="6"/>
  <c r="DZ74" i="6"/>
  <c r="EL74" i="6"/>
  <c r="EX74" i="6"/>
  <c r="FJ74" i="6"/>
  <c r="FV74" i="6"/>
  <c r="GH74" i="6"/>
  <c r="GT74" i="6"/>
  <c r="HF74" i="6"/>
  <c r="HK74" i="6"/>
  <c r="HL74" i="6"/>
  <c r="HO74" i="6"/>
  <c r="HU74" i="6" s="1"/>
  <c r="HQ74" i="6"/>
  <c r="C75" i="6"/>
  <c r="D75" i="6"/>
  <c r="G75" i="6"/>
  <c r="I75" i="6"/>
  <c r="M75" i="6"/>
  <c r="N75" i="6"/>
  <c r="O75" i="6"/>
  <c r="R11" i="11" s="1"/>
  <c r="P75" i="6"/>
  <c r="S75" i="6"/>
  <c r="U75" i="6"/>
  <c r="Y75" i="6"/>
  <c r="Z75" i="6"/>
  <c r="AA75" i="6"/>
  <c r="AB75" i="6"/>
  <c r="AE75" i="6"/>
  <c r="AG75" i="6"/>
  <c r="AK75" i="6"/>
  <c r="AL75" i="6"/>
  <c r="AM75" i="6"/>
  <c r="AN75" i="6"/>
  <c r="AQ75" i="6"/>
  <c r="AS75" i="6"/>
  <c r="AW75" i="6"/>
  <c r="AX75" i="6"/>
  <c r="AY75" i="6"/>
  <c r="AZ75" i="6"/>
  <c r="BC75" i="6"/>
  <c r="BE75" i="6"/>
  <c r="BI75" i="6"/>
  <c r="BJ75" i="6"/>
  <c r="BK75" i="6"/>
  <c r="V11" i="11" s="1"/>
  <c r="BL75" i="6"/>
  <c r="BO75" i="6"/>
  <c r="BQ75" i="6"/>
  <c r="BU75" i="6"/>
  <c r="BV75" i="6"/>
  <c r="BW75" i="6"/>
  <c r="BX75" i="6"/>
  <c r="CA75" i="6"/>
  <c r="CC75" i="6"/>
  <c r="CG75" i="6"/>
  <c r="CH75" i="6"/>
  <c r="CI75" i="6"/>
  <c r="CJ75" i="6"/>
  <c r="CM75" i="6"/>
  <c r="CO75" i="6"/>
  <c r="CS75" i="6"/>
  <c r="CT75" i="6"/>
  <c r="CU75" i="6"/>
  <c r="CV75" i="6"/>
  <c r="CY75" i="6"/>
  <c r="DA75" i="6"/>
  <c r="DE75" i="6"/>
  <c r="DF75" i="6"/>
  <c r="DG75" i="6"/>
  <c r="DH75" i="6"/>
  <c r="DK75" i="6"/>
  <c r="DM75" i="6"/>
  <c r="DQ75" i="6"/>
  <c r="DR75" i="6"/>
  <c r="DS75" i="6"/>
  <c r="DT75" i="6"/>
  <c r="DW75" i="6"/>
  <c r="DY75" i="6"/>
  <c r="EC75" i="6"/>
  <c r="ED75" i="6"/>
  <c r="EE75" i="6"/>
  <c r="EF75" i="6"/>
  <c r="EI75" i="6"/>
  <c r="EK75" i="6"/>
  <c r="EO75" i="6"/>
  <c r="EP75" i="6"/>
  <c r="EQ75" i="6"/>
  <c r="ER75" i="6"/>
  <c r="EU75" i="6"/>
  <c r="EW75" i="6"/>
  <c r="FA75" i="6"/>
  <c r="FB75" i="6"/>
  <c r="FC75" i="6"/>
  <c r="FD75" i="6"/>
  <c r="FG75" i="6"/>
  <c r="FI75" i="6"/>
  <c r="FM75" i="6"/>
  <c r="FN75" i="6"/>
  <c r="FO75" i="6"/>
  <c r="FP75" i="6"/>
  <c r="FS75" i="6"/>
  <c r="FU75" i="6"/>
  <c r="FY75" i="6"/>
  <c r="FZ75" i="6"/>
  <c r="GA75" i="6"/>
  <c r="GB75" i="6"/>
  <c r="GE75" i="6"/>
  <c r="GG75" i="6"/>
  <c r="GK75" i="6"/>
  <c r="GL75" i="6"/>
  <c r="GM75" i="6"/>
  <c r="GN75" i="6"/>
  <c r="GQ75" i="6"/>
  <c r="GS75" i="6"/>
  <c r="GW75" i="6"/>
  <c r="GX75" i="6"/>
  <c r="GY75" i="6"/>
  <c r="GZ75" i="6"/>
  <c r="HC75" i="6"/>
  <c r="HE75" i="6"/>
  <c r="HI75" i="6"/>
  <c r="HJ75" i="6"/>
  <c r="HM75" i="6"/>
  <c r="HN75" i="6"/>
  <c r="HS75" i="6"/>
  <c r="HT75" i="6"/>
  <c r="HV75" i="6"/>
  <c r="HW75" i="6"/>
  <c r="HR92" i="1"/>
  <c r="HF92" i="1"/>
  <c r="GT92" i="1"/>
  <c r="GH92" i="1"/>
  <c r="FJ92" i="1"/>
  <c r="EX92" i="1"/>
  <c r="EL92" i="1"/>
  <c r="DZ92" i="1"/>
  <c r="DN92" i="1"/>
  <c r="DB92" i="1"/>
  <c r="CP92" i="1"/>
  <c r="CD92" i="1"/>
  <c r="BR92" i="1"/>
  <c r="BF92" i="1"/>
  <c r="AT92" i="1"/>
  <c r="AH92" i="1"/>
  <c r="V92" i="1"/>
  <c r="J92" i="1"/>
  <c r="HR90" i="1"/>
  <c r="HF90" i="1"/>
  <c r="GT90" i="1"/>
  <c r="GH90" i="1"/>
  <c r="FJ90" i="1"/>
  <c r="EX90" i="1"/>
  <c r="EL90" i="1"/>
  <c r="DZ90" i="1"/>
  <c r="DN90" i="1"/>
  <c r="DB90" i="1"/>
  <c r="CP90" i="1"/>
  <c r="CD90" i="1"/>
  <c r="BR90" i="1"/>
  <c r="BF90" i="1"/>
  <c r="AT90" i="1"/>
  <c r="AH90" i="1"/>
  <c r="V90" i="1"/>
  <c r="J90" i="1"/>
  <c r="HR89" i="1"/>
  <c r="HF89" i="1"/>
  <c r="GT89" i="1"/>
  <c r="GH89" i="1"/>
  <c r="FJ89" i="1"/>
  <c r="EX89" i="1"/>
  <c r="EL89" i="1"/>
  <c r="DZ89" i="1"/>
  <c r="DN89" i="1"/>
  <c r="DB89" i="1"/>
  <c r="CP89" i="1"/>
  <c r="CD89" i="1"/>
  <c r="BR89" i="1"/>
  <c r="BF89" i="1"/>
  <c r="AT89" i="1"/>
  <c r="AH89" i="1"/>
  <c r="V89" i="1"/>
  <c r="J89" i="1"/>
  <c r="HR88" i="1"/>
  <c r="HF88" i="1"/>
  <c r="GT88" i="1"/>
  <c r="GH88" i="1"/>
  <c r="FJ88" i="1"/>
  <c r="EX88" i="1"/>
  <c r="EL88" i="1"/>
  <c r="DZ88" i="1"/>
  <c r="DN88" i="1"/>
  <c r="DB88" i="1"/>
  <c r="CP88" i="1"/>
  <c r="CD88" i="1"/>
  <c r="BR88" i="1"/>
  <c r="BF88" i="1"/>
  <c r="AT88" i="1"/>
  <c r="AH88" i="1"/>
  <c r="V88" i="1"/>
  <c r="J88" i="1"/>
  <c r="HR87" i="1"/>
  <c r="HF87" i="1"/>
  <c r="GT87" i="1"/>
  <c r="GH87" i="1"/>
  <c r="FJ87" i="1"/>
  <c r="EX87" i="1"/>
  <c r="EL87" i="1"/>
  <c r="DZ87" i="1"/>
  <c r="DN87" i="1"/>
  <c r="DB87" i="1"/>
  <c r="CP87" i="1"/>
  <c r="CD87" i="1"/>
  <c r="BR87" i="1"/>
  <c r="BF87" i="1"/>
  <c r="AT87" i="1"/>
  <c r="AH87" i="1"/>
  <c r="V87" i="1"/>
  <c r="J87" i="1"/>
  <c r="HR86" i="1"/>
  <c r="HF86" i="1"/>
  <c r="GT86" i="1"/>
  <c r="GH86" i="1"/>
  <c r="FJ86" i="1"/>
  <c r="EX86" i="1"/>
  <c r="EL86" i="1"/>
  <c r="DZ86" i="1"/>
  <c r="DN86" i="1"/>
  <c r="DB86" i="1"/>
  <c r="CP86" i="1"/>
  <c r="CD86" i="1"/>
  <c r="BR86" i="1"/>
  <c r="BF86" i="1"/>
  <c r="AT86" i="1"/>
  <c r="AH86" i="1"/>
  <c r="V86" i="1"/>
  <c r="J86" i="1"/>
  <c r="HV84" i="1"/>
  <c r="HU84" i="1"/>
  <c r="HQ84" i="1"/>
  <c r="HO84" i="1"/>
  <c r="HL84" i="1"/>
  <c r="HK84" i="1"/>
  <c r="HJ84" i="1"/>
  <c r="HI84" i="1"/>
  <c r="HE84" i="1"/>
  <c r="HC84" i="1"/>
  <c r="GZ84" i="1"/>
  <c r="GY84" i="1"/>
  <c r="GX84" i="1"/>
  <c r="GW84" i="1"/>
  <c r="GS84" i="1"/>
  <c r="GQ84" i="1"/>
  <c r="GN84" i="1"/>
  <c r="GM84" i="1"/>
  <c r="GL84" i="1"/>
  <c r="GK84" i="1"/>
  <c r="GG84" i="1"/>
  <c r="GE84" i="1"/>
  <c r="GB84" i="1"/>
  <c r="GA84" i="1"/>
  <c r="FN84" i="1"/>
  <c r="FM84" i="1"/>
  <c r="FI84" i="1"/>
  <c r="FG84" i="1"/>
  <c r="FD84" i="1"/>
  <c r="FC84" i="1"/>
  <c r="FB84" i="1"/>
  <c r="FA84" i="1"/>
  <c r="EW84" i="1"/>
  <c r="EU84" i="1"/>
  <c r="ER84" i="1"/>
  <c r="EQ84" i="1"/>
  <c r="EP84" i="1"/>
  <c r="EO84" i="1"/>
  <c r="EK84" i="1"/>
  <c r="EI84" i="1"/>
  <c r="EF84" i="1"/>
  <c r="EE84" i="1"/>
  <c r="ED84" i="1"/>
  <c r="EC84" i="1"/>
  <c r="DY84" i="1"/>
  <c r="DW84" i="1"/>
  <c r="DT84" i="1"/>
  <c r="DS84" i="1"/>
  <c r="DR84" i="1"/>
  <c r="DQ84" i="1"/>
  <c r="DM84" i="1"/>
  <c r="DK84" i="1"/>
  <c r="DH84" i="1"/>
  <c r="DG84" i="1"/>
  <c r="DF84" i="1"/>
  <c r="DE84" i="1"/>
  <c r="DA84" i="1"/>
  <c r="CY84" i="1"/>
  <c r="CV84" i="1"/>
  <c r="CU84" i="1"/>
  <c r="CT84" i="1"/>
  <c r="CS84" i="1"/>
  <c r="CO84" i="1"/>
  <c r="CM84" i="1"/>
  <c r="CJ84" i="1"/>
  <c r="CI84" i="1"/>
  <c r="CH84" i="1"/>
  <c r="CG84" i="1"/>
  <c r="CC84" i="1"/>
  <c r="CA84" i="1"/>
  <c r="BX84" i="1"/>
  <c r="BW84" i="1"/>
  <c r="BV84" i="1"/>
  <c r="BU84" i="1"/>
  <c r="BQ84" i="1"/>
  <c r="BO84" i="1"/>
  <c r="BL84" i="1"/>
  <c r="BK84" i="1"/>
  <c r="BJ84" i="1"/>
  <c r="BI84" i="1"/>
  <c r="BE84" i="1"/>
  <c r="BC84" i="1"/>
  <c r="AZ84" i="1"/>
  <c r="AY84" i="1"/>
  <c r="AX84" i="1"/>
  <c r="AW84" i="1"/>
  <c r="AS84" i="1"/>
  <c r="AQ84" i="1"/>
  <c r="AN84" i="1"/>
  <c r="AM84" i="1"/>
  <c r="AL84" i="1"/>
  <c r="AK84" i="1"/>
  <c r="AG84" i="1"/>
  <c r="AE84" i="1"/>
  <c r="AB84" i="1"/>
  <c r="AA84" i="1"/>
  <c r="Z84" i="1"/>
  <c r="Y84" i="1"/>
  <c r="U84" i="1"/>
  <c r="S84" i="1"/>
  <c r="P84" i="1"/>
  <c r="O84" i="1"/>
  <c r="N84" i="1"/>
  <c r="M84" i="1"/>
  <c r="I84" i="1"/>
  <c r="G84" i="1"/>
  <c r="D84" i="1"/>
  <c r="C84" i="1"/>
  <c r="HR83" i="1"/>
  <c r="HF83" i="1"/>
  <c r="GT83" i="1"/>
  <c r="GH83" i="1"/>
  <c r="FJ83" i="1"/>
  <c r="EX83" i="1"/>
  <c r="EL83" i="1"/>
  <c r="DZ83" i="1"/>
  <c r="DN83" i="1"/>
  <c r="DB83" i="1"/>
  <c r="CP83" i="1"/>
  <c r="CD83" i="1"/>
  <c r="BR83" i="1"/>
  <c r="BF83" i="1"/>
  <c r="AT83" i="1"/>
  <c r="AH83" i="1"/>
  <c r="V83" i="1"/>
  <c r="J83" i="1"/>
  <c r="HR82" i="1"/>
  <c r="HF82" i="1"/>
  <c r="GT82" i="1"/>
  <c r="GH82" i="1"/>
  <c r="FJ82" i="1"/>
  <c r="EX82" i="1"/>
  <c r="EL82" i="1"/>
  <c r="DZ82" i="1"/>
  <c r="DN82" i="1"/>
  <c r="DB82" i="1"/>
  <c r="CP82" i="1"/>
  <c r="CD82" i="1"/>
  <c r="BR82" i="1"/>
  <c r="BF82" i="1"/>
  <c r="AT82" i="1"/>
  <c r="AH82" i="1"/>
  <c r="V82" i="1"/>
  <c r="J82" i="1"/>
  <c r="HR81" i="1"/>
  <c r="HF81" i="1"/>
  <c r="GT81" i="1"/>
  <c r="GH81" i="1"/>
  <c r="FJ81" i="1"/>
  <c r="EX81" i="1"/>
  <c r="EL81" i="1"/>
  <c r="DZ81" i="1"/>
  <c r="DN81" i="1"/>
  <c r="DB81" i="1"/>
  <c r="CP81" i="1"/>
  <c r="CD81" i="1"/>
  <c r="BR81" i="1"/>
  <c r="BF81" i="1"/>
  <c r="AT81" i="1"/>
  <c r="AH81" i="1"/>
  <c r="V81" i="1"/>
  <c r="J81" i="1"/>
  <c r="HR80" i="1"/>
  <c r="HF80" i="1"/>
  <c r="GT80" i="1"/>
  <c r="GH80" i="1"/>
  <c r="FJ80" i="1"/>
  <c r="EX80" i="1"/>
  <c r="EL80" i="1"/>
  <c r="DZ80" i="1"/>
  <c r="DN80" i="1"/>
  <c r="DB80" i="1"/>
  <c r="CP80" i="1"/>
  <c r="CD80" i="1"/>
  <c r="BR80" i="1"/>
  <c r="BF80" i="1"/>
  <c r="AT80" i="1"/>
  <c r="AH80" i="1"/>
  <c r="V80" i="1"/>
  <c r="J80" i="1"/>
  <c r="HR79" i="1"/>
  <c r="HF79" i="1"/>
  <c r="GT79" i="1"/>
  <c r="GH79" i="1"/>
  <c r="FJ79" i="1"/>
  <c r="EX79" i="1"/>
  <c r="EL79" i="1"/>
  <c r="DZ79" i="1"/>
  <c r="DN79" i="1"/>
  <c r="DB79" i="1"/>
  <c r="CP79" i="1"/>
  <c r="CD79" i="1"/>
  <c r="BR79" i="1"/>
  <c r="BF79" i="1"/>
  <c r="AT79" i="1"/>
  <c r="AH79" i="1"/>
  <c r="V79" i="1"/>
  <c r="J79" i="1"/>
  <c r="HR78" i="1"/>
  <c r="HF78" i="1"/>
  <c r="GT78" i="1"/>
  <c r="GH78" i="1"/>
  <c r="FJ78" i="1"/>
  <c r="EX78" i="1"/>
  <c r="EL78" i="1"/>
  <c r="DZ78" i="1"/>
  <c r="DN78" i="1"/>
  <c r="DB78" i="1"/>
  <c r="CP78" i="1"/>
  <c r="CD78" i="1"/>
  <c r="BR78" i="1"/>
  <c r="BF78" i="1"/>
  <c r="AT78" i="1"/>
  <c r="AH78" i="1"/>
  <c r="V78" i="1"/>
  <c r="J78" i="1"/>
  <c r="HR77" i="1"/>
  <c r="HF77" i="1"/>
  <c r="GT77" i="1"/>
  <c r="GH77" i="1"/>
  <c r="FJ77" i="1"/>
  <c r="EX77" i="1"/>
  <c r="EL77" i="1"/>
  <c r="DZ77" i="1"/>
  <c r="DN77" i="1"/>
  <c r="DB77" i="1"/>
  <c r="CP77" i="1"/>
  <c r="CD77" i="1"/>
  <c r="BR77" i="1"/>
  <c r="BF77" i="1"/>
  <c r="AT77" i="1"/>
  <c r="AH77" i="1"/>
  <c r="V77" i="1"/>
  <c r="J77" i="1"/>
  <c r="C7" i="12"/>
  <c r="E7" i="12"/>
  <c r="F7" i="12" s="1"/>
  <c r="G7" i="12"/>
  <c r="G8" i="12" s="1"/>
  <c r="H8" i="12" s="1"/>
  <c r="I7" i="12"/>
  <c r="J7" i="12" s="1"/>
  <c r="K7" i="12"/>
  <c r="M7" i="12"/>
  <c r="O7" i="12"/>
  <c r="O8" i="12" s="1"/>
  <c r="P8" i="12" s="1"/>
  <c r="Q7" i="12"/>
  <c r="S7" i="12"/>
  <c r="S8" i="12" s="1"/>
  <c r="T8" i="12" s="1"/>
  <c r="C23" i="12"/>
  <c r="D23" i="12" s="1"/>
  <c r="E23" i="12"/>
  <c r="G23" i="12"/>
  <c r="G24" i="12" s="1"/>
  <c r="G25" i="12" s="1"/>
  <c r="I23" i="12"/>
  <c r="J23" i="12" s="1"/>
  <c r="K23" i="12"/>
  <c r="L23" i="12" s="1"/>
  <c r="M23" i="12"/>
  <c r="O23" i="12"/>
  <c r="P23" i="12" s="1"/>
  <c r="Q23" i="12"/>
  <c r="S23" i="12"/>
  <c r="S24" i="12" s="1"/>
  <c r="T24" i="12" s="1"/>
  <c r="C47" i="12"/>
  <c r="D47" i="12" s="1"/>
  <c r="E47" i="12"/>
  <c r="G47" i="12"/>
  <c r="G48" i="12" s="1"/>
  <c r="G49" i="12" s="1"/>
  <c r="I47" i="12"/>
  <c r="I48" i="12" s="1"/>
  <c r="I49" i="12" s="1"/>
  <c r="K47" i="12"/>
  <c r="K48" i="12" s="1"/>
  <c r="M47" i="12"/>
  <c r="M48" i="12" s="1"/>
  <c r="HO34" i="6"/>
  <c r="HU34" i="6" s="1"/>
  <c r="EX28" i="1"/>
  <c r="AK21" i="1"/>
  <c r="Y21" i="1"/>
  <c r="A5" i="11"/>
  <c r="A6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" i="11"/>
  <c r="E338" i="10"/>
  <c r="G338" i="10"/>
  <c r="I338" i="10"/>
  <c r="K338" i="10"/>
  <c r="E339" i="10"/>
  <c r="G339" i="10"/>
  <c r="I339" i="10"/>
  <c r="K339" i="10"/>
  <c r="E340" i="10"/>
  <c r="G340" i="10"/>
  <c r="I340" i="10"/>
  <c r="K340" i="10"/>
  <c r="E341" i="10"/>
  <c r="G341" i="10"/>
  <c r="I341" i="10"/>
  <c r="K341" i="10"/>
  <c r="E342" i="10"/>
  <c r="G342" i="10"/>
  <c r="I342" i="10"/>
  <c r="K342" i="10"/>
  <c r="E343" i="10"/>
  <c r="G343" i="10"/>
  <c r="I343" i="10"/>
  <c r="K343" i="10"/>
  <c r="E344" i="10"/>
  <c r="G344" i="10"/>
  <c r="I344" i="10"/>
  <c r="K344" i="10"/>
  <c r="E347" i="10"/>
  <c r="G347" i="10"/>
  <c r="I347" i="10"/>
  <c r="K347" i="10"/>
  <c r="E348" i="10"/>
  <c r="G348" i="10"/>
  <c r="I348" i="10"/>
  <c r="K348" i="10"/>
  <c r="E349" i="10"/>
  <c r="G349" i="10"/>
  <c r="I349" i="10"/>
  <c r="K349" i="10"/>
  <c r="E350" i="10"/>
  <c r="G350" i="10"/>
  <c r="I350" i="10"/>
  <c r="K350" i="10"/>
  <c r="E351" i="10"/>
  <c r="G351" i="10"/>
  <c r="I351" i="10"/>
  <c r="K351" i="10"/>
  <c r="E352" i="10"/>
  <c r="G352" i="10"/>
  <c r="I352" i="10"/>
  <c r="K352" i="10"/>
  <c r="E353" i="10"/>
  <c r="G353" i="10"/>
  <c r="I353" i="10"/>
  <c r="K353" i="10"/>
  <c r="E320" i="10"/>
  <c r="G320" i="10"/>
  <c r="I320" i="10"/>
  <c r="K320" i="10"/>
  <c r="E321" i="10"/>
  <c r="G321" i="10"/>
  <c r="I321" i="10"/>
  <c r="K321" i="10"/>
  <c r="E322" i="10"/>
  <c r="G322" i="10"/>
  <c r="I322" i="10"/>
  <c r="K322" i="10"/>
  <c r="E323" i="10"/>
  <c r="G323" i="10"/>
  <c r="I323" i="10"/>
  <c r="K323" i="10"/>
  <c r="E324" i="10"/>
  <c r="G324" i="10"/>
  <c r="I324" i="10"/>
  <c r="K324" i="10"/>
  <c r="E325" i="10"/>
  <c r="G325" i="10"/>
  <c r="I325" i="10"/>
  <c r="K325" i="10"/>
  <c r="E326" i="10"/>
  <c r="G326" i="10"/>
  <c r="I326" i="10"/>
  <c r="K326" i="10"/>
  <c r="E329" i="10"/>
  <c r="G329" i="10"/>
  <c r="I329" i="10"/>
  <c r="K329" i="10"/>
  <c r="E330" i="10"/>
  <c r="G330" i="10"/>
  <c r="I330" i="10"/>
  <c r="K330" i="10"/>
  <c r="E331" i="10"/>
  <c r="G331" i="10"/>
  <c r="I331" i="10"/>
  <c r="K331" i="10"/>
  <c r="E332" i="10"/>
  <c r="G332" i="10"/>
  <c r="I332" i="10"/>
  <c r="K332" i="10"/>
  <c r="E333" i="10"/>
  <c r="G333" i="10"/>
  <c r="I333" i="10"/>
  <c r="K333" i="10"/>
  <c r="E334" i="10"/>
  <c r="G334" i="10"/>
  <c r="I334" i="10"/>
  <c r="K334" i="10"/>
  <c r="E335" i="10"/>
  <c r="G335" i="10"/>
  <c r="I335" i="10"/>
  <c r="K335" i="10"/>
  <c r="E302" i="10"/>
  <c r="G302" i="10"/>
  <c r="I302" i="10"/>
  <c r="K302" i="10"/>
  <c r="E303" i="10"/>
  <c r="G303" i="10"/>
  <c r="I303" i="10"/>
  <c r="K303" i="10"/>
  <c r="E304" i="10"/>
  <c r="G304" i="10"/>
  <c r="I304" i="10"/>
  <c r="K304" i="10"/>
  <c r="E305" i="10"/>
  <c r="G305" i="10"/>
  <c r="I305" i="10"/>
  <c r="K305" i="10"/>
  <c r="E306" i="10"/>
  <c r="G306" i="10"/>
  <c r="I306" i="10"/>
  <c r="K306" i="10"/>
  <c r="E307" i="10"/>
  <c r="G307" i="10"/>
  <c r="I307" i="10"/>
  <c r="K307" i="10"/>
  <c r="E308" i="10"/>
  <c r="G308" i="10"/>
  <c r="I308" i="10"/>
  <c r="K308" i="10"/>
  <c r="E311" i="10"/>
  <c r="G311" i="10"/>
  <c r="I311" i="10"/>
  <c r="K311" i="10"/>
  <c r="E312" i="10"/>
  <c r="G312" i="10"/>
  <c r="I312" i="10"/>
  <c r="K312" i="10"/>
  <c r="E313" i="10"/>
  <c r="G313" i="10"/>
  <c r="I313" i="10"/>
  <c r="K313" i="10"/>
  <c r="E314" i="10"/>
  <c r="G314" i="10"/>
  <c r="I314" i="10"/>
  <c r="K314" i="10"/>
  <c r="E315" i="10"/>
  <c r="G315" i="10"/>
  <c r="I315" i="10"/>
  <c r="K315" i="10"/>
  <c r="E316" i="10"/>
  <c r="G316" i="10"/>
  <c r="I316" i="10"/>
  <c r="K316" i="10"/>
  <c r="E317" i="10"/>
  <c r="G317" i="10"/>
  <c r="I317" i="10"/>
  <c r="K317" i="10"/>
  <c r="E284" i="10"/>
  <c r="G284" i="10"/>
  <c r="I284" i="10"/>
  <c r="K284" i="10"/>
  <c r="E285" i="10"/>
  <c r="G285" i="10"/>
  <c r="I285" i="10"/>
  <c r="K285" i="10"/>
  <c r="E286" i="10"/>
  <c r="G286" i="10"/>
  <c r="I286" i="10"/>
  <c r="K286" i="10"/>
  <c r="E287" i="10"/>
  <c r="G287" i="10"/>
  <c r="I287" i="10"/>
  <c r="K287" i="10"/>
  <c r="E288" i="10"/>
  <c r="G288" i="10"/>
  <c r="I288" i="10"/>
  <c r="K288" i="10"/>
  <c r="E289" i="10"/>
  <c r="G289" i="10"/>
  <c r="I289" i="10"/>
  <c r="K289" i="10"/>
  <c r="E290" i="10"/>
  <c r="G290" i="10"/>
  <c r="I290" i="10"/>
  <c r="K290" i="10"/>
  <c r="E293" i="10"/>
  <c r="G293" i="10"/>
  <c r="I293" i="10"/>
  <c r="K293" i="10"/>
  <c r="E294" i="10"/>
  <c r="G294" i="10"/>
  <c r="I294" i="10"/>
  <c r="K294" i="10"/>
  <c r="E295" i="10"/>
  <c r="G295" i="10"/>
  <c r="I295" i="10"/>
  <c r="K295" i="10"/>
  <c r="E296" i="10"/>
  <c r="G296" i="10"/>
  <c r="I296" i="10"/>
  <c r="K296" i="10"/>
  <c r="E297" i="10"/>
  <c r="G297" i="10"/>
  <c r="I297" i="10"/>
  <c r="K297" i="10"/>
  <c r="E298" i="10"/>
  <c r="G298" i="10"/>
  <c r="I298" i="10"/>
  <c r="K298" i="10"/>
  <c r="E299" i="10"/>
  <c r="G299" i="10"/>
  <c r="I299" i="10"/>
  <c r="K299" i="10"/>
  <c r="E248" i="10"/>
  <c r="G248" i="10"/>
  <c r="I248" i="10"/>
  <c r="K248" i="10"/>
  <c r="E249" i="10"/>
  <c r="G249" i="10"/>
  <c r="I249" i="10"/>
  <c r="K249" i="10"/>
  <c r="E250" i="10"/>
  <c r="G250" i="10"/>
  <c r="I250" i="10"/>
  <c r="K250" i="10"/>
  <c r="E251" i="10"/>
  <c r="G251" i="10"/>
  <c r="I251" i="10"/>
  <c r="K251" i="10"/>
  <c r="E252" i="10"/>
  <c r="G252" i="10"/>
  <c r="I252" i="10"/>
  <c r="K252" i="10"/>
  <c r="E253" i="10"/>
  <c r="G253" i="10"/>
  <c r="I253" i="10"/>
  <c r="K253" i="10"/>
  <c r="E254" i="10"/>
  <c r="G254" i="10"/>
  <c r="I254" i="10"/>
  <c r="K254" i="10"/>
  <c r="E257" i="10"/>
  <c r="G257" i="10"/>
  <c r="I257" i="10"/>
  <c r="K257" i="10"/>
  <c r="E258" i="10"/>
  <c r="G258" i="10"/>
  <c r="I258" i="10"/>
  <c r="K258" i="10"/>
  <c r="E259" i="10"/>
  <c r="G259" i="10"/>
  <c r="I259" i="10"/>
  <c r="K259" i="10"/>
  <c r="E260" i="10"/>
  <c r="G260" i="10"/>
  <c r="I260" i="10"/>
  <c r="K260" i="10"/>
  <c r="E261" i="10"/>
  <c r="G261" i="10"/>
  <c r="I261" i="10"/>
  <c r="K261" i="10"/>
  <c r="E262" i="10"/>
  <c r="G262" i="10"/>
  <c r="I262" i="10"/>
  <c r="K262" i="10"/>
  <c r="E263" i="10"/>
  <c r="G263" i="10"/>
  <c r="I263" i="10"/>
  <c r="K263" i="10"/>
  <c r="E266" i="10"/>
  <c r="G266" i="10"/>
  <c r="I266" i="10"/>
  <c r="K266" i="10"/>
  <c r="E267" i="10"/>
  <c r="G267" i="10"/>
  <c r="I267" i="10"/>
  <c r="K267" i="10"/>
  <c r="E268" i="10"/>
  <c r="G268" i="10"/>
  <c r="I268" i="10"/>
  <c r="K268" i="10"/>
  <c r="E269" i="10"/>
  <c r="G269" i="10"/>
  <c r="I269" i="10"/>
  <c r="K269" i="10"/>
  <c r="E270" i="10"/>
  <c r="G270" i="10"/>
  <c r="I270" i="10"/>
  <c r="K270" i="10"/>
  <c r="E271" i="10"/>
  <c r="G271" i="10"/>
  <c r="I271" i="10"/>
  <c r="K271" i="10"/>
  <c r="E272" i="10"/>
  <c r="G272" i="10"/>
  <c r="I272" i="10"/>
  <c r="K272" i="10"/>
  <c r="E275" i="10"/>
  <c r="G275" i="10"/>
  <c r="I275" i="10"/>
  <c r="K275" i="10"/>
  <c r="E276" i="10"/>
  <c r="G276" i="10"/>
  <c r="I276" i="10"/>
  <c r="K276" i="10"/>
  <c r="E277" i="10"/>
  <c r="G277" i="10"/>
  <c r="I277" i="10"/>
  <c r="K277" i="10"/>
  <c r="E278" i="10"/>
  <c r="G278" i="10"/>
  <c r="I278" i="10"/>
  <c r="K278" i="10"/>
  <c r="E279" i="10"/>
  <c r="G279" i="10"/>
  <c r="I279" i="10"/>
  <c r="K279" i="10"/>
  <c r="E280" i="10"/>
  <c r="G280" i="10"/>
  <c r="I280" i="10"/>
  <c r="K280" i="10"/>
  <c r="E281" i="10"/>
  <c r="G281" i="10"/>
  <c r="I281" i="10"/>
  <c r="K281" i="10"/>
  <c r="E212" i="10"/>
  <c r="G212" i="10"/>
  <c r="I212" i="10"/>
  <c r="K212" i="10"/>
  <c r="E213" i="10"/>
  <c r="G213" i="10"/>
  <c r="I213" i="10"/>
  <c r="K213" i="10"/>
  <c r="E214" i="10"/>
  <c r="G214" i="10"/>
  <c r="I214" i="10"/>
  <c r="K214" i="10"/>
  <c r="E215" i="10"/>
  <c r="G215" i="10"/>
  <c r="I215" i="10"/>
  <c r="K215" i="10"/>
  <c r="E216" i="10"/>
  <c r="G216" i="10"/>
  <c r="I216" i="10"/>
  <c r="K216" i="10"/>
  <c r="E217" i="10"/>
  <c r="G217" i="10"/>
  <c r="I217" i="10"/>
  <c r="K217" i="10"/>
  <c r="E218" i="10"/>
  <c r="G218" i="10"/>
  <c r="I218" i="10"/>
  <c r="K218" i="10"/>
  <c r="E221" i="10"/>
  <c r="G221" i="10"/>
  <c r="I221" i="10"/>
  <c r="K221" i="10"/>
  <c r="E222" i="10"/>
  <c r="G222" i="10"/>
  <c r="I222" i="10"/>
  <c r="K222" i="10"/>
  <c r="E223" i="10"/>
  <c r="G223" i="10"/>
  <c r="I223" i="10"/>
  <c r="K223" i="10"/>
  <c r="E224" i="10"/>
  <c r="G224" i="10"/>
  <c r="I224" i="10"/>
  <c r="K224" i="10"/>
  <c r="E225" i="10"/>
  <c r="G225" i="10"/>
  <c r="I225" i="10"/>
  <c r="K225" i="10"/>
  <c r="E226" i="10"/>
  <c r="G226" i="10"/>
  <c r="I226" i="10"/>
  <c r="K226" i="10"/>
  <c r="E227" i="10"/>
  <c r="G227" i="10"/>
  <c r="I227" i="10"/>
  <c r="K227" i="10"/>
  <c r="E230" i="10"/>
  <c r="G230" i="10"/>
  <c r="I230" i="10"/>
  <c r="K230" i="10"/>
  <c r="E231" i="10"/>
  <c r="G231" i="10"/>
  <c r="I231" i="10"/>
  <c r="K231" i="10"/>
  <c r="E232" i="10"/>
  <c r="G232" i="10"/>
  <c r="I232" i="10"/>
  <c r="K232" i="10"/>
  <c r="E233" i="10"/>
  <c r="G233" i="10"/>
  <c r="I233" i="10"/>
  <c r="K233" i="10"/>
  <c r="E234" i="10"/>
  <c r="G234" i="10"/>
  <c r="I234" i="10"/>
  <c r="K234" i="10"/>
  <c r="E235" i="10"/>
  <c r="G235" i="10"/>
  <c r="I235" i="10"/>
  <c r="K235" i="10"/>
  <c r="E236" i="10"/>
  <c r="G236" i="10"/>
  <c r="I236" i="10"/>
  <c r="K236" i="10"/>
  <c r="E239" i="10"/>
  <c r="G239" i="10"/>
  <c r="I239" i="10"/>
  <c r="K239" i="10"/>
  <c r="E240" i="10"/>
  <c r="G240" i="10"/>
  <c r="I240" i="10"/>
  <c r="K240" i="10"/>
  <c r="E241" i="10"/>
  <c r="G241" i="10"/>
  <c r="I241" i="10"/>
  <c r="K241" i="10"/>
  <c r="E242" i="10"/>
  <c r="G242" i="10"/>
  <c r="I242" i="10"/>
  <c r="K242" i="10"/>
  <c r="E243" i="10"/>
  <c r="G243" i="10"/>
  <c r="I243" i="10"/>
  <c r="K243" i="10"/>
  <c r="E244" i="10"/>
  <c r="G244" i="10"/>
  <c r="I244" i="10"/>
  <c r="K244" i="10"/>
  <c r="E245" i="10"/>
  <c r="G245" i="10"/>
  <c r="I245" i="10"/>
  <c r="K245" i="10"/>
  <c r="E41" i="10"/>
  <c r="G41" i="10"/>
  <c r="I41" i="10"/>
  <c r="K41" i="10"/>
  <c r="E42" i="10"/>
  <c r="G42" i="10"/>
  <c r="I42" i="10"/>
  <c r="K42" i="10"/>
  <c r="E43" i="10"/>
  <c r="G43" i="10"/>
  <c r="I43" i="10"/>
  <c r="K43" i="10"/>
  <c r="E44" i="10"/>
  <c r="G44" i="10"/>
  <c r="I44" i="10"/>
  <c r="K44" i="10"/>
  <c r="E45" i="10"/>
  <c r="G45" i="10"/>
  <c r="I45" i="10"/>
  <c r="K45" i="10"/>
  <c r="E46" i="10"/>
  <c r="G46" i="10"/>
  <c r="I46" i="10"/>
  <c r="K46" i="10"/>
  <c r="E47" i="10"/>
  <c r="G47" i="10"/>
  <c r="I47" i="10"/>
  <c r="K47" i="10"/>
  <c r="E50" i="10"/>
  <c r="G50" i="10"/>
  <c r="I50" i="10"/>
  <c r="K50" i="10"/>
  <c r="E51" i="10"/>
  <c r="G51" i="10"/>
  <c r="I51" i="10"/>
  <c r="K51" i="10"/>
  <c r="E52" i="10"/>
  <c r="G52" i="10"/>
  <c r="I52" i="10"/>
  <c r="K52" i="10"/>
  <c r="E53" i="10"/>
  <c r="G53" i="10"/>
  <c r="I53" i="10"/>
  <c r="K53" i="10"/>
  <c r="E54" i="10"/>
  <c r="G54" i="10"/>
  <c r="I54" i="10"/>
  <c r="K54" i="10"/>
  <c r="E55" i="10"/>
  <c r="G55" i="10"/>
  <c r="I55" i="10"/>
  <c r="K55" i="10"/>
  <c r="E56" i="10"/>
  <c r="G56" i="10"/>
  <c r="I56" i="10"/>
  <c r="K56" i="10"/>
  <c r="E59" i="10"/>
  <c r="G59" i="10"/>
  <c r="I59" i="10"/>
  <c r="K59" i="10"/>
  <c r="E60" i="10"/>
  <c r="G60" i="10"/>
  <c r="I60" i="10"/>
  <c r="K60" i="10"/>
  <c r="E61" i="10"/>
  <c r="G61" i="10"/>
  <c r="I61" i="10"/>
  <c r="K61" i="10"/>
  <c r="E62" i="10"/>
  <c r="G62" i="10"/>
  <c r="I62" i="10"/>
  <c r="K62" i="10"/>
  <c r="E63" i="10"/>
  <c r="G63" i="10"/>
  <c r="I63" i="10"/>
  <c r="K63" i="10"/>
  <c r="E64" i="10"/>
  <c r="G64" i="10"/>
  <c r="I64" i="10"/>
  <c r="K64" i="10"/>
  <c r="E65" i="10"/>
  <c r="G65" i="10"/>
  <c r="I65" i="10"/>
  <c r="K65" i="10"/>
  <c r="E68" i="10"/>
  <c r="G68" i="10"/>
  <c r="I68" i="10"/>
  <c r="K68" i="10"/>
  <c r="E69" i="10"/>
  <c r="G69" i="10"/>
  <c r="I69" i="10"/>
  <c r="K69" i="10"/>
  <c r="E70" i="10"/>
  <c r="G70" i="10"/>
  <c r="I70" i="10"/>
  <c r="K70" i="10"/>
  <c r="E71" i="10"/>
  <c r="G71" i="10"/>
  <c r="I71" i="10"/>
  <c r="K71" i="10"/>
  <c r="E72" i="10"/>
  <c r="G72" i="10"/>
  <c r="I72" i="10"/>
  <c r="K72" i="10"/>
  <c r="E73" i="10"/>
  <c r="G73" i="10"/>
  <c r="I73" i="10"/>
  <c r="K73" i="10"/>
  <c r="E74" i="10"/>
  <c r="G74" i="10"/>
  <c r="I74" i="10"/>
  <c r="K74" i="10"/>
  <c r="E77" i="10"/>
  <c r="G77" i="10"/>
  <c r="I77" i="10"/>
  <c r="K77" i="10"/>
  <c r="E78" i="10"/>
  <c r="G78" i="10"/>
  <c r="I78" i="10"/>
  <c r="K78" i="10"/>
  <c r="E79" i="10"/>
  <c r="G79" i="10"/>
  <c r="I79" i="10"/>
  <c r="K79" i="10"/>
  <c r="E80" i="10"/>
  <c r="G80" i="10"/>
  <c r="I80" i="10"/>
  <c r="K80" i="10"/>
  <c r="E81" i="10"/>
  <c r="G81" i="10"/>
  <c r="I81" i="10"/>
  <c r="K81" i="10"/>
  <c r="E82" i="10"/>
  <c r="G82" i="10"/>
  <c r="I82" i="10"/>
  <c r="K82" i="10"/>
  <c r="E83" i="10"/>
  <c r="G83" i="10"/>
  <c r="I83" i="10"/>
  <c r="K83" i="10"/>
  <c r="E86" i="10"/>
  <c r="G86" i="10"/>
  <c r="I86" i="10"/>
  <c r="K86" i="10"/>
  <c r="E87" i="10"/>
  <c r="G87" i="10"/>
  <c r="I87" i="10"/>
  <c r="K87" i="10"/>
  <c r="E88" i="10"/>
  <c r="G88" i="10"/>
  <c r="I88" i="10"/>
  <c r="K88" i="10"/>
  <c r="E89" i="10"/>
  <c r="G89" i="10"/>
  <c r="I89" i="10"/>
  <c r="K89" i="10"/>
  <c r="E90" i="10"/>
  <c r="G90" i="10"/>
  <c r="I90" i="10"/>
  <c r="K90" i="10"/>
  <c r="E91" i="10"/>
  <c r="G91" i="10"/>
  <c r="I91" i="10"/>
  <c r="K91" i="10"/>
  <c r="E92" i="10"/>
  <c r="G92" i="10"/>
  <c r="I92" i="10"/>
  <c r="K92" i="10"/>
  <c r="E95" i="10"/>
  <c r="G95" i="10"/>
  <c r="I95" i="10"/>
  <c r="K95" i="10"/>
  <c r="E96" i="10"/>
  <c r="G96" i="10"/>
  <c r="I96" i="10"/>
  <c r="K96" i="10"/>
  <c r="E97" i="10"/>
  <c r="G97" i="10"/>
  <c r="I97" i="10"/>
  <c r="K97" i="10"/>
  <c r="E98" i="10"/>
  <c r="G98" i="10"/>
  <c r="I98" i="10"/>
  <c r="K98" i="10"/>
  <c r="E99" i="10"/>
  <c r="G99" i="10"/>
  <c r="I99" i="10"/>
  <c r="K99" i="10"/>
  <c r="E100" i="10"/>
  <c r="G100" i="10"/>
  <c r="I100" i="10"/>
  <c r="K100" i="10"/>
  <c r="E101" i="10"/>
  <c r="G101" i="10"/>
  <c r="I101" i="10"/>
  <c r="K101" i="10"/>
  <c r="E104" i="10"/>
  <c r="G104" i="10"/>
  <c r="I104" i="10"/>
  <c r="K104" i="10"/>
  <c r="E105" i="10"/>
  <c r="G105" i="10"/>
  <c r="I105" i="10"/>
  <c r="K105" i="10"/>
  <c r="E106" i="10"/>
  <c r="G106" i="10"/>
  <c r="I106" i="10"/>
  <c r="K106" i="10"/>
  <c r="E107" i="10"/>
  <c r="G107" i="10"/>
  <c r="I107" i="10"/>
  <c r="K107" i="10"/>
  <c r="E108" i="10"/>
  <c r="G108" i="10"/>
  <c r="I108" i="10"/>
  <c r="K108" i="10"/>
  <c r="E109" i="10"/>
  <c r="G109" i="10"/>
  <c r="I109" i="10"/>
  <c r="K109" i="10"/>
  <c r="E110" i="10"/>
  <c r="G110" i="10"/>
  <c r="I110" i="10"/>
  <c r="K110" i="10"/>
  <c r="E113" i="10"/>
  <c r="G113" i="10"/>
  <c r="I113" i="10"/>
  <c r="K113" i="10"/>
  <c r="E114" i="10"/>
  <c r="G114" i="10"/>
  <c r="I114" i="10"/>
  <c r="K114" i="10"/>
  <c r="E115" i="10"/>
  <c r="G115" i="10"/>
  <c r="I115" i="10"/>
  <c r="K115" i="10"/>
  <c r="E116" i="10"/>
  <c r="G116" i="10"/>
  <c r="I116" i="10"/>
  <c r="K116" i="10"/>
  <c r="E117" i="10"/>
  <c r="G117" i="10"/>
  <c r="I117" i="10"/>
  <c r="K117" i="10"/>
  <c r="E118" i="10"/>
  <c r="G118" i="10"/>
  <c r="I118" i="10"/>
  <c r="K118" i="10"/>
  <c r="E119" i="10"/>
  <c r="G119" i="10"/>
  <c r="I119" i="10"/>
  <c r="K119" i="10"/>
  <c r="E122" i="10"/>
  <c r="G122" i="10"/>
  <c r="I122" i="10"/>
  <c r="K122" i="10"/>
  <c r="E123" i="10"/>
  <c r="G123" i="10"/>
  <c r="I123" i="10"/>
  <c r="K123" i="10"/>
  <c r="E124" i="10"/>
  <c r="G124" i="10"/>
  <c r="I124" i="10"/>
  <c r="K124" i="10"/>
  <c r="E125" i="10"/>
  <c r="G125" i="10"/>
  <c r="I125" i="10"/>
  <c r="K125" i="10"/>
  <c r="E126" i="10"/>
  <c r="G126" i="10"/>
  <c r="I126" i="10"/>
  <c r="K126" i="10"/>
  <c r="E127" i="10"/>
  <c r="G127" i="10"/>
  <c r="I127" i="10"/>
  <c r="K127" i="10"/>
  <c r="E128" i="10"/>
  <c r="G128" i="10"/>
  <c r="I128" i="10"/>
  <c r="K128" i="10"/>
  <c r="E131" i="10"/>
  <c r="G131" i="10"/>
  <c r="I131" i="10"/>
  <c r="K131" i="10"/>
  <c r="E132" i="10"/>
  <c r="G132" i="10"/>
  <c r="I132" i="10"/>
  <c r="K132" i="10"/>
  <c r="E133" i="10"/>
  <c r="G133" i="10"/>
  <c r="I133" i="10"/>
  <c r="K133" i="10"/>
  <c r="E134" i="10"/>
  <c r="G134" i="10"/>
  <c r="I134" i="10"/>
  <c r="K134" i="10"/>
  <c r="E135" i="10"/>
  <c r="G135" i="10"/>
  <c r="I135" i="10"/>
  <c r="K135" i="10"/>
  <c r="E136" i="10"/>
  <c r="G136" i="10"/>
  <c r="I136" i="10"/>
  <c r="K136" i="10"/>
  <c r="E137" i="10"/>
  <c r="G137" i="10"/>
  <c r="I137" i="10"/>
  <c r="K137" i="10"/>
  <c r="E140" i="10"/>
  <c r="G140" i="10"/>
  <c r="I140" i="10"/>
  <c r="K140" i="10"/>
  <c r="E141" i="10"/>
  <c r="G141" i="10"/>
  <c r="I141" i="10"/>
  <c r="K141" i="10"/>
  <c r="E142" i="10"/>
  <c r="G142" i="10"/>
  <c r="I142" i="10"/>
  <c r="K142" i="10"/>
  <c r="E143" i="10"/>
  <c r="G143" i="10"/>
  <c r="I143" i="10"/>
  <c r="K143" i="10"/>
  <c r="E144" i="10"/>
  <c r="G144" i="10"/>
  <c r="I144" i="10"/>
  <c r="K144" i="10"/>
  <c r="E145" i="10"/>
  <c r="G145" i="10"/>
  <c r="I145" i="10"/>
  <c r="K145" i="10"/>
  <c r="E146" i="10"/>
  <c r="G146" i="10"/>
  <c r="I146" i="10"/>
  <c r="K146" i="10"/>
  <c r="E149" i="10"/>
  <c r="G149" i="10"/>
  <c r="I149" i="10"/>
  <c r="K149" i="10"/>
  <c r="E150" i="10"/>
  <c r="G150" i="10"/>
  <c r="I150" i="10"/>
  <c r="K150" i="10"/>
  <c r="E151" i="10"/>
  <c r="G151" i="10"/>
  <c r="I151" i="10"/>
  <c r="K151" i="10"/>
  <c r="E152" i="10"/>
  <c r="G152" i="10"/>
  <c r="I152" i="10"/>
  <c r="K152" i="10"/>
  <c r="E153" i="10"/>
  <c r="G153" i="10"/>
  <c r="I153" i="10"/>
  <c r="K153" i="10"/>
  <c r="E154" i="10"/>
  <c r="G154" i="10"/>
  <c r="I154" i="10"/>
  <c r="K154" i="10"/>
  <c r="E155" i="10"/>
  <c r="G155" i="10"/>
  <c r="I155" i="10"/>
  <c r="K155" i="10"/>
  <c r="E158" i="10"/>
  <c r="G158" i="10"/>
  <c r="I158" i="10"/>
  <c r="K158" i="10"/>
  <c r="E159" i="10"/>
  <c r="G159" i="10"/>
  <c r="I159" i="10"/>
  <c r="K159" i="10"/>
  <c r="E160" i="10"/>
  <c r="G160" i="10"/>
  <c r="I160" i="10"/>
  <c r="K160" i="10"/>
  <c r="E161" i="10"/>
  <c r="G161" i="10"/>
  <c r="I161" i="10"/>
  <c r="K161" i="10"/>
  <c r="E162" i="10"/>
  <c r="G162" i="10"/>
  <c r="I162" i="10"/>
  <c r="K162" i="10"/>
  <c r="E163" i="10"/>
  <c r="G163" i="10"/>
  <c r="I163" i="10"/>
  <c r="K163" i="10"/>
  <c r="E164" i="10"/>
  <c r="G164" i="10"/>
  <c r="I164" i="10"/>
  <c r="K164" i="10"/>
  <c r="E167" i="10"/>
  <c r="G167" i="10"/>
  <c r="I167" i="10"/>
  <c r="K167" i="10"/>
  <c r="E168" i="10"/>
  <c r="G168" i="10"/>
  <c r="I168" i="10"/>
  <c r="K168" i="10"/>
  <c r="E169" i="10"/>
  <c r="G169" i="10"/>
  <c r="I169" i="10"/>
  <c r="K169" i="10"/>
  <c r="E170" i="10"/>
  <c r="G170" i="10"/>
  <c r="I170" i="10"/>
  <c r="K170" i="10"/>
  <c r="E171" i="10"/>
  <c r="G171" i="10"/>
  <c r="I171" i="10"/>
  <c r="K171" i="10"/>
  <c r="E172" i="10"/>
  <c r="G172" i="10"/>
  <c r="I172" i="10"/>
  <c r="K172" i="10"/>
  <c r="E173" i="10"/>
  <c r="G173" i="10"/>
  <c r="I173" i="10"/>
  <c r="K173" i="10"/>
  <c r="E176" i="10"/>
  <c r="G176" i="10"/>
  <c r="I176" i="10"/>
  <c r="K176" i="10"/>
  <c r="E177" i="10"/>
  <c r="G177" i="10"/>
  <c r="I177" i="10"/>
  <c r="K177" i="10"/>
  <c r="E178" i="10"/>
  <c r="G178" i="10"/>
  <c r="I178" i="10"/>
  <c r="K178" i="10"/>
  <c r="E179" i="10"/>
  <c r="G179" i="10"/>
  <c r="I179" i="10"/>
  <c r="K179" i="10"/>
  <c r="E180" i="10"/>
  <c r="G180" i="10"/>
  <c r="I180" i="10"/>
  <c r="K180" i="10"/>
  <c r="E181" i="10"/>
  <c r="G181" i="10"/>
  <c r="I181" i="10"/>
  <c r="K181" i="10"/>
  <c r="E182" i="10"/>
  <c r="G182" i="10"/>
  <c r="I182" i="10"/>
  <c r="K182" i="10"/>
  <c r="E185" i="10"/>
  <c r="G185" i="10"/>
  <c r="I185" i="10"/>
  <c r="K185" i="10"/>
  <c r="E186" i="10"/>
  <c r="G186" i="10"/>
  <c r="I186" i="10"/>
  <c r="K186" i="10"/>
  <c r="E187" i="10"/>
  <c r="G187" i="10"/>
  <c r="I187" i="10"/>
  <c r="K187" i="10"/>
  <c r="E188" i="10"/>
  <c r="G188" i="10"/>
  <c r="I188" i="10"/>
  <c r="K188" i="10"/>
  <c r="E189" i="10"/>
  <c r="G189" i="10"/>
  <c r="I189" i="10"/>
  <c r="K189" i="10"/>
  <c r="E190" i="10"/>
  <c r="G190" i="10"/>
  <c r="I190" i="10"/>
  <c r="K190" i="10"/>
  <c r="E191" i="10"/>
  <c r="G191" i="10"/>
  <c r="I191" i="10"/>
  <c r="K191" i="10"/>
  <c r="E194" i="10"/>
  <c r="G194" i="10"/>
  <c r="I194" i="10"/>
  <c r="K194" i="10"/>
  <c r="E195" i="10"/>
  <c r="G195" i="10"/>
  <c r="I195" i="10"/>
  <c r="K195" i="10"/>
  <c r="E196" i="10"/>
  <c r="G196" i="10"/>
  <c r="I196" i="10"/>
  <c r="K196" i="10"/>
  <c r="E197" i="10"/>
  <c r="G197" i="10"/>
  <c r="I197" i="10"/>
  <c r="K197" i="10"/>
  <c r="E198" i="10"/>
  <c r="G198" i="10"/>
  <c r="I198" i="10"/>
  <c r="K198" i="10"/>
  <c r="E199" i="10"/>
  <c r="G199" i="10"/>
  <c r="I199" i="10"/>
  <c r="K199" i="10"/>
  <c r="E200" i="10"/>
  <c r="G200" i="10"/>
  <c r="I200" i="10"/>
  <c r="K200" i="10"/>
  <c r="E203" i="10"/>
  <c r="G203" i="10"/>
  <c r="I203" i="10"/>
  <c r="K203" i="10"/>
  <c r="E204" i="10"/>
  <c r="G204" i="10"/>
  <c r="I204" i="10"/>
  <c r="K204" i="10"/>
  <c r="E205" i="10"/>
  <c r="G205" i="10"/>
  <c r="I205" i="10"/>
  <c r="K205" i="10"/>
  <c r="E206" i="10"/>
  <c r="G206" i="10"/>
  <c r="I206" i="10"/>
  <c r="K206" i="10"/>
  <c r="E207" i="10"/>
  <c r="G207" i="10"/>
  <c r="I207" i="10"/>
  <c r="K207" i="10"/>
  <c r="E208" i="10"/>
  <c r="G208" i="10"/>
  <c r="I208" i="10"/>
  <c r="K208" i="10"/>
  <c r="E209" i="10"/>
  <c r="G209" i="10"/>
  <c r="I209" i="10"/>
  <c r="K209" i="10"/>
  <c r="E32" i="10"/>
  <c r="G32" i="10"/>
  <c r="I32" i="10"/>
  <c r="K32" i="10"/>
  <c r="E33" i="10"/>
  <c r="G33" i="10"/>
  <c r="I33" i="10"/>
  <c r="K33" i="10"/>
  <c r="E34" i="10"/>
  <c r="G34" i="10"/>
  <c r="I34" i="10"/>
  <c r="K34" i="10"/>
  <c r="E35" i="10"/>
  <c r="G35" i="10"/>
  <c r="I35" i="10"/>
  <c r="K35" i="10"/>
  <c r="E36" i="10"/>
  <c r="G36" i="10"/>
  <c r="I36" i="10"/>
  <c r="K36" i="10"/>
  <c r="E37" i="10"/>
  <c r="G37" i="10"/>
  <c r="I37" i="10"/>
  <c r="K37" i="10"/>
  <c r="E38" i="10"/>
  <c r="G38" i="10"/>
  <c r="I38" i="10"/>
  <c r="K38" i="10"/>
  <c r="E23" i="10"/>
  <c r="G23" i="10"/>
  <c r="E24" i="10"/>
  <c r="G24" i="10"/>
  <c r="E25" i="10"/>
  <c r="G25" i="10"/>
  <c r="E26" i="10"/>
  <c r="G26" i="10"/>
  <c r="E27" i="10"/>
  <c r="G27" i="10"/>
  <c r="E28" i="10"/>
  <c r="G28" i="10"/>
  <c r="E29" i="10"/>
  <c r="G29" i="10"/>
  <c r="I23" i="10"/>
  <c r="K23" i="10"/>
  <c r="I24" i="10"/>
  <c r="K24" i="10"/>
  <c r="I25" i="10"/>
  <c r="K25" i="10"/>
  <c r="I26" i="10"/>
  <c r="K26" i="10"/>
  <c r="I27" i="10"/>
  <c r="K27" i="10"/>
  <c r="I28" i="10"/>
  <c r="K28" i="10"/>
  <c r="I29" i="10"/>
  <c r="K29" i="10"/>
  <c r="E14" i="10"/>
  <c r="G14" i="10"/>
  <c r="E15" i="10"/>
  <c r="G15" i="10"/>
  <c r="E16" i="10"/>
  <c r="G16" i="10"/>
  <c r="E17" i="10"/>
  <c r="G17" i="10"/>
  <c r="E18" i="10"/>
  <c r="G18" i="10"/>
  <c r="E19" i="10"/>
  <c r="G19" i="10"/>
  <c r="E20" i="10"/>
  <c r="G20" i="10"/>
  <c r="I14" i="10"/>
  <c r="K14" i="10"/>
  <c r="I15" i="10"/>
  <c r="K15" i="10"/>
  <c r="I16" i="10"/>
  <c r="K16" i="10"/>
  <c r="I17" i="10"/>
  <c r="K17" i="10"/>
  <c r="I18" i="10"/>
  <c r="K18" i="10"/>
  <c r="I19" i="10"/>
  <c r="K19" i="10"/>
  <c r="I20" i="10"/>
  <c r="K20" i="10"/>
  <c r="E5" i="10"/>
  <c r="G5" i="10"/>
  <c r="I5" i="10"/>
  <c r="K5" i="10"/>
  <c r="E6" i="10"/>
  <c r="G6" i="10"/>
  <c r="I6" i="10"/>
  <c r="K6" i="10"/>
  <c r="E7" i="10"/>
  <c r="G7" i="10"/>
  <c r="I7" i="10"/>
  <c r="K7" i="10"/>
  <c r="E8" i="10"/>
  <c r="G8" i="10"/>
  <c r="I8" i="10"/>
  <c r="K8" i="10"/>
  <c r="E9" i="10"/>
  <c r="G9" i="10"/>
  <c r="I9" i="10"/>
  <c r="K9" i="10"/>
  <c r="E10" i="10"/>
  <c r="G10" i="10"/>
  <c r="I10" i="10"/>
  <c r="K10" i="10"/>
  <c r="E11" i="10"/>
  <c r="G11" i="10"/>
  <c r="I11" i="10"/>
  <c r="K11" i="10"/>
  <c r="K4" i="10"/>
  <c r="I4" i="10"/>
  <c r="G4" i="10"/>
  <c r="E4" i="10"/>
  <c r="J4" i="10"/>
  <c r="H4" i="10"/>
  <c r="F4" i="10"/>
  <c r="D4" i="10"/>
  <c r="B4" i="10"/>
  <c r="B5" i="10" s="1"/>
  <c r="B6" i="10" s="1"/>
  <c r="B7" i="10" s="1"/>
  <c r="B8" i="10" s="1"/>
  <c r="B9" i="10" s="1"/>
  <c r="B10" i="10" s="1"/>
  <c r="B11" i="10" s="1"/>
  <c r="B14" i="10" s="1"/>
  <c r="B15" i="10" s="1"/>
  <c r="B16" i="10" s="1"/>
  <c r="B17" i="10" s="1"/>
  <c r="B18" i="10" s="1"/>
  <c r="B19" i="10" s="1"/>
  <c r="B20" i="10" s="1"/>
  <c r="B23" i="10" s="1"/>
  <c r="B24" i="10" s="1"/>
  <c r="B25" i="10" s="1"/>
  <c r="B26" i="10" s="1"/>
  <c r="B27" i="10" s="1"/>
  <c r="B28" i="10" s="1"/>
  <c r="B29" i="10" s="1"/>
  <c r="B32" i="10" s="1"/>
  <c r="B33" i="10" s="1"/>
  <c r="B34" i="10" s="1"/>
  <c r="B35" i="10" s="1"/>
  <c r="B36" i="10" s="1"/>
  <c r="B37" i="10" s="1"/>
  <c r="B38" i="10" s="1"/>
  <c r="B41" i="10" s="1"/>
  <c r="B42" i="10" s="1"/>
  <c r="B43" i="10" s="1"/>
  <c r="B44" i="10" s="1"/>
  <c r="B45" i="10" s="1"/>
  <c r="B46" i="10" s="1"/>
  <c r="B47" i="10" s="1"/>
  <c r="B50" i="10" s="1"/>
  <c r="B51" i="10" s="1"/>
  <c r="B52" i="10" s="1"/>
  <c r="B53" i="10" s="1"/>
  <c r="B54" i="10" s="1"/>
  <c r="B55" i="10" s="1"/>
  <c r="B56" i="10" s="1"/>
  <c r="B59" i="10" s="1"/>
  <c r="B60" i="10" s="1"/>
  <c r="B61" i="10" s="1"/>
  <c r="B62" i="10" s="1"/>
  <c r="B63" i="10" s="1"/>
  <c r="B64" i="10" s="1"/>
  <c r="B65" i="10" s="1"/>
  <c r="B68" i="10" s="1"/>
  <c r="B69" i="10" s="1"/>
  <c r="B70" i="10" s="1"/>
  <c r="B71" i="10" s="1"/>
  <c r="B72" i="10" s="1"/>
  <c r="B73" i="10" s="1"/>
  <c r="B74" i="10" s="1"/>
  <c r="B77" i="10" s="1"/>
  <c r="B78" i="10" s="1"/>
  <c r="B79" i="10" s="1"/>
  <c r="B80" i="10" s="1"/>
  <c r="B81" i="10" s="1"/>
  <c r="B82" i="10" s="1"/>
  <c r="B83" i="10" s="1"/>
  <c r="B86" i="10" s="1"/>
  <c r="B87" i="10" s="1"/>
  <c r="B88" i="10" s="1"/>
  <c r="B89" i="10" s="1"/>
  <c r="B90" i="10" s="1"/>
  <c r="B91" i="10" s="1"/>
  <c r="B92" i="10" s="1"/>
  <c r="B95" i="10" s="1"/>
  <c r="B96" i="10" s="1"/>
  <c r="B97" i="10" s="1"/>
  <c r="B98" i="10" s="1"/>
  <c r="B99" i="10" s="1"/>
  <c r="B100" i="10" s="1"/>
  <c r="B101" i="10" s="1"/>
  <c r="B104" i="10" s="1"/>
  <c r="B105" i="10" s="1"/>
  <c r="B106" i="10" s="1"/>
  <c r="B107" i="10" s="1"/>
  <c r="B108" i="10" s="1"/>
  <c r="B109" i="10" s="1"/>
  <c r="B110" i="10" s="1"/>
  <c r="B113" i="10" s="1"/>
  <c r="B114" i="10" s="1"/>
  <c r="B115" i="10" s="1"/>
  <c r="B116" i="10" s="1"/>
  <c r="B117" i="10" s="1"/>
  <c r="B118" i="10" s="1"/>
  <c r="B119" i="10" s="1"/>
  <c r="B122" i="10" s="1"/>
  <c r="B123" i="10" s="1"/>
  <c r="B124" i="10" s="1"/>
  <c r="B125" i="10" s="1"/>
  <c r="B126" i="10" s="1"/>
  <c r="B127" i="10" s="1"/>
  <c r="B128" i="10" s="1"/>
  <c r="B131" i="10" s="1"/>
  <c r="B132" i="10" s="1"/>
  <c r="B133" i="10" s="1"/>
  <c r="B134" i="10" s="1"/>
  <c r="B135" i="10" s="1"/>
  <c r="B136" i="10" s="1"/>
  <c r="B137" i="10" s="1"/>
  <c r="B140" i="10" s="1"/>
  <c r="B141" i="10" s="1"/>
  <c r="B142" i="10" s="1"/>
  <c r="B143" i="10" s="1"/>
  <c r="B144" i="10" s="1"/>
  <c r="B145" i="10" s="1"/>
  <c r="B146" i="10" s="1"/>
  <c r="B149" i="10" s="1"/>
  <c r="B150" i="10" s="1"/>
  <c r="B151" i="10" s="1"/>
  <c r="B152" i="10" s="1"/>
  <c r="B153" i="10" s="1"/>
  <c r="B154" i="10" s="1"/>
  <c r="B155" i="10" s="1"/>
  <c r="B158" i="10" s="1"/>
  <c r="B159" i="10" s="1"/>
  <c r="B160" i="10" s="1"/>
  <c r="B161" i="10" s="1"/>
  <c r="B162" i="10" s="1"/>
  <c r="B163" i="10" s="1"/>
  <c r="B164" i="10" s="1"/>
  <c r="B167" i="10" s="1"/>
  <c r="B168" i="10" s="1"/>
  <c r="B169" i="10" s="1"/>
  <c r="B170" i="10" s="1"/>
  <c r="B171" i="10" s="1"/>
  <c r="B172" i="10" s="1"/>
  <c r="B173" i="10" s="1"/>
  <c r="B176" i="10" s="1"/>
  <c r="B177" i="10" s="1"/>
  <c r="B178" i="10" s="1"/>
  <c r="B179" i="10" s="1"/>
  <c r="B180" i="10" s="1"/>
  <c r="B181" i="10" s="1"/>
  <c r="B182" i="10" s="1"/>
  <c r="B185" i="10" s="1"/>
  <c r="B186" i="10" s="1"/>
  <c r="B187" i="10" s="1"/>
  <c r="B188" i="10" s="1"/>
  <c r="B189" i="10" s="1"/>
  <c r="B190" i="10" s="1"/>
  <c r="B191" i="10" s="1"/>
  <c r="B194" i="10" s="1"/>
  <c r="B195" i="10" s="1"/>
  <c r="B196" i="10" s="1"/>
  <c r="B197" i="10" s="1"/>
  <c r="B198" i="10" s="1"/>
  <c r="B199" i="10" s="1"/>
  <c r="B200" i="10" s="1"/>
  <c r="B203" i="10" s="1"/>
  <c r="B204" i="10" s="1"/>
  <c r="B205" i="10" s="1"/>
  <c r="B206" i="10" s="1"/>
  <c r="B207" i="10" s="1"/>
  <c r="B208" i="10" s="1"/>
  <c r="B209" i="10" s="1"/>
  <c r="B212" i="10" s="1"/>
  <c r="B213" i="10" s="1"/>
  <c r="B214" i="10" s="1"/>
  <c r="B215" i="10" s="1"/>
  <c r="B216" i="10" s="1"/>
  <c r="B217" i="10" s="1"/>
  <c r="B218" i="10" s="1"/>
  <c r="B221" i="10" s="1"/>
  <c r="B222" i="10" s="1"/>
  <c r="B223" i="10" s="1"/>
  <c r="B224" i="10" s="1"/>
  <c r="B225" i="10" s="1"/>
  <c r="B226" i="10" s="1"/>
  <c r="B227" i="10" s="1"/>
  <c r="B230" i="10" s="1"/>
  <c r="B231" i="10" s="1"/>
  <c r="B232" i="10" s="1"/>
  <c r="B233" i="10" s="1"/>
  <c r="B234" i="10" s="1"/>
  <c r="B235" i="10" s="1"/>
  <c r="B236" i="10" s="1"/>
  <c r="B239" i="10" s="1"/>
  <c r="B240" i="10" s="1"/>
  <c r="B241" i="10" s="1"/>
  <c r="B242" i="10" s="1"/>
  <c r="B243" i="10" s="1"/>
  <c r="B244" i="10" s="1"/>
  <c r="B245" i="10" s="1"/>
  <c r="B248" i="10" s="1"/>
  <c r="B249" i="10" s="1"/>
  <c r="B250" i="10" s="1"/>
  <c r="B251" i="10" s="1"/>
  <c r="B252" i="10" s="1"/>
  <c r="B253" i="10" s="1"/>
  <c r="B254" i="10" s="1"/>
  <c r="B257" i="10" s="1"/>
  <c r="B258" i="10" s="1"/>
  <c r="B259" i="10" s="1"/>
  <c r="B260" i="10" s="1"/>
  <c r="B261" i="10" s="1"/>
  <c r="B262" i="10" s="1"/>
  <c r="B263" i="10" s="1"/>
  <c r="B266" i="10" s="1"/>
  <c r="B267" i="10" s="1"/>
  <c r="B268" i="10" s="1"/>
  <c r="B269" i="10" s="1"/>
  <c r="B270" i="10" s="1"/>
  <c r="B271" i="10" s="1"/>
  <c r="B272" i="10" s="1"/>
  <c r="B275" i="10" s="1"/>
  <c r="B276" i="10" s="1"/>
  <c r="B277" i="10" s="1"/>
  <c r="B278" i="10" s="1"/>
  <c r="B279" i="10" s="1"/>
  <c r="B280" i="10" s="1"/>
  <c r="B281" i="10" s="1"/>
  <c r="B284" i="10" s="1"/>
  <c r="B285" i="10" s="1"/>
  <c r="B286" i="10" s="1"/>
  <c r="B287" i="10" s="1"/>
  <c r="B288" i="10" s="1"/>
  <c r="B289" i="10" s="1"/>
  <c r="B290" i="10" s="1"/>
  <c r="B293" i="10" s="1"/>
  <c r="B294" i="10" s="1"/>
  <c r="B295" i="10" s="1"/>
  <c r="B296" i="10" s="1"/>
  <c r="B297" i="10" s="1"/>
  <c r="B298" i="10" s="1"/>
  <c r="B299" i="10" s="1"/>
  <c r="B302" i="10" s="1"/>
  <c r="B303" i="10" s="1"/>
  <c r="B304" i="10" s="1"/>
  <c r="B305" i="10" s="1"/>
  <c r="B306" i="10" s="1"/>
  <c r="B307" i="10" s="1"/>
  <c r="B308" i="10" s="1"/>
  <c r="B311" i="10" s="1"/>
  <c r="B312" i="10" s="1"/>
  <c r="B313" i="10" s="1"/>
  <c r="B314" i="10" s="1"/>
  <c r="B315" i="10" s="1"/>
  <c r="B316" i="10" s="1"/>
  <c r="B317" i="10" s="1"/>
  <c r="B320" i="10" s="1"/>
  <c r="B321" i="10" s="1"/>
  <c r="B322" i="10" s="1"/>
  <c r="B323" i="10" s="1"/>
  <c r="B324" i="10" s="1"/>
  <c r="B325" i="10" s="1"/>
  <c r="B326" i="10" s="1"/>
  <c r="B329" i="10" s="1"/>
  <c r="B330" i="10" s="1"/>
  <c r="B331" i="10" s="1"/>
  <c r="B332" i="10" s="1"/>
  <c r="B333" i="10" s="1"/>
  <c r="B334" i="10" s="1"/>
  <c r="B335" i="10" s="1"/>
  <c r="B338" i="10" s="1"/>
  <c r="B339" i="10" s="1"/>
  <c r="B340" i="10" s="1"/>
  <c r="B341" i="10" s="1"/>
  <c r="B342" i="10" s="1"/>
  <c r="B343" i="10" s="1"/>
  <c r="B344" i="10" s="1"/>
  <c r="B347" i="10" s="1"/>
  <c r="B348" i="10" s="1"/>
  <c r="B349" i="10" s="1"/>
  <c r="B350" i="10" s="1"/>
  <c r="B351" i="10" s="1"/>
  <c r="B352" i="10" s="1"/>
  <c r="B353" i="10" s="1"/>
  <c r="J104" i="1"/>
  <c r="V104" i="1"/>
  <c r="AH104" i="1"/>
  <c r="AT104" i="1"/>
  <c r="BF104" i="1"/>
  <c r="BR104" i="1"/>
  <c r="CD104" i="1"/>
  <c r="CP104" i="1"/>
  <c r="DB104" i="1"/>
  <c r="DN104" i="1"/>
  <c r="DZ104" i="1"/>
  <c r="EL104" i="1"/>
  <c r="EX104" i="1"/>
  <c r="FJ104" i="1"/>
  <c r="GH104" i="1"/>
  <c r="GT104" i="1"/>
  <c r="HF104" i="1"/>
  <c r="HR104" i="1"/>
  <c r="J105" i="1"/>
  <c r="V105" i="1"/>
  <c r="AH105" i="1"/>
  <c r="AT105" i="1"/>
  <c r="BF105" i="1"/>
  <c r="BR105" i="1"/>
  <c r="CD105" i="1"/>
  <c r="CP105" i="1"/>
  <c r="DB105" i="1"/>
  <c r="DN105" i="1"/>
  <c r="DZ105" i="1"/>
  <c r="EL105" i="1"/>
  <c r="EX105" i="1"/>
  <c r="FJ105" i="1"/>
  <c r="GH105" i="1"/>
  <c r="GT105" i="1"/>
  <c r="HF105" i="1"/>
  <c r="HR105" i="1"/>
  <c r="J106" i="1"/>
  <c r="V106" i="1"/>
  <c r="AH106" i="1"/>
  <c r="AT106" i="1"/>
  <c r="BF106" i="1"/>
  <c r="BR106" i="1"/>
  <c r="CD106" i="1"/>
  <c r="CP106" i="1"/>
  <c r="DB106" i="1"/>
  <c r="DN106" i="1"/>
  <c r="DZ106" i="1"/>
  <c r="EL106" i="1"/>
  <c r="EX106" i="1"/>
  <c r="FJ106" i="1"/>
  <c r="GH106" i="1"/>
  <c r="GT106" i="1"/>
  <c r="HF106" i="1"/>
  <c r="HR106" i="1"/>
  <c r="J107" i="1"/>
  <c r="V107" i="1"/>
  <c r="AH107" i="1"/>
  <c r="AT107" i="1"/>
  <c r="BF107" i="1"/>
  <c r="BR107" i="1"/>
  <c r="CD107" i="1"/>
  <c r="CP107" i="1"/>
  <c r="DB107" i="1"/>
  <c r="DN107" i="1"/>
  <c r="DZ107" i="1"/>
  <c r="EL107" i="1"/>
  <c r="EX107" i="1"/>
  <c r="FJ107" i="1"/>
  <c r="GH107" i="1"/>
  <c r="GT107" i="1"/>
  <c r="HF107" i="1"/>
  <c r="HR107" i="1"/>
  <c r="J108" i="1"/>
  <c r="V108" i="1"/>
  <c r="AH108" i="1"/>
  <c r="AT108" i="1"/>
  <c r="BF108" i="1"/>
  <c r="BR108" i="1"/>
  <c r="CD108" i="1"/>
  <c r="CP108" i="1"/>
  <c r="DB108" i="1"/>
  <c r="DN108" i="1"/>
  <c r="DZ108" i="1"/>
  <c r="EL108" i="1"/>
  <c r="EX108" i="1"/>
  <c r="FJ108" i="1"/>
  <c r="GH108" i="1"/>
  <c r="GT108" i="1"/>
  <c r="HF108" i="1"/>
  <c r="HR108" i="1"/>
  <c r="J109" i="1"/>
  <c r="V109" i="1"/>
  <c r="AH109" i="1"/>
  <c r="AT109" i="1"/>
  <c r="BF109" i="1"/>
  <c r="BR109" i="1"/>
  <c r="CD109" i="1"/>
  <c r="CP109" i="1"/>
  <c r="DB109" i="1"/>
  <c r="DN109" i="1"/>
  <c r="DZ109" i="1"/>
  <c r="EL109" i="1"/>
  <c r="EX109" i="1"/>
  <c r="FJ109" i="1"/>
  <c r="GH109" i="1"/>
  <c r="GT109" i="1"/>
  <c r="HF109" i="1"/>
  <c r="HR109" i="1"/>
  <c r="J110" i="1"/>
  <c r="V110" i="1"/>
  <c r="AH110" i="1"/>
  <c r="AT110" i="1"/>
  <c r="BF110" i="1"/>
  <c r="BR110" i="1"/>
  <c r="CD110" i="1"/>
  <c r="CP110" i="1"/>
  <c r="DB110" i="1"/>
  <c r="DN110" i="1"/>
  <c r="DZ110" i="1"/>
  <c r="EL110" i="1"/>
  <c r="EX110" i="1"/>
  <c r="FJ110" i="1"/>
  <c r="GH110" i="1"/>
  <c r="GT110" i="1"/>
  <c r="HF110" i="1"/>
  <c r="HR110" i="1"/>
  <c r="C111" i="1"/>
  <c r="D111" i="1"/>
  <c r="G111" i="1"/>
  <c r="I111" i="1"/>
  <c r="M111" i="1"/>
  <c r="N111" i="1"/>
  <c r="O111" i="1"/>
  <c r="P111" i="1"/>
  <c r="S111" i="1"/>
  <c r="U111" i="1"/>
  <c r="Y111" i="1"/>
  <c r="Z111" i="1"/>
  <c r="AA111" i="1"/>
  <c r="AB111" i="1"/>
  <c r="AE111" i="1"/>
  <c r="AG111" i="1"/>
  <c r="AK111" i="1"/>
  <c r="AL111" i="1"/>
  <c r="AM111" i="1"/>
  <c r="AN111" i="1"/>
  <c r="AQ111" i="1"/>
  <c r="AS111" i="1"/>
  <c r="AW111" i="1"/>
  <c r="AX111" i="1"/>
  <c r="AY111" i="1"/>
  <c r="AZ111" i="1"/>
  <c r="BC111" i="1"/>
  <c r="BE111" i="1"/>
  <c r="BI111" i="1"/>
  <c r="BJ111" i="1"/>
  <c r="BK111" i="1"/>
  <c r="BL111" i="1"/>
  <c r="BO111" i="1"/>
  <c r="BQ111" i="1"/>
  <c r="BU111" i="1"/>
  <c r="BV111" i="1"/>
  <c r="BW111" i="1"/>
  <c r="BX111" i="1"/>
  <c r="CA111" i="1"/>
  <c r="CC111" i="1"/>
  <c r="CG111" i="1"/>
  <c r="CH111" i="1"/>
  <c r="CI111" i="1"/>
  <c r="CJ111" i="1"/>
  <c r="CM111" i="1"/>
  <c r="CO111" i="1"/>
  <c r="CS111" i="1"/>
  <c r="CT111" i="1"/>
  <c r="CU111" i="1"/>
  <c r="CV111" i="1"/>
  <c r="CY111" i="1"/>
  <c r="DA111" i="1"/>
  <c r="DE111" i="1"/>
  <c r="DF111" i="1"/>
  <c r="DG111" i="1"/>
  <c r="DH111" i="1"/>
  <c r="DK111" i="1"/>
  <c r="DM111" i="1"/>
  <c r="DQ111" i="1"/>
  <c r="DR111" i="1"/>
  <c r="DS111" i="1"/>
  <c r="DT111" i="1"/>
  <c r="DW111" i="1"/>
  <c r="DY111" i="1"/>
  <c r="EC111" i="1"/>
  <c r="ED111" i="1"/>
  <c r="EE111" i="1"/>
  <c r="EF111" i="1"/>
  <c r="EI111" i="1"/>
  <c r="EK111" i="1"/>
  <c r="EO111" i="1"/>
  <c r="EP111" i="1"/>
  <c r="EQ111" i="1"/>
  <c r="ER111" i="1"/>
  <c r="EU111" i="1"/>
  <c r="EW111" i="1"/>
  <c r="FA111" i="1"/>
  <c r="FB111" i="1"/>
  <c r="FC111" i="1"/>
  <c r="FD111" i="1"/>
  <c r="FG111" i="1"/>
  <c r="FI111" i="1"/>
  <c r="FM111" i="1"/>
  <c r="FN111" i="1"/>
  <c r="GA111" i="1"/>
  <c r="GB111" i="1"/>
  <c r="GE111" i="1"/>
  <c r="GG111" i="1"/>
  <c r="GK111" i="1"/>
  <c r="GL111" i="1"/>
  <c r="GM111" i="1"/>
  <c r="GN111" i="1"/>
  <c r="GQ111" i="1"/>
  <c r="GS111" i="1"/>
  <c r="GW111" i="1"/>
  <c r="GX111" i="1"/>
  <c r="GY111" i="1"/>
  <c r="GZ111" i="1"/>
  <c r="HC111" i="1"/>
  <c r="HE111" i="1"/>
  <c r="HI111" i="1"/>
  <c r="HJ111" i="1"/>
  <c r="HK111" i="1"/>
  <c r="HL111" i="1"/>
  <c r="HO111" i="1"/>
  <c r="HQ111" i="1"/>
  <c r="HU111" i="1"/>
  <c r="HV111" i="1"/>
  <c r="J113" i="1"/>
  <c r="V113" i="1"/>
  <c r="AH113" i="1"/>
  <c r="AT113" i="1"/>
  <c r="BF113" i="1"/>
  <c r="BR113" i="1"/>
  <c r="CD113" i="1"/>
  <c r="CP113" i="1"/>
  <c r="DB113" i="1"/>
  <c r="DN113" i="1"/>
  <c r="DZ113" i="1"/>
  <c r="EL113" i="1"/>
  <c r="EX113" i="1"/>
  <c r="FJ113" i="1"/>
  <c r="GH113" i="1"/>
  <c r="GT113" i="1"/>
  <c r="HF113" i="1"/>
  <c r="HR113" i="1"/>
  <c r="J114" i="1"/>
  <c r="V114" i="1"/>
  <c r="AH114" i="1"/>
  <c r="AT114" i="1"/>
  <c r="BF114" i="1"/>
  <c r="BR114" i="1"/>
  <c r="CD114" i="1"/>
  <c r="CP114" i="1"/>
  <c r="DB114" i="1"/>
  <c r="DN114" i="1"/>
  <c r="DZ114" i="1"/>
  <c r="EL114" i="1"/>
  <c r="EX114" i="1"/>
  <c r="FJ114" i="1"/>
  <c r="GH114" i="1"/>
  <c r="GT114" i="1"/>
  <c r="HF114" i="1"/>
  <c r="HR114" i="1"/>
  <c r="J115" i="1"/>
  <c r="V115" i="1"/>
  <c r="AH115" i="1"/>
  <c r="AT115" i="1"/>
  <c r="BF115" i="1"/>
  <c r="BR115" i="1"/>
  <c r="CD115" i="1"/>
  <c r="CP115" i="1"/>
  <c r="DB115" i="1"/>
  <c r="DN115" i="1"/>
  <c r="DZ115" i="1"/>
  <c r="EL115" i="1"/>
  <c r="EX115" i="1"/>
  <c r="FJ115" i="1"/>
  <c r="GH115" i="1"/>
  <c r="GT115" i="1"/>
  <c r="HF115" i="1"/>
  <c r="HR115" i="1"/>
  <c r="J116" i="1"/>
  <c r="V116" i="1"/>
  <c r="AH116" i="1"/>
  <c r="AT116" i="1"/>
  <c r="BF116" i="1"/>
  <c r="BR116" i="1"/>
  <c r="CD116" i="1"/>
  <c r="CP116" i="1"/>
  <c r="DN116" i="1"/>
  <c r="DZ116" i="1"/>
  <c r="EL116" i="1"/>
  <c r="EX116" i="1"/>
  <c r="FJ116" i="1"/>
  <c r="GH116" i="1"/>
  <c r="GT116" i="1"/>
  <c r="HF116" i="1"/>
  <c r="HR116" i="1"/>
  <c r="J117" i="1"/>
  <c r="V117" i="1"/>
  <c r="AH117" i="1"/>
  <c r="AT117" i="1"/>
  <c r="BF117" i="1"/>
  <c r="BR117" i="1"/>
  <c r="CD117" i="1"/>
  <c r="CP117" i="1"/>
  <c r="DB117" i="1"/>
  <c r="DN117" i="1"/>
  <c r="DZ117" i="1"/>
  <c r="EL117" i="1"/>
  <c r="EX117" i="1"/>
  <c r="FJ117" i="1"/>
  <c r="GH117" i="1"/>
  <c r="GT117" i="1"/>
  <c r="HF117" i="1"/>
  <c r="HR117" i="1"/>
  <c r="J118" i="1"/>
  <c r="V118" i="1"/>
  <c r="AH118" i="1"/>
  <c r="AT118" i="1"/>
  <c r="BF118" i="1"/>
  <c r="BR118" i="1"/>
  <c r="CD118" i="1"/>
  <c r="CP118" i="1"/>
  <c r="DB118" i="1"/>
  <c r="DN118" i="1"/>
  <c r="DZ118" i="1"/>
  <c r="EL118" i="1"/>
  <c r="EX118" i="1"/>
  <c r="FJ118" i="1"/>
  <c r="GH118" i="1"/>
  <c r="GT118" i="1"/>
  <c r="HF118" i="1"/>
  <c r="HR118" i="1"/>
  <c r="J119" i="1"/>
  <c r="V119" i="1"/>
  <c r="AH119" i="1"/>
  <c r="AT119" i="1"/>
  <c r="BF119" i="1"/>
  <c r="BR119" i="1"/>
  <c r="CD119" i="1"/>
  <c r="CP119" i="1"/>
  <c r="DB119" i="1"/>
  <c r="DN119" i="1"/>
  <c r="DZ119" i="1"/>
  <c r="EL119" i="1"/>
  <c r="EX119" i="1"/>
  <c r="FJ119" i="1"/>
  <c r="GH119" i="1"/>
  <c r="GT119" i="1"/>
  <c r="HF119" i="1"/>
  <c r="HR119" i="1"/>
  <c r="C120" i="1"/>
  <c r="D120" i="1"/>
  <c r="G120" i="1"/>
  <c r="I120" i="1"/>
  <c r="M120" i="1"/>
  <c r="N120" i="1"/>
  <c r="O120" i="1"/>
  <c r="P120" i="1"/>
  <c r="S120" i="1"/>
  <c r="U120" i="1"/>
  <c r="Y120" i="1"/>
  <c r="Z120" i="1"/>
  <c r="AA120" i="1"/>
  <c r="AB120" i="1"/>
  <c r="AE120" i="1"/>
  <c r="AG120" i="1"/>
  <c r="AK120" i="1"/>
  <c r="AL120" i="1"/>
  <c r="AM120" i="1"/>
  <c r="AN120" i="1"/>
  <c r="AQ120" i="1"/>
  <c r="AS120" i="1"/>
  <c r="AW120" i="1"/>
  <c r="AX120" i="1"/>
  <c r="AY120" i="1"/>
  <c r="AZ120" i="1"/>
  <c r="BC120" i="1"/>
  <c r="BE120" i="1"/>
  <c r="BI120" i="1"/>
  <c r="BJ120" i="1"/>
  <c r="BK120" i="1"/>
  <c r="BL120" i="1"/>
  <c r="BO120" i="1"/>
  <c r="BQ120" i="1"/>
  <c r="BU120" i="1"/>
  <c r="BV120" i="1"/>
  <c r="BW120" i="1"/>
  <c r="K16" i="11" s="1"/>
  <c r="BX120" i="1"/>
  <c r="CA120" i="1"/>
  <c r="CC120" i="1"/>
  <c r="CG120" i="1"/>
  <c r="CH120" i="1"/>
  <c r="CI120" i="1"/>
  <c r="CJ120" i="1"/>
  <c r="CM120" i="1"/>
  <c r="CO120" i="1"/>
  <c r="CS120" i="1"/>
  <c r="CT120" i="1"/>
  <c r="CU120" i="1"/>
  <c r="CV120" i="1"/>
  <c r="CY120" i="1"/>
  <c r="DA120" i="1"/>
  <c r="DE120" i="1"/>
  <c r="DF120" i="1"/>
  <c r="DG120" i="1"/>
  <c r="DH120" i="1"/>
  <c r="DK120" i="1"/>
  <c r="DM120" i="1"/>
  <c r="DQ120" i="1"/>
  <c r="DR120" i="1"/>
  <c r="DS120" i="1"/>
  <c r="DT120" i="1"/>
  <c r="DW120" i="1"/>
  <c r="DY120" i="1"/>
  <c r="EC120" i="1"/>
  <c r="ED120" i="1"/>
  <c r="EE120" i="1"/>
  <c r="EF120" i="1"/>
  <c r="EI120" i="1"/>
  <c r="EK120" i="1"/>
  <c r="EO120" i="1"/>
  <c r="EP120" i="1"/>
  <c r="EQ120" i="1"/>
  <c r="ER120" i="1"/>
  <c r="EU120" i="1"/>
  <c r="EW120" i="1"/>
  <c r="FA120" i="1"/>
  <c r="FB120" i="1"/>
  <c r="FC120" i="1"/>
  <c r="FD120" i="1"/>
  <c r="FG120" i="1"/>
  <c r="FI120" i="1"/>
  <c r="FM120" i="1"/>
  <c r="FN120" i="1"/>
  <c r="GA120" i="1"/>
  <c r="GB120" i="1"/>
  <c r="GE120" i="1"/>
  <c r="GG120" i="1"/>
  <c r="GK120" i="1"/>
  <c r="GL120" i="1"/>
  <c r="GM120" i="1"/>
  <c r="GN120" i="1"/>
  <c r="GQ120" i="1"/>
  <c r="GS120" i="1"/>
  <c r="GW120" i="1"/>
  <c r="GX120" i="1"/>
  <c r="GY120" i="1"/>
  <c r="GZ120" i="1"/>
  <c r="HC120" i="1"/>
  <c r="HE120" i="1"/>
  <c r="HI120" i="1"/>
  <c r="HJ120" i="1"/>
  <c r="HK120" i="1"/>
  <c r="HL120" i="1"/>
  <c r="HO120" i="1"/>
  <c r="HQ120" i="1"/>
  <c r="HU120" i="1"/>
  <c r="HV120" i="1"/>
  <c r="J122" i="1"/>
  <c r="V122" i="1"/>
  <c r="AH122" i="1"/>
  <c r="AT122" i="1"/>
  <c r="BF122" i="1"/>
  <c r="BR122" i="1"/>
  <c r="CD122" i="1"/>
  <c r="CP122" i="1"/>
  <c r="DB122" i="1"/>
  <c r="DN122" i="1"/>
  <c r="DZ122" i="1"/>
  <c r="EL122" i="1"/>
  <c r="EX122" i="1"/>
  <c r="FJ122" i="1"/>
  <c r="GH122" i="1"/>
  <c r="GT122" i="1"/>
  <c r="HF122" i="1"/>
  <c r="HR122" i="1"/>
  <c r="J123" i="1"/>
  <c r="V123" i="1"/>
  <c r="AH123" i="1"/>
  <c r="AT123" i="1"/>
  <c r="BF123" i="1"/>
  <c r="BR123" i="1"/>
  <c r="CD123" i="1"/>
  <c r="CP123" i="1"/>
  <c r="DB123" i="1"/>
  <c r="DN123" i="1"/>
  <c r="DZ123" i="1"/>
  <c r="EL123" i="1"/>
  <c r="EX123" i="1"/>
  <c r="FJ123" i="1"/>
  <c r="GH123" i="1"/>
  <c r="GT123" i="1"/>
  <c r="HF123" i="1"/>
  <c r="HR123" i="1"/>
  <c r="J124" i="1"/>
  <c r="V124" i="1"/>
  <c r="AH124" i="1"/>
  <c r="AT124" i="1"/>
  <c r="BF124" i="1"/>
  <c r="BR124" i="1"/>
  <c r="CD124" i="1"/>
  <c r="CP124" i="1"/>
  <c r="DB124" i="1"/>
  <c r="DN124" i="1"/>
  <c r="DZ124" i="1"/>
  <c r="EL124" i="1"/>
  <c r="EX124" i="1"/>
  <c r="FJ124" i="1"/>
  <c r="GH124" i="1"/>
  <c r="GT124" i="1"/>
  <c r="HF124" i="1"/>
  <c r="HR124" i="1"/>
  <c r="J125" i="1"/>
  <c r="V125" i="1"/>
  <c r="AH125" i="1"/>
  <c r="AT125" i="1"/>
  <c r="BF125" i="1"/>
  <c r="BR125" i="1"/>
  <c r="CD125" i="1"/>
  <c r="CP125" i="1"/>
  <c r="DB125" i="1"/>
  <c r="DN125" i="1"/>
  <c r="DZ125" i="1"/>
  <c r="EL125" i="1"/>
  <c r="EX125" i="1"/>
  <c r="FJ125" i="1"/>
  <c r="GH125" i="1"/>
  <c r="GT125" i="1"/>
  <c r="HF125" i="1"/>
  <c r="HR125" i="1"/>
  <c r="J126" i="1"/>
  <c r="V126" i="1"/>
  <c r="AH126" i="1"/>
  <c r="AT126" i="1"/>
  <c r="BF126" i="1"/>
  <c r="BR126" i="1"/>
  <c r="CD126" i="1"/>
  <c r="CP126" i="1"/>
  <c r="DB126" i="1"/>
  <c r="DN126" i="1"/>
  <c r="DZ126" i="1"/>
  <c r="EL126" i="1"/>
  <c r="EX126" i="1"/>
  <c r="FJ126" i="1"/>
  <c r="GH126" i="1"/>
  <c r="GT126" i="1"/>
  <c r="HF126" i="1"/>
  <c r="HR126" i="1"/>
  <c r="J127" i="1"/>
  <c r="V127" i="1"/>
  <c r="AH127" i="1"/>
  <c r="AT127" i="1"/>
  <c r="BF127" i="1"/>
  <c r="BR127" i="1"/>
  <c r="CD127" i="1"/>
  <c r="CP127" i="1"/>
  <c r="DB127" i="1"/>
  <c r="DN127" i="1"/>
  <c r="DZ127" i="1"/>
  <c r="EL127" i="1"/>
  <c r="EX127" i="1"/>
  <c r="FJ127" i="1"/>
  <c r="GH127" i="1"/>
  <c r="GT127" i="1"/>
  <c r="HF127" i="1"/>
  <c r="HR127" i="1"/>
  <c r="J128" i="1"/>
  <c r="V128" i="1"/>
  <c r="AH128" i="1"/>
  <c r="AT128" i="1"/>
  <c r="BF128" i="1"/>
  <c r="BR128" i="1"/>
  <c r="CD128" i="1"/>
  <c r="CP128" i="1"/>
  <c r="DB128" i="1"/>
  <c r="DZ128" i="1"/>
  <c r="EL128" i="1"/>
  <c r="EX128" i="1"/>
  <c r="FJ128" i="1"/>
  <c r="GH128" i="1"/>
  <c r="GT128" i="1"/>
  <c r="HF128" i="1"/>
  <c r="HR128" i="1"/>
  <c r="C129" i="1"/>
  <c r="D129" i="1"/>
  <c r="G129" i="1"/>
  <c r="I129" i="1"/>
  <c r="M129" i="1"/>
  <c r="N129" i="1"/>
  <c r="O129" i="1"/>
  <c r="P129" i="1"/>
  <c r="S129" i="1"/>
  <c r="U129" i="1"/>
  <c r="Y129" i="1"/>
  <c r="Z129" i="1"/>
  <c r="AA129" i="1"/>
  <c r="AB129" i="1"/>
  <c r="AE129" i="1"/>
  <c r="AG129" i="1"/>
  <c r="AK129" i="1"/>
  <c r="AL129" i="1"/>
  <c r="AM129" i="1"/>
  <c r="AN129" i="1"/>
  <c r="AQ129" i="1"/>
  <c r="AS129" i="1"/>
  <c r="AW129" i="1"/>
  <c r="AX129" i="1"/>
  <c r="AY129" i="1"/>
  <c r="AZ129" i="1"/>
  <c r="BC129" i="1"/>
  <c r="BE129" i="1"/>
  <c r="BI129" i="1"/>
  <c r="BJ129" i="1"/>
  <c r="BK129" i="1"/>
  <c r="BL129" i="1"/>
  <c r="BO129" i="1"/>
  <c r="BQ129" i="1"/>
  <c r="BU129" i="1"/>
  <c r="BV129" i="1"/>
  <c r="BW129" i="1"/>
  <c r="BX129" i="1"/>
  <c r="CA129" i="1"/>
  <c r="CC129" i="1"/>
  <c r="CG129" i="1"/>
  <c r="CH129" i="1"/>
  <c r="CI129" i="1"/>
  <c r="CJ129" i="1"/>
  <c r="CM129" i="1"/>
  <c r="CO129" i="1"/>
  <c r="CS129" i="1"/>
  <c r="CT129" i="1"/>
  <c r="CU129" i="1"/>
  <c r="CV129" i="1"/>
  <c r="CY129" i="1"/>
  <c r="DA129" i="1"/>
  <c r="DE129" i="1"/>
  <c r="DF129" i="1"/>
  <c r="DG129" i="1"/>
  <c r="DH129" i="1"/>
  <c r="DK129" i="1"/>
  <c r="DM129" i="1"/>
  <c r="DQ129" i="1"/>
  <c r="DR129" i="1"/>
  <c r="DS129" i="1"/>
  <c r="DT129" i="1"/>
  <c r="DW129" i="1"/>
  <c r="DY129" i="1"/>
  <c r="EC129" i="1"/>
  <c r="ED129" i="1"/>
  <c r="EE129" i="1"/>
  <c r="EF129" i="1"/>
  <c r="EI129" i="1"/>
  <c r="EK129" i="1"/>
  <c r="EO129" i="1"/>
  <c r="EP129" i="1"/>
  <c r="EQ129" i="1"/>
  <c r="ER129" i="1"/>
  <c r="EU129" i="1"/>
  <c r="EW129" i="1"/>
  <c r="FA129" i="1"/>
  <c r="FB129" i="1"/>
  <c r="FC129" i="1"/>
  <c r="FD129" i="1"/>
  <c r="FG129" i="1"/>
  <c r="FI129" i="1"/>
  <c r="FM129" i="1"/>
  <c r="FN129" i="1"/>
  <c r="GA129" i="1"/>
  <c r="GB129" i="1"/>
  <c r="GE129" i="1"/>
  <c r="GG129" i="1"/>
  <c r="GK129" i="1"/>
  <c r="GL129" i="1"/>
  <c r="GM129" i="1"/>
  <c r="GN129" i="1"/>
  <c r="GQ129" i="1"/>
  <c r="GS129" i="1"/>
  <c r="GW129" i="1"/>
  <c r="GX129" i="1"/>
  <c r="GY129" i="1"/>
  <c r="GZ129" i="1"/>
  <c r="HC129" i="1"/>
  <c r="HE129" i="1"/>
  <c r="HI129" i="1"/>
  <c r="HJ129" i="1"/>
  <c r="HK129" i="1"/>
  <c r="HL129" i="1"/>
  <c r="HO129" i="1"/>
  <c r="HQ129" i="1"/>
  <c r="HU129" i="1"/>
  <c r="HV129" i="1"/>
  <c r="J131" i="1"/>
  <c r="V131" i="1"/>
  <c r="AH131" i="1"/>
  <c r="AT131" i="1"/>
  <c r="BF131" i="1"/>
  <c r="BR131" i="1"/>
  <c r="CD131" i="1"/>
  <c r="CP131" i="1"/>
  <c r="DB131" i="1"/>
  <c r="DN131" i="1"/>
  <c r="DZ131" i="1"/>
  <c r="EL131" i="1"/>
  <c r="EX131" i="1"/>
  <c r="FJ131" i="1"/>
  <c r="GH131" i="1"/>
  <c r="GT131" i="1"/>
  <c r="HF131" i="1"/>
  <c r="HR131" i="1"/>
  <c r="J132" i="1"/>
  <c r="V132" i="1"/>
  <c r="AH132" i="1"/>
  <c r="AT132" i="1"/>
  <c r="BF132" i="1"/>
  <c r="BR132" i="1"/>
  <c r="CD132" i="1"/>
  <c r="CP132" i="1"/>
  <c r="DB132" i="1"/>
  <c r="DN132" i="1"/>
  <c r="DZ132" i="1"/>
  <c r="EL132" i="1"/>
  <c r="EX132" i="1"/>
  <c r="FJ132" i="1"/>
  <c r="GH132" i="1"/>
  <c r="GT132" i="1"/>
  <c r="HF132" i="1"/>
  <c r="HR132" i="1"/>
  <c r="J133" i="1"/>
  <c r="V133" i="1"/>
  <c r="AH133" i="1"/>
  <c r="AT133" i="1"/>
  <c r="BF133" i="1"/>
  <c r="BR133" i="1"/>
  <c r="CD133" i="1"/>
  <c r="CP133" i="1"/>
  <c r="DB133" i="1"/>
  <c r="DN133" i="1"/>
  <c r="DZ133" i="1"/>
  <c r="EL133" i="1"/>
  <c r="EX133" i="1"/>
  <c r="FJ133" i="1"/>
  <c r="GH133" i="1"/>
  <c r="GT133" i="1"/>
  <c r="HF133" i="1"/>
  <c r="HR133" i="1"/>
  <c r="J134" i="1"/>
  <c r="V134" i="1"/>
  <c r="AH134" i="1"/>
  <c r="AT134" i="1"/>
  <c r="BF134" i="1"/>
  <c r="BR134" i="1"/>
  <c r="CD134" i="1"/>
  <c r="CP134" i="1"/>
  <c r="DB134" i="1"/>
  <c r="DN134" i="1"/>
  <c r="DZ134" i="1"/>
  <c r="EL134" i="1"/>
  <c r="EX134" i="1"/>
  <c r="FJ134" i="1"/>
  <c r="GH134" i="1"/>
  <c r="GT134" i="1"/>
  <c r="HF134" i="1"/>
  <c r="HR134" i="1"/>
  <c r="J135" i="1"/>
  <c r="V135" i="1"/>
  <c r="AH135" i="1"/>
  <c r="AT135" i="1"/>
  <c r="BF135" i="1"/>
  <c r="BR135" i="1"/>
  <c r="CD135" i="1"/>
  <c r="CP135" i="1"/>
  <c r="DB135" i="1"/>
  <c r="DN135" i="1"/>
  <c r="DZ135" i="1"/>
  <c r="EL135" i="1"/>
  <c r="EX135" i="1"/>
  <c r="FJ135" i="1"/>
  <c r="GH135" i="1"/>
  <c r="GT135" i="1"/>
  <c r="HF135" i="1"/>
  <c r="HR135" i="1"/>
  <c r="J136" i="1"/>
  <c r="V136" i="1"/>
  <c r="AH136" i="1"/>
  <c r="AT136" i="1"/>
  <c r="BF136" i="1"/>
  <c r="BR136" i="1"/>
  <c r="CD136" i="1"/>
  <c r="CP136" i="1"/>
  <c r="DB136" i="1"/>
  <c r="DN136" i="1"/>
  <c r="DZ136" i="1"/>
  <c r="EL136" i="1"/>
  <c r="EX136" i="1"/>
  <c r="FJ136" i="1"/>
  <c r="GH136" i="1"/>
  <c r="GT136" i="1"/>
  <c r="HF136" i="1"/>
  <c r="HR136" i="1"/>
  <c r="J137" i="1"/>
  <c r="V137" i="1"/>
  <c r="AH137" i="1"/>
  <c r="AT137" i="1"/>
  <c r="BF137" i="1"/>
  <c r="BR137" i="1"/>
  <c r="CD137" i="1"/>
  <c r="CP137" i="1"/>
  <c r="DB137" i="1"/>
  <c r="DN137" i="1"/>
  <c r="DZ137" i="1"/>
  <c r="EL137" i="1"/>
  <c r="EX137" i="1"/>
  <c r="FJ137" i="1"/>
  <c r="GH137" i="1"/>
  <c r="GT137" i="1"/>
  <c r="HF137" i="1"/>
  <c r="HR137" i="1"/>
  <c r="C138" i="1"/>
  <c r="D138" i="1"/>
  <c r="G138" i="1"/>
  <c r="I138" i="1"/>
  <c r="M138" i="1"/>
  <c r="N138" i="1"/>
  <c r="O138" i="1"/>
  <c r="P138" i="1"/>
  <c r="S138" i="1"/>
  <c r="U138" i="1"/>
  <c r="Y138" i="1"/>
  <c r="Z138" i="1"/>
  <c r="AA138" i="1"/>
  <c r="AB138" i="1"/>
  <c r="AE138" i="1"/>
  <c r="AG138" i="1"/>
  <c r="AK138" i="1"/>
  <c r="AL138" i="1"/>
  <c r="AM138" i="1"/>
  <c r="AN138" i="1"/>
  <c r="AQ138" i="1"/>
  <c r="AS138" i="1"/>
  <c r="AW138" i="1"/>
  <c r="AX138" i="1"/>
  <c r="AY138" i="1"/>
  <c r="AZ138" i="1"/>
  <c r="BC138" i="1"/>
  <c r="BE138" i="1"/>
  <c r="BI138" i="1"/>
  <c r="BJ138" i="1"/>
  <c r="BK138" i="1"/>
  <c r="BL138" i="1"/>
  <c r="BO138" i="1"/>
  <c r="BQ138" i="1"/>
  <c r="BU138" i="1"/>
  <c r="BV138" i="1"/>
  <c r="BW138" i="1"/>
  <c r="BX138" i="1"/>
  <c r="CA138" i="1"/>
  <c r="CC138" i="1"/>
  <c r="CG138" i="1"/>
  <c r="CH138" i="1"/>
  <c r="CI138" i="1"/>
  <c r="CJ138" i="1"/>
  <c r="CM138" i="1"/>
  <c r="CO138" i="1"/>
  <c r="CS138" i="1"/>
  <c r="CT138" i="1"/>
  <c r="CU138" i="1"/>
  <c r="CV138" i="1"/>
  <c r="CY138" i="1"/>
  <c r="DA138" i="1"/>
  <c r="DE138" i="1"/>
  <c r="DF138" i="1"/>
  <c r="DG138" i="1"/>
  <c r="DH138" i="1"/>
  <c r="DK138" i="1"/>
  <c r="DM138" i="1"/>
  <c r="DQ138" i="1"/>
  <c r="DR138" i="1"/>
  <c r="DS138" i="1"/>
  <c r="DT138" i="1"/>
  <c r="DW138" i="1"/>
  <c r="DY138" i="1"/>
  <c r="EC138" i="1"/>
  <c r="ED138" i="1"/>
  <c r="EE138" i="1"/>
  <c r="EF138" i="1"/>
  <c r="EI138" i="1"/>
  <c r="EK138" i="1"/>
  <c r="EO138" i="1"/>
  <c r="EP138" i="1"/>
  <c r="EQ138" i="1"/>
  <c r="ER138" i="1"/>
  <c r="EU138" i="1"/>
  <c r="EW138" i="1"/>
  <c r="FA138" i="1"/>
  <c r="FB138" i="1"/>
  <c r="FC138" i="1"/>
  <c r="FD138" i="1"/>
  <c r="FG138" i="1"/>
  <c r="FI138" i="1"/>
  <c r="FM138" i="1"/>
  <c r="FN138" i="1"/>
  <c r="GA138" i="1"/>
  <c r="GB138" i="1"/>
  <c r="GE138" i="1"/>
  <c r="GG138" i="1"/>
  <c r="GK138" i="1"/>
  <c r="GL138" i="1"/>
  <c r="GM138" i="1"/>
  <c r="GN138" i="1"/>
  <c r="GQ138" i="1"/>
  <c r="GS138" i="1"/>
  <c r="GW138" i="1"/>
  <c r="GX138" i="1"/>
  <c r="GY138" i="1"/>
  <c r="GZ138" i="1"/>
  <c r="HC138" i="1"/>
  <c r="HE138" i="1"/>
  <c r="HI138" i="1"/>
  <c r="HJ138" i="1"/>
  <c r="HK138" i="1"/>
  <c r="HL138" i="1"/>
  <c r="HO138" i="1"/>
  <c r="HQ138" i="1"/>
  <c r="HU138" i="1"/>
  <c r="HV138" i="1"/>
  <c r="J140" i="1"/>
  <c r="V140" i="1"/>
  <c r="AH140" i="1"/>
  <c r="AT140" i="1"/>
  <c r="BF140" i="1"/>
  <c r="BR140" i="1"/>
  <c r="CD140" i="1"/>
  <c r="CP140" i="1"/>
  <c r="DB140" i="1"/>
  <c r="DN140" i="1"/>
  <c r="DZ140" i="1"/>
  <c r="EL140" i="1"/>
  <c r="EX140" i="1"/>
  <c r="FJ140" i="1"/>
  <c r="GH140" i="1"/>
  <c r="GT140" i="1"/>
  <c r="HF140" i="1"/>
  <c r="HR140" i="1"/>
  <c r="J141" i="1"/>
  <c r="V141" i="1"/>
  <c r="AH141" i="1"/>
  <c r="AT141" i="1"/>
  <c r="BF141" i="1"/>
  <c r="BR141" i="1"/>
  <c r="CD141" i="1"/>
  <c r="CP141" i="1"/>
  <c r="DB141" i="1"/>
  <c r="DN141" i="1"/>
  <c r="DZ141" i="1"/>
  <c r="EL141" i="1"/>
  <c r="EX141" i="1"/>
  <c r="FJ141" i="1"/>
  <c r="GH141" i="1"/>
  <c r="GT141" i="1"/>
  <c r="HF141" i="1"/>
  <c r="HR141" i="1"/>
  <c r="J142" i="1"/>
  <c r="V142" i="1"/>
  <c r="AH142" i="1"/>
  <c r="AT142" i="1"/>
  <c r="BF142" i="1"/>
  <c r="BR142" i="1"/>
  <c r="CD142" i="1"/>
  <c r="CP142" i="1"/>
  <c r="DB142" i="1"/>
  <c r="DN142" i="1"/>
  <c r="DZ142" i="1"/>
  <c r="EL142" i="1"/>
  <c r="EX142" i="1"/>
  <c r="FJ142" i="1"/>
  <c r="GH142" i="1"/>
  <c r="GT142" i="1"/>
  <c r="HF142" i="1"/>
  <c r="HR142" i="1"/>
  <c r="J143" i="1"/>
  <c r="V143" i="1"/>
  <c r="AH143" i="1"/>
  <c r="AT143" i="1"/>
  <c r="BF143" i="1"/>
  <c r="BR143" i="1"/>
  <c r="CD143" i="1"/>
  <c r="CP143" i="1"/>
  <c r="DB143" i="1"/>
  <c r="DN143" i="1"/>
  <c r="DZ143" i="1"/>
  <c r="EL143" i="1"/>
  <c r="EX143" i="1"/>
  <c r="FJ143" i="1"/>
  <c r="GH143" i="1"/>
  <c r="GT143" i="1"/>
  <c r="HF143" i="1"/>
  <c r="HR143" i="1"/>
  <c r="J144" i="1"/>
  <c r="V144" i="1"/>
  <c r="AH144" i="1"/>
  <c r="AT144" i="1"/>
  <c r="BF144" i="1"/>
  <c r="BR144" i="1"/>
  <c r="CD144" i="1"/>
  <c r="CP144" i="1"/>
  <c r="DB144" i="1"/>
  <c r="DN144" i="1"/>
  <c r="DZ144" i="1"/>
  <c r="EL144" i="1"/>
  <c r="EX144" i="1"/>
  <c r="FJ144" i="1"/>
  <c r="GH144" i="1"/>
  <c r="GT144" i="1"/>
  <c r="HF144" i="1"/>
  <c r="HR144" i="1"/>
  <c r="J145" i="1"/>
  <c r="V145" i="1"/>
  <c r="AH145" i="1"/>
  <c r="AT145" i="1"/>
  <c r="BF145" i="1"/>
  <c r="BR145" i="1"/>
  <c r="CD145" i="1"/>
  <c r="CP145" i="1"/>
  <c r="DB145" i="1"/>
  <c r="DN145" i="1"/>
  <c r="DZ145" i="1"/>
  <c r="EL145" i="1"/>
  <c r="EX145" i="1"/>
  <c r="FJ145" i="1"/>
  <c r="GH145" i="1"/>
  <c r="GT145" i="1"/>
  <c r="HF145" i="1"/>
  <c r="HR145" i="1"/>
  <c r="J146" i="1"/>
  <c r="V146" i="1"/>
  <c r="AH146" i="1"/>
  <c r="AT146" i="1"/>
  <c r="BF146" i="1"/>
  <c r="BR146" i="1"/>
  <c r="CD146" i="1"/>
  <c r="CP146" i="1"/>
  <c r="DB146" i="1"/>
  <c r="DN146" i="1"/>
  <c r="DZ146" i="1"/>
  <c r="EL146" i="1"/>
  <c r="EX146" i="1"/>
  <c r="FJ146" i="1"/>
  <c r="GH146" i="1"/>
  <c r="GT146" i="1"/>
  <c r="HF146" i="1"/>
  <c r="HR146" i="1"/>
  <c r="C147" i="1"/>
  <c r="D147" i="1"/>
  <c r="G147" i="1"/>
  <c r="I147" i="1"/>
  <c r="M147" i="1"/>
  <c r="N147" i="1"/>
  <c r="O147" i="1"/>
  <c r="P147" i="1"/>
  <c r="S147" i="1"/>
  <c r="U147" i="1"/>
  <c r="Y147" i="1"/>
  <c r="Z147" i="1"/>
  <c r="AA147" i="1"/>
  <c r="AB147" i="1"/>
  <c r="AE147" i="1"/>
  <c r="AG147" i="1"/>
  <c r="AK147" i="1"/>
  <c r="AL147" i="1"/>
  <c r="AM147" i="1"/>
  <c r="AN147" i="1"/>
  <c r="AQ147" i="1"/>
  <c r="AS147" i="1"/>
  <c r="AW147" i="1"/>
  <c r="AX147" i="1"/>
  <c r="AY147" i="1"/>
  <c r="AZ147" i="1"/>
  <c r="BC147" i="1"/>
  <c r="BE147" i="1"/>
  <c r="BI147" i="1"/>
  <c r="BJ147" i="1"/>
  <c r="BK147" i="1"/>
  <c r="BL147" i="1"/>
  <c r="BO147" i="1"/>
  <c r="BQ147" i="1"/>
  <c r="BU147" i="1"/>
  <c r="BV147" i="1"/>
  <c r="BW147" i="1"/>
  <c r="BX147" i="1"/>
  <c r="CA147" i="1"/>
  <c r="CC147" i="1"/>
  <c r="CG147" i="1"/>
  <c r="CH147" i="1"/>
  <c r="CI147" i="1"/>
  <c r="CJ147" i="1"/>
  <c r="CM147" i="1"/>
  <c r="CO147" i="1"/>
  <c r="CS147" i="1"/>
  <c r="CT147" i="1"/>
  <c r="CU147" i="1"/>
  <c r="CV147" i="1"/>
  <c r="CY147" i="1"/>
  <c r="DA147" i="1"/>
  <c r="DB147" i="1" s="1"/>
  <c r="DE147" i="1"/>
  <c r="DF147" i="1"/>
  <c r="DG147" i="1"/>
  <c r="DH147" i="1"/>
  <c r="DK147" i="1"/>
  <c r="DM147" i="1"/>
  <c r="DQ147" i="1"/>
  <c r="DR147" i="1"/>
  <c r="DS147" i="1"/>
  <c r="DT147" i="1"/>
  <c r="DW147" i="1"/>
  <c r="DY147" i="1"/>
  <c r="EC147" i="1"/>
  <c r="ED147" i="1"/>
  <c r="EE147" i="1"/>
  <c r="EF147" i="1"/>
  <c r="EI147" i="1"/>
  <c r="EK147" i="1"/>
  <c r="EO147" i="1"/>
  <c r="EP147" i="1"/>
  <c r="EQ147" i="1"/>
  <c r="ER147" i="1"/>
  <c r="EU147" i="1"/>
  <c r="EW147" i="1"/>
  <c r="FA147" i="1"/>
  <c r="FB147" i="1"/>
  <c r="FC147" i="1"/>
  <c r="FD147" i="1"/>
  <c r="FG147" i="1"/>
  <c r="FI147" i="1"/>
  <c r="FM147" i="1"/>
  <c r="FN147" i="1"/>
  <c r="GA147" i="1"/>
  <c r="GB147" i="1"/>
  <c r="GE147" i="1"/>
  <c r="GG147" i="1"/>
  <c r="GK147" i="1"/>
  <c r="GL147" i="1"/>
  <c r="GM147" i="1"/>
  <c r="GN147" i="1"/>
  <c r="GQ147" i="1"/>
  <c r="GS147" i="1"/>
  <c r="GW147" i="1"/>
  <c r="GX147" i="1"/>
  <c r="GY147" i="1"/>
  <c r="GZ147" i="1"/>
  <c r="HC147" i="1"/>
  <c r="HE147" i="1"/>
  <c r="HI147" i="1"/>
  <c r="HJ147" i="1"/>
  <c r="HK147" i="1"/>
  <c r="HL147" i="1"/>
  <c r="HO147" i="1"/>
  <c r="HQ147" i="1"/>
  <c r="HU147" i="1"/>
  <c r="HV147" i="1"/>
  <c r="J149" i="1"/>
  <c r="V149" i="1"/>
  <c r="AH149" i="1"/>
  <c r="AT149" i="1"/>
  <c r="BF149" i="1"/>
  <c r="BR149" i="1"/>
  <c r="CD149" i="1"/>
  <c r="CP149" i="1"/>
  <c r="DB149" i="1"/>
  <c r="DN149" i="1"/>
  <c r="DZ149" i="1"/>
  <c r="EL149" i="1"/>
  <c r="EX149" i="1"/>
  <c r="FJ149" i="1"/>
  <c r="GH149" i="1"/>
  <c r="GT149" i="1"/>
  <c r="HF149" i="1"/>
  <c r="HR149" i="1"/>
  <c r="J150" i="1"/>
  <c r="V150" i="1"/>
  <c r="AH150" i="1"/>
  <c r="AT150" i="1"/>
  <c r="BF150" i="1"/>
  <c r="BR150" i="1"/>
  <c r="CD150" i="1"/>
  <c r="CP150" i="1"/>
  <c r="DB150" i="1"/>
  <c r="DN150" i="1"/>
  <c r="DZ150" i="1"/>
  <c r="EL150" i="1"/>
  <c r="EX150" i="1"/>
  <c r="FJ150" i="1"/>
  <c r="GH150" i="1"/>
  <c r="GT150" i="1"/>
  <c r="HF150" i="1"/>
  <c r="HR150" i="1"/>
  <c r="J151" i="1"/>
  <c r="V151" i="1"/>
  <c r="AH151" i="1"/>
  <c r="AT151" i="1"/>
  <c r="BF151" i="1"/>
  <c r="BR151" i="1"/>
  <c r="CD151" i="1"/>
  <c r="CP151" i="1"/>
  <c r="DB151" i="1"/>
  <c r="DN151" i="1"/>
  <c r="DZ151" i="1"/>
  <c r="EL151" i="1"/>
  <c r="EX151" i="1"/>
  <c r="FJ151" i="1"/>
  <c r="GH151" i="1"/>
  <c r="GT151" i="1"/>
  <c r="HF151" i="1"/>
  <c r="HR151" i="1"/>
  <c r="J152" i="1"/>
  <c r="V152" i="1"/>
  <c r="AH152" i="1"/>
  <c r="AT152" i="1"/>
  <c r="BF152" i="1"/>
  <c r="BR152" i="1"/>
  <c r="CD152" i="1"/>
  <c r="CP152" i="1"/>
  <c r="DB152" i="1"/>
  <c r="DN152" i="1"/>
  <c r="DZ152" i="1"/>
  <c r="EL152" i="1"/>
  <c r="EX152" i="1"/>
  <c r="FJ152" i="1"/>
  <c r="GH152" i="1"/>
  <c r="GT152" i="1"/>
  <c r="HF152" i="1"/>
  <c r="HR152" i="1"/>
  <c r="J153" i="1"/>
  <c r="V153" i="1"/>
  <c r="AH153" i="1"/>
  <c r="AT153" i="1"/>
  <c r="BF153" i="1"/>
  <c r="BR153" i="1"/>
  <c r="CD153" i="1"/>
  <c r="CP153" i="1"/>
  <c r="DB153" i="1"/>
  <c r="DN153" i="1"/>
  <c r="DZ153" i="1"/>
  <c r="EL153" i="1"/>
  <c r="EX153" i="1"/>
  <c r="FJ153" i="1"/>
  <c r="GH153" i="1"/>
  <c r="GT153" i="1"/>
  <c r="HF153" i="1"/>
  <c r="HR153" i="1"/>
  <c r="J154" i="1"/>
  <c r="V154" i="1"/>
  <c r="AH154" i="1"/>
  <c r="AT154" i="1"/>
  <c r="BF154" i="1"/>
  <c r="BR154" i="1"/>
  <c r="CD154" i="1"/>
  <c r="CP154" i="1"/>
  <c r="DB154" i="1"/>
  <c r="DN154" i="1"/>
  <c r="DZ154" i="1"/>
  <c r="EL154" i="1"/>
  <c r="EX154" i="1"/>
  <c r="FJ154" i="1"/>
  <c r="GH154" i="1"/>
  <c r="GT154" i="1"/>
  <c r="HF154" i="1"/>
  <c r="HR154" i="1"/>
  <c r="J155" i="1"/>
  <c r="V155" i="1"/>
  <c r="AH155" i="1"/>
  <c r="AT155" i="1"/>
  <c r="BF155" i="1"/>
  <c r="BR155" i="1"/>
  <c r="CD155" i="1"/>
  <c r="CP155" i="1"/>
  <c r="DB155" i="1"/>
  <c r="DN155" i="1"/>
  <c r="DZ155" i="1"/>
  <c r="EL155" i="1"/>
  <c r="EX155" i="1"/>
  <c r="FJ155" i="1"/>
  <c r="GH155" i="1"/>
  <c r="GT155" i="1"/>
  <c r="HF155" i="1"/>
  <c r="HR155" i="1"/>
  <c r="C156" i="1"/>
  <c r="D156" i="1"/>
  <c r="G156" i="1"/>
  <c r="I156" i="1"/>
  <c r="M156" i="1"/>
  <c r="N156" i="1"/>
  <c r="O156" i="1"/>
  <c r="P156" i="1"/>
  <c r="S156" i="1"/>
  <c r="U156" i="1"/>
  <c r="Y156" i="1"/>
  <c r="Z156" i="1"/>
  <c r="AA156" i="1"/>
  <c r="AB156" i="1"/>
  <c r="AE156" i="1"/>
  <c r="AG156" i="1"/>
  <c r="AK156" i="1"/>
  <c r="AL156" i="1"/>
  <c r="AM156" i="1"/>
  <c r="AN156" i="1"/>
  <c r="AQ156" i="1"/>
  <c r="AS156" i="1"/>
  <c r="AW156" i="1"/>
  <c r="AX156" i="1"/>
  <c r="AY156" i="1"/>
  <c r="AZ156" i="1"/>
  <c r="BC156" i="1"/>
  <c r="BE156" i="1"/>
  <c r="BI156" i="1"/>
  <c r="BJ156" i="1"/>
  <c r="BK156" i="1"/>
  <c r="BL156" i="1"/>
  <c r="BO156" i="1"/>
  <c r="BQ156" i="1"/>
  <c r="BU156" i="1"/>
  <c r="BV156" i="1"/>
  <c r="BW156" i="1"/>
  <c r="BX156" i="1"/>
  <c r="CA156" i="1"/>
  <c r="CC156" i="1"/>
  <c r="CG156" i="1"/>
  <c r="CH156" i="1"/>
  <c r="CI156" i="1"/>
  <c r="CJ156" i="1"/>
  <c r="CM156" i="1"/>
  <c r="CO156" i="1"/>
  <c r="CS156" i="1"/>
  <c r="CT156" i="1"/>
  <c r="CU156" i="1"/>
  <c r="CV156" i="1"/>
  <c r="CY156" i="1"/>
  <c r="DA156" i="1"/>
  <c r="DE156" i="1"/>
  <c r="DF156" i="1"/>
  <c r="DG156" i="1"/>
  <c r="DH156" i="1"/>
  <c r="DK156" i="1"/>
  <c r="DM156" i="1"/>
  <c r="DQ156" i="1"/>
  <c r="DR156" i="1"/>
  <c r="DS156" i="1"/>
  <c r="DT156" i="1"/>
  <c r="DW156" i="1"/>
  <c r="DY156" i="1"/>
  <c r="EC156" i="1"/>
  <c r="ED156" i="1"/>
  <c r="EE156" i="1"/>
  <c r="EF156" i="1"/>
  <c r="EI156" i="1"/>
  <c r="EK156" i="1"/>
  <c r="EO156" i="1"/>
  <c r="EP156" i="1"/>
  <c r="EQ156" i="1"/>
  <c r="ER156" i="1"/>
  <c r="EU156" i="1"/>
  <c r="EW156" i="1"/>
  <c r="FA156" i="1"/>
  <c r="FB156" i="1"/>
  <c r="FC156" i="1"/>
  <c r="FD156" i="1"/>
  <c r="FG156" i="1"/>
  <c r="FI156" i="1"/>
  <c r="FM156" i="1"/>
  <c r="FN156" i="1"/>
  <c r="GA156" i="1"/>
  <c r="GB156" i="1"/>
  <c r="GE156" i="1"/>
  <c r="GG156" i="1"/>
  <c r="GK156" i="1"/>
  <c r="GL156" i="1"/>
  <c r="GM156" i="1"/>
  <c r="GN156" i="1"/>
  <c r="GQ156" i="1"/>
  <c r="GS156" i="1"/>
  <c r="GW156" i="1"/>
  <c r="GX156" i="1"/>
  <c r="GY156" i="1"/>
  <c r="GZ156" i="1"/>
  <c r="HC156" i="1"/>
  <c r="HE156" i="1"/>
  <c r="HI156" i="1"/>
  <c r="HJ156" i="1"/>
  <c r="HK156" i="1"/>
  <c r="HL156" i="1"/>
  <c r="HO156" i="1"/>
  <c r="HQ156" i="1"/>
  <c r="HU156" i="1"/>
  <c r="HV156" i="1"/>
  <c r="J158" i="1"/>
  <c r="V158" i="1"/>
  <c r="AH158" i="1"/>
  <c r="AT158" i="1"/>
  <c r="BF158" i="1"/>
  <c r="BR158" i="1"/>
  <c r="CD158" i="1"/>
  <c r="CP158" i="1"/>
  <c r="DB158" i="1"/>
  <c r="DN158" i="1"/>
  <c r="DZ158" i="1"/>
  <c r="EL158" i="1"/>
  <c r="EX158" i="1"/>
  <c r="FJ158" i="1"/>
  <c r="GH158" i="1"/>
  <c r="GT158" i="1"/>
  <c r="HF158" i="1"/>
  <c r="HR158" i="1"/>
  <c r="J159" i="1"/>
  <c r="V159" i="1"/>
  <c r="AH159" i="1"/>
  <c r="AT159" i="1"/>
  <c r="BF159" i="1"/>
  <c r="BR159" i="1"/>
  <c r="CD159" i="1"/>
  <c r="CP159" i="1"/>
  <c r="DB159" i="1"/>
  <c r="DN159" i="1"/>
  <c r="DZ159" i="1"/>
  <c r="EL159" i="1"/>
  <c r="EX159" i="1"/>
  <c r="FJ159" i="1"/>
  <c r="GH159" i="1"/>
  <c r="GT159" i="1"/>
  <c r="HF159" i="1"/>
  <c r="HR159" i="1"/>
  <c r="J160" i="1"/>
  <c r="V160" i="1"/>
  <c r="AH160" i="1"/>
  <c r="AT160" i="1"/>
  <c r="BF160" i="1"/>
  <c r="BR160" i="1"/>
  <c r="CD160" i="1"/>
  <c r="CP160" i="1"/>
  <c r="DB160" i="1"/>
  <c r="DN160" i="1"/>
  <c r="DZ160" i="1"/>
  <c r="EL160" i="1"/>
  <c r="EX160" i="1"/>
  <c r="FJ160" i="1"/>
  <c r="GH160" i="1"/>
  <c r="GT160" i="1"/>
  <c r="HF160" i="1"/>
  <c r="HR160" i="1"/>
  <c r="J161" i="1"/>
  <c r="V161" i="1"/>
  <c r="AH161" i="1"/>
  <c r="AT161" i="1"/>
  <c r="BF161" i="1"/>
  <c r="BR161" i="1"/>
  <c r="CD161" i="1"/>
  <c r="CP161" i="1"/>
  <c r="DB161" i="1"/>
  <c r="DN161" i="1"/>
  <c r="DZ161" i="1"/>
  <c r="EL161" i="1"/>
  <c r="EX161" i="1"/>
  <c r="FJ161" i="1"/>
  <c r="GH161" i="1"/>
  <c r="GT161" i="1"/>
  <c r="HF161" i="1"/>
  <c r="HR161" i="1"/>
  <c r="J162" i="1"/>
  <c r="V162" i="1"/>
  <c r="AT162" i="1"/>
  <c r="BF162" i="1"/>
  <c r="BR162" i="1"/>
  <c r="CD162" i="1"/>
  <c r="CP162" i="1"/>
  <c r="DB162" i="1"/>
  <c r="DN162" i="1"/>
  <c r="DZ162" i="1"/>
  <c r="EL162" i="1"/>
  <c r="EX162" i="1"/>
  <c r="FJ162" i="1"/>
  <c r="GH162" i="1"/>
  <c r="GT162" i="1"/>
  <c r="HF162" i="1"/>
  <c r="HR162" i="1"/>
  <c r="J163" i="1"/>
  <c r="V163" i="1"/>
  <c r="AH163" i="1"/>
  <c r="AT163" i="1"/>
  <c r="BF163" i="1"/>
  <c r="BR163" i="1"/>
  <c r="CD163" i="1"/>
  <c r="CP163" i="1"/>
  <c r="DB163" i="1"/>
  <c r="DN163" i="1"/>
  <c r="DZ163" i="1"/>
  <c r="EL163" i="1"/>
  <c r="EX163" i="1"/>
  <c r="GH163" i="1"/>
  <c r="GT163" i="1"/>
  <c r="HF163" i="1"/>
  <c r="HR163" i="1"/>
  <c r="J164" i="1"/>
  <c r="V164" i="1"/>
  <c r="AH164" i="1"/>
  <c r="AT164" i="1"/>
  <c r="BF164" i="1"/>
  <c r="BR164" i="1"/>
  <c r="CD164" i="1"/>
  <c r="CP164" i="1"/>
  <c r="DB164" i="1"/>
  <c r="DN164" i="1"/>
  <c r="DZ164" i="1"/>
  <c r="EL164" i="1"/>
  <c r="EX164" i="1"/>
  <c r="FJ164" i="1"/>
  <c r="GH164" i="1"/>
  <c r="GT164" i="1"/>
  <c r="HF164" i="1"/>
  <c r="HR164" i="1"/>
  <c r="C165" i="1"/>
  <c r="D165" i="1"/>
  <c r="G165" i="1"/>
  <c r="I165" i="1"/>
  <c r="M165" i="1"/>
  <c r="N165" i="1"/>
  <c r="O165" i="1"/>
  <c r="P165" i="1"/>
  <c r="S165" i="1"/>
  <c r="U165" i="1"/>
  <c r="Y165" i="1"/>
  <c r="Z165" i="1"/>
  <c r="AA165" i="1"/>
  <c r="AB165" i="1"/>
  <c r="AE165" i="1"/>
  <c r="AG165" i="1"/>
  <c r="AK165" i="1"/>
  <c r="AL165" i="1"/>
  <c r="AM165" i="1"/>
  <c r="AN165" i="1"/>
  <c r="AQ165" i="1"/>
  <c r="AS165" i="1"/>
  <c r="AW165" i="1"/>
  <c r="AX165" i="1"/>
  <c r="AY165" i="1"/>
  <c r="AZ165" i="1"/>
  <c r="BC165" i="1"/>
  <c r="BE165" i="1"/>
  <c r="BI165" i="1"/>
  <c r="BJ165" i="1"/>
  <c r="BK165" i="1"/>
  <c r="BL165" i="1"/>
  <c r="BO165" i="1"/>
  <c r="BQ165" i="1"/>
  <c r="BU165" i="1"/>
  <c r="BV165" i="1"/>
  <c r="BW165" i="1"/>
  <c r="BX165" i="1"/>
  <c r="CA165" i="1"/>
  <c r="CC165" i="1"/>
  <c r="CG165" i="1"/>
  <c r="CH165" i="1"/>
  <c r="CI165" i="1"/>
  <c r="CJ165" i="1"/>
  <c r="CM165" i="1"/>
  <c r="CO165" i="1"/>
  <c r="CS165" i="1"/>
  <c r="CT165" i="1"/>
  <c r="CU165" i="1"/>
  <c r="CV165" i="1"/>
  <c r="CY165" i="1"/>
  <c r="DA165" i="1"/>
  <c r="DE165" i="1"/>
  <c r="DF165" i="1"/>
  <c r="DG165" i="1"/>
  <c r="DH165" i="1"/>
  <c r="DK165" i="1"/>
  <c r="DM165" i="1"/>
  <c r="DQ165" i="1"/>
  <c r="DR165" i="1"/>
  <c r="DS165" i="1"/>
  <c r="DT165" i="1"/>
  <c r="DW165" i="1"/>
  <c r="DY165" i="1"/>
  <c r="EC165" i="1"/>
  <c r="ED165" i="1"/>
  <c r="EE165" i="1"/>
  <c r="EF165" i="1"/>
  <c r="EI165" i="1"/>
  <c r="EK165" i="1"/>
  <c r="EO165" i="1"/>
  <c r="EP165" i="1"/>
  <c r="EQ165" i="1"/>
  <c r="ER165" i="1"/>
  <c r="EU165" i="1"/>
  <c r="EW165" i="1"/>
  <c r="FA165" i="1"/>
  <c r="FB165" i="1"/>
  <c r="FC165" i="1"/>
  <c r="FD165" i="1"/>
  <c r="FG165" i="1"/>
  <c r="FI165" i="1"/>
  <c r="FM165" i="1"/>
  <c r="FN165" i="1"/>
  <c r="GA165" i="1"/>
  <c r="GB165" i="1"/>
  <c r="GE165" i="1"/>
  <c r="GG165" i="1"/>
  <c r="GK165" i="1"/>
  <c r="GL165" i="1"/>
  <c r="GM165" i="1"/>
  <c r="GN165" i="1"/>
  <c r="GQ165" i="1"/>
  <c r="GS165" i="1"/>
  <c r="GW165" i="1"/>
  <c r="GX165" i="1"/>
  <c r="GY165" i="1"/>
  <c r="GZ165" i="1"/>
  <c r="HC165" i="1"/>
  <c r="HE165" i="1"/>
  <c r="HI165" i="1"/>
  <c r="HJ165" i="1"/>
  <c r="HK165" i="1"/>
  <c r="HL165" i="1"/>
  <c r="HO165" i="1"/>
  <c r="HQ165" i="1"/>
  <c r="HU165" i="1"/>
  <c r="HV165" i="1"/>
  <c r="J167" i="1"/>
  <c r="V167" i="1"/>
  <c r="AH167" i="1"/>
  <c r="AT167" i="1"/>
  <c r="BF167" i="1"/>
  <c r="BR167" i="1"/>
  <c r="CD167" i="1"/>
  <c r="CP167" i="1"/>
  <c r="DB167" i="1"/>
  <c r="DN167" i="1"/>
  <c r="DZ167" i="1"/>
  <c r="EL167" i="1"/>
  <c r="EX167" i="1"/>
  <c r="FJ167" i="1"/>
  <c r="GH167" i="1"/>
  <c r="GT167" i="1"/>
  <c r="HF167" i="1"/>
  <c r="HR167" i="1"/>
  <c r="J168" i="1"/>
  <c r="V168" i="1"/>
  <c r="AH168" i="1"/>
  <c r="AT168" i="1"/>
  <c r="BF168" i="1"/>
  <c r="BR168" i="1"/>
  <c r="CD168" i="1"/>
  <c r="CP168" i="1"/>
  <c r="DB168" i="1"/>
  <c r="DN168" i="1"/>
  <c r="DZ168" i="1"/>
  <c r="EL168" i="1"/>
  <c r="EX168" i="1"/>
  <c r="GH168" i="1"/>
  <c r="GT168" i="1"/>
  <c r="HF168" i="1"/>
  <c r="HR168" i="1"/>
  <c r="J169" i="1"/>
  <c r="V169" i="1"/>
  <c r="AH169" i="1"/>
  <c r="AT169" i="1"/>
  <c r="BF169" i="1"/>
  <c r="BR169" i="1"/>
  <c r="CD169" i="1"/>
  <c r="CP169" i="1"/>
  <c r="DB169" i="1"/>
  <c r="DN169" i="1"/>
  <c r="DZ169" i="1"/>
  <c r="EL169" i="1"/>
  <c r="EX169" i="1"/>
  <c r="FJ169" i="1"/>
  <c r="GH169" i="1"/>
  <c r="GT169" i="1"/>
  <c r="HF169" i="1"/>
  <c r="HR169" i="1"/>
  <c r="V170" i="1"/>
  <c r="AH170" i="1"/>
  <c r="AT170" i="1"/>
  <c r="BF170" i="1"/>
  <c r="BR170" i="1"/>
  <c r="CD170" i="1"/>
  <c r="CP170" i="1"/>
  <c r="DB170" i="1"/>
  <c r="DN170" i="1"/>
  <c r="DZ170" i="1"/>
  <c r="EL170" i="1"/>
  <c r="EX170" i="1"/>
  <c r="FJ170" i="1"/>
  <c r="GH170" i="1"/>
  <c r="GT170" i="1"/>
  <c r="HF170" i="1"/>
  <c r="HR170" i="1"/>
  <c r="J171" i="1"/>
  <c r="V171" i="1"/>
  <c r="AH171" i="1"/>
  <c r="AT171" i="1"/>
  <c r="BF171" i="1"/>
  <c r="BR171" i="1"/>
  <c r="CD171" i="1"/>
  <c r="CP171" i="1"/>
  <c r="DB171" i="1"/>
  <c r="DN171" i="1"/>
  <c r="DZ171" i="1"/>
  <c r="EL171" i="1"/>
  <c r="EX171" i="1"/>
  <c r="FJ171" i="1"/>
  <c r="GH171" i="1"/>
  <c r="GT171" i="1"/>
  <c r="HF171" i="1"/>
  <c r="HR171" i="1"/>
  <c r="J172" i="1"/>
  <c r="V172" i="1"/>
  <c r="AT172" i="1"/>
  <c r="BF172" i="1"/>
  <c r="BR172" i="1"/>
  <c r="CD172" i="1"/>
  <c r="CP172" i="1"/>
  <c r="DB172" i="1"/>
  <c r="DN172" i="1"/>
  <c r="DZ172" i="1"/>
  <c r="EL172" i="1"/>
  <c r="EX172" i="1"/>
  <c r="FJ172" i="1"/>
  <c r="GH172" i="1"/>
  <c r="GT172" i="1"/>
  <c r="HF172" i="1"/>
  <c r="HR172" i="1"/>
  <c r="J173" i="1"/>
  <c r="V173" i="1"/>
  <c r="AH173" i="1"/>
  <c r="AT173" i="1"/>
  <c r="BF173" i="1"/>
  <c r="BR173" i="1"/>
  <c r="CD173" i="1"/>
  <c r="DB173" i="1"/>
  <c r="DN173" i="1"/>
  <c r="DZ173" i="1"/>
  <c r="EL173" i="1"/>
  <c r="EX173" i="1"/>
  <c r="FJ173" i="1"/>
  <c r="GH173" i="1"/>
  <c r="GT173" i="1"/>
  <c r="HF173" i="1"/>
  <c r="HR173" i="1"/>
  <c r="C174" i="1"/>
  <c r="D174" i="1"/>
  <c r="G174" i="1"/>
  <c r="I174" i="1"/>
  <c r="M174" i="1"/>
  <c r="N174" i="1"/>
  <c r="O174" i="1"/>
  <c r="P174" i="1"/>
  <c r="S174" i="1"/>
  <c r="U174" i="1"/>
  <c r="Y174" i="1"/>
  <c r="Z174" i="1"/>
  <c r="AA174" i="1"/>
  <c r="AB174" i="1"/>
  <c r="AE174" i="1"/>
  <c r="AG174" i="1"/>
  <c r="AK174" i="1"/>
  <c r="AL174" i="1"/>
  <c r="AM174" i="1"/>
  <c r="AN174" i="1"/>
  <c r="AQ174" i="1"/>
  <c r="AS174" i="1"/>
  <c r="AW174" i="1"/>
  <c r="AX174" i="1"/>
  <c r="AY174" i="1"/>
  <c r="AZ174" i="1"/>
  <c r="BC174" i="1"/>
  <c r="BE174" i="1"/>
  <c r="BI174" i="1"/>
  <c r="BJ174" i="1"/>
  <c r="BK174" i="1"/>
  <c r="BL174" i="1"/>
  <c r="BO174" i="1"/>
  <c r="BQ174" i="1"/>
  <c r="BU174" i="1"/>
  <c r="BV174" i="1"/>
  <c r="BW174" i="1"/>
  <c r="BX174" i="1"/>
  <c r="CA174" i="1"/>
  <c r="CC174" i="1"/>
  <c r="CG174" i="1"/>
  <c r="CH174" i="1"/>
  <c r="CI174" i="1"/>
  <c r="CJ174" i="1"/>
  <c r="CM174" i="1"/>
  <c r="CO174" i="1"/>
  <c r="CS174" i="1"/>
  <c r="CT174" i="1"/>
  <c r="CU174" i="1"/>
  <c r="CV174" i="1"/>
  <c r="CY174" i="1"/>
  <c r="DA174" i="1"/>
  <c r="DB174" i="1" s="1"/>
  <c r="DE174" i="1"/>
  <c r="DF174" i="1"/>
  <c r="DG174" i="1"/>
  <c r="DH174" i="1"/>
  <c r="DK174" i="1"/>
  <c r="DM174" i="1"/>
  <c r="DQ174" i="1"/>
  <c r="DR174" i="1"/>
  <c r="DS174" i="1"/>
  <c r="DT174" i="1"/>
  <c r="DW174" i="1"/>
  <c r="DY174" i="1"/>
  <c r="EC174" i="1"/>
  <c r="ED174" i="1"/>
  <c r="EE174" i="1"/>
  <c r="EF174" i="1"/>
  <c r="EI174" i="1"/>
  <c r="EK174" i="1"/>
  <c r="EO174" i="1"/>
  <c r="EP174" i="1"/>
  <c r="EQ174" i="1"/>
  <c r="ER174" i="1"/>
  <c r="EU174" i="1"/>
  <c r="EW174" i="1"/>
  <c r="FA174" i="1"/>
  <c r="FB174" i="1"/>
  <c r="FC174" i="1"/>
  <c r="FD174" i="1"/>
  <c r="FG174" i="1"/>
  <c r="FI174" i="1"/>
  <c r="FM174" i="1"/>
  <c r="FN174" i="1"/>
  <c r="GA174" i="1"/>
  <c r="GB174" i="1"/>
  <c r="GE174" i="1"/>
  <c r="GG174" i="1"/>
  <c r="GK174" i="1"/>
  <c r="GL174" i="1"/>
  <c r="GM174" i="1"/>
  <c r="GN174" i="1"/>
  <c r="GQ174" i="1"/>
  <c r="GS174" i="1"/>
  <c r="GW174" i="1"/>
  <c r="GX174" i="1"/>
  <c r="GY174" i="1"/>
  <c r="GZ174" i="1"/>
  <c r="HC174" i="1"/>
  <c r="HE174" i="1"/>
  <c r="HI174" i="1"/>
  <c r="HJ174" i="1"/>
  <c r="HK174" i="1"/>
  <c r="HL174" i="1"/>
  <c r="HO174" i="1"/>
  <c r="HQ174" i="1"/>
  <c r="HU174" i="1"/>
  <c r="HV174" i="1"/>
  <c r="J176" i="1"/>
  <c r="V176" i="1"/>
  <c r="AH176" i="1"/>
  <c r="AT176" i="1"/>
  <c r="BF176" i="1"/>
  <c r="BR176" i="1"/>
  <c r="CD176" i="1"/>
  <c r="CP176" i="1"/>
  <c r="DB176" i="1"/>
  <c r="DN176" i="1"/>
  <c r="DZ176" i="1"/>
  <c r="EL176" i="1"/>
  <c r="EX176" i="1"/>
  <c r="FJ176" i="1"/>
  <c r="GH176" i="1"/>
  <c r="GT176" i="1"/>
  <c r="HF176" i="1"/>
  <c r="HR176" i="1"/>
  <c r="J177" i="1"/>
  <c r="V177" i="1"/>
  <c r="AH177" i="1"/>
  <c r="AT177" i="1"/>
  <c r="BF177" i="1"/>
  <c r="BR177" i="1"/>
  <c r="CD177" i="1"/>
  <c r="CP177" i="1"/>
  <c r="DB177" i="1"/>
  <c r="DN177" i="1"/>
  <c r="DZ177" i="1"/>
  <c r="EL177" i="1"/>
  <c r="EX177" i="1"/>
  <c r="FJ177" i="1"/>
  <c r="GH177" i="1"/>
  <c r="GT177" i="1"/>
  <c r="HF177" i="1"/>
  <c r="HR177" i="1"/>
  <c r="J178" i="1"/>
  <c r="V178" i="1"/>
  <c r="AH178" i="1"/>
  <c r="AT178" i="1"/>
  <c r="BF178" i="1"/>
  <c r="BR178" i="1"/>
  <c r="CD178" i="1"/>
  <c r="CP178" i="1"/>
  <c r="DB178" i="1"/>
  <c r="DN178" i="1"/>
  <c r="DZ178" i="1"/>
  <c r="EL178" i="1"/>
  <c r="EX178" i="1"/>
  <c r="FJ178" i="1"/>
  <c r="GH178" i="1"/>
  <c r="GT178" i="1"/>
  <c r="HF178" i="1"/>
  <c r="HR178" i="1"/>
  <c r="J179" i="1"/>
  <c r="V179" i="1"/>
  <c r="AH179" i="1"/>
  <c r="AT179" i="1"/>
  <c r="BF179" i="1"/>
  <c r="BR179" i="1"/>
  <c r="CD179" i="1"/>
  <c r="CP179" i="1"/>
  <c r="DB179" i="1"/>
  <c r="DN179" i="1"/>
  <c r="DZ179" i="1"/>
  <c r="EL179" i="1"/>
  <c r="EX179" i="1"/>
  <c r="FJ179" i="1"/>
  <c r="GH179" i="1"/>
  <c r="GT179" i="1"/>
  <c r="HF179" i="1"/>
  <c r="HR179" i="1"/>
  <c r="J180" i="1"/>
  <c r="V180" i="1"/>
  <c r="AH180" i="1"/>
  <c r="AT180" i="1"/>
  <c r="BF180" i="1"/>
  <c r="BR180" i="1"/>
  <c r="CD180" i="1"/>
  <c r="CP180" i="1"/>
  <c r="DB180" i="1"/>
  <c r="DN180" i="1"/>
  <c r="DZ180" i="1"/>
  <c r="EL180" i="1"/>
  <c r="EX180" i="1"/>
  <c r="FJ180" i="1"/>
  <c r="GH180" i="1"/>
  <c r="GT180" i="1"/>
  <c r="HF180" i="1"/>
  <c r="HR180" i="1"/>
  <c r="J181" i="1"/>
  <c r="V181" i="1"/>
  <c r="AH181" i="1"/>
  <c r="AT181" i="1"/>
  <c r="BF181" i="1"/>
  <c r="BR181" i="1"/>
  <c r="CD181" i="1"/>
  <c r="CP181" i="1"/>
  <c r="DB181" i="1"/>
  <c r="DN181" i="1"/>
  <c r="DZ181" i="1"/>
  <c r="EL181" i="1"/>
  <c r="EX181" i="1"/>
  <c r="FJ181" i="1"/>
  <c r="GH181" i="1"/>
  <c r="GT181" i="1"/>
  <c r="HF181" i="1"/>
  <c r="HR181" i="1"/>
  <c r="J182" i="1"/>
  <c r="V182" i="1"/>
  <c r="AH182" i="1"/>
  <c r="AT182" i="1"/>
  <c r="BF182" i="1"/>
  <c r="BR182" i="1"/>
  <c r="CD182" i="1"/>
  <c r="CP182" i="1"/>
  <c r="DB182" i="1"/>
  <c r="DN182" i="1"/>
  <c r="DZ182" i="1"/>
  <c r="EL182" i="1"/>
  <c r="EX182" i="1"/>
  <c r="FJ182" i="1"/>
  <c r="GH182" i="1"/>
  <c r="GT182" i="1"/>
  <c r="HF182" i="1"/>
  <c r="HR182" i="1"/>
  <c r="C183" i="1"/>
  <c r="D183" i="1"/>
  <c r="G183" i="1"/>
  <c r="I183" i="1"/>
  <c r="M183" i="1"/>
  <c r="N183" i="1"/>
  <c r="O183" i="1"/>
  <c r="P183" i="1"/>
  <c r="S183" i="1"/>
  <c r="U183" i="1"/>
  <c r="Y183" i="1"/>
  <c r="Z183" i="1"/>
  <c r="AA183" i="1"/>
  <c r="AB183" i="1"/>
  <c r="AE183" i="1"/>
  <c r="AG183" i="1"/>
  <c r="AK183" i="1"/>
  <c r="AL183" i="1"/>
  <c r="AM183" i="1"/>
  <c r="AN183" i="1"/>
  <c r="AQ183" i="1"/>
  <c r="AS183" i="1"/>
  <c r="AW183" i="1"/>
  <c r="AX183" i="1"/>
  <c r="AY183" i="1"/>
  <c r="AZ183" i="1"/>
  <c r="BC183" i="1"/>
  <c r="BE183" i="1"/>
  <c r="BI183" i="1"/>
  <c r="BJ183" i="1"/>
  <c r="BK183" i="1"/>
  <c r="BL183" i="1"/>
  <c r="BO183" i="1"/>
  <c r="BQ183" i="1"/>
  <c r="BU183" i="1"/>
  <c r="BV183" i="1"/>
  <c r="BW183" i="1"/>
  <c r="BX183" i="1"/>
  <c r="CA183" i="1"/>
  <c r="CC183" i="1"/>
  <c r="CG183" i="1"/>
  <c r="CH183" i="1"/>
  <c r="CI183" i="1"/>
  <c r="CJ183" i="1"/>
  <c r="CM183" i="1"/>
  <c r="CO183" i="1"/>
  <c r="CS183" i="1"/>
  <c r="CT183" i="1"/>
  <c r="CU183" i="1"/>
  <c r="CV183" i="1"/>
  <c r="CY183" i="1"/>
  <c r="DA183" i="1"/>
  <c r="DE183" i="1"/>
  <c r="DF183" i="1"/>
  <c r="DG183" i="1"/>
  <c r="DH183" i="1"/>
  <c r="DK183" i="1"/>
  <c r="DM183" i="1"/>
  <c r="DQ183" i="1"/>
  <c r="DR183" i="1"/>
  <c r="DS183" i="1"/>
  <c r="DT183" i="1"/>
  <c r="DW183" i="1"/>
  <c r="DY183" i="1"/>
  <c r="EC183" i="1"/>
  <c r="ED183" i="1"/>
  <c r="EE183" i="1"/>
  <c r="EF183" i="1"/>
  <c r="EI183" i="1"/>
  <c r="EK183" i="1"/>
  <c r="EO183" i="1"/>
  <c r="EP183" i="1"/>
  <c r="EQ183" i="1"/>
  <c r="ER183" i="1"/>
  <c r="EU183" i="1"/>
  <c r="EW183" i="1"/>
  <c r="FA183" i="1"/>
  <c r="FB183" i="1"/>
  <c r="FC183" i="1"/>
  <c r="FD183" i="1"/>
  <c r="FG183" i="1"/>
  <c r="FI183" i="1"/>
  <c r="FM183" i="1"/>
  <c r="FN183" i="1"/>
  <c r="GA183" i="1"/>
  <c r="GB183" i="1"/>
  <c r="GE183" i="1"/>
  <c r="GG183" i="1"/>
  <c r="GK183" i="1"/>
  <c r="GL183" i="1"/>
  <c r="GM183" i="1"/>
  <c r="GN183" i="1"/>
  <c r="GQ183" i="1"/>
  <c r="GS183" i="1"/>
  <c r="GW183" i="1"/>
  <c r="GX183" i="1"/>
  <c r="GY183" i="1"/>
  <c r="GZ183" i="1"/>
  <c r="HC183" i="1"/>
  <c r="HE183" i="1"/>
  <c r="HI183" i="1"/>
  <c r="HJ183" i="1"/>
  <c r="HK183" i="1"/>
  <c r="HL183" i="1"/>
  <c r="HO183" i="1"/>
  <c r="HQ183" i="1"/>
  <c r="HU183" i="1"/>
  <c r="HV183" i="1"/>
  <c r="J185" i="1"/>
  <c r="V185" i="1"/>
  <c r="AH185" i="1"/>
  <c r="AT185" i="1"/>
  <c r="BF185" i="1"/>
  <c r="BR185" i="1"/>
  <c r="CD185" i="1"/>
  <c r="CP185" i="1"/>
  <c r="DB185" i="1"/>
  <c r="DN185" i="1"/>
  <c r="DZ185" i="1"/>
  <c r="EL185" i="1"/>
  <c r="EX185" i="1"/>
  <c r="FJ185" i="1"/>
  <c r="GH185" i="1"/>
  <c r="GT185" i="1"/>
  <c r="HF185" i="1"/>
  <c r="HR185" i="1"/>
  <c r="J186" i="1"/>
  <c r="V186" i="1"/>
  <c r="AH186" i="1"/>
  <c r="AT186" i="1"/>
  <c r="BF186" i="1"/>
  <c r="BR186" i="1"/>
  <c r="CD186" i="1"/>
  <c r="CP186" i="1"/>
  <c r="DB186" i="1"/>
  <c r="DN186" i="1"/>
  <c r="DZ186" i="1"/>
  <c r="EL186" i="1"/>
  <c r="EX186" i="1"/>
  <c r="FJ186" i="1"/>
  <c r="GH186" i="1"/>
  <c r="GT186" i="1"/>
  <c r="HF186" i="1"/>
  <c r="HR186" i="1"/>
  <c r="J187" i="1"/>
  <c r="V187" i="1"/>
  <c r="AH187" i="1"/>
  <c r="AT187" i="1"/>
  <c r="BF187" i="1"/>
  <c r="BR187" i="1"/>
  <c r="CD187" i="1"/>
  <c r="CP187" i="1"/>
  <c r="DN187" i="1"/>
  <c r="DZ187" i="1"/>
  <c r="EL187" i="1"/>
  <c r="EX187" i="1"/>
  <c r="FJ187" i="1"/>
  <c r="GH187" i="1"/>
  <c r="GT187" i="1"/>
  <c r="HF187" i="1"/>
  <c r="HR187" i="1"/>
  <c r="J188" i="1"/>
  <c r="V188" i="1"/>
  <c r="AH188" i="1"/>
  <c r="AT188" i="1"/>
  <c r="BF188" i="1"/>
  <c r="BR188" i="1"/>
  <c r="CD188" i="1"/>
  <c r="CP188" i="1"/>
  <c r="DB188" i="1"/>
  <c r="DN188" i="1"/>
  <c r="DZ188" i="1"/>
  <c r="EL188" i="1"/>
  <c r="EX188" i="1"/>
  <c r="FJ188" i="1"/>
  <c r="GH188" i="1"/>
  <c r="GT188" i="1"/>
  <c r="HF188" i="1"/>
  <c r="HR188" i="1"/>
  <c r="J189" i="1"/>
  <c r="V189" i="1"/>
  <c r="AH189" i="1"/>
  <c r="AT189" i="1"/>
  <c r="BF189" i="1"/>
  <c r="BR189" i="1"/>
  <c r="CD189" i="1"/>
  <c r="CP189" i="1"/>
  <c r="DB189" i="1"/>
  <c r="DN189" i="1"/>
  <c r="DZ189" i="1"/>
  <c r="EL189" i="1"/>
  <c r="EX189" i="1"/>
  <c r="FJ189" i="1"/>
  <c r="GH189" i="1"/>
  <c r="GT189" i="1"/>
  <c r="HF189" i="1"/>
  <c r="HR189" i="1"/>
  <c r="J190" i="1"/>
  <c r="V190" i="1"/>
  <c r="AH190" i="1"/>
  <c r="AT190" i="1"/>
  <c r="BF190" i="1"/>
  <c r="BR190" i="1"/>
  <c r="CD190" i="1"/>
  <c r="CP190" i="1"/>
  <c r="DB190" i="1"/>
  <c r="DN190" i="1"/>
  <c r="DZ190" i="1"/>
  <c r="EL190" i="1"/>
  <c r="EX190" i="1"/>
  <c r="FJ190" i="1"/>
  <c r="GH190" i="1"/>
  <c r="GT190" i="1"/>
  <c r="HF190" i="1"/>
  <c r="HR190" i="1"/>
  <c r="J191" i="1"/>
  <c r="V191" i="1"/>
  <c r="AH191" i="1"/>
  <c r="AT191" i="1"/>
  <c r="BF191" i="1"/>
  <c r="BR191" i="1"/>
  <c r="CD191" i="1"/>
  <c r="CP191" i="1"/>
  <c r="DB191" i="1"/>
  <c r="DN191" i="1"/>
  <c r="DZ191" i="1"/>
  <c r="EL191" i="1"/>
  <c r="FJ191" i="1"/>
  <c r="GH191" i="1"/>
  <c r="GT191" i="1"/>
  <c r="HF191" i="1"/>
  <c r="HR191" i="1"/>
  <c r="C192" i="1"/>
  <c r="D192" i="1"/>
  <c r="G192" i="1"/>
  <c r="I192" i="1"/>
  <c r="M192" i="1"/>
  <c r="N192" i="1"/>
  <c r="O192" i="1"/>
  <c r="P192" i="1"/>
  <c r="S192" i="1"/>
  <c r="U192" i="1"/>
  <c r="Y192" i="1"/>
  <c r="Z192" i="1"/>
  <c r="AA192" i="1"/>
  <c r="AB192" i="1"/>
  <c r="AE192" i="1"/>
  <c r="AG192" i="1"/>
  <c r="AK192" i="1"/>
  <c r="AL192" i="1"/>
  <c r="AM192" i="1"/>
  <c r="AN192" i="1"/>
  <c r="AQ192" i="1"/>
  <c r="AS192" i="1"/>
  <c r="AW192" i="1"/>
  <c r="AX192" i="1"/>
  <c r="AY192" i="1"/>
  <c r="AZ192" i="1"/>
  <c r="BC192" i="1"/>
  <c r="BE192" i="1"/>
  <c r="BI192" i="1"/>
  <c r="BJ192" i="1"/>
  <c r="BK192" i="1"/>
  <c r="BL192" i="1"/>
  <c r="BO192" i="1"/>
  <c r="BQ192" i="1"/>
  <c r="BU192" i="1"/>
  <c r="BV192" i="1"/>
  <c r="BW192" i="1"/>
  <c r="BX192" i="1"/>
  <c r="CA192" i="1"/>
  <c r="CC192" i="1"/>
  <c r="CG192" i="1"/>
  <c r="CH192" i="1"/>
  <c r="CI192" i="1"/>
  <c r="CJ192" i="1"/>
  <c r="CM192" i="1"/>
  <c r="CO192" i="1"/>
  <c r="CS192" i="1"/>
  <c r="CT192" i="1"/>
  <c r="CU192" i="1"/>
  <c r="CV192" i="1"/>
  <c r="CY192" i="1"/>
  <c r="DA192" i="1"/>
  <c r="DE192" i="1"/>
  <c r="DF192" i="1"/>
  <c r="DG192" i="1"/>
  <c r="DH192" i="1"/>
  <c r="DK192" i="1"/>
  <c r="DM192" i="1"/>
  <c r="DQ192" i="1"/>
  <c r="DR192" i="1"/>
  <c r="DS192" i="1"/>
  <c r="DT192" i="1"/>
  <c r="DW192" i="1"/>
  <c r="DY192" i="1"/>
  <c r="EC192" i="1"/>
  <c r="ED192" i="1"/>
  <c r="EE192" i="1"/>
  <c r="EF192" i="1"/>
  <c r="EI192" i="1"/>
  <c r="EK192" i="1"/>
  <c r="EO192" i="1"/>
  <c r="EP192" i="1"/>
  <c r="EQ192" i="1"/>
  <c r="ER192" i="1"/>
  <c r="EU192" i="1"/>
  <c r="EW192" i="1"/>
  <c r="FA192" i="1"/>
  <c r="FB192" i="1"/>
  <c r="FC192" i="1"/>
  <c r="FD192" i="1"/>
  <c r="FG192" i="1"/>
  <c r="FI192" i="1"/>
  <c r="FM192" i="1"/>
  <c r="FN192" i="1"/>
  <c r="GA192" i="1"/>
  <c r="GB192" i="1"/>
  <c r="GE192" i="1"/>
  <c r="GG192" i="1"/>
  <c r="GK192" i="1"/>
  <c r="GL192" i="1"/>
  <c r="GM192" i="1"/>
  <c r="GN192" i="1"/>
  <c r="GQ192" i="1"/>
  <c r="GS192" i="1"/>
  <c r="GW192" i="1"/>
  <c r="GX192" i="1"/>
  <c r="GY192" i="1"/>
  <c r="GZ192" i="1"/>
  <c r="HC192" i="1"/>
  <c r="HE192" i="1"/>
  <c r="HI192" i="1"/>
  <c r="HJ192" i="1"/>
  <c r="HK192" i="1"/>
  <c r="HL192" i="1"/>
  <c r="HO192" i="1"/>
  <c r="HQ192" i="1"/>
  <c r="HU192" i="1"/>
  <c r="HV192" i="1"/>
  <c r="J194" i="1"/>
  <c r="V194" i="1"/>
  <c r="AH194" i="1"/>
  <c r="AT194" i="1"/>
  <c r="BF194" i="1"/>
  <c r="BR194" i="1"/>
  <c r="CD194" i="1"/>
  <c r="CP194" i="1"/>
  <c r="DB194" i="1"/>
  <c r="DN194" i="1"/>
  <c r="DZ194" i="1"/>
  <c r="EL194" i="1"/>
  <c r="EX194" i="1"/>
  <c r="FJ194" i="1"/>
  <c r="GH194" i="1"/>
  <c r="GT194" i="1"/>
  <c r="HF194" i="1"/>
  <c r="HR194" i="1"/>
  <c r="J195" i="1"/>
  <c r="V195" i="1"/>
  <c r="AH195" i="1"/>
  <c r="AT195" i="1"/>
  <c r="BF195" i="1"/>
  <c r="BR195" i="1"/>
  <c r="CD195" i="1"/>
  <c r="CP195" i="1"/>
  <c r="DB195" i="1"/>
  <c r="DN195" i="1"/>
  <c r="DZ195" i="1"/>
  <c r="EL195" i="1"/>
  <c r="EX195" i="1"/>
  <c r="FJ195" i="1"/>
  <c r="GH195" i="1"/>
  <c r="GT195" i="1"/>
  <c r="HF195" i="1"/>
  <c r="HR195" i="1"/>
  <c r="J196" i="1"/>
  <c r="V196" i="1"/>
  <c r="AH196" i="1"/>
  <c r="AT196" i="1"/>
  <c r="BF196" i="1"/>
  <c r="BR196" i="1"/>
  <c r="CD196" i="1"/>
  <c r="CP196" i="1"/>
  <c r="DB196" i="1"/>
  <c r="DN196" i="1"/>
  <c r="DZ196" i="1"/>
  <c r="EL196" i="1"/>
  <c r="EX196" i="1"/>
  <c r="FJ196" i="1"/>
  <c r="GH196" i="1"/>
  <c r="GT196" i="1"/>
  <c r="HF196" i="1"/>
  <c r="HR196" i="1"/>
  <c r="J197" i="1"/>
  <c r="V197" i="1"/>
  <c r="AH197" i="1"/>
  <c r="AT197" i="1"/>
  <c r="BF197" i="1"/>
  <c r="BR197" i="1"/>
  <c r="CD197" i="1"/>
  <c r="CP197" i="1"/>
  <c r="DB197" i="1"/>
  <c r="DN197" i="1"/>
  <c r="DZ197" i="1"/>
  <c r="EL197" i="1"/>
  <c r="EX197" i="1"/>
  <c r="FJ197" i="1"/>
  <c r="GH197" i="1"/>
  <c r="GT197" i="1"/>
  <c r="HF197" i="1"/>
  <c r="HR197" i="1"/>
  <c r="J198" i="1"/>
  <c r="V198" i="1"/>
  <c r="AH198" i="1"/>
  <c r="AT198" i="1"/>
  <c r="BF198" i="1"/>
  <c r="BR198" i="1"/>
  <c r="CD198" i="1"/>
  <c r="CP198" i="1"/>
  <c r="DB198" i="1"/>
  <c r="DN198" i="1"/>
  <c r="DZ198" i="1"/>
  <c r="EL198" i="1"/>
  <c r="EX198" i="1"/>
  <c r="FJ198" i="1"/>
  <c r="GH198" i="1"/>
  <c r="GT198" i="1"/>
  <c r="HF198" i="1"/>
  <c r="HR198" i="1"/>
  <c r="J200" i="1"/>
  <c r="V200" i="1"/>
  <c r="AH200" i="1"/>
  <c r="AT200" i="1"/>
  <c r="BF200" i="1"/>
  <c r="BR200" i="1"/>
  <c r="CD200" i="1"/>
  <c r="CP200" i="1"/>
  <c r="DB200" i="1"/>
  <c r="DN200" i="1"/>
  <c r="DZ200" i="1"/>
  <c r="EL200" i="1"/>
  <c r="EX200" i="1"/>
  <c r="FJ200" i="1"/>
  <c r="GH200" i="1"/>
  <c r="GT200" i="1"/>
  <c r="HF200" i="1"/>
  <c r="HR200" i="1"/>
  <c r="C201" i="1"/>
  <c r="D201" i="1"/>
  <c r="G201" i="1"/>
  <c r="I201" i="1"/>
  <c r="M201" i="1"/>
  <c r="N201" i="1"/>
  <c r="O201" i="1"/>
  <c r="P201" i="1"/>
  <c r="S201" i="1"/>
  <c r="U201" i="1"/>
  <c r="Y201" i="1"/>
  <c r="Z201" i="1"/>
  <c r="AA201" i="1"/>
  <c r="AB201" i="1"/>
  <c r="AE201" i="1"/>
  <c r="AG201" i="1"/>
  <c r="AK201" i="1"/>
  <c r="AL201" i="1"/>
  <c r="AM201" i="1"/>
  <c r="AN201" i="1"/>
  <c r="AQ201" i="1"/>
  <c r="AS201" i="1"/>
  <c r="AW201" i="1"/>
  <c r="AX201" i="1"/>
  <c r="AY201" i="1"/>
  <c r="AZ201" i="1"/>
  <c r="BC201" i="1"/>
  <c r="BE201" i="1"/>
  <c r="BI201" i="1"/>
  <c r="BJ201" i="1"/>
  <c r="BK201" i="1"/>
  <c r="BL201" i="1"/>
  <c r="BO201" i="1"/>
  <c r="BQ201" i="1"/>
  <c r="BU201" i="1"/>
  <c r="BV201" i="1"/>
  <c r="BW201" i="1"/>
  <c r="BX201" i="1"/>
  <c r="CA201" i="1"/>
  <c r="CC201" i="1"/>
  <c r="CG201" i="1"/>
  <c r="CH201" i="1"/>
  <c r="CI201" i="1"/>
  <c r="CJ201" i="1"/>
  <c r="CM201" i="1"/>
  <c r="CO201" i="1"/>
  <c r="CS201" i="1"/>
  <c r="CT201" i="1"/>
  <c r="CU201" i="1"/>
  <c r="CV201" i="1"/>
  <c r="CY201" i="1"/>
  <c r="DA201" i="1"/>
  <c r="DE201" i="1"/>
  <c r="DF201" i="1"/>
  <c r="DG201" i="1"/>
  <c r="DH201" i="1"/>
  <c r="DK201" i="1"/>
  <c r="DM201" i="1"/>
  <c r="DQ201" i="1"/>
  <c r="DR201" i="1"/>
  <c r="DS201" i="1"/>
  <c r="DT201" i="1"/>
  <c r="DW201" i="1"/>
  <c r="DY201" i="1"/>
  <c r="EC201" i="1"/>
  <c r="ED201" i="1"/>
  <c r="EE201" i="1"/>
  <c r="EF201" i="1"/>
  <c r="EI201" i="1"/>
  <c r="EK201" i="1"/>
  <c r="EO201" i="1"/>
  <c r="EP201" i="1"/>
  <c r="EQ201" i="1"/>
  <c r="ER201" i="1"/>
  <c r="EU201" i="1"/>
  <c r="EW201" i="1"/>
  <c r="FA201" i="1"/>
  <c r="FB201" i="1"/>
  <c r="FC201" i="1"/>
  <c r="FD201" i="1"/>
  <c r="FG201" i="1"/>
  <c r="FI201" i="1"/>
  <c r="FM201" i="1"/>
  <c r="FN201" i="1"/>
  <c r="GA201" i="1"/>
  <c r="GB201" i="1"/>
  <c r="GE201" i="1"/>
  <c r="GG201" i="1"/>
  <c r="GK201" i="1"/>
  <c r="GL201" i="1"/>
  <c r="GM201" i="1"/>
  <c r="GN201" i="1"/>
  <c r="GQ201" i="1"/>
  <c r="GS201" i="1"/>
  <c r="GW201" i="1"/>
  <c r="GX201" i="1"/>
  <c r="GY201" i="1"/>
  <c r="GZ201" i="1"/>
  <c r="HC201" i="1"/>
  <c r="HE201" i="1"/>
  <c r="HI201" i="1"/>
  <c r="HJ201" i="1"/>
  <c r="HK201" i="1"/>
  <c r="HL201" i="1"/>
  <c r="HO201" i="1"/>
  <c r="HQ201" i="1"/>
  <c r="HU201" i="1"/>
  <c r="HV201" i="1"/>
  <c r="J203" i="1"/>
  <c r="V203" i="1"/>
  <c r="AH203" i="1"/>
  <c r="AT203" i="1"/>
  <c r="BF203" i="1"/>
  <c r="BR203" i="1"/>
  <c r="CD203" i="1"/>
  <c r="CP203" i="1"/>
  <c r="DB203" i="1"/>
  <c r="DN203" i="1"/>
  <c r="DZ203" i="1"/>
  <c r="EL203" i="1"/>
  <c r="EX203" i="1"/>
  <c r="FJ203" i="1"/>
  <c r="GH203" i="1"/>
  <c r="GT203" i="1"/>
  <c r="HF203" i="1"/>
  <c r="HR203" i="1"/>
  <c r="J204" i="1"/>
  <c r="V204" i="1"/>
  <c r="AH204" i="1"/>
  <c r="AT204" i="1"/>
  <c r="BF204" i="1"/>
  <c r="BR204" i="1"/>
  <c r="CD204" i="1"/>
  <c r="CP204" i="1"/>
  <c r="DB204" i="1"/>
  <c r="DN204" i="1"/>
  <c r="DZ204" i="1"/>
  <c r="EL204" i="1"/>
  <c r="EX204" i="1"/>
  <c r="FJ204" i="1"/>
  <c r="GH204" i="1"/>
  <c r="GT204" i="1"/>
  <c r="HF204" i="1"/>
  <c r="HR204" i="1"/>
  <c r="J205" i="1"/>
  <c r="V205" i="1"/>
  <c r="AH205" i="1"/>
  <c r="AT205" i="1"/>
  <c r="BF205" i="1"/>
  <c r="BR205" i="1"/>
  <c r="CD205" i="1"/>
  <c r="CP205" i="1"/>
  <c r="DB205" i="1"/>
  <c r="DN205" i="1"/>
  <c r="DZ205" i="1"/>
  <c r="EL205" i="1"/>
  <c r="EX205" i="1"/>
  <c r="FJ205" i="1"/>
  <c r="GH205" i="1"/>
  <c r="GT205" i="1"/>
  <c r="HF205" i="1"/>
  <c r="HR205" i="1"/>
  <c r="J206" i="1"/>
  <c r="V206" i="1"/>
  <c r="AH206" i="1"/>
  <c r="AT206" i="1"/>
  <c r="BF206" i="1"/>
  <c r="BR206" i="1"/>
  <c r="CD206" i="1"/>
  <c r="CP206" i="1"/>
  <c r="DB206" i="1"/>
  <c r="DN206" i="1"/>
  <c r="DZ206" i="1"/>
  <c r="EL206" i="1"/>
  <c r="EX206" i="1"/>
  <c r="FJ206" i="1"/>
  <c r="GH206" i="1"/>
  <c r="GT206" i="1"/>
  <c r="HF206" i="1"/>
  <c r="HR206" i="1"/>
  <c r="J207" i="1"/>
  <c r="V207" i="1"/>
  <c r="AH207" i="1"/>
  <c r="AT207" i="1"/>
  <c r="BF207" i="1"/>
  <c r="BR207" i="1"/>
  <c r="CD207" i="1"/>
  <c r="CP207" i="1"/>
  <c r="DB207" i="1"/>
  <c r="DN207" i="1"/>
  <c r="DZ207" i="1"/>
  <c r="EL207" i="1"/>
  <c r="EX207" i="1"/>
  <c r="FJ207" i="1"/>
  <c r="GH207" i="1"/>
  <c r="GT207" i="1"/>
  <c r="HF207" i="1"/>
  <c r="HR207" i="1"/>
  <c r="J208" i="1"/>
  <c r="V208" i="1"/>
  <c r="AH208" i="1"/>
  <c r="AT208" i="1"/>
  <c r="BF208" i="1"/>
  <c r="BR208" i="1"/>
  <c r="CD208" i="1"/>
  <c r="CP208" i="1"/>
  <c r="DB208" i="1"/>
  <c r="DN208" i="1"/>
  <c r="DZ208" i="1"/>
  <c r="EL208" i="1"/>
  <c r="EX208" i="1"/>
  <c r="FJ208" i="1"/>
  <c r="GH208" i="1"/>
  <c r="GT208" i="1"/>
  <c r="HF208" i="1"/>
  <c r="HR208" i="1"/>
  <c r="J209" i="1"/>
  <c r="V209" i="1"/>
  <c r="AH209" i="1"/>
  <c r="AT209" i="1"/>
  <c r="BF209" i="1"/>
  <c r="BR209" i="1"/>
  <c r="CD209" i="1"/>
  <c r="CP209" i="1"/>
  <c r="DB209" i="1"/>
  <c r="DN209" i="1"/>
  <c r="DZ209" i="1"/>
  <c r="EL209" i="1"/>
  <c r="EX209" i="1"/>
  <c r="FJ209" i="1"/>
  <c r="GH209" i="1"/>
  <c r="GT209" i="1"/>
  <c r="HF209" i="1"/>
  <c r="HR209" i="1"/>
  <c r="C210" i="1"/>
  <c r="D210" i="1"/>
  <c r="G210" i="1"/>
  <c r="I210" i="1"/>
  <c r="M210" i="1"/>
  <c r="N210" i="1"/>
  <c r="O210" i="1"/>
  <c r="P210" i="1"/>
  <c r="S210" i="1"/>
  <c r="U210" i="1"/>
  <c r="Y210" i="1"/>
  <c r="Z210" i="1"/>
  <c r="AA210" i="1"/>
  <c r="AB210" i="1"/>
  <c r="AE210" i="1"/>
  <c r="AG210" i="1"/>
  <c r="AK210" i="1"/>
  <c r="AL210" i="1"/>
  <c r="AM210" i="1"/>
  <c r="AN210" i="1"/>
  <c r="AQ210" i="1"/>
  <c r="AS210" i="1"/>
  <c r="AW210" i="1"/>
  <c r="AX210" i="1"/>
  <c r="AY210" i="1"/>
  <c r="AZ210" i="1"/>
  <c r="BC210" i="1"/>
  <c r="BE210" i="1"/>
  <c r="BI210" i="1"/>
  <c r="BJ210" i="1"/>
  <c r="BL210" i="1"/>
  <c r="BO210" i="1"/>
  <c r="BQ210" i="1"/>
  <c r="BU210" i="1"/>
  <c r="BV210" i="1"/>
  <c r="BW210" i="1"/>
  <c r="BX210" i="1"/>
  <c r="CA210" i="1"/>
  <c r="CC210" i="1"/>
  <c r="CG210" i="1"/>
  <c r="CH210" i="1"/>
  <c r="CI210" i="1"/>
  <c r="CJ210" i="1"/>
  <c r="CM210" i="1"/>
  <c r="CO210" i="1"/>
  <c r="CS210" i="1"/>
  <c r="CT210" i="1"/>
  <c r="CU210" i="1"/>
  <c r="CV210" i="1"/>
  <c r="CY210" i="1"/>
  <c r="DA210" i="1"/>
  <c r="DE210" i="1"/>
  <c r="DF210" i="1"/>
  <c r="DG210" i="1"/>
  <c r="DH210" i="1"/>
  <c r="DK210" i="1"/>
  <c r="DM210" i="1"/>
  <c r="DQ210" i="1"/>
  <c r="DR210" i="1"/>
  <c r="DS210" i="1"/>
  <c r="DT210" i="1"/>
  <c r="DW210" i="1"/>
  <c r="DY210" i="1"/>
  <c r="EC210" i="1"/>
  <c r="ED210" i="1"/>
  <c r="EE210" i="1"/>
  <c r="EF210" i="1"/>
  <c r="EI210" i="1"/>
  <c r="EK210" i="1"/>
  <c r="EL210" i="1" s="1"/>
  <c r="EO210" i="1"/>
  <c r="EP210" i="1"/>
  <c r="EQ210" i="1"/>
  <c r="ER210" i="1"/>
  <c r="EU210" i="1"/>
  <c r="EW210" i="1"/>
  <c r="FA210" i="1"/>
  <c r="FB210" i="1"/>
  <c r="FC210" i="1"/>
  <c r="FD210" i="1"/>
  <c r="FG210" i="1"/>
  <c r="FI210" i="1"/>
  <c r="FM210" i="1"/>
  <c r="FN210" i="1"/>
  <c r="GA210" i="1"/>
  <c r="GB210" i="1"/>
  <c r="GE210" i="1"/>
  <c r="GG210" i="1"/>
  <c r="GK210" i="1"/>
  <c r="GL210" i="1"/>
  <c r="GM210" i="1"/>
  <c r="GN210" i="1"/>
  <c r="GQ210" i="1"/>
  <c r="GS210" i="1"/>
  <c r="GW210" i="1"/>
  <c r="GX210" i="1"/>
  <c r="GY210" i="1"/>
  <c r="GZ210" i="1"/>
  <c r="HC210" i="1"/>
  <c r="HE210" i="1"/>
  <c r="HI210" i="1"/>
  <c r="HJ210" i="1"/>
  <c r="HK210" i="1"/>
  <c r="HL210" i="1"/>
  <c r="HO210" i="1"/>
  <c r="HQ210" i="1"/>
  <c r="HU210" i="1"/>
  <c r="HV210" i="1"/>
  <c r="J212" i="1"/>
  <c r="V212" i="1"/>
  <c r="AH212" i="1"/>
  <c r="AT212" i="1"/>
  <c r="BF212" i="1"/>
  <c r="BR212" i="1"/>
  <c r="CD212" i="1"/>
  <c r="CP212" i="1"/>
  <c r="DB212" i="1"/>
  <c r="DN212" i="1"/>
  <c r="DZ212" i="1"/>
  <c r="EX212" i="1"/>
  <c r="FJ212" i="1"/>
  <c r="GH212" i="1"/>
  <c r="GT212" i="1"/>
  <c r="HF212" i="1"/>
  <c r="HR212" i="1"/>
  <c r="J213" i="1"/>
  <c r="V213" i="1"/>
  <c r="AH213" i="1"/>
  <c r="AT213" i="1"/>
  <c r="BF213" i="1"/>
  <c r="BR213" i="1"/>
  <c r="CD213" i="1"/>
  <c r="CP213" i="1"/>
  <c r="DB213" i="1"/>
  <c r="DN213" i="1"/>
  <c r="DZ213" i="1"/>
  <c r="EL213" i="1"/>
  <c r="EX213" i="1"/>
  <c r="FJ213" i="1"/>
  <c r="GH213" i="1"/>
  <c r="GT213" i="1"/>
  <c r="HF213" i="1"/>
  <c r="HR213" i="1"/>
  <c r="J214" i="1"/>
  <c r="V214" i="1"/>
  <c r="AH214" i="1"/>
  <c r="AT214" i="1"/>
  <c r="BF214" i="1"/>
  <c r="BR214" i="1"/>
  <c r="CD214" i="1"/>
  <c r="CP214" i="1"/>
  <c r="DB214" i="1"/>
  <c r="DN214" i="1"/>
  <c r="DZ214" i="1"/>
  <c r="EL214" i="1"/>
  <c r="EX214" i="1"/>
  <c r="FJ214" i="1"/>
  <c r="GH214" i="1"/>
  <c r="GT214" i="1"/>
  <c r="HF214" i="1"/>
  <c r="HR214" i="1"/>
  <c r="J215" i="1"/>
  <c r="V215" i="1"/>
  <c r="AH215" i="1"/>
  <c r="AT215" i="1"/>
  <c r="BF215" i="1"/>
  <c r="BR215" i="1"/>
  <c r="CD215" i="1"/>
  <c r="CP215" i="1"/>
  <c r="DB215" i="1"/>
  <c r="DN215" i="1"/>
  <c r="DZ215" i="1"/>
  <c r="EL215" i="1"/>
  <c r="EX215" i="1"/>
  <c r="FJ215" i="1"/>
  <c r="GH215" i="1"/>
  <c r="GT215" i="1"/>
  <c r="HF215" i="1"/>
  <c r="HR215" i="1"/>
  <c r="J216" i="1"/>
  <c r="V216" i="1"/>
  <c r="AH216" i="1"/>
  <c r="AT216" i="1"/>
  <c r="BF216" i="1"/>
  <c r="BR216" i="1"/>
  <c r="CD216" i="1"/>
  <c r="CP216" i="1"/>
  <c r="DB216" i="1"/>
  <c r="DN216" i="1"/>
  <c r="DZ216" i="1"/>
  <c r="EL216" i="1"/>
  <c r="EX216" i="1"/>
  <c r="FJ216" i="1"/>
  <c r="GH216" i="1"/>
  <c r="GT216" i="1"/>
  <c r="HF216" i="1"/>
  <c r="HR216" i="1"/>
  <c r="J217" i="1"/>
  <c r="V217" i="1"/>
  <c r="AH217" i="1"/>
  <c r="AT217" i="1"/>
  <c r="BF217" i="1"/>
  <c r="BR217" i="1"/>
  <c r="CD217" i="1"/>
  <c r="CP217" i="1"/>
  <c r="DB217" i="1"/>
  <c r="DN217" i="1"/>
  <c r="DZ217" i="1"/>
  <c r="EL217" i="1"/>
  <c r="EX217" i="1"/>
  <c r="FJ217" i="1"/>
  <c r="GH217" i="1"/>
  <c r="GT217" i="1"/>
  <c r="HF217" i="1"/>
  <c r="HR217" i="1"/>
  <c r="J218" i="1"/>
  <c r="V218" i="1"/>
  <c r="AH218" i="1"/>
  <c r="AT218" i="1"/>
  <c r="BF218" i="1"/>
  <c r="BR218" i="1"/>
  <c r="CD218" i="1"/>
  <c r="CP218" i="1"/>
  <c r="DB218" i="1"/>
  <c r="DN218" i="1"/>
  <c r="DZ218" i="1"/>
  <c r="EL218" i="1"/>
  <c r="EX218" i="1"/>
  <c r="FJ218" i="1"/>
  <c r="GH218" i="1"/>
  <c r="GT218" i="1"/>
  <c r="HF218" i="1"/>
  <c r="HR218" i="1"/>
  <c r="C219" i="1"/>
  <c r="D219" i="1"/>
  <c r="G219" i="1"/>
  <c r="I219" i="1"/>
  <c r="M219" i="1"/>
  <c r="N219" i="1"/>
  <c r="O219" i="1"/>
  <c r="P219" i="1"/>
  <c r="S219" i="1"/>
  <c r="U219" i="1"/>
  <c r="Y219" i="1"/>
  <c r="Z219" i="1"/>
  <c r="AA219" i="1"/>
  <c r="AB219" i="1"/>
  <c r="AE219" i="1"/>
  <c r="AG219" i="1"/>
  <c r="AK219" i="1"/>
  <c r="AL219" i="1"/>
  <c r="AM219" i="1"/>
  <c r="AN219" i="1"/>
  <c r="AQ219" i="1"/>
  <c r="AS219" i="1"/>
  <c r="AW219" i="1"/>
  <c r="AX219" i="1"/>
  <c r="AY219" i="1"/>
  <c r="AZ219" i="1"/>
  <c r="BC219" i="1"/>
  <c r="BE219" i="1"/>
  <c r="BI219" i="1"/>
  <c r="BJ219" i="1"/>
  <c r="BK219" i="1"/>
  <c r="BL219" i="1"/>
  <c r="BO219" i="1"/>
  <c r="BQ219" i="1"/>
  <c r="BU219" i="1"/>
  <c r="BV219" i="1"/>
  <c r="BW219" i="1"/>
  <c r="BX219" i="1"/>
  <c r="CA219" i="1"/>
  <c r="CC219" i="1"/>
  <c r="CD219" i="1" s="1"/>
  <c r="CG219" i="1"/>
  <c r="CH219" i="1"/>
  <c r="CI219" i="1"/>
  <c r="CJ219" i="1"/>
  <c r="CM219" i="1"/>
  <c r="CO219" i="1"/>
  <c r="CS219" i="1"/>
  <c r="CT219" i="1"/>
  <c r="CU219" i="1"/>
  <c r="CV219" i="1"/>
  <c r="CY219" i="1"/>
  <c r="DA219" i="1"/>
  <c r="DE219" i="1"/>
  <c r="DF219" i="1"/>
  <c r="DG219" i="1"/>
  <c r="DH219" i="1"/>
  <c r="DK219" i="1"/>
  <c r="DM219" i="1"/>
  <c r="DQ219" i="1"/>
  <c r="DR219" i="1"/>
  <c r="DS219" i="1"/>
  <c r="DT219" i="1"/>
  <c r="DW219" i="1"/>
  <c r="DY219" i="1"/>
  <c r="EC219" i="1"/>
  <c r="ED219" i="1"/>
  <c r="EE219" i="1"/>
  <c r="EF219" i="1"/>
  <c r="EI219" i="1"/>
  <c r="EK219" i="1"/>
  <c r="EO219" i="1"/>
  <c r="EP219" i="1"/>
  <c r="EQ219" i="1"/>
  <c r="ER219" i="1"/>
  <c r="EU219" i="1"/>
  <c r="EW219" i="1"/>
  <c r="FA219" i="1"/>
  <c r="FB219" i="1"/>
  <c r="FC219" i="1"/>
  <c r="FD219" i="1"/>
  <c r="FG219" i="1"/>
  <c r="FI219" i="1"/>
  <c r="FM219" i="1"/>
  <c r="FN219" i="1"/>
  <c r="GA219" i="1"/>
  <c r="GB219" i="1"/>
  <c r="GE219" i="1"/>
  <c r="GG219" i="1"/>
  <c r="GH219" i="1" s="1"/>
  <c r="GK219" i="1"/>
  <c r="GL219" i="1"/>
  <c r="GM219" i="1"/>
  <c r="GN219" i="1"/>
  <c r="GQ219" i="1"/>
  <c r="GS219" i="1"/>
  <c r="GW219" i="1"/>
  <c r="GX219" i="1"/>
  <c r="GY219" i="1"/>
  <c r="GZ219" i="1"/>
  <c r="HC219" i="1"/>
  <c r="HE219" i="1"/>
  <c r="HI219" i="1"/>
  <c r="HJ219" i="1"/>
  <c r="HK219" i="1"/>
  <c r="HL219" i="1"/>
  <c r="HO219" i="1"/>
  <c r="HQ219" i="1"/>
  <c r="HU219" i="1"/>
  <c r="HV219" i="1"/>
  <c r="J221" i="1"/>
  <c r="V221" i="1"/>
  <c r="AH221" i="1"/>
  <c r="AT221" i="1"/>
  <c r="BF221" i="1"/>
  <c r="BR221" i="1"/>
  <c r="CD221" i="1"/>
  <c r="CP221" i="1"/>
  <c r="DB221" i="1"/>
  <c r="DN221" i="1"/>
  <c r="DZ221" i="1"/>
  <c r="EL221" i="1"/>
  <c r="EX221" i="1"/>
  <c r="FJ221" i="1"/>
  <c r="GH221" i="1"/>
  <c r="GT221" i="1"/>
  <c r="HF221" i="1"/>
  <c r="HR221" i="1"/>
  <c r="J222" i="1"/>
  <c r="V222" i="1"/>
  <c r="AH222" i="1"/>
  <c r="AT222" i="1"/>
  <c r="BF222" i="1"/>
  <c r="BR222" i="1"/>
  <c r="CD222" i="1"/>
  <c r="CP222" i="1"/>
  <c r="DB222" i="1"/>
  <c r="DN222" i="1"/>
  <c r="DZ222" i="1"/>
  <c r="EL222" i="1"/>
  <c r="EX222" i="1"/>
  <c r="FJ222" i="1"/>
  <c r="GH222" i="1"/>
  <c r="GT222" i="1"/>
  <c r="HF222" i="1"/>
  <c r="HR222" i="1"/>
  <c r="J223" i="1"/>
  <c r="V223" i="1"/>
  <c r="AH223" i="1"/>
  <c r="AT223" i="1"/>
  <c r="BF223" i="1"/>
  <c r="BR223" i="1"/>
  <c r="CD223" i="1"/>
  <c r="CP223" i="1"/>
  <c r="DB223" i="1"/>
  <c r="DN223" i="1"/>
  <c r="DZ223" i="1"/>
  <c r="EL223" i="1"/>
  <c r="EX223" i="1"/>
  <c r="FJ223" i="1"/>
  <c r="GH223" i="1"/>
  <c r="GT223" i="1"/>
  <c r="HF223" i="1"/>
  <c r="HR223" i="1"/>
  <c r="J224" i="1"/>
  <c r="V224" i="1"/>
  <c r="AH224" i="1"/>
  <c r="AT224" i="1"/>
  <c r="BF224" i="1"/>
  <c r="BR224" i="1"/>
  <c r="CD224" i="1"/>
  <c r="CP224" i="1"/>
  <c r="DB224" i="1"/>
  <c r="DN224" i="1"/>
  <c r="DZ224" i="1"/>
  <c r="EL224" i="1"/>
  <c r="EX224" i="1"/>
  <c r="FJ224" i="1"/>
  <c r="GH224" i="1"/>
  <c r="GT224" i="1"/>
  <c r="HF224" i="1"/>
  <c r="HR224" i="1"/>
  <c r="J225" i="1"/>
  <c r="V225" i="1"/>
  <c r="AH225" i="1"/>
  <c r="AT225" i="1"/>
  <c r="BF225" i="1"/>
  <c r="BR225" i="1"/>
  <c r="CD225" i="1"/>
  <c r="CP225" i="1"/>
  <c r="DB225" i="1"/>
  <c r="DN225" i="1"/>
  <c r="DZ225" i="1"/>
  <c r="EL225" i="1"/>
  <c r="EX225" i="1"/>
  <c r="FJ225" i="1"/>
  <c r="GH225" i="1"/>
  <c r="GT225" i="1"/>
  <c r="HF225" i="1"/>
  <c r="HR225" i="1"/>
  <c r="J226" i="1"/>
  <c r="V226" i="1"/>
  <c r="AH226" i="1"/>
  <c r="AT226" i="1"/>
  <c r="BF226" i="1"/>
  <c r="BR226" i="1"/>
  <c r="CD226" i="1"/>
  <c r="CP226" i="1"/>
  <c r="DB226" i="1"/>
  <c r="DN226" i="1"/>
  <c r="DZ226" i="1"/>
  <c r="EL226" i="1"/>
  <c r="EX226" i="1"/>
  <c r="FJ226" i="1"/>
  <c r="GH226" i="1"/>
  <c r="GT226" i="1"/>
  <c r="HF226" i="1"/>
  <c r="HR226" i="1"/>
  <c r="J227" i="1"/>
  <c r="V227" i="1"/>
  <c r="AH227" i="1"/>
  <c r="AT227" i="1"/>
  <c r="BF227" i="1"/>
  <c r="BR227" i="1"/>
  <c r="CD227" i="1"/>
  <c r="CP227" i="1"/>
  <c r="DB227" i="1"/>
  <c r="DN227" i="1"/>
  <c r="DZ227" i="1"/>
  <c r="EL227" i="1"/>
  <c r="EX227" i="1"/>
  <c r="FJ227" i="1"/>
  <c r="GH227" i="1"/>
  <c r="GT227" i="1"/>
  <c r="HF227" i="1"/>
  <c r="HR227" i="1"/>
  <c r="C228" i="1"/>
  <c r="D228" i="1"/>
  <c r="G228" i="1"/>
  <c r="I228" i="1"/>
  <c r="M228" i="1"/>
  <c r="N228" i="1"/>
  <c r="O228" i="1"/>
  <c r="P228" i="1"/>
  <c r="S228" i="1"/>
  <c r="U228" i="1"/>
  <c r="Y228" i="1"/>
  <c r="Z228" i="1"/>
  <c r="AA228" i="1"/>
  <c r="AB228" i="1"/>
  <c r="AE228" i="1"/>
  <c r="AG228" i="1"/>
  <c r="AK228" i="1"/>
  <c r="AL228" i="1"/>
  <c r="AM228" i="1"/>
  <c r="AN228" i="1"/>
  <c r="AQ228" i="1"/>
  <c r="AS228" i="1"/>
  <c r="AW228" i="1"/>
  <c r="AX228" i="1"/>
  <c r="AY228" i="1"/>
  <c r="AZ228" i="1"/>
  <c r="BC228" i="1"/>
  <c r="BE228" i="1"/>
  <c r="BI228" i="1"/>
  <c r="BJ228" i="1"/>
  <c r="BK228" i="1"/>
  <c r="BL228" i="1"/>
  <c r="BO228" i="1"/>
  <c r="BQ228" i="1"/>
  <c r="BU228" i="1"/>
  <c r="BV228" i="1"/>
  <c r="BW228" i="1"/>
  <c r="BX228" i="1"/>
  <c r="CA228" i="1"/>
  <c r="CC228" i="1"/>
  <c r="CG228" i="1"/>
  <c r="CH228" i="1"/>
  <c r="CI228" i="1"/>
  <c r="CJ228" i="1"/>
  <c r="CM228" i="1"/>
  <c r="CO228" i="1"/>
  <c r="CS228" i="1"/>
  <c r="CT228" i="1"/>
  <c r="CU228" i="1"/>
  <c r="CV228" i="1"/>
  <c r="CY228" i="1"/>
  <c r="DA228" i="1"/>
  <c r="DE228" i="1"/>
  <c r="DF228" i="1"/>
  <c r="DG228" i="1"/>
  <c r="DH228" i="1"/>
  <c r="DK228" i="1"/>
  <c r="DM228" i="1"/>
  <c r="DQ228" i="1"/>
  <c r="DR228" i="1"/>
  <c r="DS228" i="1"/>
  <c r="DT228" i="1"/>
  <c r="DW228" i="1"/>
  <c r="DY228" i="1"/>
  <c r="EC228" i="1"/>
  <c r="ED228" i="1"/>
  <c r="EE228" i="1"/>
  <c r="EF228" i="1"/>
  <c r="EI228" i="1"/>
  <c r="EK228" i="1"/>
  <c r="EO228" i="1"/>
  <c r="EP228" i="1"/>
  <c r="EQ228" i="1"/>
  <c r="ER228" i="1"/>
  <c r="EU228" i="1"/>
  <c r="EW228" i="1"/>
  <c r="FA228" i="1"/>
  <c r="FB228" i="1"/>
  <c r="FC228" i="1"/>
  <c r="FD228" i="1"/>
  <c r="FG228" i="1"/>
  <c r="FI228" i="1"/>
  <c r="FM228" i="1"/>
  <c r="FN228" i="1"/>
  <c r="GA228" i="1"/>
  <c r="GB228" i="1"/>
  <c r="GE228" i="1"/>
  <c r="GG228" i="1"/>
  <c r="GK228" i="1"/>
  <c r="GL228" i="1"/>
  <c r="GM228" i="1"/>
  <c r="GN228" i="1"/>
  <c r="GQ228" i="1"/>
  <c r="GS228" i="1"/>
  <c r="GT228" i="1" s="1"/>
  <c r="GW228" i="1"/>
  <c r="GX228" i="1"/>
  <c r="GY228" i="1"/>
  <c r="GZ228" i="1"/>
  <c r="HC228" i="1"/>
  <c r="HE228" i="1"/>
  <c r="HI228" i="1"/>
  <c r="HJ228" i="1"/>
  <c r="HK228" i="1"/>
  <c r="HL228" i="1"/>
  <c r="HO228" i="1"/>
  <c r="HQ228" i="1"/>
  <c r="HU228" i="1"/>
  <c r="HV228" i="1"/>
  <c r="J230" i="1"/>
  <c r="V230" i="1"/>
  <c r="AH230" i="1"/>
  <c r="AT230" i="1"/>
  <c r="BF230" i="1"/>
  <c r="BR230" i="1"/>
  <c r="CD230" i="1"/>
  <c r="CP230" i="1"/>
  <c r="DB230" i="1"/>
  <c r="DN230" i="1"/>
  <c r="DZ230" i="1"/>
  <c r="EL230" i="1"/>
  <c r="EX230" i="1"/>
  <c r="FJ230" i="1"/>
  <c r="GH230" i="1"/>
  <c r="GT230" i="1"/>
  <c r="HF230" i="1"/>
  <c r="HR230" i="1"/>
  <c r="J231" i="1"/>
  <c r="V231" i="1"/>
  <c r="AH231" i="1"/>
  <c r="AT231" i="1"/>
  <c r="BF231" i="1"/>
  <c r="BR231" i="1"/>
  <c r="CD231" i="1"/>
  <c r="CP231" i="1"/>
  <c r="DB231" i="1"/>
  <c r="DN231" i="1"/>
  <c r="DZ231" i="1"/>
  <c r="EL231" i="1"/>
  <c r="EX231" i="1"/>
  <c r="FJ231" i="1"/>
  <c r="GH231" i="1"/>
  <c r="GT231" i="1"/>
  <c r="HF231" i="1"/>
  <c r="HR231" i="1"/>
  <c r="J232" i="1"/>
  <c r="V232" i="1"/>
  <c r="AH232" i="1"/>
  <c r="AT232" i="1"/>
  <c r="BF232" i="1"/>
  <c r="BR232" i="1"/>
  <c r="CD232" i="1"/>
  <c r="CP232" i="1"/>
  <c r="DB232" i="1"/>
  <c r="DN232" i="1"/>
  <c r="DZ232" i="1"/>
  <c r="EL232" i="1"/>
  <c r="EX232" i="1"/>
  <c r="FJ232" i="1"/>
  <c r="GH232" i="1"/>
  <c r="GT232" i="1"/>
  <c r="HF232" i="1"/>
  <c r="HR232" i="1"/>
  <c r="J233" i="1"/>
  <c r="V233" i="1"/>
  <c r="AH233" i="1"/>
  <c r="AT233" i="1"/>
  <c r="BF233" i="1"/>
  <c r="BR233" i="1"/>
  <c r="CD233" i="1"/>
  <c r="CP233" i="1"/>
  <c r="DB233" i="1"/>
  <c r="DN233" i="1"/>
  <c r="DZ233" i="1"/>
  <c r="EL233" i="1"/>
  <c r="EX233" i="1"/>
  <c r="FJ233" i="1"/>
  <c r="GH233" i="1"/>
  <c r="GT233" i="1"/>
  <c r="HF233" i="1"/>
  <c r="HR233" i="1"/>
  <c r="J234" i="1"/>
  <c r="V234" i="1"/>
  <c r="AH234" i="1"/>
  <c r="AT234" i="1"/>
  <c r="BF234" i="1"/>
  <c r="BR234" i="1"/>
  <c r="CD234" i="1"/>
  <c r="CP234" i="1"/>
  <c r="DB234" i="1"/>
  <c r="DN234" i="1"/>
  <c r="DZ234" i="1"/>
  <c r="EL234" i="1"/>
  <c r="EX234" i="1"/>
  <c r="FJ234" i="1"/>
  <c r="GH234" i="1"/>
  <c r="GT234" i="1"/>
  <c r="HF234" i="1"/>
  <c r="HR234" i="1"/>
  <c r="J235" i="1"/>
  <c r="V235" i="1"/>
  <c r="AH235" i="1"/>
  <c r="AT235" i="1"/>
  <c r="BF235" i="1"/>
  <c r="BR235" i="1"/>
  <c r="CD235" i="1"/>
  <c r="CP235" i="1"/>
  <c r="DN235" i="1"/>
  <c r="DZ235" i="1"/>
  <c r="EL235" i="1"/>
  <c r="EX235" i="1"/>
  <c r="FJ235" i="1"/>
  <c r="GH235" i="1"/>
  <c r="GT235" i="1"/>
  <c r="HF235" i="1"/>
  <c r="HR235" i="1"/>
  <c r="J236" i="1"/>
  <c r="V236" i="1"/>
  <c r="AH236" i="1"/>
  <c r="AT236" i="1"/>
  <c r="BF236" i="1"/>
  <c r="BR236" i="1"/>
  <c r="CD236" i="1"/>
  <c r="CP236" i="1"/>
  <c r="DB236" i="1"/>
  <c r="DN236" i="1"/>
  <c r="DZ236" i="1"/>
  <c r="EL236" i="1"/>
  <c r="EX236" i="1"/>
  <c r="FJ236" i="1"/>
  <c r="GH236" i="1"/>
  <c r="GT236" i="1"/>
  <c r="HF236" i="1"/>
  <c r="HR236" i="1"/>
  <c r="C237" i="1"/>
  <c r="D237" i="1"/>
  <c r="G237" i="1"/>
  <c r="I237" i="1"/>
  <c r="M237" i="1"/>
  <c r="N237" i="1"/>
  <c r="O237" i="1"/>
  <c r="P237" i="1"/>
  <c r="S237" i="1"/>
  <c r="U237" i="1"/>
  <c r="Y237" i="1"/>
  <c r="Z237" i="1"/>
  <c r="AA237" i="1"/>
  <c r="AB237" i="1"/>
  <c r="AE237" i="1"/>
  <c r="AG237" i="1"/>
  <c r="AK237" i="1"/>
  <c r="AL237" i="1"/>
  <c r="AM237" i="1"/>
  <c r="AN237" i="1"/>
  <c r="AQ237" i="1"/>
  <c r="AS237" i="1"/>
  <c r="AW237" i="1"/>
  <c r="AX237" i="1"/>
  <c r="AY237" i="1"/>
  <c r="AZ237" i="1"/>
  <c r="BC237" i="1"/>
  <c r="BE237" i="1"/>
  <c r="BI237" i="1"/>
  <c r="BJ237" i="1"/>
  <c r="BK237" i="1"/>
  <c r="BL237" i="1"/>
  <c r="BO237" i="1"/>
  <c r="BQ237" i="1"/>
  <c r="BU237" i="1"/>
  <c r="BV237" i="1"/>
  <c r="BW237" i="1"/>
  <c r="K29" i="11" s="1"/>
  <c r="BX237" i="1"/>
  <c r="CA237" i="1"/>
  <c r="CC237" i="1"/>
  <c r="CG237" i="1"/>
  <c r="CH237" i="1"/>
  <c r="CI237" i="1"/>
  <c r="CJ237" i="1"/>
  <c r="CM237" i="1"/>
  <c r="CO237" i="1"/>
  <c r="CS237" i="1"/>
  <c r="CT237" i="1"/>
  <c r="CU237" i="1"/>
  <c r="CV237" i="1"/>
  <c r="CY237" i="1"/>
  <c r="DA237" i="1"/>
  <c r="DE237" i="1"/>
  <c r="DF237" i="1"/>
  <c r="DG237" i="1"/>
  <c r="DH237" i="1"/>
  <c r="DK237" i="1"/>
  <c r="DM237" i="1"/>
  <c r="DQ237" i="1"/>
  <c r="DR237" i="1"/>
  <c r="DS237" i="1"/>
  <c r="DT237" i="1"/>
  <c r="DW237" i="1"/>
  <c r="DY237" i="1"/>
  <c r="EC237" i="1"/>
  <c r="ED237" i="1"/>
  <c r="EE237" i="1"/>
  <c r="EF237" i="1"/>
  <c r="EI237" i="1"/>
  <c r="EK237" i="1"/>
  <c r="EO237" i="1"/>
  <c r="EP237" i="1"/>
  <c r="EQ237" i="1"/>
  <c r="ER237" i="1"/>
  <c r="EU237" i="1"/>
  <c r="EW237" i="1"/>
  <c r="FA237" i="1"/>
  <c r="FB237" i="1"/>
  <c r="FC237" i="1"/>
  <c r="FD237" i="1"/>
  <c r="FG237" i="1"/>
  <c r="FI237" i="1"/>
  <c r="FM237" i="1"/>
  <c r="FN237" i="1"/>
  <c r="GA237" i="1"/>
  <c r="GB237" i="1"/>
  <c r="GE237" i="1"/>
  <c r="GG237" i="1"/>
  <c r="GK237" i="1"/>
  <c r="GL237" i="1"/>
  <c r="GM237" i="1"/>
  <c r="GN237" i="1"/>
  <c r="GQ237" i="1"/>
  <c r="GS237" i="1"/>
  <c r="GW237" i="1"/>
  <c r="GX237" i="1"/>
  <c r="GY237" i="1"/>
  <c r="GZ237" i="1"/>
  <c r="HC237" i="1"/>
  <c r="HF237" i="1" s="1"/>
  <c r="HE237" i="1"/>
  <c r="HI237" i="1"/>
  <c r="HJ237" i="1"/>
  <c r="HK237" i="1"/>
  <c r="HL237" i="1"/>
  <c r="HO237" i="1"/>
  <c r="HQ237" i="1"/>
  <c r="HU237" i="1"/>
  <c r="HV237" i="1"/>
  <c r="J239" i="1"/>
  <c r="V239" i="1"/>
  <c r="AH239" i="1"/>
  <c r="AT239" i="1"/>
  <c r="BF239" i="1"/>
  <c r="BR239" i="1"/>
  <c r="CD239" i="1"/>
  <c r="CP239" i="1"/>
  <c r="DB239" i="1"/>
  <c r="DN239" i="1"/>
  <c r="DZ239" i="1"/>
  <c r="EL239" i="1"/>
  <c r="EX239" i="1"/>
  <c r="FJ239" i="1"/>
  <c r="GT239" i="1"/>
  <c r="HF239" i="1"/>
  <c r="HR239" i="1"/>
  <c r="J240" i="1"/>
  <c r="V240" i="1"/>
  <c r="AH240" i="1"/>
  <c r="AT240" i="1"/>
  <c r="BF240" i="1"/>
  <c r="BR240" i="1"/>
  <c r="CD240" i="1"/>
  <c r="CP240" i="1"/>
  <c r="DB240" i="1"/>
  <c r="DN240" i="1"/>
  <c r="DZ240" i="1"/>
  <c r="EL240" i="1"/>
  <c r="EX240" i="1"/>
  <c r="FJ240" i="1"/>
  <c r="GH240" i="1"/>
  <c r="GT240" i="1"/>
  <c r="HF240" i="1"/>
  <c r="HR240" i="1"/>
  <c r="J241" i="1"/>
  <c r="V241" i="1"/>
  <c r="AH241" i="1"/>
  <c r="AT241" i="1"/>
  <c r="BF241" i="1"/>
  <c r="BR241" i="1"/>
  <c r="CD241" i="1"/>
  <c r="CP241" i="1"/>
  <c r="DB241" i="1"/>
  <c r="DN241" i="1"/>
  <c r="DZ241" i="1"/>
  <c r="EL241" i="1"/>
  <c r="EX241" i="1"/>
  <c r="FJ241" i="1"/>
  <c r="GH241" i="1"/>
  <c r="GT241" i="1"/>
  <c r="HF241" i="1"/>
  <c r="HR241" i="1"/>
  <c r="J242" i="1"/>
  <c r="V242" i="1"/>
  <c r="AH242" i="1"/>
  <c r="AT242" i="1"/>
  <c r="BF242" i="1"/>
  <c r="BR242" i="1"/>
  <c r="CD242" i="1"/>
  <c r="CP242" i="1"/>
  <c r="DB242" i="1"/>
  <c r="DN242" i="1"/>
  <c r="DZ242" i="1"/>
  <c r="EL242" i="1"/>
  <c r="EX242" i="1"/>
  <c r="FJ242" i="1"/>
  <c r="GH242" i="1"/>
  <c r="GT242" i="1"/>
  <c r="HF242" i="1"/>
  <c r="HR242" i="1"/>
  <c r="J243" i="1"/>
  <c r="V243" i="1"/>
  <c r="AH243" i="1"/>
  <c r="AT243" i="1"/>
  <c r="BF243" i="1"/>
  <c r="BR243" i="1"/>
  <c r="CD243" i="1"/>
  <c r="CP243" i="1"/>
  <c r="DB243" i="1"/>
  <c r="DN243" i="1"/>
  <c r="DZ243" i="1"/>
  <c r="EL243" i="1"/>
  <c r="EX243" i="1"/>
  <c r="FJ243" i="1"/>
  <c r="GH243" i="1"/>
  <c r="GT243" i="1"/>
  <c r="HF243" i="1"/>
  <c r="HR243" i="1"/>
  <c r="J244" i="1"/>
  <c r="V244" i="1"/>
  <c r="AH244" i="1"/>
  <c r="AT244" i="1"/>
  <c r="BF244" i="1"/>
  <c r="BR244" i="1"/>
  <c r="CD244" i="1"/>
  <c r="CP244" i="1"/>
  <c r="DB244" i="1"/>
  <c r="DN244" i="1"/>
  <c r="DZ244" i="1"/>
  <c r="EL244" i="1"/>
  <c r="EX244" i="1"/>
  <c r="FJ244" i="1"/>
  <c r="GH244" i="1"/>
  <c r="GT244" i="1"/>
  <c r="HF244" i="1"/>
  <c r="HR244" i="1"/>
  <c r="J245" i="1"/>
  <c r="V245" i="1"/>
  <c r="AH245" i="1"/>
  <c r="AT245" i="1"/>
  <c r="BF245" i="1"/>
  <c r="BR245" i="1"/>
  <c r="CD245" i="1"/>
  <c r="CP245" i="1"/>
  <c r="DB245" i="1"/>
  <c r="DN245" i="1"/>
  <c r="DZ245" i="1"/>
  <c r="EL245" i="1"/>
  <c r="EX245" i="1"/>
  <c r="FJ245" i="1"/>
  <c r="GH245" i="1"/>
  <c r="GT245" i="1"/>
  <c r="HF245" i="1"/>
  <c r="HR245" i="1"/>
  <c r="C246" i="1"/>
  <c r="D246" i="1"/>
  <c r="G246" i="1"/>
  <c r="I246" i="1"/>
  <c r="M246" i="1"/>
  <c r="N246" i="1"/>
  <c r="O246" i="1"/>
  <c r="P246" i="1"/>
  <c r="S246" i="1"/>
  <c r="U246" i="1"/>
  <c r="Y246" i="1"/>
  <c r="Z246" i="1"/>
  <c r="AA246" i="1"/>
  <c r="AB246" i="1"/>
  <c r="AE246" i="1"/>
  <c r="AG246" i="1"/>
  <c r="AK246" i="1"/>
  <c r="AL246" i="1"/>
  <c r="AM246" i="1"/>
  <c r="AN246" i="1"/>
  <c r="AQ246" i="1"/>
  <c r="AS246" i="1"/>
  <c r="AW246" i="1"/>
  <c r="AX246" i="1"/>
  <c r="AY246" i="1"/>
  <c r="AZ246" i="1"/>
  <c r="BC246" i="1"/>
  <c r="BE246" i="1"/>
  <c r="BI246" i="1"/>
  <c r="BJ246" i="1"/>
  <c r="BK246" i="1"/>
  <c r="BL246" i="1"/>
  <c r="BO246" i="1"/>
  <c r="BQ246" i="1"/>
  <c r="BU246" i="1"/>
  <c r="BV246" i="1"/>
  <c r="BW246" i="1"/>
  <c r="BX246" i="1"/>
  <c r="CA246" i="1"/>
  <c r="CC246" i="1"/>
  <c r="CG246" i="1"/>
  <c r="CH246" i="1"/>
  <c r="CI246" i="1"/>
  <c r="CJ246" i="1"/>
  <c r="CM246" i="1"/>
  <c r="CO246" i="1"/>
  <c r="CS246" i="1"/>
  <c r="CT246" i="1"/>
  <c r="CU246" i="1"/>
  <c r="CV246" i="1"/>
  <c r="CY246" i="1"/>
  <c r="DA246" i="1"/>
  <c r="DE246" i="1"/>
  <c r="DF246" i="1"/>
  <c r="DG246" i="1"/>
  <c r="DH246" i="1"/>
  <c r="DK246" i="1"/>
  <c r="DM246" i="1"/>
  <c r="DQ246" i="1"/>
  <c r="DR246" i="1"/>
  <c r="DS246" i="1"/>
  <c r="DT246" i="1"/>
  <c r="DW246" i="1"/>
  <c r="DY246" i="1"/>
  <c r="EC246" i="1"/>
  <c r="ED246" i="1"/>
  <c r="EE246" i="1"/>
  <c r="EF246" i="1"/>
  <c r="EI246" i="1"/>
  <c r="EK246" i="1"/>
  <c r="EO246" i="1"/>
  <c r="EP246" i="1"/>
  <c r="EQ246" i="1"/>
  <c r="ER246" i="1"/>
  <c r="EU246" i="1"/>
  <c r="EW246" i="1"/>
  <c r="FA246" i="1"/>
  <c r="FB246" i="1"/>
  <c r="FC246" i="1"/>
  <c r="FD246" i="1"/>
  <c r="FG246" i="1"/>
  <c r="FI246" i="1"/>
  <c r="FM246" i="1"/>
  <c r="FN246" i="1"/>
  <c r="GA246" i="1"/>
  <c r="GB246" i="1"/>
  <c r="GE246" i="1"/>
  <c r="GG246" i="1"/>
  <c r="GK246" i="1"/>
  <c r="GL246" i="1"/>
  <c r="GM246" i="1"/>
  <c r="GN246" i="1"/>
  <c r="GQ246" i="1"/>
  <c r="GS246" i="1"/>
  <c r="GW246" i="1"/>
  <c r="GX246" i="1"/>
  <c r="GY246" i="1"/>
  <c r="GZ246" i="1"/>
  <c r="HC246" i="1"/>
  <c r="HE246" i="1"/>
  <c r="HI246" i="1"/>
  <c r="HJ246" i="1"/>
  <c r="HK246" i="1"/>
  <c r="HL246" i="1"/>
  <c r="HO246" i="1"/>
  <c r="HQ246" i="1"/>
  <c r="HU246" i="1"/>
  <c r="HV246" i="1"/>
  <c r="J248" i="1"/>
  <c r="V248" i="1"/>
  <c r="AH248" i="1"/>
  <c r="AT248" i="1"/>
  <c r="BF248" i="1"/>
  <c r="BR248" i="1"/>
  <c r="CD248" i="1"/>
  <c r="CP248" i="1"/>
  <c r="DB248" i="1"/>
  <c r="DN248" i="1"/>
  <c r="DZ248" i="1"/>
  <c r="EL248" i="1"/>
  <c r="EX248" i="1"/>
  <c r="FJ248" i="1"/>
  <c r="GH248" i="1"/>
  <c r="GT248" i="1"/>
  <c r="HF248" i="1"/>
  <c r="HR248" i="1"/>
  <c r="J249" i="1"/>
  <c r="V249" i="1"/>
  <c r="AH249" i="1"/>
  <c r="AT249" i="1"/>
  <c r="BF249" i="1"/>
  <c r="BR249" i="1"/>
  <c r="CD249" i="1"/>
  <c r="CP249" i="1"/>
  <c r="DB249" i="1"/>
  <c r="DN249" i="1"/>
  <c r="DZ249" i="1"/>
  <c r="EL249" i="1"/>
  <c r="EX249" i="1"/>
  <c r="FJ249" i="1"/>
  <c r="GH249" i="1"/>
  <c r="GT249" i="1"/>
  <c r="HF249" i="1"/>
  <c r="HR249" i="1"/>
  <c r="J250" i="1"/>
  <c r="V250" i="1"/>
  <c r="AH250" i="1"/>
  <c r="AT250" i="1"/>
  <c r="BF250" i="1"/>
  <c r="BR250" i="1"/>
  <c r="CD250" i="1"/>
  <c r="CP250" i="1"/>
  <c r="DB250" i="1"/>
  <c r="DN250" i="1"/>
  <c r="DZ250" i="1"/>
  <c r="EL250" i="1"/>
  <c r="EX250" i="1"/>
  <c r="FJ250" i="1"/>
  <c r="GH250" i="1"/>
  <c r="GT250" i="1"/>
  <c r="HF250" i="1"/>
  <c r="HR250" i="1"/>
  <c r="J251" i="1"/>
  <c r="V251" i="1"/>
  <c r="AH251" i="1"/>
  <c r="AT251" i="1"/>
  <c r="BF251" i="1"/>
  <c r="BR251" i="1"/>
  <c r="CD251" i="1"/>
  <c r="CP251" i="1"/>
  <c r="DB251" i="1"/>
  <c r="DN251" i="1"/>
  <c r="DZ251" i="1"/>
  <c r="EL251" i="1"/>
  <c r="EX251" i="1"/>
  <c r="FJ251" i="1"/>
  <c r="GH251" i="1"/>
  <c r="GT251" i="1"/>
  <c r="HF251" i="1"/>
  <c r="HR251" i="1"/>
  <c r="J252" i="1"/>
  <c r="V252" i="1"/>
  <c r="AH252" i="1"/>
  <c r="AT252" i="1"/>
  <c r="BF252" i="1"/>
  <c r="BR252" i="1"/>
  <c r="CD252" i="1"/>
  <c r="CP252" i="1"/>
  <c r="DB252" i="1"/>
  <c r="DN252" i="1"/>
  <c r="DZ252" i="1"/>
  <c r="EL252" i="1"/>
  <c r="EX252" i="1"/>
  <c r="FJ252" i="1"/>
  <c r="GH252" i="1"/>
  <c r="GT252" i="1"/>
  <c r="HF252" i="1"/>
  <c r="HR252" i="1"/>
  <c r="J253" i="1"/>
  <c r="V253" i="1"/>
  <c r="AT253" i="1"/>
  <c r="BF253" i="1"/>
  <c r="BR253" i="1"/>
  <c r="CD253" i="1"/>
  <c r="CP253" i="1"/>
  <c r="DB253" i="1"/>
  <c r="DN253" i="1"/>
  <c r="DZ253" i="1"/>
  <c r="EL253" i="1"/>
  <c r="EX253" i="1"/>
  <c r="FJ253" i="1"/>
  <c r="GH253" i="1"/>
  <c r="GT253" i="1"/>
  <c r="HF253" i="1"/>
  <c r="HR253" i="1"/>
  <c r="J254" i="1"/>
  <c r="V254" i="1"/>
  <c r="AH254" i="1"/>
  <c r="AT254" i="1"/>
  <c r="BF254" i="1"/>
  <c r="BR254" i="1"/>
  <c r="CD254" i="1"/>
  <c r="CP254" i="1"/>
  <c r="DB254" i="1"/>
  <c r="DN254" i="1"/>
  <c r="DZ254" i="1"/>
  <c r="EL254" i="1"/>
  <c r="EX254" i="1"/>
  <c r="FJ254" i="1"/>
  <c r="GH254" i="1"/>
  <c r="GT254" i="1"/>
  <c r="HF254" i="1"/>
  <c r="HR254" i="1"/>
  <c r="C255" i="1"/>
  <c r="D255" i="1"/>
  <c r="G255" i="1"/>
  <c r="I255" i="1"/>
  <c r="M255" i="1"/>
  <c r="N255" i="1"/>
  <c r="O255" i="1"/>
  <c r="P255" i="1"/>
  <c r="S255" i="1"/>
  <c r="U255" i="1"/>
  <c r="Y255" i="1"/>
  <c r="Z255" i="1"/>
  <c r="AA255" i="1"/>
  <c r="AB255" i="1"/>
  <c r="AE255" i="1"/>
  <c r="AG255" i="1"/>
  <c r="AK255" i="1"/>
  <c r="AL255" i="1"/>
  <c r="AM255" i="1"/>
  <c r="AN255" i="1"/>
  <c r="AQ255" i="1"/>
  <c r="AS255" i="1"/>
  <c r="AW255" i="1"/>
  <c r="AX255" i="1"/>
  <c r="AY255" i="1"/>
  <c r="AZ255" i="1"/>
  <c r="BC255" i="1"/>
  <c r="BE255" i="1"/>
  <c r="BI255" i="1"/>
  <c r="BJ255" i="1"/>
  <c r="BK255" i="1"/>
  <c r="BL255" i="1"/>
  <c r="BO255" i="1"/>
  <c r="BQ255" i="1"/>
  <c r="BU255" i="1"/>
  <c r="BV255" i="1"/>
  <c r="BW255" i="1"/>
  <c r="BX255" i="1"/>
  <c r="CA255" i="1"/>
  <c r="CC255" i="1"/>
  <c r="CG255" i="1"/>
  <c r="CH255" i="1"/>
  <c r="CI255" i="1"/>
  <c r="CJ255" i="1"/>
  <c r="CM255" i="1"/>
  <c r="CO255" i="1"/>
  <c r="CS255" i="1"/>
  <c r="CT255" i="1"/>
  <c r="CU255" i="1"/>
  <c r="CV255" i="1"/>
  <c r="CY255" i="1"/>
  <c r="DA255" i="1"/>
  <c r="DE255" i="1"/>
  <c r="DF255" i="1"/>
  <c r="DG255" i="1"/>
  <c r="DH255" i="1"/>
  <c r="DK255" i="1"/>
  <c r="DM255" i="1"/>
  <c r="DQ255" i="1"/>
  <c r="DR255" i="1"/>
  <c r="DS255" i="1"/>
  <c r="DT255" i="1"/>
  <c r="DW255" i="1"/>
  <c r="DY255" i="1"/>
  <c r="EC255" i="1"/>
  <c r="ED255" i="1"/>
  <c r="EE255" i="1"/>
  <c r="EF255" i="1"/>
  <c r="EI255" i="1"/>
  <c r="EK255" i="1"/>
  <c r="EO255" i="1"/>
  <c r="EP255" i="1"/>
  <c r="EQ255" i="1"/>
  <c r="ER255" i="1"/>
  <c r="EU255" i="1"/>
  <c r="EW255" i="1"/>
  <c r="FA255" i="1"/>
  <c r="FB255" i="1"/>
  <c r="FC255" i="1"/>
  <c r="FD255" i="1"/>
  <c r="FG255" i="1"/>
  <c r="FI255" i="1"/>
  <c r="FM255" i="1"/>
  <c r="FN255" i="1"/>
  <c r="GA255" i="1"/>
  <c r="GB255" i="1"/>
  <c r="GE255" i="1"/>
  <c r="GG255" i="1"/>
  <c r="GK255" i="1"/>
  <c r="GL255" i="1"/>
  <c r="GM255" i="1"/>
  <c r="GN255" i="1"/>
  <c r="GQ255" i="1"/>
  <c r="GS255" i="1"/>
  <c r="GW255" i="1"/>
  <c r="GX255" i="1"/>
  <c r="GY255" i="1"/>
  <c r="GZ255" i="1"/>
  <c r="HC255" i="1"/>
  <c r="HE255" i="1"/>
  <c r="HI255" i="1"/>
  <c r="HJ255" i="1"/>
  <c r="HK255" i="1"/>
  <c r="HL255" i="1"/>
  <c r="HO255" i="1"/>
  <c r="HQ255" i="1"/>
  <c r="HU255" i="1"/>
  <c r="HV255" i="1"/>
  <c r="J257" i="1"/>
  <c r="V257" i="1"/>
  <c r="AH257" i="1"/>
  <c r="AT257" i="1"/>
  <c r="BF257" i="1"/>
  <c r="BR257" i="1"/>
  <c r="CD257" i="1"/>
  <c r="CP257" i="1"/>
  <c r="DB257" i="1"/>
  <c r="DN257" i="1"/>
  <c r="DZ257" i="1"/>
  <c r="EL257" i="1"/>
  <c r="EX257" i="1"/>
  <c r="FJ257" i="1"/>
  <c r="GH257" i="1"/>
  <c r="GT257" i="1"/>
  <c r="HF257" i="1"/>
  <c r="HR257" i="1"/>
  <c r="J258" i="1"/>
  <c r="V258" i="1"/>
  <c r="AH258" i="1"/>
  <c r="AT258" i="1"/>
  <c r="BF258" i="1"/>
  <c r="BR258" i="1"/>
  <c r="CD258" i="1"/>
  <c r="CP258" i="1"/>
  <c r="DB258" i="1"/>
  <c r="DN258" i="1"/>
  <c r="DZ258" i="1"/>
  <c r="EL258" i="1"/>
  <c r="EX258" i="1"/>
  <c r="FJ258" i="1"/>
  <c r="GH258" i="1"/>
  <c r="GT258" i="1"/>
  <c r="HF258" i="1"/>
  <c r="HR258" i="1"/>
  <c r="J259" i="1"/>
  <c r="V259" i="1"/>
  <c r="AH259" i="1"/>
  <c r="AT259" i="1"/>
  <c r="BF259" i="1"/>
  <c r="BR259" i="1"/>
  <c r="CD259" i="1"/>
  <c r="CP259" i="1"/>
  <c r="DB259" i="1"/>
  <c r="DN259" i="1"/>
  <c r="DZ259" i="1"/>
  <c r="EL259" i="1"/>
  <c r="EX259" i="1"/>
  <c r="FJ259" i="1"/>
  <c r="GH259" i="1"/>
  <c r="GT259" i="1"/>
  <c r="HF259" i="1"/>
  <c r="HR259" i="1"/>
  <c r="J260" i="1"/>
  <c r="V260" i="1"/>
  <c r="AH260" i="1"/>
  <c r="AT260" i="1"/>
  <c r="BF260" i="1"/>
  <c r="BR260" i="1"/>
  <c r="CD260" i="1"/>
  <c r="CP260" i="1"/>
  <c r="DB260" i="1"/>
  <c r="DN260" i="1"/>
  <c r="DZ260" i="1"/>
  <c r="EL260" i="1"/>
  <c r="EX260" i="1"/>
  <c r="FJ260" i="1"/>
  <c r="GH260" i="1"/>
  <c r="GT260" i="1"/>
  <c r="HF260" i="1"/>
  <c r="HR260" i="1"/>
  <c r="J261" i="1"/>
  <c r="V261" i="1"/>
  <c r="AH261" i="1"/>
  <c r="AT261" i="1"/>
  <c r="BF261" i="1"/>
  <c r="BR261" i="1"/>
  <c r="CD261" i="1"/>
  <c r="CP261" i="1"/>
  <c r="DB261" i="1"/>
  <c r="DN261" i="1"/>
  <c r="DZ261" i="1"/>
  <c r="EL261" i="1"/>
  <c r="EX261" i="1"/>
  <c r="FJ261" i="1"/>
  <c r="GH261" i="1"/>
  <c r="GT261" i="1"/>
  <c r="HF261" i="1"/>
  <c r="HR261" i="1"/>
  <c r="J262" i="1"/>
  <c r="V262" i="1"/>
  <c r="AH262" i="1"/>
  <c r="AT262" i="1"/>
  <c r="BF262" i="1"/>
  <c r="BR262" i="1"/>
  <c r="CD262" i="1"/>
  <c r="CP262" i="1"/>
  <c r="DB262" i="1"/>
  <c r="DN262" i="1"/>
  <c r="DZ262" i="1"/>
  <c r="EL262" i="1"/>
  <c r="EX262" i="1"/>
  <c r="FJ262" i="1"/>
  <c r="GH262" i="1"/>
  <c r="GT262" i="1"/>
  <c r="HF262" i="1"/>
  <c r="HR262" i="1"/>
  <c r="J263" i="1"/>
  <c r="V263" i="1"/>
  <c r="AH263" i="1"/>
  <c r="AT263" i="1"/>
  <c r="BF263" i="1"/>
  <c r="BR263" i="1"/>
  <c r="CD263" i="1"/>
  <c r="CP263" i="1"/>
  <c r="DB263" i="1"/>
  <c r="DN263" i="1"/>
  <c r="DZ263" i="1"/>
  <c r="EL263" i="1"/>
  <c r="EX263" i="1"/>
  <c r="FJ263" i="1"/>
  <c r="GH263" i="1"/>
  <c r="GT263" i="1"/>
  <c r="HF263" i="1"/>
  <c r="HR263" i="1"/>
  <c r="C264" i="1"/>
  <c r="D264" i="1"/>
  <c r="G264" i="1"/>
  <c r="I264" i="1"/>
  <c r="M264" i="1"/>
  <c r="N264" i="1"/>
  <c r="O264" i="1"/>
  <c r="P264" i="1"/>
  <c r="S264" i="1"/>
  <c r="U264" i="1"/>
  <c r="Y264" i="1"/>
  <c r="Z264" i="1"/>
  <c r="AA264" i="1"/>
  <c r="AB264" i="1"/>
  <c r="AE264" i="1"/>
  <c r="AG264" i="1"/>
  <c r="AK264" i="1"/>
  <c r="AL264" i="1"/>
  <c r="AM264" i="1"/>
  <c r="AN264" i="1"/>
  <c r="AQ264" i="1"/>
  <c r="AS264" i="1"/>
  <c r="AW264" i="1"/>
  <c r="AX264" i="1"/>
  <c r="AY264" i="1"/>
  <c r="AZ264" i="1"/>
  <c r="BC264" i="1"/>
  <c r="BE264" i="1"/>
  <c r="BI264" i="1"/>
  <c r="BJ264" i="1"/>
  <c r="BK264" i="1"/>
  <c r="BL264" i="1"/>
  <c r="BO264" i="1"/>
  <c r="BQ264" i="1"/>
  <c r="BU264" i="1"/>
  <c r="BV264" i="1"/>
  <c r="BW264" i="1"/>
  <c r="BX264" i="1"/>
  <c r="CA264" i="1"/>
  <c r="CC264" i="1"/>
  <c r="CG264" i="1"/>
  <c r="CH264" i="1"/>
  <c r="CI264" i="1"/>
  <c r="CJ264" i="1"/>
  <c r="CM264" i="1"/>
  <c r="CO264" i="1"/>
  <c r="CS264" i="1"/>
  <c r="CT264" i="1"/>
  <c r="CU264" i="1"/>
  <c r="CV264" i="1"/>
  <c r="CY264" i="1"/>
  <c r="DA264" i="1"/>
  <c r="DE264" i="1"/>
  <c r="DF264" i="1"/>
  <c r="DG264" i="1"/>
  <c r="DH264" i="1"/>
  <c r="DK264" i="1"/>
  <c r="DM264" i="1"/>
  <c r="DQ264" i="1"/>
  <c r="DR264" i="1"/>
  <c r="DS264" i="1"/>
  <c r="DT264" i="1"/>
  <c r="DW264" i="1"/>
  <c r="DY264" i="1"/>
  <c r="EC264" i="1"/>
  <c r="ED264" i="1"/>
  <c r="EE264" i="1"/>
  <c r="EF264" i="1"/>
  <c r="EI264" i="1"/>
  <c r="EK264" i="1"/>
  <c r="EO264" i="1"/>
  <c r="EP264" i="1"/>
  <c r="EQ264" i="1"/>
  <c r="ER264" i="1"/>
  <c r="EU264" i="1"/>
  <c r="EW264" i="1"/>
  <c r="FA264" i="1"/>
  <c r="FB264" i="1"/>
  <c r="FC264" i="1"/>
  <c r="FD264" i="1"/>
  <c r="FG264" i="1"/>
  <c r="FI264" i="1"/>
  <c r="FM264" i="1"/>
  <c r="FN264" i="1"/>
  <c r="GA264" i="1"/>
  <c r="GB264" i="1"/>
  <c r="GE264" i="1"/>
  <c r="GG264" i="1"/>
  <c r="GK264" i="1"/>
  <c r="GL264" i="1"/>
  <c r="GM264" i="1"/>
  <c r="GN264" i="1"/>
  <c r="GQ264" i="1"/>
  <c r="GS264" i="1"/>
  <c r="GW264" i="1"/>
  <c r="GX264" i="1"/>
  <c r="GY264" i="1"/>
  <c r="GZ264" i="1"/>
  <c r="HC264" i="1"/>
  <c r="HE264" i="1"/>
  <c r="HI264" i="1"/>
  <c r="HJ264" i="1"/>
  <c r="HK264" i="1"/>
  <c r="HL264" i="1"/>
  <c r="HO264" i="1"/>
  <c r="HQ264" i="1"/>
  <c r="HU264" i="1"/>
  <c r="HV264" i="1"/>
  <c r="J266" i="1"/>
  <c r="V266" i="1"/>
  <c r="AH266" i="1"/>
  <c r="AT266" i="1"/>
  <c r="BF266" i="1"/>
  <c r="BR266" i="1"/>
  <c r="CD266" i="1"/>
  <c r="CP266" i="1"/>
  <c r="DB266" i="1"/>
  <c r="DN266" i="1"/>
  <c r="DZ266" i="1"/>
  <c r="EL266" i="1"/>
  <c r="EX266" i="1"/>
  <c r="FJ266" i="1"/>
  <c r="GH266" i="1"/>
  <c r="GT266" i="1"/>
  <c r="HF266" i="1"/>
  <c r="HR266" i="1"/>
  <c r="J267" i="1"/>
  <c r="V267" i="1"/>
  <c r="AH267" i="1"/>
  <c r="AT267" i="1"/>
  <c r="BF267" i="1"/>
  <c r="BR267" i="1"/>
  <c r="CD267" i="1"/>
  <c r="CP267" i="1"/>
  <c r="DB267" i="1"/>
  <c r="DN267" i="1"/>
  <c r="DZ267" i="1"/>
  <c r="EL267" i="1"/>
  <c r="EX267" i="1"/>
  <c r="FJ267" i="1"/>
  <c r="GH267" i="1"/>
  <c r="GT267" i="1"/>
  <c r="HF267" i="1"/>
  <c r="HR267" i="1"/>
  <c r="J268" i="1"/>
  <c r="V268" i="1"/>
  <c r="AH268" i="1"/>
  <c r="AT268" i="1"/>
  <c r="BF268" i="1"/>
  <c r="BR268" i="1"/>
  <c r="CD268" i="1"/>
  <c r="CP268" i="1"/>
  <c r="DB268" i="1"/>
  <c r="DN268" i="1"/>
  <c r="DZ268" i="1"/>
  <c r="EL268" i="1"/>
  <c r="EX268" i="1"/>
  <c r="FJ268" i="1"/>
  <c r="GH268" i="1"/>
  <c r="GT268" i="1"/>
  <c r="HF268" i="1"/>
  <c r="HR268" i="1"/>
  <c r="J269" i="1"/>
  <c r="V269" i="1"/>
  <c r="AH269" i="1"/>
  <c r="AT269" i="1"/>
  <c r="BF269" i="1"/>
  <c r="BR269" i="1"/>
  <c r="CD269" i="1"/>
  <c r="CP269" i="1"/>
  <c r="DB269" i="1"/>
  <c r="DN269" i="1"/>
  <c r="DZ269" i="1"/>
  <c r="EL269" i="1"/>
  <c r="EX269" i="1"/>
  <c r="FJ269" i="1"/>
  <c r="GH269" i="1"/>
  <c r="GT269" i="1"/>
  <c r="HF269" i="1"/>
  <c r="HR269" i="1"/>
  <c r="J270" i="1"/>
  <c r="V270" i="1"/>
  <c r="AH270" i="1"/>
  <c r="AT270" i="1"/>
  <c r="BF270" i="1"/>
  <c r="BR270" i="1"/>
  <c r="CD270" i="1"/>
  <c r="CP270" i="1"/>
  <c r="DB270" i="1"/>
  <c r="DN270" i="1"/>
  <c r="DZ270" i="1"/>
  <c r="EL270" i="1"/>
  <c r="EX270" i="1"/>
  <c r="FJ270" i="1"/>
  <c r="GH270" i="1"/>
  <c r="GT270" i="1"/>
  <c r="HF270" i="1"/>
  <c r="HR270" i="1"/>
  <c r="J271" i="1"/>
  <c r="V271" i="1"/>
  <c r="AH271" i="1"/>
  <c r="AT271" i="1"/>
  <c r="BF271" i="1"/>
  <c r="BR271" i="1"/>
  <c r="CD271" i="1"/>
  <c r="CP271" i="1"/>
  <c r="DB271" i="1"/>
  <c r="DN271" i="1"/>
  <c r="DZ271" i="1"/>
  <c r="EL271" i="1"/>
  <c r="EX271" i="1"/>
  <c r="FJ271" i="1"/>
  <c r="GH271" i="1"/>
  <c r="GT271" i="1"/>
  <c r="HF271" i="1"/>
  <c r="HR271" i="1"/>
  <c r="J272" i="1"/>
  <c r="V272" i="1"/>
  <c r="AH272" i="1"/>
  <c r="AT272" i="1"/>
  <c r="BF272" i="1"/>
  <c r="BR272" i="1"/>
  <c r="CD272" i="1"/>
  <c r="CP272" i="1"/>
  <c r="DB272" i="1"/>
  <c r="DN272" i="1"/>
  <c r="DZ272" i="1"/>
  <c r="EL272" i="1"/>
  <c r="EX272" i="1"/>
  <c r="FJ272" i="1"/>
  <c r="GH272" i="1"/>
  <c r="GT272" i="1"/>
  <c r="HF272" i="1"/>
  <c r="HR272" i="1"/>
  <c r="C273" i="1"/>
  <c r="D273" i="1"/>
  <c r="G273" i="1"/>
  <c r="I273" i="1"/>
  <c r="M273" i="1"/>
  <c r="N273" i="1"/>
  <c r="O273" i="1"/>
  <c r="P273" i="1"/>
  <c r="S273" i="1"/>
  <c r="U273" i="1"/>
  <c r="Y273" i="1"/>
  <c r="Z273" i="1"/>
  <c r="AA273" i="1"/>
  <c r="AB273" i="1"/>
  <c r="AE273" i="1"/>
  <c r="AG273" i="1"/>
  <c r="AK273" i="1"/>
  <c r="AL273" i="1"/>
  <c r="AM273" i="1"/>
  <c r="AN273" i="1"/>
  <c r="AQ273" i="1"/>
  <c r="AS273" i="1"/>
  <c r="AW273" i="1"/>
  <c r="AX273" i="1"/>
  <c r="AY273" i="1"/>
  <c r="AZ273" i="1"/>
  <c r="BC273" i="1"/>
  <c r="BE273" i="1"/>
  <c r="BI273" i="1"/>
  <c r="BJ273" i="1"/>
  <c r="BK273" i="1"/>
  <c r="BL273" i="1"/>
  <c r="BO273" i="1"/>
  <c r="BQ273" i="1"/>
  <c r="BU273" i="1"/>
  <c r="BV273" i="1"/>
  <c r="BW273" i="1"/>
  <c r="BX273" i="1"/>
  <c r="CA273" i="1"/>
  <c r="CC273" i="1"/>
  <c r="CG273" i="1"/>
  <c r="CH273" i="1"/>
  <c r="CI273" i="1"/>
  <c r="CJ273" i="1"/>
  <c r="CM273" i="1"/>
  <c r="CO273" i="1"/>
  <c r="CS273" i="1"/>
  <c r="CT273" i="1"/>
  <c r="CU273" i="1"/>
  <c r="CV273" i="1"/>
  <c r="CY273" i="1"/>
  <c r="DA273" i="1"/>
  <c r="DE273" i="1"/>
  <c r="DF273" i="1"/>
  <c r="DG273" i="1"/>
  <c r="DH273" i="1"/>
  <c r="DK273" i="1"/>
  <c r="DM273" i="1"/>
  <c r="DQ273" i="1"/>
  <c r="DR273" i="1"/>
  <c r="DS273" i="1"/>
  <c r="DT273" i="1"/>
  <c r="DW273" i="1"/>
  <c r="DY273" i="1"/>
  <c r="EC273" i="1"/>
  <c r="ED273" i="1"/>
  <c r="EE273" i="1"/>
  <c r="EF273" i="1"/>
  <c r="EI273" i="1"/>
  <c r="EK273" i="1"/>
  <c r="EO273" i="1"/>
  <c r="EP273" i="1"/>
  <c r="EQ273" i="1"/>
  <c r="ER273" i="1"/>
  <c r="EU273" i="1"/>
  <c r="EW273" i="1"/>
  <c r="FA273" i="1"/>
  <c r="FB273" i="1"/>
  <c r="FC273" i="1"/>
  <c r="FD273" i="1"/>
  <c r="FG273" i="1"/>
  <c r="FI273" i="1"/>
  <c r="FM273" i="1"/>
  <c r="FN273" i="1"/>
  <c r="GA273" i="1"/>
  <c r="GB273" i="1"/>
  <c r="GE273" i="1"/>
  <c r="GG273" i="1"/>
  <c r="GK273" i="1"/>
  <c r="GL273" i="1"/>
  <c r="GM273" i="1"/>
  <c r="GN273" i="1"/>
  <c r="GQ273" i="1"/>
  <c r="GS273" i="1"/>
  <c r="GW273" i="1"/>
  <c r="GX273" i="1"/>
  <c r="GY273" i="1"/>
  <c r="GZ273" i="1"/>
  <c r="HC273" i="1"/>
  <c r="HE273" i="1"/>
  <c r="HI273" i="1"/>
  <c r="HJ273" i="1"/>
  <c r="HK273" i="1"/>
  <c r="HL273" i="1"/>
  <c r="HO273" i="1"/>
  <c r="HQ273" i="1"/>
  <c r="HU273" i="1"/>
  <c r="HV273" i="1"/>
  <c r="J275" i="1"/>
  <c r="V275" i="1"/>
  <c r="AH275" i="1"/>
  <c r="AT275" i="1"/>
  <c r="BF275" i="1"/>
  <c r="BR275" i="1"/>
  <c r="CD275" i="1"/>
  <c r="CP275" i="1"/>
  <c r="DB275" i="1"/>
  <c r="DN275" i="1"/>
  <c r="DZ275" i="1"/>
  <c r="EL275" i="1"/>
  <c r="EX275" i="1"/>
  <c r="FJ275" i="1"/>
  <c r="GH275" i="1"/>
  <c r="GT275" i="1"/>
  <c r="HF275" i="1"/>
  <c r="HR275" i="1"/>
  <c r="J276" i="1"/>
  <c r="V276" i="1"/>
  <c r="AH276" i="1"/>
  <c r="AT276" i="1"/>
  <c r="BF276" i="1"/>
  <c r="BR276" i="1"/>
  <c r="CD276" i="1"/>
  <c r="CP276" i="1"/>
  <c r="DB276" i="1"/>
  <c r="DN276" i="1"/>
  <c r="DZ276" i="1"/>
  <c r="EL276" i="1"/>
  <c r="EX276" i="1"/>
  <c r="FJ276" i="1"/>
  <c r="GH276" i="1"/>
  <c r="GT276" i="1"/>
  <c r="HF276" i="1"/>
  <c r="HR276" i="1"/>
  <c r="J277" i="1"/>
  <c r="V277" i="1"/>
  <c r="AH277" i="1"/>
  <c r="AT277" i="1"/>
  <c r="BF277" i="1"/>
  <c r="BR277" i="1"/>
  <c r="CD277" i="1"/>
  <c r="CP277" i="1"/>
  <c r="DB277" i="1"/>
  <c r="DN277" i="1"/>
  <c r="DZ277" i="1"/>
  <c r="EL277" i="1"/>
  <c r="EX277" i="1"/>
  <c r="FJ277" i="1"/>
  <c r="GH277" i="1"/>
  <c r="GT277" i="1"/>
  <c r="HF277" i="1"/>
  <c r="HR277" i="1"/>
  <c r="J280" i="1"/>
  <c r="V280" i="1"/>
  <c r="AH280" i="1"/>
  <c r="AT280" i="1"/>
  <c r="BF280" i="1"/>
  <c r="BR280" i="1"/>
  <c r="CD280" i="1"/>
  <c r="CP280" i="1"/>
  <c r="DB280" i="1"/>
  <c r="DN280" i="1"/>
  <c r="DZ280" i="1"/>
  <c r="EL280" i="1"/>
  <c r="EX280" i="1"/>
  <c r="FJ280" i="1"/>
  <c r="GH280" i="1"/>
  <c r="GT280" i="1"/>
  <c r="HF280" i="1"/>
  <c r="HR280" i="1"/>
  <c r="J281" i="1"/>
  <c r="V281" i="1"/>
  <c r="AH281" i="1"/>
  <c r="AT281" i="1"/>
  <c r="BF281" i="1"/>
  <c r="BR281" i="1"/>
  <c r="CD281" i="1"/>
  <c r="CP281" i="1"/>
  <c r="DB281" i="1"/>
  <c r="DN281" i="1"/>
  <c r="DZ281" i="1"/>
  <c r="EL281" i="1"/>
  <c r="EX281" i="1"/>
  <c r="FJ281" i="1"/>
  <c r="GH281" i="1"/>
  <c r="GT281" i="1"/>
  <c r="HF281" i="1"/>
  <c r="HR281" i="1"/>
  <c r="C282" i="1"/>
  <c r="D282" i="1"/>
  <c r="G282" i="1"/>
  <c r="I282" i="1"/>
  <c r="M282" i="1"/>
  <c r="N282" i="1"/>
  <c r="O282" i="1"/>
  <c r="P282" i="1"/>
  <c r="S282" i="1"/>
  <c r="U282" i="1"/>
  <c r="Y282" i="1"/>
  <c r="Z282" i="1"/>
  <c r="AA282" i="1"/>
  <c r="AB282" i="1"/>
  <c r="AE282" i="1"/>
  <c r="AG282" i="1"/>
  <c r="AK282" i="1"/>
  <c r="AL282" i="1"/>
  <c r="AM282" i="1"/>
  <c r="AN282" i="1"/>
  <c r="AQ282" i="1"/>
  <c r="AS282" i="1"/>
  <c r="AW282" i="1"/>
  <c r="AX282" i="1"/>
  <c r="AY282" i="1"/>
  <c r="AZ282" i="1"/>
  <c r="BC282" i="1"/>
  <c r="BE282" i="1"/>
  <c r="BI282" i="1"/>
  <c r="BJ282" i="1"/>
  <c r="BK282" i="1"/>
  <c r="BL282" i="1"/>
  <c r="BO282" i="1"/>
  <c r="BQ282" i="1"/>
  <c r="BU282" i="1"/>
  <c r="BV282" i="1"/>
  <c r="BW282" i="1"/>
  <c r="BX282" i="1"/>
  <c r="CA282" i="1"/>
  <c r="CC282" i="1"/>
  <c r="CG282" i="1"/>
  <c r="CH282" i="1"/>
  <c r="CI282" i="1"/>
  <c r="CJ282" i="1"/>
  <c r="CM282" i="1"/>
  <c r="CO282" i="1"/>
  <c r="CS282" i="1"/>
  <c r="CT282" i="1"/>
  <c r="CU282" i="1"/>
  <c r="CV282" i="1"/>
  <c r="CY282" i="1"/>
  <c r="DA282" i="1"/>
  <c r="DE282" i="1"/>
  <c r="DF282" i="1"/>
  <c r="DG282" i="1"/>
  <c r="DH282" i="1"/>
  <c r="DK282" i="1"/>
  <c r="DM282" i="1"/>
  <c r="DQ282" i="1"/>
  <c r="DR282" i="1"/>
  <c r="DS282" i="1"/>
  <c r="DT282" i="1"/>
  <c r="DW282" i="1"/>
  <c r="DY282" i="1"/>
  <c r="EC282" i="1"/>
  <c r="ED282" i="1"/>
  <c r="EE282" i="1"/>
  <c r="EF282" i="1"/>
  <c r="EI282" i="1"/>
  <c r="EK282" i="1"/>
  <c r="EO282" i="1"/>
  <c r="EP282" i="1"/>
  <c r="EQ282" i="1"/>
  <c r="ER282" i="1"/>
  <c r="EU282" i="1"/>
  <c r="EW282" i="1"/>
  <c r="FA282" i="1"/>
  <c r="FB282" i="1"/>
  <c r="FC282" i="1"/>
  <c r="FD282" i="1"/>
  <c r="FG282" i="1"/>
  <c r="FI282" i="1"/>
  <c r="FM282" i="1"/>
  <c r="FN282" i="1"/>
  <c r="GA282" i="1"/>
  <c r="GB282" i="1"/>
  <c r="GE282" i="1"/>
  <c r="GG282" i="1"/>
  <c r="GK282" i="1"/>
  <c r="GL282" i="1"/>
  <c r="GM282" i="1"/>
  <c r="GN282" i="1"/>
  <c r="GQ282" i="1"/>
  <c r="GS282" i="1"/>
  <c r="GW282" i="1"/>
  <c r="GX282" i="1"/>
  <c r="GY282" i="1"/>
  <c r="GZ282" i="1"/>
  <c r="HC282" i="1"/>
  <c r="HE282" i="1"/>
  <c r="HI282" i="1"/>
  <c r="HJ282" i="1"/>
  <c r="HK282" i="1"/>
  <c r="HL282" i="1"/>
  <c r="HO282" i="1"/>
  <c r="HQ282" i="1"/>
  <c r="HU282" i="1"/>
  <c r="HV282" i="1"/>
  <c r="J284" i="1"/>
  <c r="V284" i="1"/>
  <c r="AH284" i="1"/>
  <c r="AT284" i="1"/>
  <c r="BF284" i="1"/>
  <c r="BR284" i="1"/>
  <c r="CD284" i="1"/>
  <c r="CP284" i="1"/>
  <c r="DB284" i="1"/>
  <c r="DN284" i="1"/>
  <c r="DZ284" i="1"/>
  <c r="EL284" i="1"/>
  <c r="EX284" i="1"/>
  <c r="FJ284" i="1"/>
  <c r="GH284" i="1"/>
  <c r="GT284" i="1"/>
  <c r="HF284" i="1"/>
  <c r="HR284" i="1"/>
  <c r="J285" i="1"/>
  <c r="V285" i="1"/>
  <c r="AH285" i="1"/>
  <c r="AT285" i="1"/>
  <c r="BF285" i="1"/>
  <c r="BR285" i="1"/>
  <c r="CD285" i="1"/>
  <c r="CP285" i="1"/>
  <c r="DB285" i="1"/>
  <c r="DN285" i="1"/>
  <c r="DZ285" i="1"/>
  <c r="EL285" i="1"/>
  <c r="EX285" i="1"/>
  <c r="FJ285" i="1"/>
  <c r="GH285" i="1"/>
  <c r="GT285" i="1"/>
  <c r="HF285" i="1"/>
  <c r="HR285" i="1"/>
  <c r="J288" i="1"/>
  <c r="V288" i="1"/>
  <c r="AH288" i="1"/>
  <c r="AT288" i="1"/>
  <c r="BF288" i="1"/>
  <c r="BR288" i="1"/>
  <c r="CD288" i="1"/>
  <c r="CP288" i="1"/>
  <c r="DB288" i="1"/>
  <c r="DN288" i="1"/>
  <c r="DZ288" i="1"/>
  <c r="EL288" i="1"/>
  <c r="EX288" i="1"/>
  <c r="FJ288" i="1"/>
  <c r="GH288" i="1"/>
  <c r="GT288" i="1"/>
  <c r="HF288" i="1"/>
  <c r="HR288" i="1"/>
  <c r="J289" i="1"/>
  <c r="V289" i="1"/>
  <c r="AH289" i="1"/>
  <c r="AT289" i="1"/>
  <c r="BF289" i="1"/>
  <c r="BR289" i="1"/>
  <c r="CD289" i="1"/>
  <c r="CP289" i="1"/>
  <c r="DB289" i="1"/>
  <c r="DN289" i="1"/>
  <c r="DZ289" i="1"/>
  <c r="EL289" i="1"/>
  <c r="EX289" i="1"/>
  <c r="FJ289" i="1"/>
  <c r="GH289" i="1"/>
  <c r="GT289" i="1"/>
  <c r="HF289" i="1"/>
  <c r="HR289" i="1"/>
  <c r="J290" i="1"/>
  <c r="V290" i="1"/>
  <c r="AH290" i="1"/>
  <c r="AT290" i="1"/>
  <c r="BF290" i="1"/>
  <c r="BR290" i="1"/>
  <c r="CD290" i="1"/>
  <c r="CP290" i="1"/>
  <c r="DB290" i="1"/>
  <c r="DN290" i="1"/>
  <c r="DZ290" i="1"/>
  <c r="EL290" i="1"/>
  <c r="EX290" i="1"/>
  <c r="FJ290" i="1"/>
  <c r="GH290" i="1"/>
  <c r="GT290" i="1"/>
  <c r="HF290" i="1"/>
  <c r="HR290" i="1"/>
  <c r="C291" i="1"/>
  <c r="D291" i="1"/>
  <c r="G291" i="1"/>
  <c r="I291" i="1"/>
  <c r="M291" i="1"/>
  <c r="N291" i="1"/>
  <c r="O291" i="1"/>
  <c r="P291" i="1"/>
  <c r="S291" i="1"/>
  <c r="U291" i="1"/>
  <c r="Y291" i="1"/>
  <c r="Z291" i="1"/>
  <c r="AA291" i="1"/>
  <c r="AB291" i="1"/>
  <c r="AE291" i="1"/>
  <c r="AG291" i="1"/>
  <c r="AK291" i="1"/>
  <c r="AL291" i="1"/>
  <c r="AM291" i="1"/>
  <c r="AN291" i="1"/>
  <c r="AQ291" i="1"/>
  <c r="AS291" i="1"/>
  <c r="AW291" i="1"/>
  <c r="AX291" i="1"/>
  <c r="AY291" i="1"/>
  <c r="AZ291" i="1"/>
  <c r="BC291" i="1"/>
  <c r="BE291" i="1"/>
  <c r="BI291" i="1"/>
  <c r="BJ291" i="1"/>
  <c r="BK291" i="1"/>
  <c r="BL291" i="1"/>
  <c r="BO291" i="1"/>
  <c r="BQ291" i="1"/>
  <c r="BU291" i="1"/>
  <c r="BV291" i="1"/>
  <c r="BW291" i="1"/>
  <c r="BX291" i="1"/>
  <c r="CA291" i="1"/>
  <c r="CC291" i="1"/>
  <c r="CG291" i="1"/>
  <c r="CH291" i="1"/>
  <c r="CI291" i="1"/>
  <c r="CJ291" i="1"/>
  <c r="CM291" i="1"/>
  <c r="CO291" i="1"/>
  <c r="CS291" i="1"/>
  <c r="CT291" i="1"/>
  <c r="CU291" i="1"/>
  <c r="CV291" i="1"/>
  <c r="CY291" i="1"/>
  <c r="DA291" i="1"/>
  <c r="DE291" i="1"/>
  <c r="DF291" i="1"/>
  <c r="DG291" i="1"/>
  <c r="DH291" i="1"/>
  <c r="DK291" i="1"/>
  <c r="DM291" i="1"/>
  <c r="DQ291" i="1"/>
  <c r="DR291" i="1"/>
  <c r="DS291" i="1"/>
  <c r="DT291" i="1"/>
  <c r="DW291" i="1"/>
  <c r="DY291" i="1"/>
  <c r="EC291" i="1"/>
  <c r="ED291" i="1"/>
  <c r="EE291" i="1"/>
  <c r="EF291" i="1"/>
  <c r="EI291" i="1"/>
  <c r="EK291" i="1"/>
  <c r="EO291" i="1"/>
  <c r="EP291" i="1"/>
  <c r="EQ291" i="1"/>
  <c r="ER291" i="1"/>
  <c r="EU291" i="1"/>
  <c r="EW291" i="1"/>
  <c r="FA291" i="1"/>
  <c r="FB291" i="1"/>
  <c r="FC291" i="1"/>
  <c r="FD291" i="1"/>
  <c r="FG291" i="1"/>
  <c r="FI291" i="1"/>
  <c r="FM291" i="1"/>
  <c r="FN291" i="1"/>
  <c r="GA291" i="1"/>
  <c r="GB291" i="1"/>
  <c r="GE291" i="1"/>
  <c r="GG291" i="1"/>
  <c r="GK291" i="1"/>
  <c r="GL291" i="1"/>
  <c r="GM291" i="1"/>
  <c r="GN291" i="1"/>
  <c r="GQ291" i="1"/>
  <c r="GS291" i="1"/>
  <c r="GW291" i="1"/>
  <c r="GX291" i="1"/>
  <c r="GY291" i="1"/>
  <c r="GZ291" i="1"/>
  <c r="HC291" i="1"/>
  <c r="HE291" i="1"/>
  <c r="HI291" i="1"/>
  <c r="HJ291" i="1"/>
  <c r="HK291" i="1"/>
  <c r="HL291" i="1"/>
  <c r="HO291" i="1"/>
  <c r="HQ291" i="1"/>
  <c r="HU291" i="1"/>
  <c r="HV291" i="1"/>
  <c r="J293" i="1"/>
  <c r="V293" i="1"/>
  <c r="AH293" i="1"/>
  <c r="AT293" i="1"/>
  <c r="BF293" i="1"/>
  <c r="BR293" i="1"/>
  <c r="CD293" i="1"/>
  <c r="CP293" i="1"/>
  <c r="DB293" i="1"/>
  <c r="DN293" i="1"/>
  <c r="DZ293" i="1"/>
  <c r="EL293" i="1"/>
  <c r="EX293" i="1"/>
  <c r="FJ293" i="1"/>
  <c r="GH293" i="1"/>
  <c r="GT293" i="1"/>
  <c r="HF293" i="1"/>
  <c r="HR293" i="1"/>
  <c r="J294" i="1"/>
  <c r="V294" i="1"/>
  <c r="AH294" i="1"/>
  <c r="AT294" i="1"/>
  <c r="BF294" i="1"/>
  <c r="BR294" i="1"/>
  <c r="CD294" i="1"/>
  <c r="CP294" i="1"/>
  <c r="DB294" i="1"/>
  <c r="DN294" i="1"/>
  <c r="DZ294" i="1"/>
  <c r="EL294" i="1"/>
  <c r="EX294" i="1"/>
  <c r="FJ294" i="1"/>
  <c r="GH294" i="1"/>
  <c r="GT294" i="1"/>
  <c r="HF294" i="1"/>
  <c r="HR294" i="1"/>
  <c r="J295" i="1"/>
  <c r="V295" i="1"/>
  <c r="AH295" i="1"/>
  <c r="AT295" i="1"/>
  <c r="BF295" i="1"/>
  <c r="BR295" i="1"/>
  <c r="CD295" i="1"/>
  <c r="CP295" i="1"/>
  <c r="DB295" i="1"/>
  <c r="DN295" i="1"/>
  <c r="DZ295" i="1"/>
  <c r="EL295" i="1"/>
  <c r="EX295" i="1"/>
  <c r="FJ295" i="1"/>
  <c r="GH295" i="1"/>
  <c r="GT295" i="1"/>
  <c r="HF295" i="1"/>
  <c r="HR295" i="1"/>
  <c r="J296" i="1"/>
  <c r="V296" i="1"/>
  <c r="AH296" i="1"/>
  <c r="AT296" i="1"/>
  <c r="BF296" i="1"/>
  <c r="BR296" i="1"/>
  <c r="CD296" i="1"/>
  <c r="CP296" i="1"/>
  <c r="DB296" i="1"/>
  <c r="DN296" i="1"/>
  <c r="DZ296" i="1"/>
  <c r="EL296" i="1"/>
  <c r="EX296" i="1"/>
  <c r="FJ296" i="1"/>
  <c r="GH296" i="1"/>
  <c r="GT296" i="1"/>
  <c r="HF296" i="1"/>
  <c r="HR296" i="1"/>
  <c r="J297" i="1"/>
  <c r="V297" i="1"/>
  <c r="AH297" i="1"/>
  <c r="AT297" i="1"/>
  <c r="BF297" i="1"/>
  <c r="BR297" i="1"/>
  <c r="CD297" i="1"/>
  <c r="CP297" i="1"/>
  <c r="DB297" i="1"/>
  <c r="DN297" i="1"/>
  <c r="DZ297" i="1"/>
  <c r="EL297" i="1"/>
  <c r="EX297" i="1"/>
  <c r="FJ297" i="1"/>
  <c r="GH297" i="1"/>
  <c r="GT297" i="1"/>
  <c r="HF297" i="1"/>
  <c r="HR297" i="1"/>
  <c r="J298" i="1"/>
  <c r="V298" i="1"/>
  <c r="AH298" i="1"/>
  <c r="AT298" i="1"/>
  <c r="BF298" i="1"/>
  <c r="BR298" i="1"/>
  <c r="CD298" i="1"/>
  <c r="CP298" i="1"/>
  <c r="DB298" i="1"/>
  <c r="DN298" i="1"/>
  <c r="DZ298" i="1"/>
  <c r="EL298" i="1"/>
  <c r="EX298" i="1"/>
  <c r="FJ298" i="1"/>
  <c r="GH298" i="1"/>
  <c r="GT298" i="1"/>
  <c r="HF298" i="1"/>
  <c r="HR298" i="1"/>
  <c r="J299" i="1"/>
  <c r="V299" i="1"/>
  <c r="AH299" i="1"/>
  <c r="AT299" i="1"/>
  <c r="BF299" i="1"/>
  <c r="BR299" i="1"/>
  <c r="CD299" i="1"/>
  <c r="CP299" i="1"/>
  <c r="DB299" i="1"/>
  <c r="DN299" i="1"/>
  <c r="DZ299" i="1"/>
  <c r="EL299" i="1"/>
  <c r="EX299" i="1"/>
  <c r="FJ299" i="1"/>
  <c r="GH299" i="1"/>
  <c r="GT299" i="1"/>
  <c r="HF299" i="1"/>
  <c r="HR299" i="1"/>
  <c r="C300" i="1"/>
  <c r="D300" i="1"/>
  <c r="G300" i="1"/>
  <c r="I300" i="1"/>
  <c r="M300" i="1"/>
  <c r="N300" i="1"/>
  <c r="O300" i="1"/>
  <c r="P300" i="1"/>
  <c r="S300" i="1"/>
  <c r="U300" i="1"/>
  <c r="Y300" i="1"/>
  <c r="Z300" i="1"/>
  <c r="AA300" i="1"/>
  <c r="AB300" i="1"/>
  <c r="AE300" i="1"/>
  <c r="AG300" i="1"/>
  <c r="AK300" i="1"/>
  <c r="AL300" i="1"/>
  <c r="AM300" i="1"/>
  <c r="AN300" i="1"/>
  <c r="AQ300" i="1"/>
  <c r="AS300" i="1"/>
  <c r="AW300" i="1"/>
  <c r="AX300" i="1"/>
  <c r="AY300" i="1"/>
  <c r="AZ300" i="1"/>
  <c r="BC300" i="1"/>
  <c r="BE300" i="1"/>
  <c r="BI300" i="1"/>
  <c r="BJ300" i="1"/>
  <c r="BK300" i="1"/>
  <c r="BL300" i="1"/>
  <c r="BO300" i="1"/>
  <c r="BQ300" i="1"/>
  <c r="BU300" i="1"/>
  <c r="BV300" i="1"/>
  <c r="BW300" i="1"/>
  <c r="BX300" i="1"/>
  <c r="CA300" i="1"/>
  <c r="CC300" i="1"/>
  <c r="CG300" i="1"/>
  <c r="CH300" i="1"/>
  <c r="CI300" i="1"/>
  <c r="CJ300" i="1"/>
  <c r="CM300" i="1"/>
  <c r="CO300" i="1"/>
  <c r="CS300" i="1"/>
  <c r="CT300" i="1"/>
  <c r="CU300" i="1"/>
  <c r="CV300" i="1"/>
  <c r="CY300" i="1"/>
  <c r="DA300" i="1"/>
  <c r="DE300" i="1"/>
  <c r="DF300" i="1"/>
  <c r="DG300" i="1"/>
  <c r="DH300" i="1"/>
  <c r="DK300" i="1"/>
  <c r="DM300" i="1"/>
  <c r="DQ300" i="1"/>
  <c r="DR300" i="1"/>
  <c r="DS300" i="1"/>
  <c r="DT300" i="1"/>
  <c r="DW300" i="1"/>
  <c r="DY300" i="1"/>
  <c r="EC300" i="1"/>
  <c r="ED300" i="1"/>
  <c r="EE300" i="1"/>
  <c r="EF300" i="1"/>
  <c r="EI300" i="1"/>
  <c r="EK300" i="1"/>
  <c r="EO300" i="1"/>
  <c r="EP300" i="1"/>
  <c r="EQ300" i="1"/>
  <c r="ER300" i="1"/>
  <c r="EU300" i="1"/>
  <c r="EW300" i="1"/>
  <c r="FA300" i="1"/>
  <c r="FB300" i="1"/>
  <c r="FC300" i="1"/>
  <c r="FD300" i="1"/>
  <c r="FG300" i="1"/>
  <c r="FI300" i="1"/>
  <c r="FM300" i="1"/>
  <c r="FN300" i="1"/>
  <c r="GA300" i="1"/>
  <c r="GB300" i="1"/>
  <c r="GE300" i="1"/>
  <c r="GG300" i="1"/>
  <c r="GK300" i="1"/>
  <c r="GL300" i="1"/>
  <c r="GM300" i="1"/>
  <c r="GN300" i="1"/>
  <c r="GQ300" i="1"/>
  <c r="GS300" i="1"/>
  <c r="GW300" i="1"/>
  <c r="GX300" i="1"/>
  <c r="GY300" i="1"/>
  <c r="GZ300" i="1"/>
  <c r="HC300" i="1"/>
  <c r="HE300" i="1"/>
  <c r="HI300" i="1"/>
  <c r="HJ300" i="1"/>
  <c r="HK300" i="1"/>
  <c r="HL300" i="1"/>
  <c r="HO300" i="1"/>
  <c r="HQ300" i="1"/>
  <c r="HU300" i="1"/>
  <c r="HV300" i="1"/>
  <c r="V302" i="1"/>
  <c r="AH302" i="1"/>
  <c r="AT302" i="1"/>
  <c r="BF302" i="1"/>
  <c r="BR302" i="1"/>
  <c r="CD302" i="1"/>
  <c r="CP302" i="1"/>
  <c r="DB302" i="1"/>
  <c r="DN302" i="1"/>
  <c r="DZ302" i="1"/>
  <c r="EL302" i="1"/>
  <c r="EX302" i="1"/>
  <c r="FJ302" i="1"/>
  <c r="GH302" i="1"/>
  <c r="GT302" i="1"/>
  <c r="HF302" i="1"/>
  <c r="HR302" i="1"/>
  <c r="J303" i="1"/>
  <c r="V303" i="1"/>
  <c r="AH303" i="1"/>
  <c r="AT303" i="1"/>
  <c r="BF303" i="1"/>
  <c r="BR303" i="1"/>
  <c r="CD303" i="1"/>
  <c r="CP303" i="1"/>
  <c r="DB303" i="1"/>
  <c r="DN303" i="1"/>
  <c r="DZ303" i="1"/>
  <c r="EL303" i="1"/>
  <c r="EX303" i="1"/>
  <c r="FJ303" i="1"/>
  <c r="GH303" i="1"/>
  <c r="GT303" i="1"/>
  <c r="HF303" i="1"/>
  <c r="HR303" i="1"/>
  <c r="J304" i="1"/>
  <c r="V304" i="1"/>
  <c r="AH304" i="1"/>
  <c r="AT304" i="1"/>
  <c r="BF304" i="1"/>
  <c r="BR304" i="1"/>
  <c r="CD304" i="1"/>
  <c r="CP304" i="1"/>
  <c r="DB304" i="1"/>
  <c r="DN304" i="1"/>
  <c r="DZ304" i="1"/>
  <c r="EL304" i="1"/>
  <c r="EX304" i="1"/>
  <c r="FJ304" i="1"/>
  <c r="GH304" i="1"/>
  <c r="GT304" i="1"/>
  <c r="HF304" i="1"/>
  <c r="HR304" i="1"/>
  <c r="J305" i="1"/>
  <c r="V305" i="1"/>
  <c r="AH305" i="1"/>
  <c r="AT305" i="1"/>
  <c r="BF305" i="1"/>
  <c r="BR305" i="1"/>
  <c r="CD305" i="1"/>
  <c r="CP305" i="1"/>
  <c r="DB305" i="1"/>
  <c r="DN305" i="1"/>
  <c r="DZ305" i="1"/>
  <c r="EL305" i="1"/>
  <c r="EX305" i="1"/>
  <c r="FJ305" i="1"/>
  <c r="GH305" i="1"/>
  <c r="GT305" i="1"/>
  <c r="HF305" i="1"/>
  <c r="HR305" i="1"/>
  <c r="J307" i="1"/>
  <c r="V307" i="1"/>
  <c r="AH307" i="1"/>
  <c r="AT307" i="1"/>
  <c r="BF307" i="1"/>
  <c r="BR307" i="1"/>
  <c r="CD307" i="1"/>
  <c r="CP307" i="1"/>
  <c r="DB307" i="1"/>
  <c r="DN307" i="1"/>
  <c r="DZ307" i="1"/>
  <c r="EL307" i="1"/>
  <c r="EX307" i="1"/>
  <c r="FJ307" i="1"/>
  <c r="GH307" i="1"/>
  <c r="GT307" i="1"/>
  <c r="HF307" i="1"/>
  <c r="HR307" i="1"/>
  <c r="J308" i="1"/>
  <c r="V308" i="1"/>
  <c r="AH308" i="1"/>
  <c r="AT308" i="1"/>
  <c r="BF308" i="1"/>
  <c r="BR308" i="1"/>
  <c r="CD308" i="1"/>
  <c r="CP308" i="1"/>
  <c r="DB308" i="1"/>
  <c r="DN308" i="1"/>
  <c r="DZ308" i="1"/>
  <c r="EL308" i="1"/>
  <c r="EX308" i="1"/>
  <c r="FJ308" i="1"/>
  <c r="GH308" i="1"/>
  <c r="GT308" i="1"/>
  <c r="HF308" i="1"/>
  <c r="HR308" i="1"/>
  <c r="C309" i="1"/>
  <c r="D309" i="1"/>
  <c r="G309" i="1"/>
  <c r="I309" i="1"/>
  <c r="M309" i="1"/>
  <c r="N309" i="1"/>
  <c r="O309" i="1"/>
  <c r="P309" i="1"/>
  <c r="S309" i="1"/>
  <c r="U309" i="1"/>
  <c r="Y309" i="1"/>
  <c r="Z309" i="1"/>
  <c r="AA309" i="1"/>
  <c r="AB309" i="1"/>
  <c r="AE309" i="1"/>
  <c r="AG309" i="1"/>
  <c r="AK309" i="1"/>
  <c r="AL309" i="1"/>
  <c r="AM309" i="1"/>
  <c r="AN309" i="1"/>
  <c r="AQ309" i="1"/>
  <c r="AS309" i="1"/>
  <c r="AW309" i="1"/>
  <c r="AX309" i="1"/>
  <c r="AY309" i="1"/>
  <c r="AZ309" i="1"/>
  <c r="BC309" i="1"/>
  <c r="BE309" i="1"/>
  <c r="BI309" i="1"/>
  <c r="BJ309" i="1"/>
  <c r="BK309" i="1"/>
  <c r="BL309" i="1"/>
  <c r="BO309" i="1"/>
  <c r="BQ309" i="1"/>
  <c r="BU309" i="1"/>
  <c r="BV309" i="1"/>
  <c r="BW309" i="1"/>
  <c r="BX309" i="1"/>
  <c r="CA309" i="1"/>
  <c r="CC309" i="1"/>
  <c r="CG309" i="1"/>
  <c r="CH309" i="1"/>
  <c r="CI309" i="1"/>
  <c r="CJ309" i="1"/>
  <c r="CM309" i="1"/>
  <c r="CO309" i="1"/>
  <c r="CS309" i="1"/>
  <c r="CT309" i="1"/>
  <c r="CU309" i="1"/>
  <c r="CV309" i="1"/>
  <c r="CY309" i="1"/>
  <c r="DA309" i="1"/>
  <c r="DE309" i="1"/>
  <c r="DF309" i="1"/>
  <c r="DG309" i="1"/>
  <c r="DH309" i="1"/>
  <c r="DK309" i="1"/>
  <c r="DM309" i="1"/>
  <c r="DQ309" i="1"/>
  <c r="DR309" i="1"/>
  <c r="DS309" i="1"/>
  <c r="DT309" i="1"/>
  <c r="DW309" i="1"/>
  <c r="DY309" i="1"/>
  <c r="EC309" i="1"/>
  <c r="ED309" i="1"/>
  <c r="EE309" i="1"/>
  <c r="EF309" i="1"/>
  <c r="EI309" i="1"/>
  <c r="EK309" i="1"/>
  <c r="EO309" i="1"/>
  <c r="EP309" i="1"/>
  <c r="EQ309" i="1"/>
  <c r="ER309" i="1"/>
  <c r="EU309" i="1"/>
  <c r="EW309" i="1"/>
  <c r="FA309" i="1"/>
  <c r="FB309" i="1"/>
  <c r="FC309" i="1"/>
  <c r="FD309" i="1"/>
  <c r="FG309" i="1"/>
  <c r="FI309" i="1"/>
  <c r="FM309" i="1"/>
  <c r="FN309" i="1"/>
  <c r="GA309" i="1"/>
  <c r="GB309" i="1"/>
  <c r="GE309" i="1"/>
  <c r="GG309" i="1"/>
  <c r="GK309" i="1"/>
  <c r="GL309" i="1"/>
  <c r="GM309" i="1"/>
  <c r="GN309" i="1"/>
  <c r="GQ309" i="1"/>
  <c r="GS309" i="1"/>
  <c r="GW309" i="1"/>
  <c r="GX309" i="1"/>
  <c r="GY309" i="1"/>
  <c r="GZ309" i="1"/>
  <c r="HC309" i="1"/>
  <c r="HE309" i="1"/>
  <c r="HI309" i="1"/>
  <c r="HJ309" i="1"/>
  <c r="HK309" i="1"/>
  <c r="HL309" i="1"/>
  <c r="HO309" i="1"/>
  <c r="HQ309" i="1"/>
  <c r="HU309" i="1"/>
  <c r="HV309" i="1"/>
  <c r="J311" i="1"/>
  <c r="V311" i="1"/>
  <c r="AH311" i="1"/>
  <c r="AT311" i="1"/>
  <c r="BF311" i="1"/>
  <c r="BR311" i="1"/>
  <c r="CD311" i="1"/>
  <c r="CP311" i="1"/>
  <c r="DB311" i="1"/>
  <c r="DN311" i="1"/>
  <c r="DZ311" i="1"/>
  <c r="EL311" i="1"/>
  <c r="EX311" i="1"/>
  <c r="FJ311" i="1"/>
  <c r="GH311" i="1"/>
  <c r="GT311" i="1"/>
  <c r="HF311" i="1"/>
  <c r="HR311" i="1"/>
  <c r="J312" i="1"/>
  <c r="V312" i="1"/>
  <c r="AH312" i="1"/>
  <c r="AT312" i="1"/>
  <c r="BF312" i="1"/>
  <c r="BR312" i="1"/>
  <c r="CD312" i="1"/>
  <c r="CP312" i="1"/>
  <c r="DB312" i="1"/>
  <c r="DN312" i="1"/>
  <c r="DZ312" i="1"/>
  <c r="EL312" i="1"/>
  <c r="EX312" i="1"/>
  <c r="FJ312" i="1"/>
  <c r="GH312" i="1"/>
  <c r="GT312" i="1"/>
  <c r="HF312" i="1"/>
  <c r="HR312" i="1"/>
  <c r="J313" i="1"/>
  <c r="V313" i="1"/>
  <c r="AH313" i="1"/>
  <c r="AT313" i="1"/>
  <c r="BF313" i="1"/>
  <c r="BR313" i="1"/>
  <c r="CD313" i="1"/>
  <c r="CP313" i="1"/>
  <c r="DB313" i="1"/>
  <c r="DN313" i="1"/>
  <c r="DZ313" i="1"/>
  <c r="EL313" i="1"/>
  <c r="EX313" i="1"/>
  <c r="FJ313" i="1"/>
  <c r="GH313" i="1"/>
  <c r="GT313" i="1"/>
  <c r="HF313" i="1"/>
  <c r="HR313" i="1"/>
  <c r="J314" i="1"/>
  <c r="V314" i="1"/>
  <c r="AH314" i="1"/>
  <c r="AT314" i="1"/>
  <c r="BF314" i="1"/>
  <c r="BR314" i="1"/>
  <c r="CD314" i="1"/>
  <c r="CP314" i="1"/>
  <c r="DB314" i="1"/>
  <c r="DN314" i="1"/>
  <c r="DZ314" i="1"/>
  <c r="EL314" i="1"/>
  <c r="EX314" i="1"/>
  <c r="FJ314" i="1"/>
  <c r="GH314" i="1"/>
  <c r="GT314" i="1"/>
  <c r="HF314" i="1"/>
  <c r="HR314" i="1"/>
  <c r="J315" i="1"/>
  <c r="V315" i="1"/>
  <c r="AH315" i="1"/>
  <c r="AT315" i="1"/>
  <c r="BF315" i="1"/>
  <c r="BR315" i="1"/>
  <c r="CD315" i="1"/>
  <c r="CP315" i="1"/>
  <c r="DB315" i="1"/>
  <c r="DN315" i="1"/>
  <c r="DZ315" i="1"/>
  <c r="EL315" i="1"/>
  <c r="EX315" i="1"/>
  <c r="FJ315" i="1"/>
  <c r="GH315" i="1"/>
  <c r="GT315" i="1"/>
  <c r="HF315" i="1"/>
  <c r="HR315" i="1"/>
  <c r="J316" i="1"/>
  <c r="V316" i="1"/>
  <c r="AH316" i="1"/>
  <c r="AT316" i="1"/>
  <c r="BF316" i="1"/>
  <c r="BR316" i="1"/>
  <c r="CD316" i="1"/>
  <c r="CP316" i="1"/>
  <c r="DB316" i="1"/>
  <c r="DN316" i="1"/>
  <c r="DZ316" i="1"/>
  <c r="EL316" i="1"/>
  <c r="EX316" i="1"/>
  <c r="FJ316" i="1"/>
  <c r="GH316" i="1"/>
  <c r="GT316" i="1"/>
  <c r="HF316" i="1"/>
  <c r="HR316" i="1"/>
  <c r="J317" i="1"/>
  <c r="V317" i="1"/>
  <c r="AH317" i="1"/>
  <c r="AT317" i="1"/>
  <c r="BF317" i="1"/>
  <c r="BR317" i="1"/>
  <c r="CD317" i="1"/>
  <c r="CP317" i="1"/>
  <c r="DB317" i="1"/>
  <c r="DN317" i="1"/>
  <c r="DZ317" i="1"/>
  <c r="EL317" i="1"/>
  <c r="EX317" i="1"/>
  <c r="FJ317" i="1"/>
  <c r="GH317" i="1"/>
  <c r="GT317" i="1"/>
  <c r="HF317" i="1"/>
  <c r="HR317" i="1"/>
  <c r="C318" i="1"/>
  <c r="D318" i="1"/>
  <c r="G318" i="1"/>
  <c r="I318" i="1"/>
  <c r="M318" i="1"/>
  <c r="N318" i="1"/>
  <c r="O318" i="1"/>
  <c r="P318" i="1"/>
  <c r="S318" i="1"/>
  <c r="U318" i="1"/>
  <c r="Y318" i="1"/>
  <c r="Z318" i="1"/>
  <c r="AA318" i="1"/>
  <c r="AB318" i="1"/>
  <c r="AE318" i="1"/>
  <c r="AG318" i="1"/>
  <c r="AK318" i="1"/>
  <c r="AL318" i="1"/>
  <c r="AM318" i="1"/>
  <c r="AN318" i="1"/>
  <c r="AQ318" i="1"/>
  <c r="AS318" i="1"/>
  <c r="AW318" i="1"/>
  <c r="AX318" i="1"/>
  <c r="AY318" i="1"/>
  <c r="AZ318" i="1"/>
  <c r="BC318" i="1"/>
  <c r="BE318" i="1"/>
  <c r="BI318" i="1"/>
  <c r="BJ318" i="1"/>
  <c r="BK318" i="1"/>
  <c r="BL318" i="1"/>
  <c r="BO318" i="1"/>
  <c r="BQ318" i="1"/>
  <c r="BU318" i="1"/>
  <c r="BV318" i="1"/>
  <c r="BW318" i="1"/>
  <c r="BX318" i="1"/>
  <c r="CA318" i="1"/>
  <c r="CC318" i="1"/>
  <c r="CG318" i="1"/>
  <c r="CH318" i="1"/>
  <c r="CI318" i="1"/>
  <c r="CJ318" i="1"/>
  <c r="CM318" i="1"/>
  <c r="CO318" i="1"/>
  <c r="CS318" i="1"/>
  <c r="CT318" i="1"/>
  <c r="CU318" i="1"/>
  <c r="CV318" i="1"/>
  <c r="CY318" i="1"/>
  <c r="DA318" i="1"/>
  <c r="DE318" i="1"/>
  <c r="DF318" i="1"/>
  <c r="DG318" i="1"/>
  <c r="DH318" i="1"/>
  <c r="DK318" i="1"/>
  <c r="DM318" i="1"/>
  <c r="DQ318" i="1"/>
  <c r="DR318" i="1"/>
  <c r="DS318" i="1"/>
  <c r="DT318" i="1"/>
  <c r="DW318" i="1"/>
  <c r="DY318" i="1"/>
  <c r="EC318" i="1"/>
  <c r="ED318" i="1"/>
  <c r="EE318" i="1"/>
  <c r="EF318" i="1"/>
  <c r="EI318" i="1"/>
  <c r="EK318" i="1"/>
  <c r="EO318" i="1"/>
  <c r="EP318" i="1"/>
  <c r="EQ318" i="1"/>
  <c r="ER318" i="1"/>
  <c r="EU318" i="1"/>
  <c r="EW318" i="1"/>
  <c r="FA318" i="1"/>
  <c r="FB318" i="1"/>
  <c r="FC318" i="1"/>
  <c r="FD318" i="1"/>
  <c r="FG318" i="1"/>
  <c r="FI318" i="1"/>
  <c r="FM318" i="1"/>
  <c r="FN318" i="1"/>
  <c r="GA318" i="1"/>
  <c r="GB318" i="1"/>
  <c r="GE318" i="1"/>
  <c r="GG318" i="1"/>
  <c r="GK318" i="1"/>
  <c r="GL318" i="1"/>
  <c r="GM318" i="1"/>
  <c r="GN318" i="1"/>
  <c r="GQ318" i="1"/>
  <c r="GS318" i="1"/>
  <c r="GW318" i="1"/>
  <c r="GX318" i="1"/>
  <c r="GY318" i="1"/>
  <c r="GZ318" i="1"/>
  <c r="HC318" i="1"/>
  <c r="HE318" i="1"/>
  <c r="HI318" i="1"/>
  <c r="HJ318" i="1"/>
  <c r="HK318" i="1"/>
  <c r="HL318" i="1"/>
  <c r="HO318" i="1"/>
  <c r="HQ318" i="1"/>
  <c r="HU318" i="1"/>
  <c r="HV318" i="1"/>
  <c r="J320" i="1"/>
  <c r="V320" i="1"/>
  <c r="AH320" i="1"/>
  <c r="AT320" i="1"/>
  <c r="BF320" i="1"/>
  <c r="BR320" i="1"/>
  <c r="CD320" i="1"/>
  <c r="CP320" i="1"/>
  <c r="DB320" i="1"/>
  <c r="DN320" i="1"/>
  <c r="DZ320" i="1"/>
  <c r="EL320" i="1"/>
  <c r="EX320" i="1"/>
  <c r="FJ320" i="1"/>
  <c r="GH320" i="1"/>
  <c r="GT320" i="1"/>
  <c r="HF320" i="1"/>
  <c r="HR320" i="1"/>
  <c r="J321" i="1"/>
  <c r="V321" i="1"/>
  <c r="AH321" i="1"/>
  <c r="AT321" i="1"/>
  <c r="BF321" i="1"/>
  <c r="BR321" i="1"/>
  <c r="CD321" i="1"/>
  <c r="CP321" i="1"/>
  <c r="DB321" i="1"/>
  <c r="DN321" i="1"/>
  <c r="DZ321" i="1"/>
  <c r="EL321" i="1"/>
  <c r="EX321" i="1"/>
  <c r="FJ321" i="1"/>
  <c r="GH321" i="1"/>
  <c r="GT321" i="1"/>
  <c r="HF321" i="1"/>
  <c r="HR321" i="1"/>
  <c r="J322" i="1"/>
  <c r="V322" i="1"/>
  <c r="AH322" i="1"/>
  <c r="AT322" i="1"/>
  <c r="BF322" i="1"/>
  <c r="BR322" i="1"/>
  <c r="CD322" i="1"/>
  <c r="CP322" i="1"/>
  <c r="DB322" i="1"/>
  <c r="DN322" i="1"/>
  <c r="DZ322" i="1"/>
  <c r="EL322" i="1"/>
  <c r="EX322" i="1"/>
  <c r="FJ322" i="1"/>
  <c r="GH322" i="1"/>
  <c r="GT322" i="1"/>
  <c r="HF322" i="1"/>
  <c r="HR322" i="1"/>
  <c r="J323" i="1"/>
  <c r="V323" i="1"/>
  <c r="AH323" i="1"/>
  <c r="AT323" i="1"/>
  <c r="BF323" i="1"/>
  <c r="BR323" i="1"/>
  <c r="CD323" i="1"/>
  <c r="CP323" i="1"/>
  <c r="DB323" i="1"/>
  <c r="DN323" i="1"/>
  <c r="DZ323" i="1"/>
  <c r="EL323" i="1"/>
  <c r="EX323" i="1"/>
  <c r="FJ323" i="1"/>
  <c r="GH323" i="1"/>
  <c r="GT323" i="1"/>
  <c r="HF323" i="1"/>
  <c r="HR323" i="1"/>
  <c r="J324" i="1"/>
  <c r="V324" i="1"/>
  <c r="AH324" i="1"/>
  <c r="AT324" i="1"/>
  <c r="BF324" i="1"/>
  <c r="BR324" i="1"/>
  <c r="CD324" i="1"/>
  <c r="CP324" i="1"/>
  <c r="DB324" i="1"/>
  <c r="DN324" i="1"/>
  <c r="DZ324" i="1"/>
  <c r="EL324" i="1"/>
  <c r="EX324" i="1"/>
  <c r="FJ324" i="1"/>
  <c r="GH324" i="1"/>
  <c r="GT324" i="1"/>
  <c r="HF324" i="1"/>
  <c r="HR324" i="1"/>
  <c r="J325" i="1"/>
  <c r="V325" i="1"/>
  <c r="AH325" i="1"/>
  <c r="AT325" i="1"/>
  <c r="BF325" i="1"/>
  <c r="BR325" i="1"/>
  <c r="CD325" i="1"/>
  <c r="CP325" i="1"/>
  <c r="DB325" i="1"/>
  <c r="DN325" i="1"/>
  <c r="DZ325" i="1"/>
  <c r="EL325" i="1"/>
  <c r="EX325" i="1"/>
  <c r="FJ325" i="1"/>
  <c r="GH325" i="1"/>
  <c r="GT325" i="1"/>
  <c r="HF325" i="1"/>
  <c r="HR325" i="1"/>
  <c r="J326" i="1"/>
  <c r="V326" i="1"/>
  <c r="AH326" i="1"/>
  <c r="AT326" i="1"/>
  <c r="BF326" i="1"/>
  <c r="BR326" i="1"/>
  <c r="CD326" i="1"/>
  <c r="CP326" i="1"/>
  <c r="DB326" i="1"/>
  <c r="DN326" i="1"/>
  <c r="DZ326" i="1"/>
  <c r="EL326" i="1"/>
  <c r="EX326" i="1"/>
  <c r="FJ326" i="1"/>
  <c r="GH326" i="1"/>
  <c r="GT326" i="1"/>
  <c r="HF326" i="1"/>
  <c r="HR326" i="1"/>
  <c r="C327" i="1"/>
  <c r="D327" i="1"/>
  <c r="G327" i="1"/>
  <c r="I327" i="1"/>
  <c r="M327" i="1"/>
  <c r="N327" i="1"/>
  <c r="O327" i="1"/>
  <c r="P327" i="1"/>
  <c r="S327" i="1"/>
  <c r="U327" i="1"/>
  <c r="Y327" i="1"/>
  <c r="Z327" i="1"/>
  <c r="AA327" i="1"/>
  <c r="AB327" i="1"/>
  <c r="AE327" i="1"/>
  <c r="AG327" i="1"/>
  <c r="AK327" i="1"/>
  <c r="AL327" i="1"/>
  <c r="AM327" i="1"/>
  <c r="AN327" i="1"/>
  <c r="AQ327" i="1"/>
  <c r="AS327" i="1"/>
  <c r="AW327" i="1"/>
  <c r="AX327" i="1"/>
  <c r="AY327" i="1"/>
  <c r="AZ327" i="1"/>
  <c r="BC327" i="1"/>
  <c r="BE327" i="1"/>
  <c r="BI327" i="1"/>
  <c r="BJ327" i="1"/>
  <c r="BK327" i="1"/>
  <c r="BL327" i="1"/>
  <c r="BO327" i="1"/>
  <c r="BQ327" i="1"/>
  <c r="BU327" i="1"/>
  <c r="BV327" i="1"/>
  <c r="BW327" i="1"/>
  <c r="BX327" i="1"/>
  <c r="CA327" i="1"/>
  <c r="CC327" i="1"/>
  <c r="CD327" i="1" s="1"/>
  <c r="CG327" i="1"/>
  <c r="CH327" i="1"/>
  <c r="CI327" i="1"/>
  <c r="CJ327" i="1"/>
  <c r="CM327" i="1"/>
  <c r="CO327" i="1"/>
  <c r="CS327" i="1"/>
  <c r="CT327" i="1"/>
  <c r="CU327" i="1"/>
  <c r="CV327" i="1"/>
  <c r="CY327" i="1"/>
  <c r="DA327" i="1"/>
  <c r="DE327" i="1"/>
  <c r="DF327" i="1"/>
  <c r="DG327" i="1"/>
  <c r="DH327" i="1"/>
  <c r="DK327" i="1"/>
  <c r="DM327" i="1"/>
  <c r="DQ327" i="1"/>
  <c r="DR327" i="1"/>
  <c r="DS327" i="1"/>
  <c r="DT327" i="1"/>
  <c r="DW327" i="1"/>
  <c r="DY327" i="1"/>
  <c r="EC327" i="1"/>
  <c r="ED327" i="1"/>
  <c r="EE327" i="1"/>
  <c r="EF327" i="1"/>
  <c r="EI327" i="1"/>
  <c r="EK327" i="1"/>
  <c r="EO327" i="1"/>
  <c r="EP327" i="1"/>
  <c r="EQ327" i="1"/>
  <c r="ER327" i="1"/>
  <c r="EU327" i="1"/>
  <c r="EW327" i="1"/>
  <c r="FA327" i="1"/>
  <c r="FB327" i="1"/>
  <c r="FC327" i="1"/>
  <c r="FD327" i="1"/>
  <c r="FG327" i="1"/>
  <c r="FI327" i="1"/>
  <c r="FM327" i="1"/>
  <c r="FN327" i="1"/>
  <c r="GA327" i="1"/>
  <c r="GB327" i="1"/>
  <c r="GE327" i="1"/>
  <c r="GG327" i="1"/>
  <c r="GK327" i="1"/>
  <c r="GL327" i="1"/>
  <c r="GM327" i="1"/>
  <c r="GN327" i="1"/>
  <c r="GQ327" i="1"/>
  <c r="GS327" i="1"/>
  <c r="GW327" i="1"/>
  <c r="GX327" i="1"/>
  <c r="GY327" i="1"/>
  <c r="GZ327" i="1"/>
  <c r="HC327" i="1"/>
  <c r="HE327" i="1"/>
  <c r="HI327" i="1"/>
  <c r="HJ327" i="1"/>
  <c r="HK327" i="1"/>
  <c r="HL327" i="1"/>
  <c r="HO327" i="1"/>
  <c r="HQ327" i="1"/>
  <c r="HU327" i="1"/>
  <c r="HV327" i="1"/>
  <c r="J329" i="1"/>
  <c r="V329" i="1"/>
  <c r="AH329" i="1"/>
  <c r="AT329" i="1"/>
  <c r="BF329" i="1"/>
  <c r="BR329" i="1"/>
  <c r="CD329" i="1"/>
  <c r="CP329" i="1"/>
  <c r="DB329" i="1"/>
  <c r="DN329" i="1"/>
  <c r="DZ329" i="1"/>
  <c r="EL329" i="1"/>
  <c r="EX329" i="1"/>
  <c r="FJ329" i="1"/>
  <c r="GH329" i="1"/>
  <c r="GT329" i="1"/>
  <c r="HF329" i="1"/>
  <c r="HR329" i="1"/>
  <c r="J330" i="1"/>
  <c r="V330" i="1"/>
  <c r="AH330" i="1"/>
  <c r="AT330" i="1"/>
  <c r="BF330" i="1"/>
  <c r="BR330" i="1"/>
  <c r="CD330" i="1"/>
  <c r="CP330" i="1"/>
  <c r="DB330" i="1"/>
  <c r="DN330" i="1"/>
  <c r="DZ330" i="1"/>
  <c r="EL330" i="1"/>
  <c r="EX330" i="1"/>
  <c r="FJ330" i="1"/>
  <c r="GH330" i="1"/>
  <c r="GT330" i="1"/>
  <c r="HF330" i="1"/>
  <c r="HR330" i="1"/>
  <c r="J331" i="1"/>
  <c r="V331" i="1"/>
  <c r="AH331" i="1"/>
  <c r="AT331" i="1"/>
  <c r="BF331" i="1"/>
  <c r="BR331" i="1"/>
  <c r="CD331" i="1"/>
  <c r="CP331" i="1"/>
  <c r="DB331" i="1"/>
  <c r="DN331" i="1"/>
  <c r="DZ331" i="1"/>
  <c r="EL331" i="1"/>
  <c r="EX331" i="1"/>
  <c r="FJ331" i="1"/>
  <c r="GH331" i="1"/>
  <c r="GT331" i="1"/>
  <c r="HF331" i="1"/>
  <c r="HR331" i="1"/>
  <c r="J332" i="1"/>
  <c r="V332" i="1"/>
  <c r="AH332" i="1"/>
  <c r="AT332" i="1"/>
  <c r="BF332" i="1"/>
  <c r="BR332" i="1"/>
  <c r="CD332" i="1"/>
  <c r="CP332" i="1"/>
  <c r="DB332" i="1"/>
  <c r="DN332" i="1"/>
  <c r="DZ332" i="1"/>
  <c r="EL332" i="1"/>
  <c r="EX332" i="1"/>
  <c r="FJ332" i="1"/>
  <c r="GH332" i="1"/>
  <c r="GT332" i="1"/>
  <c r="HF332" i="1"/>
  <c r="HR332" i="1"/>
  <c r="J333" i="1"/>
  <c r="V333" i="1"/>
  <c r="AH333" i="1"/>
  <c r="AT333" i="1"/>
  <c r="BF333" i="1"/>
  <c r="BR333" i="1"/>
  <c r="CD333" i="1"/>
  <c r="CP333" i="1"/>
  <c r="DB333" i="1"/>
  <c r="DN333" i="1"/>
  <c r="DZ333" i="1"/>
  <c r="EL333" i="1"/>
  <c r="EX333" i="1"/>
  <c r="FJ333" i="1"/>
  <c r="GH333" i="1"/>
  <c r="GT333" i="1"/>
  <c r="HF333" i="1"/>
  <c r="HR333" i="1"/>
  <c r="J334" i="1"/>
  <c r="V334" i="1"/>
  <c r="AH334" i="1"/>
  <c r="AT334" i="1"/>
  <c r="BF334" i="1"/>
  <c r="BR334" i="1"/>
  <c r="CD334" i="1"/>
  <c r="CP334" i="1"/>
  <c r="DB334" i="1"/>
  <c r="DN334" i="1"/>
  <c r="DZ334" i="1"/>
  <c r="EL334" i="1"/>
  <c r="EX334" i="1"/>
  <c r="FJ334" i="1"/>
  <c r="GH334" i="1"/>
  <c r="GT334" i="1"/>
  <c r="HF334" i="1"/>
  <c r="HR334" i="1"/>
  <c r="J335" i="1"/>
  <c r="V335" i="1"/>
  <c r="AH335" i="1"/>
  <c r="AT335" i="1"/>
  <c r="BF335" i="1"/>
  <c r="BR335" i="1"/>
  <c r="CD335" i="1"/>
  <c r="CP335" i="1"/>
  <c r="DB335" i="1"/>
  <c r="DN335" i="1"/>
  <c r="DZ335" i="1"/>
  <c r="EL335" i="1"/>
  <c r="EX335" i="1"/>
  <c r="FJ335" i="1"/>
  <c r="GH335" i="1"/>
  <c r="GT335" i="1"/>
  <c r="HF335" i="1"/>
  <c r="HR335" i="1"/>
  <c r="C336" i="1"/>
  <c r="D336" i="1"/>
  <c r="G336" i="1"/>
  <c r="I336" i="1"/>
  <c r="M336" i="1"/>
  <c r="N336" i="1"/>
  <c r="O336" i="1"/>
  <c r="P336" i="1"/>
  <c r="S336" i="1"/>
  <c r="U336" i="1"/>
  <c r="Y336" i="1"/>
  <c r="Z336" i="1"/>
  <c r="AA336" i="1"/>
  <c r="AB336" i="1"/>
  <c r="AE336" i="1"/>
  <c r="AG336" i="1"/>
  <c r="AK336" i="1"/>
  <c r="AL336" i="1"/>
  <c r="AM336" i="1"/>
  <c r="AN336" i="1"/>
  <c r="AQ336" i="1"/>
  <c r="AS336" i="1"/>
  <c r="AW336" i="1"/>
  <c r="AX336" i="1"/>
  <c r="AY336" i="1"/>
  <c r="AZ336" i="1"/>
  <c r="BC336" i="1"/>
  <c r="BE336" i="1"/>
  <c r="BI336" i="1"/>
  <c r="BJ336" i="1"/>
  <c r="BK336" i="1"/>
  <c r="BL336" i="1"/>
  <c r="BO336" i="1"/>
  <c r="BQ336" i="1"/>
  <c r="BU336" i="1"/>
  <c r="BV336" i="1"/>
  <c r="BW336" i="1"/>
  <c r="BX336" i="1"/>
  <c r="CA336" i="1"/>
  <c r="CC336" i="1"/>
  <c r="CG336" i="1"/>
  <c r="CH336" i="1"/>
  <c r="CI336" i="1"/>
  <c r="CJ336" i="1"/>
  <c r="CM336" i="1"/>
  <c r="CO336" i="1"/>
  <c r="CS336" i="1"/>
  <c r="CT336" i="1"/>
  <c r="CU336" i="1"/>
  <c r="CV336" i="1"/>
  <c r="CY336" i="1"/>
  <c r="DA336" i="1"/>
  <c r="DE336" i="1"/>
  <c r="DF336" i="1"/>
  <c r="DG336" i="1"/>
  <c r="DH336" i="1"/>
  <c r="DK336" i="1"/>
  <c r="DM336" i="1"/>
  <c r="DQ336" i="1"/>
  <c r="DR336" i="1"/>
  <c r="DS336" i="1"/>
  <c r="DT336" i="1"/>
  <c r="DW336" i="1"/>
  <c r="DY336" i="1"/>
  <c r="EC336" i="1"/>
  <c r="ED336" i="1"/>
  <c r="EE336" i="1"/>
  <c r="EF336" i="1"/>
  <c r="EI336" i="1"/>
  <c r="EK336" i="1"/>
  <c r="EO336" i="1"/>
  <c r="EP336" i="1"/>
  <c r="EQ336" i="1"/>
  <c r="ER336" i="1"/>
  <c r="EU336" i="1"/>
  <c r="EW336" i="1"/>
  <c r="FA336" i="1"/>
  <c r="FB336" i="1"/>
  <c r="FC336" i="1"/>
  <c r="FD336" i="1"/>
  <c r="FG336" i="1"/>
  <c r="FI336" i="1"/>
  <c r="FM336" i="1"/>
  <c r="FN336" i="1"/>
  <c r="GA336" i="1"/>
  <c r="GB336" i="1"/>
  <c r="GE336" i="1"/>
  <c r="GG336" i="1"/>
  <c r="GK336" i="1"/>
  <c r="GL336" i="1"/>
  <c r="GM336" i="1"/>
  <c r="GN336" i="1"/>
  <c r="GQ336" i="1"/>
  <c r="GS336" i="1"/>
  <c r="GW336" i="1"/>
  <c r="GX336" i="1"/>
  <c r="GY336" i="1"/>
  <c r="GZ336" i="1"/>
  <c r="HC336" i="1"/>
  <c r="HE336" i="1"/>
  <c r="HI336" i="1"/>
  <c r="HJ336" i="1"/>
  <c r="HK336" i="1"/>
  <c r="HL336" i="1"/>
  <c r="HO336" i="1"/>
  <c r="HQ336" i="1"/>
  <c r="HU336" i="1"/>
  <c r="HV336" i="1"/>
  <c r="J338" i="1"/>
  <c r="V338" i="1"/>
  <c r="AH338" i="1"/>
  <c r="AT338" i="1"/>
  <c r="BF338" i="1"/>
  <c r="BR338" i="1"/>
  <c r="CD338" i="1"/>
  <c r="CP338" i="1"/>
  <c r="DB338" i="1"/>
  <c r="DN338" i="1"/>
  <c r="DZ338" i="1"/>
  <c r="EL338" i="1"/>
  <c r="EX338" i="1"/>
  <c r="FJ338" i="1"/>
  <c r="GH338" i="1"/>
  <c r="GT338" i="1"/>
  <c r="HF338" i="1"/>
  <c r="HR338" i="1"/>
  <c r="J339" i="1"/>
  <c r="V339" i="1"/>
  <c r="AH339" i="1"/>
  <c r="AT339" i="1"/>
  <c r="BF339" i="1"/>
  <c r="BR339" i="1"/>
  <c r="CD339" i="1"/>
  <c r="CP339" i="1"/>
  <c r="DB339" i="1"/>
  <c r="DN339" i="1"/>
  <c r="DZ339" i="1"/>
  <c r="EL339" i="1"/>
  <c r="EX339" i="1"/>
  <c r="FJ339" i="1"/>
  <c r="GH339" i="1"/>
  <c r="GT339" i="1"/>
  <c r="HF339" i="1"/>
  <c r="HR339" i="1"/>
  <c r="J342" i="1"/>
  <c r="V342" i="1"/>
  <c r="AH342" i="1"/>
  <c r="AT342" i="1"/>
  <c r="BF342" i="1"/>
  <c r="BR342" i="1"/>
  <c r="CD342" i="1"/>
  <c r="CP342" i="1"/>
  <c r="DB342" i="1"/>
  <c r="DN342" i="1"/>
  <c r="DZ342" i="1"/>
  <c r="EL342" i="1"/>
  <c r="EX342" i="1"/>
  <c r="FJ342" i="1"/>
  <c r="GH342" i="1"/>
  <c r="GT342" i="1"/>
  <c r="HF342" i="1"/>
  <c r="HR342" i="1"/>
  <c r="J343" i="1"/>
  <c r="V343" i="1"/>
  <c r="AH343" i="1"/>
  <c r="AT343" i="1"/>
  <c r="BF343" i="1"/>
  <c r="BR343" i="1"/>
  <c r="CD343" i="1"/>
  <c r="CP343" i="1"/>
  <c r="DB343" i="1"/>
  <c r="DN343" i="1"/>
  <c r="DZ343" i="1"/>
  <c r="EL343" i="1"/>
  <c r="EX343" i="1"/>
  <c r="FJ343" i="1"/>
  <c r="GH343" i="1"/>
  <c r="GT343" i="1"/>
  <c r="HF343" i="1"/>
  <c r="HR343" i="1"/>
  <c r="J344" i="1"/>
  <c r="V344" i="1"/>
  <c r="AH344" i="1"/>
  <c r="AT344" i="1"/>
  <c r="BF344" i="1"/>
  <c r="BR344" i="1"/>
  <c r="CD344" i="1"/>
  <c r="CP344" i="1"/>
  <c r="DB344" i="1"/>
  <c r="DN344" i="1"/>
  <c r="DZ344" i="1"/>
  <c r="EL344" i="1"/>
  <c r="EX344" i="1"/>
  <c r="FJ344" i="1"/>
  <c r="GH344" i="1"/>
  <c r="GT344" i="1"/>
  <c r="HF344" i="1"/>
  <c r="HR344" i="1"/>
  <c r="C345" i="1"/>
  <c r="D345" i="1"/>
  <c r="G345" i="1"/>
  <c r="I345" i="1"/>
  <c r="M345" i="1"/>
  <c r="N345" i="1"/>
  <c r="O345" i="1"/>
  <c r="P345" i="1"/>
  <c r="S345" i="1"/>
  <c r="U345" i="1"/>
  <c r="Y345" i="1"/>
  <c r="Z345" i="1"/>
  <c r="AA345" i="1"/>
  <c r="AB345" i="1"/>
  <c r="AE345" i="1"/>
  <c r="AG345" i="1"/>
  <c r="AK345" i="1"/>
  <c r="AL345" i="1"/>
  <c r="AM345" i="1"/>
  <c r="AN345" i="1"/>
  <c r="AQ345" i="1"/>
  <c r="AS345" i="1"/>
  <c r="AW345" i="1"/>
  <c r="AX345" i="1"/>
  <c r="AY345" i="1"/>
  <c r="AZ345" i="1"/>
  <c r="BC345" i="1"/>
  <c r="BE345" i="1"/>
  <c r="BI345" i="1"/>
  <c r="BJ345" i="1"/>
  <c r="BK345" i="1"/>
  <c r="BL345" i="1"/>
  <c r="BO345" i="1"/>
  <c r="BQ345" i="1"/>
  <c r="BU345" i="1"/>
  <c r="BV345" i="1"/>
  <c r="BW345" i="1"/>
  <c r="BX345" i="1"/>
  <c r="CA345" i="1"/>
  <c r="CC345" i="1"/>
  <c r="CD345" i="1" s="1"/>
  <c r="CG345" i="1"/>
  <c r="CH345" i="1"/>
  <c r="CI345" i="1"/>
  <c r="CJ345" i="1"/>
  <c r="CM345" i="1"/>
  <c r="CO345" i="1"/>
  <c r="CS345" i="1"/>
  <c r="CT345" i="1"/>
  <c r="CU345" i="1"/>
  <c r="CV345" i="1"/>
  <c r="CY345" i="1"/>
  <c r="DA345" i="1"/>
  <c r="DE345" i="1"/>
  <c r="DF345" i="1"/>
  <c r="DG345" i="1"/>
  <c r="DH345" i="1"/>
  <c r="DK345" i="1"/>
  <c r="DM345" i="1"/>
  <c r="DQ345" i="1"/>
  <c r="DR345" i="1"/>
  <c r="DS345" i="1"/>
  <c r="DT345" i="1"/>
  <c r="DW345" i="1"/>
  <c r="DY345" i="1"/>
  <c r="EC345" i="1"/>
  <c r="ED345" i="1"/>
  <c r="EE345" i="1"/>
  <c r="EF345" i="1"/>
  <c r="EI345" i="1"/>
  <c r="EK345" i="1"/>
  <c r="EO345" i="1"/>
  <c r="EP345" i="1"/>
  <c r="EQ345" i="1"/>
  <c r="ER345" i="1"/>
  <c r="EU345" i="1"/>
  <c r="EW345" i="1"/>
  <c r="FA345" i="1"/>
  <c r="FB345" i="1"/>
  <c r="FC345" i="1"/>
  <c r="FD345" i="1"/>
  <c r="FG345" i="1"/>
  <c r="FI345" i="1"/>
  <c r="FM345" i="1"/>
  <c r="FN345" i="1"/>
  <c r="GA345" i="1"/>
  <c r="GB345" i="1"/>
  <c r="GE345" i="1"/>
  <c r="GG345" i="1"/>
  <c r="GH345" i="1" s="1"/>
  <c r="GK345" i="1"/>
  <c r="GL345" i="1"/>
  <c r="GM345" i="1"/>
  <c r="GN345" i="1"/>
  <c r="GQ345" i="1"/>
  <c r="GS345" i="1"/>
  <c r="GW345" i="1"/>
  <c r="GX345" i="1"/>
  <c r="GY345" i="1"/>
  <c r="GZ345" i="1"/>
  <c r="HC345" i="1"/>
  <c r="HE345" i="1"/>
  <c r="HI345" i="1"/>
  <c r="HJ345" i="1"/>
  <c r="HK345" i="1"/>
  <c r="HL345" i="1"/>
  <c r="HO345" i="1"/>
  <c r="HQ345" i="1"/>
  <c r="HU345" i="1"/>
  <c r="HV345" i="1"/>
  <c r="J347" i="1"/>
  <c r="V347" i="1"/>
  <c r="AH347" i="1"/>
  <c r="AT347" i="1"/>
  <c r="BF347" i="1"/>
  <c r="BR347" i="1"/>
  <c r="CD347" i="1"/>
  <c r="CP347" i="1"/>
  <c r="DB347" i="1"/>
  <c r="DN347" i="1"/>
  <c r="DZ347" i="1"/>
  <c r="EL347" i="1"/>
  <c r="EX347" i="1"/>
  <c r="FJ347" i="1"/>
  <c r="GH347" i="1"/>
  <c r="GT347" i="1"/>
  <c r="HF347" i="1"/>
  <c r="HR347" i="1"/>
  <c r="J348" i="1"/>
  <c r="V348" i="1"/>
  <c r="AH348" i="1"/>
  <c r="AT348" i="1"/>
  <c r="BF348" i="1"/>
  <c r="BR348" i="1"/>
  <c r="CD348" i="1"/>
  <c r="CP348" i="1"/>
  <c r="DB348" i="1"/>
  <c r="DN348" i="1"/>
  <c r="DZ348" i="1"/>
  <c r="EL348" i="1"/>
  <c r="EX348" i="1"/>
  <c r="FJ348" i="1"/>
  <c r="GH348" i="1"/>
  <c r="GT348" i="1"/>
  <c r="HF348" i="1"/>
  <c r="HR348" i="1"/>
  <c r="J349" i="1"/>
  <c r="V349" i="1"/>
  <c r="AH349" i="1"/>
  <c r="AT349" i="1"/>
  <c r="BF349" i="1"/>
  <c r="BR349" i="1"/>
  <c r="CD349" i="1"/>
  <c r="CP349" i="1"/>
  <c r="DB349" i="1"/>
  <c r="DN349" i="1"/>
  <c r="DZ349" i="1"/>
  <c r="EL349" i="1"/>
  <c r="EX349" i="1"/>
  <c r="FJ349" i="1"/>
  <c r="GH349" i="1"/>
  <c r="GT349" i="1"/>
  <c r="HF349" i="1"/>
  <c r="HR349" i="1"/>
  <c r="J350" i="1"/>
  <c r="V350" i="1"/>
  <c r="AH350" i="1"/>
  <c r="AT350" i="1"/>
  <c r="BF350" i="1"/>
  <c r="BR350" i="1"/>
  <c r="CD350" i="1"/>
  <c r="CP350" i="1"/>
  <c r="DB350" i="1"/>
  <c r="DN350" i="1"/>
  <c r="DZ350" i="1"/>
  <c r="EL350" i="1"/>
  <c r="EX350" i="1"/>
  <c r="FJ350" i="1"/>
  <c r="GH350" i="1"/>
  <c r="GT350" i="1"/>
  <c r="HF350" i="1"/>
  <c r="HR350" i="1"/>
  <c r="J351" i="1"/>
  <c r="V351" i="1"/>
  <c r="AH351" i="1"/>
  <c r="AT351" i="1"/>
  <c r="BF351" i="1"/>
  <c r="BR351" i="1"/>
  <c r="CD351" i="1"/>
  <c r="CP351" i="1"/>
  <c r="DB351" i="1"/>
  <c r="DN351" i="1"/>
  <c r="DZ351" i="1"/>
  <c r="EL351" i="1"/>
  <c r="EX351" i="1"/>
  <c r="FJ351" i="1"/>
  <c r="GH351" i="1"/>
  <c r="GT351" i="1"/>
  <c r="HF351" i="1"/>
  <c r="HR351" i="1"/>
  <c r="J352" i="1"/>
  <c r="V352" i="1"/>
  <c r="AH352" i="1"/>
  <c r="AT352" i="1"/>
  <c r="BF352" i="1"/>
  <c r="BR352" i="1"/>
  <c r="CD352" i="1"/>
  <c r="CP352" i="1"/>
  <c r="DB352" i="1"/>
  <c r="DN352" i="1"/>
  <c r="DZ352" i="1"/>
  <c r="EL352" i="1"/>
  <c r="EX352" i="1"/>
  <c r="FJ352" i="1"/>
  <c r="GH352" i="1"/>
  <c r="GT352" i="1"/>
  <c r="HF352" i="1"/>
  <c r="HR352" i="1"/>
  <c r="J353" i="1"/>
  <c r="V353" i="1"/>
  <c r="AH353" i="1"/>
  <c r="AT353" i="1"/>
  <c r="BF353" i="1"/>
  <c r="BR353" i="1"/>
  <c r="CD353" i="1"/>
  <c r="CP353" i="1"/>
  <c r="DB353" i="1"/>
  <c r="DN353" i="1"/>
  <c r="DZ353" i="1"/>
  <c r="EL353" i="1"/>
  <c r="EX353" i="1"/>
  <c r="FJ353" i="1"/>
  <c r="GH353" i="1"/>
  <c r="GT353" i="1"/>
  <c r="HF353" i="1"/>
  <c r="HR353" i="1"/>
  <c r="C354" i="1"/>
  <c r="D354" i="1"/>
  <c r="G354" i="1"/>
  <c r="I354" i="1"/>
  <c r="M354" i="1"/>
  <c r="N354" i="1"/>
  <c r="O354" i="1"/>
  <c r="P354" i="1"/>
  <c r="S354" i="1"/>
  <c r="U354" i="1"/>
  <c r="Y354" i="1"/>
  <c r="Z354" i="1"/>
  <c r="AA354" i="1"/>
  <c r="AB354" i="1"/>
  <c r="AE354" i="1"/>
  <c r="AG354" i="1"/>
  <c r="AK354" i="1"/>
  <c r="AL354" i="1"/>
  <c r="AM354" i="1"/>
  <c r="AN354" i="1"/>
  <c r="AQ354" i="1"/>
  <c r="AS354" i="1"/>
  <c r="AW354" i="1"/>
  <c r="AX354" i="1"/>
  <c r="AY354" i="1"/>
  <c r="AZ354" i="1"/>
  <c r="BC354" i="1"/>
  <c r="BE354" i="1"/>
  <c r="BI354" i="1"/>
  <c r="BJ354" i="1"/>
  <c r="BK354" i="1"/>
  <c r="BL354" i="1"/>
  <c r="BO354" i="1"/>
  <c r="BQ354" i="1"/>
  <c r="BU354" i="1"/>
  <c r="BV354" i="1"/>
  <c r="BW354" i="1"/>
  <c r="BX354" i="1"/>
  <c r="CA354" i="1"/>
  <c r="CC354" i="1"/>
  <c r="CG354" i="1"/>
  <c r="CH354" i="1"/>
  <c r="CI354" i="1"/>
  <c r="CJ354" i="1"/>
  <c r="CM354" i="1"/>
  <c r="CO354" i="1"/>
  <c r="CS354" i="1"/>
  <c r="CT354" i="1"/>
  <c r="CU354" i="1"/>
  <c r="CV354" i="1"/>
  <c r="CY354" i="1"/>
  <c r="DA354" i="1"/>
  <c r="DE354" i="1"/>
  <c r="DF354" i="1"/>
  <c r="DG354" i="1"/>
  <c r="DH354" i="1"/>
  <c r="DK354" i="1"/>
  <c r="DM354" i="1"/>
  <c r="DQ354" i="1"/>
  <c r="DR354" i="1"/>
  <c r="DS354" i="1"/>
  <c r="DT354" i="1"/>
  <c r="DW354" i="1"/>
  <c r="DY354" i="1"/>
  <c r="EC354" i="1"/>
  <c r="ED354" i="1"/>
  <c r="EE354" i="1"/>
  <c r="EF354" i="1"/>
  <c r="EI354" i="1"/>
  <c r="EK354" i="1"/>
  <c r="EO354" i="1"/>
  <c r="EP354" i="1"/>
  <c r="EQ354" i="1"/>
  <c r="ER354" i="1"/>
  <c r="EU354" i="1"/>
  <c r="EW354" i="1"/>
  <c r="FA354" i="1"/>
  <c r="FB354" i="1"/>
  <c r="FC354" i="1"/>
  <c r="FD354" i="1"/>
  <c r="FG354" i="1"/>
  <c r="FI354" i="1"/>
  <c r="FM354" i="1"/>
  <c r="FN354" i="1"/>
  <c r="GA354" i="1"/>
  <c r="GB354" i="1"/>
  <c r="GE354" i="1"/>
  <c r="GG354" i="1"/>
  <c r="GK354" i="1"/>
  <c r="GL354" i="1"/>
  <c r="GM354" i="1"/>
  <c r="GN354" i="1"/>
  <c r="GQ354" i="1"/>
  <c r="GS354" i="1"/>
  <c r="GT354" i="1" s="1"/>
  <c r="GW354" i="1"/>
  <c r="GX354" i="1"/>
  <c r="GY354" i="1"/>
  <c r="GZ354" i="1"/>
  <c r="HC354" i="1"/>
  <c r="HE354" i="1"/>
  <c r="HI354" i="1"/>
  <c r="HJ354" i="1"/>
  <c r="HK354" i="1"/>
  <c r="HL354" i="1"/>
  <c r="HO354" i="1"/>
  <c r="HQ354" i="1"/>
  <c r="HU354" i="1"/>
  <c r="HV354" i="1"/>
  <c r="HM4" i="6"/>
  <c r="HN4" i="6"/>
  <c r="HK5" i="6"/>
  <c r="HL5" i="6"/>
  <c r="HO5" i="6"/>
  <c r="HU5" i="6" s="1"/>
  <c r="HU12" i="6" s="1"/>
  <c r="HQ5" i="6"/>
  <c r="J14" i="6"/>
  <c r="V14" i="6"/>
  <c r="AH14" i="6"/>
  <c r="AT14" i="6"/>
  <c r="BF14" i="6"/>
  <c r="J15" i="6"/>
  <c r="V15" i="6"/>
  <c r="AH15" i="6"/>
  <c r="AT15" i="6"/>
  <c r="BF15" i="6"/>
  <c r="J16" i="6"/>
  <c r="V16" i="6"/>
  <c r="AH16" i="6"/>
  <c r="AT16" i="6"/>
  <c r="BF16" i="6"/>
  <c r="J17" i="6"/>
  <c r="V17" i="6"/>
  <c r="AH17" i="6"/>
  <c r="AT17" i="6"/>
  <c r="BF17" i="6"/>
  <c r="J18" i="6"/>
  <c r="V18" i="6"/>
  <c r="AH18" i="6"/>
  <c r="AT18" i="6"/>
  <c r="BF18" i="6"/>
  <c r="J19" i="6"/>
  <c r="V19" i="6"/>
  <c r="AH19" i="6"/>
  <c r="AT19" i="6"/>
  <c r="BF19" i="6"/>
  <c r="C21" i="6"/>
  <c r="D21" i="6"/>
  <c r="G21" i="6"/>
  <c r="I21" i="6"/>
  <c r="M21" i="6"/>
  <c r="N21" i="6"/>
  <c r="O21" i="6"/>
  <c r="R5" i="11" s="1"/>
  <c r="P21" i="6"/>
  <c r="S21" i="6"/>
  <c r="U21" i="6"/>
  <c r="Y21" i="6"/>
  <c r="Z21" i="6"/>
  <c r="AA21" i="6"/>
  <c r="AB21" i="6"/>
  <c r="AE21" i="6"/>
  <c r="AG21" i="6"/>
  <c r="AK21" i="6"/>
  <c r="AL21" i="6"/>
  <c r="AM21" i="6"/>
  <c r="AN21" i="6"/>
  <c r="AQ21" i="6"/>
  <c r="AS21" i="6"/>
  <c r="AW21" i="6"/>
  <c r="AX21" i="6"/>
  <c r="AY21" i="6"/>
  <c r="AZ21" i="6"/>
  <c r="BC21" i="6"/>
  <c r="BE21" i="6"/>
  <c r="BI21" i="6"/>
  <c r="BJ21" i="6"/>
  <c r="J23" i="6"/>
  <c r="V23" i="6"/>
  <c r="AH23" i="6"/>
  <c r="AT23" i="6"/>
  <c r="BF23" i="6"/>
  <c r="J25" i="6"/>
  <c r="V25" i="6"/>
  <c r="AH25" i="6"/>
  <c r="AT25" i="6"/>
  <c r="BF25" i="6"/>
  <c r="J26" i="6"/>
  <c r="V26" i="6"/>
  <c r="AH26" i="6"/>
  <c r="AT26" i="6"/>
  <c r="BF26" i="6"/>
  <c r="J27" i="6"/>
  <c r="V27" i="6"/>
  <c r="AH27" i="6"/>
  <c r="AT27" i="6"/>
  <c r="BF27" i="6"/>
  <c r="J28" i="6"/>
  <c r="V28" i="6"/>
  <c r="AH28" i="6"/>
  <c r="AT28" i="6"/>
  <c r="BF28" i="6"/>
  <c r="J29" i="6"/>
  <c r="V29" i="6"/>
  <c r="AH29" i="6"/>
  <c r="AT29" i="6"/>
  <c r="BF29" i="6"/>
  <c r="C30" i="6"/>
  <c r="D30" i="6"/>
  <c r="G30" i="6"/>
  <c r="I30" i="6"/>
  <c r="M30" i="6"/>
  <c r="N30" i="6"/>
  <c r="O30" i="6"/>
  <c r="P30" i="6"/>
  <c r="S30" i="6"/>
  <c r="U30" i="6"/>
  <c r="Y30" i="6"/>
  <c r="Z30" i="6"/>
  <c r="AA30" i="6"/>
  <c r="AB30" i="6"/>
  <c r="AE30" i="6"/>
  <c r="AG30" i="6"/>
  <c r="AK30" i="6"/>
  <c r="AL30" i="6"/>
  <c r="AM30" i="6"/>
  <c r="AN30" i="6"/>
  <c r="AQ30" i="6"/>
  <c r="AS30" i="6"/>
  <c r="AW30" i="6"/>
  <c r="AX30" i="6"/>
  <c r="AY30" i="6"/>
  <c r="AZ30" i="6"/>
  <c r="BC30" i="6"/>
  <c r="BE30" i="6"/>
  <c r="BI30" i="6"/>
  <c r="BJ30" i="6"/>
  <c r="J32" i="6"/>
  <c r="V32" i="6"/>
  <c r="AH32" i="6"/>
  <c r="AT32" i="6"/>
  <c r="BF32" i="6"/>
  <c r="J33" i="6"/>
  <c r="V33" i="6"/>
  <c r="AH33" i="6"/>
  <c r="AT33" i="6"/>
  <c r="BF33" i="6"/>
  <c r="J34" i="6"/>
  <c r="V34" i="6"/>
  <c r="AH34" i="6"/>
  <c r="AT34" i="6"/>
  <c r="BF34" i="6"/>
  <c r="J35" i="6"/>
  <c r="V35" i="6"/>
  <c r="AH35" i="6"/>
  <c r="AT35" i="6"/>
  <c r="BF35" i="6"/>
  <c r="J36" i="6"/>
  <c r="V36" i="6"/>
  <c r="AH36" i="6"/>
  <c r="AT36" i="6"/>
  <c r="BF36" i="6"/>
  <c r="J37" i="6"/>
  <c r="V37" i="6"/>
  <c r="AH37" i="6"/>
  <c r="AT37" i="6"/>
  <c r="BF37" i="6"/>
  <c r="J38" i="6"/>
  <c r="V38" i="6"/>
  <c r="AH38" i="6"/>
  <c r="AT38" i="6"/>
  <c r="BF38" i="6"/>
  <c r="C39" i="6"/>
  <c r="D39" i="6"/>
  <c r="G39" i="6"/>
  <c r="I39" i="6"/>
  <c r="M39" i="6"/>
  <c r="N39" i="6"/>
  <c r="O39" i="6"/>
  <c r="R7" i="11" s="1"/>
  <c r="P39" i="6"/>
  <c r="S39" i="6"/>
  <c r="U39" i="6"/>
  <c r="Y39" i="6"/>
  <c r="Z39" i="6"/>
  <c r="AA39" i="6"/>
  <c r="AB39" i="6"/>
  <c r="AE39" i="6"/>
  <c r="AG39" i="6"/>
  <c r="AK39" i="6"/>
  <c r="AL39" i="6"/>
  <c r="AM39" i="6"/>
  <c r="AN39" i="6"/>
  <c r="AQ39" i="6"/>
  <c r="AS39" i="6"/>
  <c r="AW39" i="6"/>
  <c r="AX39" i="6"/>
  <c r="AY39" i="6"/>
  <c r="AZ39" i="6"/>
  <c r="BC39" i="6"/>
  <c r="BE39" i="6"/>
  <c r="BI39" i="6"/>
  <c r="BJ39" i="6"/>
  <c r="J41" i="6"/>
  <c r="V41" i="6"/>
  <c r="AH41" i="6"/>
  <c r="AT41" i="6"/>
  <c r="BF41" i="6"/>
  <c r="J42" i="6"/>
  <c r="V42" i="6"/>
  <c r="AH42" i="6"/>
  <c r="AT42" i="6"/>
  <c r="BF42" i="6"/>
  <c r="J43" i="6"/>
  <c r="AH43" i="6"/>
  <c r="AT43" i="6"/>
  <c r="BF43" i="6"/>
  <c r="J44" i="6"/>
  <c r="V44" i="6"/>
  <c r="AH44" i="6"/>
  <c r="AT44" i="6"/>
  <c r="BF44" i="6"/>
  <c r="J45" i="6"/>
  <c r="V45" i="6"/>
  <c r="AH45" i="6"/>
  <c r="AT45" i="6"/>
  <c r="BF45" i="6"/>
  <c r="J46" i="6"/>
  <c r="V46" i="6"/>
  <c r="AH46" i="6"/>
  <c r="AT46" i="6"/>
  <c r="BF46" i="6"/>
  <c r="J47" i="6"/>
  <c r="V47" i="6"/>
  <c r="AH47" i="6"/>
  <c r="AT47" i="6"/>
  <c r="BF47" i="6"/>
  <c r="C48" i="6"/>
  <c r="D48" i="6"/>
  <c r="G48" i="6"/>
  <c r="I48" i="6"/>
  <c r="M48" i="6"/>
  <c r="N48" i="6"/>
  <c r="O48" i="6"/>
  <c r="R8" i="11" s="1"/>
  <c r="P48" i="6"/>
  <c r="S48" i="6"/>
  <c r="U48" i="6"/>
  <c r="Y48" i="6"/>
  <c r="Z48" i="6"/>
  <c r="AA48" i="6"/>
  <c r="AB48" i="6"/>
  <c r="AE48" i="6"/>
  <c r="AG48" i="6"/>
  <c r="AK48" i="6"/>
  <c r="AL48" i="6"/>
  <c r="AM48" i="6"/>
  <c r="AN48" i="6"/>
  <c r="AQ48" i="6"/>
  <c r="AS48" i="6"/>
  <c r="AW48" i="6"/>
  <c r="AX48" i="6"/>
  <c r="AY48" i="6"/>
  <c r="AZ48" i="6"/>
  <c r="BC48" i="6"/>
  <c r="BE48" i="6"/>
  <c r="BI48" i="6"/>
  <c r="BJ48" i="6"/>
  <c r="J50" i="6"/>
  <c r="V50" i="6"/>
  <c r="AH50" i="6"/>
  <c r="AT50" i="6"/>
  <c r="BF50" i="6"/>
  <c r="J51" i="6"/>
  <c r="V51" i="6"/>
  <c r="AH51" i="6"/>
  <c r="AT51" i="6"/>
  <c r="BF51" i="6"/>
  <c r="J53" i="6"/>
  <c r="V53" i="6"/>
  <c r="AH53" i="6"/>
  <c r="AT53" i="6"/>
  <c r="BF53" i="6"/>
  <c r="J54" i="6"/>
  <c r="V54" i="6"/>
  <c r="AH54" i="6"/>
  <c r="AT54" i="6"/>
  <c r="BF54" i="6"/>
  <c r="J55" i="6"/>
  <c r="V55" i="6"/>
  <c r="AH55" i="6"/>
  <c r="AT55" i="6"/>
  <c r="BF55" i="6"/>
  <c r="J56" i="6"/>
  <c r="V56" i="6"/>
  <c r="AH56" i="6"/>
  <c r="AT56" i="6"/>
  <c r="BF56" i="6"/>
  <c r="C57" i="6"/>
  <c r="D57" i="6"/>
  <c r="G57" i="6"/>
  <c r="I57" i="6"/>
  <c r="M57" i="6"/>
  <c r="N57" i="6"/>
  <c r="O57" i="6"/>
  <c r="R9" i="11" s="1"/>
  <c r="P57" i="6"/>
  <c r="S57" i="6"/>
  <c r="U57" i="6"/>
  <c r="Y57" i="6"/>
  <c r="Z57" i="6"/>
  <c r="AA57" i="6"/>
  <c r="AB57" i="6"/>
  <c r="AE57" i="6"/>
  <c r="AG57" i="6"/>
  <c r="AK57" i="6"/>
  <c r="AL57" i="6"/>
  <c r="AM57" i="6"/>
  <c r="AN57" i="6"/>
  <c r="AQ57" i="6"/>
  <c r="AS57" i="6"/>
  <c r="AW57" i="6"/>
  <c r="AX57" i="6"/>
  <c r="AY57" i="6"/>
  <c r="AZ57" i="6"/>
  <c r="BC57" i="6"/>
  <c r="BE57" i="6"/>
  <c r="BI57" i="6"/>
  <c r="BJ57" i="6"/>
  <c r="J59" i="6"/>
  <c r="V59" i="6"/>
  <c r="AH59" i="6"/>
  <c r="AT59" i="6"/>
  <c r="BF59" i="6"/>
  <c r="J60" i="6"/>
  <c r="V60" i="6"/>
  <c r="AH60" i="6"/>
  <c r="AT60" i="6"/>
  <c r="BF60" i="6"/>
  <c r="J61" i="6"/>
  <c r="V61" i="6"/>
  <c r="AH61" i="6"/>
  <c r="AT61" i="6"/>
  <c r="BF61" i="6"/>
  <c r="J62" i="6"/>
  <c r="V62" i="6"/>
  <c r="AH62" i="6"/>
  <c r="AT62" i="6"/>
  <c r="BF62" i="6"/>
  <c r="J63" i="6"/>
  <c r="V63" i="6"/>
  <c r="AH63" i="6"/>
  <c r="AT63" i="6"/>
  <c r="BF63" i="6"/>
  <c r="J64" i="6"/>
  <c r="V64" i="6"/>
  <c r="AH64" i="6"/>
  <c r="AT64" i="6"/>
  <c r="BF64" i="6"/>
  <c r="J65" i="6"/>
  <c r="V65" i="6"/>
  <c r="AH65" i="6"/>
  <c r="AT65" i="6"/>
  <c r="BF65" i="6"/>
  <c r="C66" i="6"/>
  <c r="D66" i="6"/>
  <c r="G66" i="6"/>
  <c r="I66" i="6"/>
  <c r="M66" i="6"/>
  <c r="N66" i="6"/>
  <c r="O66" i="6"/>
  <c r="R10" i="11" s="1"/>
  <c r="P66" i="6"/>
  <c r="S66" i="6"/>
  <c r="U66" i="6"/>
  <c r="Y66" i="6"/>
  <c r="Z66" i="6"/>
  <c r="AA66" i="6"/>
  <c r="AB66" i="6"/>
  <c r="AE66" i="6"/>
  <c r="AG66" i="6"/>
  <c r="AH66" i="6" s="1"/>
  <c r="AK66" i="6"/>
  <c r="AL66" i="6"/>
  <c r="AM66" i="6"/>
  <c r="AN66" i="6"/>
  <c r="AQ66" i="6"/>
  <c r="AS66" i="6"/>
  <c r="AW66" i="6"/>
  <c r="AX66" i="6"/>
  <c r="AY66" i="6"/>
  <c r="AZ66" i="6"/>
  <c r="BC66" i="6"/>
  <c r="BE66" i="6"/>
  <c r="BI66" i="6"/>
  <c r="BJ66" i="6"/>
  <c r="J104" i="6"/>
  <c r="V104" i="6"/>
  <c r="AH104" i="6"/>
  <c r="AT104" i="6"/>
  <c r="BF104" i="6"/>
  <c r="J105" i="6"/>
  <c r="V105" i="6"/>
  <c r="AH105" i="6"/>
  <c r="AT105" i="6"/>
  <c r="BF105" i="6"/>
  <c r="J106" i="6"/>
  <c r="V106" i="6"/>
  <c r="AH106" i="6"/>
  <c r="AT106" i="6"/>
  <c r="BF106" i="6"/>
  <c r="J107" i="6"/>
  <c r="V107" i="6"/>
  <c r="AH107" i="6"/>
  <c r="AT107" i="6"/>
  <c r="BF107" i="6"/>
  <c r="J108" i="6"/>
  <c r="V108" i="6"/>
  <c r="AH108" i="6"/>
  <c r="AT108" i="6"/>
  <c r="BF108" i="6"/>
  <c r="J109" i="6"/>
  <c r="V109" i="6"/>
  <c r="AH109" i="6"/>
  <c r="AT109" i="6"/>
  <c r="BF109" i="6"/>
  <c r="J110" i="6"/>
  <c r="V110" i="6"/>
  <c r="AH110" i="6"/>
  <c r="AT110" i="6"/>
  <c r="BF110" i="6"/>
  <c r="C111" i="6"/>
  <c r="D111" i="6"/>
  <c r="G111" i="6"/>
  <c r="I111" i="6"/>
  <c r="M111" i="6"/>
  <c r="N111" i="6"/>
  <c r="O111" i="6"/>
  <c r="P111" i="6"/>
  <c r="S111" i="6"/>
  <c r="U111" i="6"/>
  <c r="Y111" i="6"/>
  <c r="Z111" i="6"/>
  <c r="AA111" i="6"/>
  <c r="AB111" i="6"/>
  <c r="AE111" i="6"/>
  <c r="AG111" i="6"/>
  <c r="AK111" i="6"/>
  <c r="AL111" i="6"/>
  <c r="AM111" i="6"/>
  <c r="AN111" i="6"/>
  <c r="AQ111" i="6"/>
  <c r="AS111" i="6"/>
  <c r="AW111" i="6"/>
  <c r="AX111" i="6"/>
  <c r="AY111" i="6"/>
  <c r="AZ111" i="6"/>
  <c r="BC111" i="6"/>
  <c r="BE111" i="6"/>
  <c r="BI111" i="6"/>
  <c r="BJ111" i="6"/>
  <c r="J113" i="6"/>
  <c r="V113" i="6"/>
  <c r="AH113" i="6"/>
  <c r="AT113" i="6"/>
  <c r="BF113" i="6"/>
  <c r="J114" i="6"/>
  <c r="V114" i="6"/>
  <c r="AH114" i="6"/>
  <c r="AT114" i="6"/>
  <c r="BF114" i="6"/>
  <c r="J115" i="6"/>
  <c r="V115" i="6"/>
  <c r="AH115" i="6"/>
  <c r="AT115" i="6"/>
  <c r="BF115" i="6"/>
  <c r="J117" i="6"/>
  <c r="V117" i="6"/>
  <c r="AH117" i="6"/>
  <c r="AT117" i="6"/>
  <c r="BF117" i="6"/>
  <c r="J118" i="6"/>
  <c r="V118" i="6"/>
  <c r="AH118" i="6"/>
  <c r="AT118" i="6"/>
  <c r="BF118" i="6"/>
  <c r="J119" i="6"/>
  <c r="V119" i="6"/>
  <c r="AH119" i="6"/>
  <c r="AT119" i="6"/>
  <c r="BF119" i="6"/>
  <c r="C120" i="6"/>
  <c r="D120" i="6"/>
  <c r="G120" i="6"/>
  <c r="I120" i="6"/>
  <c r="M120" i="6"/>
  <c r="N120" i="6"/>
  <c r="O120" i="6"/>
  <c r="R16" i="11" s="1"/>
  <c r="P120" i="6"/>
  <c r="S120" i="6"/>
  <c r="U120" i="6"/>
  <c r="Y120" i="6"/>
  <c r="Z120" i="6"/>
  <c r="AA120" i="6"/>
  <c r="AB120" i="6"/>
  <c r="AE120" i="6"/>
  <c r="AG120" i="6"/>
  <c r="AK120" i="6"/>
  <c r="AL120" i="6"/>
  <c r="AM120" i="6"/>
  <c r="AN120" i="6"/>
  <c r="AQ120" i="6"/>
  <c r="AS120" i="6"/>
  <c r="AW120" i="6"/>
  <c r="AX120" i="6"/>
  <c r="AY120" i="6"/>
  <c r="AZ120" i="6"/>
  <c r="BC120" i="6"/>
  <c r="BE120" i="6"/>
  <c r="BI120" i="6"/>
  <c r="BJ120" i="6"/>
  <c r="J122" i="6"/>
  <c r="V122" i="6"/>
  <c r="AH122" i="6"/>
  <c r="AT122" i="6"/>
  <c r="BF122" i="6"/>
  <c r="J123" i="6"/>
  <c r="V123" i="6"/>
  <c r="AH123" i="6"/>
  <c r="AT123" i="6"/>
  <c r="BF123" i="6"/>
  <c r="J124" i="6"/>
  <c r="V124" i="6"/>
  <c r="AH124" i="6"/>
  <c r="AT124" i="6"/>
  <c r="BF124" i="6"/>
  <c r="J125" i="6"/>
  <c r="V125" i="6"/>
  <c r="AH125" i="6"/>
  <c r="AT125" i="6"/>
  <c r="BF125" i="6"/>
  <c r="V126" i="6"/>
  <c r="AH126" i="6"/>
  <c r="AT126" i="6"/>
  <c r="BF126" i="6"/>
  <c r="J127" i="6"/>
  <c r="V127" i="6"/>
  <c r="AH127" i="6"/>
  <c r="BF127" i="6"/>
  <c r="J128" i="6"/>
  <c r="V128" i="6"/>
  <c r="AH128" i="6"/>
  <c r="AT128" i="6"/>
  <c r="BF128" i="6"/>
  <c r="C129" i="6"/>
  <c r="D129" i="6"/>
  <c r="G129" i="6"/>
  <c r="I129" i="6"/>
  <c r="M129" i="6"/>
  <c r="N129" i="6"/>
  <c r="O129" i="6"/>
  <c r="R17" i="11" s="1"/>
  <c r="P129" i="6"/>
  <c r="S129" i="6"/>
  <c r="U129" i="6"/>
  <c r="Y129" i="6"/>
  <c r="Z129" i="6"/>
  <c r="AA129" i="6"/>
  <c r="AB129" i="6"/>
  <c r="AE129" i="6"/>
  <c r="AG129" i="6"/>
  <c r="AK129" i="6"/>
  <c r="AL129" i="6"/>
  <c r="AM129" i="6"/>
  <c r="AN129" i="6"/>
  <c r="AQ129" i="6"/>
  <c r="AS129" i="6"/>
  <c r="AW129" i="6"/>
  <c r="AX129" i="6"/>
  <c r="AY129" i="6"/>
  <c r="AZ129" i="6"/>
  <c r="BC129" i="6"/>
  <c r="BE129" i="6"/>
  <c r="BI129" i="6"/>
  <c r="BJ129" i="6"/>
  <c r="J131" i="6"/>
  <c r="V131" i="6"/>
  <c r="AH131" i="6"/>
  <c r="AT131" i="6"/>
  <c r="BF131" i="6"/>
  <c r="J132" i="6"/>
  <c r="V132" i="6"/>
  <c r="AH132" i="6"/>
  <c r="AT132" i="6"/>
  <c r="BF132" i="6"/>
  <c r="J133" i="6"/>
  <c r="V133" i="6"/>
  <c r="AH133" i="6"/>
  <c r="AT133" i="6"/>
  <c r="BF133" i="6"/>
  <c r="J134" i="6"/>
  <c r="V134" i="6"/>
  <c r="AH134" i="6"/>
  <c r="AT134" i="6"/>
  <c r="BF134" i="6"/>
  <c r="J135" i="6"/>
  <c r="V135" i="6"/>
  <c r="AH135" i="6"/>
  <c r="AT135" i="6"/>
  <c r="BF135" i="6"/>
  <c r="J136" i="6"/>
  <c r="V136" i="6"/>
  <c r="AH136" i="6"/>
  <c r="AT136" i="6"/>
  <c r="BF136" i="6"/>
  <c r="J137" i="6"/>
  <c r="V137" i="6"/>
  <c r="AH137" i="6"/>
  <c r="AT137" i="6"/>
  <c r="BF137" i="6"/>
  <c r="C138" i="6"/>
  <c r="D138" i="6"/>
  <c r="G138" i="6"/>
  <c r="I138" i="6"/>
  <c r="M138" i="6"/>
  <c r="N138" i="6"/>
  <c r="O138" i="6"/>
  <c r="R18" i="11" s="1"/>
  <c r="P138" i="6"/>
  <c r="S138" i="6"/>
  <c r="U138" i="6"/>
  <c r="Y138" i="6"/>
  <c r="Z138" i="6"/>
  <c r="AA138" i="6"/>
  <c r="AB138" i="6"/>
  <c r="AE138" i="6"/>
  <c r="AG138" i="6"/>
  <c r="AH138" i="6" s="1"/>
  <c r="AK138" i="6"/>
  <c r="AL138" i="6"/>
  <c r="AM138" i="6"/>
  <c r="AN138" i="6"/>
  <c r="AQ138" i="6"/>
  <c r="AS138" i="6"/>
  <c r="AW138" i="6"/>
  <c r="AX138" i="6"/>
  <c r="AY138" i="6"/>
  <c r="AZ138" i="6"/>
  <c r="BC138" i="6"/>
  <c r="BE138" i="6"/>
  <c r="BI138" i="6"/>
  <c r="BJ138" i="6"/>
  <c r="J140" i="6"/>
  <c r="V140" i="6"/>
  <c r="AH140" i="6"/>
  <c r="AT140" i="6"/>
  <c r="BF140" i="6"/>
  <c r="J141" i="6"/>
  <c r="V141" i="6"/>
  <c r="AH141" i="6"/>
  <c r="AT141" i="6"/>
  <c r="BF141" i="6"/>
  <c r="J142" i="6"/>
  <c r="V142" i="6"/>
  <c r="AH142" i="6"/>
  <c r="AT142" i="6"/>
  <c r="BF142" i="6"/>
  <c r="J143" i="6"/>
  <c r="V143" i="6"/>
  <c r="AH143" i="6"/>
  <c r="AT143" i="6"/>
  <c r="BF143" i="6"/>
  <c r="J144" i="6"/>
  <c r="V144" i="6"/>
  <c r="AH144" i="6"/>
  <c r="AT144" i="6"/>
  <c r="BF144" i="6"/>
  <c r="J145" i="6"/>
  <c r="V145" i="6"/>
  <c r="AH145" i="6"/>
  <c r="AT145" i="6"/>
  <c r="BF145" i="6"/>
  <c r="J146" i="6"/>
  <c r="V146" i="6"/>
  <c r="AH146" i="6"/>
  <c r="AT146" i="6"/>
  <c r="BF146" i="6"/>
  <c r="C147" i="6"/>
  <c r="D147" i="6"/>
  <c r="G147" i="6"/>
  <c r="I147" i="6"/>
  <c r="M147" i="6"/>
  <c r="N147" i="6"/>
  <c r="O147" i="6"/>
  <c r="R19" i="11" s="1"/>
  <c r="P147" i="6"/>
  <c r="S147" i="6"/>
  <c r="U147" i="6"/>
  <c r="Y147" i="6"/>
  <c r="Z147" i="6"/>
  <c r="AA147" i="6"/>
  <c r="AB147" i="6"/>
  <c r="AE147" i="6"/>
  <c r="AG147" i="6"/>
  <c r="AK147" i="6"/>
  <c r="AL147" i="6"/>
  <c r="AM147" i="6"/>
  <c r="AN147" i="6"/>
  <c r="AQ147" i="6"/>
  <c r="AW147" i="6"/>
  <c r="AX147" i="6"/>
  <c r="AY147" i="6"/>
  <c r="AZ147" i="6"/>
  <c r="BC147" i="6"/>
  <c r="BE147" i="6"/>
  <c r="BI147" i="6"/>
  <c r="BJ147" i="6"/>
  <c r="J149" i="6"/>
  <c r="V149" i="6"/>
  <c r="AH149" i="6"/>
  <c r="AT149" i="6"/>
  <c r="BF149" i="6"/>
  <c r="J150" i="6"/>
  <c r="V150" i="6"/>
  <c r="AH150" i="6"/>
  <c r="AT150" i="6"/>
  <c r="BF150" i="6"/>
  <c r="J151" i="6"/>
  <c r="V151" i="6"/>
  <c r="AH151" i="6"/>
  <c r="AT151" i="6"/>
  <c r="BF151" i="6"/>
  <c r="J152" i="6"/>
  <c r="V152" i="6"/>
  <c r="AH152" i="6"/>
  <c r="AT152" i="6"/>
  <c r="BF152" i="6"/>
  <c r="J153" i="6"/>
  <c r="V153" i="6"/>
  <c r="AH153" i="6"/>
  <c r="AT153" i="6"/>
  <c r="BF153" i="6"/>
  <c r="J154" i="6"/>
  <c r="V154" i="6"/>
  <c r="AH154" i="6"/>
  <c r="AT154" i="6"/>
  <c r="BF154" i="6"/>
  <c r="J155" i="6"/>
  <c r="V155" i="6"/>
  <c r="AH155" i="6"/>
  <c r="AT155" i="6"/>
  <c r="BF155" i="6"/>
  <c r="C156" i="6"/>
  <c r="D156" i="6"/>
  <c r="G156" i="6"/>
  <c r="I156" i="6"/>
  <c r="M156" i="6"/>
  <c r="N156" i="6"/>
  <c r="O156" i="6"/>
  <c r="R20" i="11" s="1"/>
  <c r="P156" i="6"/>
  <c r="S156" i="6"/>
  <c r="U156" i="6"/>
  <c r="Y156" i="6"/>
  <c r="Z156" i="6"/>
  <c r="AA156" i="6"/>
  <c r="AB156" i="6"/>
  <c r="AE156" i="6"/>
  <c r="AG156" i="6"/>
  <c r="AK156" i="6"/>
  <c r="AL156" i="6"/>
  <c r="AM156" i="6"/>
  <c r="AN156" i="6"/>
  <c r="AQ156" i="6"/>
  <c r="AS156" i="6"/>
  <c r="AW156" i="6"/>
  <c r="AX156" i="6"/>
  <c r="AY156" i="6"/>
  <c r="AZ156" i="6"/>
  <c r="BC156" i="6"/>
  <c r="BE156" i="6"/>
  <c r="BI156" i="6"/>
  <c r="BJ156" i="6"/>
  <c r="J158" i="6"/>
  <c r="V158" i="6"/>
  <c r="AH158" i="6"/>
  <c r="AT158" i="6"/>
  <c r="BF158" i="6"/>
  <c r="J159" i="6"/>
  <c r="V159" i="6"/>
  <c r="AH159" i="6"/>
  <c r="AT159" i="6"/>
  <c r="BF159" i="6"/>
  <c r="J160" i="6"/>
  <c r="V160" i="6"/>
  <c r="AH160" i="6"/>
  <c r="AT160" i="6"/>
  <c r="BF160" i="6"/>
  <c r="J161" i="6"/>
  <c r="V161" i="6"/>
  <c r="AH161" i="6"/>
  <c r="AT161" i="6"/>
  <c r="BF161" i="6"/>
  <c r="J162" i="6"/>
  <c r="V162" i="6"/>
  <c r="AH162" i="6"/>
  <c r="AT162" i="6"/>
  <c r="BF162" i="6"/>
  <c r="J163" i="6"/>
  <c r="V163" i="6"/>
  <c r="AH163" i="6"/>
  <c r="AT163" i="6"/>
  <c r="BF163" i="6"/>
  <c r="J164" i="6"/>
  <c r="V164" i="6"/>
  <c r="AH164" i="6"/>
  <c r="AT164" i="6"/>
  <c r="BF164" i="6"/>
  <c r="C165" i="6"/>
  <c r="D165" i="6"/>
  <c r="G165" i="6"/>
  <c r="I165" i="6"/>
  <c r="M165" i="6"/>
  <c r="N165" i="6"/>
  <c r="O165" i="6"/>
  <c r="R21" i="11" s="1"/>
  <c r="P165" i="6"/>
  <c r="S165" i="6"/>
  <c r="U165" i="6"/>
  <c r="Y165" i="6"/>
  <c r="Z165" i="6"/>
  <c r="AA165" i="6"/>
  <c r="AB165" i="6"/>
  <c r="AE165" i="6"/>
  <c r="AG165" i="6"/>
  <c r="AK165" i="6"/>
  <c r="AL165" i="6"/>
  <c r="AM165" i="6"/>
  <c r="AN165" i="6"/>
  <c r="AQ165" i="6"/>
  <c r="AS165" i="6"/>
  <c r="AW165" i="6"/>
  <c r="AX165" i="6"/>
  <c r="AY165" i="6"/>
  <c r="AZ165" i="6"/>
  <c r="BC165" i="6"/>
  <c r="BE165" i="6"/>
  <c r="BI165" i="6"/>
  <c r="BJ165" i="6"/>
  <c r="J167" i="6"/>
  <c r="V167" i="6"/>
  <c r="AH167" i="6"/>
  <c r="AT167" i="6"/>
  <c r="BF167" i="6"/>
  <c r="J168" i="6"/>
  <c r="V168" i="6"/>
  <c r="AH168" i="6"/>
  <c r="AT168" i="6"/>
  <c r="BF168" i="6"/>
  <c r="J169" i="6"/>
  <c r="V169" i="6"/>
  <c r="AH169" i="6"/>
  <c r="AT169" i="6"/>
  <c r="BF169" i="6"/>
  <c r="J170" i="6"/>
  <c r="V170" i="6"/>
  <c r="AH170" i="6"/>
  <c r="AT170" i="6"/>
  <c r="BF170" i="6"/>
  <c r="J171" i="6"/>
  <c r="V171" i="6"/>
  <c r="AH171" i="6"/>
  <c r="AT171" i="6"/>
  <c r="BF171" i="6"/>
  <c r="J172" i="6"/>
  <c r="V172" i="6"/>
  <c r="AH172" i="6"/>
  <c r="AT172" i="6"/>
  <c r="BF172" i="6"/>
  <c r="J173" i="6"/>
  <c r="V173" i="6"/>
  <c r="AH173" i="6"/>
  <c r="AT173" i="6"/>
  <c r="BF173" i="6"/>
  <c r="C174" i="6"/>
  <c r="D174" i="6"/>
  <c r="G174" i="6"/>
  <c r="I174" i="6"/>
  <c r="M174" i="6"/>
  <c r="N174" i="6"/>
  <c r="O174" i="6"/>
  <c r="R22" i="11" s="1"/>
  <c r="P174" i="6"/>
  <c r="S174" i="6"/>
  <c r="U174" i="6"/>
  <c r="Y174" i="6"/>
  <c r="Z174" i="6"/>
  <c r="AA174" i="6"/>
  <c r="AB174" i="6"/>
  <c r="AE174" i="6"/>
  <c r="AG174" i="6"/>
  <c r="AK174" i="6"/>
  <c r="AL174" i="6"/>
  <c r="AM174" i="6"/>
  <c r="AN174" i="6"/>
  <c r="AQ174" i="6"/>
  <c r="AS174" i="6"/>
  <c r="AW174" i="6"/>
  <c r="AX174" i="6"/>
  <c r="AY174" i="6"/>
  <c r="AZ174" i="6"/>
  <c r="BC174" i="6"/>
  <c r="BE174" i="6"/>
  <c r="BI174" i="6"/>
  <c r="BJ174" i="6"/>
  <c r="J176" i="6"/>
  <c r="V176" i="6"/>
  <c r="AH176" i="6"/>
  <c r="AT176" i="6"/>
  <c r="BF176" i="6"/>
  <c r="J177" i="6"/>
  <c r="V177" i="6"/>
  <c r="AH177" i="6"/>
  <c r="AT177" i="6"/>
  <c r="BF177" i="6"/>
  <c r="J178" i="6"/>
  <c r="V178" i="6"/>
  <c r="AH178" i="6"/>
  <c r="AT178" i="6"/>
  <c r="BF178" i="6"/>
  <c r="J179" i="6"/>
  <c r="V179" i="6"/>
  <c r="AH179" i="6"/>
  <c r="AT179" i="6"/>
  <c r="BF179" i="6"/>
  <c r="J180" i="6"/>
  <c r="V180" i="6"/>
  <c r="AH180" i="6"/>
  <c r="AT180" i="6"/>
  <c r="BF180" i="6"/>
  <c r="J181" i="6"/>
  <c r="V181" i="6"/>
  <c r="AH181" i="6"/>
  <c r="AT181" i="6"/>
  <c r="BF181" i="6"/>
  <c r="J182" i="6"/>
  <c r="V182" i="6"/>
  <c r="AH182" i="6"/>
  <c r="AT182" i="6"/>
  <c r="BF182" i="6"/>
  <c r="C183" i="6"/>
  <c r="D183" i="6"/>
  <c r="G183" i="6"/>
  <c r="I183" i="6"/>
  <c r="M183" i="6"/>
  <c r="N183" i="6"/>
  <c r="O183" i="6"/>
  <c r="R23" i="11" s="1"/>
  <c r="P183" i="6"/>
  <c r="S183" i="6"/>
  <c r="U183" i="6"/>
  <c r="Y183" i="6"/>
  <c r="Z183" i="6"/>
  <c r="AA183" i="6"/>
  <c r="AB183" i="6"/>
  <c r="AE183" i="6"/>
  <c r="AG183" i="6"/>
  <c r="AK183" i="6"/>
  <c r="AL183" i="6"/>
  <c r="AM183" i="6"/>
  <c r="AN183" i="6"/>
  <c r="AQ183" i="6"/>
  <c r="AS183" i="6"/>
  <c r="AW183" i="6"/>
  <c r="AX183" i="6"/>
  <c r="AY183" i="6"/>
  <c r="AZ183" i="6"/>
  <c r="BC183" i="6"/>
  <c r="BE183" i="6"/>
  <c r="BI183" i="6"/>
  <c r="BJ183" i="6"/>
  <c r="J185" i="6"/>
  <c r="V185" i="6"/>
  <c r="AH185" i="6"/>
  <c r="AT185" i="6"/>
  <c r="BF185" i="6"/>
  <c r="J186" i="6"/>
  <c r="V186" i="6"/>
  <c r="AH186" i="6"/>
  <c r="AT186" i="6"/>
  <c r="BF186" i="6"/>
  <c r="J187" i="6"/>
  <c r="V187" i="6"/>
  <c r="AH187" i="6"/>
  <c r="AT187" i="6"/>
  <c r="BF187" i="6"/>
  <c r="J188" i="6"/>
  <c r="V188" i="6"/>
  <c r="AH188" i="6"/>
  <c r="AT188" i="6"/>
  <c r="BF188" i="6"/>
  <c r="J189" i="6"/>
  <c r="V189" i="6"/>
  <c r="AH189" i="6"/>
  <c r="AT189" i="6"/>
  <c r="BF189" i="6"/>
  <c r="J190" i="6"/>
  <c r="V190" i="6"/>
  <c r="AH190" i="6"/>
  <c r="AT190" i="6"/>
  <c r="BF190" i="6"/>
  <c r="J191" i="6"/>
  <c r="V191" i="6"/>
  <c r="AH191" i="6"/>
  <c r="AT191" i="6"/>
  <c r="BF191" i="6"/>
  <c r="C192" i="6"/>
  <c r="D192" i="6"/>
  <c r="G192" i="6"/>
  <c r="I192" i="6"/>
  <c r="M192" i="6"/>
  <c r="N192" i="6"/>
  <c r="O192" i="6"/>
  <c r="R24" i="11" s="1"/>
  <c r="P192" i="6"/>
  <c r="S192" i="6"/>
  <c r="U192" i="6"/>
  <c r="Y192" i="6"/>
  <c r="Z192" i="6"/>
  <c r="AA192" i="6"/>
  <c r="AB192" i="6"/>
  <c r="AE192" i="6"/>
  <c r="AG192" i="6"/>
  <c r="AK192" i="6"/>
  <c r="AL192" i="6"/>
  <c r="AM192" i="6"/>
  <c r="AN192" i="6"/>
  <c r="AQ192" i="6"/>
  <c r="AS192" i="6"/>
  <c r="AW192" i="6"/>
  <c r="AX192" i="6"/>
  <c r="AY192" i="6"/>
  <c r="AZ192" i="6"/>
  <c r="BC192" i="6"/>
  <c r="BE192" i="6"/>
  <c r="BI192" i="6"/>
  <c r="BJ192" i="6"/>
  <c r="J194" i="6"/>
  <c r="V194" i="6"/>
  <c r="AH194" i="6"/>
  <c r="AT194" i="6"/>
  <c r="BF194" i="6"/>
  <c r="J195" i="6"/>
  <c r="V195" i="6"/>
  <c r="AH195" i="6"/>
  <c r="AT195" i="6"/>
  <c r="BF195" i="6"/>
  <c r="J196" i="6"/>
  <c r="V196" i="6"/>
  <c r="AH196" i="6"/>
  <c r="AT196" i="6"/>
  <c r="BF196" i="6"/>
  <c r="J197" i="6"/>
  <c r="V197" i="6"/>
  <c r="AH197" i="6"/>
  <c r="AT197" i="6"/>
  <c r="BF197" i="6"/>
  <c r="J198" i="6"/>
  <c r="V198" i="6"/>
  <c r="AH198" i="6"/>
  <c r="AT198" i="6"/>
  <c r="BF198" i="6"/>
  <c r="J200" i="6"/>
  <c r="V200" i="6"/>
  <c r="AH200" i="6"/>
  <c r="AT200" i="6"/>
  <c r="BF200" i="6"/>
  <c r="C201" i="6"/>
  <c r="D201" i="6"/>
  <c r="G201" i="6"/>
  <c r="I201" i="6"/>
  <c r="M201" i="6"/>
  <c r="N201" i="6"/>
  <c r="O201" i="6"/>
  <c r="R25" i="11" s="1"/>
  <c r="P201" i="6"/>
  <c r="S201" i="6"/>
  <c r="U201" i="6"/>
  <c r="Y201" i="6"/>
  <c r="Z201" i="6"/>
  <c r="AA201" i="6"/>
  <c r="AB201" i="6"/>
  <c r="AE201" i="6"/>
  <c r="AG201" i="6"/>
  <c r="AK201" i="6"/>
  <c r="AL201" i="6"/>
  <c r="AM201" i="6"/>
  <c r="AN201" i="6"/>
  <c r="AQ201" i="6"/>
  <c r="AS201" i="6"/>
  <c r="AW201" i="6"/>
  <c r="AX201" i="6"/>
  <c r="AY201" i="6"/>
  <c r="AZ201" i="6"/>
  <c r="BC201" i="6"/>
  <c r="BE201" i="6"/>
  <c r="BI201" i="6"/>
  <c r="BJ201" i="6"/>
  <c r="J203" i="6"/>
  <c r="V203" i="6"/>
  <c r="AH203" i="6"/>
  <c r="AT203" i="6"/>
  <c r="BF203" i="6"/>
  <c r="J204" i="6"/>
  <c r="V204" i="6"/>
  <c r="AH204" i="6"/>
  <c r="AT204" i="6"/>
  <c r="BF204" i="6"/>
  <c r="J205" i="6"/>
  <c r="V205" i="6"/>
  <c r="AH205" i="6"/>
  <c r="AT205" i="6"/>
  <c r="BF205" i="6"/>
  <c r="J206" i="6"/>
  <c r="V206" i="6"/>
  <c r="AH206" i="6"/>
  <c r="AT206" i="6"/>
  <c r="BF206" i="6"/>
  <c r="J207" i="6"/>
  <c r="V207" i="6"/>
  <c r="AH207" i="6"/>
  <c r="AT207" i="6"/>
  <c r="BF207" i="6"/>
  <c r="J208" i="6"/>
  <c r="V208" i="6"/>
  <c r="AH208" i="6"/>
  <c r="AT208" i="6"/>
  <c r="BF208" i="6"/>
  <c r="J209" i="6"/>
  <c r="V209" i="6"/>
  <c r="AH209" i="6"/>
  <c r="AT209" i="6"/>
  <c r="BF209" i="6"/>
  <c r="C210" i="6"/>
  <c r="D210" i="6"/>
  <c r="G210" i="6"/>
  <c r="I210" i="6"/>
  <c r="M210" i="6"/>
  <c r="N210" i="6"/>
  <c r="O210" i="6"/>
  <c r="R26" i="11" s="1"/>
  <c r="P210" i="6"/>
  <c r="S210" i="6"/>
  <c r="U210" i="6"/>
  <c r="Y210" i="6"/>
  <c r="Z210" i="6"/>
  <c r="AA210" i="6"/>
  <c r="AB210" i="6"/>
  <c r="AE210" i="6"/>
  <c r="AG210" i="6"/>
  <c r="AK210" i="6"/>
  <c r="AL210" i="6"/>
  <c r="AM210" i="6"/>
  <c r="AN210" i="6"/>
  <c r="AQ210" i="6"/>
  <c r="AS210" i="6"/>
  <c r="AW210" i="6"/>
  <c r="AX210" i="6"/>
  <c r="AY210" i="6"/>
  <c r="AZ210" i="6"/>
  <c r="BC210" i="6"/>
  <c r="BE210" i="6"/>
  <c r="BI210" i="6"/>
  <c r="BJ210" i="6"/>
  <c r="J212" i="6"/>
  <c r="V212" i="6"/>
  <c r="AH212" i="6"/>
  <c r="AT212" i="6"/>
  <c r="BF212" i="6"/>
  <c r="J213" i="6"/>
  <c r="V213" i="6"/>
  <c r="AH213" i="6"/>
  <c r="AT213" i="6"/>
  <c r="BF213" i="6"/>
  <c r="J214" i="6"/>
  <c r="V214" i="6"/>
  <c r="AH214" i="6"/>
  <c r="AT214" i="6"/>
  <c r="BF214" i="6"/>
  <c r="J215" i="6"/>
  <c r="V215" i="6"/>
  <c r="AH215" i="6"/>
  <c r="AT215" i="6"/>
  <c r="BF215" i="6"/>
  <c r="J216" i="6"/>
  <c r="V216" i="6"/>
  <c r="AH216" i="6"/>
  <c r="AT216" i="6"/>
  <c r="BF216" i="6"/>
  <c r="J217" i="6"/>
  <c r="V217" i="6"/>
  <c r="AH217" i="6"/>
  <c r="AT217" i="6"/>
  <c r="BF217" i="6"/>
  <c r="J218" i="6"/>
  <c r="V218" i="6"/>
  <c r="AH218" i="6"/>
  <c r="AT218" i="6"/>
  <c r="BF218" i="6"/>
  <c r="C219" i="6"/>
  <c r="D219" i="6"/>
  <c r="G219" i="6"/>
  <c r="I219" i="6"/>
  <c r="M219" i="6"/>
  <c r="N219" i="6"/>
  <c r="O219" i="6"/>
  <c r="R27" i="11" s="1"/>
  <c r="P219" i="6"/>
  <c r="S219" i="6"/>
  <c r="U219" i="6"/>
  <c r="Y219" i="6"/>
  <c r="Z219" i="6"/>
  <c r="AA219" i="6"/>
  <c r="AB219" i="6"/>
  <c r="AE219" i="6"/>
  <c r="AG219" i="6"/>
  <c r="AK219" i="6"/>
  <c r="AL219" i="6"/>
  <c r="AM219" i="6"/>
  <c r="AN219" i="6"/>
  <c r="AQ219" i="6"/>
  <c r="AS219" i="6"/>
  <c r="AW219" i="6"/>
  <c r="AX219" i="6"/>
  <c r="AY219" i="6"/>
  <c r="AZ219" i="6"/>
  <c r="BC219" i="6"/>
  <c r="BE219" i="6"/>
  <c r="BI219" i="6"/>
  <c r="BJ219" i="6"/>
  <c r="J221" i="6"/>
  <c r="V221" i="6"/>
  <c r="AH221" i="6"/>
  <c r="AT221" i="6"/>
  <c r="BF221" i="6"/>
  <c r="J222" i="6"/>
  <c r="V222" i="6"/>
  <c r="AH222" i="6"/>
  <c r="AT222" i="6"/>
  <c r="BF222" i="6"/>
  <c r="J223" i="6"/>
  <c r="V223" i="6"/>
  <c r="AH223" i="6"/>
  <c r="AT223" i="6"/>
  <c r="BF223" i="6"/>
  <c r="J224" i="6"/>
  <c r="V224" i="6"/>
  <c r="AH224" i="6"/>
  <c r="AT224" i="6"/>
  <c r="BF224" i="6"/>
  <c r="J225" i="6"/>
  <c r="V225" i="6"/>
  <c r="AH225" i="6"/>
  <c r="AT225" i="6"/>
  <c r="BF225" i="6"/>
  <c r="J226" i="6"/>
  <c r="V226" i="6"/>
  <c r="AH226" i="6"/>
  <c r="AT226" i="6"/>
  <c r="BF226" i="6"/>
  <c r="J227" i="6"/>
  <c r="V227" i="6"/>
  <c r="AH227" i="6"/>
  <c r="AT227" i="6"/>
  <c r="BF227" i="6"/>
  <c r="C228" i="6"/>
  <c r="D228" i="6"/>
  <c r="G228" i="6"/>
  <c r="I228" i="6"/>
  <c r="M228" i="6"/>
  <c r="N228" i="6"/>
  <c r="O228" i="6"/>
  <c r="R28" i="11" s="1"/>
  <c r="P228" i="6"/>
  <c r="S228" i="6"/>
  <c r="U228" i="6"/>
  <c r="Y228" i="6"/>
  <c r="Z228" i="6"/>
  <c r="AA228" i="6"/>
  <c r="AB228" i="6"/>
  <c r="AE228" i="6"/>
  <c r="AG228" i="6"/>
  <c r="AK228" i="6"/>
  <c r="AL228" i="6"/>
  <c r="AM228" i="6"/>
  <c r="AN228" i="6"/>
  <c r="AQ228" i="6"/>
  <c r="AS228" i="6"/>
  <c r="AW228" i="6"/>
  <c r="AX228" i="6"/>
  <c r="AY228" i="6"/>
  <c r="AZ228" i="6"/>
  <c r="BC228" i="6"/>
  <c r="BE228" i="6"/>
  <c r="BI228" i="6"/>
  <c r="BJ228" i="6"/>
  <c r="J230" i="6"/>
  <c r="V230" i="6"/>
  <c r="AH230" i="6"/>
  <c r="AT230" i="6"/>
  <c r="BF230" i="6"/>
  <c r="J231" i="6"/>
  <c r="V231" i="6"/>
  <c r="AH231" i="6"/>
  <c r="AT231" i="6"/>
  <c r="BF231" i="6"/>
  <c r="J232" i="6"/>
  <c r="V232" i="6"/>
  <c r="AH232" i="6"/>
  <c r="AT232" i="6"/>
  <c r="BF232" i="6"/>
  <c r="J233" i="6"/>
  <c r="V233" i="6"/>
  <c r="AH233" i="6"/>
  <c r="AT233" i="6"/>
  <c r="BF233" i="6"/>
  <c r="J234" i="6"/>
  <c r="V234" i="6"/>
  <c r="AH234" i="6"/>
  <c r="AT234" i="6"/>
  <c r="BF234" i="6"/>
  <c r="J235" i="6"/>
  <c r="V235" i="6"/>
  <c r="AH235" i="6"/>
  <c r="AT235" i="6"/>
  <c r="BF235" i="6"/>
  <c r="J236" i="6"/>
  <c r="V236" i="6"/>
  <c r="AH236" i="6"/>
  <c r="AT236" i="6"/>
  <c r="BF236" i="6"/>
  <c r="C237" i="6"/>
  <c r="D237" i="6"/>
  <c r="G237" i="6"/>
  <c r="I237" i="6"/>
  <c r="M237" i="6"/>
  <c r="N237" i="6"/>
  <c r="O237" i="6"/>
  <c r="R29" i="11" s="1"/>
  <c r="P237" i="6"/>
  <c r="S237" i="6"/>
  <c r="U237" i="6"/>
  <c r="Y237" i="6"/>
  <c r="Z237" i="6"/>
  <c r="AA237" i="6"/>
  <c r="AB237" i="6"/>
  <c r="AE237" i="6"/>
  <c r="AG237" i="6"/>
  <c r="AK237" i="6"/>
  <c r="AL237" i="6"/>
  <c r="AM237" i="6"/>
  <c r="AN237" i="6"/>
  <c r="AQ237" i="6"/>
  <c r="AS237" i="6"/>
  <c r="AW237" i="6"/>
  <c r="AX237" i="6"/>
  <c r="AY237" i="6"/>
  <c r="AZ237" i="6"/>
  <c r="BC237" i="6"/>
  <c r="BE237" i="6"/>
  <c r="BI237" i="6"/>
  <c r="BJ237" i="6"/>
  <c r="J239" i="6"/>
  <c r="V239" i="6"/>
  <c r="AH239" i="6"/>
  <c r="AT239" i="6"/>
  <c r="BF239" i="6"/>
  <c r="J240" i="6"/>
  <c r="V240" i="6"/>
  <c r="AH240" i="6"/>
  <c r="AT240" i="6"/>
  <c r="BF240" i="6"/>
  <c r="J241" i="6"/>
  <c r="V241" i="6"/>
  <c r="AH241" i="6"/>
  <c r="AT241" i="6"/>
  <c r="BF241" i="6"/>
  <c r="J242" i="6"/>
  <c r="V242" i="6"/>
  <c r="AH242" i="6"/>
  <c r="AT242" i="6"/>
  <c r="BF242" i="6"/>
  <c r="J243" i="6"/>
  <c r="V243" i="6"/>
  <c r="AH243" i="6"/>
  <c r="AT243" i="6"/>
  <c r="BF243" i="6"/>
  <c r="J244" i="6"/>
  <c r="V244" i="6"/>
  <c r="AH244" i="6"/>
  <c r="AT244" i="6"/>
  <c r="BF244" i="6"/>
  <c r="J245" i="6"/>
  <c r="V245" i="6"/>
  <c r="AH245" i="6"/>
  <c r="AT245" i="6"/>
  <c r="BF245" i="6"/>
  <c r="C246" i="6"/>
  <c r="D246" i="6"/>
  <c r="G246" i="6"/>
  <c r="I246" i="6"/>
  <c r="M246" i="6"/>
  <c r="N246" i="6"/>
  <c r="O246" i="6"/>
  <c r="R30" i="11" s="1"/>
  <c r="P246" i="6"/>
  <c r="S246" i="6"/>
  <c r="U246" i="6"/>
  <c r="Y246" i="6"/>
  <c r="Z246" i="6"/>
  <c r="AA246" i="6"/>
  <c r="AB246" i="6"/>
  <c r="AE246" i="6"/>
  <c r="AG246" i="6"/>
  <c r="AK246" i="6"/>
  <c r="AL246" i="6"/>
  <c r="AM246" i="6"/>
  <c r="AN246" i="6"/>
  <c r="AQ246" i="6"/>
  <c r="AS246" i="6"/>
  <c r="AW246" i="6"/>
  <c r="AX246" i="6"/>
  <c r="AY246" i="6"/>
  <c r="AZ246" i="6"/>
  <c r="BC246" i="6"/>
  <c r="BE246" i="6"/>
  <c r="BI246" i="6"/>
  <c r="BJ246" i="6"/>
  <c r="J248" i="6"/>
  <c r="V248" i="6"/>
  <c r="AH248" i="6"/>
  <c r="AT248" i="6"/>
  <c r="BF248" i="6"/>
  <c r="J249" i="6"/>
  <c r="V249" i="6"/>
  <c r="AH249" i="6"/>
  <c r="AT249" i="6"/>
  <c r="BF249" i="6"/>
  <c r="J250" i="6"/>
  <c r="V250" i="6"/>
  <c r="AH250" i="6"/>
  <c r="AT250" i="6"/>
  <c r="BF250" i="6"/>
  <c r="J251" i="6"/>
  <c r="V251" i="6"/>
  <c r="AH251" i="6"/>
  <c r="AT251" i="6"/>
  <c r="BF251" i="6"/>
  <c r="J252" i="6"/>
  <c r="V252" i="6"/>
  <c r="AH252" i="6"/>
  <c r="AT252" i="6"/>
  <c r="BF252" i="6"/>
  <c r="J253" i="6"/>
  <c r="V253" i="6"/>
  <c r="AH253" i="6"/>
  <c r="AT253" i="6"/>
  <c r="BF253" i="6"/>
  <c r="J254" i="6"/>
  <c r="V254" i="6"/>
  <c r="AH254" i="6"/>
  <c r="AT254" i="6"/>
  <c r="BF254" i="6"/>
  <c r="C255" i="6"/>
  <c r="D255" i="6"/>
  <c r="G255" i="6"/>
  <c r="I255" i="6"/>
  <c r="M255" i="6"/>
  <c r="N255" i="6"/>
  <c r="O255" i="6"/>
  <c r="R31" i="11" s="1"/>
  <c r="P255" i="6"/>
  <c r="S255" i="6"/>
  <c r="U255" i="6"/>
  <c r="Y255" i="6"/>
  <c r="Z255" i="6"/>
  <c r="AA255" i="6"/>
  <c r="AB255" i="6"/>
  <c r="AE255" i="6"/>
  <c r="AG255" i="6"/>
  <c r="AK255" i="6"/>
  <c r="AL255" i="6"/>
  <c r="AM255" i="6"/>
  <c r="AN255" i="6"/>
  <c r="AQ255" i="6"/>
  <c r="AS255" i="6"/>
  <c r="AW255" i="6"/>
  <c r="AX255" i="6"/>
  <c r="AY255" i="6"/>
  <c r="AZ255" i="6"/>
  <c r="BC255" i="6"/>
  <c r="BE255" i="6"/>
  <c r="BI255" i="6"/>
  <c r="BJ255" i="6"/>
  <c r="J257" i="6"/>
  <c r="V257" i="6"/>
  <c r="AH257" i="6"/>
  <c r="AT257" i="6"/>
  <c r="BF257" i="6"/>
  <c r="J258" i="6"/>
  <c r="V258" i="6"/>
  <c r="AH258" i="6"/>
  <c r="AT258" i="6"/>
  <c r="BF258" i="6"/>
  <c r="J259" i="6"/>
  <c r="V259" i="6"/>
  <c r="AH259" i="6"/>
  <c r="AT259" i="6"/>
  <c r="BF259" i="6"/>
  <c r="J260" i="6"/>
  <c r="V260" i="6"/>
  <c r="AH260" i="6"/>
  <c r="AT260" i="6"/>
  <c r="BF260" i="6"/>
  <c r="J261" i="6"/>
  <c r="V261" i="6"/>
  <c r="AH261" i="6"/>
  <c r="AT261" i="6"/>
  <c r="BF261" i="6"/>
  <c r="J262" i="6"/>
  <c r="V262" i="6"/>
  <c r="AH262" i="6"/>
  <c r="AT262" i="6"/>
  <c r="BF262" i="6"/>
  <c r="J263" i="6"/>
  <c r="V263" i="6"/>
  <c r="AH263" i="6"/>
  <c r="AT263" i="6"/>
  <c r="BF263" i="6"/>
  <c r="C264" i="6"/>
  <c r="D264" i="6"/>
  <c r="G264" i="6"/>
  <c r="I264" i="6"/>
  <c r="M264" i="6"/>
  <c r="N264" i="6"/>
  <c r="O264" i="6"/>
  <c r="R32" i="11" s="1"/>
  <c r="P264" i="6"/>
  <c r="S264" i="6"/>
  <c r="U264" i="6"/>
  <c r="Y264" i="6"/>
  <c r="Z264" i="6"/>
  <c r="AA264" i="6"/>
  <c r="AB264" i="6"/>
  <c r="AE264" i="6"/>
  <c r="AG264" i="6"/>
  <c r="AK264" i="6"/>
  <c r="AL264" i="6"/>
  <c r="AM264" i="6"/>
  <c r="AN264" i="6"/>
  <c r="AQ264" i="6"/>
  <c r="AS264" i="6"/>
  <c r="AW264" i="6"/>
  <c r="AX264" i="6"/>
  <c r="AY264" i="6"/>
  <c r="AZ264" i="6"/>
  <c r="BC264" i="6"/>
  <c r="BE264" i="6"/>
  <c r="BI264" i="6"/>
  <c r="BJ264" i="6"/>
  <c r="J266" i="6"/>
  <c r="V266" i="6"/>
  <c r="AH266" i="6"/>
  <c r="AT266" i="6"/>
  <c r="BF266" i="6"/>
  <c r="J267" i="6"/>
  <c r="V267" i="6"/>
  <c r="AH267" i="6"/>
  <c r="AT267" i="6"/>
  <c r="BF267" i="6"/>
  <c r="J268" i="6"/>
  <c r="V268" i="6"/>
  <c r="AH268" i="6"/>
  <c r="AT268" i="6"/>
  <c r="BF268" i="6"/>
  <c r="J269" i="6"/>
  <c r="V269" i="6"/>
  <c r="AH269" i="6"/>
  <c r="AT269" i="6"/>
  <c r="BF269" i="6"/>
  <c r="J270" i="6"/>
  <c r="V270" i="6"/>
  <c r="AH270" i="6"/>
  <c r="AT270" i="6"/>
  <c r="BF270" i="6"/>
  <c r="J271" i="6"/>
  <c r="V271" i="6"/>
  <c r="AH271" i="6"/>
  <c r="AT271" i="6"/>
  <c r="BF271" i="6"/>
  <c r="J272" i="6"/>
  <c r="V272" i="6"/>
  <c r="AH272" i="6"/>
  <c r="AT272" i="6"/>
  <c r="BF272" i="6"/>
  <c r="C273" i="6"/>
  <c r="D273" i="6"/>
  <c r="G273" i="6"/>
  <c r="I273" i="6"/>
  <c r="M273" i="6"/>
  <c r="N273" i="6"/>
  <c r="O273" i="6"/>
  <c r="R33" i="11" s="1"/>
  <c r="P273" i="6"/>
  <c r="S273" i="6"/>
  <c r="U273" i="6"/>
  <c r="Y273" i="6"/>
  <c r="Z273" i="6"/>
  <c r="AA273" i="6"/>
  <c r="AB273" i="6"/>
  <c r="AE273" i="6"/>
  <c r="AG273" i="6"/>
  <c r="AK273" i="6"/>
  <c r="AL273" i="6"/>
  <c r="AM273" i="6"/>
  <c r="AN273" i="6"/>
  <c r="AQ273" i="6"/>
  <c r="AS273" i="6"/>
  <c r="AW273" i="6"/>
  <c r="AX273" i="6"/>
  <c r="AY273" i="6"/>
  <c r="AZ273" i="6"/>
  <c r="BC273" i="6"/>
  <c r="BE273" i="6"/>
  <c r="BI273" i="6"/>
  <c r="BJ273" i="6"/>
  <c r="J275" i="6"/>
  <c r="V275" i="6"/>
  <c r="AH275" i="6"/>
  <c r="AT275" i="6"/>
  <c r="BF275" i="6"/>
  <c r="J276" i="6"/>
  <c r="V276" i="6"/>
  <c r="AH276" i="6"/>
  <c r="AT276" i="6"/>
  <c r="BF276" i="6"/>
  <c r="J277" i="6"/>
  <c r="V277" i="6"/>
  <c r="AH277" i="6"/>
  <c r="AT277" i="6"/>
  <c r="BF277" i="6"/>
  <c r="J280" i="6"/>
  <c r="V280" i="6"/>
  <c r="AH280" i="6"/>
  <c r="AT280" i="6"/>
  <c r="BF280" i="6"/>
  <c r="J281" i="6"/>
  <c r="V281" i="6"/>
  <c r="AH281" i="6"/>
  <c r="AT281" i="6"/>
  <c r="BF281" i="6"/>
  <c r="C282" i="6"/>
  <c r="D282" i="6"/>
  <c r="G282" i="6"/>
  <c r="I282" i="6"/>
  <c r="M282" i="6"/>
  <c r="N282" i="6"/>
  <c r="O282" i="6"/>
  <c r="R34" i="11" s="1"/>
  <c r="P282" i="6"/>
  <c r="S282" i="6"/>
  <c r="U282" i="6"/>
  <c r="Y282" i="6"/>
  <c r="Z282" i="6"/>
  <c r="AA282" i="6"/>
  <c r="AB282" i="6"/>
  <c r="AE282" i="6"/>
  <c r="AG282" i="6"/>
  <c r="AK282" i="6"/>
  <c r="AL282" i="6"/>
  <c r="AM282" i="6"/>
  <c r="AN282" i="6"/>
  <c r="AQ282" i="6"/>
  <c r="AS282" i="6"/>
  <c r="AW282" i="6"/>
  <c r="AX282" i="6"/>
  <c r="AY282" i="6"/>
  <c r="AZ282" i="6"/>
  <c r="BC282" i="6"/>
  <c r="BE282" i="6"/>
  <c r="BI282" i="6"/>
  <c r="BJ282" i="6"/>
  <c r="J284" i="6"/>
  <c r="V284" i="6"/>
  <c r="AH284" i="6"/>
  <c r="AT284" i="6"/>
  <c r="BF284" i="6"/>
  <c r="J285" i="6"/>
  <c r="V285" i="6"/>
  <c r="AH285" i="6"/>
  <c r="AT285" i="6"/>
  <c r="BF285" i="6"/>
  <c r="J286" i="6"/>
  <c r="V286" i="6"/>
  <c r="AH286" i="6"/>
  <c r="AT286" i="6"/>
  <c r="BF286" i="6"/>
  <c r="J287" i="6"/>
  <c r="V287" i="6"/>
  <c r="AH287" i="6"/>
  <c r="AT287" i="6"/>
  <c r="BF287" i="6"/>
  <c r="J288" i="6"/>
  <c r="V288" i="6"/>
  <c r="AH288" i="6"/>
  <c r="AT288" i="6"/>
  <c r="BF288" i="6"/>
  <c r="J289" i="6"/>
  <c r="V289" i="6"/>
  <c r="AH289" i="6"/>
  <c r="AT289" i="6"/>
  <c r="BF289" i="6"/>
  <c r="J290" i="6"/>
  <c r="V290" i="6"/>
  <c r="AH290" i="6"/>
  <c r="AT290" i="6"/>
  <c r="BF290" i="6"/>
  <c r="C291" i="6"/>
  <c r="D291" i="6"/>
  <c r="G291" i="6"/>
  <c r="I291" i="6"/>
  <c r="M291" i="6"/>
  <c r="N291" i="6"/>
  <c r="O291" i="6"/>
  <c r="R35" i="11" s="1"/>
  <c r="P291" i="6"/>
  <c r="S291" i="6"/>
  <c r="U291" i="6"/>
  <c r="Y291" i="6"/>
  <c r="Z291" i="6"/>
  <c r="AA291" i="6"/>
  <c r="AB291" i="6"/>
  <c r="AE291" i="6"/>
  <c r="AG291" i="6"/>
  <c r="AK291" i="6"/>
  <c r="AL291" i="6"/>
  <c r="AM291" i="6"/>
  <c r="AN291" i="6"/>
  <c r="AQ291" i="6"/>
  <c r="AS291" i="6"/>
  <c r="AW291" i="6"/>
  <c r="AX291" i="6"/>
  <c r="AY291" i="6"/>
  <c r="AZ291" i="6"/>
  <c r="BC291" i="6"/>
  <c r="BE291" i="6"/>
  <c r="BI291" i="6"/>
  <c r="BJ291" i="6"/>
  <c r="J293" i="6"/>
  <c r="V293" i="6"/>
  <c r="AH293" i="6"/>
  <c r="AT293" i="6"/>
  <c r="BF293" i="6"/>
  <c r="J294" i="6"/>
  <c r="V294" i="6"/>
  <c r="AH294" i="6"/>
  <c r="AT294" i="6"/>
  <c r="BF294" i="6"/>
  <c r="J295" i="6"/>
  <c r="V295" i="6"/>
  <c r="AH295" i="6"/>
  <c r="AT295" i="6"/>
  <c r="BF295" i="6"/>
  <c r="J296" i="6"/>
  <c r="V296" i="6"/>
  <c r="AH296" i="6"/>
  <c r="AT296" i="6"/>
  <c r="BF296" i="6"/>
  <c r="J297" i="6"/>
  <c r="V297" i="6"/>
  <c r="AH297" i="6"/>
  <c r="AT297" i="6"/>
  <c r="BF297" i="6"/>
  <c r="J298" i="6"/>
  <c r="V298" i="6"/>
  <c r="AH298" i="6"/>
  <c r="AT298" i="6"/>
  <c r="BF298" i="6"/>
  <c r="J299" i="6"/>
  <c r="V299" i="6"/>
  <c r="AH299" i="6"/>
  <c r="AT299" i="6"/>
  <c r="BF299" i="6"/>
  <c r="C300" i="6"/>
  <c r="D300" i="6"/>
  <c r="G300" i="6"/>
  <c r="I300" i="6"/>
  <c r="M300" i="6"/>
  <c r="N300" i="6"/>
  <c r="O300" i="6"/>
  <c r="R36" i="11" s="1"/>
  <c r="P300" i="6"/>
  <c r="S300" i="6"/>
  <c r="U300" i="6"/>
  <c r="Y300" i="6"/>
  <c r="Z300" i="6"/>
  <c r="AA300" i="6"/>
  <c r="AB300" i="6"/>
  <c r="AE300" i="6"/>
  <c r="AG300" i="6"/>
  <c r="AK300" i="6"/>
  <c r="AL300" i="6"/>
  <c r="AM300" i="6"/>
  <c r="AN300" i="6"/>
  <c r="AQ300" i="6"/>
  <c r="AS300" i="6"/>
  <c r="AW300" i="6"/>
  <c r="AX300" i="6"/>
  <c r="AY300" i="6"/>
  <c r="AZ300" i="6"/>
  <c r="BC300" i="6"/>
  <c r="BE300" i="6"/>
  <c r="BI300" i="6"/>
  <c r="BJ300" i="6"/>
  <c r="J302" i="6"/>
  <c r="V302" i="6"/>
  <c r="AH302" i="6"/>
  <c r="AT302" i="6"/>
  <c r="BF302" i="6"/>
  <c r="J303" i="6"/>
  <c r="V303" i="6"/>
  <c r="AH303" i="6"/>
  <c r="AT303" i="6"/>
  <c r="BF303" i="6"/>
  <c r="J304" i="6"/>
  <c r="V304" i="6"/>
  <c r="AH304" i="6"/>
  <c r="AT304" i="6"/>
  <c r="BF304" i="6"/>
  <c r="J305" i="6"/>
  <c r="V305" i="6"/>
  <c r="AH305" i="6"/>
  <c r="AT305" i="6"/>
  <c r="BF305" i="6"/>
  <c r="J306" i="6"/>
  <c r="V306" i="6"/>
  <c r="AH306" i="6"/>
  <c r="AT306" i="6"/>
  <c r="BF306" i="6"/>
  <c r="J307" i="6"/>
  <c r="V307" i="6"/>
  <c r="AH307" i="6"/>
  <c r="AT307" i="6"/>
  <c r="BF307" i="6"/>
  <c r="J308" i="6"/>
  <c r="V308" i="6"/>
  <c r="AH308" i="6"/>
  <c r="AT308" i="6"/>
  <c r="BF308" i="6"/>
  <c r="C309" i="6"/>
  <c r="D309" i="6"/>
  <c r="G309" i="6"/>
  <c r="I309" i="6"/>
  <c r="M309" i="6"/>
  <c r="N309" i="6"/>
  <c r="O309" i="6"/>
  <c r="P309" i="6"/>
  <c r="S309" i="6"/>
  <c r="U309" i="6"/>
  <c r="Y309" i="6"/>
  <c r="Z309" i="6"/>
  <c r="AA309" i="6"/>
  <c r="AB309" i="6"/>
  <c r="AE309" i="6"/>
  <c r="AG309" i="6"/>
  <c r="AK309" i="6"/>
  <c r="AL309" i="6"/>
  <c r="AM309" i="6"/>
  <c r="AN309" i="6"/>
  <c r="AQ309" i="6"/>
  <c r="AS309" i="6"/>
  <c r="AW309" i="6"/>
  <c r="AX309" i="6"/>
  <c r="AY309" i="6"/>
  <c r="AZ309" i="6"/>
  <c r="BC309" i="6"/>
  <c r="BE309" i="6"/>
  <c r="BI309" i="6"/>
  <c r="BJ309" i="6"/>
  <c r="J311" i="6"/>
  <c r="V311" i="6"/>
  <c r="AH311" i="6"/>
  <c r="AT311" i="6"/>
  <c r="BF311" i="6"/>
  <c r="J312" i="6"/>
  <c r="V312" i="6"/>
  <c r="AH312" i="6"/>
  <c r="AT312" i="6"/>
  <c r="BF312" i="6"/>
  <c r="J313" i="6"/>
  <c r="V313" i="6"/>
  <c r="AH313" i="6"/>
  <c r="AT313" i="6"/>
  <c r="BF313" i="6"/>
  <c r="J314" i="6"/>
  <c r="V314" i="6"/>
  <c r="AH314" i="6"/>
  <c r="AT314" i="6"/>
  <c r="BF314" i="6"/>
  <c r="J315" i="6"/>
  <c r="V315" i="6"/>
  <c r="AH315" i="6"/>
  <c r="AT315" i="6"/>
  <c r="BF315" i="6"/>
  <c r="J316" i="6"/>
  <c r="V316" i="6"/>
  <c r="AH316" i="6"/>
  <c r="AT316" i="6"/>
  <c r="BF316" i="6"/>
  <c r="J317" i="6"/>
  <c r="V317" i="6"/>
  <c r="AH317" i="6"/>
  <c r="AT317" i="6"/>
  <c r="BF317" i="6"/>
  <c r="C318" i="6"/>
  <c r="D318" i="6"/>
  <c r="G318" i="6"/>
  <c r="I318" i="6"/>
  <c r="M318" i="6"/>
  <c r="N318" i="6"/>
  <c r="O318" i="6"/>
  <c r="R38" i="11" s="1"/>
  <c r="P318" i="6"/>
  <c r="S318" i="6"/>
  <c r="U318" i="6"/>
  <c r="Y318" i="6"/>
  <c r="Z318" i="6"/>
  <c r="AA318" i="6"/>
  <c r="AB318" i="6"/>
  <c r="AE318" i="6"/>
  <c r="AG318" i="6"/>
  <c r="AK318" i="6"/>
  <c r="AL318" i="6"/>
  <c r="AM318" i="6"/>
  <c r="AN318" i="6"/>
  <c r="AQ318" i="6"/>
  <c r="AS318" i="6"/>
  <c r="AW318" i="6"/>
  <c r="AX318" i="6"/>
  <c r="AY318" i="6"/>
  <c r="AZ318" i="6"/>
  <c r="BC318" i="6"/>
  <c r="BE318" i="6"/>
  <c r="BI318" i="6"/>
  <c r="BJ318" i="6"/>
  <c r="J320" i="6"/>
  <c r="V320" i="6"/>
  <c r="AH320" i="6"/>
  <c r="AT320" i="6"/>
  <c r="BF320" i="6"/>
  <c r="J321" i="6"/>
  <c r="V321" i="6"/>
  <c r="AH321" i="6"/>
  <c r="AT321" i="6"/>
  <c r="BF321" i="6"/>
  <c r="J322" i="6"/>
  <c r="V322" i="6"/>
  <c r="AH322" i="6"/>
  <c r="AT322" i="6"/>
  <c r="BF322" i="6"/>
  <c r="J323" i="6"/>
  <c r="V323" i="6"/>
  <c r="AH323" i="6"/>
  <c r="AT323" i="6"/>
  <c r="BF323" i="6"/>
  <c r="J324" i="6"/>
  <c r="V324" i="6"/>
  <c r="AH324" i="6"/>
  <c r="AT324" i="6"/>
  <c r="BF324" i="6"/>
  <c r="J325" i="6"/>
  <c r="V325" i="6"/>
  <c r="AH325" i="6"/>
  <c r="AT325" i="6"/>
  <c r="BF325" i="6"/>
  <c r="J326" i="6"/>
  <c r="V326" i="6"/>
  <c r="AH326" i="6"/>
  <c r="AT326" i="6"/>
  <c r="BF326" i="6"/>
  <c r="C327" i="6"/>
  <c r="D327" i="6"/>
  <c r="G327" i="6"/>
  <c r="I327" i="6"/>
  <c r="M327" i="6"/>
  <c r="N327" i="6"/>
  <c r="O327" i="6"/>
  <c r="P327" i="6"/>
  <c r="S327" i="6"/>
  <c r="U327" i="6"/>
  <c r="Y327" i="6"/>
  <c r="Z327" i="6"/>
  <c r="AA327" i="6"/>
  <c r="AB327" i="6"/>
  <c r="AE327" i="6"/>
  <c r="AG327" i="6"/>
  <c r="AK327" i="6"/>
  <c r="AL327" i="6"/>
  <c r="AM327" i="6"/>
  <c r="AN327" i="6"/>
  <c r="AQ327" i="6"/>
  <c r="AS327" i="6"/>
  <c r="AW327" i="6"/>
  <c r="AX327" i="6"/>
  <c r="AY327" i="6"/>
  <c r="AZ327" i="6"/>
  <c r="BC327" i="6"/>
  <c r="BE327" i="6"/>
  <c r="BI327" i="6"/>
  <c r="BJ327" i="6"/>
  <c r="J329" i="6"/>
  <c r="V329" i="6"/>
  <c r="AH329" i="6"/>
  <c r="AT329" i="6"/>
  <c r="BF329" i="6"/>
  <c r="J330" i="6"/>
  <c r="V330" i="6"/>
  <c r="AH330" i="6"/>
  <c r="AT330" i="6"/>
  <c r="BF330" i="6"/>
  <c r="J331" i="6"/>
  <c r="V331" i="6"/>
  <c r="AH331" i="6"/>
  <c r="AT331" i="6"/>
  <c r="BF331" i="6"/>
  <c r="J332" i="6"/>
  <c r="V332" i="6"/>
  <c r="AH332" i="6"/>
  <c r="AT332" i="6"/>
  <c r="BF332" i="6"/>
  <c r="J333" i="6"/>
  <c r="V333" i="6"/>
  <c r="AH333" i="6"/>
  <c r="AT333" i="6"/>
  <c r="BF333" i="6"/>
  <c r="J334" i="6"/>
  <c r="V334" i="6"/>
  <c r="AH334" i="6"/>
  <c r="AT334" i="6"/>
  <c r="BF334" i="6"/>
  <c r="J335" i="6"/>
  <c r="V335" i="6"/>
  <c r="AH335" i="6"/>
  <c r="AT335" i="6"/>
  <c r="BF335" i="6"/>
  <c r="C336" i="6"/>
  <c r="D336" i="6"/>
  <c r="G336" i="6"/>
  <c r="I336" i="6"/>
  <c r="M336" i="6"/>
  <c r="N336" i="6"/>
  <c r="O336" i="6"/>
  <c r="R40" i="11" s="1"/>
  <c r="P336" i="6"/>
  <c r="S336" i="6"/>
  <c r="U336" i="6"/>
  <c r="Y336" i="6"/>
  <c r="Z336" i="6"/>
  <c r="AA336" i="6"/>
  <c r="AB336" i="6"/>
  <c r="AE336" i="6"/>
  <c r="AG336" i="6"/>
  <c r="AK336" i="6"/>
  <c r="AL336" i="6"/>
  <c r="AM336" i="6"/>
  <c r="AN336" i="6"/>
  <c r="AQ336" i="6"/>
  <c r="AS336" i="6"/>
  <c r="AW336" i="6"/>
  <c r="AX336" i="6"/>
  <c r="AY336" i="6"/>
  <c r="AZ336" i="6"/>
  <c r="BC336" i="6"/>
  <c r="BE336" i="6"/>
  <c r="BI336" i="6"/>
  <c r="BJ336" i="6"/>
  <c r="J338" i="6"/>
  <c r="V338" i="6"/>
  <c r="AH338" i="6"/>
  <c r="AT338" i="6"/>
  <c r="BF338" i="6"/>
  <c r="J339" i="6"/>
  <c r="V339" i="6"/>
  <c r="AH339" i="6"/>
  <c r="AT339" i="6"/>
  <c r="BF339" i="6"/>
  <c r="J341" i="6"/>
  <c r="V341" i="6"/>
  <c r="AH341" i="6"/>
  <c r="AT341" i="6"/>
  <c r="BF341" i="6"/>
  <c r="J342" i="6"/>
  <c r="V342" i="6"/>
  <c r="AH342" i="6"/>
  <c r="AT342" i="6"/>
  <c r="BF342" i="6"/>
  <c r="J343" i="6"/>
  <c r="V343" i="6"/>
  <c r="AH343" i="6"/>
  <c r="AT343" i="6"/>
  <c r="BF343" i="6"/>
  <c r="J344" i="6"/>
  <c r="V344" i="6"/>
  <c r="AH344" i="6"/>
  <c r="AT344" i="6"/>
  <c r="BF344" i="6"/>
  <c r="C345" i="6"/>
  <c r="D345" i="6"/>
  <c r="G345" i="6"/>
  <c r="I345" i="6"/>
  <c r="M345" i="6"/>
  <c r="N345" i="6"/>
  <c r="O345" i="6"/>
  <c r="R41" i="11" s="1"/>
  <c r="P345" i="6"/>
  <c r="S345" i="6"/>
  <c r="U345" i="6"/>
  <c r="Y345" i="6"/>
  <c r="Z345" i="6"/>
  <c r="AA345" i="6"/>
  <c r="AB345" i="6"/>
  <c r="AE345" i="6"/>
  <c r="AG345" i="6"/>
  <c r="AK345" i="6"/>
  <c r="AL345" i="6"/>
  <c r="AM345" i="6"/>
  <c r="AN345" i="6"/>
  <c r="AQ345" i="6"/>
  <c r="AS345" i="6"/>
  <c r="AW345" i="6"/>
  <c r="AX345" i="6"/>
  <c r="AY345" i="6"/>
  <c r="AZ345" i="6"/>
  <c r="BC345" i="6"/>
  <c r="BE345" i="6"/>
  <c r="BI345" i="6"/>
  <c r="BJ345" i="6"/>
  <c r="J347" i="6"/>
  <c r="V347" i="6"/>
  <c r="AH347" i="6"/>
  <c r="AT347" i="6"/>
  <c r="BF347" i="6"/>
  <c r="J348" i="6"/>
  <c r="V348" i="6"/>
  <c r="AH348" i="6"/>
  <c r="AT348" i="6"/>
  <c r="BF348" i="6"/>
  <c r="J349" i="6"/>
  <c r="V349" i="6"/>
  <c r="AH349" i="6"/>
  <c r="AT349" i="6"/>
  <c r="BF349" i="6"/>
  <c r="J350" i="6"/>
  <c r="V350" i="6"/>
  <c r="AH350" i="6"/>
  <c r="AT350" i="6"/>
  <c r="BF350" i="6"/>
  <c r="J351" i="6"/>
  <c r="V351" i="6"/>
  <c r="AH351" i="6"/>
  <c r="AT351" i="6"/>
  <c r="BF351" i="6"/>
  <c r="J352" i="6"/>
  <c r="V352" i="6"/>
  <c r="AH352" i="6"/>
  <c r="AT352" i="6"/>
  <c r="BF352" i="6"/>
  <c r="J353" i="6"/>
  <c r="V353" i="6"/>
  <c r="AH353" i="6"/>
  <c r="AT353" i="6"/>
  <c r="BF353" i="6"/>
  <c r="C354" i="6"/>
  <c r="D354" i="6"/>
  <c r="G354" i="6"/>
  <c r="I354" i="6"/>
  <c r="M354" i="6"/>
  <c r="N354" i="6"/>
  <c r="O354" i="6"/>
  <c r="R42" i="11" s="1"/>
  <c r="P354" i="6"/>
  <c r="S354" i="6"/>
  <c r="U354" i="6"/>
  <c r="Y354" i="6"/>
  <c r="Z354" i="6"/>
  <c r="AA354" i="6"/>
  <c r="P42" i="11" s="1"/>
  <c r="AB354" i="6"/>
  <c r="AE354" i="6"/>
  <c r="AG354" i="6"/>
  <c r="AK354" i="6"/>
  <c r="AL354" i="6"/>
  <c r="AM354" i="6"/>
  <c r="AN354" i="6"/>
  <c r="AQ354" i="6"/>
  <c r="AS354" i="6"/>
  <c r="AW354" i="6"/>
  <c r="AX354" i="6"/>
  <c r="AY354" i="6"/>
  <c r="AZ354" i="6"/>
  <c r="BC354" i="6"/>
  <c r="BE354" i="6"/>
  <c r="BI354" i="6"/>
  <c r="BJ354" i="6"/>
  <c r="E5" i="6"/>
  <c r="F5" i="6"/>
  <c r="F6" i="6" s="1"/>
  <c r="F7" i="6" s="1"/>
  <c r="M12" i="6"/>
  <c r="N12" i="6"/>
  <c r="Q5" i="6"/>
  <c r="Q6" i="6" s="1"/>
  <c r="T6" i="6" s="1"/>
  <c r="R5" i="6"/>
  <c r="R6" i="6" s="1"/>
  <c r="R7" i="6" s="1"/>
  <c r="R8" i="6" s="1"/>
  <c r="R9" i="6" s="1"/>
  <c r="R10" i="6" s="1"/>
  <c r="R11" i="6" s="1"/>
  <c r="R14" i="6" s="1"/>
  <c r="R15" i="6" s="1"/>
  <c r="R16" i="6" s="1"/>
  <c r="R17" i="6" s="1"/>
  <c r="R18" i="6" s="1"/>
  <c r="R19" i="6" s="1"/>
  <c r="R20" i="6" s="1"/>
  <c r="R23" i="6" s="1"/>
  <c r="R24" i="6" s="1"/>
  <c r="R25" i="6" s="1"/>
  <c r="R26" i="6" s="1"/>
  <c r="R27" i="6" s="1"/>
  <c r="R28" i="6" s="1"/>
  <c r="R29" i="6" s="1"/>
  <c r="R32" i="6" s="1"/>
  <c r="R33" i="6" s="1"/>
  <c r="R34" i="6" s="1"/>
  <c r="R35" i="6" s="1"/>
  <c r="R36" i="6" s="1"/>
  <c r="R37" i="6" s="1"/>
  <c r="R38" i="6" s="1"/>
  <c r="R41" i="6" s="1"/>
  <c r="R42" i="6" s="1"/>
  <c r="R43" i="6" s="1"/>
  <c r="R44" i="6" s="1"/>
  <c r="R45" i="6" s="1"/>
  <c r="R46" i="6" s="1"/>
  <c r="R47" i="6" s="1"/>
  <c r="R50" i="6" s="1"/>
  <c r="R51" i="6" s="1"/>
  <c r="R52" i="6" s="1"/>
  <c r="R53" i="6" s="1"/>
  <c r="R54" i="6" s="1"/>
  <c r="R55" i="6" s="1"/>
  <c r="R56" i="6" s="1"/>
  <c r="R59" i="6" s="1"/>
  <c r="R60" i="6" s="1"/>
  <c r="R61" i="6" s="1"/>
  <c r="R62" i="6" s="1"/>
  <c r="R63" i="6" s="1"/>
  <c r="R64" i="6" s="1"/>
  <c r="R65" i="6" s="1"/>
  <c r="R68" i="6" s="1"/>
  <c r="R69" i="6" s="1"/>
  <c r="R70" i="6" s="1"/>
  <c r="R71" i="6" s="1"/>
  <c r="R72" i="6" s="1"/>
  <c r="R73" i="6" s="1"/>
  <c r="R74" i="6" s="1"/>
  <c r="R77" i="6" s="1"/>
  <c r="R78" i="6" s="1"/>
  <c r="R79" i="6" s="1"/>
  <c r="R80" i="6" s="1"/>
  <c r="R81" i="6" s="1"/>
  <c r="R82" i="6" s="1"/>
  <c r="R83" i="6" s="1"/>
  <c r="R86" i="6" s="1"/>
  <c r="R87" i="6" s="1"/>
  <c r="R88" i="6" s="1"/>
  <c r="R89" i="6" s="1"/>
  <c r="R90" i="6" s="1"/>
  <c r="R91" i="6" s="1"/>
  <c r="R92" i="6" s="1"/>
  <c r="R95" i="6" s="1"/>
  <c r="R96" i="6" s="1"/>
  <c r="R97" i="6" s="1"/>
  <c r="R98" i="6" s="1"/>
  <c r="R99" i="6" s="1"/>
  <c r="R100" i="6" s="1"/>
  <c r="R101" i="6" s="1"/>
  <c r="R104" i="6" s="1"/>
  <c r="R105" i="6" s="1"/>
  <c r="R106" i="6" s="1"/>
  <c r="R107" i="6" s="1"/>
  <c r="R108" i="6" s="1"/>
  <c r="R109" i="6" s="1"/>
  <c r="R110" i="6" s="1"/>
  <c r="R113" i="6" s="1"/>
  <c r="Y12" i="6"/>
  <c r="Z12" i="6"/>
  <c r="AC5" i="6"/>
  <c r="AD5" i="6"/>
  <c r="AD6" i="6" s="1"/>
  <c r="AD7" i="6" s="1"/>
  <c r="AD8" i="6" s="1"/>
  <c r="AD9" i="6" s="1"/>
  <c r="AD10" i="6" s="1"/>
  <c r="AD11" i="6" s="1"/>
  <c r="AD14" i="6" s="1"/>
  <c r="AD15" i="6" s="1"/>
  <c r="AD16" i="6" s="1"/>
  <c r="AD17" i="6" s="1"/>
  <c r="AD18" i="6" s="1"/>
  <c r="AD19" i="6" s="1"/>
  <c r="AD20" i="6" s="1"/>
  <c r="AD23" i="6" s="1"/>
  <c r="AD24" i="6" s="1"/>
  <c r="AD25" i="6" s="1"/>
  <c r="AD26" i="6" s="1"/>
  <c r="AD27" i="6" s="1"/>
  <c r="AD28" i="6" s="1"/>
  <c r="AD29" i="6" s="1"/>
  <c r="AD32" i="6" s="1"/>
  <c r="AD33" i="6" s="1"/>
  <c r="AD34" i="6" s="1"/>
  <c r="AD35" i="6" s="1"/>
  <c r="AD36" i="6" s="1"/>
  <c r="AD37" i="6" s="1"/>
  <c r="AD38" i="6" s="1"/>
  <c r="AD41" i="6" s="1"/>
  <c r="AD42" i="6" s="1"/>
  <c r="AD43" i="6" s="1"/>
  <c r="AD44" i="6" s="1"/>
  <c r="AD45" i="6" s="1"/>
  <c r="AD46" i="6" s="1"/>
  <c r="AD47" i="6" s="1"/>
  <c r="AD50" i="6" s="1"/>
  <c r="AD51" i="6" s="1"/>
  <c r="AD52" i="6" s="1"/>
  <c r="AD53" i="6" s="1"/>
  <c r="AD54" i="6" s="1"/>
  <c r="AD55" i="6" s="1"/>
  <c r="AD56" i="6" s="1"/>
  <c r="AD59" i="6" s="1"/>
  <c r="AD60" i="6" s="1"/>
  <c r="AD61" i="6" s="1"/>
  <c r="AD62" i="6" s="1"/>
  <c r="AD63" i="6" s="1"/>
  <c r="AD64" i="6" s="1"/>
  <c r="AO5" i="6"/>
  <c r="AP5" i="6"/>
  <c r="AP6" i="6" s="1"/>
  <c r="AP7" i="6" s="1"/>
  <c r="AP8" i="6" s="1"/>
  <c r="AP9" i="6" s="1"/>
  <c r="AP10" i="6" s="1"/>
  <c r="AP11" i="6" s="1"/>
  <c r="AP14" i="6" s="1"/>
  <c r="AP15" i="6" s="1"/>
  <c r="AP16" i="6" s="1"/>
  <c r="AP17" i="6" s="1"/>
  <c r="AP18" i="6" s="1"/>
  <c r="AP19" i="6" s="1"/>
  <c r="AP20" i="6" s="1"/>
  <c r="AP23" i="6" s="1"/>
  <c r="AP24" i="6" s="1"/>
  <c r="AP25" i="6" s="1"/>
  <c r="AP26" i="6" s="1"/>
  <c r="AP27" i="6" s="1"/>
  <c r="AP28" i="6" s="1"/>
  <c r="AP29" i="6" s="1"/>
  <c r="AP32" i="6" s="1"/>
  <c r="AP33" i="6" s="1"/>
  <c r="AP34" i="6" s="1"/>
  <c r="AP35" i="6" s="1"/>
  <c r="AP36" i="6" s="1"/>
  <c r="AP37" i="6" s="1"/>
  <c r="AP38" i="6" s="1"/>
  <c r="AP41" i="6" s="1"/>
  <c r="AP42" i="6" s="1"/>
  <c r="AP43" i="6" s="1"/>
  <c r="AP44" i="6" s="1"/>
  <c r="AP45" i="6" s="1"/>
  <c r="AP46" i="6" s="1"/>
  <c r="AP47" i="6" s="1"/>
  <c r="AP50" i="6" s="1"/>
  <c r="AP51" i="6" s="1"/>
  <c r="AP52" i="6" s="1"/>
  <c r="AP53" i="6" s="1"/>
  <c r="AP54" i="6" s="1"/>
  <c r="AP55" i="6" s="1"/>
  <c r="AP56" i="6" s="1"/>
  <c r="AP59" i="6" s="1"/>
  <c r="AP60" i="6" s="1"/>
  <c r="AP61" i="6" s="1"/>
  <c r="AP62" i="6" s="1"/>
  <c r="AP63" i="6" s="1"/>
  <c r="AP64" i="6" s="1"/>
  <c r="AK12" i="6"/>
  <c r="AL12" i="6"/>
  <c r="AW12" i="6"/>
  <c r="AX12" i="6"/>
  <c r="BA5" i="6"/>
  <c r="BA6" i="6" s="1"/>
  <c r="BA7" i="6" s="1"/>
  <c r="BA8" i="6" s="1"/>
  <c r="BA9" i="6" s="1"/>
  <c r="BA10" i="6" s="1"/>
  <c r="BB5" i="6"/>
  <c r="BB6" i="6" s="1"/>
  <c r="BB7" i="6" s="1"/>
  <c r="BB8" i="6" s="1"/>
  <c r="BB9" i="6" s="1"/>
  <c r="BB10" i="6" s="1"/>
  <c r="BB11" i="6" s="1"/>
  <c r="BB14" i="6" s="1"/>
  <c r="BB15" i="6" s="1"/>
  <c r="BB16" i="6" s="1"/>
  <c r="BB17" i="6" s="1"/>
  <c r="BB18" i="6" s="1"/>
  <c r="BB19" i="6" s="1"/>
  <c r="BB20" i="6" s="1"/>
  <c r="BB23" i="6" s="1"/>
  <c r="BB24" i="6" s="1"/>
  <c r="BB25" i="6" s="1"/>
  <c r="BB26" i="6" s="1"/>
  <c r="BB27" i="6" s="1"/>
  <c r="BB28" i="6" s="1"/>
  <c r="BB29" i="6" s="1"/>
  <c r="BB32" i="6" s="1"/>
  <c r="BB33" i="6" s="1"/>
  <c r="BB34" i="6" s="1"/>
  <c r="BB35" i="6" s="1"/>
  <c r="BB36" i="6" s="1"/>
  <c r="BB37" i="6" s="1"/>
  <c r="BB38" i="6" s="1"/>
  <c r="BB41" i="6" s="1"/>
  <c r="BB42" i="6" s="1"/>
  <c r="BB43" i="6" s="1"/>
  <c r="BB44" i="6" s="1"/>
  <c r="BB45" i="6" s="1"/>
  <c r="BB46" i="6" s="1"/>
  <c r="BB47" i="6" s="1"/>
  <c r="BB50" i="6" s="1"/>
  <c r="BB51" i="6" s="1"/>
  <c r="BB52" i="6" s="1"/>
  <c r="BB53" i="6" s="1"/>
  <c r="BB54" i="6" s="1"/>
  <c r="BB55" i="6" s="1"/>
  <c r="BB56" i="6" s="1"/>
  <c r="BB59" i="6" s="1"/>
  <c r="BB60" i="6" s="1"/>
  <c r="BB61" i="6" s="1"/>
  <c r="BB62" i="6" s="1"/>
  <c r="BB63" i="6" s="1"/>
  <c r="BB64" i="6" s="1"/>
  <c r="BB65" i="6" s="1"/>
  <c r="BB68" i="6" s="1"/>
  <c r="BB69" i="6" s="1"/>
  <c r="BB70" i="6" s="1"/>
  <c r="BB71" i="6" s="1"/>
  <c r="BB72" i="6" s="1"/>
  <c r="BB73" i="6" s="1"/>
  <c r="BB74" i="6" s="1"/>
  <c r="BB77" i="6" s="1"/>
  <c r="BB78" i="6" s="1"/>
  <c r="BB79" i="6" s="1"/>
  <c r="BB80" i="6" s="1"/>
  <c r="BB81" i="6" s="1"/>
  <c r="BB82" i="6" s="1"/>
  <c r="BB83" i="6" s="1"/>
  <c r="BB86" i="6" s="1"/>
  <c r="BB87" i="6" s="1"/>
  <c r="BB88" i="6" s="1"/>
  <c r="BB89" i="6" s="1"/>
  <c r="BB90" i="6" s="1"/>
  <c r="BB91" i="6" s="1"/>
  <c r="BB92" i="6" s="1"/>
  <c r="BB95" i="6" s="1"/>
  <c r="BB96" i="6" s="1"/>
  <c r="BB97" i="6" s="1"/>
  <c r="BB98" i="6" s="1"/>
  <c r="BB99" i="6" s="1"/>
  <c r="BB100" i="6" s="1"/>
  <c r="BB101" i="6" s="1"/>
  <c r="BB104" i="6" s="1"/>
  <c r="BB105" i="6" s="1"/>
  <c r="BB106" i="6" s="1"/>
  <c r="BB107" i="6" s="1"/>
  <c r="BB108" i="6" s="1"/>
  <c r="BB109" i="6" s="1"/>
  <c r="BB110" i="6" s="1"/>
  <c r="BB113" i="6" s="1"/>
  <c r="BI12" i="6"/>
  <c r="BJ12" i="6"/>
  <c r="C15" i="9"/>
  <c r="C16" i="9" s="1"/>
  <c r="C17" i="9" s="1"/>
  <c r="HK352" i="6"/>
  <c r="G15" i="9"/>
  <c r="G16" i="9" s="1"/>
  <c r="G17" i="9" s="1"/>
  <c r="G4" i="9"/>
  <c r="G5" i="9" s="1"/>
  <c r="G6" i="9" s="1"/>
  <c r="C4" i="9"/>
  <c r="C5" i="9" s="1"/>
  <c r="C6" i="9" s="1"/>
  <c r="HK285" i="6"/>
  <c r="HK284" i="6"/>
  <c r="HJ246" i="6"/>
  <c r="HI246" i="6"/>
  <c r="HE246" i="6"/>
  <c r="HC246" i="6"/>
  <c r="GZ246" i="6"/>
  <c r="GY246" i="6"/>
  <c r="GX246" i="6"/>
  <c r="GW246" i="6"/>
  <c r="GS246" i="6"/>
  <c r="GQ246" i="6"/>
  <c r="GN246" i="6"/>
  <c r="GM246" i="6"/>
  <c r="GL246" i="6"/>
  <c r="GK246" i="6"/>
  <c r="GG246" i="6"/>
  <c r="GE246" i="6"/>
  <c r="GB246" i="6"/>
  <c r="GA246" i="6"/>
  <c r="FZ246" i="6"/>
  <c r="FY246" i="6"/>
  <c r="FU246" i="6"/>
  <c r="FS246" i="6"/>
  <c r="FP246" i="6"/>
  <c r="FO246" i="6"/>
  <c r="FN246" i="6"/>
  <c r="FM246" i="6"/>
  <c r="FI246" i="6"/>
  <c r="FG246" i="6"/>
  <c r="FD246" i="6"/>
  <c r="FC246" i="6"/>
  <c r="FB246" i="6"/>
  <c r="FA246" i="6"/>
  <c r="EW246" i="6"/>
  <c r="EU246" i="6"/>
  <c r="ER246" i="6"/>
  <c r="EQ246" i="6"/>
  <c r="EP246" i="6"/>
  <c r="EO246" i="6"/>
  <c r="EK246" i="6"/>
  <c r="EI246" i="6"/>
  <c r="EF246" i="6"/>
  <c r="EE246" i="6"/>
  <c r="ED246" i="6"/>
  <c r="EC246" i="6"/>
  <c r="DY246" i="6"/>
  <c r="DW246" i="6"/>
  <c r="DT246" i="6"/>
  <c r="DS246" i="6"/>
  <c r="DR246" i="6"/>
  <c r="DQ246" i="6"/>
  <c r="DM246" i="6"/>
  <c r="DK246" i="6"/>
  <c r="DH246" i="6"/>
  <c r="DG246" i="6"/>
  <c r="DF246" i="6"/>
  <c r="DE246" i="6"/>
  <c r="DA246" i="6"/>
  <c r="CY246" i="6"/>
  <c r="CV246" i="6"/>
  <c r="CU246" i="6"/>
  <c r="CT246" i="6"/>
  <c r="CS246" i="6"/>
  <c r="CO246" i="6"/>
  <c r="CM246" i="6"/>
  <c r="CJ246" i="6"/>
  <c r="CI246" i="6"/>
  <c r="CH246" i="6"/>
  <c r="CG246" i="6"/>
  <c r="CC246" i="6"/>
  <c r="CA246" i="6"/>
  <c r="BX246" i="6"/>
  <c r="BW246" i="6"/>
  <c r="BV246" i="6"/>
  <c r="BU246" i="6"/>
  <c r="BQ246" i="6"/>
  <c r="BO246" i="6"/>
  <c r="BL246" i="6"/>
  <c r="BK246" i="6"/>
  <c r="V30" i="11" s="1"/>
  <c r="HN246" i="6"/>
  <c r="HM246" i="6"/>
  <c r="HQ245" i="6"/>
  <c r="HO245" i="6"/>
  <c r="HU245" i="6" s="1"/>
  <c r="HL245" i="6"/>
  <c r="HK245" i="6"/>
  <c r="HQ244" i="6"/>
  <c r="HO244" i="6"/>
  <c r="HU244" i="6" s="1"/>
  <c r="HL244" i="6"/>
  <c r="HK244" i="6"/>
  <c r="HQ243" i="6"/>
  <c r="HO243" i="6"/>
  <c r="HL243" i="6"/>
  <c r="HK243" i="6"/>
  <c r="HQ242" i="6"/>
  <c r="HO242" i="6"/>
  <c r="HU242" i="6" s="1"/>
  <c r="HL242" i="6"/>
  <c r="HK242" i="6"/>
  <c r="HQ241" i="6"/>
  <c r="HO241" i="6"/>
  <c r="HU241" i="6" s="1"/>
  <c r="HL241" i="6"/>
  <c r="HK241" i="6"/>
  <c r="HQ240" i="6"/>
  <c r="HO240" i="6"/>
  <c r="HL240" i="6"/>
  <c r="HK240" i="6"/>
  <c r="HQ239" i="6"/>
  <c r="HO239" i="6"/>
  <c r="HU239" i="6" s="1"/>
  <c r="HL239" i="6"/>
  <c r="HK239" i="6"/>
  <c r="HW246" i="6"/>
  <c r="HL53" i="6"/>
  <c r="HK53" i="6"/>
  <c r="F5" i="8"/>
  <c r="F6" i="8" s="1"/>
  <c r="F7" i="8" s="1"/>
  <c r="F8" i="8" s="1"/>
  <c r="F9" i="8" s="1"/>
  <c r="F10" i="8" s="1"/>
  <c r="F11" i="8" s="1"/>
  <c r="F12" i="8" s="1"/>
  <c r="F13" i="8" s="1"/>
  <c r="F14" i="8" s="1"/>
  <c r="F15" i="8" s="1"/>
  <c r="F16" i="8" s="1"/>
  <c r="F17" i="8" s="1"/>
  <c r="F18" i="8" s="1"/>
  <c r="F19" i="8" s="1"/>
  <c r="F20" i="8" s="1"/>
  <c r="F21" i="8" s="1"/>
  <c r="F22" i="8" s="1"/>
  <c r="F23" i="8" s="1"/>
  <c r="F24" i="8" s="1"/>
  <c r="F25" i="8" s="1"/>
  <c r="F26" i="8" s="1"/>
  <c r="F27" i="8" s="1"/>
  <c r="F28" i="8" s="1"/>
  <c r="F29" i="8" s="1"/>
  <c r="F30" i="8" s="1"/>
  <c r="F31" i="8" s="1"/>
  <c r="HW354" i="6"/>
  <c r="HV354" i="6"/>
  <c r="HT354" i="6"/>
  <c r="HS354" i="6"/>
  <c r="HN354" i="6"/>
  <c r="HM354" i="6"/>
  <c r="HJ354" i="6"/>
  <c r="HI354" i="6"/>
  <c r="HE354" i="6"/>
  <c r="HC354" i="6"/>
  <c r="GZ354" i="6"/>
  <c r="GY354" i="6"/>
  <c r="GX354" i="6"/>
  <c r="GW354" i="6"/>
  <c r="GS354" i="6"/>
  <c r="GQ354" i="6"/>
  <c r="GN354" i="6"/>
  <c r="GM354" i="6"/>
  <c r="GL354" i="6"/>
  <c r="GK354" i="6"/>
  <c r="GG354" i="6"/>
  <c r="GE354" i="6"/>
  <c r="GB354" i="6"/>
  <c r="GA354" i="6"/>
  <c r="FZ354" i="6"/>
  <c r="FY354" i="6"/>
  <c r="FU354" i="6"/>
  <c r="FS354" i="6"/>
  <c r="FP354" i="6"/>
  <c r="FO354" i="6"/>
  <c r="FN354" i="6"/>
  <c r="FM354" i="6"/>
  <c r="FI354" i="6"/>
  <c r="FG354" i="6"/>
  <c r="FD354" i="6"/>
  <c r="FC354" i="6"/>
  <c r="FB354" i="6"/>
  <c r="FA354" i="6"/>
  <c r="EW354" i="6"/>
  <c r="EU354" i="6"/>
  <c r="ER354" i="6"/>
  <c r="EQ354" i="6"/>
  <c r="EP354" i="6"/>
  <c r="EO354" i="6"/>
  <c r="EK354" i="6"/>
  <c r="EI354" i="6"/>
  <c r="EF354" i="6"/>
  <c r="EE354" i="6"/>
  <c r="ED354" i="6"/>
  <c r="EC354" i="6"/>
  <c r="DY354" i="6"/>
  <c r="DW354" i="6"/>
  <c r="DT354" i="6"/>
  <c r="DS354" i="6"/>
  <c r="DR354" i="6"/>
  <c r="DQ354" i="6"/>
  <c r="DM354" i="6"/>
  <c r="DK354" i="6"/>
  <c r="DH354" i="6"/>
  <c r="DG354" i="6"/>
  <c r="DF354" i="6"/>
  <c r="DE354" i="6"/>
  <c r="DA354" i="6"/>
  <c r="CY354" i="6"/>
  <c r="CV354" i="6"/>
  <c r="CU354" i="6"/>
  <c r="CT354" i="6"/>
  <c r="CS354" i="6"/>
  <c r="CO354" i="6"/>
  <c r="CM354" i="6"/>
  <c r="CJ354" i="6"/>
  <c r="CI354" i="6"/>
  <c r="CH354" i="6"/>
  <c r="CG354" i="6"/>
  <c r="CC354" i="6"/>
  <c r="CA354" i="6"/>
  <c r="BX354" i="6"/>
  <c r="BW354" i="6"/>
  <c r="BV354" i="6"/>
  <c r="BU354" i="6"/>
  <c r="BQ354" i="6"/>
  <c r="BO354" i="6"/>
  <c r="BL354" i="6"/>
  <c r="BK354" i="6"/>
  <c r="HQ353" i="6"/>
  <c r="HO353" i="6"/>
  <c r="HL353" i="6"/>
  <c r="HK353" i="6"/>
  <c r="HF353" i="6"/>
  <c r="GT353" i="6"/>
  <c r="GH353" i="6"/>
  <c r="FV353" i="6"/>
  <c r="FJ353" i="6"/>
  <c r="EX353" i="6"/>
  <c r="EL353" i="6"/>
  <c r="DZ353" i="6"/>
  <c r="DN353" i="6"/>
  <c r="DB353" i="6"/>
  <c r="CP353" i="6"/>
  <c r="CD353" i="6"/>
  <c r="BR353" i="6"/>
  <c r="HQ352" i="6"/>
  <c r="HO352" i="6"/>
  <c r="HU352" i="6" s="1"/>
  <c r="HL352" i="6"/>
  <c r="HF352" i="6"/>
  <c r="GT352" i="6"/>
  <c r="GH352" i="6"/>
  <c r="FV352" i="6"/>
  <c r="FJ352" i="6"/>
  <c r="EX352" i="6"/>
  <c r="EL352" i="6"/>
  <c r="DZ352" i="6"/>
  <c r="DN352" i="6"/>
  <c r="DB352" i="6"/>
  <c r="CP352" i="6"/>
  <c r="CD352" i="6"/>
  <c r="BR352" i="6"/>
  <c r="HQ351" i="6"/>
  <c r="HO351" i="6"/>
  <c r="HU351" i="6" s="1"/>
  <c r="HL351" i="6"/>
  <c r="HK351" i="6"/>
  <c r="HF351" i="6"/>
  <c r="GT351" i="6"/>
  <c r="GH351" i="6"/>
  <c r="FV351" i="6"/>
  <c r="FJ351" i="6"/>
  <c r="EX351" i="6"/>
  <c r="EL351" i="6"/>
  <c r="DZ351" i="6"/>
  <c r="DN351" i="6"/>
  <c r="DB351" i="6"/>
  <c r="CP351" i="6"/>
  <c r="CD351" i="6"/>
  <c r="BR351" i="6"/>
  <c r="HQ350" i="6"/>
  <c r="HO350" i="6"/>
  <c r="HL350" i="6"/>
  <c r="HK350" i="6"/>
  <c r="HF350" i="6"/>
  <c r="GT350" i="6"/>
  <c r="GH350" i="6"/>
  <c r="FV350" i="6"/>
  <c r="FJ350" i="6"/>
  <c r="EX350" i="6"/>
  <c r="EL350" i="6"/>
  <c r="DZ350" i="6"/>
  <c r="DN350" i="6"/>
  <c r="DB350" i="6"/>
  <c r="CP350" i="6"/>
  <c r="CD350" i="6"/>
  <c r="BR350" i="6"/>
  <c r="HQ349" i="6"/>
  <c r="HO349" i="6"/>
  <c r="HU349" i="6" s="1"/>
  <c r="HL349" i="6"/>
  <c r="HK349" i="6"/>
  <c r="HF349" i="6"/>
  <c r="GT349" i="6"/>
  <c r="GH349" i="6"/>
  <c r="FV349" i="6"/>
  <c r="FJ349" i="6"/>
  <c r="EX349" i="6"/>
  <c r="EL349" i="6"/>
  <c r="DZ349" i="6"/>
  <c r="DN349" i="6"/>
  <c r="DB349" i="6"/>
  <c r="CP349" i="6"/>
  <c r="CD349" i="6"/>
  <c r="BR349" i="6"/>
  <c r="HQ348" i="6"/>
  <c r="HO348" i="6"/>
  <c r="HL348" i="6"/>
  <c r="HK348" i="6"/>
  <c r="HF348" i="6"/>
  <c r="GT348" i="6"/>
  <c r="GH348" i="6"/>
  <c r="FV348" i="6"/>
  <c r="FJ348" i="6"/>
  <c r="EX348" i="6"/>
  <c r="EL348" i="6"/>
  <c r="DZ348" i="6"/>
  <c r="DN348" i="6"/>
  <c r="DB348" i="6"/>
  <c r="CP348" i="6"/>
  <c r="CD348" i="6"/>
  <c r="BR348" i="6"/>
  <c r="HQ347" i="6"/>
  <c r="HO347" i="6"/>
  <c r="HU347" i="6" s="1"/>
  <c r="HU354" i="6" s="1"/>
  <c r="HL347" i="6"/>
  <c r="HK347" i="6"/>
  <c r="HF347" i="6"/>
  <c r="GT347" i="6"/>
  <c r="GH347" i="6"/>
  <c r="FV347" i="6"/>
  <c r="FJ347" i="6"/>
  <c r="EX347" i="6"/>
  <c r="EL347" i="6"/>
  <c r="DZ347" i="6"/>
  <c r="DN347" i="6"/>
  <c r="DB347" i="6"/>
  <c r="CP347" i="6"/>
  <c r="CD347" i="6"/>
  <c r="BR347" i="6"/>
  <c r="HW345" i="6"/>
  <c r="HV345" i="6"/>
  <c r="HT345" i="6"/>
  <c r="HS345" i="6"/>
  <c r="HN345" i="6"/>
  <c r="HM345" i="6"/>
  <c r="HJ345" i="6"/>
  <c r="HI345" i="6"/>
  <c r="HE345" i="6"/>
  <c r="HC345" i="6"/>
  <c r="GZ345" i="6"/>
  <c r="GY345" i="6"/>
  <c r="GX345" i="6"/>
  <c r="GW345" i="6"/>
  <c r="GS345" i="6"/>
  <c r="GQ345" i="6"/>
  <c r="GN345" i="6"/>
  <c r="GM345" i="6"/>
  <c r="GL345" i="6"/>
  <c r="GK345" i="6"/>
  <c r="GG345" i="6"/>
  <c r="GE345" i="6"/>
  <c r="GB345" i="6"/>
  <c r="GA345" i="6"/>
  <c r="FZ345" i="6"/>
  <c r="FY345" i="6"/>
  <c r="FU345" i="6"/>
  <c r="FS345" i="6"/>
  <c r="FP345" i="6"/>
  <c r="FO345" i="6"/>
  <c r="FN345" i="6"/>
  <c r="FM345" i="6"/>
  <c r="FI345" i="6"/>
  <c r="FG345" i="6"/>
  <c r="FD345" i="6"/>
  <c r="FC345" i="6"/>
  <c r="FB345" i="6"/>
  <c r="FA345" i="6"/>
  <c r="EW345" i="6"/>
  <c r="EU345" i="6"/>
  <c r="ER345" i="6"/>
  <c r="EQ345" i="6"/>
  <c r="EP345" i="6"/>
  <c r="EO345" i="6"/>
  <c r="EK345" i="6"/>
  <c r="EI345" i="6"/>
  <c r="EF345" i="6"/>
  <c r="EE345" i="6"/>
  <c r="ED345" i="6"/>
  <c r="EC345" i="6"/>
  <c r="DY345" i="6"/>
  <c r="DW345" i="6"/>
  <c r="DT345" i="6"/>
  <c r="DS345" i="6"/>
  <c r="DR345" i="6"/>
  <c r="DQ345" i="6"/>
  <c r="DM345" i="6"/>
  <c r="DK345" i="6"/>
  <c r="DH345" i="6"/>
  <c r="DG345" i="6"/>
  <c r="DF345" i="6"/>
  <c r="DE345" i="6"/>
  <c r="DA345" i="6"/>
  <c r="CY345" i="6"/>
  <c r="CV345" i="6"/>
  <c r="CU345" i="6"/>
  <c r="CT345" i="6"/>
  <c r="CS345" i="6"/>
  <c r="CO345" i="6"/>
  <c r="CM345" i="6"/>
  <c r="CJ345" i="6"/>
  <c r="CI345" i="6"/>
  <c r="CH345" i="6"/>
  <c r="CG345" i="6"/>
  <c r="CC345" i="6"/>
  <c r="CA345" i="6"/>
  <c r="BX345" i="6"/>
  <c r="BW345" i="6"/>
  <c r="BV345" i="6"/>
  <c r="BU345" i="6"/>
  <c r="BQ345" i="6"/>
  <c r="BO345" i="6"/>
  <c r="BL345" i="6"/>
  <c r="BK345" i="6"/>
  <c r="V41" i="11" s="1"/>
  <c r="HQ344" i="6"/>
  <c r="HO344" i="6"/>
  <c r="HU344" i="6" s="1"/>
  <c r="HL344" i="6"/>
  <c r="HK344" i="6"/>
  <c r="HF344" i="6"/>
  <c r="GT344" i="6"/>
  <c r="GH344" i="6"/>
  <c r="FV344" i="6"/>
  <c r="FJ344" i="6"/>
  <c r="EX344" i="6"/>
  <c r="EL344" i="6"/>
  <c r="DZ344" i="6"/>
  <c r="DN344" i="6"/>
  <c r="DB344" i="6"/>
  <c r="CP344" i="6"/>
  <c r="CD344" i="6"/>
  <c r="BR344" i="6"/>
  <c r="HQ343" i="6"/>
  <c r="HO343" i="6"/>
  <c r="HU343" i="6" s="1"/>
  <c r="HL343" i="6"/>
  <c r="HK343" i="6"/>
  <c r="HF343" i="6"/>
  <c r="GT343" i="6"/>
  <c r="GH343" i="6"/>
  <c r="FV343" i="6"/>
  <c r="FJ343" i="6"/>
  <c r="EX343" i="6"/>
  <c r="EL343" i="6"/>
  <c r="DZ343" i="6"/>
  <c r="DN343" i="6"/>
  <c r="DB343" i="6"/>
  <c r="CP343" i="6"/>
  <c r="CD343" i="6"/>
  <c r="BR343" i="6"/>
  <c r="HQ342" i="6"/>
  <c r="HO342" i="6"/>
  <c r="HU342" i="6" s="1"/>
  <c r="HL342" i="6"/>
  <c r="HK342" i="6"/>
  <c r="HF342" i="6"/>
  <c r="GT342" i="6"/>
  <c r="GH342" i="6"/>
  <c r="FV342" i="6"/>
  <c r="FJ342" i="6"/>
  <c r="EX342" i="6"/>
  <c r="EL342" i="6"/>
  <c r="DZ342" i="6"/>
  <c r="DN342" i="6"/>
  <c r="DB342" i="6"/>
  <c r="CP342" i="6"/>
  <c r="CD342" i="6"/>
  <c r="BR342" i="6"/>
  <c r="HQ341" i="6"/>
  <c r="HO341" i="6"/>
  <c r="HU341" i="6" s="1"/>
  <c r="HL341" i="6"/>
  <c r="HK341" i="6"/>
  <c r="HF341" i="6"/>
  <c r="GT341" i="6"/>
  <c r="GH341" i="6"/>
  <c r="FV341" i="6"/>
  <c r="FJ341" i="6"/>
  <c r="EX341" i="6"/>
  <c r="EL341" i="6"/>
  <c r="DZ341" i="6"/>
  <c r="DN341" i="6"/>
  <c r="DB341" i="6"/>
  <c r="CP341" i="6"/>
  <c r="CD341" i="6"/>
  <c r="BR341" i="6"/>
  <c r="HQ339" i="6"/>
  <c r="HO339" i="6"/>
  <c r="HU339" i="6" s="1"/>
  <c r="HL339" i="6"/>
  <c r="HK339" i="6"/>
  <c r="HF339" i="6"/>
  <c r="GT339" i="6"/>
  <c r="GH339" i="6"/>
  <c r="FV339" i="6"/>
  <c r="FJ339" i="6"/>
  <c r="EX339" i="6"/>
  <c r="EL339" i="6"/>
  <c r="DZ339" i="6"/>
  <c r="DN339" i="6"/>
  <c r="DB339" i="6"/>
  <c r="CP339" i="6"/>
  <c r="CD339" i="6"/>
  <c r="BR339" i="6"/>
  <c r="HQ338" i="6"/>
  <c r="HO338" i="6"/>
  <c r="HU338" i="6" s="1"/>
  <c r="HU345" i="6" s="1"/>
  <c r="HL338" i="6"/>
  <c r="HK338" i="6"/>
  <c r="HF338" i="6"/>
  <c r="GT338" i="6"/>
  <c r="GH338" i="6"/>
  <c r="FV338" i="6"/>
  <c r="FJ338" i="6"/>
  <c r="EX338" i="6"/>
  <c r="EL338" i="6"/>
  <c r="DZ338" i="6"/>
  <c r="DN338" i="6"/>
  <c r="DB338" i="6"/>
  <c r="CP338" i="6"/>
  <c r="CD338" i="6"/>
  <c r="BR338" i="6"/>
  <c r="HW336" i="6"/>
  <c r="HV336" i="6"/>
  <c r="HT336" i="6"/>
  <c r="HS336" i="6"/>
  <c r="HN336" i="6"/>
  <c r="HM336" i="6"/>
  <c r="HJ336" i="6"/>
  <c r="HI336" i="6"/>
  <c r="HE336" i="6"/>
  <c r="HC336" i="6"/>
  <c r="GZ336" i="6"/>
  <c r="GY336" i="6"/>
  <c r="GX336" i="6"/>
  <c r="GW336" i="6"/>
  <c r="GS336" i="6"/>
  <c r="GQ336" i="6"/>
  <c r="GN336" i="6"/>
  <c r="GM336" i="6"/>
  <c r="GL336" i="6"/>
  <c r="GK336" i="6"/>
  <c r="GG336" i="6"/>
  <c r="GE336" i="6"/>
  <c r="GB336" i="6"/>
  <c r="GA336" i="6"/>
  <c r="FZ336" i="6"/>
  <c r="FY336" i="6"/>
  <c r="FU336" i="6"/>
  <c r="FS336" i="6"/>
  <c r="FP336" i="6"/>
  <c r="FO336" i="6"/>
  <c r="FN336" i="6"/>
  <c r="FM336" i="6"/>
  <c r="FI336" i="6"/>
  <c r="FG336" i="6"/>
  <c r="FD336" i="6"/>
  <c r="FC336" i="6"/>
  <c r="FB336" i="6"/>
  <c r="FA336" i="6"/>
  <c r="EW336" i="6"/>
  <c r="EU336" i="6"/>
  <c r="ER336" i="6"/>
  <c r="EQ336" i="6"/>
  <c r="EP336" i="6"/>
  <c r="EO336" i="6"/>
  <c r="EK336" i="6"/>
  <c r="EI336" i="6"/>
  <c r="EF336" i="6"/>
  <c r="EE336" i="6"/>
  <c r="ED336" i="6"/>
  <c r="EC336" i="6"/>
  <c r="DY336" i="6"/>
  <c r="DW336" i="6"/>
  <c r="DT336" i="6"/>
  <c r="DS336" i="6"/>
  <c r="DR336" i="6"/>
  <c r="DQ336" i="6"/>
  <c r="DM336" i="6"/>
  <c r="DK336" i="6"/>
  <c r="DH336" i="6"/>
  <c r="DG336" i="6"/>
  <c r="DF336" i="6"/>
  <c r="DE336" i="6"/>
  <c r="DA336" i="6"/>
  <c r="CY336" i="6"/>
  <c r="CV336" i="6"/>
  <c r="CU336" i="6"/>
  <c r="CT336" i="6"/>
  <c r="CS336" i="6"/>
  <c r="CO336" i="6"/>
  <c r="CM336" i="6"/>
  <c r="CJ336" i="6"/>
  <c r="CI336" i="6"/>
  <c r="CH336" i="6"/>
  <c r="CG336" i="6"/>
  <c r="CC336" i="6"/>
  <c r="CA336" i="6"/>
  <c r="BX336" i="6"/>
  <c r="BW336" i="6"/>
  <c r="BV336" i="6"/>
  <c r="BU336" i="6"/>
  <c r="BQ336" i="6"/>
  <c r="BO336" i="6"/>
  <c r="BL336" i="6"/>
  <c r="BK336" i="6"/>
  <c r="V40" i="11" s="1"/>
  <c r="HQ335" i="6"/>
  <c r="HO335" i="6"/>
  <c r="HU335" i="6" s="1"/>
  <c r="HL335" i="6"/>
  <c r="HK335" i="6"/>
  <c r="HF335" i="6"/>
  <c r="GT335" i="6"/>
  <c r="GH335" i="6"/>
  <c r="FV335" i="6"/>
  <c r="FJ335" i="6"/>
  <c r="EX335" i="6"/>
  <c r="EL335" i="6"/>
  <c r="DZ335" i="6"/>
  <c r="DN335" i="6"/>
  <c r="DB335" i="6"/>
  <c r="CP335" i="6"/>
  <c r="CD335" i="6"/>
  <c r="BR335" i="6"/>
  <c r="HQ334" i="6"/>
  <c r="HO334" i="6"/>
  <c r="HU334" i="6" s="1"/>
  <c r="HL334" i="6"/>
  <c r="HK334" i="6"/>
  <c r="HF334" i="6"/>
  <c r="GT334" i="6"/>
  <c r="GH334" i="6"/>
  <c r="FV334" i="6"/>
  <c r="FJ334" i="6"/>
  <c r="EX334" i="6"/>
  <c r="EL334" i="6"/>
  <c r="DZ334" i="6"/>
  <c r="DN334" i="6"/>
  <c r="DB334" i="6"/>
  <c r="CP334" i="6"/>
  <c r="CD334" i="6"/>
  <c r="BR334" i="6"/>
  <c r="HQ333" i="6"/>
  <c r="HO333" i="6"/>
  <c r="HL333" i="6"/>
  <c r="HK333" i="6"/>
  <c r="HF333" i="6"/>
  <c r="GT333" i="6"/>
  <c r="GH333" i="6"/>
  <c r="FV333" i="6"/>
  <c r="FJ333" i="6"/>
  <c r="EX333" i="6"/>
  <c r="EL333" i="6"/>
  <c r="DZ333" i="6"/>
  <c r="DN333" i="6"/>
  <c r="DB333" i="6"/>
  <c r="CP333" i="6"/>
  <c r="CD333" i="6"/>
  <c r="BR333" i="6"/>
  <c r="HQ332" i="6"/>
  <c r="HO332" i="6"/>
  <c r="HU332" i="6" s="1"/>
  <c r="HL332" i="6"/>
  <c r="HK332" i="6"/>
  <c r="HF332" i="6"/>
  <c r="GT332" i="6"/>
  <c r="GH332" i="6"/>
  <c r="FV332" i="6"/>
  <c r="FJ332" i="6"/>
  <c r="EX332" i="6"/>
  <c r="EL332" i="6"/>
  <c r="DZ332" i="6"/>
  <c r="DN332" i="6"/>
  <c r="DB332" i="6"/>
  <c r="CP332" i="6"/>
  <c r="CD332" i="6"/>
  <c r="BR332" i="6"/>
  <c r="HQ331" i="6"/>
  <c r="HO331" i="6"/>
  <c r="HU331" i="6" s="1"/>
  <c r="HL331" i="6"/>
  <c r="HK331" i="6"/>
  <c r="HF331" i="6"/>
  <c r="GT331" i="6"/>
  <c r="GH331" i="6"/>
  <c r="FV331" i="6"/>
  <c r="FJ331" i="6"/>
  <c r="EX331" i="6"/>
  <c r="EL331" i="6"/>
  <c r="DZ331" i="6"/>
  <c r="DN331" i="6"/>
  <c r="DB331" i="6"/>
  <c r="CP331" i="6"/>
  <c r="CD331" i="6"/>
  <c r="BR331" i="6"/>
  <c r="HQ330" i="6"/>
  <c r="HO330" i="6"/>
  <c r="HU330" i="6" s="1"/>
  <c r="HL330" i="6"/>
  <c r="HK330" i="6"/>
  <c r="HF330" i="6"/>
  <c r="GT330" i="6"/>
  <c r="GH330" i="6"/>
  <c r="FV330" i="6"/>
  <c r="FJ330" i="6"/>
  <c r="EX330" i="6"/>
  <c r="EL330" i="6"/>
  <c r="DZ330" i="6"/>
  <c r="DN330" i="6"/>
  <c r="DB330" i="6"/>
  <c r="CP330" i="6"/>
  <c r="CD330" i="6"/>
  <c r="BR330" i="6"/>
  <c r="HQ329" i="6"/>
  <c r="HO329" i="6"/>
  <c r="HU329" i="6" s="1"/>
  <c r="HU336" i="6" s="1"/>
  <c r="HL329" i="6"/>
  <c r="HK329" i="6"/>
  <c r="HF329" i="6"/>
  <c r="GT329" i="6"/>
  <c r="GH329" i="6"/>
  <c r="FV329" i="6"/>
  <c r="FJ329" i="6"/>
  <c r="EX329" i="6"/>
  <c r="EL329" i="6"/>
  <c r="DZ329" i="6"/>
  <c r="DN329" i="6"/>
  <c r="DB329" i="6"/>
  <c r="CP329" i="6"/>
  <c r="CD329" i="6"/>
  <c r="BR329" i="6"/>
  <c r="HW327" i="6"/>
  <c r="HV327" i="6"/>
  <c r="HT327" i="6"/>
  <c r="HS327" i="6"/>
  <c r="HN327" i="6"/>
  <c r="HM327" i="6"/>
  <c r="HJ327" i="6"/>
  <c r="HI327" i="6"/>
  <c r="HE327" i="6"/>
  <c r="HC327" i="6"/>
  <c r="GZ327" i="6"/>
  <c r="GY327" i="6"/>
  <c r="GX327" i="6"/>
  <c r="GW327" i="6"/>
  <c r="GS327" i="6"/>
  <c r="GQ327" i="6"/>
  <c r="GN327" i="6"/>
  <c r="GM327" i="6"/>
  <c r="GL327" i="6"/>
  <c r="GK327" i="6"/>
  <c r="GG327" i="6"/>
  <c r="GE327" i="6"/>
  <c r="GB327" i="6"/>
  <c r="GA327" i="6"/>
  <c r="FZ327" i="6"/>
  <c r="FY327" i="6"/>
  <c r="FU327" i="6"/>
  <c r="FS327" i="6"/>
  <c r="FP327" i="6"/>
  <c r="FO327" i="6"/>
  <c r="FN327" i="6"/>
  <c r="FM327" i="6"/>
  <c r="FI327" i="6"/>
  <c r="FG327" i="6"/>
  <c r="FD327" i="6"/>
  <c r="FC327" i="6"/>
  <c r="FB327" i="6"/>
  <c r="FA327" i="6"/>
  <c r="EW327" i="6"/>
  <c r="EU327" i="6"/>
  <c r="ER327" i="6"/>
  <c r="EQ327" i="6"/>
  <c r="EP327" i="6"/>
  <c r="EO327" i="6"/>
  <c r="EK327" i="6"/>
  <c r="EI327" i="6"/>
  <c r="EF327" i="6"/>
  <c r="EE327" i="6"/>
  <c r="ED327" i="6"/>
  <c r="EC327" i="6"/>
  <c r="DY327" i="6"/>
  <c r="DW327" i="6"/>
  <c r="DT327" i="6"/>
  <c r="DS327" i="6"/>
  <c r="DR327" i="6"/>
  <c r="DQ327" i="6"/>
  <c r="DM327" i="6"/>
  <c r="DK327" i="6"/>
  <c r="DH327" i="6"/>
  <c r="DG327" i="6"/>
  <c r="DF327" i="6"/>
  <c r="DE327" i="6"/>
  <c r="DA327" i="6"/>
  <c r="CY327" i="6"/>
  <c r="CV327" i="6"/>
  <c r="CU327" i="6"/>
  <c r="CT327" i="6"/>
  <c r="CS327" i="6"/>
  <c r="CO327" i="6"/>
  <c r="CM327" i="6"/>
  <c r="CJ327" i="6"/>
  <c r="CI327" i="6"/>
  <c r="CH327" i="6"/>
  <c r="CG327" i="6"/>
  <c r="CC327" i="6"/>
  <c r="CA327" i="6"/>
  <c r="BX327" i="6"/>
  <c r="BW327" i="6"/>
  <c r="BV327" i="6"/>
  <c r="BU327" i="6"/>
  <c r="BQ327" i="6"/>
  <c r="BO327" i="6"/>
  <c r="BL327" i="6"/>
  <c r="BK327" i="6"/>
  <c r="V39" i="11" s="1"/>
  <c r="HQ326" i="6"/>
  <c r="HO326" i="6"/>
  <c r="HU326" i="6" s="1"/>
  <c r="HL326" i="6"/>
  <c r="HK326" i="6"/>
  <c r="HF326" i="6"/>
  <c r="GT326" i="6"/>
  <c r="GH326" i="6"/>
  <c r="FV326" i="6"/>
  <c r="FJ326" i="6"/>
  <c r="EX326" i="6"/>
  <c r="EL326" i="6"/>
  <c r="DZ326" i="6"/>
  <c r="DN326" i="6"/>
  <c r="DB326" i="6"/>
  <c r="CP326" i="6"/>
  <c r="CD326" i="6"/>
  <c r="BR326" i="6"/>
  <c r="HQ325" i="6"/>
  <c r="HO325" i="6"/>
  <c r="HU325" i="6" s="1"/>
  <c r="HL325" i="6"/>
  <c r="HK325" i="6"/>
  <c r="HF325" i="6"/>
  <c r="GT325" i="6"/>
  <c r="GH325" i="6"/>
  <c r="FV325" i="6"/>
  <c r="FJ325" i="6"/>
  <c r="EX325" i="6"/>
  <c r="EL325" i="6"/>
  <c r="DZ325" i="6"/>
  <c r="DN325" i="6"/>
  <c r="DB325" i="6"/>
  <c r="CP325" i="6"/>
  <c r="CD325" i="6"/>
  <c r="BR325" i="6"/>
  <c r="HQ324" i="6"/>
  <c r="HO324" i="6"/>
  <c r="HL324" i="6"/>
  <c r="HK324" i="6"/>
  <c r="HF324" i="6"/>
  <c r="GT324" i="6"/>
  <c r="GH324" i="6"/>
  <c r="FV324" i="6"/>
  <c r="FJ324" i="6"/>
  <c r="EX324" i="6"/>
  <c r="EL324" i="6"/>
  <c r="DZ324" i="6"/>
  <c r="DN324" i="6"/>
  <c r="DB324" i="6"/>
  <c r="CP324" i="6"/>
  <c r="CD324" i="6"/>
  <c r="BR324" i="6"/>
  <c r="HQ323" i="6"/>
  <c r="HO323" i="6"/>
  <c r="HU323" i="6" s="1"/>
  <c r="HL323" i="6"/>
  <c r="HK323" i="6"/>
  <c r="HF323" i="6"/>
  <c r="GT323" i="6"/>
  <c r="GH323" i="6"/>
  <c r="FV323" i="6"/>
  <c r="FJ323" i="6"/>
  <c r="EX323" i="6"/>
  <c r="EL323" i="6"/>
  <c r="DZ323" i="6"/>
  <c r="DN323" i="6"/>
  <c r="DB323" i="6"/>
  <c r="CP323" i="6"/>
  <c r="CD323" i="6"/>
  <c r="BR323" i="6"/>
  <c r="HQ322" i="6"/>
  <c r="HO322" i="6"/>
  <c r="HU322" i="6" s="1"/>
  <c r="HL322" i="6"/>
  <c r="HK322" i="6"/>
  <c r="HF322" i="6"/>
  <c r="GT322" i="6"/>
  <c r="GH322" i="6"/>
  <c r="FV322" i="6"/>
  <c r="FJ322" i="6"/>
  <c r="EX322" i="6"/>
  <c r="EL322" i="6"/>
  <c r="DZ322" i="6"/>
  <c r="DN322" i="6"/>
  <c r="DB322" i="6"/>
  <c r="CP322" i="6"/>
  <c r="CD322" i="6"/>
  <c r="BR322" i="6"/>
  <c r="HQ321" i="6"/>
  <c r="HO321" i="6"/>
  <c r="HU321" i="6" s="1"/>
  <c r="HL321" i="6"/>
  <c r="HK321" i="6"/>
  <c r="HF321" i="6"/>
  <c r="GT321" i="6"/>
  <c r="GH321" i="6"/>
  <c r="FV321" i="6"/>
  <c r="FJ321" i="6"/>
  <c r="EX321" i="6"/>
  <c r="EL321" i="6"/>
  <c r="DZ321" i="6"/>
  <c r="DN321" i="6"/>
  <c r="DB321" i="6"/>
  <c r="CP321" i="6"/>
  <c r="CD321" i="6"/>
  <c r="BR321" i="6"/>
  <c r="HQ320" i="6"/>
  <c r="HO320" i="6"/>
  <c r="HL320" i="6"/>
  <c r="HK320" i="6"/>
  <c r="HF320" i="6"/>
  <c r="GT320" i="6"/>
  <c r="GH320" i="6"/>
  <c r="FV320" i="6"/>
  <c r="FJ320" i="6"/>
  <c r="EX320" i="6"/>
  <c r="EL320" i="6"/>
  <c r="DZ320" i="6"/>
  <c r="DN320" i="6"/>
  <c r="DB320" i="6"/>
  <c r="CP320" i="6"/>
  <c r="CD320" i="6"/>
  <c r="BR320" i="6"/>
  <c r="HW318" i="6"/>
  <c r="HV318" i="6"/>
  <c r="HT318" i="6"/>
  <c r="HS318" i="6"/>
  <c r="HN318" i="6"/>
  <c r="HM318" i="6"/>
  <c r="HJ318" i="6"/>
  <c r="HI318" i="6"/>
  <c r="HE318" i="6"/>
  <c r="HC318" i="6"/>
  <c r="GZ318" i="6"/>
  <c r="GY318" i="6"/>
  <c r="GX318" i="6"/>
  <c r="GW318" i="6"/>
  <c r="GS318" i="6"/>
  <c r="GQ318" i="6"/>
  <c r="GN318" i="6"/>
  <c r="GM318" i="6"/>
  <c r="GL318" i="6"/>
  <c r="GK318" i="6"/>
  <c r="GG318" i="6"/>
  <c r="GE318" i="6"/>
  <c r="GB318" i="6"/>
  <c r="GA318" i="6"/>
  <c r="FZ318" i="6"/>
  <c r="FY318" i="6"/>
  <c r="FU318" i="6"/>
  <c r="FS318" i="6"/>
  <c r="FP318" i="6"/>
  <c r="FO318" i="6"/>
  <c r="FN318" i="6"/>
  <c r="FM318" i="6"/>
  <c r="FI318" i="6"/>
  <c r="FG318" i="6"/>
  <c r="FD318" i="6"/>
  <c r="FC318" i="6"/>
  <c r="FB318" i="6"/>
  <c r="FA318" i="6"/>
  <c r="EW318" i="6"/>
  <c r="EU318" i="6"/>
  <c r="ER318" i="6"/>
  <c r="EQ318" i="6"/>
  <c r="EP318" i="6"/>
  <c r="EO318" i="6"/>
  <c r="EK318" i="6"/>
  <c r="EI318" i="6"/>
  <c r="EF318" i="6"/>
  <c r="EE318" i="6"/>
  <c r="ED318" i="6"/>
  <c r="EC318" i="6"/>
  <c r="DY318" i="6"/>
  <c r="DW318" i="6"/>
  <c r="DT318" i="6"/>
  <c r="DS318" i="6"/>
  <c r="DR318" i="6"/>
  <c r="DQ318" i="6"/>
  <c r="DM318" i="6"/>
  <c r="DK318" i="6"/>
  <c r="DH318" i="6"/>
  <c r="DG318" i="6"/>
  <c r="DF318" i="6"/>
  <c r="DE318" i="6"/>
  <c r="DA318" i="6"/>
  <c r="CY318" i="6"/>
  <c r="CV318" i="6"/>
  <c r="CU318" i="6"/>
  <c r="CT318" i="6"/>
  <c r="CS318" i="6"/>
  <c r="CO318" i="6"/>
  <c r="CM318" i="6"/>
  <c r="CJ318" i="6"/>
  <c r="CI318" i="6"/>
  <c r="CH318" i="6"/>
  <c r="CG318" i="6"/>
  <c r="CC318" i="6"/>
  <c r="CA318" i="6"/>
  <c r="BX318" i="6"/>
  <c r="BW318" i="6"/>
  <c r="BV318" i="6"/>
  <c r="BU318" i="6"/>
  <c r="BQ318" i="6"/>
  <c r="BO318" i="6"/>
  <c r="BL318" i="6"/>
  <c r="BK318" i="6"/>
  <c r="V38" i="11" s="1"/>
  <c r="HQ317" i="6"/>
  <c r="HO317" i="6"/>
  <c r="HU317" i="6" s="1"/>
  <c r="HL317" i="6"/>
  <c r="HK317" i="6"/>
  <c r="HF317" i="6"/>
  <c r="GT317" i="6"/>
  <c r="GH317" i="6"/>
  <c r="FV317" i="6"/>
  <c r="FJ317" i="6"/>
  <c r="EX317" i="6"/>
  <c r="EL317" i="6"/>
  <c r="DZ317" i="6"/>
  <c r="DN317" i="6"/>
  <c r="DB317" i="6"/>
  <c r="CP317" i="6"/>
  <c r="CD317" i="6"/>
  <c r="BR317" i="6"/>
  <c r="HQ316" i="6"/>
  <c r="HO316" i="6"/>
  <c r="HU316" i="6" s="1"/>
  <c r="HL316" i="6"/>
  <c r="HK316" i="6"/>
  <c r="HF316" i="6"/>
  <c r="GT316" i="6"/>
  <c r="GH316" i="6"/>
  <c r="FV316" i="6"/>
  <c r="FJ316" i="6"/>
  <c r="EX316" i="6"/>
  <c r="EL316" i="6"/>
  <c r="DZ316" i="6"/>
  <c r="DN316" i="6"/>
  <c r="DB316" i="6"/>
  <c r="CP316" i="6"/>
  <c r="CD316" i="6"/>
  <c r="BR316" i="6"/>
  <c r="HQ315" i="6"/>
  <c r="HO315" i="6"/>
  <c r="HL315" i="6"/>
  <c r="HK315" i="6"/>
  <c r="HF315" i="6"/>
  <c r="GT315" i="6"/>
  <c r="GH315" i="6"/>
  <c r="FV315" i="6"/>
  <c r="FJ315" i="6"/>
  <c r="EX315" i="6"/>
  <c r="EL315" i="6"/>
  <c r="DZ315" i="6"/>
  <c r="DN315" i="6"/>
  <c r="DB315" i="6"/>
  <c r="CP315" i="6"/>
  <c r="CD315" i="6"/>
  <c r="BR315" i="6"/>
  <c r="HQ314" i="6"/>
  <c r="HO314" i="6"/>
  <c r="HU314" i="6" s="1"/>
  <c r="HL314" i="6"/>
  <c r="HK314" i="6"/>
  <c r="HF314" i="6"/>
  <c r="GT314" i="6"/>
  <c r="GH314" i="6"/>
  <c r="FV314" i="6"/>
  <c r="FJ314" i="6"/>
  <c r="EX314" i="6"/>
  <c r="EL314" i="6"/>
  <c r="DZ314" i="6"/>
  <c r="DN314" i="6"/>
  <c r="DB314" i="6"/>
  <c r="CP314" i="6"/>
  <c r="CD314" i="6"/>
  <c r="BR314" i="6"/>
  <c r="HQ313" i="6"/>
  <c r="HO313" i="6"/>
  <c r="HU313" i="6" s="1"/>
  <c r="HL313" i="6"/>
  <c r="HK313" i="6"/>
  <c r="HF313" i="6"/>
  <c r="GT313" i="6"/>
  <c r="GH313" i="6"/>
  <c r="FV313" i="6"/>
  <c r="FJ313" i="6"/>
  <c r="EX313" i="6"/>
  <c r="EL313" i="6"/>
  <c r="DZ313" i="6"/>
  <c r="DN313" i="6"/>
  <c r="DB313" i="6"/>
  <c r="CP313" i="6"/>
  <c r="CD313" i="6"/>
  <c r="BR313" i="6"/>
  <c r="HQ312" i="6"/>
  <c r="HO312" i="6"/>
  <c r="HU312" i="6" s="1"/>
  <c r="HL312" i="6"/>
  <c r="HK312" i="6"/>
  <c r="HF312" i="6"/>
  <c r="GT312" i="6"/>
  <c r="GH312" i="6"/>
  <c r="FV312" i="6"/>
  <c r="FJ312" i="6"/>
  <c r="EX312" i="6"/>
  <c r="EL312" i="6"/>
  <c r="DZ312" i="6"/>
  <c r="DN312" i="6"/>
  <c r="DB312" i="6"/>
  <c r="CP312" i="6"/>
  <c r="CD312" i="6"/>
  <c r="BR312" i="6"/>
  <c r="HQ311" i="6"/>
  <c r="HL311" i="6"/>
  <c r="HK311" i="6"/>
  <c r="HF311" i="6"/>
  <c r="GT311" i="6"/>
  <c r="GH311" i="6"/>
  <c r="FV311" i="6"/>
  <c r="FJ311" i="6"/>
  <c r="EX311" i="6"/>
  <c r="EL311" i="6"/>
  <c r="DZ311" i="6"/>
  <c r="DN311" i="6"/>
  <c r="DB311" i="6"/>
  <c r="CP311" i="6"/>
  <c r="CD311" i="6"/>
  <c r="BR311" i="6"/>
  <c r="HW309" i="6"/>
  <c r="HV309" i="6"/>
  <c r="HT309" i="6"/>
  <c r="HS309" i="6"/>
  <c r="HN309" i="6"/>
  <c r="HM309" i="6"/>
  <c r="HJ309" i="6"/>
  <c r="HI309" i="6"/>
  <c r="HE309" i="6"/>
  <c r="HC309" i="6"/>
  <c r="GZ309" i="6"/>
  <c r="GY309" i="6"/>
  <c r="GX309" i="6"/>
  <c r="GW309" i="6"/>
  <c r="GS309" i="6"/>
  <c r="GQ309" i="6"/>
  <c r="GN309" i="6"/>
  <c r="GM309" i="6"/>
  <c r="GL309" i="6"/>
  <c r="GK309" i="6"/>
  <c r="GG309" i="6"/>
  <c r="GE309" i="6"/>
  <c r="GB309" i="6"/>
  <c r="GA309" i="6"/>
  <c r="FZ309" i="6"/>
  <c r="FY309" i="6"/>
  <c r="FU309" i="6"/>
  <c r="FS309" i="6"/>
  <c r="FP309" i="6"/>
  <c r="FO309" i="6"/>
  <c r="FN309" i="6"/>
  <c r="FM309" i="6"/>
  <c r="FI309" i="6"/>
  <c r="FG309" i="6"/>
  <c r="FD309" i="6"/>
  <c r="FC309" i="6"/>
  <c r="FB309" i="6"/>
  <c r="FA309" i="6"/>
  <c r="EW309" i="6"/>
  <c r="EU309" i="6"/>
  <c r="ER309" i="6"/>
  <c r="EQ309" i="6"/>
  <c r="EP309" i="6"/>
  <c r="EO309" i="6"/>
  <c r="EK309" i="6"/>
  <c r="EI309" i="6"/>
  <c r="EF309" i="6"/>
  <c r="EE309" i="6"/>
  <c r="ED309" i="6"/>
  <c r="EC309" i="6"/>
  <c r="DY309" i="6"/>
  <c r="DW309" i="6"/>
  <c r="DT309" i="6"/>
  <c r="DS309" i="6"/>
  <c r="DR309" i="6"/>
  <c r="DQ309" i="6"/>
  <c r="DM309" i="6"/>
  <c r="DK309" i="6"/>
  <c r="DH309" i="6"/>
  <c r="DG309" i="6"/>
  <c r="DF309" i="6"/>
  <c r="DE309" i="6"/>
  <c r="DA309" i="6"/>
  <c r="CY309" i="6"/>
  <c r="CV309" i="6"/>
  <c r="CU309" i="6"/>
  <c r="CT309" i="6"/>
  <c r="CS309" i="6"/>
  <c r="CO309" i="6"/>
  <c r="CM309" i="6"/>
  <c r="CJ309" i="6"/>
  <c r="CI309" i="6"/>
  <c r="CH309" i="6"/>
  <c r="CG309" i="6"/>
  <c r="CC309" i="6"/>
  <c r="CA309" i="6"/>
  <c r="BX309" i="6"/>
  <c r="BW309" i="6"/>
  <c r="BV309" i="6"/>
  <c r="BU309" i="6"/>
  <c r="BQ309" i="6"/>
  <c r="BO309" i="6"/>
  <c r="BL309" i="6"/>
  <c r="BK309" i="6"/>
  <c r="V37" i="11" s="1"/>
  <c r="HQ308" i="6"/>
  <c r="HO308" i="6"/>
  <c r="HU308" i="6" s="1"/>
  <c r="HL308" i="6"/>
  <c r="HK308" i="6"/>
  <c r="HF308" i="6"/>
  <c r="GT308" i="6"/>
  <c r="GH308" i="6"/>
  <c r="FV308" i="6"/>
  <c r="FJ308" i="6"/>
  <c r="EX308" i="6"/>
  <c r="EL308" i="6"/>
  <c r="DZ308" i="6"/>
  <c r="DN308" i="6"/>
  <c r="DB308" i="6"/>
  <c r="CP308" i="6"/>
  <c r="CD308" i="6"/>
  <c r="BR308" i="6"/>
  <c r="HQ307" i="6"/>
  <c r="HO307" i="6"/>
  <c r="HU307" i="6" s="1"/>
  <c r="HL307" i="6"/>
  <c r="HK307" i="6"/>
  <c r="HF307" i="6"/>
  <c r="GT307" i="6"/>
  <c r="GH307" i="6"/>
  <c r="FV307" i="6"/>
  <c r="FJ307" i="6"/>
  <c r="EX307" i="6"/>
  <c r="EL307" i="6"/>
  <c r="DZ307" i="6"/>
  <c r="DN307" i="6"/>
  <c r="DB307" i="6"/>
  <c r="CP307" i="6"/>
  <c r="CD307" i="6"/>
  <c r="BR307" i="6"/>
  <c r="HQ306" i="6"/>
  <c r="HO306" i="6"/>
  <c r="HL306" i="6"/>
  <c r="HK306" i="6"/>
  <c r="HF306" i="6"/>
  <c r="GT306" i="6"/>
  <c r="GH306" i="6"/>
  <c r="FV306" i="6"/>
  <c r="FJ306" i="6"/>
  <c r="EX306" i="6"/>
  <c r="EL306" i="6"/>
  <c r="DZ306" i="6"/>
  <c r="DN306" i="6"/>
  <c r="DB306" i="6"/>
  <c r="CP306" i="6"/>
  <c r="CD306" i="6"/>
  <c r="BR306" i="6"/>
  <c r="HQ305" i="6"/>
  <c r="HO305" i="6"/>
  <c r="HU305" i="6" s="1"/>
  <c r="HL305" i="6"/>
  <c r="HK305" i="6"/>
  <c r="HF305" i="6"/>
  <c r="GT305" i="6"/>
  <c r="GH305" i="6"/>
  <c r="FV305" i="6"/>
  <c r="FJ305" i="6"/>
  <c r="EX305" i="6"/>
  <c r="EL305" i="6"/>
  <c r="DZ305" i="6"/>
  <c r="DN305" i="6"/>
  <c r="DB305" i="6"/>
  <c r="CP305" i="6"/>
  <c r="CD305" i="6"/>
  <c r="BR305" i="6"/>
  <c r="HQ304" i="6"/>
  <c r="HO304" i="6"/>
  <c r="HU304" i="6" s="1"/>
  <c r="HL304" i="6"/>
  <c r="HK304" i="6"/>
  <c r="HF304" i="6"/>
  <c r="GT304" i="6"/>
  <c r="GH304" i="6"/>
  <c r="FV304" i="6"/>
  <c r="FJ304" i="6"/>
  <c r="EX304" i="6"/>
  <c r="EL304" i="6"/>
  <c r="DZ304" i="6"/>
  <c r="DN304" i="6"/>
  <c r="DB304" i="6"/>
  <c r="CP304" i="6"/>
  <c r="CD304" i="6"/>
  <c r="BR304" i="6"/>
  <c r="HQ303" i="6"/>
  <c r="HO303" i="6"/>
  <c r="HU303" i="6" s="1"/>
  <c r="HL303" i="6"/>
  <c r="HK303" i="6"/>
  <c r="HF303" i="6"/>
  <c r="GT303" i="6"/>
  <c r="GH303" i="6"/>
  <c r="FV303" i="6"/>
  <c r="FJ303" i="6"/>
  <c r="EX303" i="6"/>
  <c r="EL303" i="6"/>
  <c r="DZ303" i="6"/>
  <c r="DN303" i="6"/>
  <c r="DB303" i="6"/>
  <c r="CP303" i="6"/>
  <c r="CD303" i="6"/>
  <c r="BR303" i="6"/>
  <c r="HQ302" i="6"/>
  <c r="HO302" i="6"/>
  <c r="HU302" i="6" s="1"/>
  <c r="HL302" i="6"/>
  <c r="HK302" i="6"/>
  <c r="HF302" i="6"/>
  <c r="GT302" i="6"/>
  <c r="GH302" i="6"/>
  <c r="FV302" i="6"/>
  <c r="FJ302" i="6"/>
  <c r="EX302" i="6"/>
  <c r="EL302" i="6"/>
  <c r="DZ302" i="6"/>
  <c r="DN302" i="6"/>
  <c r="DB302" i="6"/>
  <c r="CP302" i="6"/>
  <c r="CD302" i="6"/>
  <c r="BR302" i="6"/>
  <c r="HW300" i="6"/>
  <c r="HV300" i="6"/>
  <c r="HT300" i="6"/>
  <c r="HS300" i="6"/>
  <c r="HN300" i="6"/>
  <c r="HM300" i="6"/>
  <c r="HJ300" i="6"/>
  <c r="HI300" i="6"/>
  <c r="HE300" i="6"/>
  <c r="HC300" i="6"/>
  <c r="GZ300" i="6"/>
  <c r="GY300" i="6"/>
  <c r="GX300" i="6"/>
  <c r="GW300" i="6"/>
  <c r="GS300" i="6"/>
  <c r="GQ300" i="6"/>
  <c r="GN300" i="6"/>
  <c r="GM300" i="6"/>
  <c r="GL300" i="6"/>
  <c r="GK300" i="6"/>
  <c r="GG300" i="6"/>
  <c r="GH300" i="6" s="1"/>
  <c r="GE300" i="6"/>
  <c r="GB300" i="6"/>
  <c r="GA300" i="6"/>
  <c r="FZ300" i="6"/>
  <c r="FY300" i="6"/>
  <c r="FU300" i="6"/>
  <c r="FS300" i="6"/>
  <c r="FP300" i="6"/>
  <c r="FO300" i="6"/>
  <c r="FN300" i="6"/>
  <c r="FM300" i="6"/>
  <c r="FI300" i="6"/>
  <c r="FG300" i="6"/>
  <c r="FD300" i="6"/>
  <c r="FC300" i="6"/>
  <c r="FB300" i="6"/>
  <c r="FA300" i="6"/>
  <c r="EW300" i="6"/>
  <c r="EU300" i="6"/>
  <c r="ER300" i="6"/>
  <c r="EQ300" i="6"/>
  <c r="EP300" i="6"/>
  <c r="EO300" i="6"/>
  <c r="EK300" i="6"/>
  <c r="EI300" i="6"/>
  <c r="EF300" i="6"/>
  <c r="EE300" i="6"/>
  <c r="ED300" i="6"/>
  <c r="EC300" i="6"/>
  <c r="DY300" i="6"/>
  <c r="DW300" i="6"/>
  <c r="DT300" i="6"/>
  <c r="DS300" i="6"/>
  <c r="DR300" i="6"/>
  <c r="DQ300" i="6"/>
  <c r="DM300" i="6"/>
  <c r="DK300" i="6"/>
  <c r="DH300" i="6"/>
  <c r="DG300" i="6"/>
  <c r="DF300" i="6"/>
  <c r="DE300" i="6"/>
  <c r="DA300" i="6"/>
  <c r="CY300" i="6"/>
  <c r="CV300" i="6"/>
  <c r="CU300" i="6"/>
  <c r="CT300" i="6"/>
  <c r="CS300" i="6"/>
  <c r="CO300" i="6"/>
  <c r="CM300" i="6"/>
  <c r="CJ300" i="6"/>
  <c r="CI300" i="6"/>
  <c r="CH300" i="6"/>
  <c r="CG300" i="6"/>
  <c r="CC300" i="6"/>
  <c r="CA300" i="6"/>
  <c r="BX300" i="6"/>
  <c r="BW300" i="6"/>
  <c r="BV300" i="6"/>
  <c r="BU300" i="6"/>
  <c r="BQ300" i="6"/>
  <c r="BO300" i="6"/>
  <c r="BL300" i="6"/>
  <c r="BK300" i="6"/>
  <c r="HQ299" i="6"/>
  <c r="HO299" i="6"/>
  <c r="HU299" i="6" s="1"/>
  <c r="HL299" i="6"/>
  <c r="HK299" i="6"/>
  <c r="HF299" i="6"/>
  <c r="GT299" i="6"/>
  <c r="GH299" i="6"/>
  <c r="FV299" i="6"/>
  <c r="FJ299" i="6"/>
  <c r="EX299" i="6"/>
  <c r="EL299" i="6"/>
  <c r="DZ299" i="6"/>
  <c r="DN299" i="6"/>
  <c r="DB299" i="6"/>
  <c r="CP299" i="6"/>
  <c r="CD299" i="6"/>
  <c r="BR299" i="6"/>
  <c r="HQ298" i="6"/>
  <c r="HO298" i="6"/>
  <c r="HU298" i="6" s="1"/>
  <c r="HL298" i="6"/>
  <c r="HK298" i="6"/>
  <c r="HF298" i="6"/>
  <c r="GT298" i="6"/>
  <c r="GH298" i="6"/>
  <c r="FV298" i="6"/>
  <c r="FJ298" i="6"/>
  <c r="EX298" i="6"/>
  <c r="EL298" i="6"/>
  <c r="DZ298" i="6"/>
  <c r="DN298" i="6"/>
  <c r="DB298" i="6"/>
  <c r="CP298" i="6"/>
  <c r="CD298" i="6"/>
  <c r="BR298" i="6"/>
  <c r="HQ297" i="6"/>
  <c r="HO297" i="6"/>
  <c r="HU297" i="6" s="1"/>
  <c r="HL297" i="6"/>
  <c r="HK297" i="6"/>
  <c r="HF297" i="6"/>
  <c r="GT297" i="6"/>
  <c r="GH297" i="6"/>
  <c r="FV297" i="6"/>
  <c r="FJ297" i="6"/>
  <c r="EX297" i="6"/>
  <c r="EL297" i="6"/>
  <c r="DZ297" i="6"/>
  <c r="DN297" i="6"/>
  <c r="DB297" i="6"/>
  <c r="CP297" i="6"/>
  <c r="CD297" i="6"/>
  <c r="BR297" i="6"/>
  <c r="HQ296" i="6"/>
  <c r="HO296" i="6"/>
  <c r="HU296" i="6" s="1"/>
  <c r="HL296" i="6"/>
  <c r="HK296" i="6"/>
  <c r="HF296" i="6"/>
  <c r="GT296" i="6"/>
  <c r="GH296" i="6"/>
  <c r="FV296" i="6"/>
  <c r="FJ296" i="6"/>
  <c r="EX296" i="6"/>
  <c r="EL296" i="6"/>
  <c r="DZ296" i="6"/>
  <c r="DN296" i="6"/>
  <c r="DB296" i="6"/>
  <c r="CP296" i="6"/>
  <c r="CD296" i="6"/>
  <c r="BR296" i="6"/>
  <c r="HQ295" i="6"/>
  <c r="HO295" i="6"/>
  <c r="HU295" i="6" s="1"/>
  <c r="HL295" i="6"/>
  <c r="HK295" i="6"/>
  <c r="HF295" i="6"/>
  <c r="GT295" i="6"/>
  <c r="GH295" i="6"/>
  <c r="FV295" i="6"/>
  <c r="FJ295" i="6"/>
  <c r="EX295" i="6"/>
  <c r="EL295" i="6"/>
  <c r="DZ295" i="6"/>
  <c r="DN295" i="6"/>
  <c r="DB295" i="6"/>
  <c r="CP295" i="6"/>
  <c r="CD295" i="6"/>
  <c r="BR295" i="6"/>
  <c r="HQ294" i="6"/>
  <c r="HO294" i="6"/>
  <c r="HU294" i="6" s="1"/>
  <c r="HL294" i="6"/>
  <c r="HK294" i="6"/>
  <c r="HF294" i="6"/>
  <c r="GT294" i="6"/>
  <c r="GH294" i="6"/>
  <c r="FV294" i="6"/>
  <c r="FJ294" i="6"/>
  <c r="EX294" i="6"/>
  <c r="EL294" i="6"/>
  <c r="DZ294" i="6"/>
  <c r="DN294" i="6"/>
  <c r="DB294" i="6"/>
  <c r="CP294" i="6"/>
  <c r="CD294" i="6"/>
  <c r="BR294" i="6"/>
  <c r="HQ293" i="6"/>
  <c r="HO293" i="6"/>
  <c r="HU293" i="6" s="1"/>
  <c r="HL293" i="6"/>
  <c r="HK293" i="6"/>
  <c r="HF293" i="6"/>
  <c r="GT293" i="6"/>
  <c r="GH293" i="6"/>
  <c r="FV293" i="6"/>
  <c r="FJ293" i="6"/>
  <c r="EX293" i="6"/>
  <c r="EL293" i="6"/>
  <c r="DZ293" i="6"/>
  <c r="DN293" i="6"/>
  <c r="DB293" i="6"/>
  <c r="CP293" i="6"/>
  <c r="CD293" i="6"/>
  <c r="BR293" i="6"/>
  <c r="HW291" i="6"/>
  <c r="HV291" i="6"/>
  <c r="HT291" i="6"/>
  <c r="HS291" i="6"/>
  <c r="HN291" i="6"/>
  <c r="HM291" i="6"/>
  <c r="HJ291" i="6"/>
  <c r="HI291" i="6"/>
  <c r="HE291" i="6"/>
  <c r="HC291" i="6"/>
  <c r="GZ291" i="6"/>
  <c r="GY291" i="6"/>
  <c r="GX291" i="6"/>
  <c r="GW291" i="6"/>
  <c r="GS291" i="6"/>
  <c r="GQ291" i="6"/>
  <c r="GN291" i="6"/>
  <c r="GM291" i="6"/>
  <c r="GL291" i="6"/>
  <c r="GK291" i="6"/>
  <c r="GG291" i="6"/>
  <c r="GE291" i="6"/>
  <c r="GB291" i="6"/>
  <c r="GA291" i="6"/>
  <c r="FZ291" i="6"/>
  <c r="FY291" i="6"/>
  <c r="FU291" i="6"/>
  <c r="FS291" i="6"/>
  <c r="FP291" i="6"/>
  <c r="FO291" i="6"/>
  <c r="FN291" i="6"/>
  <c r="FM291" i="6"/>
  <c r="FI291" i="6"/>
  <c r="FG291" i="6"/>
  <c r="FD291" i="6"/>
  <c r="FC291" i="6"/>
  <c r="FB291" i="6"/>
  <c r="FA291" i="6"/>
  <c r="EW291" i="6"/>
  <c r="EU291" i="6"/>
  <c r="ER291" i="6"/>
  <c r="EQ291" i="6"/>
  <c r="EP291" i="6"/>
  <c r="EO291" i="6"/>
  <c r="EK291" i="6"/>
  <c r="EI291" i="6"/>
  <c r="EF291" i="6"/>
  <c r="EE291" i="6"/>
  <c r="ED291" i="6"/>
  <c r="EC291" i="6"/>
  <c r="DY291" i="6"/>
  <c r="DW291" i="6"/>
  <c r="DT291" i="6"/>
  <c r="DS291" i="6"/>
  <c r="DR291" i="6"/>
  <c r="DQ291" i="6"/>
  <c r="DM291" i="6"/>
  <c r="DK291" i="6"/>
  <c r="DH291" i="6"/>
  <c r="DG291" i="6"/>
  <c r="DF291" i="6"/>
  <c r="DE291" i="6"/>
  <c r="DA291" i="6"/>
  <c r="CY291" i="6"/>
  <c r="CV291" i="6"/>
  <c r="CU291" i="6"/>
  <c r="CT291" i="6"/>
  <c r="CS291" i="6"/>
  <c r="CO291" i="6"/>
  <c r="CM291" i="6"/>
  <c r="CJ291" i="6"/>
  <c r="CI291" i="6"/>
  <c r="CH291" i="6"/>
  <c r="CG291" i="6"/>
  <c r="CC291" i="6"/>
  <c r="CA291" i="6"/>
  <c r="BX291" i="6"/>
  <c r="BW291" i="6"/>
  <c r="BV291" i="6"/>
  <c r="BU291" i="6"/>
  <c r="BQ291" i="6"/>
  <c r="BO291" i="6"/>
  <c r="BL291" i="6"/>
  <c r="BK291" i="6"/>
  <c r="V35" i="11" s="1"/>
  <c r="HQ290" i="6"/>
  <c r="HO290" i="6"/>
  <c r="HU290" i="6" s="1"/>
  <c r="HL290" i="6"/>
  <c r="HK290" i="6"/>
  <c r="HF290" i="6"/>
  <c r="GT290" i="6"/>
  <c r="GH290" i="6"/>
  <c r="FV290" i="6"/>
  <c r="FJ290" i="6"/>
  <c r="EX290" i="6"/>
  <c r="EL290" i="6"/>
  <c r="DZ290" i="6"/>
  <c r="DN290" i="6"/>
  <c r="DB290" i="6"/>
  <c r="CP290" i="6"/>
  <c r="CD290" i="6"/>
  <c r="BR290" i="6"/>
  <c r="HQ289" i="6"/>
  <c r="HO289" i="6"/>
  <c r="HU289" i="6" s="1"/>
  <c r="HL289" i="6"/>
  <c r="HK289" i="6"/>
  <c r="HF289" i="6"/>
  <c r="GT289" i="6"/>
  <c r="GH289" i="6"/>
  <c r="FV289" i="6"/>
  <c r="FJ289" i="6"/>
  <c r="EX289" i="6"/>
  <c r="EL289" i="6"/>
  <c r="DZ289" i="6"/>
  <c r="DN289" i="6"/>
  <c r="DB289" i="6"/>
  <c r="CP289" i="6"/>
  <c r="CD289" i="6"/>
  <c r="BR289" i="6"/>
  <c r="HQ288" i="6"/>
  <c r="HO288" i="6"/>
  <c r="HL288" i="6"/>
  <c r="HK288" i="6"/>
  <c r="HF288" i="6"/>
  <c r="GT288" i="6"/>
  <c r="GH288" i="6"/>
  <c r="FV288" i="6"/>
  <c r="FJ288" i="6"/>
  <c r="EX288" i="6"/>
  <c r="EL288" i="6"/>
  <c r="DZ288" i="6"/>
  <c r="DN288" i="6"/>
  <c r="DB288" i="6"/>
  <c r="CP288" i="6"/>
  <c r="CD288" i="6"/>
  <c r="BR288" i="6"/>
  <c r="HQ287" i="6"/>
  <c r="HO287" i="6"/>
  <c r="HU287" i="6" s="1"/>
  <c r="HL287" i="6"/>
  <c r="HK287" i="6"/>
  <c r="HF287" i="6"/>
  <c r="GT287" i="6"/>
  <c r="GH287" i="6"/>
  <c r="FV287" i="6"/>
  <c r="FJ287" i="6"/>
  <c r="EX287" i="6"/>
  <c r="EL287" i="6"/>
  <c r="DZ287" i="6"/>
  <c r="DN287" i="6"/>
  <c r="DB287" i="6"/>
  <c r="CP287" i="6"/>
  <c r="CD287" i="6"/>
  <c r="BR287" i="6"/>
  <c r="HQ286" i="6"/>
  <c r="HO286" i="6"/>
  <c r="HU286" i="6" s="1"/>
  <c r="HL286" i="6"/>
  <c r="HK286" i="6"/>
  <c r="HF286" i="6"/>
  <c r="GT286" i="6"/>
  <c r="GH286" i="6"/>
  <c r="FV286" i="6"/>
  <c r="FJ286" i="6"/>
  <c r="EX286" i="6"/>
  <c r="EL286" i="6"/>
  <c r="DZ286" i="6"/>
  <c r="DN286" i="6"/>
  <c r="DB286" i="6"/>
  <c r="CP286" i="6"/>
  <c r="CD286" i="6"/>
  <c r="BR286" i="6"/>
  <c r="HQ285" i="6"/>
  <c r="HO285" i="6"/>
  <c r="HU285" i="6" s="1"/>
  <c r="HL285" i="6"/>
  <c r="HF285" i="6"/>
  <c r="GT285" i="6"/>
  <c r="GH285" i="6"/>
  <c r="FV285" i="6"/>
  <c r="FJ285" i="6"/>
  <c r="EX285" i="6"/>
  <c r="EL285" i="6"/>
  <c r="DZ285" i="6"/>
  <c r="DN285" i="6"/>
  <c r="DB285" i="6"/>
  <c r="CP285" i="6"/>
  <c r="CD285" i="6"/>
  <c r="BR285" i="6"/>
  <c r="HQ284" i="6"/>
  <c r="HO284" i="6"/>
  <c r="HU284" i="6" s="1"/>
  <c r="HL284" i="6"/>
  <c r="HF284" i="6"/>
  <c r="GT284" i="6"/>
  <c r="GH284" i="6"/>
  <c r="FV284" i="6"/>
  <c r="FJ284" i="6"/>
  <c r="EX284" i="6"/>
  <c r="EL284" i="6"/>
  <c r="DZ284" i="6"/>
  <c r="DN284" i="6"/>
  <c r="DB284" i="6"/>
  <c r="CP284" i="6"/>
  <c r="CD284" i="6"/>
  <c r="BR284" i="6"/>
  <c r="HW282" i="6"/>
  <c r="HV282" i="6"/>
  <c r="HT282" i="6"/>
  <c r="HS282" i="6"/>
  <c r="HN282" i="6"/>
  <c r="HM282" i="6"/>
  <c r="HJ282" i="6"/>
  <c r="HI282" i="6"/>
  <c r="HE282" i="6"/>
  <c r="HC282" i="6"/>
  <c r="GZ282" i="6"/>
  <c r="GY282" i="6"/>
  <c r="GX282" i="6"/>
  <c r="GW282" i="6"/>
  <c r="GS282" i="6"/>
  <c r="GQ282" i="6"/>
  <c r="GN282" i="6"/>
  <c r="GM282" i="6"/>
  <c r="GL282" i="6"/>
  <c r="GK282" i="6"/>
  <c r="GG282" i="6"/>
  <c r="GE282" i="6"/>
  <c r="GB282" i="6"/>
  <c r="GA282" i="6"/>
  <c r="FZ282" i="6"/>
  <c r="FY282" i="6"/>
  <c r="FU282" i="6"/>
  <c r="FS282" i="6"/>
  <c r="FP282" i="6"/>
  <c r="FO282" i="6"/>
  <c r="FN282" i="6"/>
  <c r="FM282" i="6"/>
  <c r="FI282" i="6"/>
  <c r="FG282" i="6"/>
  <c r="FD282" i="6"/>
  <c r="FC282" i="6"/>
  <c r="FB282" i="6"/>
  <c r="FA282" i="6"/>
  <c r="EW282" i="6"/>
  <c r="EU282" i="6"/>
  <c r="ER282" i="6"/>
  <c r="EQ282" i="6"/>
  <c r="EP282" i="6"/>
  <c r="EO282" i="6"/>
  <c r="EK282" i="6"/>
  <c r="EI282" i="6"/>
  <c r="EF282" i="6"/>
  <c r="EE282" i="6"/>
  <c r="ED282" i="6"/>
  <c r="EC282" i="6"/>
  <c r="DY282" i="6"/>
  <c r="DW282" i="6"/>
  <c r="DT282" i="6"/>
  <c r="DS282" i="6"/>
  <c r="DR282" i="6"/>
  <c r="DQ282" i="6"/>
  <c r="DM282" i="6"/>
  <c r="DK282" i="6"/>
  <c r="DH282" i="6"/>
  <c r="DG282" i="6"/>
  <c r="DF282" i="6"/>
  <c r="DE282" i="6"/>
  <c r="DA282" i="6"/>
  <c r="CY282" i="6"/>
  <c r="CV282" i="6"/>
  <c r="CU282" i="6"/>
  <c r="CT282" i="6"/>
  <c r="CS282" i="6"/>
  <c r="CO282" i="6"/>
  <c r="CM282" i="6"/>
  <c r="CJ282" i="6"/>
  <c r="CI282" i="6"/>
  <c r="CH282" i="6"/>
  <c r="CG282" i="6"/>
  <c r="CC282" i="6"/>
  <c r="CA282" i="6"/>
  <c r="BX282" i="6"/>
  <c r="BW282" i="6"/>
  <c r="BV282" i="6"/>
  <c r="BU282" i="6"/>
  <c r="BQ282" i="6"/>
  <c r="BO282" i="6"/>
  <c r="BL282" i="6"/>
  <c r="BK282" i="6"/>
  <c r="V34" i="11" s="1"/>
  <c r="HQ281" i="6"/>
  <c r="HO281" i="6"/>
  <c r="HU281" i="6" s="1"/>
  <c r="HL281" i="6"/>
  <c r="HK281" i="6"/>
  <c r="HF281" i="6"/>
  <c r="GT281" i="6"/>
  <c r="GH281" i="6"/>
  <c r="FV281" i="6"/>
  <c r="FJ281" i="6"/>
  <c r="EX281" i="6"/>
  <c r="EL281" i="6"/>
  <c r="DZ281" i="6"/>
  <c r="DN281" i="6"/>
  <c r="DB281" i="6"/>
  <c r="CP281" i="6"/>
  <c r="CD281" i="6"/>
  <c r="BR281" i="6"/>
  <c r="HQ280" i="6"/>
  <c r="HO280" i="6"/>
  <c r="HL280" i="6"/>
  <c r="HK280" i="6"/>
  <c r="HF280" i="6"/>
  <c r="GT280" i="6"/>
  <c r="GH280" i="6"/>
  <c r="FV280" i="6"/>
  <c r="FJ280" i="6"/>
  <c r="EX280" i="6"/>
  <c r="EL280" i="6"/>
  <c r="DZ280" i="6"/>
  <c r="DN280" i="6"/>
  <c r="DB280" i="6"/>
  <c r="CP280" i="6"/>
  <c r="CD280" i="6"/>
  <c r="BR280" i="6"/>
  <c r="HQ277" i="6"/>
  <c r="HO277" i="6"/>
  <c r="HU277" i="6" s="1"/>
  <c r="HL277" i="6"/>
  <c r="HK277" i="6"/>
  <c r="HF277" i="6"/>
  <c r="GT277" i="6"/>
  <c r="GH277" i="6"/>
  <c r="FV277" i="6"/>
  <c r="FJ277" i="6"/>
  <c r="EX277" i="6"/>
  <c r="EL277" i="6"/>
  <c r="DZ277" i="6"/>
  <c r="DN277" i="6"/>
  <c r="DB277" i="6"/>
  <c r="CP277" i="6"/>
  <c r="CD277" i="6"/>
  <c r="BR277" i="6"/>
  <c r="HQ276" i="6"/>
  <c r="HO276" i="6"/>
  <c r="HU276" i="6" s="1"/>
  <c r="HL276" i="6"/>
  <c r="HK276" i="6"/>
  <c r="HF276" i="6"/>
  <c r="GT276" i="6"/>
  <c r="GH276" i="6"/>
  <c r="FV276" i="6"/>
  <c r="FJ276" i="6"/>
  <c r="EX276" i="6"/>
  <c r="EL276" i="6"/>
  <c r="DZ276" i="6"/>
  <c r="DN276" i="6"/>
  <c r="DB276" i="6"/>
  <c r="CP276" i="6"/>
  <c r="CD276" i="6"/>
  <c r="BR276" i="6"/>
  <c r="HQ275" i="6"/>
  <c r="HO275" i="6"/>
  <c r="HU275" i="6" s="1"/>
  <c r="HL275" i="6"/>
  <c r="HK275" i="6"/>
  <c r="HF275" i="6"/>
  <c r="GT275" i="6"/>
  <c r="GH275" i="6"/>
  <c r="FV275" i="6"/>
  <c r="FJ275" i="6"/>
  <c r="EX275" i="6"/>
  <c r="EL275" i="6"/>
  <c r="DZ275" i="6"/>
  <c r="DN275" i="6"/>
  <c r="DB275" i="6"/>
  <c r="CP275" i="6"/>
  <c r="CD275" i="6"/>
  <c r="BR275" i="6"/>
  <c r="HW273" i="6"/>
  <c r="HV273" i="6"/>
  <c r="HT273" i="6"/>
  <c r="HS273" i="6"/>
  <c r="HN273" i="6"/>
  <c r="HM273" i="6"/>
  <c r="HJ273" i="6"/>
  <c r="HI273" i="6"/>
  <c r="HE273" i="6"/>
  <c r="HC273" i="6"/>
  <c r="GZ273" i="6"/>
  <c r="GY273" i="6"/>
  <c r="GX273" i="6"/>
  <c r="GW273" i="6"/>
  <c r="GS273" i="6"/>
  <c r="GQ273" i="6"/>
  <c r="GN273" i="6"/>
  <c r="GM273" i="6"/>
  <c r="GL273" i="6"/>
  <c r="GK273" i="6"/>
  <c r="GG273" i="6"/>
  <c r="GE273" i="6"/>
  <c r="GB273" i="6"/>
  <c r="GA273" i="6"/>
  <c r="FZ273" i="6"/>
  <c r="FY273" i="6"/>
  <c r="FU273" i="6"/>
  <c r="FS273" i="6"/>
  <c r="FP273" i="6"/>
  <c r="FO273" i="6"/>
  <c r="FN273" i="6"/>
  <c r="FM273" i="6"/>
  <c r="FI273" i="6"/>
  <c r="FG273" i="6"/>
  <c r="FD273" i="6"/>
  <c r="FC273" i="6"/>
  <c r="FB273" i="6"/>
  <c r="FA273" i="6"/>
  <c r="EW273" i="6"/>
  <c r="EU273" i="6"/>
  <c r="ER273" i="6"/>
  <c r="EQ273" i="6"/>
  <c r="EP273" i="6"/>
  <c r="EO273" i="6"/>
  <c r="EK273" i="6"/>
  <c r="EI273" i="6"/>
  <c r="EF273" i="6"/>
  <c r="EE273" i="6"/>
  <c r="ED273" i="6"/>
  <c r="EC273" i="6"/>
  <c r="DY273" i="6"/>
  <c r="DW273" i="6"/>
  <c r="DT273" i="6"/>
  <c r="DS273" i="6"/>
  <c r="DR273" i="6"/>
  <c r="DQ273" i="6"/>
  <c r="DM273" i="6"/>
  <c r="DK273" i="6"/>
  <c r="DH273" i="6"/>
  <c r="DG273" i="6"/>
  <c r="DF273" i="6"/>
  <c r="DE273" i="6"/>
  <c r="DA273" i="6"/>
  <c r="CY273" i="6"/>
  <c r="CV273" i="6"/>
  <c r="CU273" i="6"/>
  <c r="CT273" i="6"/>
  <c r="CS273" i="6"/>
  <c r="CO273" i="6"/>
  <c r="CM273" i="6"/>
  <c r="CJ273" i="6"/>
  <c r="CI273" i="6"/>
  <c r="CH273" i="6"/>
  <c r="CG273" i="6"/>
  <c r="CC273" i="6"/>
  <c r="CA273" i="6"/>
  <c r="BX273" i="6"/>
  <c r="BW273" i="6"/>
  <c r="BV273" i="6"/>
  <c r="BU273" i="6"/>
  <c r="BQ273" i="6"/>
  <c r="BO273" i="6"/>
  <c r="BL273" i="6"/>
  <c r="BK273" i="6"/>
  <c r="V33" i="11" s="1"/>
  <c r="HQ272" i="6"/>
  <c r="HO272" i="6"/>
  <c r="HU272" i="6" s="1"/>
  <c r="HL272" i="6"/>
  <c r="HK272" i="6"/>
  <c r="HF272" i="6"/>
  <c r="GT272" i="6"/>
  <c r="GH272" i="6"/>
  <c r="FV272" i="6"/>
  <c r="FJ272" i="6"/>
  <c r="EX272" i="6"/>
  <c r="EL272" i="6"/>
  <c r="DZ272" i="6"/>
  <c r="DN272" i="6"/>
  <c r="DB272" i="6"/>
  <c r="CP272" i="6"/>
  <c r="CD272" i="6"/>
  <c r="BR272" i="6"/>
  <c r="HQ271" i="6"/>
  <c r="HO271" i="6"/>
  <c r="HU271" i="6" s="1"/>
  <c r="HL271" i="6"/>
  <c r="HK271" i="6"/>
  <c r="HF271" i="6"/>
  <c r="GT271" i="6"/>
  <c r="GH271" i="6"/>
  <c r="FV271" i="6"/>
  <c r="FJ271" i="6"/>
  <c r="EX271" i="6"/>
  <c r="EL271" i="6"/>
  <c r="DZ271" i="6"/>
  <c r="DN271" i="6"/>
  <c r="DB271" i="6"/>
  <c r="CP271" i="6"/>
  <c r="CD271" i="6"/>
  <c r="BR271" i="6"/>
  <c r="HQ270" i="6"/>
  <c r="HO270" i="6"/>
  <c r="HL270" i="6"/>
  <c r="HK270" i="6"/>
  <c r="HF270" i="6"/>
  <c r="GT270" i="6"/>
  <c r="GH270" i="6"/>
  <c r="FV270" i="6"/>
  <c r="FJ270" i="6"/>
  <c r="EX270" i="6"/>
  <c r="EL270" i="6"/>
  <c r="DZ270" i="6"/>
  <c r="DN270" i="6"/>
  <c r="DB270" i="6"/>
  <c r="CP270" i="6"/>
  <c r="CD270" i="6"/>
  <c r="BR270" i="6"/>
  <c r="HQ269" i="6"/>
  <c r="HO269" i="6"/>
  <c r="HU269" i="6" s="1"/>
  <c r="HL269" i="6"/>
  <c r="HK269" i="6"/>
  <c r="HF269" i="6"/>
  <c r="GT269" i="6"/>
  <c r="GH269" i="6"/>
  <c r="FV269" i="6"/>
  <c r="FJ269" i="6"/>
  <c r="EX269" i="6"/>
  <c r="EL269" i="6"/>
  <c r="DZ269" i="6"/>
  <c r="DN269" i="6"/>
  <c r="DB269" i="6"/>
  <c r="CP269" i="6"/>
  <c r="CD269" i="6"/>
  <c r="BR269" i="6"/>
  <c r="HQ268" i="6"/>
  <c r="HO268" i="6"/>
  <c r="HU268" i="6" s="1"/>
  <c r="HL268" i="6"/>
  <c r="HK268" i="6"/>
  <c r="HF268" i="6"/>
  <c r="GT268" i="6"/>
  <c r="GH268" i="6"/>
  <c r="FV268" i="6"/>
  <c r="FJ268" i="6"/>
  <c r="EX268" i="6"/>
  <c r="EL268" i="6"/>
  <c r="DZ268" i="6"/>
  <c r="DN268" i="6"/>
  <c r="DB268" i="6"/>
  <c r="CP268" i="6"/>
  <c r="CD268" i="6"/>
  <c r="BR268" i="6"/>
  <c r="HQ267" i="6"/>
  <c r="HO267" i="6"/>
  <c r="HU267" i="6" s="1"/>
  <c r="HL267" i="6"/>
  <c r="HK267" i="6"/>
  <c r="HF267" i="6"/>
  <c r="GT267" i="6"/>
  <c r="GH267" i="6"/>
  <c r="FV267" i="6"/>
  <c r="FJ267" i="6"/>
  <c r="EX267" i="6"/>
  <c r="EL267" i="6"/>
  <c r="DZ267" i="6"/>
  <c r="DN267" i="6"/>
  <c r="DB267" i="6"/>
  <c r="CP267" i="6"/>
  <c r="CD267" i="6"/>
  <c r="BR267" i="6"/>
  <c r="HQ266" i="6"/>
  <c r="HO266" i="6"/>
  <c r="HL266" i="6"/>
  <c r="HK266" i="6"/>
  <c r="HF266" i="6"/>
  <c r="GT266" i="6"/>
  <c r="GH266" i="6"/>
  <c r="FV266" i="6"/>
  <c r="FJ266" i="6"/>
  <c r="EX266" i="6"/>
  <c r="EL266" i="6"/>
  <c r="DZ266" i="6"/>
  <c r="DN266" i="6"/>
  <c r="DB266" i="6"/>
  <c r="CP266" i="6"/>
  <c r="CD266" i="6"/>
  <c r="BR266" i="6"/>
  <c r="HW264" i="6"/>
  <c r="HV264" i="6"/>
  <c r="HT264" i="6"/>
  <c r="HS264" i="6"/>
  <c r="HN264" i="6"/>
  <c r="HM264" i="6"/>
  <c r="HJ264" i="6"/>
  <c r="HI264" i="6"/>
  <c r="HE264" i="6"/>
  <c r="HC264" i="6"/>
  <c r="HF264" i="6" s="1"/>
  <c r="GZ264" i="6"/>
  <c r="GY264" i="6"/>
  <c r="GX264" i="6"/>
  <c r="GW264" i="6"/>
  <c r="GS264" i="6"/>
  <c r="GQ264" i="6"/>
  <c r="GN264" i="6"/>
  <c r="GM264" i="6"/>
  <c r="GL264" i="6"/>
  <c r="GK264" i="6"/>
  <c r="GG264" i="6"/>
  <c r="GE264" i="6"/>
  <c r="GB264" i="6"/>
  <c r="GA264" i="6"/>
  <c r="FZ264" i="6"/>
  <c r="FY264" i="6"/>
  <c r="FU264" i="6"/>
  <c r="FS264" i="6"/>
  <c r="FP264" i="6"/>
  <c r="FO264" i="6"/>
  <c r="FN264" i="6"/>
  <c r="FM264" i="6"/>
  <c r="FI264" i="6"/>
  <c r="FG264" i="6"/>
  <c r="FD264" i="6"/>
  <c r="FC264" i="6"/>
  <c r="FB264" i="6"/>
  <c r="FA264" i="6"/>
  <c r="EW264" i="6"/>
  <c r="EU264" i="6"/>
  <c r="ER264" i="6"/>
  <c r="EQ264" i="6"/>
  <c r="EP264" i="6"/>
  <c r="EO264" i="6"/>
  <c r="EK264" i="6"/>
  <c r="EI264" i="6"/>
  <c r="EF264" i="6"/>
  <c r="EE264" i="6"/>
  <c r="ED264" i="6"/>
  <c r="EC264" i="6"/>
  <c r="DY264" i="6"/>
  <c r="DW264" i="6"/>
  <c r="DT264" i="6"/>
  <c r="DS264" i="6"/>
  <c r="DR264" i="6"/>
  <c r="DQ264" i="6"/>
  <c r="DM264" i="6"/>
  <c r="DK264" i="6"/>
  <c r="DH264" i="6"/>
  <c r="DG264" i="6"/>
  <c r="DF264" i="6"/>
  <c r="DE264" i="6"/>
  <c r="DA264" i="6"/>
  <c r="CY264" i="6"/>
  <c r="CV264" i="6"/>
  <c r="CU264" i="6"/>
  <c r="CT264" i="6"/>
  <c r="CS264" i="6"/>
  <c r="CO264" i="6"/>
  <c r="CM264" i="6"/>
  <c r="CJ264" i="6"/>
  <c r="CI264" i="6"/>
  <c r="CH264" i="6"/>
  <c r="CG264" i="6"/>
  <c r="CC264" i="6"/>
  <c r="CA264" i="6"/>
  <c r="BX264" i="6"/>
  <c r="BW264" i="6"/>
  <c r="BV264" i="6"/>
  <c r="BU264" i="6"/>
  <c r="BQ264" i="6"/>
  <c r="BO264" i="6"/>
  <c r="BL264" i="6"/>
  <c r="BK264" i="6"/>
  <c r="V32" i="11" s="1"/>
  <c r="HQ263" i="6"/>
  <c r="HO263" i="6"/>
  <c r="HL263" i="6"/>
  <c r="HK263" i="6"/>
  <c r="HF263" i="6"/>
  <c r="GT263" i="6"/>
  <c r="GH263" i="6"/>
  <c r="FV263" i="6"/>
  <c r="FJ263" i="6"/>
  <c r="EX263" i="6"/>
  <c r="EL263" i="6"/>
  <c r="DZ263" i="6"/>
  <c r="DN263" i="6"/>
  <c r="DB263" i="6"/>
  <c r="CP263" i="6"/>
  <c r="CD263" i="6"/>
  <c r="BR263" i="6"/>
  <c r="HQ262" i="6"/>
  <c r="HO262" i="6"/>
  <c r="HU262" i="6" s="1"/>
  <c r="HL262" i="6"/>
  <c r="HK262" i="6"/>
  <c r="HF262" i="6"/>
  <c r="GT262" i="6"/>
  <c r="GH262" i="6"/>
  <c r="FV262" i="6"/>
  <c r="FJ262" i="6"/>
  <c r="EX262" i="6"/>
  <c r="EL262" i="6"/>
  <c r="DZ262" i="6"/>
  <c r="DN262" i="6"/>
  <c r="DB262" i="6"/>
  <c r="CP262" i="6"/>
  <c r="CD262" i="6"/>
  <c r="BR262" i="6"/>
  <c r="HQ261" i="6"/>
  <c r="HO261" i="6"/>
  <c r="HL261" i="6"/>
  <c r="HK261" i="6"/>
  <c r="HF261" i="6"/>
  <c r="GT261" i="6"/>
  <c r="GH261" i="6"/>
  <c r="FV261" i="6"/>
  <c r="FJ261" i="6"/>
  <c r="EX261" i="6"/>
  <c r="EL261" i="6"/>
  <c r="DZ261" i="6"/>
  <c r="DN261" i="6"/>
  <c r="DB261" i="6"/>
  <c r="CP261" i="6"/>
  <c r="CD261" i="6"/>
  <c r="BR261" i="6"/>
  <c r="HQ260" i="6"/>
  <c r="HO260" i="6"/>
  <c r="HU260" i="6" s="1"/>
  <c r="HL260" i="6"/>
  <c r="HK260" i="6"/>
  <c r="HF260" i="6"/>
  <c r="GT260" i="6"/>
  <c r="GH260" i="6"/>
  <c r="FV260" i="6"/>
  <c r="FJ260" i="6"/>
  <c r="EX260" i="6"/>
  <c r="EL260" i="6"/>
  <c r="DZ260" i="6"/>
  <c r="DN260" i="6"/>
  <c r="DB260" i="6"/>
  <c r="CP260" i="6"/>
  <c r="CD260" i="6"/>
  <c r="BR260" i="6"/>
  <c r="HQ259" i="6"/>
  <c r="HO259" i="6"/>
  <c r="HU259" i="6" s="1"/>
  <c r="HL259" i="6"/>
  <c r="HK259" i="6"/>
  <c r="HF259" i="6"/>
  <c r="GT259" i="6"/>
  <c r="GH259" i="6"/>
  <c r="FV259" i="6"/>
  <c r="FJ259" i="6"/>
  <c r="EX259" i="6"/>
  <c r="EL259" i="6"/>
  <c r="DZ259" i="6"/>
  <c r="DN259" i="6"/>
  <c r="DB259" i="6"/>
  <c r="CP259" i="6"/>
  <c r="CD259" i="6"/>
  <c r="BR259" i="6"/>
  <c r="HQ258" i="6"/>
  <c r="HO258" i="6"/>
  <c r="HU258" i="6" s="1"/>
  <c r="HL258" i="6"/>
  <c r="HK258" i="6"/>
  <c r="HF258" i="6"/>
  <c r="GT258" i="6"/>
  <c r="GH258" i="6"/>
  <c r="FV258" i="6"/>
  <c r="FJ258" i="6"/>
  <c r="EX258" i="6"/>
  <c r="EL258" i="6"/>
  <c r="DZ258" i="6"/>
  <c r="DN258" i="6"/>
  <c r="DB258" i="6"/>
  <c r="CP258" i="6"/>
  <c r="CD258" i="6"/>
  <c r="BR258" i="6"/>
  <c r="HQ257" i="6"/>
  <c r="HO257" i="6"/>
  <c r="HL257" i="6"/>
  <c r="HK257" i="6"/>
  <c r="HF257" i="6"/>
  <c r="GT257" i="6"/>
  <c r="GH257" i="6"/>
  <c r="FV257" i="6"/>
  <c r="FJ257" i="6"/>
  <c r="EX257" i="6"/>
  <c r="EL257" i="6"/>
  <c r="DZ257" i="6"/>
  <c r="DN257" i="6"/>
  <c r="DB257" i="6"/>
  <c r="CP257" i="6"/>
  <c r="CD257" i="6"/>
  <c r="BR257" i="6"/>
  <c r="HW255" i="6"/>
  <c r="HV255" i="6"/>
  <c r="HT255" i="6"/>
  <c r="HS255" i="6"/>
  <c r="HN255" i="6"/>
  <c r="HM255" i="6"/>
  <c r="HJ255" i="6"/>
  <c r="HI255" i="6"/>
  <c r="HE255" i="6"/>
  <c r="HC255" i="6"/>
  <c r="GZ255" i="6"/>
  <c r="GY255" i="6"/>
  <c r="GX255" i="6"/>
  <c r="GW255" i="6"/>
  <c r="GS255" i="6"/>
  <c r="GQ255" i="6"/>
  <c r="GN255" i="6"/>
  <c r="GM255" i="6"/>
  <c r="GL255" i="6"/>
  <c r="GK255" i="6"/>
  <c r="GG255" i="6"/>
  <c r="GE255" i="6"/>
  <c r="GB255" i="6"/>
  <c r="GA255" i="6"/>
  <c r="FZ255" i="6"/>
  <c r="FY255" i="6"/>
  <c r="FU255" i="6"/>
  <c r="FS255" i="6"/>
  <c r="FP255" i="6"/>
  <c r="FO255" i="6"/>
  <c r="FN255" i="6"/>
  <c r="FM255" i="6"/>
  <c r="FI255" i="6"/>
  <c r="FG255" i="6"/>
  <c r="FD255" i="6"/>
  <c r="FC255" i="6"/>
  <c r="FB255" i="6"/>
  <c r="FA255" i="6"/>
  <c r="EW255" i="6"/>
  <c r="EU255" i="6"/>
  <c r="ER255" i="6"/>
  <c r="EQ255" i="6"/>
  <c r="EP255" i="6"/>
  <c r="EO255" i="6"/>
  <c r="EK255" i="6"/>
  <c r="EI255" i="6"/>
  <c r="EF255" i="6"/>
  <c r="EE255" i="6"/>
  <c r="ED255" i="6"/>
  <c r="EC255" i="6"/>
  <c r="DY255" i="6"/>
  <c r="DW255" i="6"/>
  <c r="DT255" i="6"/>
  <c r="DS255" i="6"/>
  <c r="DR255" i="6"/>
  <c r="DQ255" i="6"/>
  <c r="DM255" i="6"/>
  <c r="DK255" i="6"/>
  <c r="DH255" i="6"/>
  <c r="DG255" i="6"/>
  <c r="DF255" i="6"/>
  <c r="DE255" i="6"/>
  <c r="DA255" i="6"/>
  <c r="CY255" i="6"/>
  <c r="CV255" i="6"/>
  <c r="CU255" i="6"/>
  <c r="CT255" i="6"/>
  <c r="CS255" i="6"/>
  <c r="CO255" i="6"/>
  <c r="CM255" i="6"/>
  <c r="CJ255" i="6"/>
  <c r="CI255" i="6"/>
  <c r="CH255" i="6"/>
  <c r="CG255" i="6"/>
  <c r="CC255" i="6"/>
  <c r="CA255" i="6"/>
  <c r="BX255" i="6"/>
  <c r="BW255" i="6"/>
  <c r="BV255" i="6"/>
  <c r="BU255" i="6"/>
  <c r="BQ255" i="6"/>
  <c r="BO255" i="6"/>
  <c r="BL255" i="6"/>
  <c r="BK255" i="6"/>
  <c r="HQ254" i="6"/>
  <c r="HO254" i="6"/>
  <c r="HU254" i="6" s="1"/>
  <c r="HL254" i="6"/>
  <c r="HK254" i="6"/>
  <c r="HF254" i="6"/>
  <c r="GT254" i="6"/>
  <c r="GH254" i="6"/>
  <c r="FV254" i="6"/>
  <c r="FJ254" i="6"/>
  <c r="EX254" i="6"/>
  <c r="EL254" i="6"/>
  <c r="DZ254" i="6"/>
  <c r="DN254" i="6"/>
  <c r="DB254" i="6"/>
  <c r="CP254" i="6"/>
  <c r="CD254" i="6"/>
  <c r="BR254" i="6"/>
  <c r="HQ253" i="6"/>
  <c r="HO253" i="6"/>
  <c r="HU253" i="6" s="1"/>
  <c r="HL253" i="6"/>
  <c r="HK253" i="6"/>
  <c r="HF253" i="6"/>
  <c r="GT253" i="6"/>
  <c r="GH253" i="6"/>
  <c r="FV253" i="6"/>
  <c r="FJ253" i="6"/>
  <c r="EX253" i="6"/>
  <c r="EL253" i="6"/>
  <c r="DZ253" i="6"/>
  <c r="DN253" i="6"/>
  <c r="DB253" i="6"/>
  <c r="CP253" i="6"/>
  <c r="CD253" i="6"/>
  <c r="BR253" i="6"/>
  <c r="HQ252" i="6"/>
  <c r="HO252" i="6"/>
  <c r="HU252" i="6" s="1"/>
  <c r="HL252" i="6"/>
  <c r="HK252" i="6"/>
  <c r="HF252" i="6"/>
  <c r="GT252" i="6"/>
  <c r="GH252" i="6"/>
  <c r="FV252" i="6"/>
  <c r="FJ252" i="6"/>
  <c r="EX252" i="6"/>
  <c r="EL252" i="6"/>
  <c r="DZ252" i="6"/>
  <c r="DN252" i="6"/>
  <c r="DB252" i="6"/>
  <c r="CP252" i="6"/>
  <c r="CD252" i="6"/>
  <c r="BR252" i="6"/>
  <c r="HQ251" i="6"/>
  <c r="HO251" i="6"/>
  <c r="HU251" i="6" s="1"/>
  <c r="HL251" i="6"/>
  <c r="HK251" i="6"/>
  <c r="HF251" i="6"/>
  <c r="GT251" i="6"/>
  <c r="GH251" i="6"/>
  <c r="FV251" i="6"/>
  <c r="FJ251" i="6"/>
  <c r="EX251" i="6"/>
  <c r="EL251" i="6"/>
  <c r="DZ251" i="6"/>
  <c r="DN251" i="6"/>
  <c r="DB251" i="6"/>
  <c r="CP251" i="6"/>
  <c r="CD251" i="6"/>
  <c r="BR251" i="6"/>
  <c r="HQ250" i="6"/>
  <c r="HO250" i="6"/>
  <c r="HU250" i="6" s="1"/>
  <c r="HL250" i="6"/>
  <c r="HK250" i="6"/>
  <c r="HF250" i="6"/>
  <c r="GT250" i="6"/>
  <c r="GH250" i="6"/>
  <c r="FV250" i="6"/>
  <c r="FJ250" i="6"/>
  <c r="EX250" i="6"/>
  <c r="EL250" i="6"/>
  <c r="DZ250" i="6"/>
  <c r="DN250" i="6"/>
  <c r="DB250" i="6"/>
  <c r="CP250" i="6"/>
  <c r="CD250" i="6"/>
  <c r="BR250" i="6"/>
  <c r="HQ249" i="6"/>
  <c r="HO249" i="6"/>
  <c r="HU249" i="6" s="1"/>
  <c r="HL249" i="6"/>
  <c r="HK249" i="6"/>
  <c r="HF249" i="6"/>
  <c r="GT249" i="6"/>
  <c r="GH249" i="6"/>
  <c r="FV249" i="6"/>
  <c r="FJ249" i="6"/>
  <c r="EX249" i="6"/>
  <c r="EL249" i="6"/>
  <c r="DZ249" i="6"/>
  <c r="DN249" i="6"/>
  <c r="DB249" i="6"/>
  <c r="CP249" i="6"/>
  <c r="CD249" i="6"/>
  <c r="BR249" i="6"/>
  <c r="HQ248" i="6"/>
  <c r="HO248" i="6"/>
  <c r="HU248" i="6" s="1"/>
  <c r="HL248" i="6"/>
  <c r="HK248" i="6"/>
  <c r="HF248" i="6"/>
  <c r="GT248" i="6"/>
  <c r="GH248" i="6"/>
  <c r="FV248" i="6"/>
  <c r="FJ248" i="6"/>
  <c r="EX248" i="6"/>
  <c r="EL248" i="6"/>
  <c r="DZ248" i="6"/>
  <c r="DN248" i="6"/>
  <c r="DB248" i="6"/>
  <c r="CP248" i="6"/>
  <c r="CD248" i="6"/>
  <c r="BR248" i="6"/>
  <c r="HV246" i="6"/>
  <c r="HT246" i="6"/>
  <c r="HF245" i="6"/>
  <c r="GT245" i="6"/>
  <c r="GH245" i="6"/>
  <c r="FV245" i="6"/>
  <c r="FJ245" i="6"/>
  <c r="EX245" i="6"/>
  <c r="EL245" i="6"/>
  <c r="DZ245" i="6"/>
  <c r="DN245" i="6"/>
  <c r="DB245" i="6"/>
  <c r="CP245" i="6"/>
  <c r="CD245" i="6"/>
  <c r="BR245" i="6"/>
  <c r="HF244" i="6"/>
  <c r="GT244" i="6"/>
  <c r="GH244" i="6"/>
  <c r="FV244" i="6"/>
  <c r="FJ244" i="6"/>
  <c r="EX244" i="6"/>
  <c r="EL244" i="6"/>
  <c r="DZ244" i="6"/>
  <c r="DN244" i="6"/>
  <c r="DB244" i="6"/>
  <c r="CP244" i="6"/>
  <c r="CD244" i="6"/>
  <c r="BR244" i="6"/>
  <c r="HF243" i="6"/>
  <c r="GT243" i="6"/>
  <c r="GH243" i="6"/>
  <c r="FV243" i="6"/>
  <c r="FJ243" i="6"/>
  <c r="EX243" i="6"/>
  <c r="EL243" i="6"/>
  <c r="DZ243" i="6"/>
  <c r="DN243" i="6"/>
  <c r="DB243" i="6"/>
  <c r="CP243" i="6"/>
  <c r="CD243" i="6"/>
  <c r="BR243" i="6"/>
  <c r="HF242" i="6"/>
  <c r="GT242" i="6"/>
  <c r="GH242" i="6"/>
  <c r="FV242" i="6"/>
  <c r="FJ242" i="6"/>
  <c r="EX242" i="6"/>
  <c r="EL242" i="6"/>
  <c r="DZ242" i="6"/>
  <c r="DN242" i="6"/>
  <c r="DB242" i="6"/>
  <c r="CP242" i="6"/>
  <c r="CD242" i="6"/>
  <c r="BR242" i="6"/>
  <c r="HF241" i="6"/>
  <c r="GT241" i="6"/>
  <c r="GH241" i="6"/>
  <c r="FV241" i="6"/>
  <c r="FJ241" i="6"/>
  <c r="EX241" i="6"/>
  <c r="EL241" i="6"/>
  <c r="DZ241" i="6"/>
  <c r="DN241" i="6"/>
  <c r="DB241" i="6"/>
  <c r="CP241" i="6"/>
  <c r="CD241" i="6"/>
  <c r="BR241" i="6"/>
  <c r="HF240" i="6"/>
  <c r="GT240" i="6"/>
  <c r="GH240" i="6"/>
  <c r="FV240" i="6"/>
  <c r="FJ240" i="6"/>
  <c r="EX240" i="6"/>
  <c r="EL240" i="6"/>
  <c r="DZ240" i="6"/>
  <c r="DN240" i="6"/>
  <c r="DB240" i="6"/>
  <c r="CP240" i="6"/>
  <c r="CD240" i="6"/>
  <c r="BR240" i="6"/>
  <c r="HF239" i="6"/>
  <c r="GT239" i="6"/>
  <c r="GH239" i="6"/>
  <c r="FV239" i="6"/>
  <c r="FJ239" i="6"/>
  <c r="EX239" i="6"/>
  <c r="EL239" i="6"/>
  <c r="DZ239" i="6"/>
  <c r="DN239" i="6"/>
  <c r="DB239" i="6"/>
  <c r="CP239" i="6"/>
  <c r="CD239" i="6"/>
  <c r="BR239" i="6"/>
  <c r="HW237" i="6"/>
  <c r="HV237" i="6"/>
  <c r="HT237" i="6"/>
  <c r="HS237" i="6"/>
  <c r="HN237" i="6"/>
  <c r="HM237" i="6"/>
  <c r="HJ237" i="6"/>
  <c r="HI237" i="6"/>
  <c r="HE237" i="6"/>
  <c r="HC237" i="6"/>
  <c r="GZ237" i="6"/>
  <c r="GY237" i="6"/>
  <c r="GX237" i="6"/>
  <c r="GW237" i="6"/>
  <c r="GS237" i="6"/>
  <c r="GQ237" i="6"/>
  <c r="GN237" i="6"/>
  <c r="GM237" i="6"/>
  <c r="GL237" i="6"/>
  <c r="GK237" i="6"/>
  <c r="GG237" i="6"/>
  <c r="GE237" i="6"/>
  <c r="GB237" i="6"/>
  <c r="GA237" i="6"/>
  <c r="FZ237" i="6"/>
  <c r="FY237" i="6"/>
  <c r="FU237" i="6"/>
  <c r="FS237" i="6"/>
  <c r="FP237" i="6"/>
  <c r="FO237" i="6"/>
  <c r="FN237" i="6"/>
  <c r="FM237" i="6"/>
  <c r="FI237" i="6"/>
  <c r="FG237" i="6"/>
  <c r="FD237" i="6"/>
  <c r="FC237" i="6"/>
  <c r="FB237" i="6"/>
  <c r="FA237" i="6"/>
  <c r="EW237" i="6"/>
  <c r="EU237" i="6"/>
  <c r="ER237" i="6"/>
  <c r="EQ237" i="6"/>
  <c r="EP237" i="6"/>
  <c r="EO237" i="6"/>
  <c r="EK237" i="6"/>
  <c r="EI237" i="6"/>
  <c r="EF237" i="6"/>
  <c r="EE237" i="6"/>
  <c r="ED237" i="6"/>
  <c r="EC237" i="6"/>
  <c r="DY237" i="6"/>
  <c r="DW237" i="6"/>
  <c r="DT237" i="6"/>
  <c r="DS237" i="6"/>
  <c r="DR237" i="6"/>
  <c r="DQ237" i="6"/>
  <c r="DM237" i="6"/>
  <c r="DK237" i="6"/>
  <c r="DH237" i="6"/>
  <c r="DG237" i="6"/>
  <c r="DF237" i="6"/>
  <c r="DE237" i="6"/>
  <c r="DA237" i="6"/>
  <c r="CY237" i="6"/>
  <c r="CV237" i="6"/>
  <c r="CU237" i="6"/>
  <c r="CT237" i="6"/>
  <c r="CS237" i="6"/>
  <c r="CO237" i="6"/>
  <c r="CM237" i="6"/>
  <c r="CJ237" i="6"/>
  <c r="CI237" i="6"/>
  <c r="CH237" i="6"/>
  <c r="CG237" i="6"/>
  <c r="CC237" i="6"/>
  <c r="CA237" i="6"/>
  <c r="BX237" i="6"/>
  <c r="BW237" i="6"/>
  <c r="BV237" i="6"/>
  <c r="BU237" i="6"/>
  <c r="BQ237" i="6"/>
  <c r="BO237" i="6"/>
  <c r="BL237" i="6"/>
  <c r="BK237" i="6"/>
  <c r="V29" i="11" s="1"/>
  <c r="HQ236" i="6"/>
  <c r="HO236" i="6"/>
  <c r="HL236" i="6"/>
  <c r="HK236" i="6"/>
  <c r="HF236" i="6"/>
  <c r="GT236" i="6"/>
  <c r="GH236" i="6"/>
  <c r="FV236" i="6"/>
  <c r="FJ236" i="6"/>
  <c r="EX236" i="6"/>
  <c r="EL236" i="6"/>
  <c r="DZ236" i="6"/>
  <c r="DN236" i="6"/>
  <c r="DB236" i="6"/>
  <c r="CP236" i="6"/>
  <c r="CD236" i="6"/>
  <c r="BR236" i="6"/>
  <c r="HQ235" i="6"/>
  <c r="HO235" i="6"/>
  <c r="HL235" i="6"/>
  <c r="HK235" i="6"/>
  <c r="HF235" i="6"/>
  <c r="GT235" i="6"/>
  <c r="GH235" i="6"/>
  <c r="FV235" i="6"/>
  <c r="FJ235" i="6"/>
  <c r="EX235" i="6"/>
  <c r="EL235" i="6"/>
  <c r="DZ235" i="6"/>
  <c r="DN235" i="6"/>
  <c r="DB235" i="6"/>
  <c r="CP235" i="6"/>
  <c r="CD235" i="6"/>
  <c r="BR235" i="6"/>
  <c r="HQ234" i="6"/>
  <c r="HO234" i="6"/>
  <c r="HU234" i="6" s="1"/>
  <c r="HL234" i="6"/>
  <c r="HK234" i="6"/>
  <c r="HF234" i="6"/>
  <c r="GT234" i="6"/>
  <c r="GH234" i="6"/>
  <c r="FV234" i="6"/>
  <c r="FJ234" i="6"/>
  <c r="EX234" i="6"/>
  <c r="EL234" i="6"/>
  <c r="DZ234" i="6"/>
  <c r="DN234" i="6"/>
  <c r="DB234" i="6"/>
  <c r="CP234" i="6"/>
  <c r="CD234" i="6"/>
  <c r="BR234" i="6"/>
  <c r="HQ233" i="6"/>
  <c r="HO233" i="6"/>
  <c r="HL233" i="6"/>
  <c r="HK233" i="6"/>
  <c r="HF233" i="6"/>
  <c r="GT233" i="6"/>
  <c r="GH233" i="6"/>
  <c r="FV233" i="6"/>
  <c r="FJ233" i="6"/>
  <c r="EX233" i="6"/>
  <c r="EL233" i="6"/>
  <c r="DZ233" i="6"/>
  <c r="DN233" i="6"/>
  <c r="DB233" i="6"/>
  <c r="CP233" i="6"/>
  <c r="CD233" i="6"/>
  <c r="BR233" i="6"/>
  <c r="HQ232" i="6"/>
  <c r="HO232" i="6"/>
  <c r="HU232" i="6" s="1"/>
  <c r="HL232" i="6"/>
  <c r="HK232" i="6"/>
  <c r="HF232" i="6"/>
  <c r="GT232" i="6"/>
  <c r="GH232" i="6"/>
  <c r="FV232" i="6"/>
  <c r="FJ232" i="6"/>
  <c r="EX232" i="6"/>
  <c r="EL232" i="6"/>
  <c r="DZ232" i="6"/>
  <c r="DN232" i="6"/>
  <c r="DB232" i="6"/>
  <c r="CP232" i="6"/>
  <c r="CD232" i="6"/>
  <c r="BR232" i="6"/>
  <c r="HQ231" i="6"/>
  <c r="HO231" i="6"/>
  <c r="HU231" i="6" s="1"/>
  <c r="HL231" i="6"/>
  <c r="HK231" i="6"/>
  <c r="HF231" i="6"/>
  <c r="GT231" i="6"/>
  <c r="GH231" i="6"/>
  <c r="FV231" i="6"/>
  <c r="FJ231" i="6"/>
  <c r="EX231" i="6"/>
  <c r="EL231" i="6"/>
  <c r="DZ231" i="6"/>
  <c r="DN231" i="6"/>
  <c r="DB231" i="6"/>
  <c r="CP231" i="6"/>
  <c r="CD231" i="6"/>
  <c r="BR231" i="6"/>
  <c r="HQ230" i="6"/>
  <c r="HO230" i="6"/>
  <c r="HU230" i="6" s="1"/>
  <c r="HL230" i="6"/>
  <c r="HK230" i="6"/>
  <c r="HF230" i="6"/>
  <c r="GT230" i="6"/>
  <c r="GH230" i="6"/>
  <c r="FV230" i="6"/>
  <c r="FJ230" i="6"/>
  <c r="EX230" i="6"/>
  <c r="EL230" i="6"/>
  <c r="DZ230" i="6"/>
  <c r="DN230" i="6"/>
  <c r="DB230" i="6"/>
  <c r="CP230" i="6"/>
  <c r="CD230" i="6"/>
  <c r="BR230" i="6"/>
  <c r="HW228" i="6"/>
  <c r="HV228" i="6"/>
  <c r="HT228" i="6"/>
  <c r="HS228" i="6"/>
  <c r="HN228" i="6"/>
  <c r="HM228" i="6"/>
  <c r="HJ228" i="6"/>
  <c r="HI228" i="6"/>
  <c r="HE228" i="6"/>
  <c r="HC228" i="6"/>
  <c r="GZ228" i="6"/>
  <c r="GY228" i="6"/>
  <c r="GX228" i="6"/>
  <c r="GW228" i="6"/>
  <c r="GS228" i="6"/>
  <c r="GQ228" i="6"/>
  <c r="GN228" i="6"/>
  <c r="GM228" i="6"/>
  <c r="GL228" i="6"/>
  <c r="GK228" i="6"/>
  <c r="GG228" i="6"/>
  <c r="GE228" i="6"/>
  <c r="GB228" i="6"/>
  <c r="GA228" i="6"/>
  <c r="FZ228" i="6"/>
  <c r="FY228" i="6"/>
  <c r="FU228" i="6"/>
  <c r="FS228" i="6"/>
  <c r="FP228" i="6"/>
  <c r="FO228" i="6"/>
  <c r="FN228" i="6"/>
  <c r="FM228" i="6"/>
  <c r="FI228" i="6"/>
  <c r="FG228" i="6"/>
  <c r="FD228" i="6"/>
  <c r="FC228" i="6"/>
  <c r="FB228" i="6"/>
  <c r="FA228" i="6"/>
  <c r="EW228" i="6"/>
  <c r="EU228" i="6"/>
  <c r="ER228" i="6"/>
  <c r="EQ228" i="6"/>
  <c r="EP228" i="6"/>
  <c r="EO228" i="6"/>
  <c r="EK228" i="6"/>
  <c r="EI228" i="6"/>
  <c r="EF228" i="6"/>
  <c r="EE228" i="6"/>
  <c r="ED228" i="6"/>
  <c r="EC228" i="6"/>
  <c r="DY228" i="6"/>
  <c r="DW228" i="6"/>
  <c r="DT228" i="6"/>
  <c r="DS228" i="6"/>
  <c r="DR228" i="6"/>
  <c r="DQ228" i="6"/>
  <c r="DM228" i="6"/>
  <c r="DK228" i="6"/>
  <c r="DH228" i="6"/>
  <c r="DG228" i="6"/>
  <c r="DF228" i="6"/>
  <c r="DE228" i="6"/>
  <c r="DA228" i="6"/>
  <c r="CY228" i="6"/>
  <c r="CV228" i="6"/>
  <c r="CU228" i="6"/>
  <c r="CT228" i="6"/>
  <c r="CS228" i="6"/>
  <c r="CO228" i="6"/>
  <c r="CM228" i="6"/>
  <c r="CJ228" i="6"/>
  <c r="CI228" i="6"/>
  <c r="CH228" i="6"/>
  <c r="CG228" i="6"/>
  <c r="CC228" i="6"/>
  <c r="CA228" i="6"/>
  <c r="BX228" i="6"/>
  <c r="BW228" i="6"/>
  <c r="BV228" i="6"/>
  <c r="BU228" i="6"/>
  <c r="BQ228" i="6"/>
  <c r="BO228" i="6"/>
  <c r="BL228" i="6"/>
  <c r="BK228" i="6"/>
  <c r="V28" i="11" s="1"/>
  <c r="HQ227" i="6"/>
  <c r="HO227" i="6"/>
  <c r="HL227" i="6"/>
  <c r="HK227" i="6"/>
  <c r="HF227" i="6"/>
  <c r="GT227" i="6"/>
  <c r="GH227" i="6"/>
  <c r="FV227" i="6"/>
  <c r="FJ227" i="6"/>
  <c r="EX227" i="6"/>
  <c r="EL227" i="6"/>
  <c r="DZ227" i="6"/>
  <c r="DN227" i="6"/>
  <c r="DB227" i="6"/>
  <c r="CP227" i="6"/>
  <c r="CD227" i="6"/>
  <c r="BR227" i="6"/>
  <c r="HQ226" i="6"/>
  <c r="HO226" i="6"/>
  <c r="HU226" i="6" s="1"/>
  <c r="HL226" i="6"/>
  <c r="HK226" i="6"/>
  <c r="HF226" i="6"/>
  <c r="GT226" i="6"/>
  <c r="GH226" i="6"/>
  <c r="FV226" i="6"/>
  <c r="FJ226" i="6"/>
  <c r="EX226" i="6"/>
  <c r="EL226" i="6"/>
  <c r="DZ226" i="6"/>
  <c r="DN226" i="6"/>
  <c r="DB226" i="6"/>
  <c r="CP226" i="6"/>
  <c r="CD226" i="6"/>
  <c r="BR226" i="6"/>
  <c r="HQ225" i="6"/>
  <c r="HO225" i="6"/>
  <c r="HU225" i="6" s="1"/>
  <c r="HL225" i="6"/>
  <c r="HK225" i="6"/>
  <c r="HF225" i="6"/>
  <c r="GT225" i="6"/>
  <c r="GH225" i="6"/>
  <c r="FV225" i="6"/>
  <c r="FJ225" i="6"/>
  <c r="EX225" i="6"/>
  <c r="EL225" i="6"/>
  <c r="DZ225" i="6"/>
  <c r="DN225" i="6"/>
  <c r="DB225" i="6"/>
  <c r="CP225" i="6"/>
  <c r="CD225" i="6"/>
  <c r="BR225" i="6"/>
  <c r="HQ224" i="6"/>
  <c r="HO224" i="6"/>
  <c r="HU224" i="6" s="1"/>
  <c r="HL224" i="6"/>
  <c r="HK224" i="6"/>
  <c r="HF224" i="6"/>
  <c r="GT224" i="6"/>
  <c r="GH224" i="6"/>
  <c r="FV224" i="6"/>
  <c r="FJ224" i="6"/>
  <c r="EX224" i="6"/>
  <c r="EL224" i="6"/>
  <c r="DZ224" i="6"/>
  <c r="DN224" i="6"/>
  <c r="DB224" i="6"/>
  <c r="CP224" i="6"/>
  <c r="CD224" i="6"/>
  <c r="BR224" i="6"/>
  <c r="HQ223" i="6"/>
  <c r="HO223" i="6"/>
  <c r="HU223" i="6" s="1"/>
  <c r="HL223" i="6"/>
  <c r="HK223" i="6"/>
  <c r="HF223" i="6"/>
  <c r="GT223" i="6"/>
  <c r="GH223" i="6"/>
  <c r="FV223" i="6"/>
  <c r="FJ223" i="6"/>
  <c r="EX223" i="6"/>
  <c r="EL223" i="6"/>
  <c r="DZ223" i="6"/>
  <c r="DN223" i="6"/>
  <c r="DB223" i="6"/>
  <c r="CP223" i="6"/>
  <c r="CD223" i="6"/>
  <c r="BR223" i="6"/>
  <c r="HQ222" i="6"/>
  <c r="HO222" i="6"/>
  <c r="HL222" i="6"/>
  <c r="HK222" i="6"/>
  <c r="HF222" i="6"/>
  <c r="GT222" i="6"/>
  <c r="GH222" i="6"/>
  <c r="FV222" i="6"/>
  <c r="FJ222" i="6"/>
  <c r="EX222" i="6"/>
  <c r="EL222" i="6"/>
  <c r="DZ222" i="6"/>
  <c r="DN222" i="6"/>
  <c r="DB222" i="6"/>
  <c r="CP222" i="6"/>
  <c r="CD222" i="6"/>
  <c r="BR222" i="6"/>
  <c r="HQ221" i="6"/>
  <c r="HO221" i="6"/>
  <c r="HU221" i="6" s="1"/>
  <c r="HL221" i="6"/>
  <c r="HK221" i="6"/>
  <c r="HF221" i="6"/>
  <c r="GT221" i="6"/>
  <c r="GH221" i="6"/>
  <c r="FV221" i="6"/>
  <c r="FJ221" i="6"/>
  <c r="EX221" i="6"/>
  <c r="EL221" i="6"/>
  <c r="DZ221" i="6"/>
  <c r="DN221" i="6"/>
  <c r="DB221" i="6"/>
  <c r="CP221" i="6"/>
  <c r="CD221" i="6"/>
  <c r="BR221" i="6"/>
  <c r="HW219" i="6"/>
  <c r="HV219" i="6"/>
  <c r="HT219" i="6"/>
  <c r="HS219" i="6"/>
  <c r="HN219" i="6"/>
  <c r="HM219" i="6"/>
  <c r="HJ219" i="6"/>
  <c r="HI219" i="6"/>
  <c r="HE219" i="6"/>
  <c r="HC219" i="6"/>
  <c r="GZ219" i="6"/>
  <c r="GY219" i="6"/>
  <c r="GX219" i="6"/>
  <c r="GW219" i="6"/>
  <c r="GS219" i="6"/>
  <c r="GQ219" i="6"/>
  <c r="GN219" i="6"/>
  <c r="GM219" i="6"/>
  <c r="GL219" i="6"/>
  <c r="GK219" i="6"/>
  <c r="GG219" i="6"/>
  <c r="GE219" i="6"/>
  <c r="GB219" i="6"/>
  <c r="GA219" i="6"/>
  <c r="FZ219" i="6"/>
  <c r="FY219" i="6"/>
  <c r="FU219" i="6"/>
  <c r="FS219" i="6"/>
  <c r="FP219" i="6"/>
  <c r="FO219" i="6"/>
  <c r="FN219" i="6"/>
  <c r="FM219" i="6"/>
  <c r="FI219" i="6"/>
  <c r="FG219" i="6"/>
  <c r="FD219" i="6"/>
  <c r="FC219" i="6"/>
  <c r="FB219" i="6"/>
  <c r="FA219" i="6"/>
  <c r="EW219" i="6"/>
  <c r="EU219" i="6"/>
  <c r="ER219" i="6"/>
  <c r="EQ219" i="6"/>
  <c r="EP219" i="6"/>
  <c r="EO219" i="6"/>
  <c r="EK219" i="6"/>
  <c r="EI219" i="6"/>
  <c r="EF219" i="6"/>
  <c r="EE219" i="6"/>
  <c r="ED219" i="6"/>
  <c r="EC219" i="6"/>
  <c r="DY219" i="6"/>
  <c r="DW219" i="6"/>
  <c r="DT219" i="6"/>
  <c r="DS219" i="6"/>
  <c r="DR219" i="6"/>
  <c r="DQ219" i="6"/>
  <c r="DM219" i="6"/>
  <c r="DK219" i="6"/>
  <c r="DH219" i="6"/>
  <c r="DG219" i="6"/>
  <c r="DF219" i="6"/>
  <c r="DE219" i="6"/>
  <c r="DA219" i="6"/>
  <c r="CY219" i="6"/>
  <c r="CV219" i="6"/>
  <c r="CU219" i="6"/>
  <c r="CT219" i="6"/>
  <c r="CS219" i="6"/>
  <c r="CO219" i="6"/>
  <c r="CM219" i="6"/>
  <c r="CJ219" i="6"/>
  <c r="CI219" i="6"/>
  <c r="CH219" i="6"/>
  <c r="CG219" i="6"/>
  <c r="CC219" i="6"/>
  <c r="CA219" i="6"/>
  <c r="BX219" i="6"/>
  <c r="BW219" i="6"/>
  <c r="BV219" i="6"/>
  <c r="BU219" i="6"/>
  <c r="BQ219" i="6"/>
  <c r="BO219" i="6"/>
  <c r="BL219" i="6"/>
  <c r="BK219" i="6"/>
  <c r="V27" i="11" s="1"/>
  <c r="HQ218" i="6"/>
  <c r="HO218" i="6"/>
  <c r="HU218" i="6" s="1"/>
  <c r="HL218" i="6"/>
  <c r="HK218" i="6"/>
  <c r="HF218" i="6"/>
  <c r="GT218" i="6"/>
  <c r="GH218" i="6"/>
  <c r="FV218" i="6"/>
  <c r="FJ218" i="6"/>
  <c r="EX218" i="6"/>
  <c r="EL218" i="6"/>
  <c r="DZ218" i="6"/>
  <c r="DN218" i="6"/>
  <c r="DB218" i="6"/>
  <c r="CP218" i="6"/>
  <c r="CD218" i="6"/>
  <c r="BR218" i="6"/>
  <c r="HQ217" i="6"/>
  <c r="HO217" i="6"/>
  <c r="HU217" i="6" s="1"/>
  <c r="HL217" i="6"/>
  <c r="HK217" i="6"/>
  <c r="HF217" i="6"/>
  <c r="GT217" i="6"/>
  <c r="GH217" i="6"/>
  <c r="FV217" i="6"/>
  <c r="FJ217" i="6"/>
  <c r="EX217" i="6"/>
  <c r="EL217" i="6"/>
  <c r="DZ217" i="6"/>
  <c r="DN217" i="6"/>
  <c r="DB217" i="6"/>
  <c r="CP217" i="6"/>
  <c r="CD217" i="6"/>
  <c r="BR217" i="6"/>
  <c r="HQ216" i="6"/>
  <c r="HO216" i="6"/>
  <c r="HU216" i="6" s="1"/>
  <c r="HL216" i="6"/>
  <c r="HK216" i="6"/>
  <c r="HF216" i="6"/>
  <c r="GT216" i="6"/>
  <c r="GH216" i="6"/>
  <c r="FV216" i="6"/>
  <c r="FJ216" i="6"/>
  <c r="EX216" i="6"/>
  <c r="EL216" i="6"/>
  <c r="DZ216" i="6"/>
  <c r="DN216" i="6"/>
  <c r="DB216" i="6"/>
  <c r="CP216" i="6"/>
  <c r="CD216" i="6"/>
  <c r="BR216" i="6"/>
  <c r="HQ215" i="6"/>
  <c r="HO215" i="6"/>
  <c r="HU215" i="6" s="1"/>
  <c r="HL215" i="6"/>
  <c r="HK215" i="6"/>
  <c r="HF215" i="6"/>
  <c r="GT215" i="6"/>
  <c r="GH215" i="6"/>
  <c r="FV215" i="6"/>
  <c r="FJ215" i="6"/>
  <c r="EX215" i="6"/>
  <c r="EL215" i="6"/>
  <c r="DZ215" i="6"/>
  <c r="DN215" i="6"/>
  <c r="DB215" i="6"/>
  <c r="CP215" i="6"/>
  <c r="CD215" i="6"/>
  <c r="BR215" i="6"/>
  <c r="HQ214" i="6"/>
  <c r="HO214" i="6"/>
  <c r="HL214" i="6"/>
  <c r="HK214" i="6"/>
  <c r="HF214" i="6"/>
  <c r="GT214" i="6"/>
  <c r="GH214" i="6"/>
  <c r="FV214" i="6"/>
  <c r="FJ214" i="6"/>
  <c r="EX214" i="6"/>
  <c r="EL214" i="6"/>
  <c r="DZ214" i="6"/>
  <c r="DN214" i="6"/>
  <c r="DB214" i="6"/>
  <c r="CP214" i="6"/>
  <c r="CD214" i="6"/>
  <c r="BR214" i="6"/>
  <c r="HQ213" i="6"/>
  <c r="HO213" i="6"/>
  <c r="HU213" i="6" s="1"/>
  <c r="HL213" i="6"/>
  <c r="HK213" i="6"/>
  <c r="HF213" i="6"/>
  <c r="GT213" i="6"/>
  <c r="GH213" i="6"/>
  <c r="FV213" i="6"/>
  <c r="FJ213" i="6"/>
  <c r="EX213" i="6"/>
  <c r="EL213" i="6"/>
  <c r="DZ213" i="6"/>
  <c r="DN213" i="6"/>
  <c r="DB213" i="6"/>
  <c r="CP213" i="6"/>
  <c r="CD213" i="6"/>
  <c r="BR213" i="6"/>
  <c r="HQ212" i="6"/>
  <c r="HO212" i="6"/>
  <c r="HU212" i="6" s="1"/>
  <c r="HL212" i="6"/>
  <c r="HK212" i="6"/>
  <c r="HF212" i="6"/>
  <c r="GT212" i="6"/>
  <c r="GH212" i="6"/>
  <c r="FV212" i="6"/>
  <c r="FJ212" i="6"/>
  <c r="EX212" i="6"/>
  <c r="EL212" i="6"/>
  <c r="DZ212" i="6"/>
  <c r="DN212" i="6"/>
  <c r="DB212" i="6"/>
  <c r="CP212" i="6"/>
  <c r="CD212" i="6"/>
  <c r="BR212" i="6"/>
  <c r="HW210" i="6"/>
  <c r="HV210" i="6"/>
  <c r="HT210" i="6"/>
  <c r="HS210" i="6"/>
  <c r="HN210" i="6"/>
  <c r="HM210" i="6"/>
  <c r="HJ210" i="6"/>
  <c r="HI210" i="6"/>
  <c r="HE210" i="6"/>
  <c r="HC210" i="6"/>
  <c r="GZ210" i="6"/>
  <c r="GY210" i="6"/>
  <c r="GX210" i="6"/>
  <c r="GW210" i="6"/>
  <c r="GS210" i="6"/>
  <c r="GQ210" i="6"/>
  <c r="GN210" i="6"/>
  <c r="GM210" i="6"/>
  <c r="GL210" i="6"/>
  <c r="GK210" i="6"/>
  <c r="GG210" i="6"/>
  <c r="GE210" i="6"/>
  <c r="GB210" i="6"/>
  <c r="GA210" i="6"/>
  <c r="FZ210" i="6"/>
  <c r="FY210" i="6"/>
  <c r="FU210" i="6"/>
  <c r="FS210" i="6"/>
  <c r="FP210" i="6"/>
  <c r="FO210" i="6"/>
  <c r="FN210" i="6"/>
  <c r="FM210" i="6"/>
  <c r="FI210" i="6"/>
  <c r="FG210" i="6"/>
  <c r="FD210" i="6"/>
  <c r="FC210" i="6"/>
  <c r="FB210" i="6"/>
  <c r="FA210" i="6"/>
  <c r="EW210" i="6"/>
  <c r="EU210" i="6"/>
  <c r="ER210" i="6"/>
  <c r="EQ210" i="6"/>
  <c r="EP210" i="6"/>
  <c r="EO210" i="6"/>
  <c r="EK210" i="6"/>
  <c r="EI210" i="6"/>
  <c r="EF210" i="6"/>
  <c r="EE210" i="6"/>
  <c r="ED210" i="6"/>
  <c r="EC210" i="6"/>
  <c r="DY210" i="6"/>
  <c r="DW210" i="6"/>
  <c r="DT210" i="6"/>
  <c r="DS210" i="6"/>
  <c r="DR210" i="6"/>
  <c r="DQ210" i="6"/>
  <c r="DM210" i="6"/>
  <c r="DK210" i="6"/>
  <c r="DH210" i="6"/>
  <c r="DG210" i="6"/>
  <c r="DF210" i="6"/>
  <c r="DE210" i="6"/>
  <c r="DA210" i="6"/>
  <c r="CY210" i="6"/>
  <c r="CV210" i="6"/>
  <c r="CU210" i="6"/>
  <c r="CT210" i="6"/>
  <c r="CS210" i="6"/>
  <c r="CO210" i="6"/>
  <c r="CM210" i="6"/>
  <c r="CJ210" i="6"/>
  <c r="CI210" i="6"/>
  <c r="CH210" i="6"/>
  <c r="CG210" i="6"/>
  <c r="CC210" i="6"/>
  <c r="CA210" i="6"/>
  <c r="BX210" i="6"/>
  <c r="BW210" i="6"/>
  <c r="BV210" i="6"/>
  <c r="BU210" i="6"/>
  <c r="BQ210" i="6"/>
  <c r="BO210" i="6"/>
  <c r="BL210" i="6"/>
  <c r="BK210" i="6"/>
  <c r="V26" i="11" s="1"/>
  <c r="HQ209" i="6"/>
  <c r="HO209" i="6"/>
  <c r="HU209" i="6" s="1"/>
  <c r="HL209" i="6"/>
  <c r="HK209" i="6"/>
  <c r="HF209" i="6"/>
  <c r="GT209" i="6"/>
  <c r="GH209" i="6"/>
  <c r="FV209" i="6"/>
  <c r="FJ209" i="6"/>
  <c r="EX209" i="6"/>
  <c r="EL209" i="6"/>
  <c r="DZ209" i="6"/>
  <c r="DN209" i="6"/>
  <c r="DB209" i="6"/>
  <c r="CP209" i="6"/>
  <c r="CD209" i="6"/>
  <c r="BR209" i="6"/>
  <c r="HQ208" i="6"/>
  <c r="HO208" i="6"/>
  <c r="HL208" i="6"/>
  <c r="HK208" i="6"/>
  <c r="HF208" i="6"/>
  <c r="GT208" i="6"/>
  <c r="GH208" i="6"/>
  <c r="FV208" i="6"/>
  <c r="FJ208" i="6"/>
  <c r="EX208" i="6"/>
  <c r="EL208" i="6"/>
  <c r="DZ208" i="6"/>
  <c r="DN208" i="6"/>
  <c r="DB208" i="6"/>
  <c r="CP208" i="6"/>
  <c r="CD208" i="6"/>
  <c r="BR208" i="6"/>
  <c r="HQ207" i="6"/>
  <c r="HO207" i="6"/>
  <c r="HL207" i="6"/>
  <c r="HK207" i="6"/>
  <c r="HF207" i="6"/>
  <c r="GT207" i="6"/>
  <c r="GH207" i="6"/>
  <c r="FV207" i="6"/>
  <c r="FJ207" i="6"/>
  <c r="EX207" i="6"/>
  <c r="EL207" i="6"/>
  <c r="DZ207" i="6"/>
  <c r="DN207" i="6"/>
  <c r="DB207" i="6"/>
  <c r="CP207" i="6"/>
  <c r="CD207" i="6"/>
  <c r="BR207" i="6"/>
  <c r="HQ206" i="6"/>
  <c r="HO206" i="6"/>
  <c r="HU206" i="6" s="1"/>
  <c r="HL206" i="6"/>
  <c r="HK206" i="6"/>
  <c r="HF206" i="6"/>
  <c r="GT206" i="6"/>
  <c r="GH206" i="6"/>
  <c r="FV206" i="6"/>
  <c r="FJ206" i="6"/>
  <c r="EX206" i="6"/>
  <c r="EL206" i="6"/>
  <c r="DZ206" i="6"/>
  <c r="DN206" i="6"/>
  <c r="DB206" i="6"/>
  <c r="CP206" i="6"/>
  <c r="CD206" i="6"/>
  <c r="BR206" i="6"/>
  <c r="HQ205" i="6"/>
  <c r="HO205" i="6"/>
  <c r="HU205" i="6" s="1"/>
  <c r="HL205" i="6"/>
  <c r="HK205" i="6"/>
  <c r="HF205" i="6"/>
  <c r="GT205" i="6"/>
  <c r="GH205" i="6"/>
  <c r="FV205" i="6"/>
  <c r="FJ205" i="6"/>
  <c r="EX205" i="6"/>
  <c r="EL205" i="6"/>
  <c r="DZ205" i="6"/>
  <c r="DN205" i="6"/>
  <c r="DB205" i="6"/>
  <c r="CP205" i="6"/>
  <c r="CD205" i="6"/>
  <c r="BR205" i="6"/>
  <c r="HQ204" i="6"/>
  <c r="HO204" i="6"/>
  <c r="HU204" i="6" s="1"/>
  <c r="HL204" i="6"/>
  <c r="HK204" i="6"/>
  <c r="HF204" i="6"/>
  <c r="GT204" i="6"/>
  <c r="GH204" i="6"/>
  <c r="FV204" i="6"/>
  <c r="FJ204" i="6"/>
  <c r="EX204" i="6"/>
  <c r="EL204" i="6"/>
  <c r="DZ204" i="6"/>
  <c r="DN204" i="6"/>
  <c r="DB204" i="6"/>
  <c r="CP204" i="6"/>
  <c r="CD204" i="6"/>
  <c r="BR204" i="6"/>
  <c r="HQ203" i="6"/>
  <c r="HO203" i="6"/>
  <c r="HU203" i="6" s="1"/>
  <c r="HL203" i="6"/>
  <c r="HK203" i="6"/>
  <c r="HF203" i="6"/>
  <c r="GT203" i="6"/>
  <c r="GH203" i="6"/>
  <c r="FV203" i="6"/>
  <c r="FJ203" i="6"/>
  <c r="EX203" i="6"/>
  <c r="EL203" i="6"/>
  <c r="DZ203" i="6"/>
  <c r="DN203" i="6"/>
  <c r="DB203" i="6"/>
  <c r="CP203" i="6"/>
  <c r="CD203" i="6"/>
  <c r="BR203" i="6"/>
  <c r="HW201" i="6"/>
  <c r="HV201" i="6"/>
  <c r="HT201" i="6"/>
  <c r="HS201" i="6"/>
  <c r="HN201" i="6"/>
  <c r="HM201" i="6"/>
  <c r="HJ201" i="6"/>
  <c r="HI201" i="6"/>
  <c r="HE201" i="6"/>
  <c r="HC201" i="6"/>
  <c r="GZ201" i="6"/>
  <c r="GY201" i="6"/>
  <c r="GX201" i="6"/>
  <c r="GW201" i="6"/>
  <c r="GS201" i="6"/>
  <c r="GQ201" i="6"/>
  <c r="GN201" i="6"/>
  <c r="GM201" i="6"/>
  <c r="GL201" i="6"/>
  <c r="GK201" i="6"/>
  <c r="GG201" i="6"/>
  <c r="GE201" i="6"/>
  <c r="GB201" i="6"/>
  <c r="GA201" i="6"/>
  <c r="FZ201" i="6"/>
  <c r="FY201" i="6"/>
  <c r="FU201" i="6"/>
  <c r="FS201" i="6"/>
  <c r="FP201" i="6"/>
  <c r="FO201" i="6"/>
  <c r="FN201" i="6"/>
  <c r="FM201" i="6"/>
  <c r="FI201" i="6"/>
  <c r="FG201" i="6"/>
  <c r="FD201" i="6"/>
  <c r="FC201" i="6"/>
  <c r="FB201" i="6"/>
  <c r="FA201" i="6"/>
  <c r="EW201" i="6"/>
  <c r="EU201" i="6"/>
  <c r="ER201" i="6"/>
  <c r="EQ201" i="6"/>
  <c r="EP201" i="6"/>
  <c r="EO201" i="6"/>
  <c r="EK201" i="6"/>
  <c r="EI201" i="6"/>
  <c r="EF201" i="6"/>
  <c r="EE201" i="6"/>
  <c r="ED201" i="6"/>
  <c r="EC201" i="6"/>
  <c r="DY201" i="6"/>
  <c r="DW201" i="6"/>
  <c r="DT201" i="6"/>
  <c r="DS201" i="6"/>
  <c r="DR201" i="6"/>
  <c r="DQ201" i="6"/>
  <c r="DM201" i="6"/>
  <c r="DK201" i="6"/>
  <c r="DH201" i="6"/>
  <c r="DG201" i="6"/>
  <c r="DF201" i="6"/>
  <c r="DE201" i="6"/>
  <c r="DA201" i="6"/>
  <c r="CY201" i="6"/>
  <c r="CV201" i="6"/>
  <c r="CU201" i="6"/>
  <c r="CT201" i="6"/>
  <c r="CS201" i="6"/>
  <c r="CO201" i="6"/>
  <c r="CM201" i="6"/>
  <c r="CJ201" i="6"/>
  <c r="CI201" i="6"/>
  <c r="CH201" i="6"/>
  <c r="CG201" i="6"/>
  <c r="CC201" i="6"/>
  <c r="CA201" i="6"/>
  <c r="BX201" i="6"/>
  <c r="BW201" i="6"/>
  <c r="BV201" i="6"/>
  <c r="BU201" i="6"/>
  <c r="BQ201" i="6"/>
  <c r="BO201" i="6"/>
  <c r="BL201" i="6"/>
  <c r="BK201" i="6"/>
  <c r="V25" i="11" s="1"/>
  <c r="HQ200" i="6"/>
  <c r="HO200" i="6"/>
  <c r="HU200" i="6" s="1"/>
  <c r="HL200" i="6"/>
  <c r="HK200" i="6"/>
  <c r="HF200" i="6"/>
  <c r="GT200" i="6"/>
  <c r="GH200" i="6"/>
  <c r="FV200" i="6"/>
  <c r="FJ200" i="6"/>
  <c r="EX200" i="6"/>
  <c r="EL200" i="6"/>
  <c r="DZ200" i="6"/>
  <c r="DN200" i="6"/>
  <c r="DB200" i="6"/>
  <c r="CP200" i="6"/>
  <c r="CD200" i="6"/>
  <c r="BR200" i="6"/>
  <c r="HQ198" i="6"/>
  <c r="HO198" i="6"/>
  <c r="HL198" i="6"/>
  <c r="HK198" i="6"/>
  <c r="HF198" i="6"/>
  <c r="GT198" i="6"/>
  <c r="GH198" i="6"/>
  <c r="FV198" i="6"/>
  <c r="FJ198" i="6"/>
  <c r="EX198" i="6"/>
  <c r="EL198" i="6"/>
  <c r="DZ198" i="6"/>
  <c r="DN198" i="6"/>
  <c r="DB198" i="6"/>
  <c r="CP198" i="6"/>
  <c r="CD198" i="6"/>
  <c r="BR198" i="6"/>
  <c r="HQ197" i="6"/>
  <c r="HO197" i="6"/>
  <c r="HU197" i="6" s="1"/>
  <c r="HL197" i="6"/>
  <c r="HK197" i="6"/>
  <c r="HF197" i="6"/>
  <c r="GT197" i="6"/>
  <c r="GH197" i="6"/>
  <c r="FV197" i="6"/>
  <c r="FJ197" i="6"/>
  <c r="EX197" i="6"/>
  <c r="EL197" i="6"/>
  <c r="DZ197" i="6"/>
  <c r="DN197" i="6"/>
  <c r="DB197" i="6"/>
  <c r="CP197" i="6"/>
  <c r="CD197" i="6"/>
  <c r="BR197" i="6"/>
  <c r="HQ196" i="6"/>
  <c r="HO196" i="6"/>
  <c r="HU196" i="6" s="1"/>
  <c r="HL196" i="6"/>
  <c r="HK196" i="6"/>
  <c r="HF196" i="6"/>
  <c r="GT196" i="6"/>
  <c r="GH196" i="6"/>
  <c r="FV196" i="6"/>
  <c r="FJ196" i="6"/>
  <c r="EX196" i="6"/>
  <c r="EL196" i="6"/>
  <c r="DZ196" i="6"/>
  <c r="DN196" i="6"/>
  <c r="DB196" i="6"/>
  <c r="CP196" i="6"/>
  <c r="CD196" i="6"/>
  <c r="BR196" i="6"/>
  <c r="HQ195" i="6"/>
  <c r="HO195" i="6"/>
  <c r="HU195" i="6" s="1"/>
  <c r="HL195" i="6"/>
  <c r="HK195" i="6"/>
  <c r="HF195" i="6"/>
  <c r="GT195" i="6"/>
  <c r="GH195" i="6"/>
  <c r="FV195" i="6"/>
  <c r="FJ195" i="6"/>
  <c r="EX195" i="6"/>
  <c r="EL195" i="6"/>
  <c r="DZ195" i="6"/>
  <c r="DN195" i="6"/>
  <c r="DB195" i="6"/>
  <c r="CP195" i="6"/>
  <c r="CD195" i="6"/>
  <c r="BR195" i="6"/>
  <c r="HQ194" i="6"/>
  <c r="HO194" i="6"/>
  <c r="HU194" i="6" s="1"/>
  <c r="HL194" i="6"/>
  <c r="HK194" i="6"/>
  <c r="HF194" i="6"/>
  <c r="GT194" i="6"/>
  <c r="GH194" i="6"/>
  <c r="FV194" i="6"/>
  <c r="FJ194" i="6"/>
  <c r="EX194" i="6"/>
  <c r="EL194" i="6"/>
  <c r="DZ194" i="6"/>
  <c r="DN194" i="6"/>
  <c r="DB194" i="6"/>
  <c r="CP194" i="6"/>
  <c r="CD194" i="6"/>
  <c r="BR194" i="6"/>
  <c r="HW192" i="6"/>
  <c r="HV192" i="6"/>
  <c r="HT192" i="6"/>
  <c r="HS192" i="6"/>
  <c r="HN192" i="6"/>
  <c r="HJ192" i="6"/>
  <c r="HI192" i="6"/>
  <c r="HE192" i="6"/>
  <c r="HC192" i="6"/>
  <c r="GZ192" i="6"/>
  <c r="GY192" i="6"/>
  <c r="GX192" i="6"/>
  <c r="GW192" i="6"/>
  <c r="GS192" i="6"/>
  <c r="GQ192" i="6"/>
  <c r="GN192" i="6"/>
  <c r="GM192" i="6"/>
  <c r="GL192" i="6"/>
  <c r="GK192" i="6"/>
  <c r="GG192" i="6"/>
  <c r="GE192" i="6"/>
  <c r="GB192" i="6"/>
  <c r="GA192" i="6"/>
  <c r="FZ192" i="6"/>
  <c r="FY192" i="6"/>
  <c r="FU192" i="6"/>
  <c r="FS192" i="6"/>
  <c r="FP192" i="6"/>
  <c r="FO192" i="6"/>
  <c r="FN192" i="6"/>
  <c r="FM192" i="6"/>
  <c r="FI192" i="6"/>
  <c r="FG192" i="6"/>
  <c r="FD192" i="6"/>
  <c r="FC192" i="6"/>
  <c r="FB192" i="6"/>
  <c r="FA192" i="6"/>
  <c r="EW192" i="6"/>
  <c r="EU192" i="6"/>
  <c r="ER192" i="6"/>
  <c r="EQ192" i="6"/>
  <c r="EP192" i="6"/>
  <c r="EO192" i="6"/>
  <c r="EK192" i="6"/>
  <c r="EI192" i="6"/>
  <c r="EF192" i="6"/>
  <c r="EE192" i="6"/>
  <c r="ED192" i="6"/>
  <c r="EC192" i="6"/>
  <c r="DY192" i="6"/>
  <c r="DW192" i="6"/>
  <c r="DT192" i="6"/>
  <c r="DS192" i="6"/>
  <c r="DR192" i="6"/>
  <c r="DQ192" i="6"/>
  <c r="DM192" i="6"/>
  <c r="DK192" i="6"/>
  <c r="DH192" i="6"/>
  <c r="DG192" i="6"/>
  <c r="DF192" i="6"/>
  <c r="DE192" i="6"/>
  <c r="DA192" i="6"/>
  <c r="CY192" i="6"/>
  <c r="CV192" i="6"/>
  <c r="CU192" i="6"/>
  <c r="CT192" i="6"/>
  <c r="CS192" i="6"/>
  <c r="CO192" i="6"/>
  <c r="CM192" i="6"/>
  <c r="CJ192" i="6"/>
  <c r="CI192" i="6"/>
  <c r="CH192" i="6"/>
  <c r="CG192" i="6"/>
  <c r="CC192" i="6"/>
  <c r="CA192" i="6"/>
  <c r="BX192" i="6"/>
  <c r="BW192" i="6"/>
  <c r="BV192" i="6"/>
  <c r="BU192" i="6"/>
  <c r="BQ192" i="6"/>
  <c r="BO192" i="6"/>
  <c r="BL192" i="6"/>
  <c r="BK192" i="6"/>
  <c r="V24" i="11" s="1"/>
  <c r="HQ191" i="6"/>
  <c r="HO191" i="6"/>
  <c r="HU191" i="6" s="1"/>
  <c r="HL191" i="6"/>
  <c r="HK191" i="6"/>
  <c r="HF191" i="6"/>
  <c r="GT191" i="6"/>
  <c r="GH191" i="6"/>
  <c r="FV191" i="6"/>
  <c r="FJ191" i="6"/>
  <c r="EX191" i="6"/>
  <c r="EL191" i="6"/>
  <c r="DZ191" i="6"/>
  <c r="DN191" i="6"/>
  <c r="DB191" i="6"/>
  <c r="CP191" i="6"/>
  <c r="CD191" i="6"/>
  <c r="BR191" i="6"/>
  <c r="HQ190" i="6"/>
  <c r="HO190" i="6"/>
  <c r="HU190" i="6" s="1"/>
  <c r="HL190" i="6"/>
  <c r="HK190" i="6"/>
  <c r="HF190" i="6"/>
  <c r="GT190" i="6"/>
  <c r="GH190" i="6"/>
  <c r="FV190" i="6"/>
  <c r="FJ190" i="6"/>
  <c r="EX190" i="6"/>
  <c r="EL190" i="6"/>
  <c r="DZ190" i="6"/>
  <c r="DN190" i="6"/>
  <c r="DB190" i="6"/>
  <c r="CP190" i="6"/>
  <c r="CD190" i="6"/>
  <c r="BR190" i="6"/>
  <c r="HQ189" i="6"/>
  <c r="HO189" i="6"/>
  <c r="HU189" i="6" s="1"/>
  <c r="HL189" i="6"/>
  <c r="HK189" i="6"/>
  <c r="HF189" i="6"/>
  <c r="GT189" i="6"/>
  <c r="GH189" i="6"/>
  <c r="FV189" i="6"/>
  <c r="FJ189" i="6"/>
  <c r="EX189" i="6"/>
  <c r="EL189" i="6"/>
  <c r="DZ189" i="6"/>
  <c r="DN189" i="6"/>
  <c r="DB189" i="6"/>
  <c r="CP189" i="6"/>
  <c r="CD189" i="6"/>
  <c r="BR189" i="6"/>
  <c r="HQ188" i="6"/>
  <c r="HO188" i="6"/>
  <c r="HU188" i="6" s="1"/>
  <c r="HL188" i="6"/>
  <c r="HK188" i="6"/>
  <c r="HF188" i="6"/>
  <c r="GT188" i="6"/>
  <c r="GH188" i="6"/>
  <c r="FV188" i="6"/>
  <c r="FJ188" i="6"/>
  <c r="EX188" i="6"/>
  <c r="EL188" i="6"/>
  <c r="DZ188" i="6"/>
  <c r="DN188" i="6"/>
  <c r="DB188" i="6"/>
  <c r="CP188" i="6"/>
  <c r="CD188" i="6"/>
  <c r="BR188" i="6"/>
  <c r="HQ187" i="6"/>
  <c r="HO187" i="6"/>
  <c r="HU187" i="6" s="1"/>
  <c r="HL187" i="6"/>
  <c r="HK187" i="6"/>
  <c r="HF187" i="6"/>
  <c r="GT187" i="6"/>
  <c r="GH187" i="6"/>
  <c r="FV187" i="6"/>
  <c r="FJ187" i="6"/>
  <c r="EX187" i="6"/>
  <c r="EL187" i="6"/>
  <c r="DZ187" i="6"/>
  <c r="DN187" i="6"/>
  <c r="DB187" i="6"/>
  <c r="CP187" i="6"/>
  <c r="CD187" i="6"/>
  <c r="BR187" i="6"/>
  <c r="HQ186" i="6"/>
  <c r="HO186" i="6"/>
  <c r="HU186" i="6" s="1"/>
  <c r="HL186" i="6"/>
  <c r="HK186" i="6"/>
  <c r="HF186" i="6"/>
  <c r="GT186" i="6"/>
  <c r="GH186" i="6"/>
  <c r="FV186" i="6"/>
  <c r="FJ186" i="6"/>
  <c r="EX186" i="6"/>
  <c r="EL186" i="6"/>
  <c r="DZ186" i="6"/>
  <c r="DN186" i="6"/>
  <c r="DB186" i="6"/>
  <c r="CP186" i="6"/>
  <c r="CD186" i="6"/>
  <c r="BR186" i="6"/>
  <c r="HQ185" i="6"/>
  <c r="HO185" i="6"/>
  <c r="HU185" i="6" s="1"/>
  <c r="HL185" i="6"/>
  <c r="HK185" i="6"/>
  <c r="HF185" i="6"/>
  <c r="GT185" i="6"/>
  <c r="GH185" i="6"/>
  <c r="FV185" i="6"/>
  <c r="FJ185" i="6"/>
  <c r="EX185" i="6"/>
  <c r="EL185" i="6"/>
  <c r="DZ185" i="6"/>
  <c r="DN185" i="6"/>
  <c r="DB185" i="6"/>
  <c r="CP185" i="6"/>
  <c r="CD185" i="6"/>
  <c r="BR185" i="6"/>
  <c r="HW183" i="6"/>
  <c r="HV183" i="6"/>
  <c r="HT183" i="6"/>
  <c r="HS183" i="6"/>
  <c r="HN183" i="6"/>
  <c r="HJ183" i="6"/>
  <c r="HI183" i="6"/>
  <c r="HE183" i="6"/>
  <c r="HC183" i="6"/>
  <c r="GZ183" i="6"/>
  <c r="GY183" i="6"/>
  <c r="GX183" i="6"/>
  <c r="GW183" i="6"/>
  <c r="GS183" i="6"/>
  <c r="GQ183" i="6"/>
  <c r="GN183" i="6"/>
  <c r="GM183" i="6"/>
  <c r="GL183" i="6"/>
  <c r="GK183" i="6"/>
  <c r="GG183" i="6"/>
  <c r="GE183" i="6"/>
  <c r="GB183" i="6"/>
  <c r="GA183" i="6"/>
  <c r="FZ183" i="6"/>
  <c r="FY183" i="6"/>
  <c r="FU183" i="6"/>
  <c r="FS183" i="6"/>
  <c r="FP183" i="6"/>
  <c r="FO183" i="6"/>
  <c r="FN183" i="6"/>
  <c r="FM183" i="6"/>
  <c r="FI183" i="6"/>
  <c r="FG183" i="6"/>
  <c r="FD183" i="6"/>
  <c r="FC183" i="6"/>
  <c r="FB183" i="6"/>
  <c r="FA183" i="6"/>
  <c r="EW183" i="6"/>
  <c r="EU183" i="6"/>
  <c r="ER183" i="6"/>
  <c r="EQ183" i="6"/>
  <c r="EP183" i="6"/>
  <c r="EO183" i="6"/>
  <c r="EK183" i="6"/>
  <c r="EI183" i="6"/>
  <c r="EF183" i="6"/>
  <c r="EE183" i="6"/>
  <c r="ED183" i="6"/>
  <c r="EC183" i="6"/>
  <c r="DY183" i="6"/>
  <c r="DW183" i="6"/>
  <c r="DT183" i="6"/>
  <c r="DS183" i="6"/>
  <c r="DR183" i="6"/>
  <c r="DQ183" i="6"/>
  <c r="DM183" i="6"/>
  <c r="DK183" i="6"/>
  <c r="DH183" i="6"/>
  <c r="DG183" i="6"/>
  <c r="DF183" i="6"/>
  <c r="DE183" i="6"/>
  <c r="DA183" i="6"/>
  <c r="CY183" i="6"/>
  <c r="CV183" i="6"/>
  <c r="CU183" i="6"/>
  <c r="CT183" i="6"/>
  <c r="CS183" i="6"/>
  <c r="CO183" i="6"/>
  <c r="CM183" i="6"/>
  <c r="CJ183" i="6"/>
  <c r="CI183" i="6"/>
  <c r="CH183" i="6"/>
  <c r="CG183" i="6"/>
  <c r="CC183" i="6"/>
  <c r="CA183" i="6"/>
  <c r="BX183" i="6"/>
  <c r="BW183" i="6"/>
  <c r="BV183" i="6"/>
  <c r="BU183" i="6"/>
  <c r="BQ183" i="6"/>
  <c r="BO183" i="6"/>
  <c r="BL183" i="6"/>
  <c r="BK183" i="6"/>
  <c r="V23" i="11" s="1"/>
  <c r="HQ182" i="6"/>
  <c r="HO182" i="6"/>
  <c r="HU182" i="6" s="1"/>
  <c r="HL182" i="6"/>
  <c r="HF182" i="6"/>
  <c r="GT182" i="6"/>
  <c r="GH182" i="6"/>
  <c r="FV182" i="6"/>
  <c r="FJ182" i="6"/>
  <c r="EX182" i="6"/>
  <c r="EL182" i="6"/>
  <c r="DZ182" i="6"/>
  <c r="DN182" i="6"/>
  <c r="DB182" i="6"/>
  <c r="CP182" i="6"/>
  <c r="CD182" i="6"/>
  <c r="BR182" i="6"/>
  <c r="HQ181" i="6"/>
  <c r="HO181" i="6"/>
  <c r="HU181" i="6" s="1"/>
  <c r="HL181" i="6"/>
  <c r="HK181" i="6"/>
  <c r="HF181" i="6"/>
  <c r="GT181" i="6"/>
  <c r="GH181" i="6"/>
  <c r="FV181" i="6"/>
  <c r="FJ181" i="6"/>
  <c r="EX181" i="6"/>
  <c r="EL181" i="6"/>
  <c r="DZ181" i="6"/>
  <c r="DN181" i="6"/>
  <c r="DB181" i="6"/>
  <c r="CP181" i="6"/>
  <c r="CD181" i="6"/>
  <c r="BR181" i="6"/>
  <c r="HQ180" i="6"/>
  <c r="HO180" i="6"/>
  <c r="HL180" i="6"/>
  <c r="HK180" i="6"/>
  <c r="HF180" i="6"/>
  <c r="GT180" i="6"/>
  <c r="GH180" i="6"/>
  <c r="FV180" i="6"/>
  <c r="FJ180" i="6"/>
  <c r="EX180" i="6"/>
  <c r="EL180" i="6"/>
  <c r="DZ180" i="6"/>
  <c r="DN180" i="6"/>
  <c r="DB180" i="6"/>
  <c r="CP180" i="6"/>
  <c r="CD180" i="6"/>
  <c r="BR180" i="6"/>
  <c r="HQ179" i="6"/>
  <c r="HO179" i="6"/>
  <c r="HU179" i="6" s="1"/>
  <c r="HL179" i="6"/>
  <c r="HK179" i="6"/>
  <c r="HF179" i="6"/>
  <c r="GT179" i="6"/>
  <c r="GH179" i="6"/>
  <c r="FV179" i="6"/>
  <c r="FJ179" i="6"/>
  <c r="EX179" i="6"/>
  <c r="EL179" i="6"/>
  <c r="DZ179" i="6"/>
  <c r="DN179" i="6"/>
  <c r="DB179" i="6"/>
  <c r="CP179" i="6"/>
  <c r="CD179" i="6"/>
  <c r="BR179" i="6"/>
  <c r="HQ178" i="6"/>
  <c r="HO178" i="6"/>
  <c r="HU178" i="6" s="1"/>
  <c r="HL178" i="6"/>
  <c r="HK178" i="6"/>
  <c r="HF178" i="6"/>
  <c r="GT178" i="6"/>
  <c r="GH178" i="6"/>
  <c r="FV178" i="6"/>
  <c r="FJ178" i="6"/>
  <c r="EX178" i="6"/>
  <c r="EL178" i="6"/>
  <c r="DZ178" i="6"/>
  <c r="DN178" i="6"/>
  <c r="DB178" i="6"/>
  <c r="CP178" i="6"/>
  <c r="CD178" i="6"/>
  <c r="BR178" i="6"/>
  <c r="HQ177" i="6"/>
  <c r="HO177" i="6"/>
  <c r="HL177" i="6"/>
  <c r="HK177" i="6"/>
  <c r="HF177" i="6"/>
  <c r="GT177" i="6"/>
  <c r="GH177" i="6"/>
  <c r="FV177" i="6"/>
  <c r="FJ177" i="6"/>
  <c r="EX177" i="6"/>
  <c r="EL177" i="6"/>
  <c r="DZ177" i="6"/>
  <c r="DN177" i="6"/>
  <c r="DB177" i="6"/>
  <c r="CP177" i="6"/>
  <c r="CD177" i="6"/>
  <c r="BR177" i="6"/>
  <c r="HQ176" i="6"/>
  <c r="HO176" i="6"/>
  <c r="HL176" i="6"/>
  <c r="HK176" i="6"/>
  <c r="HF176" i="6"/>
  <c r="GT176" i="6"/>
  <c r="GH176" i="6"/>
  <c r="FV176" i="6"/>
  <c r="FJ176" i="6"/>
  <c r="EX176" i="6"/>
  <c r="EL176" i="6"/>
  <c r="DZ176" i="6"/>
  <c r="DN176" i="6"/>
  <c r="DB176" i="6"/>
  <c r="CP176" i="6"/>
  <c r="CD176" i="6"/>
  <c r="BR176" i="6"/>
  <c r="HW174" i="6"/>
  <c r="HV174" i="6"/>
  <c r="HT174" i="6"/>
  <c r="HS174" i="6"/>
  <c r="HN174" i="6"/>
  <c r="HM174" i="6"/>
  <c r="HJ174" i="6"/>
  <c r="HI174" i="6"/>
  <c r="HE174" i="6"/>
  <c r="HC174" i="6"/>
  <c r="GZ174" i="6"/>
  <c r="GY174" i="6"/>
  <c r="GX174" i="6"/>
  <c r="GW174" i="6"/>
  <c r="GS174" i="6"/>
  <c r="GQ174" i="6"/>
  <c r="GN174" i="6"/>
  <c r="GM174" i="6"/>
  <c r="GL174" i="6"/>
  <c r="GK174" i="6"/>
  <c r="GG174" i="6"/>
  <c r="GE174" i="6"/>
  <c r="GB174" i="6"/>
  <c r="GA174" i="6"/>
  <c r="FZ174" i="6"/>
  <c r="FY174" i="6"/>
  <c r="FU174" i="6"/>
  <c r="FS174" i="6"/>
  <c r="FP174" i="6"/>
  <c r="FO174" i="6"/>
  <c r="FN174" i="6"/>
  <c r="FM174" i="6"/>
  <c r="FI174" i="6"/>
  <c r="FG174" i="6"/>
  <c r="FD174" i="6"/>
  <c r="FC174" i="6"/>
  <c r="FB174" i="6"/>
  <c r="FA174" i="6"/>
  <c r="EW174" i="6"/>
  <c r="EU174" i="6"/>
  <c r="ER174" i="6"/>
  <c r="EQ174" i="6"/>
  <c r="EP174" i="6"/>
  <c r="EO174" i="6"/>
  <c r="EK174" i="6"/>
  <c r="EI174" i="6"/>
  <c r="EL174" i="6" s="1"/>
  <c r="EF174" i="6"/>
  <c r="EE174" i="6"/>
  <c r="ED174" i="6"/>
  <c r="EC174" i="6"/>
  <c r="DY174" i="6"/>
  <c r="DW174" i="6"/>
  <c r="DT174" i="6"/>
  <c r="DS174" i="6"/>
  <c r="DR174" i="6"/>
  <c r="DQ174" i="6"/>
  <c r="DM174" i="6"/>
  <c r="DK174" i="6"/>
  <c r="DH174" i="6"/>
  <c r="DG174" i="6"/>
  <c r="DF174" i="6"/>
  <c r="DE174" i="6"/>
  <c r="DA174" i="6"/>
  <c r="CY174" i="6"/>
  <c r="CV174" i="6"/>
  <c r="CU174" i="6"/>
  <c r="CT174" i="6"/>
  <c r="CS174" i="6"/>
  <c r="CO174" i="6"/>
  <c r="CM174" i="6"/>
  <c r="CJ174" i="6"/>
  <c r="CI174" i="6"/>
  <c r="CH174" i="6"/>
  <c r="CG174" i="6"/>
  <c r="CC174" i="6"/>
  <c r="CA174" i="6"/>
  <c r="BX174" i="6"/>
  <c r="BW174" i="6"/>
  <c r="BV174" i="6"/>
  <c r="BU174" i="6"/>
  <c r="BQ174" i="6"/>
  <c r="BO174" i="6"/>
  <c r="BL174" i="6"/>
  <c r="BK174" i="6"/>
  <c r="V22" i="11" s="1"/>
  <c r="HQ173" i="6"/>
  <c r="HO173" i="6"/>
  <c r="HU173" i="6" s="1"/>
  <c r="HL173" i="6"/>
  <c r="HK173" i="6"/>
  <c r="HF173" i="6"/>
  <c r="GT173" i="6"/>
  <c r="GH173" i="6"/>
  <c r="FV173" i="6"/>
  <c r="FJ173" i="6"/>
  <c r="EX173" i="6"/>
  <c r="EL173" i="6"/>
  <c r="DZ173" i="6"/>
  <c r="DN173" i="6"/>
  <c r="DB173" i="6"/>
  <c r="CP173" i="6"/>
  <c r="CD173" i="6"/>
  <c r="BR173" i="6"/>
  <c r="HQ172" i="6"/>
  <c r="HO172" i="6"/>
  <c r="HU172" i="6" s="1"/>
  <c r="HL172" i="6"/>
  <c r="HK172" i="6"/>
  <c r="HF172" i="6"/>
  <c r="GT172" i="6"/>
  <c r="GH172" i="6"/>
  <c r="FV172" i="6"/>
  <c r="FJ172" i="6"/>
  <c r="EX172" i="6"/>
  <c r="EL172" i="6"/>
  <c r="DZ172" i="6"/>
  <c r="DN172" i="6"/>
  <c r="DB172" i="6"/>
  <c r="CP172" i="6"/>
  <c r="CD172" i="6"/>
  <c r="BR172" i="6"/>
  <c r="HQ171" i="6"/>
  <c r="HO171" i="6"/>
  <c r="HU171" i="6" s="1"/>
  <c r="HL171" i="6"/>
  <c r="HK171" i="6"/>
  <c r="HF171" i="6"/>
  <c r="GT171" i="6"/>
  <c r="GH171" i="6"/>
  <c r="FV171" i="6"/>
  <c r="FJ171" i="6"/>
  <c r="EX171" i="6"/>
  <c r="EL171" i="6"/>
  <c r="DZ171" i="6"/>
  <c r="DN171" i="6"/>
  <c r="DB171" i="6"/>
  <c r="CP171" i="6"/>
  <c r="CD171" i="6"/>
  <c r="BR171" i="6"/>
  <c r="HQ170" i="6"/>
  <c r="HO170" i="6"/>
  <c r="HU170" i="6" s="1"/>
  <c r="HL170" i="6"/>
  <c r="HK170" i="6"/>
  <c r="HF170" i="6"/>
  <c r="GT170" i="6"/>
  <c r="GH170" i="6"/>
  <c r="FV170" i="6"/>
  <c r="FJ170" i="6"/>
  <c r="EX170" i="6"/>
  <c r="EL170" i="6"/>
  <c r="DZ170" i="6"/>
  <c r="DN170" i="6"/>
  <c r="DB170" i="6"/>
  <c r="CP170" i="6"/>
  <c r="CD170" i="6"/>
  <c r="BR170" i="6"/>
  <c r="HQ169" i="6"/>
  <c r="HO169" i="6"/>
  <c r="HU169" i="6" s="1"/>
  <c r="HL169" i="6"/>
  <c r="HK169" i="6"/>
  <c r="HF169" i="6"/>
  <c r="GT169" i="6"/>
  <c r="GH169" i="6"/>
  <c r="FV169" i="6"/>
  <c r="FJ169" i="6"/>
  <c r="EX169" i="6"/>
  <c r="EL169" i="6"/>
  <c r="DZ169" i="6"/>
  <c r="DN169" i="6"/>
  <c r="DB169" i="6"/>
  <c r="CP169" i="6"/>
  <c r="CD169" i="6"/>
  <c r="BR169" i="6"/>
  <c r="HQ168" i="6"/>
  <c r="HO168" i="6"/>
  <c r="HL168" i="6"/>
  <c r="HK168" i="6"/>
  <c r="HF168" i="6"/>
  <c r="GT168" i="6"/>
  <c r="GH168" i="6"/>
  <c r="FV168" i="6"/>
  <c r="FJ168" i="6"/>
  <c r="EX168" i="6"/>
  <c r="EL168" i="6"/>
  <c r="DZ168" i="6"/>
  <c r="DN168" i="6"/>
  <c r="DB168" i="6"/>
  <c r="CP168" i="6"/>
  <c r="CD168" i="6"/>
  <c r="BR168" i="6"/>
  <c r="HQ167" i="6"/>
  <c r="HO167" i="6"/>
  <c r="HU167" i="6" s="1"/>
  <c r="HL167" i="6"/>
  <c r="HK167" i="6"/>
  <c r="HF167" i="6"/>
  <c r="GT167" i="6"/>
  <c r="GH167" i="6"/>
  <c r="FV167" i="6"/>
  <c r="FJ167" i="6"/>
  <c r="EX167" i="6"/>
  <c r="EL167" i="6"/>
  <c r="DZ167" i="6"/>
  <c r="DN167" i="6"/>
  <c r="DB167" i="6"/>
  <c r="CP167" i="6"/>
  <c r="CD167" i="6"/>
  <c r="BR167" i="6"/>
  <c r="HW165" i="6"/>
  <c r="HV165" i="6"/>
  <c r="HT165" i="6"/>
  <c r="HS165" i="6"/>
  <c r="HN165" i="6"/>
  <c r="HM165" i="6"/>
  <c r="HJ165" i="6"/>
  <c r="HI165" i="6"/>
  <c r="HE165" i="6"/>
  <c r="HC165" i="6"/>
  <c r="GZ165" i="6"/>
  <c r="GY165" i="6"/>
  <c r="GX165" i="6"/>
  <c r="GW165" i="6"/>
  <c r="GS165" i="6"/>
  <c r="GQ165" i="6"/>
  <c r="GN165" i="6"/>
  <c r="GM165" i="6"/>
  <c r="GL165" i="6"/>
  <c r="GK165" i="6"/>
  <c r="GG165" i="6"/>
  <c r="GE165" i="6"/>
  <c r="GB165" i="6"/>
  <c r="GA165" i="6"/>
  <c r="FZ165" i="6"/>
  <c r="FY165" i="6"/>
  <c r="FU165" i="6"/>
  <c r="FS165" i="6"/>
  <c r="FP165" i="6"/>
  <c r="FO165" i="6"/>
  <c r="FN165" i="6"/>
  <c r="FM165" i="6"/>
  <c r="FI165" i="6"/>
  <c r="FG165" i="6"/>
  <c r="FD165" i="6"/>
  <c r="FC165" i="6"/>
  <c r="FB165" i="6"/>
  <c r="FA165" i="6"/>
  <c r="EW165" i="6"/>
  <c r="EU165" i="6"/>
  <c r="ER165" i="6"/>
  <c r="EQ165" i="6"/>
  <c r="EP165" i="6"/>
  <c r="EO165" i="6"/>
  <c r="EK165" i="6"/>
  <c r="EI165" i="6"/>
  <c r="EF165" i="6"/>
  <c r="EE165" i="6"/>
  <c r="ED165" i="6"/>
  <c r="EC165" i="6"/>
  <c r="DY165" i="6"/>
  <c r="DW165" i="6"/>
  <c r="DT165" i="6"/>
  <c r="DS165" i="6"/>
  <c r="DR165" i="6"/>
  <c r="DQ165" i="6"/>
  <c r="DM165" i="6"/>
  <c r="DK165" i="6"/>
  <c r="DH165" i="6"/>
  <c r="DG165" i="6"/>
  <c r="DF165" i="6"/>
  <c r="DE165" i="6"/>
  <c r="DA165" i="6"/>
  <c r="CY165" i="6"/>
  <c r="CV165" i="6"/>
  <c r="CU165" i="6"/>
  <c r="CT165" i="6"/>
  <c r="CS165" i="6"/>
  <c r="CO165" i="6"/>
  <c r="CM165" i="6"/>
  <c r="CJ165" i="6"/>
  <c r="CI165" i="6"/>
  <c r="CH165" i="6"/>
  <c r="CG165" i="6"/>
  <c r="CC165" i="6"/>
  <c r="CA165" i="6"/>
  <c r="BX165" i="6"/>
  <c r="BW165" i="6"/>
  <c r="BV165" i="6"/>
  <c r="BU165" i="6"/>
  <c r="BQ165" i="6"/>
  <c r="BO165" i="6"/>
  <c r="BL165" i="6"/>
  <c r="BK165" i="6"/>
  <c r="V21" i="11" s="1"/>
  <c r="HQ164" i="6"/>
  <c r="HO164" i="6"/>
  <c r="HU164" i="6" s="1"/>
  <c r="HL164" i="6"/>
  <c r="HK164" i="6"/>
  <c r="HF164" i="6"/>
  <c r="GT164" i="6"/>
  <c r="GH164" i="6"/>
  <c r="FV164" i="6"/>
  <c r="FJ164" i="6"/>
  <c r="EX164" i="6"/>
  <c r="EL164" i="6"/>
  <c r="DZ164" i="6"/>
  <c r="DN164" i="6"/>
  <c r="DB164" i="6"/>
  <c r="CP164" i="6"/>
  <c r="CD164" i="6"/>
  <c r="BR164" i="6"/>
  <c r="HQ163" i="6"/>
  <c r="HO163" i="6"/>
  <c r="HU163" i="6" s="1"/>
  <c r="HL163" i="6"/>
  <c r="HK163" i="6"/>
  <c r="HF163" i="6"/>
  <c r="GT163" i="6"/>
  <c r="GH163" i="6"/>
  <c r="FV163" i="6"/>
  <c r="FJ163" i="6"/>
  <c r="EX163" i="6"/>
  <c r="EL163" i="6"/>
  <c r="DZ163" i="6"/>
  <c r="DN163" i="6"/>
  <c r="DB163" i="6"/>
  <c r="CP163" i="6"/>
  <c r="CD163" i="6"/>
  <c r="BR163" i="6"/>
  <c r="HQ162" i="6"/>
  <c r="HO162" i="6"/>
  <c r="HL162" i="6"/>
  <c r="HK162" i="6"/>
  <c r="HF162" i="6"/>
  <c r="GT162" i="6"/>
  <c r="GH162" i="6"/>
  <c r="FV162" i="6"/>
  <c r="FJ162" i="6"/>
  <c r="EX162" i="6"/>
  <c r="EL162" i="6"/>
  <c r="DZ162" i="6"/>
  <c r="DN162" i="6"/>
  <c r="DB162" i="6"/>
  <c r="CP162" i="6"/>
  <c r="CD162" i="6"/>
  <c r="BR162" i="6"/>
  <c r="HQ161" i="6"/>
  <c r="HO161" i="6"/>
  <c r="HU161" i="6" s="1"/>
  <c r="HL161" i="6"/>
  <c r="HK161" i="6"/>
  <c r="HF161" i="6"/>
  <c r="GT161" i="6"/>
  <c r="GH161" i="6"/>
  <c r="FV161" i="6"/>
  <c r="FJ161" i="6"/>
  <c r="EX161" i="6"/>
  <c r="EL161" i="6"/>
  <c r="DZ161" i="6"/>
  <c r="DN161" i="6"/>
  <c r="DB161" i="6"/>
  <c r="CP161" i="6"/>
  <c r="CD161" i="6"/>
  <c r="BR161" i="6"/>
  <c r="HQ160" i="6"/>
  <c r="HO160" i="6"/>
  <c r="HU160" i="6" s="1"/>
  <c r="HL160" i="6"/>
  <c r="HK160" i="6"/>
  <c r="HF160" i="6"/>
  <c r="GT160" i="6"/>
  <c r="GH160" i="6"/>
  <c r="FV160" i="6"/>
  <c r="FJ160" i="6"/>
  <c r="EX160" i="6"/>
  <c r="EL160" i="6"/>
  <c r="DZ160" i="6"/>
  <c r="DN160" i="6"/>
  <c r="DB160" i="6"/>
  <c r="CP160" i="6"/>
  <c r="CD160" i="6"/>
  <c r="BR160" i="6"/>
  <c r="HQ159" i="6"/>
  <c r="HO159" i="6"/>
  <c r="HL159" i="6"/>
  <c r="HK159" i="6"/>
  <c r="HF159" i="6"/>
  <c r="GT159" i="6"/>
  <c r="GH159" i="6"/>
  <c r="FV159" i="6"/>
  <c r="FJ159" i="6"/>
  <c r="EX159" i="6"/>
  <c r="EL159" i="6"/>
  <c r="DZ159" i="6"/>
  <c r="DN159" i="6"/>
  <c r="DB159" i="6"/>
  <c r="CP159" i="6"/>
  <c r="CD159" i="6"/>
  <c r="BR159" i="6"/>
  <c r="HQ158" i="6"/>
  <c r="HO158" i="6"/>
  <c r="HL158" i="6"/>
  <c r="HK158" i="6"/>
  <c r="HF158" i="6"/>
  <c r="GT158" i="6"/>
  <c r="GH158" i="6"/>
  <c r="FV158" i="6"/>
  <c r="FJ158" i="6"/>
  <c r="EX158" i="6"/>
  <c r="EL158" i="6"/>
  <c r="DZ158" i="6"/>
  <c r="DN158" i="6"/>
  <c r="DB158" i="6"/>
  <c r="CP158" i="6"/>
  <c r="CD158" i="6"/>
  <c r="BR158" i="6"/>
  <c r="HW156" i="6"/>
  <c r="HV156" i="6"/>
  <c r="HT156" i="6"/>
  <c r="HS156" i="6"/>
  <c r="HN156" i="6"/>
  <c r="HM156" i="6"/>
  <c r="HJ156" i="6"/>
  <c r="HI156" i="6"/>
  <c r="HE156" i="6"/>
  <c r="HC156" i="6"/>
  <c r="GZ156" i="6"/>
  <c r="GY156" i="6"/>
  <c r="GX156" i="6"/>
  <c r="GW156" i="6"/>
  <c r="GS156" i="6"/>
  <c r="GQ156" i="6"/>
  <c r="GN156" i="6"/>
  <c r="GM156" i="6"/>
  <c r="GL156" i="6"/>
  <c r="GK156" i="6"/>
  <c r="GG156" i="6"/>
  <c r="GE156" i="6"/>
  <c r="GB156" i="6"/>
  <c r="GA156" i="6"/>
  <c r="FZ156" i="6"/>
  <c r="FY156" i="6"/>
  <c r="FU156" i="6"/>
  <c r="FS156" i="6"/>
  <c r="FP156" i="6"/>
  <c r="FO156" i="6"/>
  <c r="FN156" i="6"/>
  <c r="FM156" i="6"/>
  <c r="FI156" i="6"/>
  <c r="FG156" i="6"/>
  <c r="FD156" i="6"/>
  <c r="FC156" i="6"/>
  <c r="FB156" i="6"/>
  <c r="FA156" i="6"/>
  <c r="EW156" i="6"/>
  <c r="EU156" i="6"/>
  <c r="ER156" i="6"/>
  <c r="EQ156" i="6"/>
  <c r="EP156" i="6"/>
  <c r="EO156" i="6"/>
  <c r="EK156" i="6"/>
  <c r="EI156" i="6"/>
  <c r="EF156" i="6"/>
  <c r="EE156" i="6"/>
  <c r="ED156" i="6"/>
  <c r="EC156" i="6"/>
  <c r="DY156" i="6"/>
  <c r="DW156" i="6"/>
  <c r="DT156" i="6"/>
  <c r="DS156" i="6"/>
  <c r="DR156" i="6"/>
  <c r="DQ156" i="6"/>
  <c r="DM156" i="6"/>
  <c r="DK156" i="6"/>
  <c r="DH156" i="6"/>
  <c r="DG156" i="6"/>
  <c r="DF156" i="6"/>
  <c r="DE156" i="6"/>
  <c r="DA156" i="6"/>
  <c r="CY156" i="6"/>
  <c r="CV156" i="6"/>
  <c r="CU156" i="6"/>
  <c r="CT156" i="6"/>
  <c r="CS156" i="6"/>
  <c r="CO156" i="6"/>
  <c r="CM156" i="6"/>
  <c r="CJ156" i="6"/>
  <c r="CI156" i="6"/>
  <c r="CH156" i="6"/>
  <c r="CG156" i="6"/>
  <c r="CC156" i="6"/>
  <c r="CA156" i="6"/>
  <c r="BX156" i="6"/>
  <c r="BW156" i="6"/>
  <c r="BV156" i="6"/>
  <c r="BU156" i="6"/>
  <c r="BQ156" i="6"/>
  <c r="BO156" i="6"/>
  <c r="BL156" i="6"/>
  <c r="BK156" i="6"/>
  <c r="V20" i="11" s="1"/>
  <c r="HQ155" i="6"/>
  <c r="HO155" i="6"/>
  <c r="HU155" i="6" s="1"/>
  <c r="HL155" i="6"/>
  <c r="HK155" i="6"/>
  <c r="HF155" i="6"/>
  <c r="GT155" i="6"/>
  <c r="GH155" i="6"/>
  <c r="FV155" i="6"/>
  <c r="FJ155" i="6"/>
  <c r="EX155" i="6"/>
  <c r="EL155" i="6"/>
  <c r="DZ155" i="6"/>
  <c r="DN155" i="6"/>
  <c r="DB155" i="6"/>
  <c r="CP155" i="6"/>
  <c r="CD155" i="6"/>
  <c r="BR155" i="6"/>
  <c r="HQ154" i="6"/>
  <c r="HO154" i="6"/>
  <c r="HU154" i="6" s="1"/>
  <c r="HL154" i="6"/>
  <c r="HK154" i="6"/>
  <c r="HF154" i="6"/>
  <c r="GT154" i="6"/>
  <c r="GH154" i="6"/>
  <c r="FV154" i="6"/>
  <c r="FJ154" i="6"/>
  <c r="EX154" i="6"/>
  <c r="EL154" i="6"/>
  <c r="DZ154" i="6"/>
  <c r="DN154" i="6"/>
  <c r="DB154" i="6"/>
  <c r="CP154" i="6"/>
  <c r="CD154" i="6"/>
  <c r="BR154" i="6"/>
  <c r="HQ153" i="6"/>
  <c r="HO153" i="6"/>
  <c r="HU153" i="6" s="1"/>
  <c r="HL153" i="6"/>
  <c r="HK153" i="6"/>
  <c r="HF153" i="6"/>
  <c r="GT153" i="6"/>
  <c r="GH153" i="6"/>
  <c r="FV153" i="6"/>
  <c r="FJ153" i="6"/>
  <c r="EX153" i="6"/>
  <c r="EL153" i="6"/>
  <c r="DZ153" i="6"/>
  <c r="DN153" i="6"/>
  <c r="DB153" i="6"/>
  <c r="CP153" i="6"/>
  <c r="CD153" i="6"/>
  <c r="BR153" i="6"/>
  <c r="HQ152" i="6"/>
  <c r="HO152" i="6"/>
  <c r="HU152" i="6" s="1"/>
  <c r="HL152" i="6"/>
  <c r="HK152" i="6"/>
  <c r="HF152" i="6"/>
  <c r="GT152" i="6"/>
  <c r="GH152" i="6"/>
  <c r="FV152" i="6"/>
  <c r="FJ152" i="6"/>
  <c r="EX152" i="6"/>
  <c r="EL152" i="6"/>
  <c r="DZ152" i="6"/>
  <c r="DN152" i="6"/>
  <c r="DB152" i="6"/>
  <c r="CP152" i="6"/>
  <c r="CD152" i="6"/>
  <c r="BR152" i="6"/>
  <c r="HQ151" i="6"/>
  <c r="HO151" i="6"/>
  <c r="HU151" i="6" s="1"/>
  <c r="HL151" i="6"/>
  <c r="HK151" i="6"/>
  <c r="HF151" i="6"/>
  <c r="GT151" i="6"/>
  <c r="GH151" i="6"/>
  <c r="FV151" i="6"/>
  <c r="FJ151" i="6"/>
  <c r="EX151" i="6"/>
  <c r="EL151" i="6"/>
  <c r="DZ151" i="6"/>
  <c r="DN151" i="6"/>
  <c r="DB151" i="6"/>
  <c r="CP151" i="6"/>
  <c r="CD151" i="6"/>
  <c r="BR151" i="6"/>
  <c r="HQ150" i="6"/>
  <c r="HO150" i="6"/>
  <c r="HL150" i="6"/>
  <c r="HK150" i="6"/>
  <c r="HF150" i="6"/>
  <c r="GT150" i="6"/>
  <c r="GH150" i="6"/>
  <c r="FV150" i="6"/>
  <c r="FJ150" i="6"/>
  <c r="EX150" i="6"/>
  <c r="EL150" i="6"/>
  <c r="DZ150" i="6"/>
  <c r="DN150" i="6"/>
  <c r="DB150" i="6"/>
  <c r="CP150" i="6"/>
  <c r="CD150" i="6"/>
  <c r="BR150" i="6"/>
  <c r="HQ149" i="6"/>
  <c r="HO149" i="6"/>
  <c r="HU149" i="6" s="1"/>
  <c r="HL149" i="6"/>
  <c r="HK149" i="6"/>
  <c r="HF149" i="6"/>
  <c r="GT149" i="6"/>
  <c r="GH149" i="6"/>
  <c r="FV149" i="6"/>
  <c r="FJ149" i="6"/>
  <c r="EX149" i="6"/>
  <c r="EL149" i="6"/>
  <c r="DZ149" i="6"/>
  <c r="DN149" i="6"/>
  <c r="DB149" i="6"/>
  <c r="CP149" i="6"/>
  <c r="CD149" i="6"/>
  <c r="BR149" i="6"/>
  <c r="HW147" i="6"/>
  <c r="HV147" i="6"/>
  <c r="HT147" i="6"/>
  <c r="HS147" i="6"/>
  <c r="HN147" i="6"/>
  <c r="HM147" i="6"/>
  <c r="HJ147" i="6"/>
  <c r="HI147" i="6"/>
  <c r="HE147" i="6"/>
  <c r="HC147" i="6"/>
  <c r="GZ147" i="6"/>
  <c r="GY147" i="6"/>
  <c r="GX147" i="6"/>
  <c r="GW147" i="6"/>
  <c r="GS147" i="6"/>
  <c r="GQ147" i="6"/>
  <c r="GN147" i="6"/>
  <c r="GM147" i="6"/>
  <c r="GL147" i="6"/>
  <c r="GK147" i="6"/>
  <c r="GG147" i="6"/>
  <c r="GE147" i="6"/>
  <c r="GB147" i="6"/>
  <c r="GA147" i="6"/>
  <c r="FZ147" i="6"/>
  <c r="FY147" i="6"/>
  <c r="FU147" i="6"/>
  <c r="FS147" i="6"/>
  <c r="FP147" i="6"/>
  <c r="FO147" i="6"/>
  <c r="FN147" i="6"/>
  <c r="FM147" i="6"/>
  <c r="FI147" i="6"/>
  <c r="FG147" i="6"/>
  <c r="FD147" i="6"/>
  <c r="FC147" i="6"/>
  <c r="FB147" i="6"/>
  <c r="FA147" i="6"/>
  <c r="EW147" i="6"/>
  <c r="EU147" i="6"/>
  <c r="ER147" i="6"/>
  <c r="EQ147" i="6"/>
  <c r="EP147" i="6"/>
  <c r="EO147" i="6"/>
  <c r="EK147" i="6"/>
  <c r="EI147" i="6"/>
  <c r="EF147" i="6"/>
  <c r="EE147" i="6"/>
  <c r="ED147" i="6"/>
  <c r="EC147" i="6"/>
  <c r="DY147" i="6"/>
  <c r="DW147" i="6"/>
  <c r="DT147" i="6"/>
  <c r="DS147" i="6"/>
  <c r="DR147" i="6"/>
  <c r="DQ147" i="6"/>
  <c r="DM147" i="6"/>
  <c r="DK147" i="6"/>
  <c r="DH147" i="6"/>
  <c r="DG147" i="6"/>
  <c r="DF147" i="6"/>
  <c r="DE147" i="6"/>
  <c r="DA147" i="6"/>
  <c r="CY147" i="6"/>
  <c r="CV147" i="6"/>
  <c r="CU147" i="6"/>
  <c r="CT147" i="6"/>
  <c r="CS147" i="6"/>
  <c r="CO147" i="6"/>
  <c r="CM147" i="6"/>
  <c r="CJ147" i="6"/>
  <c r="CI147" i="6"/>
  <c r="CH147" i="6"/>
  <c r="CG147" i="6"/>
  <c r="CC147" i="6"/>
  <c r="CA147" i="6"/>
  <c r="BX147" i="6"/>
  <c r="BW147" i="6"/>
  <c r="BV147" i="6"/>
  <c r="BU147" i="6"/>
  <c r="BQ147" i="6"/>
  <c r="BO147" i="6"/>
  <c r="BL147" i="6"/>
  <c r="BK147" i="6"/>
  <c r="V19" i="11" s="1"/>
  <c r="HQ146" i="6"/>
  <c r="HO146" i="6"/>
  <c r="HL146" i="6"/>
  <c r="HK146" i="6"/>
  <c r="HF146" i="6"/>
  <c r="GT146" i="6"/>
  <c r="GH146" i="6"/>
  <c r="FV146" i="6"/>
  <c r="FJ146" i="6"/>
  <c r="EX146" i="6"/>
  <c r="EL146" i="6"/>
  <c r="DZ146" i="6"/>
  <c r="DN146" i="6"/>
  <c r="DB146" i="6"/>
  <c r="CP146" i="6"/>
  <c r="CD146" i="6"/>
  <c r="BR146" i="6"/>
  <c r="HQ145" i="6"/>
  <c r="HO145" i="6"/>
  <c r="HU145" i="6" s="1"/>
  <c r="HL145" i="6"/>
  <c r="HK145" i="6"/>
  <c r="HF145" i="6"/>
  <c r="GT145" i="6"/>
  <c r="GH145" i="6"/>
  <c r="FV145" i="6"/>
  <c r="FJ145" i="6"/>
  <c r="EX145" i="6"/>
  <c r="EL145" i="6"/>
  <c r="DZ145" i="6"/>
  <c r="DN145" i="6"/>
  <c r="DB145" i="6"/>
  <c r="CP145" i="6"/>
  <c r="CD145" i="6"/>
  <c r="BR145" i="6"/>
  <c r="HQ144" i="6"/>
  <c r="HO144" i="6"/>
  <c r="HU144" i="6" s="1"/>
  <c r="HL144" i="6"/>
  <c r="HK144" i="6"/>
  <c r="HF144" i="6"/>
  <c r="GT144" i="6"/>
  <c r="GH144" i="6"/>
  <c r="FV144" i="6"/>
  <c r="FJ144" i="6"/>
  <c r="EX144" i="6"/>
  <c r="EL144" i="6"/>
  <c r="DZ144" i="6"/>
  <c r="DN144" i="6"/>
  <c r="DB144" i="6"/>
  <c r="CP144" i="6"/>
  <c r="CD144" i="6"/>
  <c r="BR144" i="6"/>
  <c r="HQ143" i="6"/>
  <c r="HO143" i="6"/>
  <c r="HU143" i="6" s="1"/>
  <c r="HL143" i="6"/>
  <c r="HK143" i="6"/>
  <c r="HF143" i="6"/>
  <c r="GT143" i="6"/>
  <c r="GH143" i="6"/>
  <c r="FV143" i="6"/>
  <c r="FJ143" i="6"/>
  <c r="EX143" i="6"/>
  <c r="EL143" i="6"/>
  <c r="DZ143" i="6"/>
  <c r="DN143" i="6"/>
  <c r="DB143" i="6"/>
  <c r="CP143" i="6"/>
  <c r="CD143" i="6"/>
  <c r="BR143" i="6"/>
  <c r="HQ142" i="6"/>
  <c r="HO142" i="6"/>
  <c r="HL142" i="6"/>
  <c r="HK142" i="6"/>
  <c r="HF142" i="6"/>
  <c r="GT142" i="6"/>
  <c r="GH142" i="6"/>
  <c r="FV142" i="6"/>
  <c r="FJ142" i="6"/>
  <c r="EX142" i="6"/>
  <c r="EL142" i="6"/>
  <c r="DZ142" i="6"/>
  <c r="DN142" i="6"/>
  <c r="DB142" i="6"/>
  <c r="CP142" i="6"/>
  <c r="CD142" i="6"/>
  <c r="BR142" i="6"/>
  <c r="HQ141" i="6"/>
  <c r="HO141" i="6"/>
  <c r="HU141" i="6" s="1"/>
  <c r="HL141" i="6"/>
  <c r="HK141" i="6"/>
  <c r="HF141" i="6"/>
  <c r="GT141" i="6"/>
  <c r="GH141" i="6"/>
  <c r="FV141" i="6"/>
  <c r="FJ141" i="6"/>
  <c r="EX141" i="6"/>
  <c r="EL141" i="6"/>
  <c r="DZ141" i="6"/>
  <c r="DN141" i="6"/>
  <c r="DB141" i="6"/>
  <c r="CP141" i="6"/>
  <c r="CD141" i="6"/>
  <c r="BR141" i="6"/>
  <c r="HQ140" i="6"/>
  <c r="HO140" i="6"/>
  <c r="HU140" i="6" s="1"/>
  <c r="HL140" i="6"/>
  <c r="HK140" i="6"/>
  <c r="HF140" i="6"/>
  <c r="GT140" i="6"/>
  <c r="GH140" i="6"/>
  <c r="FV140" i="6"/>
  <c r="FJ140" i="6"/>
  <c r="EX140" i="6"/>
  <c r="EL140" i="6"/>
  <c r="DZ140" i="6"/>
  <c r="DN140" i="6"/>
  <c r="DB140" i="6"/>
  <c r="CP140" i="6"/>
  <c r="CD140" i="6"/>
  <c r="BR140" i="6"/>
  <c r="HW138" i="6"/>
  <c r="HV138" i="6"/>
  <c r="HT138" i="6"/>
  <c r="HS138" i="6"/>
  <c r="HN138" i="6"/>
  <c r="HM138" i="6"/>
  <c r="HJ138" i="6"/>
  <c r="HI138" i="6"/>
  <c r="HE138" i="6"/>
  <c r="HC138" i="6"/>
  <c r="GZ138" i="6"/>
  <c r="GY138" i="6"/>
  <c r="GX138" i="6"/>
  <c r="GW138" i="6"/>
  <c r="GS138" i="6"/>
  <c r="GQ138" i="6"/>
  <c r="GN138" i="6"/>
  <c r="GM138" i="6"/>
  <c r="GL138" i="6"/>
  <c r="GK138" i="6"/>
  <c r="GG138" i="6"/>
  <c r="GE138" i="6"/>
  <c r="GB138" i="6"/>
  <c r="GA138" i="6"/>
  <c r="FZ138" i="6"/>
  <c r="FY138" i="6"/>
  <c r="FU138" i="6"/>
  <c r="FS138" i="6"/>
  <c r="FP138" i="6"/>
  <c r="FO138" i="6"/>
  <c r="FN138" i="6"/>
  <c r="FM138" i="6"/>
  <c r="FI138" i="6"/>
  <c r="FG138" i="6"/>
  <c r="FD138" i="6"/>
  <c r="FC138" i="6"/>
  <c r="FB138" i="6"/>
  <c r="FA138" i="6"/>
  <c r="EW138" i="6"/>
  <c r="EU138" i="6"/>
  <c r="ER138" i="6"/>
  <c r="EQ138" i="6"/>
  <c r="EP138" i="6"/>
  <c r="EO138" i="6"/>
  <c r="EK138" i="6"/>
  <c r="EI138" i="6"/>
  <c r="EF138" i="6"/>
  <c r="EE138" i="6"/>
  <c r="ED138" i="6"/>
  <c r="EC138" i="6"/>
  <c r="DY138" i="6"/>
  <c r="DW138" i="6"/>
  <c r="DT138" i="6"/>
  <c r="DS138" i="6"/>
  <c r="DR138" i="6"/>
  <c r="DQ138" i="6"/>
  <c r="DM138" i="6"/>
  <c r="DK138" i="6"/>
  <c r="DH138" i="6"/>
  <c r="DG138" i="6"/>
  <c r="DF138" i="6"/>
  <c r="DE138" i="6"/>
  <c r="DA138" i="6"/>
  <c r="CY138" i="6"/>
  <c r="CV138" i="6"/>
  <c r="CU138" i="6"/>
  <c r="CT138" i="6"/>
  <c r="CS138" i="6"/>
  <c r="CO138" i="6"/>
  <c r="CM138" i="6"/>
  <c r="CJ138" i="6"/>
  <c r="CI138" i="6"/>
  <c r="CH138" i="6"/>
  <c r="CG138" i="6"/>
  <c r="CC138" i="6"/>
  <c r="CA138" i="6"/>
  <c r="BX138" i="6"/>
  <c r="BW138" i="6"/>
  <c r="BV138" i="6"/>
  <c r="BU138" i="6"/>
  <c r="BQ138" i="6"/>
  <c r="BO138" i="6"/>
  <c r="BL138" i="6"/>
  <c r="BK138" i="6"/>
  <c r="V18" i="11" s="1"/>
  <c r="HQ137" i="6"/>
  <c r="HO137" i="6"/>
  <c r="HL137" i="6"/>
  <c r="HK137" i="6"/>
  <c r="HF137" i="6"/>
  <c r="GT137" i="6"/>
  <c r="GH137" i="6"/>
  <c r="FV137" i="6"/>
  <c r="FJ137" i="6"/>
  <c r="EX137" i="6"/>
  <c r="EL137" i="6"/>
  <c r="DZ137" i="6"/>
  <c r="DN137" i="6"/>
  <c r="DB137" i="6"/>
  <c r="CP137" i="6"/>
  <c r="CD137" i="6"/>
  <c r="BR137" i="6"/>
  <c r="HQ136" i="6"/>
  <c r="HO136" i="6"/>
  <c r="HL136" i="6"/>
  <c r="HK136" i="6"/>
  <c r="HF136" i="6"/>
  <c r="GT136" i="6"/>
  <c r="GH136" i="6"/>
  <c r="FV136" i="6"/>
  <c r="FJ136" i="6"/>
  <c r="EX136" i="6"/>
  <c r="EL136" i="6"/>
  <c r="DZ136" i="6"/>
  <c r="DN136" i="6"/>
  <c r="DB136" i="6"/>
  <c r="CP136" i="6"/>
  <c r="CD136" i="6"/>
  <c r="BR136" i="6"/>
  <c r="HQ135" i="6"/>
  <c r="HO135" i="6"/>
  <c r="HL135" i="6"/>
  <c r="HK135" i="6"/>
  <c r="HF135" i="6"/>
  <c r="GT135" i="6"/>
  <c r="GH135" i="6"/>
  <c r="FV135" i="6"/>
  <c r="FJ135" i="6"/>
  <c r="EX135" i="6"/>
  <c r="EL135" i="6"/>
  <c r="DZ135" i="6"/>
  <c r="DN135" i="6"/>
  <c r="DB135" i="6"/>
  <c r="CP135" i="6"/>
  <c r="CD135" i="6"/>
  <c r="BR135" i="6"/>
  <c r="HQ134" i="6"/>
  <c r="HO134" i="6"/>
  <c r="HU134" i="6" s="1"/>
  <c r="HL134" i="6"/>
  <c r="HK134" i="6"/>
  <c r="HF134" i="6"/>
  <c r="GT134" i="6"/>
  <c r="GH134" i="6"/>
  <c r="FV134" i="6"/>
  <c r="FJ134" i="6"/>
  <c r="EX134" i="6"/>
  <c r="EL134" i="6"/>
  <c r="DZ134" i="6"/>
  <c r="DN134" i="6"/>
  <c r="DB134" i="6"/>
  <c r="CP134" i="6"/>
  <c r="CD134" i="6"/>
  <c r="BR134" i="6"/>
  <c r="HQ133" i="6"/>
  <c r="HO133" i="6"/>
  <c r="HL133" i="6"/>
  <c r="HK133" i="6"/>
  <c r="HF133" i="6"/>
  <c r="GT133" i="6"/>
  <c r="GH133" i="6"/>
  <c r="FV133" i="6"/>
  <c r="FJ133" i="6"/>
  <c r="EX133" i="6"/>
  <c r="EL133" i="6"/>
  <c r="DZ133" i="6"/>
  <c r="DN133" i="6"/>
  <c r="DB133" i="6"/>
  <c r="CP133" i="6"/>
  <c r="CD133" i="6"/>
  <c r="BR133" i="6"/>
  <c r="HQ132" i="6"/>
  <c r="HO132" i="6"/>
  <c r="HU132" i="6" s="1"/>
  <c r="HL132" i="6"/>
  <c r="HK132" i="6"/>
  <c r="HF132" i="6"/>
  <c r="GT132" i="6"/>
  <c r="GH132" i="6"/>
  <c r="FV132" i="6"/>
  <c r="FJ132" i="6"/>
  <c r="EX132" i="6"/>
  <c r="EL132" i="6"/>
  <c r="DZ132" i="6"/>
  <c r="DN132" i="6"/>
  <c r="DB132" i="6"/>
  <c r="CP132" i="6"/>
  <c r="CD132" i="6"/>
  <c r="BR132" i="6"/>
  <c r="HQ131" i="6"/>
  <c r="HO131" i="6"/>
  <c r="HU131" i="6" s="1"/>
  <c r="HL131" i="6"/>
  <c r="HK131" i="6"/>
  <c r="HF131" i="6"/>
  <c r="GT131" i="6"/>
  <c r="GH131" i="6"/>
  <c r="FV131" i="6"/>
  <c r="FJ131" i="6"/>
  <c r="EX131" i="6"/>
  <c r="EL131" i="6"/>
  <c r="DZ131" i="6"/>
  <c r="DN131" i="6"/>
  <c r="DB131" i="6"/>
  <c r="CP131" i="6"/>
  <c r="CD131" i="6"/>
  <c r="BR131" i="6"/>
  <c r="HW129" i="6"/>
  <c r="HV129" i="6"/>
  <c r="HT129" i="6"/>
  <c r="HS129" i="6"/>
  <c r="HN129" i="6"/>
  <c r="HM129" i="6"/>
  <c r="HJ129" i="6"/>
  <c r="HI129" i="6"/>
  <c r="HE129" i="6"/>
  <c r="HC129" i="6"/>
  <c r="GZ129" i="6"/>
  <c r="GY129" i="6"/>
  <c r="GX129" i="6"/>
  <c r="GW129" i="6"/>
  <c r="GS129" i="6"/>
  <c r="GQ129" i="6"/>
  <c r="GN129" i="6"/>
  <c r="GM129" i="6"/>
  <c r="GL129" i="6"/>
  <c r="GK129" i="6"/>
  <c r="GG129" i="6"/>
  <c r="GE129" i="6"/>
  <c r="GB129" i="6"/>
  <c r="GA129" i="6"/>
  <c r="FZ129" i="6"/>
  <c r="FY129" i="6"/>
  <c r="FU129" i="6"/>
  <c r="FS129" i="6"/>
  <c r="FP129" i="6"/>
  <c r="FO129" i="6"/>
  <c r="FN129" i="6"/>
  <c r="FM129" i="6"/>
  <c r="FI129" i="6"/>
  <c r="FG129" i="6"/>
  <c r="FD129" i="6"/>
  <c r="FC129" i="6"/>
  <c r="FB129" i="6"/>
  <c r="FA129" i="6"/>
  <c r="EW129" i="6"/>
  <c r="EU129" i="6"/>
  <c r="ER129" i="6"/>
  <c r="EQ129" i="6"/>
  <c r="EP129" i="6"/>
  <c r="EO129" i="6"/>
  <c r="EK129" i="6"/>
  <c r="EI129" i="6"/>
  <c r="EF129" i="6"/>
  <c r="EE129" i="6"/>
  <c r="ED129" i="6"/>
  <c r="EC129" i="6"/>
  <c r="DY129" i="6"/>
  <c r="DW129" i="6"/>
  <c r="DT129" i="6"/>
  <c r="DS129" i="6"/>
  <c r="DR129" i="6"/>
  <c r="DQ129" i="6"/>
  <c r="DM129" i="6"/>
  <c r="DK129" i="6"/>
  <c r="DH129" i="6"/>
  <c r="DG129" i="6"/>
  <c r="DF129" i="6"/>
  <c r="DE129" i="6"/>
  <c r="DA129" i="6"/>
  <c r="CY129" i="6"/>
  <c r="CV129" i="6"/>
  <c r="CU129" i="6"/>
  <c r="CT129" i="6"/>
  <c r="CS129" i="6"/>
  <c r="CO129" i="6"/>
  <c r="CM129" i="6"/>
  <c r="CJ129" i="6"/>
  <c r="CI129" i="6"/>
  <c r="CH129" i="6"/>
  <c r="CG129" i="6"/>
  <c r="CC129" i="6"/>
  <c r="CA129" i="6"/>
  <c r="BX129" i="6"/>
  <c r="BW129" i="6"/>
  <c r="BV129" i="6"/>
  <c r="BU129" i="6"/>
  <c r="BQ129" i="6"/>
  <c r="BO129" i="6"/>
  <c r="BL129" i="6"/>
  <c r="BK129" i="6"/>
  <c r="V17" i="11" s="1"/>
  <c r="HQ128" i="6"/>
  <c r="HO128" i="6"/>
  <c r="HL128" i="6"/>
  <c r="HK128" i="6"/>
  <c r="HF128" i="6"/>
  <c r="GT128" i="6"/>
  <c r="GH128" i="6"/>
  <c r="FV128" i="6"/>
  <c r="FJ128" i="6"/>
  <c r="EX128" i="6"/>
  <c r="EL128" i="6"/>
  <c r="DZ128" i="6"/>
  <c r="DN128" i="6"/>
  <c r="DB128" i="6"/>
  <c r="CP128" i="6"/>
  <c r="CD128" i="6"/>
  <c r="BR128" i="6"/>
  <c r="HQ127" i="6"/>
  <c r="HO127" i="6"/>
  <c r="HU127" i="6" s="1"/>
  <c r="HL127" i="6"/>
  <c r="HK127" i="6"/>
  <c r="HF127" i="6"/>
  <c r="GT127" i="6"/>
  <c r="GH127" i="6"/>
  <c r="FV127" i="6"/>
  <c r="FJ127" i="6"/>
  <c r="EX127" i="6"/>
  <c r="EL127" i="6"/>
  <c r="DZ127" i="6"/>
  <c r="DN127" i="6"/>
  <c r="DB127" i="6"/>
  <c r="CP127" i="6"/>
  <c r="CD127" i="6"/>
  <c r="BR127" i="6"/>
  <c r="HQ126" i="6"/>
  <c r="HO126" i="6"/>
  <c r="HU126" i="6" s="1"/>
  <c r="HL126" i="6"/>
  <c r="HK126" i="6"/>
  <c r="HF126" i="6"/>
  <c r="GT126" i="6"/>
  <c r="GH126" i="6"/>
  <c r="FV126" i="6"/>
  <c r="FJ126" i="6"/>
  <c r="EX126" i="6"/>
  <c r="EL126" i="6"/>
  <c r="DZ126" i="6"/>
  <c r="DN126" i="6"/>
  <c r="DB126" i="6"/>
  <c r="CP126" i="6"/>
  <c r="CD126" i="6"/>
  <c r="BR126" i="6"/>
  <c r="HQ125" i="6"/>
  <c r="HO125" i="6"/>
  <c r="HU125" i="6" s="1"/>
  <c r="HL125" i="6"/>
  <c r="HK125" i="6"/>
  <c r="HF125" i="6"/>
  <c r="GT125" i="6"/>
  <c r="GH125" i="6"/>
  <c r="FV125" i="6"/>
  <c r="FJ125" i="6"/>
  <c r="EX125" i="6"/>
  <c r="EL125" i="6"/>
  <c r="DZ125" i="6"/>
  <c r="DN125" i="6"/>
  <c r="DB125" i="6"/>
  <c r="CP125" i="6"/>
  <c r="CD125" i="6"/>
  <c r="BR125" i="6"/>
  <c r="HQ124" i="6"/>
  <c r="HO124" i="6"/>
  <c r="HU124" i="6" s="1"/>
  <c r="HL124" i="6"/>
  <c r="HK124" i="6"/>
  <c r="HF124" i="6"/>
  <c r="GT124" i="6"/>
  <c r="GH124" i="6"/>
  <c r="FV124" i="6"/>
  <c r="FJ124" i="6"/>
  <c r="EX124" i="6"/>
  <c r="EL124" i="6"/>
  <c r="DZ124" i="6"/>
  <c r="DN124" i="6"/>
  <c r="DB124" i="6"/>
  <c r="CP124" i="6"/>
  <c r="CD124" i="6"/>
  <c r="BR124" i="6"/>
  <c r="HQ123" i="6"/>
  <c r="HO123" i="6"/>
  <c r="HU123" i="6" s="1"/>
  <c r="HL123" i="6"/>
  <c r="HK123" i="6"/>
  <c r="HF123" i="6"/>
  <c r="GT123" i="6"/>
  <c r="GH123" i="6"/>
  <c r="FV123" i="6"/>
  <c r="FJ123" i="6"/>
  <c r="EX123" i="6"/>
  <c r="EL123" i="6"/>
  <c r="DZ123" i="6"/>
  <c r="DN123" i="6"/>
  <c r="DB123" i="6"/>
  <c r="CP123" i="6"/>
  <c r="CD123" i="6"/>
  <c r="BR123" i="6"/>
  <c r="HQ122" i="6"/>
  <c r="HO122" i="6"/>
  <c r="HU122" i="6" s="1"/>
  <c r="HL122" i="6"/>
  <c r="HK122" i="6"/>
  <c r="HF122" i="6"/>
  <c r="GT122" i="6"/>
  <c r="GH122" i="6"/>
  <c r="FV122" i="6"/>
  <c r="FJ122" i="6"/>
  <c r="EX122" i="6"/>
  <c r="EL122" i="6"/>
  <c r="DZ122" i="6"/>
  <c r="DN122" i="6"/>
  <c r="DB122" i="6"/>
  <c r="CP122" i="6"/>
  <c r="CD122" i="6"/>
  <c r="BR122" i="6"/>
  <c r="HW120" i="6"/>
  <c r="HV120" i="6"/>
  <c r="HT120" i="6"/>
  <c r="HS120" i="6"/>
  <c r="HN120" i="6"/>
  <c r="HM120" i="6"/>
  <c r="HJ120" i="6"/>
  <c r="HI120" i="6"/>
  <c r="HE120" i="6"/>
  <c r="HC120" i="6"/>
  <c r="GZ120" i="6"/>
  <c r="GY120" i="6"/>
  <c r="GX120" i="6"/>
  <c r="GW120" i="6"/>
  <c r="GS120" i="6"/>
  <c r="GQ120" i="6"/>
  <c r="GN120" i="6"/>
  <c r="GM120" i="6"/>
  <c r="GL120" i="6"/>
  <c r="GK120" i="6"/>
  <c r="GG120" i="6"/>
  <c r="GE120" i="6"/>
  <c r="GB120" i="6"/>
  <c r="GA120" i="6"/>
  <c r="FZ120" i="6"/>
  <c r="FY120" i="6"/>
  <c r="FU120" i="6"/>
  <c r="FS120" i="6"/>
  <c r="FP120" i="6"/>
  <c r="FO120" i="6"/>
  <c r="FN120" i="6"/>
  <c r="FM120" i="6"/>
  <c r="FI120" i="6"/>
  <c r="FG120" i="6"/>
  <c r="FD120" i="6"/>
  <c r="FC120" i="6"/>
  <c r="FB120" i="6"/>
  <c r="FA120" i="6"/>
  <c r="EW120" i="6"/>
  <c r="EU120" i="6"/>
  <c r="ER120" i="6"/>
  <c r="EQ120" i="6"/>
  <c r="EP120" i="6"/>
  <c r="EO120" i="6"/>
  <c r="EK120" i="6"/>
  <c r="EI120" i="6"/>
  <c r="EF120" i="6"/>
  <c r="EE120" i="6"/>
  <c r="ED120" i="6"/>
  <c r="EC120" i="6"/>
  <c r="DY120" i="6"/>
  <c r="DW120" i="6"/>
  <c r="DT120" i="6"/>
  <c r="DS120" i="6"/>
  <c r="DR120" i="6"/>
  <c r="DQ120" i="6"/>
  <c r="DM120" i="6"/>
  <c r="DK120" i="6"/>
  <c r="DH120" i="6"/>
  <c r="DG120" i="6"/>
  <c r="DF120" i="6"/>
  <c r="DE120" i="6"/>
  <c r="DA120" i="6"/>
  <c r="CY120" i="6"/>
  <c r="CV120" i="6"/>
  <c r="CU120" i="6"/>
  <c r="CT120" i="6"/>
  <c r="CS120" i="6"/>
  <c r="CO120" i="6"/>
  <c r="CM120" i="6"/>
  <c r="CJ120" i="6"/>
  <c r="CI120" i="6"/>
  <c r="CH120" i="6"/>
  <c r="CG120" i="6"/>
  <c r="CC120" i="6"/>
  <c r="CA120" i="6"/>
  <c r="BX120" i="6"/>
  <c r="BW120" i="6"/>
  <c r="BV120" i="6"/>
  <c r="BU120" i="6"/>
  <c r="BQ120" i="6"/>
  <c r="BO120" i="6"/>
  <c r="BL120" i="6"/>
  <c r="BK120" i="6"/>
  <c r="V16" i="11" s="1"/>
  <c r="HQ119" i="6"/>
  <c r="HO119" i="6"/>
  <c r="HU119" i="6" s="1"/>
  <c r="HK119" i="6"/>
  <c r="HF119" i="6"/>
  <c r="GT119" i="6"/>
  <c r="GH119" i="6"/>
  <c r="FV119" i="6"/>
  <c r="FJ119" i="6"/>
  <c r="EX119" i="6"/>
  <c r="EL119" i="6"/>
  <c r="DZ119" i="6"/>
  <c r="DN119" i="6"/>
  <c r="DB119" i="6"/>
  <c r="CP119" i="6"/>
  <c r="CD119" i="6"/>
  <c r="BR119" i="6"/>
  <c r="HQ118" i="6"/>
  <c r="HO118" i="6"/>
  <c r="HU118" i="6" s="1"/>
  <c r="HL118" i="6"/>
  <c r="HK118" i="6"/>
  <c r="HF118" i="6"/>
  <c r="GT118" i="6"/>
  <c r="GH118" i="6"/>
  <c r="FV118" i="6"/>
  <c r="FJ118" i="6"/>
  <c r="EX118" i="6"/>
  <c r="EL118" i="6"/>
  <c r="DZ118" i="6"/>
  <c r="DN118" i="6"/>
  <c r="DB118" i="6"/>
  <c r="CP118" i="6"/>
  <c r="CD118" i="6"/>
  <c r="BR118" i="6"/>
  <c r="HQ117" i="6"/>
  <c r="HO117" i="6"/>
  <c r="HU117" i="6" s="1"/>
  <c r="HL117" i="6"/>
  <c r="HK117" i="6"/>
  <c r="HF117" i="6"/>
  <c r="GT117" i="6"/>
  <c r="GH117" i="6"/>
  <c r="FV117" i="6"/>
  <c r="FJ117" i="6"/>
  <c r="EX117" i="6"/>
  <c r="EL117" i="6"/>
  <c r="DZ117" i="6"/>
  <c r="DN117" i="6"/>
  <c r="DB117" i="6"/>
  <c r="CP117" i="6"/>
  <c r="CD117" i="6"/>
  <c r="BR117" i="6"/>
  <c r="HQ115" i="6"/>
  <c r="HO115" i="6"/>
  <c r="HU115" i="6" s="1"/>
  <c r="HL115" i="6"/>
  <c r="HK115" i="6"/>
  <c r="HF115" i="6"/>
  <c r="GT115" i="6"/>
  <c r="GH115" i="6"/>
  <c r="FV115" i="6"/>
  <c r="FJ115" i="6"/>
  <c r="EX115" i="6"/>
  <c r="EL115" i="6"/>
  <c r="DZ115" i="6"/>
  <c r="DN115" i="6"/>
  <c r="DB115" i="6"/>
  <c r="CP115" i="6"/>
  <c r="CD115" i="6"/>
  <c r="BR115" i="6"/>
  <c r="HQ114" i="6"/>
  <c r="HO114" i="6"/>
  <c r="HU114" i="6" s="1"/>
  <c r="HL114" i="6"/>
  <c r="HF114" i="6"/>
  <c r="GT114" i="6"/>
  <c r="GH114" i="6"/>
  <c r="FV114" i="6"/>
  <c r="FJ114" i="6"/>
  <c r="EX114" i="6"/>
  <c r="EL114" i="6"/>
  <c r="DZ114" i="6"/>
  <c r="DN114" i="6"/>
  <c r="DB114" i="6"/>
  <c r="CP114" i="6"/>
  <c r="CD114" i="6"/>
  <c r="BR114" i="6"/>
  <c r="HQ113" i="6"/>
  <c r="HO113" i="6"/>
  <c r="HL113" i="6"/>
  <c r="HK113" i="6"/>
  <c r="HF113" i="6"/>
  <c r="GT113" i="6"/>
  <c r="GH113" i="6"/>
  <c r="FV113" i="6"/>
  <c r="FJ113" i="6"/>
  <c r="EX113" i="6"/>
  <c r="EL113" i="6"/>
  <c r="DZ113" i="6"/>
  <c r="DN113" i="6"/>
  <c r="DB113" i="6"/>
  <c r="CP113" i="6"/>
  <c r="CD113" i="6"/>
  <c r="BR113" i="6"/>
  <c r="HW111" i="6"/>
  <c r="HV111" i="6"/>
  <c r="HT111" i="6"/>
  <c r="HS111" i="6"/>
  <c r="HN111" i="6"/>
  <c r="HM111" i="6"/>
  <c r="HJ111" i="6"/>
  <c r="HI111" i="6"/>
  <c r="HE111" i="6"/>
  <c r="HC111" i="6"/>
  <c r="GZ111" i="6"/>
  <c r="GY111" i="6"/>
  <c r="GX111" i="6"/>
  <c r="GW111" i="6"/>
  <c r="GS111" i="6"/>
  <c r="GQ111" i="6"/>
  <c r="GN111" i="6"/>
  <c r="GM111" i="6"/>
  <c r="GL111" i="6"/>
  <c r="GK111" i="6"/>
  <c r="GG111" i="6"/>
  <c r="GE111" i="6"/>
  <c r="GB111" i="6"/>
  <c r="GA111" i="6"/>
  <c r="FZ111" i="6"/>
  <c r="FY111" i="6"/>
  <c r="FU111" i="6"/>
  <c r="FS111" i="6"/>
  <c r="FP111" i="6"/>
  <c r="FO111" i="6"/>
  <c r="FN111" i="6"/>
  <c r="FM111" i="6"/>
  <c r="FI111" i="6"/>
  <c r="FG111" i="6"/>
  <c r="FD111" i="6"/>
  <c r="FC111" i="6"/>
  <c r="FB111" i="6"/>
  <c r="FA111" i="6"/>
  <c r="EW111" i="6"/>
  <c r="EU111" i="6"/>
  <c r="ER111" i="6"/>
  <c r="EQ111" i="6"/>
  <c r="EP111" i="6"/>
  <c r="EO111" i="6"/>
  <c r="EK111" i="6"/>
  <c r="EI111" i="6"/>
  <c r="EF111" i="6"/>
  <c r="EE111" i="6"/>
  <c r="ED111" i="6"/>
  <c r="EC111" i="6"/>
  <c r="DY111" i="6"/>
  <c r="DW111" i="6"/>
  <c r="DT111" i="6"/>
  <c r="DS111" i="6"/>
  <c r="DR111" i="6"/>
  <c r="DQ111" i="6"/>
  <c r="DM111" i="6"/>
  <c r="DK111" i="6"/>
  <c r="DH111" i="6"/>
  <c r="DG111" i="6"/>
  <c r="DF111" i="6"/>
  <c r="DE111" i="6"/>
  <c r="DA111" i="6"/>
  <c r="CY111" i="6"/>
  <c r="CV111" i="6"/>
  <c r="CU111" i="6"/>
  <c r="CT111" i="6"/>
  <c r="CS111" i="6"/>
  <c r="CO111" i="6"/>
  <c r="CM111" i="6"/>
  <c r="CJ111" i="6"/>
  <c r="CI111" i="6"/>
  <c r="CH111" i="6"/>
  <c r="CG111" i="6"/>
  <c r="CC111" i="6"/>
  <c r="CA111" i="6"/>
  <c r="BX111" i="6"/>
  <c r="BW111" i="6"/>
  <c r="BV111" i="6"/>
  <c r="BU111" i="6"/>
  <c r="BQ111" i="6"/>
  <c r="BO111" i="6"/>
  <c r="BL111" i="6"/>
  <c r="BK111" i="6"/>
  <c r="V15" i="11" s="1"/>
  <c r="HQ110" i="6"/>
  <c r="HO110" i="6"/>
  <c r="HU110" i="6" s="1"/>
  <c r="HL110" i="6"/>
  <c r="HK110" i="6"/>
  <c r="HF110" i="6"/>
  <c r="GT110" i="6"/>
  <c r="GH110" i="6"/>
  <c r="FV110" i="6"/>
  <c r="FJ110" i="6"/>
  <c r="EX110" i="6"/>
  <c r="EL110" i="6"/>
  <c r="DZ110" i="6"/>
  <c r="DN110" i="6"/>
  <c r="DB110" i="6"/>
  <c r="CP110" i="6"/>
  <c r="CD110" i="6"/>
  <c r="BR110" i="6"/>
  <c r="HQ109" i="6"/>
  <c r="HO109" i="6"/>
  <c r="HL109" i="6"/>
  <c r="HK109" i="6"/>
  <c r="HF109" i="6"/>
  <c r="GT109" i="6"/>
  <c r="GH109" i="6"/>
  <c r="FV109" i="6"/>
  <c r="FJ109" i="6"/>
  <c r="EX109" i="6"/>
  <c r="EL109" i="6"/>
  <c r="DZ109" i="6"/>
  <c r="DN109" i="6"/>
  <c r="DB109" i="6"/>
  <c r="CP109" i="6"/>
  <c r="CD109" i="6"/>
  <c r="BR109" i="6"/>
  <c r="HQ108" i="6"/>
  <c r="HO108" i="6"/>
  <c r="HU108" i="6" s="1"/>
  <c r="HL108" i="6"/>
  <c r="HK108" i="6"/>
  <c r="HF108" i="6"/>
  <c r="GT108" i="6"/>
  <c r="GH108" i="6"/>
  <c r="FV108" i="6"/>
  <c r="FJ108" i="6"/>
  <c r="EX108" i="6"/>
  <c r="EL108" i="6"/>
  <c r="DZ108" i="6"/>
  <c r="DN108" i="6"/>
  <c r="DB108" i="6"/>
  <c r="CP108" i="6"/>
  <c r="CD108" i="6"/>
  <c r="BR108" i="6"/>
  <c r="HQ107" i="6"/>
  <c r="HO107" i="6"/>
  <c r="HL107" i="6"/>
  <c r="HK107" i="6"/>
  <c r="HF107" i="6"/>
  <c r="GT107" i="6"/>
  <c r="GH107" i="6"/>
  <c r="FV107" i="6"/>
  <c r="FJ107" i="6"/>
  <c r="EX107" i="6"/>
  <c r="EL107" i="6"/>
  <c r="DZ107" i="6"/>
  <c r="DN107" i="6"/>
  <c r="DB107" i="6"/>
  <c r="CP107" i="6"/>
  <c r="CD107" i="6"/>
  <c r="BR107" i="6"/>
  <c r="HQ106" i="6"/>
  <c r="HO106" i="6"/>
  <c r="HU106" i="6" s="1"/>
  <c r="HL106" i="6"/>
  <c r="HK106" i="6"/>
  <c r="HF106" i="6"/>
  <c r="GT106" i="6"/>
  <c r="GH106" i="6"/>
  <c r="FV106" i="6"/>
  <c r="FJ106" i="6"/>
  <c r="EX106" i="6"/>
  <c r="EL106" i="6"/>
  <c r="DZ106" i="6"/>
  <c r="DN106" i="6"/>
  <c r="DB106" i="6"/>
  <c r="CP106" i="6"/>
  <c r="CD106" i="6"/>
  <c r="BR106" i="6"/>
  <c r="HQ105" i="6"/>
  <c r="HO105" i="6"/>
  <c r="HU105" i="6" s="1"/>
  <c r="HL105" i="6"/>
  <c r="HK105" i="6"/>
  <c r="HF105" i="6"/>
  <c r="GT105" i="6"/>
  <c r="GH105" i="6"/>
  <c r="FV105" i="6"/>
  <c r="FJ105" i="6"/>
  <c r="EX105" i="6"/>
  <c r="EL105" i="6"/>
  <c r="DZ105" i="6"/>
  <c r="DN105" i="6"/>
  <c r="DB105" i="6"/>
  <c r="CP105" i="6"/>
  <c r="CD105" i="6"/>
  <c r="BR105" i="6"/>
  <c r="HQ104" i="6"/>
  <c r="HO104" i="6"/>
  <c r="HU104" i="6" s="1"/>
  <c r="HL104" i="6"/>
  <c r="HK104" i="6"/>
  <c r="HF104" i="6"/>
  <c r="GT104" i="6"/>
  <c r="GH104" i="6"/>
  <c r="FV104" i="6"/>
  <c r="FJ104" i="6"/>
  <c r="EX104" i="6"/>
  <c r="EL104" i="6"/>
  <c r="DZ104" i="6"/>
  <c r="DN104" i="6"/>
  <c r="DB104" i="6"/>
  <c r="CP104" i="6"/>
  <c r="CD104" i="6"/>
  <c r="BR104" i="6"/>
  <c r="HW66" i="6"/>
  <c r="HV66" i="6"/>
  <c r="HT66" i="6"/>
  <c r="HS66" i="6"/>
  <c r="HN66" i="6"/>
  <c r="HM66" i="6"/>
  <c r="HJ66" i="6"/>
  <c r="HI66" i="6"/>
  <c r="HE66" i="6"/>
  <c r="HC66" i="6"/>
  <c r="GZ66" i="6"/>
  <c r="GY66" i="6"/>
  <c r="GX66" i="6"/>
  <c r="GW66" i="6"/>
  <c r="GS66" i="6"/>
  <c r="GQ66" i="6"/>
  <c r="GN66" i="6"/>
  <c r="GM66" i="6"/>
  <c r="GL66" i="6"/>
  <c r="GK66" i="6"/>
  <c r="GG66" i="6"/>
  <c r="GE66" i="6"/>
  <c r="GB66" i="6"/>
  <c r="GA66" i="6"/>
  <c r="FZ66" i="6"/>
  <c r="FY66" i="6"/>
  <c r="FU66" i="6"/>
  <c r="FS66" i="6"/>
  <c r="FP66" i="6"/>
  <c r="FO66" i="6"/>
  <c r="FN66" i="6"/>
  <c r="FM66" i="6"/>
  <c r="FI66" i="6"/>
  <c r="FG66" i="6"/>
  <c r="FD66" i="6"/>
  <c r="FC66" i="6"/>
  <c r="FB66" i="6"/>
  <c r="FA66" i="6"/>
  <c r="EW66" i="6"/>
  <c r="EU66" i="6"/>
  <c r="ER66" i="6"/>
  <c r="EQ66" i="6"/>
  <c r="EP66" i="6"/>
  <c r="EO66" i="6"/>
  <c r="EK66" i="6"/>
  <c r="EI66" i="6"/>
  <c r="EF66" i="6"/>
  <c r="EE66" i="6"/>
  <c r="ED66" i="6"/>
  <c r="EC66" i="6"/>
  <c r="DY66" i="6"/>
  <c r="DW66" i="6"/>
  <c r="DT66" i="6"/>
  <c r="DS66" i="6"/>
  <c r="DR66" i="6"/>
  <c r="DQ66" i="6"/>
  <c r="DM66" i="6"/>
  <c r="DK66" i="6"/>
  <c r="DH66" i="6"/>
  <c r="DG66" i="6"/>
  <c r="DF66" i="6"/>
  <c r="DE66" i="6"/>
  <c r="DA66" i="6"/>
  <c r="CY66" i="6"/>
  <c r="CV66" i="6"/>
  <c r="CU66" i="6"/>
  <c r="CT66" i="6"/>
  <c r="CS66" i="6"/>
  <c r="CO66" i="6"/>
  <c r="CM66" i="6"/>
  <c r="CJ66" i="6"/>
  <c r="CI66" i="6"/>
  <c r="CH66" i="6"/>
  <c r="CG66" i="6"/>
  <c r="CC66" i="6"/>
  <c r="CA66" i="6"/>
  <c r="BX66" i="6"/>
  <c r="BW66" i="6"/>
  <c r="BV66" i="6"/>
  <c r="BU66" i="6"/>
  <c r="BQ66" i="6"/>
  <c r="BO66" i="6"/>
  <c r="BL66" i="6"/>
  <c r="BK66" i="6"/>
  <c r="V10" i="11" s="1"/>
  <c r="HQ65" i="6"/>
  <c r="HO65" i="6"/>
  <c r="HU65" i="6" s="1"/>
  <c r="HL65" i="6"/>
  <c r="HK65" i="6"/>
  <c r="HF65" i="6"/>
  <c r="GT65" i="6"/>
  <c r="GH65" i="6"/>
  <c r="FV65" i="6"/>
  <c r="FJ65" i="6"/>
  <c r="EX65" i="6"/>
  <c r="EL65" i="6"/>
  <c r="DZ65" i="6"/>
  <c r="DN65" i="6"/>
  <c r="DB65" i="6"/>
  <c r="CP65" i="6"/>
  <c r="CD65" i="6"/>
  <c r="BR65" i="6"/>
  <c r="HQ64" i="6"/>
  <c r="HO64" i="6"/>
  <c r="HU64" i="6" s="1"/>
  <c r="HL64" i="6"/>
  <c r="HK64" i="6"/>
  <c r="HF64" i="6"/>
  <c r="GT64" i="6"/>
  <c r="GH64" i="6"/>
  <c r="FV64" i="6"/>
  <c r="FJ64" i="6"/>
  <c r="EX64" i="6"/>
  <c r="EL64" i="6"/>
  <c r="DZ64" i="6"/>
  <c r="DN64" i="6"/>
  <c r="DB64" i="6"/>
  <c r="CP64" i="6"/>
  <c r="CD64" i="6"/>
  <c r="BR64" i="6"/>
  <c r="HQ63" i="6"/>
  <c r="HO63" i="6"/>
  <c r="HL63" i="6"/>
  <c r="HK63" i="6"/>
  <c r="HF63" i="6"/>
  <c r="GT63" i="6"/>
  <c r="GH63" i="6"/>
  <c r="FV63" i="6"/>
  <c r="FJ63" i="6"/>
  <c r="EX63" i="6"/>
  <c r="EL63" i="6"/>
  <c r="DZ63" i="6"/>
  <c r="DN63" i="6"/>
  <c r="DB63" i="6"/>
  <c r="CP63" i="6"/>
  <c r="CD63" i="6"/>
  <c r="BR63" i="6"/>
  <c r="HQ62" i="6"/>
  <c r="HO62" i="6"/>
  <c r="HU62" i="6" s="1"/>
  <c r="HL62" i="6"/>
  <c r="HK62" i="6"/>
  <c r="HF62" i="6"/>
  <c r="GT62" i="6"/>
  <c r="GH62" i="6"/>
  <c r="FV62" i="6"/>
  <c r="FJ62" i="6"/>
  <c r="EX62" i="6"/>
  <c r="EL62" i="6"/>
  <c r="DZ62" i="6"/>
  <c r="DN62" i="6"/>
  <c r="DB62" i="6"/>
  <c r="CP62" i="6"/>
  <c r="CD62" i="6"/>
  <c r="BR62" i="6"/>
  <c r="HQ61" i="6"/>
  <c r="HO61" i="6"/>
  <c r="HL61" i="6"/>
  <c r="HK61" i="6"/>
  <c r="HF61" i="6"/>
  <c r="GT61" i="6"/>
  <c r="GH61" i="6"/>
  <c r="FV61" i="6"/>
  <c r="FJ61" i="6"/>
  <c r="EX61" i="6"/>
  <c r="EL61" i="6"/>
  <c r="DZ61" i="6"/>
  <c r="DN61" i="6"/>
  <c r="DB61" i="6"/>
  <c r="CP61" i="6"/>
  <c r="CD61" i="6"/>
  <c r="BR61" i="6"/>
  <c r="HQ60" i="6"/>
  <c r="HO60" i="6"/>
  <c r="HU60" i="6" s="1"/>
  <c r="HL60" i="6"/>
  <c r="HK60" i="6"/>
  <c r="HF60" i="6"/>
  <c r="GT60" i="6"/>
  <c r="GH60" i="6"/>
  <c r="FV60" i="6"/>
  <c r="FJ60" i="6"/>
  <c r="EX60" i="6"/>
  <c r="EL60" i="6"/>
  <c r="DZ60" i="6"/>
  <c r="DN60" i="6"/>
  <c r="DB60" i="6"/>
  <c r="CP60" i="6"/>
  <c r="CD60" i="6"/>
  <c r="BR60" i="6"/>
  <c r="HQ59" i="6"/>
  <c r="HO59" i="6"/>
  <c r="HL59" i="6"/>
  <c r="HK59" i="6"/>
  <c r="HF59" i="6"/>
  <c r="GT59" i="6"/>
  <c r="GH59" i="6"/>
  <c r="FV59" i="6"/>
  <c r="FJ59" i="6"/>
  <c r="EX59" i="6"/>
  <c r="EL59" i="6"/>
  <c r="DZ59" i="6"/>
  <c r="DN59" i="6"/>
  <c r="DB59" i="6"/>
  <c r="CP59" i="6"/>
  <c r="CD59" i="6"/>
  <c r="BR59" i="6"/>
  <c r="HW57" i="6"/>
  <c r="HV57" i="6"/>
  <c r="HT57" i="6"/>
  <c r="HS57" i="6"/>
  <c r="HN57" i="6"/>
  <c r="HM57" i="6"/>
  <c r="HJ57" i="6"/>
  <c r="HI57" i="6"/>
  <c r="HE57" i="6"/>
  <c r="HC57" i="6"/>
  <c r="GZ57" i="6"/>
  <c r="GY57" i="6"/>
  <c r="GX57" i="6"/>
  <c r="GW57" i="6"/>
  <c r="GS57" i="6"/>
  <c r="GQ57" i="6"/>
  <c r="GN57" i="6"/>
  <c r="GM57" i="6"/>
  <c r="GL57" i="6"/>
  <c r="GK57" i="6"/>
  <c r="GG57" i="6"/>
  <c r="GE57" i="6"/>
  <c r="GB57" i="6"/>
  <c r="GA57" i="6"/>
  <c r="FZ57" i="6"/>
  <c r="FY57" i="6"/>
  <c r="FU57" i="6"/>
  <c r="FS57" i="6"/>
  <c r="FP57" i="6"/>
  <c r="FO57" i="6"/>
  <c r="FN57" i="6"/>
  <c r="FM57" i="6"/>
  <c r="FI57" i="6"/>
  <c r="FG57" i="6"/>
  <c r="FD57" i="6"/>
  <c r="FC57" i="6"/>
  <c r="FB57" i="6"/>
  <c r="FA57" i="6"/>
  <c r="EW57" i="6"/>
  <c r="EU57" i="6"/>
  <c r="ER57" i="6"/>
  <c r="EQ57" i="6"/>
  <c r="EP57" i="6"/>
  <c r="EO57" i="6"/>
  <c r="EK57" i="6"/>
  <c r="EI57" i="6"/>
  <c r="EF57" i="6"/>
  <c r="EE57" i="6"/>
  <c r="ED57" i="6"/>
  <c r="EC57" i="6"/>
  <c r="DY57" i="6"/>
  <c r="DW57" i="6"/>
  <c r="DT57" i="6"/>
  <c r="DS57" i="6"/>
  <c r="DR57" i="6"/>
  <c r="DQ57" i="6"/>
  <c r="DM57" i="6"/>
  <c r="DK57" i="6"/>
  <c r="DH57" i="6"/>
  <c r="DG57" i="6"/>
  <c r="DF57" i="6"/>
  <c r="DE57" i="6"/>
  <c r="DA57" i="6"/>
  <c r="CY57" i="6"/>
  <c r="CV57" i="6"/>
  <c r="CU57" i="6"/>
  <c r="CT57" i="6"/>
  <c r="CS57" i="6"/>
  <c r="CO57" i="6"/>
  <c r="CM57" i="6"/>
  <c r="CJ57" i="6"/>
  <c r="CI57" i="6"/>
  <c r="CH57" i="6"/>
  <c r="CG57" i="6"/>
  <c r="CC57" i="6"/>
  <c r="CA57" i="6"/>
  <c r="BX57" i="6"/>
  <c r="BW57" i="6"/>
  <c r="BV57" i="6"/>
  <c r="BU57" i="6"/>
  <c r="BQ57" i="6"/>
  <c r="BO57" i="6"/>
  <c r="BL57" i="6"/>
  <c r="BK57" i="6"/>
  <c r="HQ56" i="6"/>
  <c r="HO56" i="6"/>
  <c r="HL56" i="6"/>
  <c r="HK56" i="6"/>
  <c r="HF56" i="6"/>
  <c r="GT56" i="6"/>
  <c r="GH56" i="6"/>
  <c r="FV56" i="6"/>
  <c r="FJ56" i="6"/>
  <c r="EX56" i="6"/>
  <c r="EL56" i="6"/>
  <c r="DZ56" i="6"/>
  <c r="DN56" i="6"/>
  <c r="DB56" i="6"/>
  <c r="CP56" i="6"/>
  <c r="CD56" i="6"/>
  <c r="BR56" i="6"/>
  <c r="HQ55" i="6"/>
  <c r="HO55" i="6"/>
  <c r="HU55" i="6" s="1"/>
  <c r="HL55" i="6"/>
  <c r="HK55" i="6"/>
  <c r="HF55" i="6"/>
  <c r="GT55" i="6"/>
  <c r="GH55" i="6"/>
  <c r="FV55" i="6"/>
  <c r="FJ55" i="6"/>
  <c r="EX55" i="6"/>
  <c r="EL55" i="6"/>
  <c r="DZ55" i="6"/>
  <c r="DN55" i="6"/>
  <c r="DB55" i="6"/>
  <c r="CP55" i="6"/>
  <c r="CD55" i="6"/>
  <c r="BR55" i="6"/>
  <c r="HQ54" i="6"/>
  <c r="HO54" i="6"/>
  <c r="HL54" i="6"/>
  <c r="HK54" i="6"/>
  <c r="HF54" i="6"/>
  <c r="GT54" i="6"/>
  <c r="GH54" i="6"/>
  <c r="FV54" i="6"/>
  <c r="FJ54" i="6"/>
  <c r="EX54" i="6"/>
  <c r="EL54" i="6"/>
  <c r="DZ54" i="6"/>
  <c r="DN54" i="6"/>
  <c r="DB54" i="6"/>
  <c r="CP54" i="6"/>
  <c r="CD54" i="6"/>
  <c r="BR54" i="6"/>
  <c r="HQ53" i="6"/>
  <c r="HO53" i="6"/>
  <c r="HU53" i="6" s="1"/>
  <c r="HF53" i="6"/>
  <c r="GT53" i="6"/>
  <c r="GH53" i="6"/>
  <c r="FV53" i="6"/>
  <c r="FJ53" i="6"/>
  <c r="EX53" i="6"/>
  <c r="EL53" i="6"/>
  <c r="DZ53" i="6"/>
  <c r="DN53" i="6"/>
  <c r="DB53" i="6"/>
  <c r="CP53" i="6"/>
  <c r="CD53" i="6"/>
  <c r="BR53" i="6"/>
  <c r="HQ52" i="6"/>
  <c r="HO52" i="6"/>
  <c r="HK52" i="6"/>
  <c r="HF52" i="6"/>
  <c r="GT52" i="6"/>
  <c r="GH52" i="6"/>
  <c r="FV52" i="6"/>
  <c r="FJ52" i="6"/>
  <c r="EX52" i="6"/>
  <c r="EL52" i="6"/>
  <c r="DZ52" i="6"/>
  <c r="DN52" i="6"/>
  <c r="DB52" i="6"/>
  <c r="CP52" i="6"/>
  <c r="CD52" i="6"/>
  <c r="HQ51" i="6"/>
  <c r="HO51" i="6"/>
  <c r="HL51" i="6"/>
  <c r="HK51" i="6"/>
  <c r="HF51" i="6"/>
  <c r="GT51" i="6"/>
  <c r="GH51" i="6"/>
  <c r="FV51" i="6"/>
  <c r="FJ51" i="6"/>
  <c r="EX51" i="6"/>
  <c r="EL51" i="6"/>
  <c r="DZ51" i="6"/>
  <c r="DN51" i="6"/>
  <c r="DB51" i="6"/>
  <c r="CP51" i="6"/>
  <c r="CD51" i="6"/>
  <c r="BR51" i="6"/>
  <c r="HQ50" i="6"/>
  <c r="HO50" i="6"/>
  <c r="HL50" i="6"/>
  <c r="HK50" i="6"/>
  <c r="HF50" i="6"/>
  <c r="GT50" i="6"/>
  <c r="GH50" i="6"/>
  <c r="FV50" i="6"/>
  <c r="FJ50" i="6"/>
  <c r="EX50" i="6"/>
  <c r="EL50" i="6"/>
  <c r="DZ50" i="6"/>
  <c r="DN50" i="6"/>
  <c r="DB50" i="6"/>
  <c r="CP50" i="6"/>
  <c r="CD50" i="6"/>
  <c r="BR50" i="6"/>
  <c r="HW48" i="6"/>
  <c r="HV48" i="6"/>
  <c r="HT48" i="6"/>
  <c r="HS48" i="6"/>
  <c r="HN48" i="6"/>
  <c r="HM48" i="6"/>
  <c r="HJ48" i="6"/>
  <c r="HI48" i="6"/>
  <c r="HE48" i="6"/>
  <c r="HC48" i="6"/>
  <c r="GZ48" i="6"/>
  <c r="GY48" i="6"/>
  <c r="GX48" i="6"/>
  <c r="GW48" i="6"/>
  <c r="GS48" i="6"/>
  <c r="GQ48" i="6"/>
  <c r="GN48" i="6"/>
  <c r="GM48" i="6"/>
  <c r="GL48" i="6"/>
  <c r="GK48" i="6"/>
  <c r="GG48" i="6"/>
  <c r="GE48" i="6"/>
  <c r="GB48" i="6"/>
  <c r="GA48" i="6"/>
  <c r="FZ48" i="6"/>
  <c r="FY48" i="6"/>
  <c r="FU48" i="6"/>
  <c r="FS48" i="6"/>
  <c r="FP48" i="6"/>
  <c r="FO48" i="6"/>
  <c r="FN48" i="6"/>
  <c r="FM48" i="6"/>
  <c r="FI48" i="6"/>
  <c r="FG48" i="6"/>
  <c r="FD48" i="6"/>
  <c r="FC48" i="6"/>
  <c r="FB48" i="6"/>
  <c r="FA48" i="6"/>
  <c r="EW48" i="6"/>
  <c r="EU48" i="6"/>
  <c r="ER48" i="6"/>
  <c r="EQ48" i="6"/>
  <c r="EP48" i="6"/>
  <c r="EO48" i="6"/>
  <c r="EK48" i="6"/>
  <c r="EI48" i="6"/>
  <c r="EF48" i="6"/>
  <c r="EE48" i="6"/>
  <c r="ED48" i="6"/>
  <c r="EC48" i="6"/>
  <c r="DY48" i="6"/>
  <c r="DW48" i="6"/>
  <c r="DT48" i="6"/>
  <c r="DS48" i="6"/>
  <c r="DR48" i="6"/>
  <c r="DQ48" i="6"/>
  <c r="DM48" i="6"/>
  <c r="DK48" i="6"/>
  <c r="DH48" i="6"/>
  <c r="DG48" i="6"/>
  <c r="DF48" i="6"/>
  <c r="DE48" i="6"/>
  <c r="DA48" i="6"/>
  <c r="CY48" i="6"/>
  <c r="CV48" i="6"/>
  <c r="CU48" i="6"/>
  <c r="CT48" i="6"/>
  <c r="CS48" i="6"/>
  <c r="CO48" i="6"/>
  <c r="CM48" i="6"/>
  <c r="CJ48" i="6"/>
  <c r="CI48" i="6"/>
  <c r="CH48" i="6"/>
  <c r="CG48" i="6"/>
  <c r="CC48" i="6"/>
  <c r="CA48" i="6"/>
  <c r="BX48" i="6"/>
  <c r="BW48" i="6"/>
  <c r="BV48" i="6"/>
  <c r="BU48" i="6"/>
  <c r="BQ48" i="6"/>
  <c r="BO48" i="6"/>
  <c r="BL48" i="6"/>
  <c r="BK48" i="6"/>
  <c r="HQ47" i="6"/>
  <c r="HO47" i="6"/>
  <c r="HU47" i="6" s="1"/>
  <c r="HL47" i="6"/>
  <c r="HK47" i="6"/>
  <c r="HF47" i="6"/>
  <c r="GT47" i="6"/>
  <c r="GH47" i="6"/>
  <c r="FV47" i="6"/>
  <c r="FJ47" i="6"/>
  <c r="EX47" i="6"/>
  <c r="EL47" i="6"/>
  <c r="DZ47" i="6"/>
  <c r="DN47" i="6"/>
  <c r="DB47" i="6"/>
  <c r="CP47" i="6"/>
  <c r="CD47" i="6"/>
  <c r="BR47" i="6"/>
  <c r="HQ46" i="6"/>
  <c r="HO46" i="6"/>
  <c r="HU46" i="6" s="1"/>
  <c r="HL46" i="6"/>
  <c r="HK46" i="6"/>
  <c r="HF46" i="6"/>
  <c r="GT46" i="6"/>
  <c r="GH46" i="6"/>
  <c r="FV46" i="6"/>
  <c r="FJ46" i="6"/>
  <c r="EX46" i="6"/>
  <c r="EL46" i="6"/>
  <c r="DZ46" i="6"/>
  <c r="DN46" i="6"/>
  <c r="DB46" i="6"/>
  <c r="CP46" i="6"/>
  <c r="CD46" i="6"/>
  <c r="BR46" i="6"/>
  <c r="HQ45" i="6"/>
  <c r="HO45" i="6"/>
  <c r="HU45" i="6" s="1"/>
  <c r="HL45" i="6"/>
  <c r="HK45" i="6"/>
  <c r="HF45" i="6"/>
  <c r="GT45" i="6"/>
  <c r="GH45" i="6"/>
  <c r="FV45" i="6"/>
  <c r="FJ45" i="6"/>
  <c r="EX45" i="6"/>
  <c r="EL45" i="6"/>
  <c r="DZ45" i="6"/>
  <c r="DN45" i="6"/>
  <c r="DB45" i="6"/>
  <c r="CP45" i="6"/>
  <c r="CD45" i="6"/>
  <c r="BR45" i="6"/>
  <c r="HO44" i="6"/>
  <c r="HL44" i="6"/>
  <c r="HK44" i="6"/>
  <c r="HF44" i="6"/>
  <c r="GT44" i="6"/>
  <c r="GH44" i="6"/>
  <c r="FV44" i="6"/>
  <c r="FJ44" i="6"/>
  <c r="EX44" i="6"/>
  <c r="EL44" i="6"/>
  <c r="DZ44" i="6"/>
  <c r="DN44" i="6"/>
  <c r="DB44" i="6"/>
  <c r="CP44" i="6"/>
  <c r="CD44" i="6"/>
  <c r="BR44" i="6"/>
  <c r="HL43" i="6"/>
  <c r="HK43" i="6"/>
  <c r="HF43" i="6"/>
  <c r="GT43" i="6"/>
  <c r="GH43" i="6"/>
  <c r="FV43" i="6"/>
  <c r="FJ43" i="6"/>
  <c r="EX43" i="6"/>
  <c r="EL43" i="6"/>
  <c r="DZ43" i="6"/>
  <c r="DN43" i="6"/>
  <c r="DB43" i="6"/>
  <c r="CP43" i="6"/>
  <c r="CD43" i="6"/>
  <c r="BR43" i="6"/>
  <c r="HQ42" i="6"/>
  <c r="HO42" i="6"/>
  <c r="HU42" i="6" s="1"/>
  <c r="HL42" i="6"/>
  <c r="HK42" i="6"/>
  <c r="HF42" i="6"/>
  <c r="GT42" i="6"/>
  <c r="GH42" i="6"/>
  <c r="FV42" i="6"/>
  <c r="FJ42" i="6"/>
  <c r="EX42" i="6"/>
  <c r="EL42" i="6"/>
  <c r="DZ42" i="6"/>
  <c r="DN42" i="6"/>
  <c r="DB42" i="6"/>
  <c r="CP42" i="6"/>
  <c r="CD42" i="6"/>
  <c r="BR42" i="6"/>
  <c r="HQ41" i="6"/>
  <c r="HO41" i="6"/>
  <c r="HU41" i="6" s="1"/>
  <c r="HL41" i="6"/>
  <c r="HK41" i="6"/>
  <c r="HF41" i="6"/>
  <c r="GT41" i="6"/>
  <c r="GH41" i="6"/>
  <c r="FV41" i="6"/>
  <c r="FJ41" i="6"/>
  <c r="EX41" i="6"/>
  <c r="EL41" i="6"/>
  <c r="DZ41" i="6"/>
  <c r="DN41" i="6"/>
  <c r="DB41" i="6"/>
  <c r="CP41" i="6"/>
  <c r="CD41" i="6"/>
  <c r="BR41" i="6"/>
  <c r="HW39" i="6"/>
  <c r="HV39" i="6"/>
  <c r="HT39" i="6"/>
  <c r="HS39" i="6"/>
  <c r="HN39" i="6"/>
  <c r="HM39" i="6"/>
  <c r="HJ39" i="6"/>
  <c r="HI39" i="6"/>
  <c r="HE39" i="6"/>
  <c r="HC39" i="6"/>
  <c r="GZ39" i="6"/>
  <c r="GY39" i="6"/>
  <c r="GX39" i="6"/>
  <c r="GW39" i="6"/>
  <c r="GS39" i="6"/>
  <c r="GQ39" i="6"/>
  <c r="GN39" i="6"/>
  <c r="GM39" i="6"/>
  <c r="GL39" i="6"/>
  <c r="GK39" i="6"/>
  <c r="GG39" i="6"/>
  <c r="GE39" i="6"/>
  <c r="GB39" i="6"/>
  <c r="GA39" i="6"/>
  <c r="FZ39" i="6"/>
  <c r="FY39" i="6"/>
  <c r="FU39" i="6"/>
  <c r="FS39" i="6"/>
  <c r="FP39" i="6"/>
  <c r="FO39" i="6"/>
  <c r="FN39" i="6"/>
  <c r="FM39" i="6"/>
  <c r="FI39" i="6"/>
  <c r="FG39" i="6"/>
  <c r="FD39" i="6"/>
  <c r="FC39" i="6"/>
  <c r="FB39" i="6"/>
  <c r="FA39" i="6"/>
  <c r="EW39" i="6"/>
  <c r="EU39" i="6"/>
  <c r="ER39" i="6"/>
  <c r="EQ39" i="6"/>
  <c r="EP39" i="6"/>
  <c r="EO39" i="6"/>
  <c r="EK39" i="6"/>
  <c r="EI39" i="6"/>
  <c r="EF39" i="6"/>
  <c r="EE39" i="6"/>
  <c r="ED39" i="6"/>
  <c r="EC39" i="6"/>
  <c r="DY39" i="6"/>
  <c r="DW39" i="6"/>
  <c r="DT39" i="6"/>
  <c r="DS39" i="6"/>
  <c r="DR39" i="6"/>
  <c r="DQ39" i="6"/>
  <c r="DM39" i="6"/>
  <c r="DK39" i="6"/>
  <c r="DH39" i="6"/>
  <c r="DG39" i="6"/>
  <c r="DF39" i="6"/>
  <c r="DE39" i="6"/>
  <c r="DA39" i="6"/>
  <c r="CY39" i="6"/>
  <c r="CV39" i="6"/>
  <c r="CU39" i="6"/>
  <c r="CT39" i="6"/>
  <c r="CS39" i="6"/>
  <c r="CO39" i="6"/>
  <c r="CM39" i="6"/>
  <c r="CJ39" i="6"/>
  <c r="CI39" i="6"/>
  <c r="CH39" i="6"/>
  <c r="CG39" i="6"/>
  <c r="CC39" i="6"/>
  <c r="CA39" i="6"/>
  <c r="BX39" i="6"/>
  <c r="BW39" i="6"/>
  <c r="BV39" i="6"/>
  <c r="BU39" i="6"/>
  <c r="BQ39" i="6"/>
  <c r="BO39" i="6"/>
  <c r="BL39" i="6"/>
  <c r="BK39" i="6"/>
  <c r="V7" i="11" s="1"/>
  <c r="HQ38" i="6"/>
  <c r="HO38" i="6"/>
  <c r="HU38" i="6" s="1"/>
  <c r="HL38" i="6"/>
  <c r="HK38" i="6"/>
  <c r="HF38" i="6"/>
  <c r="GT38" i="6"/>
  <c r="GH38" i="6"/>
  <c r="FV38" i="6"/>
  <c r="FJ38" i="6"/>
  <c r="EX38" i="6"/>
  <c r="EL38" i="6"/>
  <c r="DZ38" i="6"/>
  <c r="DN38" i="6"/>
  <c r="DB38" i="6"/>
  <c r="CP38" i="6"/>
  <c r="CD38" i="6"/>
  <c r="BR38" i="6"/>
  <c r="HQ37" i="6"/>
  <c r="HO37" i="6"/>
  <c r="HU37" i="6" s="1"/>
  <c r="HL37" i="6"/>
  <c r="HK37" i="6"/>
  <c r="HF37" i="6"/>
  <c r="GT37" i="6"/>
  <c r="GH37" i="6"/>
  <c r="FV37" i="6"/>
  <c r="FJ37" i="6"/>
  <c r="EX37" i="6"/>
  <c r="EL37" i="6"/>
  <c r="DZ37" i="6"/>
  <c r="DN37" i="6"/>
  <c r="DB37" i="6"/>
  <c r="CP37" i="6"/>
  <c r="CD37" i="6"/>
  <c r="BR37" i="6"/>
  <c r="HQ36" i="6"/>
  <c r="HO36" i="6"/>
  <c r="HU36" i="6" s="1"/>
  <c r="HL36" i="6"/>
  <c r="HK36" i="6"/>
  <c r="HF36" i="6"/>
  <c r="GT36" i="6"/>
  <c r="GH36" i="6"/>
  <c r="FV36" i="6"/>
  <c r="FJ36" i="6"/>
  <c r="EX36" i="6"/>
  <c r="EL36" i="6"/>
  <c r="DZ36" i="6"/>
  <c r="DN36" i="6"/>
  <c r="DB36" i="6"/>
  <c r="CP36" i="6"/>
  <c r="CD36" i="6"/>
  <c r="BR36" i="6"/>
  <c r="HQ35" i="6"/>
  <c r="HO35" i="6"/>
  <c r="HL35" i="6"/>
  <c r="HK35" i="6"/>
  <c r="HF35" i="6"/>
  <c r="GT35" i="6"/>
  <c r="GH35" i="6"/>
  <c r="FV35" i="6"/>
  <c r="FJ35" i="6"/>
  <c r="EX35" i="6"/>
  <c r="EL35" i="6"/>
  <c r="DZ35" i="6"/>
  <c r="DN35" i="6"/>
  <c r="DB35" i="6"/>
  <c r="CP35" i="6"/>
  <c r="CD35" i="6"/>
  <c r="BR35" i="6"/>
  <c r="HQ34" i="6"/>
  <c r="HL34" i="6"/>
  <c r="HK34" i="6"/>
  <c r="HF34" i="6"/>
  <c r="GT34" i="6"/>
  <c r="GH34" i="6"/>
  <c r="FV34" i="6"/>
  <c r="FJ34" i="6"/>
  <c r="EX34" i="6"/>
  <c r="EL34" i="6"/>
  <c r="DZ34" i="6"/>
  <c r="DN34" i="6"/>
  <c r="DB34" i="6"/>
  <c r="CP34" i="6"/>
  <c r="CD34" i="6"/>
  <c r="BR34" i="6"/>
  <c r="HQ33" i="6"/>
  <c r="HO33" i="6"/>
  <c r="HU33" i="6" s="1"/>
  <c r="HL33" i="6"/>
  <c r="HK33" i="6"/>
  <c r="HF33" i="6"/>
  <c r="GT33" i="6"/>
  <c r="GH33" i="6"/>
  <c r="FV33" i="6"/>
  <c r="FJ33" i="6"/>
  <c r="EX33" i="6"/>
  <c r="EL33" i="6"/>
  <c r="DZ33" i="6"/>
  <c r="DN33" i="6"/>
  <c r="DB33" i="6"/>
  <c r="CP33" i="6"/>
  <c r="CD33" i="6"/>
  <c r="BR33" i="6"/>
  <c r="HQ32" i="6"/>
  <c r="HO32" i="6"/>
  <c r="HU32" i="6" s="1"/>
  <c r="HL32" i="6"/>
  <c r="HK32" i="6"/>
  <c r="HF32" i="6"/>
  <c r="GT32" i="6"/>
  <c r="GH32" i="6"/>
  <c r="FV32" i="6"/>
  <c r="FJ32" i="6"/>
  <c r="EX32" i="6"/>
  <c r="EL32" i="6"/>
  <c r="DZ32" i="6"/>
  <c r="DN32" i="6"/>
  <c r="DB32" i="6"/>
  <c r="CP32" i="6"/>
  <c r="CD32" i="6"/>
  <c r="BR32" i="6"/>
  <c r="HW30" i="6"/>
  <c r="HV30" i="6"/>
  <c r="HT30" i="6"/>
  <c r="HS30" i="6"/>
  <c r="HN30" i="6"/>
  <c r="HM30" i="6"/>
  <c r="HJ30" i="6"/>
  <c r="HI30" i="6"/>
  <c r="HE30" i="6"/>
  <c r="HC30" i="6"/>
  <c r="GZ30" i="6"/>
  <c r="GY30" i="6"/>
  <c r="GX30" i="6"/>
  <c r="GW30" i="6"/>
  <c r="GS30" i="6"/>
  <c r="GQ30" i="6"/>
  <c r="GN30" i="6"/>
  <c r="GM30" i="6"/>
  <c r="GL30" i="6"/>
  <c r="GK30" i="6"/>
  <c r="GG30" i="6"/>
  <c r="GE30" i="6"/>
  <c r="GB30" i="6"/>
  <c r="GA30" i="6"/>
  <c r="FZ30" i="6"/>
  <c r="FY30" i="6"/>
  <c r="FU30" i="6"/>
  <c r="FS30" i="6"/>
  <c r="FP30" i="6"/>
  <c r="FO30" i="6"/>
  <c r="FN30" i="6"/>
  <c r="FM30" i="6"/>
  <c r="FI30" i="6"/>
  <c r="FG30" i="6"/>
  <c r="FD30" i="6"/>
  <c r="FC30" i="6"/>
  <c r="FB30" i="6"/>
  <c r="FA30" i="6"/>
  <c r="EW30" i="6"/>
  <c r="EU30" i="6"/>
  <c r="ER30" i="6"/>
  <c r="EQ30" i="6"/>
  <c r="EP30" i="6"/>
  <c r="EO30" i="6"/>
  <c r="EK30" i="6"/>
  <c r="EI30" i="6"/>
  <c r="EF30" i="6"/>
  <c r="EE30" i="6"/>
  <c r="ED30" i="6"/>
  <c r="EC30" i="6"/>
  <c r="DY30" i="6"/>
  <c r="DW30" i="6"/>
  <c r="DT30" i="6"/>
  <c r="DS30" i="6"/>
  <c r="DR30" i="6"/>
  <c r="DQ30" i="6"/>
  <c r="DM30" i="6"/>
  <c r="DK30" i="6"/>
  <c r="DH30" i="6"/>
  <c r="DG30" i="6"/>
  <c r="DF30" i="6"/>
  <c r="DE30" i="6"/>
  <c r="DA30" i="6"/>
  <c r="CY30" i="6"/>
  <c r="CV30" i="6"/>
  <c r="CU30" i="6"/>
  <c r="CT30" i="6"/>
  <c r="CS30" i="6"/>
  <c r="CO30" i="6"/>
  <c r="CM30" i="6"/>
  <c r="CJ30" i="6"/>
  <c r="CI30" i="6"/>
  <c r="CH30" i="6"/>
  <c r="CG30" i="6"/>
  <c r="CC30" i="6"/>
  <c r="CA30" i="6"/>
  <c r="BX30" i="6"/>
  <c r="BW30" i="6"/>
  <c r="BV30" i="6"/>
  <c r="BU30" i="6"/>
  <c r="BQ30" i="6"/>
  <c r="BO30" i="6"/>
  <c r="BL30" i="6"/>
  <c r="BK30" i="6"/>
  <c r="V6" i="11" s="1"/>
  <c r="HQ29" i="6"/>
  <c r="HO29" i="6"/>
  <c r="HL29" i="6"/>
  <c r="HK29" i="6"/>
  <c r="HF29" i="6"/>
  <c r="GT29" i="6"/>
  <c r="GH29" i="6"/>
  <c r="FV29" i="6"/>
  <c r="FJ29" i="6"/>
  <c r="EX29" i="6"/>
  <c r="EL29" i="6"/>
  <c r="DZ29" i="6"/>
  <c r="DN29" i="6"/>
  <c r="DB29" i="6"/>
  <c r="CP29" i="6"/>
  <c r="CD29" i="6"/>
  <c r="BR29" i="6"/>
  <c r="HQ28" i="6"/>
  <c r="HO28" i="6"/>
  <c r="HU28" i="6" s="1"/>
  <c r="HL28" i="6"/>
  <c r="HK28" i="6"/>
  <c r="HF28" i="6"/>
  <c r="GT28" i="6"/>
  <c r="GH28" i="6"/>
  <c r="FV28" i="6"/>
  <c r="FJ28" i="6"/>
  <c r="EX28" i="6"/>
  <c r="EL28" i="6"/>
  <c r="DZ28" i="6"/>
  <c r="DN28" i="6"/>
  <c r="DB28" i="6"/>
  <c r="CP28" i="6"/>
  <c r="CD28" i="6"/>
  <c r="BR28" i="6"/>
  <c r="HQ27" i="6"/>
  <c r="HO27" i="6"/>
  <c r="HU27" i="6" s="1"/>
  <c r="HL27" i="6"/>
  <c r="HK27" i="6"/>
  <c r="HF27" i="6"/>
  <c r="GT27" i="6"/>
  <c r="GH27" i="6"/>
  <c r="FV27" i="6"/>
  <c r="FJ27" i="6"/>
  <c r="EX27" i="6"/>
  <c r="EL27" i="6"/>
  <c r="DZ27" i="6"/>
  <c r="DN27" i="6"/>
  <c r="DB27" i="6"/>
  <c r="CP27" i="6"/>
  <c r="CD27" i="6"/>
  <c r="BR27" i="6"/>
  <c r="HQ26" i="6"/>
  <c r="HO26" i="6"/>
  <c r="HU26" i="6" s="1"/>
  <c r="HL26" i="6"/>
  <c r="HK26" i="6"/>
  <c r="HF26" i="6"/>
  <c r="GT26" i="6"/>
  <c r="GH26" i="6"/>
  <c r="FV26" i="6"/>
  <c r="FJ26" i="6"/>
  <c r="EX26" i="6"/>
  <c r="EL26" i="6"/>
  <c r="DZ26" i="6"/>
  <c r="DN26" i="6"/>
  <c r="DB26" i="6"/>
  <c r="CP26" i="6"/>
  <c r="CD26" i="6"/>
  <c r="BR26" i="6"/>
  <c r="HQ25" i="6"/>
  <c r="HO25" i="6"/>
  <c r="HU25" i="6" s="1"/>
  <c r="HL25" i="6"/>
  <c r="HK25" i="6"/>
  <c r="HF25" i="6"/>
  <c r="GT25" i="6"/>
  <c r="GH25" i="6"/>
  <c r="FV25" i="6"/>
  <c r="FJ25" i="6"/>
  <c r="EX25" i="6"/>
  <c r="EL25" i="6"/>
  <c r="DZ25" i="6"/>
  <c r="DN25" i="6"/>
  <c r="DB25" i="6"/>
  <c r="CP25" i="6"/>
  <c r="CD25" i="6"/>
  <c r="BR25" i="6"/>
  <c r="HQ23" i="6"/>
  <c r="HO23" i="6"/>
  <c r="HU23" i="6" s="1"/>
  <c r="HL23" i="6"/>
  <c r="HK23" i="6"/>
  <c r="HF23" i="6"/>
  <c r="GT23" i="6"/>
  <c r="GH23" i="6"/>
  <c r="FV23" i="6"/>
  <c r="FJ23" i="6"/>
  <c r="EX23" i="6"/>
  <c r="EL23" i="6"/>
  <c r="DZ23" i="6"/>
  <c r="DN23" i="6"/>
  <c r="DB23" i="6"/>
  <c r="CP23" i="6"/>
  <c r="CD23" i="6"/>
  <c r="BR23" i="6"/>
  <c r="HW21" i="6"/>
  <c r="HV21" i="6"/>
  <c r="HT21" i="6"/>
  <c r="HS21" i="6"/>
  <c r="HN21" i="6"/>
  <c r="HM21" i="6"/>
  <c r="HJ21" i="6"/>
  <c r="HI21" i="6"/>
  <c r="HE21" i="6"/>
  <c r="HC21" i="6"/>
  <c r="GZ21" i="6"/>
  <c r="GY21" i="6"/>
  <c r="GX21" i="6"/>
  <c r="GW21" i="6"/>
  <c r="GS21" i="6"/>
  <c r="GQ21" i="6"/>
  <c r="GN21" i="6"/>
  <c r="GM21" i="6"/>
  <c r="GL21" i="6"/>
  <c r="GK21" i="6"/>
  <c r="GG21" i="6"/>
  <c r="GE21" i="6"/>
  <c r="GB21" i="6"/>
  <c r="GA21" i="6"/>
  <c r="FZ21" i="6"/>
  <c r="FY21" i="6"/>
  <c r="FU21" i="6"/>
  <c r="FS21" i="6"/>
  <c r="FP21" i="6"/>
  <c r="FO21" i="6"/>
  <c r="FN21" i="6"/>
  <c r="FM21" i="6"/>
  <c r="FI21" i="6"/>
  <c r="FG21" i="6"/>
  <c r="FD21" i="6"/>
  <c r="FC21" i="6"/>
  <c r="FB21" i="6"/>
  <c r="FA21" i="6"/>
  <c r="EW21" i="6"/>
  <c r="EU21" i="6"/>
  <c r="ER21" i="6"/>
  <c r="EQ21" i="6"/>
  <c r="EP21" i="6"/>
  <c r="EO21" i="6"/>
  <c r="EK21" i="6"/>
  <c r="EI21" i="6"/>
  <c r="EF21" i="6"/>
  <c r="EE21" i="6"/>
  <c r="ED21" i="6"/>
  <c r="EC21" i="6"/>
  <c r="DY21" i="6"/>
  <c r="DW21" i="6"/>
  <c r="DT21" i="6"/>
  <c r="DS21" i="6"/>
  <c r="DR21" i="6"/>
  <c r="DQ21" i="6"/>
  <c r="DM21" i="6"/>
  <c r="DK21" i="6"/>
  <c r="DH21" i="6"/>
  <c r="DG21" i="6"/>
  <c r="DF21" i="6"/>
  <c r="DE21" i="6"/>
  <c r="DA21" i="6"/>
  <c r="CY21" i="6"/>
  <c r="CV21" i="6"/>
  <c r="CU21" i="6"/>
  <c r="CT21" i="6"/>
  <c r="CS21" i="6"/>
  <c r="CO21" i="6"/>
  <c r="CM21" i="6"/>
  <c r="CJ21" i="6"/>
  <c r="CI21" i="6"/>
  <c r="CH21" i="6"/>
  <c r="CG21" i="6"/>
  <c r="CC21" i="6"/>
  <c r="CA21" i="6"/>
  <c r="BX21" i="6"/>
  <c r="BW21" i="6"/>
  <c r="BV21" i="6"/>
  <c r="BU21" i="6"/>
  <c r="BQ21" i="6"/>
  <c r="BO21" i="6"/>
  <c r="BL21" i="6"/>
  <c r="BK21" i="6"/>
  <c r="V5" i="11" s="1"/>
  <c r="HQ19" i="6"/>
  <c r="HO19" i="6"/>
  <c r="HU19" i="6" s="1"/>
  <c r="HL19" i="6"/>
  <c r="HK19" i="6"/>
  <c r="HF19" i="6"/>
  <c r="GT19" i="6"/>
  <c r="GH19" i="6"/>
  <c r="FV19" i="6"/>
  <c r="FJ19" i="6"/>
  <c r="EX19" i="6"/>
  <c r="EL19" i="6"/>
  <c r="DZ19" i="6"/>
  <c r="DN19" i="6"/>
  <c r="DB19" i="6"/>
  <c r="CP19" i="6"/>
  <c r="CD19" i="6"/>
  <c r="BR19" i="6"/>
  <c r="HQ18" i="6"/>
  <c r="HO18" i="6"/>
  <c r="HU18" i="6" s="1"/>
  <c r="HL18" i="6"/>
  <c r="HK18" i="6"/>
  <c r="HF18" i="6"/>
  <c r="GT18" i="6"/>
  <c r="GH18" i="6"/>
  <c r="FV18" i="6"/>
  <c r="FJ18" i="6"/>
  <c r="EX18" i="6"/>
  <c r="EL18" i="6"/>
  <c r="DZ18" i="6"/>
  <c r="DN18" i="6"/>
  <c r="DB18" i="6"/>
  <c r="CP18" i="6"/>
  <c r="CD18" i="6"/>
  <c r="BR18" i="6"/>
  <c r="HQ17" i="6"/>
  <c r="HO17" i="6"/>
  <c r="HL17" i="6"/>
  <c r="HK17" i="6"/>
  <c r="HF17" i="6"/>
  <c r="GT17" i="6"/>
  <c r="GH17" i="6"/>
  <c r="FV17" i="6"/>
  <c r="FJ17" i="6"/>
  <c r="EX17" i="6"/>
  <c r="EL17" i="6"/>
  <c r="DZ17" i="6"/>
  <c r="DN17" i="6"/>
  <c r="DB17" i="6"/>
  <c r="CP17" i="6"/>
  <c r="CD17" i="6"/>
  <c r="BR17" i="6"/>
  <c r="HQ16" i="6"/>
  <c r="HO16" i="6"/>
  <c r="HU16" i="6" s="1"/>
  <c r="HL16" i="6"/>
  <c r="HK16" i="6"/>
  <c r="HF16" i="6"/>
  <c r="GT16" i="6"/>
  <c r="GH16" i="6"/>
  <c r="FV16" i="6"/>
  <c r="FJ16" i="6"/>
  <c r="EX16" i="6"/>
  <c r="EL16" i="6"/>
  <c r="DZ16" i="6"/>
  <c r="DN16" i="6"/>
  <c r="DB16" i="6"/>
  <c r="CP16" i="6"/>
  <c r="CD16" i="6"/>
  <c r="BR16" i="6"/>
  <c r="HQ15" i="6"/>
  <c r="HO15" i="6"/>
  <c r="HU15" i="6" s="1"/>
  <c r="HL15" i="6"/>
  <c r="HK15" i="6"/>
  <c r="HF15" i="6"/>
  <c r="GT15" i="6"/>
  <c r="GH15" i="6"/>
  <c r="FV15" i="6"/>
  <c r="FJ15" i="6"/>
  <c r="EX15" i="6"/>
  <c r="EL15" i="6"/>
  <c r="DZ15" i="6"/>
  <c r="DN15" i="6"/>
  <c r="DB15" i="6"/>
  <c r="CP15" i="6"/>
  <c r="CD15" i="6"/>
  <c r="BR15" i="6"/>
  <c r="HQ14" i="6"/>
  <c r="HO14" i="6"/>
  <c r="HU14" i="6" s="1"/>
  <c r="HU21" i="6" s="1"/>
  <c r="HL14" i="6"/>
  <c r="HK14" i="6"/>
  <c r="HF14" i="6"/>
  <c r="GT14" i="6"/>
  <c r="GH14" i="6"/>
  <c r="FV14" i="6"/>
  <c r="FJ14" i="6"/>
  <c r="EX14" i="6"/>
  <c r="EL14" i="6"/>
  <c r="DZ14" i="6"/>
  <c r="DN14" i="6"/>
  <c r="DB14" i="6"/>
  <c r="CP14" i="6"/>
  <c r="CD14" i="6"/>
  <c r="BR14" i="6"/>
  <c r="HW12" i="6"/>
  <c r="HV12" i="6"/>
  <c r="HT12" i="6"/>
  <c r="HS12" i="6"/>
  <c r="HN12" i="6"/>
  <c r="HM12" i="6"/>
  <c r="HJ12" i="6"/>
  <c r="HI12" i="6"/>
  <c r="HE12" i="6"/>
  <c r="HC12" i="6"/>
  <c r="GZ12" i="6"/>
  <c r="GY12" i="6"/>
  <c r="GX12" i="6"/>
  <c r="GW12" i="6"/>
  <c r="GS12" i="6"/>
  <c r="GQ12" i="6"/>
  <c r="GN12" i="6"/>
  <c r="GM12" i="6"/>
  <c r="GL12" i="6"/>
  <c r="GK12" i="6"/>
  <c r="GG12" i="6"/>
  <c r="GE12" i="6"/>
  <c r="GB12" i="6"/>
  <c r="GA12" i="6"/>
  <c r="FZ12" i="6"/>
  <c r="FY12" i="6"/>
  <c r="FU12" i="6"/>
  <c r="FS12" i="6"/>
  <c r="FP12" i="6"/>
  <c r="FO12" i="6"/>
  <c r="FN12" i="6"/>
  <c r="FM12" i="6"/>
  <c r="FI12" i="6"/>
  <c r="FG12" i="6"/>
  <c r="FD12" i="6"/>
  <c r="FC12" i="6"/>
  <c r="FB12" i="6"/>
  <c r="FA12" i="6"/>
  <c r="EW12" i="6"/>
  <c r="EU12" i="6"/>
  <c r="ER12" i="6"/>
  <c r="EQ12" i="6"/>
  <c r="EP12" i="6"/>
  <c r="EO12" i="6"/>
  <c r="EK12" i="6"/>
  <c r="EI12" i="6"/>
  <c r="EF12" i="6"/>
  <c r="EE12" i="6"/>
  <c r="ED12" i="6"/>
  <c r="EC12" i="6"/>
  <c r="DY12" i="6"/>
  <c r="DW12" i="6"/>
  <c r="DT12" i="6"/>
  <c r="DS12" i="6"/>
  <c r="DR12" i="6"/>
  <c r="DQ12" i="6"/>
  <c r="DM12" i="6"/>
  <c r="DK12" i="6"/>
  <c r="DH12" i="6"/>
  <c r="DG12" i="6"/>
  <c r="DF12" i="6"/>
  <c r="DE12" i="6"/>
  <c r="DA12" i="6"/>
  <c r="CY12" i="6"/>
  <c r="CV12" i="6"/>
  <c r="CU12" i="6"/>
  <c r="CT12" i="6"/>
  <c r="CS12" i="6"/>
  <c r="CO12" i="6"/>
  <c r="CM12" i="6"/>
  <c r="CJ12" i="6"/>
  <c r="CI12" i="6"/>
  <c r="CH12" i="6"/>
  <c r="CG12" i="6"/>
  <c r="CC12" i="6"/>
  <c r="CA12" i="6"/>
  <c r="BX12" i="6"/>
  <c r="BW12" i="6"/>
  <c r="BV12" i="6"/>
  <c r="BU12" i="6"/>
  <c r="BQ12" i="6"/>
  <c r="BO12" i="6"/>
  <c r="BL12" i="6"/>
  <c r="BK12" i="6"/>
  <c r="V4" i="11" s="1"/>
  <c r="BE12" i="6"/>
  <c r="BC12" i="6"/>
  <c r="AZ12" i="6"/>
  <c r="AY12" i="6"/>
  <c r="AS12" i="6"/>
  <c r="AQ12" i="6"/>
  <c r="AN12" i="6"/>
  <c r="AM12" i="6"/>
  <c r="AG12" i="6"/>
  <c r="AE12" i="6"/>
  <c r="AB12" i="6"/>
  <c r="AA12" i="6"/>
  <c r="U12" i="6"/>
  <c r="S12" i="6"/>
  <c r="P12" i="6"/>
  <c r="O12" i="6"/>
  <c r="I12" i="6"/>
  <c r="G12" i="6"/>
  <c r="D12" i="6"/>
  <c r="C12" i="6"/>
  <c r="HQ11" i="6"/>
  <c r="HO11" i="6"/>
  <c r="HU11" i="6" s="1"/>
  <c r="HL11" i="6"/>
  <c r="HK11" i="6"/>
  <c r="HF11" i="6"/>
  <c r="GT11" i="6"/>
  <c r="GH11" i="6"/>
  <c r="FV11" i="6"/>
  <c r="FJ11" i="6"/>
  <c r="EX11" i="6"/>
  <c r="EL11" i="6"/>
  <c r="DZ11" i="6"/>
  <c r="DN11" i="6"/>
  <c r="DB11" i="6"/>
  <c r="CP11" i="6"/>
  <c r="CD11" i="6"/>
  <c r="BR11" i="6"/>
  <c r="BF11" i="6"/>
  <c r="AT11" i="6"/>
  <c r="AH11" i="6"/>
  <c r="V11" i="6"/>
  <c r="J11" i="6"/>
  <c r="HQ10" i="6"/>
  <c r="HO10" i="6"/>
  <c r="HU10" i="6" s="1"/>
  <c r="HL10" i="6"/>
  <c r="HK10" i="6"/>
  <c r="HF10" i="6"/>
  <c r="GT10" i="6"/>
  <c r="GH10" i="6"/>
  <c r="FV10" i="6"/>
  <c r="FJ10" i="6"/>
  <c r="EX10" i="6"/>
  <c r="EL10" i="6"/>
  <c r="DZ10" i="6"/>
  <c r="DN10" i="6"/>
  <c r="DB10" i="6"/>
  <c r="CP10" i="6"/>
  <c r="CD10" i="6"/>
  <c r="BR10" i="6"/>
  <c r="BF10" i="6"/>
  <c r="AT10" i="6"/>
  <c r="AH10" i="6"/>
  <c r="V10" i="6"/>
  <c r="J10" i="6"/>
  <c r="HQ9" i="6"/>
  <c r="HO9" i="6"/>
  <c r="HL9" i="6"/>
  <c r="HK9" i="6"/>
  <c r="HF9" i="6"/>
  <c r="GT9" i="6"/>
  <c r="GH9" i="6"/>
  <c r="FV9" i="6"/>
  <c r="FJ9" i="6"/>
  <c r="EX9" i="6"/>
  <c r="EL9" i="6"/>
  <c r="DZ9" i="6"/>
  <c r="DN9" i="6"/>
  <c r="DB9" i="6"/>
  <c r="CP9" i="6"/>
  <c r="CD9" i="6"/>
  <c r="BR9" i="6"/>
  <c r="BF9" i="6"/>
  <c r="AT9" i="6"/>
  <c r="AH9" i="6"/>
  <c r="V9" i="6"/>
  <c r="J9" i="6"/>
  <c r="HQ8" i="6"/>
  <c r="HO8" i="6"/>
  <c r="HU8" i="6" s="1"/>
  <c r="HL8" i="6"/>
  <c r="HK8" i="6"/>
  <c r="HF8" i="6"/>
  <c r="GT8" i="6"/>
  <c r="GH8" i="6"/>
  <c r="FV8" i="6"/>
  <c r="FJ8" i="6"/>
  <c r="EX8" i="6"/>
  <c r="EL8" i="6"/>
  <c r="DZ8" i="6"/>
  <c r="DN8" i="6"/>
  <c r="DB8" i="6"/>
  <c r="CP8" i="6"/>
  <c r="CD8" i="6"/>
  <c r="BR8" i="6"/>
  <c r="BF8" i="6"/>
  <c r="AT8" i="6"/>
  <c r="AH8" i="6"/>
  <c r="V8" i="6"/>
  <c r="J8" i="6"/>
  <c r="HQ7" i="6"/>
  <c r="HO7" i="6"/>
  <c r="HU7" i="6" s="1"/>
  <c r="HL7" i="6"/>
  <c r="HK7" i="6"/>
  <c r="HF7" i="6"/>
  <c r="GT7" i="6"/>
  <c r="GH7" i="6"/>
  <c r="FV7" i="6"/>
  <c r="FJ7" i="6"/>
  <c r="EX7" i="6"/>
  <c r="EL7" i="6"/>
  <c r="DZ7" i="6"/>
  <c r="DN7" i="6"/>
  <c r="DB7" i="6"/>
  <c r="CP7" i="6"/>
  <c r="CD7" i="6"/>
  <c r="BR7" i="6"/>
  <c r="BF7" i="6"/>
  <c r="AT7" i="6"/>
  <c r="AH7" i="6"/>
  <c r="V7" i="6"/>
  <c r="J7" i="6"/>
  <c r="HQ6" i="6"/>
  <c r="HO6" i="6"/>
  <c r="HL6" i="6"/>
  <c r="HK6" i="6"/>
  <c r="HF6" i="6"/>
  <c r="GT6" i="6"/>
  <c r="GH6" i="6"/>
  <c r="FV6" i="6"/>
  <c r="FJ6" i="6"/>
  <c r="EX6" i="6"/>
  <c r="EL6" i="6"/>
  <c r="DZ6" i="6"/>
  <c r="DN6" i="6"/>
  <c r="DB6" i="6"/>
  <c r="CP6" i="6"/>
  <c r="CD6" i="6"/>
  <c r="BR6" i="6"/>
  <c r="BF6" i="6"/>
  <c r="AT6" i="6"/>
  <c r="AH6" i="6"/>
  <c r="V6" i="6"/>
  <c r="J6" i="6"/>
  <c r="HF5" i="6"/>
  <c r="HB5" i="6"/>
  <c r="HB6" i="6" s="1"/>
  <c r="HB7" i="6" s="1"/>
  <c r="HB8" i="6" s="1"/>
  <c r="HB9" i="6" s="1"/>
  <c r="HB10" i="6" s="1"/>
  <c r="HB11" i="6" s="1"/>
  <c r="HB14" i="6" s="1"/>
  <c r="HB15" i="6" s="1"/>
  <c r="HB16" i="6" s="1"/>
  <c r="HB17" i="6" s="1"/>
  <c r="HB18" i="6" s="1"/>
  <c r="HB19" i="6" s="1"/>
  <c r="HB20" i="6" s="1"/>
  <c r="HB23" i="6" s="1"/>
  <c r="HB24" i="6" s="1"/>
  <c r="HB25" i="6" s="1"/>
  <c r="HB26" i="6" s="1"/>
  <c r="HB27" i="6" s="1"/>
  <c r="HB28" i="6" s="1"/>
  <c r="HB29" i="6" s="1"/>
  <c r="HB32" i="6" s="1"/>
  <c r="HB33" i="6" s="1"/>
  <c r="HB34" i="6" s="1"/>
  <c r="HB35" i="6" s="1"/>
  <c r="HB36" i="6" s="1"/>
  <c r="HB37" i="6" s="1"/>
  <c r="HB38" i="6" s="1"/>
  <c r="HB41" i="6" s="1"/>
  <c r="HB42" i="6" s="1"/>
  <c r="HB43" i="6" s="1"/>
  <c r="HB44" i="6" s="1"/>
  <c r="HB45" i="6" s="1"/>
  <c r="HB46" i="6" s="1"/>
  <c r="HB47" i="6" s="1"/>
  <c r="HB50" i="6" s="1"/>
  <c r="HB51" i="6" s="1"/>
  <c r="HB52" i="6" s="1"/>
  <c r="HB53" i="6" s="1"/>
  <c r="HB54" i="6" s="1"/>
  <c r="HB55" i="6" s="1"/>
  <c r="HB56" i="6" s="1"/>
  <c r="HB59" i="6" s="1"/>
  <c r="HB60" i="6" s="1"/>
  <c r="HB61" i="6" s="1"/>
  <c r="HB62" i="6" s="1"/>
  <c r="HB63" i="6" s="1"/>
  <c r="HB64" i="6" s="1"/>
  <c r="HB65" i="6" s="1"/>
  <c r="HB68" i="6" s="1"/>
  <c r="HB69" i="6" s="1"/>
  <c r="HB70" i="6" s="1"/>
  <c r="HB71" i="6" s="1"/>
  <c r="HB72" i="6" s="1"/>
  <c r="HB73" i="6" s="1"/>
  <c r="HB74" i="6" s="1"/>
  <c r="HB77" i="6" s="1"/>
  <c r="HB78" i="6" s="1"/>
  <c r="HB79" i="6" s="1"/>
  <c r="HB80" i="6" s="1"/>
  <c r="HB81" i="6" s="1"/>
  <c r="HB82" i="6" s="1"/>
  <c r="HB83" i="6" s="1"/>
  <c r="HB86" i="6" s="1"/>
  <c r="HB87" i="6" s="1"/>
  <c r="HB88" i="6" s="1"/>
  <c r="HB89" i="6" s="1"/>
  <c r="HB90" i="6" s="1"/>
  <c r="HB91" i="6" s="1"/>
  <c r="HB92" i="6" s="1"/>
  <c r="HB95" i="6" s="1"/>
  <c r="HB96" i="6" s="1"/>
  <c r="HB97" i="6" s="1"/>
  <c r="HB98" i="6" s="1"/>
  <c r="HB99" i="6" s="1"/>
  <c r="HB100" i="6" s="1"/>
  <c r="HB101" i="6" s="1"/>
  <c r="HB104" i="6" s="1"/>
  <c r="HB105" i="6" s="1"/>
  <c r="HB106" i="6" s="1"/>
  <c r="HB107" i="6" s="1"/>
  <c r="HB108" i="6" s="1"/>
  <c r="HB109" i="6" s="1"/>
  <c r="HB110" i="6" s="1"/>
  <c r="HB113" i="6" s="1"/>
  <c r="HA5" i="6"/>
  <c r="GT5" i="6"/>
  <c r="GP5" i="6"/>
  <c r="GP6" i="6" s="1"/>
  <c r="GP7" i="6" s="1"/>
  <c r="GP8" i="6" s="1"/>
  <c r="GP9" i="6" s="1"/>
  <c r="GP10" i="6" s="1"/>
  <c r="GP11" i="6" s="1"/>
  <c r="GP14" i="6" s="1"/>
  <c r="GP15" i="6" s="1"/>
  <c r="GP16" i="6" s="1"/>
  <c r="GP17" i="6" s="1"/>
  <c r="GP18" i="6" s="1"/>
  <c r="GP19" i="6" s="1"/>
  <c r="GP20" i="6" s="1"/>
  <c r="GP23" i="6" s="1"/>
  <c r="GP24" i="6" s="1"/>
  <c r="GP25" i="6" s="1"/>
  <c r="GP26" i="6" s="1"/>
  <c r="GP27" i="6" s="1"/>
  <c r="GP28" i="6" s="1"/>
  <c r="GP29" i="6" s="1"/>
  <c r="GP32" i="6" s="1"/>
  <c r="GP33" i="6" s="1"/>
  <c r="GP34" i="6" s="1"/>
  <c r="GP35" i="6" s="1"/>
  <c r="GP36" i="6" s="1"/>
  <c r="GP37" i="6" s="1"/>
  <c r="GP38" i="6" s="1"/>
  <c r="GP41" i="6" s="1"/>
  <c r="GP42" i="6" s="1"/>
  <c r="GP43" i="6" s="1"/>
  <c r="GP44" i="6" s="1"/>
  <c r="GP45" i="6" s="1"/>
  <c r="GP46" i="6" s="1"/>
  <c r="GP47" i="6" s="1"/>
  <c r="GP50" i="6" s="1"/>
  <c r="GP51" i="6" s="1"/>
  <c r="GP52" i="6" s="1"/>
  <c r="GP53" i="6" s="1"/>
  <c r="GP54" i="6" s="1"/>
  <c r="GP55" i="6" s="1"/>
  <c r="GP56" i="6" s="1"/>
  <c r="GP59" i="6" s="1"/>
  <c r="GP60" i="6" s="1"/>
  <c r="GP61" i="6" s="1"/>
  <c r="GP62" i="6" s="1"/>
  <c r="GP63" i="6" s="1"/>
  <c r="GP64" i="6" s="1"/>
  <c r="GP65" i="6" s="1"/>
  <c r="GP68" i="6" s="1"/>
  <c r="GP69" i="6" s="1"/>
  <c r="GP70" i="6" s="1"/>
  <c r="GP71" i="6" s="1"/>
  <c r="GP72" i="6" s="1"/>
  <c r="GP73" i="6" s="1"/>
  <c r="GP74" i="6" s="1"/>
  <c r="GP77" i="6" s="1"/>
  <c r="GP78" i="6" s="1"/>
  <c r="GP79" i="6" s="1"/>
  <c r="GP80" i="6" s="1"/>
  <c r="GP81" i="6" s="1"/>
  <c r="GP82" i="6" s="1"/>
  <c r="GP83" i="6" s="1"/>
  <c r="GP86" i="6" s="1"/>
  <c r="GP87" i="6" s="1"/>
  <c r="GP88" i="6" s="1"/>
  <c r="GP89" i="6" s="1"/>
  <c r="GP90" i="6" s="1"/>
  <c r="GP91" i="6" s="1"/>
  <c r="GP92" i="6" s="1"/>
  <c r="GP95" i="6" s="1"/>
  <c r="GP96" i="6" s="1"/>
  <c r="GP97" i="6" s="1"/>
  <c r="GP98" i="6" s="1"/>
  <c r="GP99" i="6" s="1"/>
  <c r="GP100" i="6" s="1"/>
  <c r="GP101" i="6" s="1"/>
  <c r="GP104" i="6" s="1"/>
  <c r="GP105" i="6" s="1"/>
  <c r="GP106" i="6" s="1"/>
  <c r="GP107" i="6" s="1"/>
  <c r="GP108" i="6" s="1"/>
  <c r="GP109" i="6" s="1"/>
  <c r="GP110" i="6" s="1"/>
  <c r="GP113" i="6" s="1"/>
  <c r="GP114" i="6" s="1"/>
  <c r="GP115" i="6" s="1"/>
  <c r="GP116" i="6" s="1"/>
  <c r="GP117" i="6" s="1"/>
  <c r="GP118" i="6" s="1"/>
  <c r="GP119" i="6" s="1"/>
  <c r="GP122" i="6" s="1"/>
  <c r="GP123" i="6" s="1"/>
  <c r="GP124" i="6" s="1"/>
  <c r="GP125" i="6" s="1"/>
  <c r="GP126" i="6" s="1"/>
  <c r="GP127" i="6" s="1"/>
  <c r="GP128" i="6" s="1"/>
  <c r="GP131" i="6" s="1"/>
  <c r="GP132" i="6" s="1"/>
  <c r="GP133" i="6" s="1"/>
  <c r="GP134" i="6" s="1"/>
  <c r="GP135" i="6" s="1"/>
  <c r="GP136" i="6" s="1"/>
  <c r="GP137" i="6" s="1"/>
  <c r="GP140" i="6" s="1"/>
  <c r="GP141" i="6" s="1"/>
  <c r="GP142" i="6" s="1"/>
  <c r="GP143" i="6" s="1"/>
  <c r="GP144" i="6" s="1"/>
  <c r="GP145" i="6" s="1"/>
  <c r="GP146" i="6" s="1"/>
  <c r="GP149" i="6" s="1"/>
  <c r="GP150" i="6" s="1"/>
  <c r="GP151" i="6" s="1"/>
  <c r="GP152" i="6" s="1"/>
  <c r="GP153" i="6" s="1"/>
  <c r="GP154" i="6" s="1"/>
  <c r="GP155" i="6" s="1"/>
  <c r="GP158" i="6" s="1"/>
  <c r="GP159" i="6" s="1"/>
  <c r="GP160" i="6" s="1"/>
  <c r="GP161" i="6" s="1"/>
  <c r="GP162" i="6" s="1"/>
  <c r="GP163" i="6" s="1"/>
  <c r="GP164" i="6" s="1"/>
  <c r="GP167" i="6" s="1"/>
  <c r="GP168" i="6" s="1"/>
  <c r="GP169" i="6" s="1"/>
  <c r="GP170" i="6" s="1"/>
  <c r="GP171" i="6" s="1"/>
  <c r="GP172" i="6" s="1"/>
  <c r="GP173" i="6" s="1"/>
  <c r="GP176" i="6" s="1"/>
  <c r="GP177" i="6" s="1"/>
  <c r="GP178" i="6" s="1"/>
  <c r="GP179" i="6" s="1"/>
  <c r="GP180" i="6" s="1"/>
  <c r="GP181" i="6" s="1"/>
  <c r="GP182" i="6" s="1"/>
  <c r="GP185" i="6" s="1"/>
  <c r="GP186" i="6" s="1"/>
  <c r="GP187" i="6" s="1"/>
  <c r="GP188" i="6" s="1"/>
  <c r="GP189" i="6" s="1"/>
  <c r="GP190" i="6" s="1"/>
  <c r="GP191" i="6" s="1"/>
  <c r="GP194" i="6" s="1"/>
  <c r="GP195" i="6" s="1"/>
  <c r="GP196" i="6" s="1"/>
  <c r="GP197" i="6" s="1"/>
  <c r="GP198" i="6" s="1"/>
  <c r="GP199" i="6" s="1"/>
  <c r="GP200" i="6" s="1"/>
  <c r="GP203" i="6" s="1"/>
  <c r="GP204" i="6" s="1"/>
  <c r="GP205" i="6" s="1"/>
  <c r="GP206" i="6" s="1"/>
  <c r="GP207" i="6" s="1"/>
  <c r="GP208" i="6" s="1"/>
  <c r="GP209" i="6" s="1"/>
  <c r="GP212" i="6" s="1"/>
  <c r="GP213" i="6" s="1"/>
  <c r="GP214" i="6" s="1"/>
  <c r="GP215" i="6" s="1"/>
  <c r="GP216" i="6" s="1"/>
  <c r="GP217" i="6" s="1"/>
  <c r="GP218" i="6" s="1"/>
  <c r="GP221" i="6" s="1"/>
  <c r="GP222" i="6" s="1"/>
  <c r="GP223" i="6" s="1"/>
  <c r="GP224" i="6" s="1"/>
  <c r="GP225" i="6" s="1"/>
  <c r="GP226" i="6" s="1"/>
  <c r="GP227" i="6" s="1"/>
  <c r="GP230" i="6" s="1"/>
  <c r="GP231" i="6" s="1"/>
  <c r="GP232" i="6" s="1"/>
  <c r="GP233" i="6" s="1"/>
  <c r="GP234" i="6" s="1"/>
  <c r="GP235" i="6" s="1"/>
  <c r="GP236" i="6" s="1"/>
  <c r="GP239" i="6" s="1"/>
  <c r="GP240" i="6" s="1"/>
  <c r="GP241" i="6" s="1"/>
  <c r="GP242" i="6" s="1"/>
  <c r="GP243" i="6" s="1"/>
  <c r="GP244" i="6" s="1"/>
  <c r="GP245" i="6" s="1"/>
  <c r="GP248" i="6" s="1"/>
  <c r="GP249" i="6" s="1"/>
  <c r="GP250" i="6" s="1"/>
  <c r="GP251" i="6" s="1"/>
  <c r="GP252" i="6" s="1"/>
  <c r="GP253" i="6" s="1"/>
  <c r="GP254" i="6" s="1"/>
  <c r="GP257" i="6" s="1"/>
  <c r="GP258" i="6" s="1"/>
  <c r="GP259" i="6" s="1"/>
  <c r="GP260" i="6" s="1"/>
  <c r="GP261" i="6" s="1"/>
  <c r="GP262" i="6" s="1"/>
  <c r="GP263" i="6" s="1"/>
  <c r="GP266" i="6" s="1"/>
  <c r="GP267" i="6" s="1"/>
  <c r="GP268" i="6" s="1"/>
  <c r="GP269" i="6" s="1"/>
  <c r="GP270" i="6" s="1"/>
  <c r="GP271" i="6" s="1"/>
  <c r="GP272" i="6" s="1"/>
  <c r="GP275" i="6" s="1"/>
  <c r="GP276" i="6" s="1"/>
  <c r="GP277" i="6" s="1"/>
  <c r="GO5" i="6"/>
  <c r="GH5" i="6"/>
  <c r="GD5" i="6"/>
  <c r="GD6" i="6" s="1"/>
  <c r="GD7" i="6" s="1"/>
  <c r="GD8" i="6" s="1"/>
  <c r="GD9" i="6" s="1"/>
  <c r="GD10" i="6" s="1"/>
  <c r="GD11" i="6" s="1"/>
  <c r="GD14" i="6" s="1"/>
  <c r="GD15" i="6" s="1"/>
  <c r="GD16" i="6" s="1"/>
  <c r="GD17" i="6" s="1"/>
  <c r="GD18" i="6" s="1"/>
  <c r="GD19" i="6" s="1"/>
  <c r="GD20" i="6" s="1"/>
  <c r="GD23" i="6" s="1"/>
  <c r="GD24" i="6" s="1"/>
  <c r="GD25" i="6" s="1"/>
  <c r="GD26" i="6" s="1"/>
  <c r="GD27" i="6" s="1"/>
  <c r="GD28" i="6" s="1"/>
  <c r="GD29" i="6" s="1"/>
  <c r="GD32" i="6" s="1"/>
  <c r="GD33" i="6" s="1"/>
  <c r="GD34" i="6" s="1"/>
  <c r="GD35" i="6" s="1"/>
  <c r="GD36" i="6" s="1"/>
  <c r="GD37" i="6" s="1"/>
  <c r="GD38" i="6" s="1"/>
  <c r="GD41" i="6" s="1"/>
  <c r="GD42" i="6" s="1"/>
  <c r="GD43" i="6" s="1"/>
  <c r="GD44" i="6" s="1"/>
  <c r="GD45" i="6" s="1"/>
  <c r="GD46" i="6" s="1"/>
  <c r="GD47" i="6" s="1"/>
  <c r="GD50" i="6" s="1"/>
  <c r="GD51" i="6" s="1"/>
  <c r="GD52" i="6" s="1"/>
  <c r="GD53" i="6" s="1"/>
  <c r="GD54" i="6" s="1"/>
  <c r="GD55" i="6" s="1"/>
  <c r="GD56" i="6" s="1"/>
  <c r="GD59" i="6" s="1"/>
  <c r="GD60" i="6" s="1"/>
  <c r="GD61" i="6" s="1"/>
  <c r="GD62" i="6" s="1"/>
  <c r="GD63" i="6" s="1"/>
  <c r="GD64" i="6" s="1"/>
  <c r="GD65" i="6" s="1"/>
  <c r="GD68" i="6" s="1"/>
  <c r="GD69" i="6" s="1"/>
  <c r="GD70" i="6" s="1"/>
  <c r="GD71" i="6" s="1"/>
  <c r="GD72" i="6" s="1"/>
  <c r="GD73" i="6" s="1"/>
  <c r="GD74" i="6" s="1"/>
  <c r="GD77" i="6" s="1"/>
  <c r="GD78" i="6" s="1"/>
  <c r="GD79" i="6" s="1"/>
  <c r="GD80" i="6" s="1"/>
  <c r="GD81" i="6" s="1"/>
  <c r="GD82" i="6" s="1"/>
  <c r="GD83" i="6" s="1"/>
  <c r="GD86" i="6" s="1"/>
  <c r="GD87" i="6" s="1"/>
  <c r="GD88" i="6" s="1"/>
  <c r="GD89" i="6" s="1"/>
  <c r="GD90" i="6" s="1"/>
  <c r="GD91" i="6" s="1"/>
  <c r="GD92" i="6" s="1"/>
  <c r="GD95" i="6" s="1"/>
  <c r="GD96" i="6" s="1"/>
  <c r="GD97" i="6" s="1"/>
  <c r="GD98" i="6" s="1"/>
  <c r="GD99" i="6" s="1"/>
  <c r="GD100" i="6" s="1"/>
  <c r="GD101" i="6" s="1"/>
  <c r="GD104" i="6" s="1"/>
  <c r="GD105" i="6" s="1"/>
  <c r="GD106" i="6" s="1"/>
  <c r="GD107" i="6" s="1"/>
  <c r="GD108" i="6" s="1"/>
  <c r="GD109" i="6" s="1"/>
  <c r="GD110" i="6" s="1"/>
  <c r="GD113" i="6" s="1"/>
  <c r="GD114" i="6" s="1"/>
  <c r="GD115" i="6" s="1"/>
  <c r="GD116" i="6" s="1"/>
  <c r="GD117" i="6" s="1"/>
  <c r="GD118" i="6" s="1"/>
  <c r="GD119" i="6" s="1"/>
  <c r="GD122" i="6" s="1"/>
  <c r="GD123" i="6" s="1"/>
  <c r="GD124" i="6" s="1"/>
  <c r="GD125" i="6" s="1"/>
  <c r="GD126" i="6" s="1"/>
  <c r="GD127" i="6" s="1"/>
  <c r="GD128" i="6" s="1"/>
  <c r="GD131" i="6" s="1"/>
  <c r="GD132" i="6" s="1"/>
  <c r="GD133" i="6" s="1"/>
  <c r="GD134" i="6" s="1"/>
  <c r="GD135" i="6" s="1"/>
  <c r="GD136" i="6" s="1"/>
  <c r="GD137" i="6" s="1"/>
  <c r="GD140" i="6" s="1"/>
  <c r="GD141" i="6" s="1"/>
  <c r="GD142" i="6" s="1"/>
  <c r="GD143" i="6" s="1"/>
  <c r="GD144" i="6" s="1"/>
  <c r="GD145" i="6" s="1"/>
  <c r="GD146" i="6" s="1"/>
  <c r="GD149" i="6" s="1"/>
  <c r="GD150" i="6" s="1"/>
  <c r="GD151" i="6" s="1"/>
  <c r="GD152" i="6" s="1"/>
  <c r="GD153" i="6" s="1"/>
  <c r="GD154" i="6" s="1"/>
  <c r="GD155" i="6" s="1"/>
  <c r="GD158" i="6" s="1"/>
  <c r="GD159" i="6" s="1"/>
  <c r="GD160" i="6" s="1"/>
  <c r="GD161" i="6" s="1"/>
  <c r="GD162" i="6" s="1"/>
  <c r="GD163" i="6" s="1"/>
  <c r="GD164" i="6" s="1"/>
  <c r="GD167" i="6" s="1"/>
  <c r="GD168" i="6" s="1"/>
  <c r="GD169" i="6" s="1"/>
  <c r="GD170" i="6" s="1"/>
  <c r="GD171" i="6" s="1"/>
  <c r="GD172" i="6" s="1"/>
  <c r="GD173" i="6" s="1"/>
  <c r="GD176" i="6" s="1"/>
  <c r="GD177" i="6" s="1"/>
  <c r="GD178" i="6" s="1"/>
  <c r="GD179" i="6" s="1"/>
  <c r="GD180" i="6" s="1"/>
  <c r="GD181" i="6" s="1"/>
  <c r="GD182" i="6" s="1"/>
  <c r="GD185" i="6" s="1"/>
  <c r="GD186" i="6" s="1"/>
  <c r="GD187" i="6" s="1"/>
  <c r="GD188" i="6" s="1"/>
  <c r="GD189" i="6" s="1"/>
  <c r="GD190" i="6" s="1"/>
  <c r="GD191" i="6" s="1"/>
  <c r="GD194" i="6" s="1"/>
  <c r="GD195" i="6" s="1"/>
  <c r="GD196" i="6" s="1"/>
  <c r="GD197" i="6" s="1"/>
  <c r="GD198" i="6" s="1"/>
  <c r="GD199" i="6" s="1"/>
  <c r="GD200" i="6" s="1"/>
  <c r="GD203" i="6" s="1"/>
  <c r="GD204" i="6" s="1"/>
  <c r="GD205" i="6" s="1"/>
  <c r="GD206" i="6" s="1"/>
  <c r="GD207" i="6" s="1"/>
  <c r="GD208" i="6" s="1"/>
  <c r="GD209" i="6" s="1"/>
  <c r="GD212" i="6" s="1"/>
  <c r="GD213" i="6" s="1"/>
  <c r="GD214" i="6" s="1"/>
  <c r="GD215" i="6" s="1"/>
  <c r="GD216" i="6" s="1"/>
  <c r="GD217" i="6" s="1"/>
  <c r="GD218" i="6" s="1"/>
  <c r="GD221" i="6" s="1"/>
  <c r="GD222" i="6" s="1"/>
  <c r="GD223" i="6" s="1"/>
  <c r="GD224" i="6" s="1"/>
  <c r="GD225" i="6" s="1"/>
  <c r="GD226" i="6" s="1"/>
  <c r="GD227" i="6" s="1"/>
  <c r="GD230" i="6" s="1"/>
  <c r="GD231" i="6" s="1"/>
  <c r="GD232" i="6" s="1"/>
  <c r="GD233" i="6" s="1"/>
  <c r="GD234" i="6" s="1"/>
  <c r="GD235" i="6" s="1"/>
  <c r="GD236" i="6" s="1"/>
  <c r="GD239" i="6" s="1"/>
  <c r="GD240" i="6" s="1"/>
  <c r="GD241" i="6" s="1"/>
  <c r="GD242" i="6" s="1"/>
  <c r="GD243" i="6" s="1"/>
  <c r="GD244" i="6" s="1"/>
  <c r="GD245" i="6" s="1"/>
  <c r="GD248" i="6" s="1"/>
  <c r="GD249" i="6" s="1"/>
  <c r="GD250" i="6" s="1"/>
  <c r="GD251" i="6" s="1"/>
  <c r="GD252" i="6" s="1"/>
  <c r="GD253" i="6" s="1"/>
  <c r="GD254" i="6" s="1"/>
  <c r="GD257" i="6" s="1"/>
  <c r="GD258" i="6" s="1"/>
  <c r="GD259" i="6" s="1"/>
  <c r="GD260" i="6" s="1"/>
  <c r="GD261" i="6" s="1"/>
  <c r="GD262" i="6" s="1"/>
  <c r="GD263" i="6" s="1"/>
  <c r="GD266" i="6" s="1"/>
  <c r="GD267" i="6" s="1"/>
  <c r="GD268" i="6" s="1"/>
  <c r="GD269" i="6" s="1"/>
  <c r="GD270" i="6" s="1"/>
  <c r="GD271" i="6" s="1"/>
  <c r="GD272" i="6" s="1"/>
  <c r="GD275" i="6" s="1"/>
  <c r="GD276" i="6" s="1"/>
  <c r="GD277" i="6" s="1"/>
  <c r="GC5" i="6"/>
  <c r="GF5" i="6" s="1"/>
  <c r="FV5" i="6"/>
  <c r="FR5" i="6"/>
  <c r="FR6" i="6" s="1"/>
  <c r="FR7" i="6" s="1"/>
  <c r="FR8" i="6" s="1"/>
  <c r="FR9" i="6" s="1"/>
  <c r="FR10" i="6" s="1"/>
  <c r="FR11" i="6" s="1"/>
  <c r="FR14" i="6" s="1"/>
  <c r="FR15" i="6" s="1"/>
  <c r="FR16" i="6" s="1"/>
  <c r="FR17" i="6" s="1"/>
  <c r="FR18" i="6" s="1"/>
  <c r="FR19" i="6" s="1"/>
  <c r="FR20" i="6" s="1"/>
  <c r="FR23" i="6" s="1"/>
  <c r="FR24" i="6" s="1"/>
  <c r="FR25" i="6" s="1"/>
  <c r="FR26" i="6" s="1"/>
  <c r="FR27" i="6" s="1"/>
  <c r="FR28" i="6" s="1"/>
  <c r="FR29" i="6" s="1"/>
  <c r="FR32" i="6" s="1"/>
  <c r="FR33" i="6" s="1"/>
  <c r="FR34" i="6" s="1"/>
  <c r="FR35" i="6" s="1"/>
  <c r="FR36" i="6" s="1"/>
  <c r="FR37" i="6" s="1"/>
  <c r="FR38" i="6" s="1"/>
  <c r="FR41" i="6" s="1"/>
  <c r="FR42" i="6" s="1"/>
  <c r="FR43" i="6" s="1"/>
  <c r="FR44" i="6" s="1"/>
  <c r="FR45" i="6" s="1"/>
  <c r="FR46" i="6" s="1"/>
  <c r="FR47" i="6" s="1"/>
  <c r="FR50" i="6" s="1"/>
  <c r="FR51" i="6" s="1"/>
  <c r="FR52" i="6" s="1"/>
  <c r="FR53" i="6" s="1"/>
  <c r="FR54" i="6" s="1"/>
  <c r="FR55" i="6" s="1"/>
  <c r="FR56" i="6" s="1"/>
  <c r="FR59" i="6" s="1"/>
  <c r="FR60" i="6" s="1"/>
  <c r="FR61" i="6" s="1"/>
  <c r="FR62" i="6" s="1"/>
  <c r="FR63" i="6" s="1"/>
  <c r="FR64" i="6" s="1"/>
  <c r="FR65" i="6" s="1"/>
  <c r="FR68" i="6" s="1"/>
  <c r="FR69" i="6" s="1"/>
  <c r="FR70" i="6" s="1"/>
  <c r="FR71" i="6" s="1"/>
  <c r="FR72" i="6" s="1"/>
  <c r="FR73" i="6" s="1"/>
  <c r="FR74" i="6" s="1"/>
  <c r="FR77" i="6" s="1"/>
  <c r="FR78" i="6" s="1"/>
  <c r="FR79" i="6" s="1"/>
  <c r="FR80" i="6" s="1"/>
  <c r="FR81" i="6" s="1"/>
  <c r="FR82" i="6" s="1"/>
  <c r="FR83" i="6" s="1"/>
  <c r="FR86" i="6" s="1"/>
  <c r="FR87" i="6" s="1"/>
  <c r="FR88" i="6" s="1"/>
  <c r="FR89" i="6" s="1"/>
  <c r="FR90" i="6" s="1"/>
  <c r="FR91" i="6" s="1"/>
  <c r="FR92" i="6" s="1"/>
  <c r="FR95" i="6" s="1"/>
  <c r="FR96" i="6" s="1"/>
  <c r="FR97" i="6" s="1"/>
  <c r="FR98" i="6" s="1"/>
  <c r="FR99" i="6" s="1"/>
  <c r="FR100" i="6" s="1"/>
  <c r="FR101" i="6" s="1"/>
  <c r="FR104" i="6" s="1"/>
  <c r="FR105" i="6" s="1"/>
  <c r="FR106" i="6" s="1"/>
  <c r="FR107" i="6" s="1"/>
  <c r="FR108" i="6" s="1"/>
  <c r="FR109" i="6" s="1"/>
  <c r="FR110" i="6" s="1"/>
  <c r="FR113" i="6" s="1"/>
  <c r="FR114" i="6" s="1"/>
  <c r="FR115" i="6" s="1"/>
  <c r="FR116" i="6" s="1"/>
  <c r="FR117" i="6" s="1"/>
  <c r="FR118" i="6" s="1"/>
  <c r="FR119" i="6" s="1"/>
  <c r="FR122" i="6" s="1"/>
  <c r="FR123" i="6" s="1"/>
  <c r="FR124" i="6" s="1"/>
  <c r="FR125" i="6" s="1"/>
  <c r="FR126" i="6" s="1"/>
  <c r="FR127" i="6" s="1"/>
  <c r="FR128" i="6" s="1"/>
  <c r="FR131" i="6" s="1"/>
  <c r="FR132" i="6" s="1"/>
  <c r="FR133" i="6" s="1"/>
  <c r="FR134" i="6" s="1"/>
  <c r="FR135" i="6" s="1"/>
  <c r="FR136" i="6" s="1"/>
  <c r="FR137" i="6" s="1"/>
  <c r="FR140" i="6" s="1"/>
  <c r="FR141" i="6" s="1"/>
  <c r="FR142" i="6" s="1"/>
  <c r="FR143" i="6" s="1"/>
  <c r="FR144" i="6" s="1"/>
  <c r="FR145" i="6" s="1"/>
  <c r="FR146" i="6" s="1"/>
  <c r="FR149" i="6" s="1"/>
  <c r="FR150" i="6" s="1"/>
  <c r="FR151" i="6" s="1"/>
  <c r="FR152" i="6" s="1"/>
  <c r="FR153" i="6" s="1"/>
  <c r="FR154" i="6" s="1"/>
  <c r="FR155" i="6" s="1"/>
  <c r="FR158" i="6" s="1"/>
  <c r="FR159" i="6" s="1"/>
  <c r="FR160" i="6" s="1"/>
  <c r="FR161" i="6" s="1"/>
  <c r="FR162" i="6" s="1"/>
  <c r="FR163" i="6" s="1"/>
  <c r="FR164" i="6" s="1"/>
  <c r="FR167" i="6" s="1"/>
  <c r="FR168" i="6" s="1"/>
  <c r="FR169" i="6" s="1"/>
  <c r="FR170" i="6" s="1"/>
  <c r="FR171" i="6" s="1"/>
  <c r="FR172" i="6" s="1"/>
  <c r="FR173" i="6" s="1"/>
  <c r="FR176" i="6" s="1"/>
  <c r="FR177" i="6" s="1"/>
  <c r="FR178" i="6" s="1"/>
  <c r="FR179" i="6" s="1"/>
  <c r="FR180" i="6" s="1"/>
  <c r="FR181" i="6" s="1"/>
  <c r="FR182" i="6" s="1"/>
  <c r="FR185" i="6" s="1"/>
  <c r="FR186" i="6" s="1"/>
  <c r="FR187" i="6" s="1"/>
  <c r="FR188" i="6" s="1"/>
  <c r="FR189" i="6" s="1"/>
  <c r="FR190" i="6" s="1"/>
  <c r="FR191" i="6" s="1"/>
  <c r="FR194" i="6" s="1"/>
  <c r="FR195" i="6" s="1"/>
  <c r="FR196" i="6" s="1"/>
  <c r="FR197" i="6" s="1"/>
  <c r="FR198" i="6" s="1"/>
  <c r="FR199" i="6" s="1"/>
  <c r="FR200" i="6" s="1"/>
  <c r="FR203" i="6" s="1"/>
  <c r="FR204" i="6" s="1"/>
  <c r="FR205" i="6" s="1"/>
  <c r="FR206" i="6" s="1"/>
  <c r="FR207" i="6" s="1"/>
  <c r="FR208" i="6" s="1"/>
  <c r="FR209" i="6" s="1"/>
  <c r="FR212" i="6" s="1"/>
  <c r="FR213" i="6" s="1"/>
  <c r="FR214" i="6" s="1"/>
  <c r="FR215" i="6" s="1"/>
  <c r="FR216" i="6" s="1"/>
  <c r="FR217" i="6" s="1"/>
  <c r="FR218" i="6" s="1"/>
  <c r="FR221" i="6" s="1"/>
  <c r="FR222" i="6" s="1"/>
  <c r="FR223" i="6" s="1"/>
  <c r="FR224" i="6" s="1"/>
  <c r="FR225" i="6" s="1"/>
  <c r="FR226" i="6" s="1"/>
  <c r="FR227" i="6" s="1"/>
  <c r="FR230" i="6" s="1"/>
  <c r="FR231" i="6" s="1"/>
  <c r="FR232" i="6" s="1"/>
  <c r="FR233" i="6" s="1"/>
  <c r="FR234" i="6" s="1"/>
  <c r="FR235" i="6" s="1"/>
  <c r="FR236" i="6" s="1"/>
  <c r="FR239" i="6" s="1"/>
  <c r="FR240" i="6" s="1"/>
  <c r="FR241" i="6" s="1"/>
  <c r="FR242" i="6" s="1"/>
  <c r="FR243" i="6" s="1"/>
  <c r="FR244" i="6" s="1"/>
  <c r="FR245" i="6" s="1"/>
  <c r="FR248" i="6" s="1"/>
  <c r="FR249" i="6" s="1"/>
  <c r="FR250" i="6" s="1"/>
  <c r="FR251" i="6" s="1"/>
  <c r="FR252" i="6" s="1"/>
  <c r="FR253" i="6" s="1"/>
  <c r="FR254" i="6" s="1"/>
  <c r="FR257" i="6" s="1"/>
  <c r="FR258" i="6" s="1"/>
  <c r="FR259" i="6" s="1"/>
  <c r="FR260" i="6" s="1"/>
  <c r="FR261" i="6" s="1"/>
  <c r="FR262" i="6" s="1"/>
  <c r="FR263" i="6" s="1"/>
  <c r="FR266" i="6" s="1"/>
  <c r="FR267" i="6" s="1"/>
  <c r="FR268" i="6" s="1"/>
  <c r="FR269" i="6" s="1"/>
  <c r="FR270" i="6" s="1"/>
  <c r="FR271" i="6" s="1"/>
  <c r="FR272" i="6" s="1"/>
  <c r="FR275" i="6" s="1"/>
  <c r="FR276" i="6" s="1"/>
  <c r="FR277" i="6" s="1"/>
  <c r="FQ5" i="6"/>
  <c r="FT5" i="6" s="1"/>
  <c r="FJ5" i="6"/>
  <c r="FF5" i="6"/>
  <c r="FF6" i="6" s="1"/>
  <c r="FF7" i="6" s="1"/>
  <c r="FF8" i="6" s="1"/>
  <c r="FF9" i="6" s="1"/>
  <c r="FF10" i="6" s="1"/>
  <c r="FF11" i="6" s="1"/>
  <c r="FF14" i="6" s="1"/>
  <c r="FF15" i="6" s="1"/>
  <c r="FF16" i="6" s="1"/>
  <c r="FF17" i="6" s="1"/>
  <c r="FF18" i="6" s="1"/>
  <c r="FF19" i="6" s="1"/>
  <c r="FF20" i="6" s="1"/>
  <c r="FF23" i="6" s="1"/>
  <c r="FF24" i="6" s="1"/>
  <c r="FF25" i="6" s="1"/>
  <c r="FF26" i="6" s="1"/>
  <c r="FF27" i="6" s="1"/>
  <c r="FF28" i="6" s="1"/>
  <c r="FF29" i="6" s="1"/>
  <c r="FF32" i="6" s="1"/>
  <c r="FF33" i="6" s="1"/>
  <c r="FF34" i="6" s="1"/>
  <c r="FF35" i="6" s="1"/>
  <c r="FF36" i="6" s="1"/>
  <c r="FF37" i="6" s="1"/>
  <c r="FF38" i="6" s="1"/>
  <c r="FF41" i="6" s="1"/>
  <c r="FF42" i="6" s="1"/>
  <c r="FF43" i="6" s="1"/>
  <c r="FF44" i="6" s="1"/>
  <c r="FF45" i="6" s="1"/>
  <c r="FF46" i="6" s="1"/>
  <c r="FF47" i="6" s="1"/>
  <c r="FF50" i="6" s="1"/>
  <c r="FF51" i="6" s="1"/>
  <c r="FF52" i="6" s="1"/>
  <c r="FF53" i="6" s="1"/>
  <c r="FF54" i="6" s="1"/>
  <c r="FF55" i="6" s="1"/>
  <c r="FF56" i="6" s="1"/>
  <c r="FF59" i="6" s="1"/>
  <c r="FF60" i="6" s="1"/>
  <c r="FF61" i="6" s="1"/>
  <c r="FF62" i="6" s="1"/>
  <c r="FF63" i="6" s="1"/>
  <c r="FF64" i="6" s="1"/>
  <c r="FF65" i="6" s="1"/>
  <c r="FF68" i="6" s="1"/>
  <c r="FF69" i="6" s="1"/>
  <c r="FF70" i="6" s="1"/>
  <c r="FF71" i="6" s="1"/>
  <c r="FF72" i="6" s="1"/>
  <c r="FF73" i="6" s="1"/>
  <c r="FF74" i="6" s="1"/>
  <c r="FF77" i="6" s="1"/>
  <c r="FF78" i="6" s="1"/>
  <c r="FF79" i="6" s="1"/>
  <c r="FF80" i="6" s="1"/>
  <c r="FF81" i="6" s="1"/>
  <c r="FF82" i="6" s="1"/>
  <c r="FF83" i="6" s="1"/>
  <c r="FF86" i="6" s="1"/>
  <c r="FF87" i="6" s="1"/>
  <c r="FF88" i="6" s="1"/>
  <c r="FF89" i="6" s="1"/>
  <c r="FF90" i="6" s="1"/>
  <c r="FF91" i="6" s="1"/>
  <c r="FF92" i="6" s="1"/>
  <c r="FF95" i="6" s="1"/>
  <c r="FF96" i="6" s="1"/>
  <c r="FF97" i="6" s="1"/>
  <c r="FF98" i="6" s="1"/>
  <c r="FF99" i="6" s="1"/>
  <c r="FF100" i="6" s="1"/>
  <c r="FF101" i="6" s="1"/>
  <c r="FF104" i="6" s="1"/>
  <c r="FF105" i="6" s="1"/>
  <c r="FF106" i="6" s="1"/>
  <c r="FF107" i="6" s="1"/>
  <c r="FF108" i="6" s="1"/>
  <c r="FF109" i="6" s="1"/>
  <c r="FF110" i="6" s="1"/>
  <c r="FF113" i="6" s="1"/>
  <c r="FF114" i="6" s="1"/>
  <c r="FF115" i="6" s="1"/>
  <c r="FF116" i="6" s="1"/>
  <c r="FF117" i="6" s="1"/>
  <c r="FF118" i="6" s="1"/>
  <c r="FF119" i="6" s="1"/>
  <c r="FF122" i="6" s="1"/>
  <c r="FF123" i="6" s="1"/>
  <c r="FF124" i="6" s="1"/>
  <c r="FF125" i="6" s="1"/>
  <c r="FF126" i="6" s="1"/>
  <c r="FF127" i="6" s="1"/>
  <c r="FF128" i="6" s="1"/>
  <c r="FF131" i="6" s="1"/>
  <c r="FF132" i="6" s="1"/>
  <c r="FF133" i="6" s="1"/>
  <c r="FF134" i="6" s="1"/>
  <c r="FF135" i="6" s="1"/>
  <c r="FF136" i="6" s="1"/>
  <c r="FF137" i="6" s="1"/>
  <c r="FF140" i="6" s="1"/>
  <c r="FF141" i="6" s="1"/>
  <c r="FF142" i="6" s="1"/>
  <c r="FF143" i="6" s="1"/>
  <c r="FF144" i="6" s="1"/>
  <c r="FF145" i="6" s="1"/>
  <c r="FF146" i="6" s="1"/>
  <c r="FF149" i="6" s="1"/>
  <c r="FF150" i="6" s="1"/>
  <c r="FF151" i="6" s="1"/>
  <c r="FF152" i="6" s="1"/>
  <c r="FF153" i="6" s="1"/>
  <c r="FF154" i="6" s="1"/>
  <c r="FF155" i="6" s="1"/>
  <c r="FF158" i="6" s="1"/>
  <c r="FF159" i="6" s="1"/>
  <c r="FF160" i="6" s="1"/>
  <c r="FF161" i="6" s="1"/>
  <c r="FF162" i="6" s="1"/>
  <c r="FF163" i="6" s="1"/>
  <c r="FF164" i="6" s="1"/>
  <c r="FF167" i="6" s="1"/>
  <c r="FF168" i="6" s="1"/>
  <c r="FF169" i="6" s="1"/>
  <c r="FF170" i="6" s="1"/>
  <c r="FF171" i="6" s="1"/>
  <c r="FF172" i="6" s="1"/>
  <c r="FF173" i="6" s="1"/>
  <c r="FF176" i="6" s="1"/>
  <c r="FF177" i="6" s="1"/>
  <c r="FF178" i="6" s="1"/>
  <c r="FF179" i="6" s="1"/>
  <c r="FF180" i="6" s="1"/>
  <c r="FF181" i="6" s="1"/>
  <c r="FF182" i="6" s="1"/>
  <c r="FF185" i="6" s="1"/>
  <c r="FF186" i="6" s="1"/>
  <c r="FF187" i="6" s="1"/>
  <c r="FF188" i="6" s="1"/>
  <c r="FF189" i="6" s="1"/>
  <c r="FF190" i="6" s="1"/>
  <c r="FF191" i="6" s="1"/>
  <c r="FF194" i="6" s="1"/>
  <c r="FF195" i="6" s="1"/>
  <c r="FF196" i="6" s="1"/>
  <c r="FF197" i="6" s="1"/>
  <c r="FF198" i="6" s="1"/>
  <c r="FF199" i="6" s="1"/>
  <c r="FF200" i="6" s="1"/>
  <c r="FF203" i="6" s="1"/>
  <c r="FF204" i="6" s="1"/>
  <c r="FF205" i="6" s="1"/>
  <c r="FF206" i="6" s="1"/>
  <c r="FF207" i="6" s="1"/>
  <c r="FF208" i="6" s="1"/>
  <c r="FF209" i="6" s="1"/>
  <c r="FF212" i="6" s="1"/>
  <c r="FF213" i="6" s="1"/>
  <c r="FF214" i="6" s="1"/>
  <c r="FF215" i="6" s="1"/>
  <c r="FF216" i="6" s="1"/>
  <c r="FF217" i="6" s="1"/>
  <c r="FF218" i="6" s="1"/>
  <c r="FF221" i="6" s="1"/>
  <c r="FF222" i="6" s="1"/>
  <c r="FF223" i="6" s="1"/>
  <c r="FF224" i="6" s="1"/>
  <c r="FF225" i="6" s="1"/>
  <c r="FF226" i="6" s="1"/>
  <c r="FF227" i="6" s="1"/>
  <c r="FF230" i="6" s="1"/>
  <c r="FF231" i="6" s="1"/>
  <c r="FF232" i="6" s="1"/>
  <c r="FF233" i="6" s="1"/>
  <c r="FF234" i="6" s="1"/>
  <c r="FF235" i="6" s="1"/>
  <c r="FF236" i="6" s="1"/>
  <c r="FF239" i="6" s="1"/>
  <c r="FF240" i="6" s="1"/>
  <c r="FF241" i="6" s="1"/>
  <c r="FF242" i="6" s="1"/>
  <c r="FF243" i="6" s="1"/>
  <c r="FF244" i="6" s="1"/>
  <c r="FF245" i="6" s="1"/>
  <c r="FF248" i="6" s="1"/>
  <c r="FF249" i="6" s="1"/>
  <c r="FF250" i="6" s="1"/>
  <c r="FF251" i="6" s="1"/>
  <c r="FF252" i="6" s="1"/>
  <c r="FF253" i="6" s="1"/>
  <c r="FF254" i="6" s="1"/>
  <c r="FF257" i="6" s="1"/>
  <c r="FF258" i="6" s="1"/>
  <c r="FF259" i="6" s="1"/>
  <c r="FF260" i="6" s="1"/>
  <c r="FF261" i="6" s="1"/>
  <c r="FF262" i="6" s="1"/>
  <c r="FF263" i="6" s="1"/>
  <c r="FF266" i="6" s="1"/>
  <c r="FF267" i="6" s="1"/>
  <c r="FF268" i="6" s="1"/>
  <c r="FF269" i="6" s="1"/>
  <c r="FF270" i="6" s="1"/>
  <c r="FF271" i="6" s="1"/>
  <c r="FF272" i="6" s="1"/>
  <c r="FF275" i="6" s="1"/>
  <c r="FF276" i="6" s="1"/>
  <c r="FF277" i="6" s="1"/>
  <c r="FE5" i="6"/>
  <c r="FE6" i="6" s="1"/>
  <c r="EX5" i="6"/>
  <c r="ET5" i="6"/>
  <c r="ET6" i="6" s="1"/>
  <c r="ET7" i="6" s="1"/>
  <c r="ET8" i="6" s="1"/>
  <c r="ET9" i="6" s="1"/>
  <c r="ET10" i="6" s="1"/>
  <c r="ET11" i="6" s="1"/>
  <c r="ET14" i="6" s="1"/>
  <c r="ET15" i="6" s="1"/>
  <c r="ET16" i="6" s="1"/>
  <c r="ET17" i="6" s="1"/>
  <c r="ET18" i="6" s="1"/>
  <c r="ET19" i="6" s="1"/>
  <c r="ET20" i="6" s="1"/>
  <c r="ET23" i="6" s="1"/>
  <c r="ET24" i="6" s="1"/>
  <c r="ET25" i="6" s="1"/>
  <c r="ET26" i="6" s="1"/>
  <c r="ET27" i="6" s="1"/>
  <c r="ET28" i="6" s="1"/>
  <c r="ET29" i="6" s="1"/>
  <c r="ET32" i="6" s="1"/>
  <c r="ET33" i="6" s="1"/>
  <c r="ET34" i="6" s="1"/>
  <c r="ET35" i="6" s="1"/>
  <c r="ET36" i="6" s="1"/>
  <c r="ET37" i="6" s="1"/>
  <c r="ET38" i="6" s="1"/>
  <c r="ET41" i="6" s="1"/>
  <c r="ET42" i="6" s="1"/>
  <c r="ET43" i="6" s="1"/>
  <c r="ET44" i="6" s="1"/>
  <c r="ET45" i="6" s="1"/>
  <c r="ET46" i="6" s="1"/>
  <c r="ET47" i="6" s="1"/>
  <c r="ET50" i="6" s="1"/>
  <c r="ET51" i="6" s="1"/>
  <c r="ET52" i="6" s="1"/>
  <c r="ET53" i="6" s="1"/>
  <c r="ET54" i="6" s="1"/>
  <c r="ET55" i="6" s="1"/>
  <c r="ET56" i="6" s="1"/>
  <c r="ET59" i="6" s="1"/>
  <c r="ET60" i="6" s="1"/>
  <c r="ET61" i="6" s="1"/>
  <c r="ET62" i="6" s="1"/>
  <c r="ET63" i="6" s="1"/>
  <c r="ET64" i="6" s="1"/>
  <c r="ET65" i="6" s="1"/>
  <c r="ET68" i="6" s="1"/>
  <c r="ET69" i="6" s="1"/>
  <c r="ET70" i="6" s="1"/>
  <c r="ET71" i="6" s="1"/>
  <c r="ET72" i="6" s="1"/>
  <c r="ET73" i="6" s="1"/>
  <c r="ET74" i="6" s="1"/>
  <c r="ET77" i="6" s="1"/>
  <c r="ET78" i="6" s="1"/>
  <c r="ET79" i="6" s="1"/>
  <c r="ET80" i="6" s="1"/>
  <c r="ET81" i="6" s="1"/>
  <c r="ET82" i="6" s="1"/>
  <c r="ET83" i="6" s="1"/>
  <c r="ET86" i="6" s="1"/>
  <c r="ET87" i="6" s="1"/>
  <c r="ET88" i="6" s="1"/>
  <c r="ET89" i="6" s="1"/>
  <c r="ET90" i="6" s="1"/>
  <c r="ET91" i="6" s="1"/>
  <c r="ET92" i="6" s="1"/>
  <c r="ET95" i="6" s="1"/>
  <c r="ET96" i="6" s="1"/>
  <c r="ET97" i="6" s="1"/>
  <c r="ET98" i="6" s="1"/>
  <c r="ET99" i="6" s="1"/>
  <c r="ET100" i="6" s="1"/>
  <c r="ET101" i="6" s="1"/>
  <c r="ET104" i="6" s="1"/>
  <c r="ET105" i="6" s="1"/>
  <c r="ET106" i="6" s="1"/>
  <c r="ET107" i="6" s="1"/>
  <c r="ET108" i="6" s="1"/>
  <c r="ET109" i="6" s="1"/>
  <c r="ET110" i="6" s="1"/>
  <c r="ET113" i="6" s="1"/>
  <c r="ET114" i="6" s="1"/>
  <c r="ET115" i="6" s="1"/>
  <c r="ET116" i="6" s="1"/>
  <c r="ET117" i="6" s="1"/>
  <c r="ET118" i="6" s="1"/>
  <c r="ET119" i="6" s="1"/>
  <c r="ET122" i="6" s="1"/>
  <c r="ET123" i="6" s="1"/>
  <c r="ET124" i="6" s="1"/>
  <c r="ET125" i="6" s="1"/>
  <c r="ET126" i="6" s="1"/>
  <c r="ET127" i="6" s="1"/>
  <c r="ET128" i="6" s="1"/>
  <c r="ET131" i="6" s="1"/>
  <c r="ET132" i="6" s="1"/>
  <c r="ET133" i="6" s="1"/>
  <c r="ET134" i="6" s="1"/>
  <c r="ET135" i="6" s="1"/>
  <c r="ET136" i="6" s="1"/>
  <c r="ET137" i="6" s="1"/>
  <c r="ET140" i="6" s="1"/>
  <c r="ET141" i="6" s="1"/>
  <c r="ET142" i="6" s="1"/>
  <c r="ET143" i="6" s="1"/>
  <c r="ET144" i="6" s="1"/>
  <c r="ET145" i="6" s="1"/>
  <c r="ET146" i="6" s="1"/>
  <c r="ET149" i="6" s="1"/>
  <c r="ET150" i="6" s="1"/>
  <c r="ET151" i="6" s="1"/>
  <c r="ET152" i="6" s="1"/>
  <c r="ET153" i="6" s="1"/>
  <c r="ET154" i="6" s="1"/>
  <c r="ET155" i="6" s="1"/>
  <c r="ET158" i="6" s="1"/>
  <c r="ET159" i="6" s="1"/>
  <c r="ET160" i="6" s="1"/>
  <c r="ET161" i="6" s="1"/>
  <c r="ET162" i="6" s="1"/>
  <c r="ET163" i="6" s="1"/>
  <c r="ET164" i="6" s="1"/>
  <c r="ET167" i="6" s="1"/>
  <c r="ET168" i="6" s="1"/>
  <c r="ET169" i="6" s="1"/>
  <c r="ET170" i="6" s="1"/>
  <c r="ET171" i="6" s="1"/>
  <c r="ET172" i="6" s="1"/>
  <c r="ET173" i="6" s="1"/>
  <c r="ET176" i="6" s="1"/>
  <c r="ET177" i="6" s="1"/>
  <c r="ET178" i="6" s="1"/>
  <c r="ET179" i="6" s="1"/>
  <c r="ET180" i="6" s="1"/>
  <c r="ET181" i="6" s="1"/>
  <c r="ET182" i="6" s="1"/>
  <c r="ET185" i="6" s="1"/>
  <c r="ET186" i="6" s="1"/>
  <c r="ET187" i="6" s="1"/>
  <c r="ET188" i="6" s="1"/>
  <c r="ET189" i="6" s="1"/>
  <c r="ET190" i="6" s="1"/>
  <c r="ET191" i="6" s="1"/>
  <c r="ET194" i="6" s="1"/>
  <c r="ET195" i="6" s="1"/>
  <c r="ET196" i="6" s="1"/>
  <c r="ET197" i="6" s="1"/>
  <c r="ET198" i="6" s="1"/>
  <c r="ET199" i="6" s="1"/>
  <c r="ET200" i="6" s="1"/>
  <c r="ET203" i="6" s="1"/>
  <c r="ET204" i="6" s="1"/>
  <c r="ET205" i="6" s="1"/>
  <c r="ET206" i="6" s="1"/>
  <c r="ET207" i="6" s="1"/>
  <c r="ET208" i="6" s="1"/>
  <c r="ET209" i="6" s="1"/>
  <c r="ET212" i="6" s="1"/>
  <c r="ET213" i="6" s="1"/>
  <c r="ET214" i="6" s="1"/>
  <c r="ET215" i="6" s="1"/>
  <c r="ET216" i="6" s="1"/>
  <c r="ET217" i="6" s="1"/>
  <c r="ET218" i="6" s="1"/>
  <c r="ET221" i="6" s="1"/>
  <c r="ET222" i="6" s="1"/>
  <c r="ET223" i="6" s="1"/>
  <c r="ET224" i="6" s="1"/>
  <c r="ET225" i="6" s="1"/>
  <c r="ET226" i="6" s="1"/>
  <c r="ET227" i="6" s="1"/>
  <c r="ET230" i="6" s="1"/>
  <c r="ET231" i="6" s="1"/>
  <c r="ET232" i="6" s="1"/>
  <c r="ET233" i="6" s="1"/>
  <c r="ET234" i="6" s="1"/>
  <c r="ET235" i="6" s="1"/>
  <c r="ET236" i="6" s="1"/>
  <c r="ET239" i="6" s="1"/>
  <c r="ET240" i="6" s="1"/>
  <c r="ET241" i="6" s="1"/>
  <c r="ET242" i="6" s="1"/>
  <c r="ET243" i="6" s="1"/>
  <c r="ET244" i="6" s="1"/>
  <c r="ET245" i="6" s="1"/>
  <c r="ET248" i="6" s="1"/>
  <c r="ET249" i="6" s="1"/>
  <c r="ET250" i="6" s="1"/>
  <c r="ET251" i="6" s="1"/>
  <c r="ET252" i="6" s="1"/>
  <c r="ET253" i="6" s="1"/>
  <c r="ET254" i="6" s="1"/>
  <c r="ET257" i="6" s="1"/>
  <c r="ET258" i="6" s="1"/>
  <c r="ET259" i="6" s="1"/>
  <c r="ET260" i="6" s="1"/>
  <c r="ET261" i="6" s="1"/>
  <c r="ET262" i="6" s="1"/>
  <c r="ET263" i="6" s="1"/>
  <c r="ET266" i="6" s="1"/>
  <c r="ET267" i="6" s="1"/>
  <c r="ET268" i="6" s="1"/>
  <c r="ET269" i="6" s="1"/>
  <c r="ET270" i="6" s="1"/>
  <c r="ET271" i="6" s="1"/>
  <c r="ET272" i="6" s="1"/>
  <c r="ET275" i="6" s="1"/>
  <c r="ET276" i="6" s="1"/>
  <c r="ET277" i="6" s="1"/>
  <c r="ES5" i="6"/>
  <c r="EV5" i="6" s="1"/>
  <c r="EL5" i="6"/>
  <c r="EH5" i="6"/>
  <c r="EH6" i="6" s="1"/>
  <c r="EH7" i="6" s="1"/>
  <c r="EH8" i="6" s="1"/>
  <c r="EH9" i="6" s="1"/>
  <c r="EH10" i="6" s="1"/>
  <c r="EH11" i="6" s="1"/>
  <c r="EH14" i="6" s="1"/>
  <c r="EH15" i="6" s="1"/>
  <c r="EH16" i="6" s="1"/>
  <c r="EH17" i="6" s="1"/>
  <c r="EH18" i="6" s="1"/>
  <c r="EH19" i="6" s="1"/>
  <c r="EH20" i="6" s="1"/>
  <c r="EH23" i="6" s="1"/>
  <c r="EH24" i="6" s="1"/>
  <c r="EH25" i="6" s="1"/>
  <c r="EH26" i="6" s="1"/>
  <c r="EH27" i="6" s="1"/>
  <c r="EH28" i="6" s="1"/>
  <c r="EH29" i="6" s="1"/>
  <c r="EH32" i="6" s="1"/>
  <c r="EH33" i="6" s="1"/>
  <c r="EH34" i="6" s="1"/>
  <c r="EH35" i="6" s="1"/>
  <c r="EH36" i="6" s="1"/>
  <c r="EH37" i="6" s="1"/>
  <c r="EH38" i="6" s="1"/>
  <c r="EH41" i="6" s="1"/>
  <c r="EH42" i="6" s="1"/>
  <c r="EH43" i="6" s="1"/>
  <c r="EH44" i="6" s="1"/>
  <c r="EH45" i="6" s="1"/>
  <c r="EH46" i="6" s="1"/>
  <c r="EH47" i="6" s="1"/>
  <c r="EH50" i="6" s="1"/>
  <c r="EH51" i="6" s="1"/>
  <c r="EH52" i="6" s="1"/>
  <c r="EH53" i="6" s="1"/>
  <c r="EH54" i="6" s="1"/>
  <c r="EH55" i="6" s="1"/>
  <c r="EH56" i="6" s="1"/>
  <c r="EH59" i="6" s="1"/>
  <c r="EH60" i="6" s="1"/>
  <c r="EH61" i="6" s="1"/>
  <c r="EH62" i="6" s="1"/>
  <c r="EH63" i="6" s="1"/>
  <c r="EH64" i="6" s="1"/>
  <c r="EH65" i="6" s="1"/>
  <c r="EH68" i="6" s="1"/>
  <c r="EH69" i="6" s="1"/>
  <c r="EH70" i="6" s="1"/>
  <c r="EH71" i="6" s="1"/>
  <c r="EH72" i="6" s="1"/>
  <c r="EH73" i="6" s="1"/>
  <c r="EH74" i="6" s="1"/>
  <c r="EH77" i="6" s="1"/>
  <c r="EH78" i="6" s="1"/>
  <c r="EH79" i="6" s="1"/>
  <c r="EH80" i="6" s="1"/>
  <c r="EH81" i="6" s="1"/>
  <c r="EH82" i="6" s="1"/>
  <c r="EH83" i="6" s="1"/>
  <c r="EH86" i="6" s="1"/>
  <c r="EH87" i="6" s="1"/>
  <c r="EH88" i="6" s="1"/>
  <c r="EH89" i="6" s="1"/>
  <c r="EH90" i="6" s="1"/>
  <c r="EH91" i="6" s="1"/>
  <c r="EH92" i="6" s="1"/>
  <c r="EH95" i="6" s="1"/>
  <c r="EH96" i="6" s="1"/>
  <c r="EH97" i="6" s="1"/>
  <c r="EH98" i="6" s="1"/>
  <c r="EH99" i="6" s="1"/>
  <c r="EH100" i="6" s="1"/>
  <c r="EH101" i="6" s="1"/>
  <c r="EH104" i="6" s="1"/>
  <c r="EH105" i="6" s="1"/>
  <c r="EH106" i="6" s="1"/>
  <c r="EH107" i="6" s="1"/>
  <c r="EH108" i="6" s="1"/>
  <c r="EH109" i="6" s="1"/>
  <c r="EH110" i="6" s="1"/>
  <c r="EH113" i="6" s="1"/>
  <c r="EH114" i="6" s="1"/>
  <c r="EH115" i="6" s="1"/>
  <c r="EH116" i="6" s="1"/>
  <c r="EH117" i="6" s="1"/>
  <c r="EH118" i="6" s="1"/>
  <c r="EH119" i="6" s="1"/>
  <c r="EH122" i="6" s="1"/>
  <c r="EH123" i="6" s="1"/>
  <c r="EH124" i="6" s="1"/>
  <c r="EH125" i="6" s="1"/>
  <c r="EH126" i="6" s="1"/>
  <c r="EH127" i="6" s="1"/>
  <c r="EH128" i="6" s="1"/>
  <c r="EH131" i="6" s="1"/>
  <c r="EH132" i="6" s="1"/>
  <c r="EH133" i="6" s="1"/>
  <c r="EH134" i="6" s="1"/>
  <c r="EH135" i="6" s="1"/>
  <c r="EH136" i="6" s="1"/>
  <c r="EH137" i="6" s="1"/>
  <c r="EH140" i="6" s="1"/>
  <c r="EH141" i="6" s="1"/>
  <c r="EH142" i="6" s="1"/>
  <c r="EH143" i="6" s="1"/>
  <c r="EH144" i="6" s="1"/>
  <c r="EH145" i="6" s="1"/>
  <c r="EH146" i="6" s="1"/>
  <c r="EH149" i="6" s="1"/>
  <c r="EH150" i="6" s="1"/>
  <c r="EH151" i="6" s="1"/>
  <c r="EH152" i="6" s="1"/>
  <c r="EH153" i="6" s="1"/>
  <c r="EH154" i="6" s="1"/>
  <c r="EH155" i="6" s="1"/>
  <c r="EH158" i="6" s="1"/>
  <c r="EH159" i="6" s="1"/>
  <c r="EH160" i="6" s="1"/>
  <c r="EH161" i="6" s="1"/>
  <c r="EH162" i="6" s="1"/>
  <c r="EH163" i="6" s="1"/>
  <c r="EH164" i="6" s="1"/>
  <c r="EH167" i="6" s="1"/>
  <c r="EH168" i="6" s="1"/>
  <c r="EH169" i="6" s="1"/>
  <c r="EH170" i="6" s="1"/>
  <c r="EH171" i="6" s="1"/>
  <c r="EH172" i="6" s="1"/>
  <c r="EH173" i="6" s="1"/>
  <c r="EH176" i="6" s="1"/>
  <c r="EH177" i="6" s="1"/>
  <c r="EH178" i="6" s="1"/>
  <c r="EH179" i="6" s="1"/>
  <c r="EH180" i="6" s="1"/>
  <c r="EH181" i="6" s="1"/>
  <c r="EH182" i="6" s="1"/>
  <c r="EH185" i="6" s="1"/>
  <c r="EH186" i="6" s="1"/>
  <c r="EH187" i="6" s="1"/>
  <c r="EH188" i="6" s="1"/>
  <c r="EH189" i="6" s="1"/>
  <c r="EH190" i="6" s="1"/>
  <c r="EH191" i="6" s="1"/>
  <c r="EH194" i="6" s="1"/>
  <c r="EH195" i="6" s="1"/>
  <c r="EH196" i="6" s="1"/>
  <c r="EH197" i="6" s="1"/>
  <c r="EH198" i="6" s="1"/>
  <c r="EH199" i="6" s="1"/>
  <c r="EH200" i="6" s="1"/>
  <c r="EH203" i="6" s="1"/>
  <c r="EH204" i="6" s="1"/>
  <c r="EH205" i="6" s="1"/>
  <c r="EH206" i="6" s="1"/>
  <c r="EH207" i="6" s="1"/>
  <c r="EH208" i="6" s="1"/>
  <c r="EH209" i="6" s="1"/>
  <c r="EH212" i="6" s="1"/>
  <c r="EH213" i="6" s="1"/>
  <c r="EH214" i="6" s="1"/>
  <c r="EH215" i="6" s="1"/>
  <c r="EH216" i="6" s="1"/>
  <c r="EH217" i="6" s="1"/>
  <c r="EH218" i="6" s="1"/>
  <c r="EH221" i="6" s="1"/>
  <c r="EH222" i="6" s="1"/>
  <c r="EH223" i="6" s="1"/>
  <c r="EH224" i="6" s="1"/>
  <c r="EH225" i="6" s="1"/>
  <c r="EH226" i="6" s="1"/>
  <c r="EH227" i="6" s="1"/>
  <c r="EH230" i="6" s="1"/>
  <c r="EH231" i="6" s="1"/>
  <c r="EH232" i="6" s="1"/>
  <c r="EH233" i="6" s="1"/>
  <c r="EH234" i="6" s="1"/>
  <c r="EH235" i="6" s="1"/>
  <c r="EH236" i="6" s="1"/>
  <c r="EH239" i="6" s="1"/>
  <c r="EH240" i="6" s="1"/>
  <c r="EH241" i="6" s="1"/>
  <c r="EH242" i="6" s="1"/>
  <c r="EH243" i="6" s="1"/>
  <c r="EH244" i="6" s="1"/>
  <c r="EH245" i="6" s="1"/>
  <c r="EH248" i="6" s="1"/>
  <c r="EH249" i="6" s="1"/>
  <c r="EH250" i="6" s="1"/>
  <c r="EH251" i="6" s="1"/>
  <c r="EH252" i="6" s="1"/>
  <c r="EH253" i="6" s="1"/>
  <c r="EH254" i="6" s="1"/>
  <c r="EH257" i="6" s="1"/>
  <c r="EH258" i="6" s="1"/>
  <c r="EH259" i="6" s="1"/>
  <c r="EH260" i="6" s="1"/>
  <c r="EH261" i="6" s="1"/>
  <c r="EH262" i="6" s="1"/>
  <c r="EH263" i="6" s="1"/>
  <c r="EH266" i="6" s="1"/>
  <c r="EH267" i="6" s="1"/>
  <c r="EH268" i="6" s="1"/>
  <c r="EH269" i="6" s="1"/>
  <c r="EH270" i="6" s="1"/>
  <c r="EH271" i="6" s="1"/>
  <c r="EH272" i="6" s="1"/>
  <c r="EH275" i="6" s="1"/>
  <c r="EH276" i="6" s="1"/>
  <c r="EH277" i="6" s="1"/>
  <c r="EG5" i="6"/>
  <c r="EG6" i="6" s="1"/>
  <c r="DZ5" i="6"/>
  <c r="DV5" i="6"/>
  <c r="DV6" i="6" s="1"/>
  <c r="DV7" i="6" s="1"/>
  <c r="DV8" i="6" s="1"/>
  <c r="DV9" i="6" s="1"/>
  <c r="DV10" i="6" s="1"/>
  <c r="DV11" i="6" s="1"/>
  <c r="DV14" i="6" s="1"/>
  <c r="DV15" i="6" s="1"/>
  <c r="DV16" i="6" s="1"/>
  <c r="DV17" i="6" s="1"/>
  <c r="DV18" i="6" s="1"/>
  <c r="DV19" i="6" s="1"/>
  <c r="DV20" i="6" s="1"/>
  <c r="DV23" i="6" s="1"/>
  <c r="DV24" i="6" s="1"/>
  <c r="DV25" i="6" s="1"/>
  <c r="DV26" i="6" s="1"/>
  <c r="DV27" i="6" s="1"/>
  <c r="DV28" i="6" s="1"/>
  <c r="DV29" i="6" s="1"/>
  <c r="DV32" i="6" s="1"/>
  <c r="DV33" i="6" s="1"/>
  <c r="DV34" i="6" s="1"/>
  <c r="DV35" i="6" s="1"/>
  <c r="DV36" i="6" s="1"/>
  <c r="DV37" i="6" s="1"/>
  <c r="DV38" i="6" s="1"/>
  <c r="DV41" i="6" s="1"/>
  <c r="DV42" i="6" s="1"/>
  <c r="DV43" i="6" s="1"/>
  <c r="DV44" i="6" s="1"/>
  <c r="DV45" i="6" s="1"/>
  <c r="DV46" i="6" s="1"/>
  <c r="DV47" i="6" s="1"/>
  <c r="DV50" i="6" s="1"/>
  <c r="DV51" i="6" s="1"/>
  <c r="DV52" i="6" s="1"/>
  <c r="DV53" i="6" s="1"/>
  <c r="DV54" i="6" s="1"/>
  <c r="DV55" i="6" s="1"/>
  <c r="DV56" i="6" s="1"/>
  <c r="DV59" i="6" s="1"/>
  <c r="DV60" i="6" s="1"/>
  <c r="DV61" i="6" s="1"/>
  <c r="DV62" i="6" s="1"/>
  <c r="DV63" i="6" s="1"/>
  <c r="DV64" i="6" s="1"/>
  <c r="DV65" i="6" s="1"/>
  <c r="DV68" i="6" s="1"/>
  <c r="DV69" i="6" s="1"/>
  <c r="DV70" i="6" s="1"/>
  <c r="DV71" i="6" s="1"/>
  <c r="DV72" i="6" s="1"/>
  <c r="DV73" i="6" s="1"/>
  <c r="DV74" i="6" s="1"/>
  <c r="DV77" i="6" s="1"/>
  <c r="DV78" i="6" s="1"/>
  <c r="DV79" i="6" s="1"/>
  <c r="DV80" i="6" s="1"/>
  <c r="DV81" i="6" s="1"/>
  <c r="DV82" i="6" s="1"/>
  <c r="DV83" i="6" s="1"/>
  <c r="DV86" i="6" s="1"/>
  <c r="DV87" i="6" s="1"/>
  <c r="DV88" i="6" s="1"/>
  <c r="DV89" i="6" s="1"/>
  <c r="DV90" i="6" s="1"/>
  <c r="DV91" i="6" s="1"/>
  <c r="DV92" i="6" s="1"/>
  <c r="DV95" i="6" s="1"/>
  <c r="DV96" i="6" s="1"/>
  <c r="DV97" i="6" s="1"/>
  <c r="DV98" i="6" s="1"/>
  <c r="DV99" i="6" s="1"/>
  <c r="DV100" i="6" s="1"/>
  <c r="DV101" i="6" s="1"/>
  <c r="DV104" i="6" s="1"/>
  <c r="DV105" i="6" s="1"/>
  <c r="DV106" i="6" s="1"/>
  <c r="DV107" i="6" s="1"/>
  <c r="DV108" i="6" s="1"/>
  <c r="DV109" i="6" s="1"/>
  <c r="DV110" i="6" s="1"/>
  <c r="DV113" i="6" s="1"/>
  <c r="DV114" i="6" s="1"/>
  <c r="DV115" i="6" s="1"/>
  <c r="DV116" i="6" s="1"/>
  <c r="DV117" i="6" s="1"/>
  <c r="DV118" i="6" s="1"/>
  <c r="DV119" i="6" s="1"/>
  <c r="DV122" i="6" s="1"/>
  <c r="DV123" i="6" s="1"/>
  <c r="DV124" i="6" s="1"/>
  <c r="DV125" i="6" s="1"/>
  <c r="DV126" i="6" s="1"/>
  <c r="DV127" i="6" s="1"/>
  <c r="DV128" i="6" s="1"/>
  <c r="DV131" i="6" s="1"/>
  <c r="DV132" i="6" s="1"/>
  <c r="DV133" i="6" s="1"/>
  <c r="DV134" i="6" s="1"/>
  <c r="DV135" i="6" s="1"/>
  <c r="DV136" i="6" s="1"/>
  <c r="DV137" i="6" s="1"/>
  <c r="DV140" i="6" s="1"/>
  <c r="DV141" i="6" s="1"/>
  <c r="DV142" i="6" s="1"/>
  <c r="DV143" i="6" s="1"/>
  <c r="DV144" i="6" s="1"/>
  <c r="DV145" i="6" s="1"/>
  <c r="DV146" i="6" s="1"/>
  <c r="DV149" i="6" s="1"/>
  <c r="DV150" i="6" s="1"/>
  <c r="DV151" i="6" s="1"/>
  <c r="DV152" i="6" s="1"/>
  <c r="DV153" i="6" s="1"/>
  <c r="DV154" i="6" s="1"/>
  <c r="DV155" i="6" s="1"/>
  <c r="DV158" i="6" s="1"/>
  <c r="DV159" i="6" s="1"/>
  <c r="DV160" i="6" s="1"/>
  <c r="DV161" i="6" s="1"/>
  <c r="DV162" i="6" s="1"/>
  <c r="DV163" i="6" s="1"/>
  <c r="DV164" i="6" s="1"/>
  <c r="DV167" i="6" s="1"/>
  <c r="DV168" i="6" s="1"/>
  <c r="DV169" i="6" s="1"/>
  <c r="DV170" i="6" s="1"/>
  <c r="DV171" i="6" s="1"/>
  <c r="DV172" i="6" s="1"/>
  <c r="DV173" i="6" s="1"/>
  <c r="DV176" i="6" s="1"/>
  <c r="DV177" i="6" s="1"/>
  <c r="DV178" i="6" s="1"/>
  <c r="DV179" i="6" s="1"/>
  <c r="DV180" i="6" s="1"/>
  <c r="DV181" i="6" s="1"/>
  <c r="DV182" i="6" s="1"/>
  <c r="DV185" i="6" s="1"/>
  <c r="DV186" i="6" s="1"/>
  <c r="DV187" i="6" s="1"/>
  <c r="DV188" i="6" s="1"/>
  <c r="DV189" i="6" s="1"/>
  <c r="DV190" i="6" s="1"/>
  <c r="DV191" i="6" s="1"/>
  <c r="DV194" i="6" s="1"/>
  <c r="DV195" i="6" s="1"/>
  <c r="DV196" i="6" s="1"/>
  <c r="DV197" i="6" s="1"/>
  <c r="DV198" i="6" s="1"/>
  <c r="DV199" i="6" s="1"/>
  <c r="DV200" i="6" s="1"/>
  <c r="DV203" i="6" s="1"/>
  <c r="DV204" i="6" s="1"/>
  <c r="DV205" i="6" s="1"/>
  <c r="DV206" i="6" s="1"/>
  <c r="DV207" i="6" s="1"/>
  <c r="DV208" i="6" s="1"/>
  <c r="DV209" i="6" s="1"/>
  <c r="DV212" i="6" s="1"/>
  <c r="DV213" i="6" s="1"/>
  <c r="DV214" i="6" s="1"/>
  <c r="DV215" i="6" s="1"/>
  <c r="DV216" i="6" s="1"/>
  <c r="DV217" i="6" s="1"/>
  <c r="DV218" i="6" s="1"/>
  <c r="DV221" i="6" s="1"/>
  <c r="DV222" i="6" s="1"/>
  <c r="DV223" i="6" s="1"/>
  <c r="DV224" i="6" s="1"/>
  <c r="DV225" i="6" s="1"/>
  <c r="DV226" i="6" s="1"/>
  <c r="DV227" i="6" s="1"/>
  <c r="DV230" i="6" s="1"/>
  <c r="DV231" i="6" s="1"/>
  <c r="DV232" i="6" s="1"/>
  <c r="DV233" i="6" s="1"/>
  <c r="DV234" i="6" s="1"/>
  <c r="DV235" i="6" s="1"/>
  <c r="DV236" i="6" s="1"/>
  <c r="DV239" i="6" s="1"/>
  <c r="DV240" i="6" s="1"/>
  <c r="DV241" i="6" s="1"/>
  <c r="DV242" i="6" s="1"/>
  <c r="DV243" i="6" s="1"/>
  <c r="DV244" i="6" s="1"/>
  <c r="DV245" i="6" s="1"/>
  <c r="DV248" i="6" s="1"/>
  <c r="DV249" i="6" s="1"/>
  <c r="DV250" i="6" s="1"/>
  <c r="DV251" i="6" s="1"/>
  <c r="DV252" i="6" s="1"/>
  <c r="DV253" i="6" s="1"/>
  <c r="DV254" i="6" s="1"/>
  <c r="DV257" i="6" s="1"/>
  <c r="DV258" i="6" s="1"/>
  <c r="DV259" i="6" s="1"/>
  <c r="DV260" i="6" s="1"/>
  <c r="DV261" i="6" s="1"/>
  <c r="DV262" i="6" s="1"/>
  <c r="DV263" i="6" s="1"/>
  <c r="DV266" i="6" s="1"/>
  <c r="DV267" i="6" s="1"/>
  <c r="DV268" i="6" s="1"/>
  <c r="DV269" i="6" s="1"/>
  <c r="DV270" i="6" s="1"/>
  <c r="DV271" i="6" s="1"/>
  <c r="DV272" i="6" s="1"/>
  <c r="DV275" i="6" s="1"/>
  <c r="DV276" i="6" s="1"/>
  <c r="DV277" i="6" s="1"/>
  <c r="DU5" i="6"/>
  <c r="DN5" i="6"/>
  <c r="DJ5" i="6"/>
  <c r="DJ6" i="6" s="1"/>
  <c r="DJ7" i="6" s="1"/>
  <c r="DJ8" i="6" s="1"/>
  <c r="DJ9" i="6" s="1"/>
  <c r="DJ10" i="6" s="1"/>
  <c r="DJ11" i="6" s="1"/>
  <c r="DJ14" i="6" s="1"/>
  <c r="DJ15" i="6" s="1"/>
  <c r="DJ16" i="6" s="1"/>
  <c r="DJ17" i="6" s="1"/>
  <c r="DJ18" i="6" s="1"/>
  <c r="DJ19" i="6" s="1"/>
  <c r="DJ20" i="6" s="1"/>
  <c r="DJ23" i="6" s="1"/>
  <c r="DJ24" i="6" s="1"/>
  <c r="DJ25" i="6" s="1"/>
  <c r="DJ26" i="6" s="1"/>
  <c r="DJ27" i="6" s="1"/>
  <c r="DJ28" i="6" s="1"/>
  <c r="DJ29" i="6" s="1"/>
  <c r="DJ32" i="6" s="1"/>
  <c r="DJ33" i="6" s="1"/>
  <c r="DJ34" i="6" s="1"/>
  <c r="DJ35" i="6" s="1"/>
  <c r="DJ36" i="6" s="1"/>
  <c r="DJ37" i="6" s="1"/>
  <c r="DJ38" i="6" s="1"/>
  <c r="DJ41" i="6" s="1"/>
  <c r="DJ42" i="6" s="1"/>
  <c r="DJ43" i="6" s="1"/>
  <c r="DJ44" i="6" s="1"/>
  <c r="DJ45" i="6" s="1"/>
  <c r="DJ46" i="6" s="1"/>
  <c r="DJ47" i="6" s="1"/>
  <c r="DJ50" i="6" s="1"/>
  <c r="DJ51" i="6" s="1"/>
  <c r="DJ52" i="6" s="1"/>
  <c r="DJ53" i="6" s="1"/>
  <c r="DJ54" i="6" s="1"/>
  <c r="DJ55" i="6" s="1"/>
  <c r="DJ56" i="6" s="1"/>
  <c r="DJ59" i="6" s="1"/>
  <c r="DJ60" i="6" s="1"/>
  <c r="DJ61" i="6" s="1"/>
  <c r="DJ62" i="6" s="1"/>
  <c r="DJ63" i="6" s="1"/>
  <c r="DJ64" i="6" s="1"/>
  <c r="DJ65" i="6" s="1"/>
  <c r="DJ68" i="6" s="1"/>
  <c r="DJ69" i="6" s="1"/>
  <c r="DJ70" i="6" s="1"/>
  <c r="DJ71" i="6" s="1"/>
  <c r="DJ72" i="6" s="1"/>
  <c r="DJ73" i="6" s="1"/>
  <c r="DJ74" i="6" s="1"/>
  <c r="DJ77" i="6" s="1"/>
  <c r="DJ78" i="6" s="1"/>
  <c r="DJ79" i="6" s="1"/>
  <c r="DJ80" i="6" s="1"/>
  <c r="DJ81" i="6" s="1"/>
  <c r="DJ82" i="6" s="1"/>
  <c r="DJ83" i="6" s="1"/>
  <c r="DJ86" i="6" s="1"/>
  <c r="DJ87" i="6" s="1"/>
  <c r="DJ88" i="6" s="1"/>
  <c r="DJ89" i="6" s="1"/>
  <c r="DJ90" i="6" s="1"/>
  <c r="DJ91" i="6" s="1"/>
  <c r="DJ92" i="6" s="1"/>
  <c r="DJ95" i="6" s="1"/>
  <c r="DJ96" i="6" s="1"/>
  <c r="DJ97" i="6" s="1"/>
  <c r="DJ98" i="6" s="1"/>
  <c r="DJ99" i="6" s="1"/>
  <c r="DJ100" i="6" s="1"/>
  <c r="DJ101" i="6" s="1"/>
  <c r="DJ104" i="6" s="1"/>
  <c r="DJ105" i="6" s="1"/>
  <c r="DJ106" i="6" s="1"/>
  <c r="DJ107" i="6" s="1"/>
  <c r="DJ108" i="6" s="1"/>
  <c r="DJ109" i="6" s="1"/>
  <c r="DJ110" i="6" s="1"/>
  <c r="DJ113" i="6" s="1"/>
  <c r="DJ114" i="6" s="1"/>
  <c r="DJ115" i="6" s="1"/>
  <c r="DJ116" i="6" s="1"/>
  <c r="DJ117" i="6" s="1"/>
  <c r="DJ118" i="6" s="1"/>
  <c r="DJ119" i="6" s="1"/>
  <c r="DJ122" i="6" s="1"/>
  <c r="DJ123" i="6" s="1"/>
  <c r="DJ124" i="6" s="1"/>
  <c r="DJ125" i="6" s="1"/>
  <c r="DJ126" i="6" s="1"/>
  <c r="DJ127" i="6" s="1"/>
  <c r="DJ128" i="6" s="1"/>
  <c r="DJ131" i="6" s="1"/>
  <c r="DJ132" i="6" s="1"/>
  <c r="DJ133" i="6" s="1"/>
  <c r="DJ134" i="6" s="1"/>
  <c r="DJ135" i="6" s="1"/>
  <c r="DJ136" i="6" s="1"/>
  <c r="DJ137" i="6" s="1"/>
  <c r="DJ140" i="6" s="1"/>
  <c r="DJ141" i="6" s="1"/>
  <c r="DJ142" i="6" s="1"/>
  <c r="DJ143" i="6" s="1"/>
  <c r="DJ144" i="6" s="1"/>
  <c r="DJ145" i="6" s="1"/>
  <c r="DJ146" i="6" s="1"/>
  <c r="DJ149" i="6" s="1"/>
  <c r="DJ150" i="6" s="1"/>
  <c r="DJ151" i="6" s="1"/>
  <c r="DJ152" i="6" s="1"/>
  <c r="DJ153" i="6" s="1"/>
  <c r="DJ154" i="6" s="1"/>
  <c r="DJ155" i="6" s="1"/>
  <c r="DJ158" i="6" s="1"/>
  <c r="DJ159" i="6" s="1"/>
  <c r="DJ160" i="6" s="1"/>
  <c r="DJ161" i="6" s="1"/>
  <c r="DJ162" i="6" s="1"/>
  <c r="DJ163" i="6" s="1"/>
  <c r="DJ164" i="6" s="1"/>
  <c r="DJ167" i="6" s="1"/>
  <c r="DJ168" i="6" s="1"/>
  <c r="DJ169" i="6" s="1"/>
  <c r="DJ170" i="6" s="1"/>
  <c r="DJ171" i="6" s="1"/>
  <c r="DJ172" i="6" s="1"/>
  <c r="DJ173" i="6" s="1"/>
  <c r="DJ176" i="6" s="1"/>
  <c r="DJ177" i="6" s="1"/>
  <c r="DJ178" i="6" s="1"/>
  <c r="DJ179" i="6" s="1"/>
  <c r="DJ180" i="6" s="1"/>
  <c r="DJ181" i="6" s="1"/>
  <c r="DJ182" i="6" s="1"/>
  <c r="DJ185" i="6" s="1"/>
  <c r="DJ186" i="6" s="1"/>
  <c r="DJ187" i="6" s="1"/>
  <c r="DJ188" i="6" s="1"/>
  <c r="DJ189" i="6" s="1"/>
  <c r="DJ190" i="6" s="1"/>
  <c r="DJ191" i="6" s="1"/>
  <c r="DJ194" i="6" s="1"/>
  <c r="DJ195" i="6" s="1"/>
  <c r="DJ196" i="6" s="1"/>
  <c r="DJ197" i="6" s="1"/>
  <c r="DJ198" i="6" s="1"/>
  <c r="DJ199" i="6" s="1"/>
  <c r="DJ200" i="6" s="1"/>
  <c r="DJ203" i="6" s="1"/>
  <c r="DJ204" i="6" s="1"/>
  <c r="DJ205" i="6" s="1"/>
  <c r="DJ206" i="6" s="1"/>
  <c r="DJ207" i="6" s="1"/>
  <c r="DJ208" i="6" s="1"/>
  <c r="DJ209" i="6" s="1"/>
  <c r="DJ212" i="6" s="1"/>
  <c r="DJ213" i="6" s="1"/>
  <c r="DJ214" i="6" s="1"/>
  <c r="DJ215" i="6" s="1"/>
  <c r="DJ216" i="6" s="1"/>
  <c r="DJ217" i="6" s="1"/>
  <c r="DJ218" i="6" s="1"/>
  <c r="DJ221" i="6" s="1"/>
  <c r="DJ222" i="6" s="1"/>
  <c r="DJ223" i="6" s="1"/>
  <c r="DJ224" i="6" s="1"/>
  <c r="DJ225" i="6" s="1"/>
  <c r="DJ226" i="6" s="1"/>
  <c r="DJ227" i="6" s="1"/>
  <c r="DJ230" i="6" s="1"/>
  <c r="DJ231" i="6" s="1"/>
  <c r="DJ232" i="6" s="1"/>
  <c r="DJ233" i="6" s="1"/>
  <c r="DJ234" i="6" s="1"/>
  <c r="DJ235" i="6" s="1"/>
  <c r="DJ236" i="6" s="1"/>
  <c r="DJ239" i="6" s="1"/>
  <c r="DJ240" i="6" s="1"/>
  <c r="DJ241" i="6" s="1"/>
  <c r="DJ242" i="6" s="1"/>
  <c r="DJ243" i="6" s="1"/>
  <c r="DJ244" i="6" s="1"/>
  <c r="DJ245" i="6" s="1"/>
  <c r="DJ248" i="6" s="1"/>
  <c r="DJ249" i="6" s="1"/>
  <c r="DJ250" i="6" s="1"/>
  <c r="DJ251" i="6" s="1"/>
  <c r="DJ252" i="6" s="1"/>
  <c r="DJ253" i="6" s="1"/>
  <c r="DJ254" i="6" s="1"/>
  <c r="DJ257" i="6" s="1"/>
  <c r="DJ258" i="6" s="1"/>
  <c r="DJ259" i="6" s="1"/>
  <c r="DJ260" i="6" s="1"/>
  <c r="DJ261" i="6" s="1"/>
  <c r="DJ262" i="6" s="1"/>
  <c r="DJ263" i="6" s="1"/>
  <c r="DJ266" i="6" s="1"/>
  <c r="DJ267" i="6" s="1"/>
  <c r="DJ268" i="6" s="1"/>
  <c r="DJ269" i="6" s="1"/>
  <c r="DJ270" i="6" s="1"/>
  <c r="DJ271" i="6" s="1"/>
  <c r="DJ272" i="6" s="1"/>
  <c r="DJ275" i="6" s="1"/>
  <c r="DJ276" i="6" s="1"/>
  <c r="DJ277" i="6" s="1"/>
  <c r="DI5" i="6"/>
  <c r="DL5" i="6" s="1"/>
  <c r="DB5" i="6"/>
  <c r="CX5" i="6"/>
  <c r="CX6" i="6" s="1"/>
  <c r="CX7" i="6" s="1"/>
  <c r="CX8" i="6" s="1"/>
  <c r="CX9" i="6" s="1"/>
  <c r="CX10" i="6" s="1"/>
  <c r="CX11" i="6" s="1"/>
  <c r="CX14" i="6" s="1"/>
  <c r="CX15" i="6" s="1"/>
  <c r="CX16" i="6" s="1"/>
  <c r="CX17" i="6" s="1"/>
  <c r="CX18" i="6" s="1"/>
  <c r="CX19" i="6" s="1"/>
  <c r="CX20" i="6" s="1"/>
  <c r="CX23" i="6" s="1"/>
  <c r="CX24" i="6" s="1"/>
  <c r="CX25" i="6" s="1"/>
  <c r="CX26" i="6" s="1"/>
  <c r="CX27" i="6" s="1"/>
  <c r="CX28" i="6" s="1"/>
  <c r="CX29" i="6" s="1"/>
  <c r="CX32" i="6" s="1"/>
  <c r="CX33" i="6" s="1"/>
  <c r="CX34" i="6" s="1"/>
  <c r="CX35" i="6" s="1"/>
  <c r="CX36" i="6" s="1"/>
  <c r="CX37" i="6" s="1"/>
  <c r="CX38" i="6" s="1"/>
  <c r="CX41" i="6" s="1"/>
  <c r="CX42" i="6" s="1"/>
  <c r="CX43" i="6" s="1"/>
  <c r="CX44" i="6" s="1"/>
  <c r="CX45" i="6" s="1"/>
  <c r="CX46" i="6" s="1"/>
  <c r="CX47" i="6" s="1"/>
  <c r="CX50" i="6" s="1"/>
  <c r="CX51" i="6" s="1"/>
  <c r="CX52" i="6" s="1"/>
  <c r="CX53" i="6" s="1"/>
  <c r="CX54" i="6" s="1"/>
  <c r="CX55" i="6" s="1"/>
  <c r="CX56" i="6" s="1"/>
  <c r="CX59" i="6" s="1"/>
  <c r="CX60" i="6" s="1"/>
  <c r="CX61" i="6" s="1"/>
  <c r="CX62" i="6" s="1"/>
  <c r="CX63" i="6" s="1"/>
  <c r="CX64" i="6" s="1"/>
  <c r="CX65" i="6" s="1"/>
  <c r="CX68" i="6" s="1"/>
  <c r="CX69" i="6" s="1"/>
  <c r="CX70" i="6" s="1"/>
  <c r="CX71" i="6" s="1"/>
  <c r="CX72" i="6" s="1"/>
  <c r="CX73" i="6" s="1"/>
  <c r="CX74" i="6" s="1"/>
  <c r="CX77" i="6" s="1"/>
  <c r="CX78" i="6" s="1"/>
  <c r="CX79" i="6" s="1"/>
  <c r="CX80" i="6" s="1"/>
  <c r="CX81" i="6" s="1"/>
  <c r="CX82" i="6" s="1"/>
  <c r="CX83" i="6" s="1"/>
  <c r="CX86" i="6" s="1"/>
  <c r="CX87" i="6" s="1"/>
  <c r="CX88" i="6" s="1"/>
  <c r="CX89" i="6" s="1"/>
  <c r="CX90" i="6" s="1"/>
  <c r="CX91" i="6" s="1"/>
  <c r="CX92" i="6" s="1"/>
  <c r="CX95" i="6" s="1"/>
  <c r="CX96" i="6" s="1"/>
  <c r="CX97" i="6" s="1"/>
  <c r="CX98" i="6" s="1"/>
  <c r="CX99" i="6" s="1"/>
  <c r="CX100" i="6" s="1"/>
  <c r="CX101" i="6" s="1"/>
  <c r="CX104" i="6" s="1"/>
  <c r="CX105" i="6" s="1"/>
  <c r="CX106" i="6" s="1"/>
  <c r="CX107" i="6" s="1"/>
  <c r="CX108" i="6" s="1"/>
  <c r="CX109" i="6" s="1"/>
  <c r="CX110" i="6" s="1"/>
  <c r="CX113" i="6" s="1"/>
  <c r="CX114" i="6" s="1"/>
  <c r="CX115" i="6" s="1"/>
  <c r="CX116" i="6" s="1"/>
  <c r="CX117" i="6" s="1"/>
  <c r="CX118" i="6" s="1"/>
  <c r="CX119" i="6" s="1"/>
  <c r="CX122" i="6" s="1"/>
  <c r="CX123" i="6" s="1"/>
  <c r="CX124" i="6" s="1"/>
  <c r="CX125" i="6" s="1"/>
  <c r="CX126" i="6" s="1"/>
  <c r="CX127" i="6" s="1"/>
  <c r="CX128" i="6" s="1"/>
  <c r="CX131" i="6" s="1"/>
  <c r="CX132" i="6" s="1"/>
  <c r="CX133" i="6" s="1"/>
  <c r="CX134" i="6" s="1"/>
  <c r="CX135" i="6" s="1"/>
  <c r="CX136" i="6" s="1"/>
  <c r="CX137" i="6" s="1"/>
  <c r="CX140" i="6" s="1"/>
  <c r="CX141" i="6" s="1"/>
  <c r="CX142" i="6" s="1"/>
  <c r="CX143" i="6" s="1"/>
  <c r="CX144" i="6" s="1"/>
  <c r="CX145" i="6" s="1"/>
  <c r="CX146" i="6" s="1"/>
  <c r="CX149" i="6" s="1"/>
  <c r="CX150" i="6" s="1"/>
  <c r="CX151" i="6" s="1"/>
  <c r="CX152" i="6" s="1"/>
  <c r="CX153" i="6" s="1"/>
  <c r="CX154" i="6" s="1"/>
  <c r="CX155" i="6" s="1"/>
  <c r="CX158" i="6" s="1"/>
  <c r="CX159" i="6" s="1"/>
  <c r="CX160" i="6" s="1"/>
  <c r="CX161" i="6" s="1"/>
  <c r="CX162" i="6" s="1"/>
  <c r="CX163" i="6" s="1"/>
  <c r="CX164" i="6" s="1"/>
  <c r="CX167" i="6" s="1"/>
  <c r="CX168" i="6" s="1"/>
  <c r="CX169" i="6" s="1"/>
  <c r="CX170" i="6" s="1"/>
  <c r="CX171" i="6" s="1"/>
  <c r="CX172" i="6" s="1"/>
  <c r="CX173" i="6" s="1"/>
  <c r="CX176" i="6" s="1"/>
  <c r="CX177" i="6" s="1"/>
  <c r="CX178" i="6" s="1"/>
  <c r="CX179" i="6" s="1"/>
  <c r="CX180" i="6" s="1"/>
  <c r="CX181" i="6" s="1"/>
  <c r="CX182" i="6" s="1"/>
  <c r="CX185" i="6" s="1"/>
  <c r="CX186" i="6" s="1"/>
  <c r="CX187" i="6" s="1"/>
  <c r="CX188" i="6" s="1"/>
  <c r="CX189" i="6" s="1"/>
  <c r="CX190" i="6" s="1"/>
  <c r="CX191" i="6" s="1"/>
  <c r="CX194" i="6" s="1"/>
  <c r="CX195" i="6" s="1"/>
  <c r="CX196" i="6" s="1"/>
  <c r="CX197" i="6" s="1"/>
  <c r="CX198" i="6" s="1"/>
  <c r="CX199" i="6" s="1"/>
  <c r="CX200" i="6" s="1"/>
  <c r="CX203" i="6" s="1"/>
  <c r="CX204" i="6" s="1"/>
  <c r="CX205" i="6" s="1"/>
  <c r="CX206" i="6" s="1"/>
  <c r="CX207" i="6" s="1"/>
  <c r="CX208" i="6" s="1"/>
  <c r="CX209" i="6" s="1"/>
  <c r="CX212" i="6" s="1"/>
  <c r="CX213" i="6" s="1"/>
  <c r="CX214" i="6" s="1"/>
  <c r="CX215" i="6" s="1"/>
  <c r="CX216" i="6" s="1"/>
  <c r="CX217" i="6" s="1"/>
  <c r="CX218" i="6" s="1"/>
  <c r="CX221" i="6" s="1"/>
  <c r="CX222" i="6" s="1"/>
  <c r="CX223" i="6" s="1"/>
  <c r="CX224" i="6" s="1"/>
  <c r="CX225" i="6" s="1"/>
  <c r="CX226" i="6" s="1"/>
  <c r="CX227" i="6" s="1"/>
  <c r="CX230" i="6" s="1"/>
  <c r="CX231" i="6" s="1"/>
  <c r="CX232" i="6" s="1"/>
  <c r="CX233" i="6" s="1"/>
  <c r="CX234" i="6" s="1"/>
  <c r="CX235" i="6" s="1"/>
  <c r="CX236" i="6" s="1"/>
  <c r="CX239" i="6" s="1"/>
  <c r="CX240" i="6" s="1"/>
  <c r="CX241" i="6" s="1"/>
  <c r="CX242" i="6" s="1"/>
  <c r="CX243" i="6" s="1"/>
  <c r="CX244" i="6" s="1"/>
  <c r="CX245" i="6" s="1"/>
  <c r="CX248" i="6" s="1"/>
  <c r="CX249" i="6" s="1"/>
  <c r="CX250" i="6" s="1"/>
  <c r="CX251" i="6" s="1"/>
  <c r="CX252" i="6" s="1"/>
  <c r="CX253" i="6" s="1"/>
  <c r="CX254" i="6" s="1"/>
  <c r="CX257" i="6" s="1"/>
  <c r="CX258" i="6" s="1"/>
  <c r="CX259" i="6" s="1"/>
  <c r="CX260" i="6" s="1"/>
  <c r="CX261" i="6" s="1"/>
  <c r="CX262" i="6" s="1"/>
  <c r="CX263" i="6" s="1"/>
  <c r="CX266" i="6" s="1"/>
  <c r="CX267" i="6" s="1"/>
  <c r="CX268" i="6" s="1"/>
  <c r="CX269" i="6" s="1"/>
  <c r="CX270" i="6" s="1"/>
  <c r="CX271" i="6" s="1"/>
  <c r="CX272" i="6" s="1"/>
  <c r="CX275" i="6" s="1"/>
  <c r="CX276" i="6" s="1"/>
  <c r="CX277" i="6" s="1"/>
  <c r="CW5" i="6"/>
  <c r="CP5" i="6"/>
  <c r="CL5" i="6"/>
  <c r="CK5" i="6"/>
  <c r="CN5" i="6" s="1"/>
  <c r="CD5" i="6"/>
  <c r="BZ5" i="6"/>
  <c r="BZ6" i="6" s="1"/>
  <c r="BZ7" i="6" s="1"/>
  <c r="BZ8" i="6" s="1"/>
  <c r="BZ9" i="6" s="1"/>
  <c r="BZ10" i="6" s="1"/>
  <c r="BZ11" i="6" s="1"/>
  <c r="BZ14" i="6" s="1"/>
  <c r="BZ15" i="6" s="1"/>
  <c r="BZ16" i="6" s="1"/>
  <c r="BZ17" i="6" s="1"/>
  <c r="BZ18" i="6" s="1"/>
  <c r="BZ19" i="6" s="1"/>
  <c r="BZ20" i="6" s="1"/>
  <c r="BZ23" i="6" s="1"/>
  <c r="BZ24" i="6" s="1"/>
  <c r="BZ25" i="6" s="1"/>
  <c r="BZ26" i="6" s="1"/>
  <c r="BZ27" i="6" s="1"/>
  <c r="BZ28" i="6" s="1"/>
  <c r="BZ29" i="6" s="1"/>
  <c r="BZ32" i="6" s="1"/>
  <c r="BZ33" i="6" s="1"/>
  <c r="BZ34" i="6" s="1"/>
  <c r="BZ35" i="6" s="1"/>
  <c r="BZ36" i="6" s="1"/>
  <c r="BZ37" i="6" s="1"/>
  <c r="BZ38" i="6" s="1"/>
  <c r="BZ41" i="6" s="1"/>
  <c r="BZ42" i="6" s="1"/>
  <c r="BZ43" i="6" s="1"/>
  <c r="BZ44" i="6" s="1"/>
  <c r="BZ45" i="6" s="1"/>
  <c r="BZ46" i="6" s="1"/>
  <c r="BZ47" i="6" s="1"/>
  <c r="BZ50" i="6" s="1"/>
  <c r="BZ51" i="6" s="1"/>
  <c r="BZ52" i="6" s="1"/>
  <c r="BZ53" i="6" s="1"/>
  <c r="BZ54" i="6" s="1"/>
  <c r="BZ55" i="6" s="1"/>
  <c r="BZ56" i="6" s="1"/>
  <c r="BZ59" i="6" s="1"/>
  <c r="BZ60" i="6" s="1"/>
  <c r="BZ61" i="6" s="1"/>
  <c r="BZ62" i="6" s="1"/>
  <c r="BZ63" i="6" s="1"/>
  <c r="BZ64" i="6" s="1"/>
  <c r="BZ65" i="6" s="1"/>
  <c r="BZ68" i="6" s="1"/>
  <c r="BZ69" i="6" s="1"/>
  <c r="BZ70" i="6" s="1"/>
  <c r="BZ71" i="6" s="1"/>
  <c r="BZ72" i="6" s="1"/>
  <c r="BZ73" i="6" s="1"/>
  <c r="BZ74" i="6" s="1"/>
  <c r="BZ77" i="6" s="1"/>
  <c r="BZ78" i="6" s="1"/>
  <c r="BZ79" i="6" s="1"/>
  <c r="BZ80" i="6" s="1"/>
  <c r="BZ81" i="6" s="1"/>
  <c r="BZ82" i="6" s="1"/>
  <c r="BZ83" i="6" s="1"/>
  <c r="BZ86" i="6" s="1"/>
  <c r="BZ87" i="6" s="1"/>
  <c r="BZ88" i="6" s="1"/>
  <c r="BZ89" i="6" s="1"/>
  <c r="BZ90" i="6" s="1"/>
  <c r="BZ91" i="6" s="1"/>
  <c r="BZ92" i="6" s="1"/>
  <c r="BZ95" i="6" s="1"/>
  <c r="BZ96" i="6" s="1"/>
  <c r="BZ97" i="6" s="1"/>
  <c r="BZ98" i="6" s="1"/>
  <c r="BZ99" i="6" s="1"/>
  <c r="BZ100" i="6" s="1"/>
  <c r="BZ101" i="6" s="1"/>
  <c r="BZ104" i="6" s="1"/>
  <c r="BZ105" i="6" s="1"/>
  <c r="BZ106" i="6" s="1"/>
  <c r="BZ107" i="6" s="1"/>
  <c r="BZ108" i="6" s="1"/>
  <c r="BZ109" i="6" s="1"/>
  <c r="BZ110" i="6" s="1"/>
  <c r="BZ113" i="6" s="1"/>
  <c r="BZ114" i="6" s="1"/>
  <c r="BZ115" i="6" s="1"/>
  <c r="BZ116" i="6" s="1"/>
  <c r="BZ117" i="6" s="1"/>
  <c r="BZ118" i="6" s="1"/>
  <c r="BZ119" i="6" s="1"/>
  <c r="BZ122" i="6" s="1"/>
  <c r="BZ123" i="6" s="1"/>
  <c r="BZ124" i="6" s="1"/>
  <c r="BZ125" i="6" s="1"/>
  <c r="BZ126" i="6" s="1"/>
  <c r="BZ127" i="6" s="1"/>
  <c r="BZ128" i="6" s="1"/>
  <c r="BZ131" i="6" s="1"/>
  <c r="BZ132" i="6" s="1"/>
  <c r="BZ133" i="6" s="1"/>
  <c r="BZ134" i="6" s="1"/>
  <c r="BZ135" i="6" s="1"/>
  <c r="BZ136" i="6" s="1"/>
  <c r="BZ137" i="6" s="1"/>
  <c r="BZ140" i="6" s="1"/>
  <c r="BZ141" i="6" s="1"/>
  <c r="BZ142" i="6" s="1"/>
  <c r="BZ143" i="6" s="1"/>
  <c r="BZ144" i="6" s="1"/>
  <c r="BZ145" i="6" s="1"/>
  <c r="BZ146" i="6" s="1"/>
  <c r="BZ149" i="6" s="1"/>
  <c r="BZ150" i="6" s="1"/>
  <c r="BZ151" i="6" s="1"/>
  <c r="BZ152" i="6" s="1"/>
  <c r="BZ153" i="6" s="1"/>
  <c r="BZ154" i="6" s="1"/>
  <c r="BZ155" i="6" s="1"/>
  <c r="BZ158" i="6" s="1"/>
  <c r="BZ159" i="6" s="1"/>
  <c r="BZ160" i="6" s="1"/>
  <c r="BZ161" i="6" s="1"/>
  <c r="BZ162" i="6" s="1"/>
  <c r="BZ163" i="6" s="1"/>
  <c r="BZ164" i="6" s="1"/>
  <c r="BZ167" i="6" s="1"/>
  <c r="BZ168" i="6" s="1"/>
  <c r="BZ169" i="6" s="1"/>
  <c r="BZ170" i="6" s="1"/>
  <c r="BZ171" i="6" s="1"/>
  <c r="BZ172" i="6" s="1"/>
  <c r="BZ173" i="6" s="1"/>
  <c r="BZ176" i="6" s="1"/>
  <c r="BZ177" i="6" s="1"/>
  <c r="BZ178" i="6" s="1"/>
  <c r="BZ179" i="6" s="1"/>
  <c r="BZ180" i="6" s="1"/>
  <c r="BZ181" i="6" s="1"/>
  <c r="BZ182" i="6" s="1"/>
  <c r="BZ185" i="6" s="1"/>
  <c r="BZ186" i="6" s="1"/>
  <c r="BZ187" i="6" s="1"/>
  <c r="BZ188" i="6" s="1"/>
  <c r="BZ189" i="6" s="1"/>
  <c r="BZ190" i="6" s="1"/>
  <c r="BZ191" i="6" s="1"/>
  <c r="BZ195" i="6" s="1"/>
  <c r="BZ196" i="6" s="1"/>
  <c r="BZ197" i="6" s="1"/>
  <c r="BZ198" i="6" s="1"/>
  <c r="BZ199" i="6" s="1"/>
  <c r="BZ200" i="6" s="1"/>
  <c r="BZ203" i="6" s="1"/>
  <c r="BZ204" i="6" s="1"/>
  <c r="BZ205" i="6" s="1"/>
  <c r="BZ206" i="6" s="1"/>
  <c r="BZ207" i="6" s="1"/>
  <c r="BZ208" i="6" s="1"/>
  <c r="BZ209" i="6" s="1"/>
  <c r="BZ212" i="6" s="1"/>
  <c r="BZ213" i="6" s="1"/>
  <c r="BZ214" i="6" s="1"/>
  <c r="BZ215" i="6" s="1"/>
  <c r="BZ216" i="6" s="1"/>
  <c r="BZ217" i="6" s="1"/>
  <c r="BZ218" i="6" s="1"/>
  <c r="BZ221" i="6" s="1"/>
  <c r="BZ222" i="6" s="1"/>
  <c r="BZ223" i="6" s="1"/>
  <c r="BZ224" i="6" s="1"/>
  <c r="BZ225" i="6" s="1"/>
  <c r="BZ226" i="6" s="1"/>
  <c r="BZ227" i="6" s="1"/>
  <c r="BZ230" i="6" s="1"/>
  <c r="BZ231" i="6" s="1"/>
  <c r="BZ232" i="6" s="1"/>
  <c r="BZ233" i="6" s="1"/>
  <c r="BZ234" i="6" s="1"/>
  <c r="BZ235" i="6" s="1"/>
  <c r="BZ236" i="6" s="1"/>
  <c r="BZ239" i="6" s="1"/>
  <c r="BZ240" i="6" s="1"/>
  <c r="BZ241" i="6" s="1"/>
  <c r="BZ242" i="6" s="1"/>
  <c r="BZ243" i="6" s="1"/>
  <c r="BZ244" i="6" s="1"/>
  <c r="BZ245" i="6" s="1"/>
  <c r="BZ248" i="6" s="1"/>
  <c r="BZ249" i="6" s="1"/>
  <c r="BZ250" i="6" s="1"/>
  <c r="BZ251" i="6" s="1"/>
  <c r="BZ252" i="6" s="1"/>
  <c r="BZ253" i="6" s="1"/>
  <c r="BZ254" i="6" s="1"/>
  <c r="BZ257" i="6" s="1"/>
  <c r="BZ258" i="6" s="1"/>
  <c r="BZ259" i="6" s="1"/>
  <c r="BZ260" i="6" s="1"/>
  <c r="BZ261" i="6" s="1"/>
  <c r="BZ262" i="6" s="1"/>
  <c r="BZ263" i="6" s="1"/>
  <c r="BZ266" i="6" s="1"/>
  <c r="BZ267" i="6" s="1"/>
  <c r="BZ268" i="6" s="1"/>
  <c r="BZ269" i="6" s="1"/>
  <c r="BZ270" i="6" s="1"/>
  <c r="BZ271" i="6" s="1"/>
  <c r="BZ272" i="6" s="1"/>
  <c r="BY5" i="6"/>
  <c r="BR5" i="6"/>
  <c r="BN5" i="6"/>
  <c r="BN6" i="6" s="1"/>
  <c r="BN7" i="6" s="1"/>
  <c r="BN8" i="6" s="1"/>
  <c r="BN9" i="6" s="1"/>
  <c r="BN10" i="6" s="1"/>
  <c r="BN11" i="6" s="1"/>
  <c r="BN14" i="6" s="1"/>
  <c r="BN15" i="6" s="1"/>
  <c r="BN16" i="6" s="1"/>
  <c r="BN17" i="6" s="1"/>
  <c r="BN18" i="6" s="1"/>
  <c r="BN19" i="6" s="1"/>
  <c r="BN20" i="6" s="1"/>
  <c r="BN23" i="6" s="1"/>
  <c r="BN24" i="6" s="1"/>
  <c r="BN25" i="6" s="1"/>
  <c r="BN26" i="6" s="1"/>
  <c r="BN27" i="6" s="1"/>
  <c r="BN28" i="6" s="1"/>
  <c r="BN29" i="6" s="1"/>
  <c r="BN32" i="6" s="1"/>
  <c r="BN33" i="6" s="1"/>
  <c r="BN34" i="6" s="1"/>
  <c r="BN35" i="6" s="1"/>
  <c r="BN36" i="6" s="1"/>
  <c r="BN37" i="6" s="1"/>
  <c r="BN38" i="6" s="1"/>
  <c r="BN41" i="6" s="1"/>
  <c r="BN42" i="6" s="1"/>
  <c r="BN43" i="6" s="1"/>
  <c r="BN44" i="6" s="1"/>
  <c r="BN45" i="6" s="1"/>
  <c r="BN46" i="6" s="1"/>
  <c r="BN47" i="6" s="1"/>
  <c r="BN50" i="6" s="1"/>
  <c r="BN51" i="6" s="1"/>
  <c r="BN52" i="6" s="1"/>
  <c r="BN53" i="6" s="1"/>
  <c r="BN54" i="6" s="1"/>
  <c r="BN55" i="6" s="1"/>
  <c r="BN56" i="6" s="1"/>
  <c r="BN59" i="6" s="1"/>
  <c r="BN60" i="6" s="1"/>
  <c r="BN61" i="6" s="1"/>
  <c r="BN62" i="6" s="1"/>
  <c r="BN63" i="6" s="1"/>
  <c r="BN64" i="6" s="1"/>
  <c r="BN65" i="6" s="1"/>
  <c r="BM5" i="6"/>
  <c r="BP5" i="6" s="1"/>
  <c r="BF5" i="6"/>
  <c r="AT5" i="6"/>
  <c r="AH5" i="6"/>
  <c r="V5" i="6"/>
  <c r="J5" i="6"/>
  <c r="B5" i="6"/>
  <c r="B6" i="6" s="1"/>
  <c r="B7" i="6" s="1"/>
  <c r="B8" i="6" s="1"/>
  <c r="B9" i="6" s="1"/>
  <c r="B10" i="6" s="1"/>
  <c r="B11" i="6" s="1"/>
  <c r="B14" i="6" s="1"/>
  <c r="B15" i="6" s="1"/>
  <c r="B16" i="6" s="1"/>
  <c r="B17" i="6" s="1"/>
  <c r="B18" i="6" s="1"/>
  <c r="B19" i="6" s="1"/>
  <c r="B20" i="6" s="1"/>
  <c r="B23" i="6" s="1"/>
  <c r="B24" i="6" s="1"/>
  <c r="B25" i="6" s="1"/>
  <c r="B26" i="6" s="1"/>
  <c r="B27" i="6" s="1"/>
  <c r="B28" i="6" s="1"/>
  <c r="B29" i="6" s="1"/>
  <c r="B32" i="6" s="1"/>
  <c r="B33" i="6" s="1"/>
  <c r="B34" i="6" s="1"/>
  <c r="B35" i="6" s="1"/>
  <c r="B36" i="6" s="1"/>
  <c r="B37" i="6" s="1"/>
  <c r="B38" i="6" s="1"/>
  <c r="B41" i="6" s="1"/>
  <c r="B42" i="6" s="1"/>
  <c r="B43" i="6" s="1"/>
  <c r="B44" i="6" s="1"/>
  <c r="B45" i="6" s="1"/>
  <c r="B46" i="6" s="1"/>
  <c r="B47" i="6" s="1"/>
  <c r="B50" i="6" s="1"/>
  <c r="B51" i="6" s="1"/>
  <c r="B52" i="6" s="1"/>
  <c r="B53" i="6" s="1"/>
  <c r="B54" i="6" s="1"/>
  <c r="B55" i="6" s="1"/>
  <c r="B56" i="6" s="1"/>
  <c r="B59" i="6" s="1"/>
  <c r="B60" i="6" s="1"/>
  <c r="B61" i="6" s="1"/>
  <c r="B62" i="6" s="1"/>
  <c r="B63" i="6" s="1"/>
  <c r="B64" i="6" s="1"/>
  <c r="B65" i="6" s="1"/>
  <c r="B68" i="6" s="1"/>
  <c r="B69" i="6" s="1"/>
  <c r="B70" i="6" s="1"/>
  <c r="B71" i="6" s="1"/>
  <c r="B72" i="6" s="1"/>
  <c r="B73" i="6" s="1"/>
  <c r="B74" i="6" s="1"/>
  <c r="B77" i="6" s="1"/>
  <c r="B78" i="6" s="1"/>
  <c r="B79" i="6" s="1"/>
  <c r="B80" i="6" s="1"/>
  <c r="B81" i="6" s="1"/>
  <c r="B82" i="6" s="1"/>
  <c r="B83" i="6" s="1"/>
  <c r="B86" i="6" s="1"/>
  <c r="B87" i="6" s="1"/>
  <c r="B88" i="6" s="1"/>
  <c r="B89" i="6" s="1"/>
  <c r="B90" i="6" s="1"/>
  <c r="B91" i="6" s="1"/>
  <c r="B92" i="6" s="1"/>
  <c r="B95" i="6" s="1"/>
  <c r="B96" i="6" s="1"/>
  <c r="B97" i="6" s="1"/>
  <c r="B98" i="6" s="1"/>
  <c r="B99" i="6" s="1"/>
  <c r="B100" i="6" s="1"/>
  <c r="B101" i="6" s="1"/>
  <c r="B104" i="6" s="1"/>
  <c r="B105" i="6" s="1"/>
  <c r="B106" i="6" s="1"/>
  <c r="B107" i="6" s="1"/>
  <c r="B108" i="6" s="1"/>
  <c r="B109" i="6" s="1"/>
  <c r="B110" i="6" s="1"/>
  <c r="B113" i="6" s="1"/>
  <c r="B114" i="6" s="1"/>
  <c r="B115" i="6" s="1"/>
  <c r="B116" i="6" s="1"/>
  <c r="B117" i="6" s="1"/>
  <c r="B118" i="6" s="1"/>
  <c r="B119" i="6" s="1"/>
  <c r="B122" i="6" s="1"/>
  <c r="B123" i="6" s="1"/>
  <c r="B124" i="6" s="1"/>
  <c r="B125" i="6" s="1"/>
  <c r="B126" i="6" s="1"/>
  <c r="B127" i="6" s="1"/>
  <c r="B128" i="6" s="1"/>
  <c r="B131" i="6" s="1"/>
  <c r="B132" i="6" s="1"/>
  <c r="B133" i="6" s="1"/>
  <c r="B134" i="6" s="1"/>
  <c r="B135" i="6" s="1"/>
  <c r="B136" i="6" s="1"/>
  <c r="B137" i="6" s="1"/>
  <c r="B140" i="6" s="1"/>
  <c r="B141" i="6" s="1"/>
  <c r="B142" i="6" s="1"/>
  <c r="B143" i="6" s="1"/>
  <c r="B144" i="6" s="1"/>
  <c r="B145" i="6" s="1"/>
  <c r="B146" i="6" s="1"/>
  <c r="B149" i="6" s="1"/>
  <c r="B150" i="6" s="1"/>
  <c r="B151" i="6" s="1"/>
  <c r="B152" i="6" s="1"/>
  <c r="B153" i="6" s="1"/>
  <c r="B154" i="6" s="1"/>
  <c r="B155" i="6" s="1"/>
  <c r="B158" i="6" s="1"/>
  <c r="B159" i="6" s="1"/>
  <c r="B160" i="6" s="1"/>
  <c r="B161" i="6" s="1"/>
  <c r="B162" i="6" s="1"/>
  <c r="B163" i="6" s="1"/>
  <c r="B164" i="6" s="1"/>
  <c r="B167" i="6" s="1"/>
  <c r="B168" i="6" s="1"/>
  <c r="B169" i="6" s="1"/>
  <c r="B170" i="6" s="1"/>
  <c r="B171" i="6" s="1"/>
  <c r="B172" i="6" s="1"/>
  <c r="B173" i="6" s="1"/>
  <c r="B176" i="6" s="1"/>
  <c r="B177" i="6" s="1"/>
  <c r="B178" i="6" s="1"/>
  <c r="B179" i="6" s="1"/>
  <c r="B180" i="6" s="1"/>
  <c r="B181" i="6" s="1"/>
  <c r="B182" i="6" s="1"/>
  <c r="B185" i="6" s="1"/>
  <c r="B186" i="6" s="1"/>
  <c r="B187" i="6" s="1"/>
  <c r="B188" i="6" s="1"/>
  <c r="B189" i="6" s="1"/>
  <c r="B190" i="6" s="1"/>
  <c r="B191" i="6" s="1"/>
  <c r="B194" i="6" s="1"/>
  <c r="B195" i="6" s="1"/>
  <c r="B196" i="6" s="1"/>
  <c r="B197" i="6" s="1"/>
  <c r="B198" i="6" s="1"/>
  <c r="B199" i="6" s="1"/>
  <c r="B200" i="6" s="1"/>
  <c r="B203" i="6" s="1"/>
  <c r="B204" i="6" s="1"/>
  <c r="B205" i="6" s="1"/>
  <c r="B206" i="6" s="1"/>
  <c r="B207" i="6" s="1"/>
  <c r="B208" i="6" s="1"/>
  <c r="B209" i="6" s="1"/>
  <c r="B212" i="6" s="1"/>
  <c r="B213" i="6" s="1"/>
  <c r="B214" i="6" s="1"/>
  <c r="B215" i="6" s="1"/>
  <c r="B216" i="6" s="1"/>
  <c r="B217" i="6" s="1"/>
  <c r="B218" i="6" s="1"/>
  <c r="B221" i="6" s="1"/>
  <c r="B222" i="6" s="1"/>
  <c r="B223" i="6" s="1"/>
  <c r="B224" i="6" s="1"/>
  <c r="B225" i="6" s="1"/>
  <c r="B226" i="6" s="1"/>
  <c r="B227" i="6" s="1"/>
  <c r="B230" i="6" s="1"/>
  <c r="B231" i="6" s="1"/>
  <c r="B232" i="6" s="1"/>
  <c r="B233" i="6" s="1"/>
  <c r="B234" i="6" s="1"/>
  <c r="B235" i="6" s="1"/>
  <c r="B236" i="6" s="1"/>
  <c r="B239" i="6" s="1"/>
  <c r="B240" i="6" s="1"/>
  <c r="B241" i="6" s="1"/>
  <c r="B242" i="6" s="1"/>
  <c r="B243" i="6" s="1"/>
  <c r="B244" i="6" s="1"/>
  <c r="B245" i="6" s="1"/>
  <c r="B248" i="6" s="1"/>
  <c r="B249" i="6" s="1"/>
  <c r="B250" i="6" s="1"/>
  <c r="B251" i="6" s="1"/>
  <c r="B252" i="6" s="1"/>
  <c r="B253" i="6" s="1"/>
  <c r="B254" i="6" s="1"/>
  <c r="B257" i="6" s="1"/>
  <c r="B258" i="6" s="1"/>
  <c r="B259" i="6" s="1"/>
  <c r="B260" i="6" s="1"/>
  <c r="B261" i="6" s="1"/>
  <c r="B262" i="6" s="1"/>
  <c r="B263" i="6" s="1"/>
  <c r="B266" i="6" s="1"/>
  <c r="B267" i="6" s="1"/>
  <c r="B268" i="6" s="1"/>
  <c r="B269" i="6" s="1"/>
  <c r="B270" i="6" s="1"/>
  <c r="B271" i="6" s="1"/>
  <c r="B272" i="6" s="1"/>
  <c r="B275" i="6" s="1"/>
  <c r="B276" i="6" s="1"/>
  <c r="B277" i="6" s="1"/>
  <c r="HB115" i="6"/>
  <c r="HB116" i="6" s="1"/>
  <c r="HB117" i="6" s="1"/>
  <c r="HB118" i="6" s="1"/>
  <c r="HB119" i="6" s="1"/>
  <c r="HV102" i="1"/>
  <c r="HU102" i="1"/>
  <c r="HQ102" i="1"/>
  <c r="HO102" i="1"/>
  <c r="HL102" i="1"/>
  <c r="HK102" i="1"/>
  <c r="HJ102" i="1"/>
  <c r="HI102" i="1"/>
  <c r="HE102" i="1"/>
  <c r="HC102" i="1"/>
  <c r="GZ102" i="1"/>
  <c r="GY102" i="1"/>
  <c r="GX102" i="1"/>
  <c r="GW102" i="1"/>
  <c r="GS102" i="1"/>
  <c r="GQ102" i="1"/>
  <c r="GN102" i="1"/>
  <c r="GM102" i="1"/>
  <c r="GL102" i="1"/>
  <c r="GK102" i="1"/>
  <c r="GG102" i="1"/>
  <c r="GE102" i="1"/>
  <c r="GB102" i="1"/>
  <c r="GA102" i="1"/>
  <c r="FN102" i="1"/>
  <c r="FM102" i="1"/>
  <c r="FI102" i="1"/>
  <c r="FG102" i="1"/>
  <c r="FD102" i="1"/>
  <c r="FC102" i="1"/>
  <c r="FB102" i="1"/>
  <c r="FA102" i="1"/>
  <c r="EW102" i="1"/>
  <c r="EU102" i="1"/>
  <c r="ER102" i="1"/>
  <c r="EQ102" i="1"/>
  <c r="EP102" i="1"/>
  <c r="EO102" i="1"/>
  <c r="EK102" i="1"/>
  <c r="EI102" i="1"/>
  <c r="EF102" i="1"/>
  <c r="EE102" i="1"/>
  <c r="ED102" i="1"/>
  <c r="EC102" i="1"/>
  <c r="DY102" i="1"/>
  <c r="DW102" i="1"/>
  <c r="DT102" i="1"/>
  <c r="DS102" i="1"/>
  <c r="DR102" i="1"/>
  <c r="DQ102" i="1"/>
  <c r="DM102" i="1"/>
  <c r="DK102" i="1"/>
  <c r="DH102" i="1"/>
  <c r="DG102" i="1"/>
  <c r="DF102" i="1"/>
  <c r="DE102" i="1"/>
  <c r="DA102" i="1"/>
  <c r="CV102" i="1"/>
  <c r="CU102" i="1"/>
  <c r="CT102" i="1"/>
  <c r="CS102" i="1"/>
  <c r="CO102" i="1"/>
  <c r="CM102" i="1"/>
  <c r="CJ102" i="1"/>
  <c r="CI102" i="1"/>
  <c r="CH102" i="1"/>
  <c r="CG102" i="1"/>
  <c r="CC102" i="1"/>
  <c r="CA102" i="1"/>
  <c r="BX102" i="1"/>
  <c r="BW102" i="1"/>
  <c r="K14" i="11" s="1"/>
  <c r="BV102" i="1"/>
  <c r="BU102" i="1"/>
  <c r="BQ102" i="1"/>
  <c r="BO102" i="1"/>
  <c r="BL102" i="1"/>
  <c r="BK102" i="1"/>
  <c r="BJ102" i="1"/>
  <c r="BI102" i="1"/>
  <c r="BE102" i="1"/>
  <c r="BC102" i="1"/>
  <c r="AZ102" i="1"/>
  <c r="AY102" i="1"/>
  <c r="AX102" i="1"/>
  <c r="AW102" i="1"/>
  <c r="AS102" i="1"/>
  <c r="AQ102" i="1"/>
  <c r="AN102" i="1"/>
  <c r="AM102" i="1"/>
  <c r="AL102" i="1"/>
  <c r="AK102" i="1"/>
  <c r="AG102" i="1"/>
  <c r="AE102" i="1"/>
  <c r="AB102" i="1"/>
  <c r="AA102" i="1"/>
  <c r="Z102" i="1"/>
  <c r="Y102" i="1"/>
  <c r="U102" i="1"/>
  <c r="S102" i="1"/>
  <c r="P102" i="1"/>
  <c r="O102" i="1"/>
  <c r="N102" i="1"/>
  <c r="M102" i="1"/>
  <c r="I102" i="1"/>
  <c r="G102" i="1"/>
  <c r="D102" i="1"/>
  <c r="C102" i="1"/>
  <c r="HV93" i="1"/>
  <c r="HU93" i="1"/>
  <c r="HQ93" i="1"/>
  <c r="HO93" i="1"/>
  <c r="HL93" i="1"/>
  <c r="HK93" i="1"/>
  <c r="HJ93" i="1"/>
  <c r="HI93" i="1"/>
  <c r="HE93" i="1"/>
  <c r="HC93" i="1"/>
  <c r="GZ93" i="1"/>
  <c r="GY93" i="1"/>
  <c r="GX93" i="1"/>
  <c r="GW93" i="1"/>
  <c r="GS93" i="1"/>
  <c r="GQ93" i="1"/>
  <c r="GN93" i="1"/>
  <c r="GM93" i="1"/>
  <c r="GL93" i="1"/>
  <c r="GK93" i="1"/>
  <c r="GG93" i="1"/>
  <c r="GE93" i="1"/>
  <c r="GB93" i="1"/>
  <c r="GA93" i="1"/>
  <c r="FN93" i="1"/>
  <c r="FM93" i="1"/>
  <c r="FI93" i="1"/>
  <c r="FG93" i="1"/>
  <c r="FD93" i="1"/>
  <c r="FC93" i="1"/>
  <c r="FB93" i="1"/>
  <c r="FA93" i="1"/>
  <c r="EW93" i="1"/>
  <c r="EU93" i="1"/>
  <c r="ER93" i="1"/>
  <c r="EQ93" i="1"/>
  <c r="EP93" i="1"/>
  <c r="EO93" i="1"/>
  <c r="EK93" i="1"/>
  <c r="EI93" i="1"/>
  <c r="EF93" i="1"/>
  <c r="EE93" i="1"/>
  <c r="ED93" i="1"/>
  <c r="EC93" i="1"/>
  <c r="DY93" i="1"/>
  <c r="DW93" i="1"/>
  <c r="DT93" i="1"/>
  <c r="DS93" i="1"/>
  <c r="DR93" i="1"/>
  <c r="DQ93" i="1"/>
  <c r="DM93" i="1"/>
  <c r="DK93" i="1"/>
  <c r="DH93" i="1"/>
  <c r="DG93" i="1"/>
  <c r="DF93" i="1"/>
  <c r="DE93" i="1"/>
  <c r="DA93" i="1"/>
  <c r="CY93" i="1"/>
  <c r="CV93" i="1"/>
  <c r="CU93" i="1"/>
  <c r="CT93" i="1"/>
  <c r="CS93" i="1"/>
  <c r="CO93" i="1"/>
  <c r="CM93" i="1"/>
  <c r="CJ93" i="1"/>
  <c r="CI93" i="1"/>
  <c r="CH93" i="1"/>
  <c r="CG93" i="1"/>
  <c r="CC93" i="1"/>
  <c r="CA93" i="1"/>
  <c r="BX93" i="1"/>
  <c r="BW93" i="1"/>
  <c r="BV93" i="1"/>
  <c r="BU93" i="1"/>
  <c r="BQ93" i="1"/>
  <c r="BO93" i="1"/>
  <c r="BL93" i="1"/>
  <c r="BK93" i="1"/>
  <c r="BJ93" i="1"/>
  <c r="BI93" i="1"/>
  <c r="BE93" i="1"/>
  <c r="BC93" i="1"/>
  <c r="AZ93" i="1"/>
  <c r="AY93" i="1"/>
  <c r="AX93" i="1"/>
  <c r="AW93" i="1"/>
  <c r="AS93" i="1"/>
  <c r="AQ93" i="1"/>
  <c r="AN93" i="1"/>
  <c r="AM93" i="1"/>
  <c r="AL93" i="1"/>
  <c r="AK93" i="1"/>
  <c r="AG93" i="1"/>
  <c r="AE93" i="1"/>
  <c r="AB93" i="1"/>
  <c r="AA93" i="1"/>
  <c r="Z93" i="1"/>
  <c r="Y93" i="1"/>
  <c r="U93" i="1"/>
  <c r="S93" i="1"/>
  <c r="P93" i="1"/>
  <c r="O93" i="1"/>
  <c r="N93" i="1"/>
  <c r="M93" i="1"/>
  <c r="I93" i="1"/>
  <c r="G93" i="1"/>
  <c r="D93" i="1"/>
  <c r="C93" i="1"/>
  <c r="HV75" i="1"/>
  <c r="HU75" i="1"/>
  <c r="HQ75" i="1"/>
  <c r="HO75" i="1"/>
  <c r="HL75" i="1"/>
  <c r="HK75" i="1"/>
  <c r="HJ75" i="1"/>
  <c r="HI75" i="1"/>
  <c r="HE75" i="1"/>
  <c r="HC75" i="1"/>
  <c r="GZ75" i="1"/>
  <c r="GY75" i="1"/>
  <c r="GX75" i="1"/>
  <c r="GW75" i="1"/>
  <c r="GS75" i="1"/>
  <c r="GQ75" i="1"/>
  <c r="GN75" i="1"/>
  <c r="GM75" i="1"/>
  <c r="GL75" i="1"/>
  <c r="GK75" i="1"/>
  <c r="GG75" i="1"/>
  <c r="GE75" i="1"/>
  <c r="GB75" i="1"/>
  <c r="GA75" i="1"/>
  <c r="FN75" i="1"/>
  <c r="FM75" i="1"/>
  <c r="FI75" i="1"/>
  <c r="FG75" i="1"/>
  <c r="FD75" i="1"/>
  <c r="FC75" i="1"/>
  <c r="FB75" i="1"/>
  <c r="FA75" i="1"/>
  <c r="EW75" i="1"/>
  <c r="EU75" i="1"/>
  <c r="ER75" i="1"/>
  <c r="EQ75" i="1"/>
  <c r="EP75" i="1"/>
  <c r="EO75" i="1"/>
  <c r="EK75" i="1"/>
  <c r="EI75" i="1"/>
  <c r="EF75" i="1"/>
  <c r="EE75" i="1"/>
  <c r="ED75" i="1"/>
  <c r="EC75" i="1"/>
  <c r="DY75" i="1"/>
  <c r="DW75" i="1"/>
  <c r="DT75" i="1"/>
  <c r="DS75" i="1"/>
  <c r="DR75" i="1"/>
  <c r="DQ75" i="1"/>
  <c r="DM75" i="1"/>
  <c r="DK75" i="1"/>
  <c r="DH75" i="1"/>
  <c r="DG75" i="1"/>
  <c r="DF75" i="1"/>
  <c r="DE75" i="1"/>
  <c r="DA75" i="1"/>
  <c r="CY75" i="1"/>
  <c r="CV75" i="1"/>
  <c r="CU75" i="1"/>
  <c r="CT75" i="1"/>
  <c r="CS75" i="1"/>
  <c r="CO75" i="1"/>
  <c r="CM75" i="1"/>
  <c r="CJ75" i="1"/>
  <c r="CI75" i="1"/>
  <c r="CH75" i="1"/>
  <c r="CG75" i="1"/>
  <c r="CC75" i="1"/>
  <c r="CA75" i="1"/>
  <c r="BX75" i="1"/>
  <c r="BW75" i="1"/>
  <c r="BV75" i="1"/>
  <c r="BU75" i="1"/>
  <c r="BQ75" i="1"/>
  <c r="BO75" i="1"/>
  <c r="BL75" i="1"/>
  <c r="BK75" i="1"/>
  <c r="BJ75" i="1"/>
  <c r="BI75" i="1"/>
  <c r="BE75" i="1"/>
  <c r="BC75" i="1"/>
  <c r="AZ75" i="1"/>
  <c r="AY75" i="1"/>
  <c r="AX75" i="1"/>
  <c r="AW75" i="1"/>
  <c r="AS75" i="1"/>
  <c r="AQ75" i="1"/>
  <c r="AN75" i="1"/>
  <c r="AM75" i="1"/>
  <c r="AL75" i="1"/>
  <c r="AK75" i="1"/>
  <c r="AG75" i="1"/>
  <c r="AE75" i="1"/>
  <c r="AB75" i="1"/>
  <c r="AA75" i="1"/>
  <c r="Z75" i="1"/>
  <c r="Y75" i="1"/>
  <c r="U75" i="1"/>
  <c r="S75" i="1"/>
  <c r="P75" i="1"/>
  <c r="O75" i="1"/>
  <c r="N75" i="1"/>
  <c r="M75" i="1"/>
  <c r="I75" i="1"/>
  <c r="G75" i="1"/>
  <c r="D75" i="1"/>
  <c r="C75" i="1"/>
  <c r="HR74" i="1"/>
  <c r="HF74" i="1"/>
  <c r="GT74" i="1"/>
  <c r="GH74" i="1"/>
  <c r="FJ74" i="1"/>
  <c r="EX74" i="1"/>
  <c r="EL74" i="1"/>
  <c r="DZ74" i="1"/>
  <c r="DN74" i="1"/>
  <c r="DB74" i="1"/>
  <c r="CP74" i="1"/>
  <c r="CD74" i="1"/>
  <c r="BR74" i="1"/>
  <c r="BF74" i="1"/>
  <c r="AT74" i="1"/>
  <c r="AH74" i="1"/>
  <c r="V74" i="1"/>
  <c r="J74" i="1"/>
  <c r="HR73" i="1"/>
  <c r="HF73" i="1"/>
  <c r="GT73" i="1"/>
  <c r="GH73" i="1"/>
  <c r="FJ73" i="1"/>
  <c r="EX73" i="1"/>
  <c r="EL73" i="1"/>
  <c r="DZ73" i="1"/>
  <c r="DN73" i="1"/>
  <c r="DB73" i="1"/>
  <c r="CP73" i="1"/>
  <c r="CD73" i="1"/>
  <c r="BR73" i="1"/>
  <c r="BF73" i="1"/>
  <c r="AT73" i="1"/>
  <c r="AH73" i="1"/>
  <c r="V73" i="1"/>
  <c r="J73" i="1"/>
  <c r="HR72" i="1"/>
  <c r="HF72" i="1"/>
  <c r="GT72" i="1"/>
  <c r="FJ72" i="1"/>
  <c r="EX72" i="1"/>
  <c r="EL72" i="1"/>
  <c r="DZ72" i="1"/>
  <c r="DN72" i="1"/>
  <c r="DB72" i="1"/>
  <c r="CP72" i="1"/>
  <c r="CD72" i="1"/>
  <c r="BR72" i="1"/>
  <c r="BF72" i="1"/>
  <c r="AT72" i="1"/>
  <c r="AH72" i="1"/>
  <c r="V72" i="1"/>
  <c r="J72" i="1"/>
  <c r="HR71" i="1"/>
  <c r="HF71" i="1"/>
  <c r="GT71" i="1"/>
  <c r="GH71" i="1"/>
  <c r="FJ71" i="1"/>
  <c r="EX71" i="1"/>
  <c r="EL71" i="1"/>
  <c r="DZ71" i="1"/>
  <c r="DN71" i="1"/>
  <c r="DB71" i="1"/>
  <c r="CP71" i="1"/>
  <c r="CD71" i="1"/>
  <c r="BR71" i="1"/>
  <c r="BF71" i="1"/>
  <c r="AT71" i="1"/>
  <c r="AH71" i="1"/>
  <c r="V71" i="1"/>
  <c r="J71" i="1"/>
  <c r="HR70" i="1"/>
  <c r="HF70" i="1"/>
  <c r="GT70" i="1"/>
  <c r="GH70" i="1"/>
  <c r="FJ70" i="1"/>
  <c r="EX70" i="1"/>
  <c r="EL70" i="1"/>
  <c r="DZ70" i="1"/>
  <c r="DN70" i="1"/>
  <c r="DB70" i="1"/>
  <c r="CP70" i="1"/>
  <c r="CD70" i="1"/>
  <c r="BR70" i="1"/>
  <c r="BF70" i="1"/>
  <c r="AT70" i="1"/>
  <c r="AH70" i="1"/>
  <c r="V70" i="1"/>
  <c r="J70" i="1"/>
  <c r="HR69" i="1"/>
  <c r="HF69" i="1"/>
  <c r="GT69" i="1"/>
  <c r="GH69" i="1"/>
  <c r="FJ69" i="1"/>
  <c r="EX69" i="1"/>
  <c r="EL69" i="1"/>
  <c r="DZ69" i="1"/>
  <c r="DN69" i="1"/>
  <c r="DB69" i="1"/>
  <c r="CP69" i="1"/>
  <c r="CD69" i="1"/>
  <c r="BR69" i="1"/>
  <c r="BF69" i="1"/>
  <c r="AT69" i="1"/>
  <c r="AH69" i="1"/>
  <c r="V69" i="1"/>
  <c r="J69" i="1"/>
  <c r="HR68" i="1"/>
  <c r="HF68" i="1"/>
  <c r="GT68" i="1"/>
  <c r="GH68" i="1"/>
  <c r="FJ68" i="1"/>
  <c r="EX68" i="1"/>
  <c r="EL68" i="1"/>
  <c r="DZ68" i="1"/>
  <c r="DN68" i="1"/>
  <c r="DB68" i="1"/>
  <c r="CP68" i="1"/>
  <c r="CD68" i="1"/>
  <c r="BR68" i="1"/>
  <c r="BF68" i="1"/>
  <c r="AT68" i="1"/>
  <c r="AH68" i="1"/>
  <c r="V68" i="1"/>
  <c r="J68" i="1"/>
  <c r="HV66" i="1"/>
  <c r="HU66" i="1"/>
  <c r="HQ66" i="1"/>
  <c r="HO66" i="1"/>
  <c r="HL66" i="1"/>
  <c r="HK66" i="1"/>
  <c r="HJ66" i="1"/>
  <c r="HI66" i="1"/>
  <c r="HE66" i="1"/>
  <c r="HC66" i="1"/>
  <c r="GZ66" i="1"/>
  <c r="GY66" i="1"/>
  <c r="GX66" i="1"/>
  <c r="GW66" i="1"/>
  <c r="GS66" i="1"/>
  <c r="GQ66" i="1"/>
  <c r="GN66" i="1"/>
  <c r="GM66" i="1"/>
  <c r="GL66" i="1"/>
  <c r="GK66" i="1"/>
  <c r="GG66" i="1"/>
  <c r="GE66" i="1"/>
  <c r="GB66" i="1"/>
  <c r="GA66" i="1"/>
  <c r="FN66" i="1"/>
  <c r="FM66" i="1"/>
  <c r="FI66" i="1"/>
  <c r="FG66" i="1"/>
  <c r="FD66" i="1"/>
  <c r="FC66" i="1"/>
  <c r="FB66" i="1"/>
  <c r="FA66" i="1"/>
  <c r="EW66" i="1"/>
  <c r="EU66" i="1"/>
  <c r="ER66" i="1"/>
  <c r="EQ66" i="1"/>
  <c r="EP66" i="1"/>
  <c r="EO66" i="1"/>
  <c r="EK66" i="1"/>
  <c r="EI66" i="1"/>
  <c r="EF66" i="1"/>
  <c r="EE66" i="1"/>
  <c r="ED66" i="1"/>
  <c r="EC66" i="1"/>
  <c r="DY66" i="1"/>
  <c r="DW66" i="1"/>
  <c r="DT66" i="1"/>
  <c r="DS66" i="1"/>
  <c r="DR66" i="1"/>
  <c r="DQ66" i="1"/>
  <c r="DM66" i="1"/>
  <c r="DK66" i="1"/>
  <c r="DH66" i="1"/>
  <c r="DG66" i="1"/>
  <c r="DF66" i="1"/>
  <c r="DE66" i="1"/>
  <c r="DA66" i="1"/>
  <c r="CY66" i="1"/>
  <c r="CV66" i="1"/>
  <c r="CU66" i="1"/>
  <c r="CT66" i="1"/>
  <c r="CS66" i="1"/>
  <c r="CO66" i="1"/>
  <c r="CM66" i="1"/>
  <c r="CJ66" i="1"/>
  <c r="CI66" i="1"/>
  <c r="CH66" i="1"/>
  <c r="CG66" i="1"/>
  <c r="CC66" i="1"/>
  <c r="CA66" i="1"/>
  <c r="BX66" i="1"/>
  <c r="BW66" i="1"/>
  <c r="BV66" i="1"/>
  <c r="BU66" i="1"/>
  <c r="BQ66" i="1"/>
  <c r="BO66" i="1"/>
  <c r="BL66" i="1"/>
  <c r="BK66" i="1"/>
  <c r="BJ66" i="1"/>
  <c r="BI66" i="1"/>
  <c r="BE66" i="1"/>
  <c r="BC66" i="1"/>
  <c r="AZ66" i="1"/>
  <c r="AY66" i="1"/>
  <c r="AX66" i="1"/>
  <c r="AW66" i="1"/>
  <c r="AS66" i="1"/>
  <c r="AQ66" i="1"/>
  <c r="AN66" i="1"/>
  <c r="AM66" i="1"/>
  <c r="AL66" i="1"/>
  <c r="AK66" i="1"/>
  <c r="AG66" i="1"/>
  <c r="AE66" i="1"/>
  <c r="AB66" i="1"/>
  <c r="AA66" i="1"/>
  <c r="Z66" i="1"/>
  <c r="Y66" i="1"/>
  <c r="U66" i="1"/>
  <c r="S66" i="1"/>
  <c r="P66" i="1"/>
  <c r="O66" i="1"/>
  <c r="N66" i="1"/>
  <c r="M66" i="1"/>
  <c r="I66" i="1"/>
  <c r="G66" i="1"/>
  <c r="D66" i="1"/>
  <c r="C66" i="1"/>
  <c r="HR65" i="1"/>
  <c r="HF65" i="1"/>
  <c r="GT65" i="1"/>
  <c r="GH65" i="1"/>
  <c r="FJ65" i="1"/>
  <c r="EX65" i="1"/>
  <c r="EL65" i="1"/>
  <c r="DZ65" i="1"/>
  <c r="DN65" i="1"/>
  <c r="DB65" i="1"/>
  <c r="CP65" i="1"/>
  <c r="CD65" i="1"/>
  <c r="BR65" i="1"/>
  <c r="BF65" i="1"/>
  <c r="AT65" i="1"/>
  <c r="AH65" i="1"/>
  <c r="V65" i="1"/>
  <c r="J65" i="1"/>
  <c r="HR64" i="1"/>
  <c r="HF64" i="1"/>
  <c r="GT64" i="1"/>
  <c r="GH64" i="1"/>
  <c r="FJ64" i="1"/>
  <c r="EX64" i="1"/>
  <c r="EL64" i="1"/>
  <c r="DZ64" i="1"/>
  <c r="DN64" i="1"/>
  <c r="DB64" i="1"/>
  <c r="CP64" i="1"/>
  <c r="CD64" i="1"/>
  <c r="BR64" i="1"/>
  <c r="BF64" i="1"/>
  <c r="AT64" i="1"/>
  <c r="AH64" i="1"/>
  <c r="V64" i="1"/>
  <c r="J64" i="1"/>
  <c r="HR63" i="1"/>
  <c r="HF63" i="1"/>
  <c r="GT63" i="1"/>
  <c r="GH63" i="1"/>
  <c r="FJ63" i="1"/>
  <c r="EX63" i="1"/>
  <c r="EL63" i="1"/>
  <c r="DZ63" i="1"/>
  <c r="DN63" i="1"/>
  <c r="DB63" i="1"/>
  <c r="CP63" i="1"/>
  <c r="CD63" i="1"/>
  <c r="BR63" i="1"/>
  <c r="BF63" i="1"/>
  <c r="AT63" i="1"/>
  <c r="AH63" i="1"/>
  <c r="V63" i="1"/>
  <c r="J63" i="1"/>
  <c r="HR62" i="1"/>
  <c r="HF62" i="1"/>
  <c r="GT62" i="1"/>
  <c r="GH62" i="1"/>
  <c r="FJ62" i="1"/>
  <c r="EX62" i="1"/>
  <c r="EL62" i="1"/>
  <c r="DZ62" i="1"/>
  <c r="DN62" i="1"/>
  <c r="DB62" i="1"/>
  <c r="CP62" i="1"/>
  <c r="CD62" i="1"/>
  <c r="BR62" i="1"/>
  <c r="BF62" i="1"/>
  <c r="AT62" i="1"/>
  <c r="AH62" i="1"/>
  <c r="V62" i="1"/>
  <c r="J62" i="1"/>
  <c r="HR61" i="1"/>
  <c r="HF61" i="1"/>
  <c r="GT61" i="1"/>
  <c r="GH61" i="1"/>
  <c r="FJ61" i="1"/>
  <c r="EX61" i="1"/>
  <c r="EL61" i="1"/>
  <c r="DZ61" i="1"/>
  <c r="DN61" i="1"/>
  <c r="DB61" i="1"/>
  <c r="CP61" i="1"/>
  <c r="CD61" i="1"/>
  <c r="BR61" i="1"/>
  <c r="BF61" i="1"/>
  <c r="AT61" i="1"/>
  <c r="AH61" i="1"/>
  <c r="V61" i="1"/>
  <c r="J61" i="1"/>
  <c r="HR60" i="1"/>
  <c r="HF60" i="1"/>
  <c r="GT60" i="1"/>
  <c r="GH60" i="1"/>
  <c r="FJ60" i="1"/>
  <c r="EX60" i="1"/>
  <c r="EL60" i="1"/>
  <c r="DZ60" i="1"/>
  <c r="DN60" i="1"/>
  <c r="DB60" i="1"/>
  <c r="CP60" i="1"/>
  <c r="CD60" i="1"/>
  <c r="BR60" i="1"/>
  <c r="BF60" i="1"/>
  <c r="AT60" i="1"/>
  <c r="AH60" i="1"/>
  <c r="V60" i="1"/>
  <c r="J60" i="1"/>
  <c r="HR59" i="1"/>
  <c r="HF59" i="1"/>
  <c r="GT59" i="1"/>
  <c r="GH59" i="1"/>
  <c r="FJ59" i="1"/>
  <c r="EX59" i="1"/>
  <c r="EL59" i="1"/>
  <c r="DZ59" i="1"/>
  <c r="DN59" i="1"/>
  <c r="DB59" i="1"/>
  <c r="CP59" i="1"/>
  <c r="CD59" i="1"/>
  <c r="BR59" i="1"/>
  <c r="BF59" i="1"/>
  <c r="AT59" i="1"/>
  <c r="AH59" i="1"/>
  <c r="V59" i="1"/>
  <c r="J59" i="1"/>
  <c r="HV57" i="1"/>
  <c r="HU57" i="1"/>
  <c r="HQ57" i="1"/>
  <c r="HO57" i="1"/>
  <c r="HL57" i="1"/>
  <c r="HK57" i="1"/>
  <c r="HJ57" i="1"/>
  <c r="HI57" i="1"/>
  <c r="HE57" i="1"/>
  <c r="HC57" i="1"/>
  <c r="GZ57" i="1"/>
  <c r="GY57" i="1"/>
  <c r="GX57" i="1"/>
  <c r="GW57" i="1"/>
  <c r="GS57" i="1"/>
  <c r="GQ57" i="1"/>
  <c r="GN57" i="1"/>
  <c r="GM57" i="1"/>
  <c r="GL57" i="1"/>
  <c r="GK57" i="1"/>
  <c r="GG57" i="1"/>
  <c r="GE57" i="1"/>
  <c r="GB57" i="1"/>
  <c r="GA57" i="1"/>
  <c r="FN57" i="1"/>
  <c r="FM57" i="1"/>
  <c r="FI57" i="1"/>
  <c r="FG57" i="1"/>
  <c r="FD57" i="1"/>
  <c r="FC57" i="1"/>
  <c r="FB57" i="1"/>
  <c r="FA57" i="1"/>
  <c r="EW57" i="1"/>
  <c r="EU57" i="1"/>
  <c r="ER57" i="1"/>
  <c r="EQ57" i="1"/>
  <c r="EP57" i="1"/>
  <c r="EO57" i="1"/>
  <c r="EK57" i="1"/>
  <c r="EI57" i="1"/>
  <c r="EF57" i="1"/>
  <c r="EE57" i="1"/>
  <c r="ED57" i="1"/>
  <c r="EC57" i="1"/>
  <c r="DY57" i="1"/>
  <c r="DW57" i="1"/>
  <c r="DT57" i="1"/>
  <c r="DS57" i="1"/>
  <c r="DR57" i="1"/>
  <c r="DQ57" i="1"/>
  <c r="DM57" i="1"/>
  <c r="DK57" i="1"/>
  <c r="DH57" i="1"/>
  <c r="DG57" i="1"/>
  <c r="DF57" i="1"/>
  <c r="DE57" i="1"/>
  <c r="DA57" i="1"/>
  <c r="CY57" i="1"/>
  <c r="CV57" i="1"/>
  <c r="CU57" i="1"/>
  <c r="CT57" i="1"/>
  <c r="CS57" i="1"/>
  <c r="CO57" i="1"/>
  <c r="CM57" i="1"/>
  <c r="CJ57" i="1"/>
  <c r="CI57" i="1"/>
  <c r="CH57" i="1"/>
  <c r="CG57" i="1"/>
  <c r="CC57" i="1"/>
  <c r="CA57" i="1"/>
  <c r="BX57" i="1"/>
  <c r="BW57" i="1"/>
  <c r="BV57" i="1"/>
  <c r="BU57" i="1"/>
  <c r="BQ57" i="1"/>
  <c r="BO57" i="1"/>
  <c r="BL57" i="1"/>
  <c r="BK57" i="1"/>
  <c r="BJ57" i="1"/>
  <c r="BI57" i="1"/>
  <c r="BE57" i="1"/>
  <c r="BC57" i="1"/>
  <c r="AZ57" i="1"/>
  <c r="AY57" i="1"/>
  <c r="AX57" i="1"/>
  <c r="AW57" i="1"/>
  <c r="AS57" i="1"/>
  <c r="AQ57" i="1"/>
  <c r="AN57" i="1"/>
  <c r="AM57" i="1"/>
  <c r="AL57" i="1"/>
  <c r="AK57" i="1"/>
  <c r="AG57" i="1"/>
  <c r="AE57" i="1"/>
  <c r="AB57" i="1"/>
  <c r="AA57" i="1"/>
  <c r="Z57" i="1"/>
  <c r="Y57" i="1"/>
  <c r="U57" i="1"/>
  <c r="S57" i="1"/>
  <c r="P57" i="1"/>
  <c r="O57" i="1"/>
  <c r="N57" i="1"/>
  <c r="M57" i="1"/>
  <c r="I57" i="1"/>
  <c r="G57" i="1"/>
  <c r="D57" i="1"/>
  <c r="C57" i="1"/>
  <c r="HV48" i="1"/>
  <c r="HU48" i="1"/>
  <c r="HQ48" i="1"/>
  <c r="HO48" i="1"/>
  <c r="HL48" i="1"/>
  <c r="HK48" i="1"/>
  <c r="HJ48" i="1"/>
  <c r="HI48" i="1"/>
  <c r="HE48" i="1"/>
  <c r="HC48" i="1"/>
  <c r="GZ48" i="1"/>
  <c r="GY48" i="1"/>
  <c r="GX48" i="1"/>
  <c r="GW48" i="1"/>
  <c r="GS48" i="1"/>
  <c r="GQ48" i="1"/>
  <c r="GN48" i="1"/>
  <c r="GM48" i="1"/>
  <c r="GL48" i="1"/>
  <c r="GK48" i="1"/>
  <c r="GG48" i="1"/>
  <c r="GE48" i="1"/>
  <c r="GB48" i="1"/>
  <c r="GA48" i="1"/>
  <c r="FN48" i="1"/>
  <c r="FM48" i="1"/>
  <c r="FI48" i="1"/>
  <c r="FG48" i="1"/>
  <c r="FD48" i="1"/>
  <c r="FC48" i="1"/>
  <c r="FB48" i="1"/>
  <c r="FA48" i="1"/>
  <c r="EW48" i="1"/>
  <c r="EU48" i="1"/>
  <c r="ER48" i="1"/>
  <c r="EQ48" i="1"/>
  <c r="EP48" i="1"/>
  <c r="EO48" i="1"/>
  <c r="EK48" i="1"/>
  <c r="EI48" i="1"/>
  <c r="EF48" i="1"/>
  <c r="EE48" i="1"/>
  <c r="ED48" i="1"/>
  <c r="EC48" i="1"/>
  <c r="DY48" i="1"/>
  <c r="DW48" i="1"/>
  <c r="DT48" i="1"/>
  <c r="DS48" i="1"/>
  <c r="DR48" i="1"/>
  <c r="DQ48" i="1"/>
  <c r="DM48" i="1"/>
  <c r="DK48" i="1"/>
  <c r="DH48" i="1"/>
  <c r="DG48" i="1"/>
  <c r="DF48" i="1"/>
  <c r="DE48" i="1"/>
  <c r="DA48" i="1"/>
  <c r="CY48" i="1"/>
  <c r="CV48" i="1"/>
  <c r="CU48" i="1"/>
  <c r="CT48" i="1"/>
  <c r="CS48" i="1"/>
  <c r="CO48" i="1"/>
  <c r="CM48" i="1"/>
  <c r="CJ48" i="1"/>
  <c r="CI48" i="1"/>
  <c r="CH48" i="1"/>
  <c r="CG48" i="1"/>
  <c r="CC48" i="1"/>
  <c r="CA48" i="1"/>
  <c r="BX48" i="1"/>
  <c r="BW48" i="1"/>
  <c r="BV48" i="1"/>
  <c r="BU48" i="1"/>
  <c r="BQ48" i="1"/>
  <c r="BO48" i="1"/>
  <c r="BL48" i="1"/>
  <c r="BK48" i="1"/>
  <c r="BJ48" i="1"/>
  <c r="BI48" i="1"/>
  <c r="BE48" i="1"/>
  <c r="BC48" i="1"/>
  <c r="AZ48" i="1"/>
  <c r="AY48" i="1"/>
  <c r="AX48" i="1"/>
  <c r="AW48" i="1"/>
  <c r="AS48" i="1"/>
  <c r="AQ48" i="1"/>
  <c r="AN48" i="1"/>
  <c r="AM48" i="1"/>
  <c r="AL48" i="1"/>
  <c r="AK48" i="1"/>
  <c r="AG48" i="1"/>
  <c r="AE48" i="1"/>
  <c r="AB48" i="1"/>
  <c r="AA48" i="1"/>
  <c r="Z48" i="1"/>
  <c r="Y48" i="1"/>
  <c r="U48" i="1"/>
  <c r="S48" i="1"/>
  <c r="P48" i="1"/>
  <c r="O48" i="1"/>
  <c r="N48" i="1"/>
  <c r="M48" i="1"/>
  <c r="I48" i="1"/>
  <c r="G48" i="1"/>
  <c r="D48" i="1"/>
  <c r="C48" i="1"/>
  <c r="HR47" i="1"/>
  <c r="HF47" i="1"/>
  <c r="GT47" i="1"/>
  <c r="GH47" i="1"/>
  <c r="FJ47" i="1"/>
  <c r="EX47" i="1"/>
  <c r="EL47" i="1"/>
  <c r="DZ47" i="1"/>
  <c r="DN47" i="1"/>
  <c r="DB47" i="1"/>
  <c r="CP47" i="1"/>
  <c r="CD47" i="1"/>
  <c r="BR47" i="1"/>
  <c r="BF47" i="1"/>
  <c r="AT47" i="1"/>
  <c r="AH47" i="1"/>
  <c r="V47" i="1"/>
  <c r="J47" i="1"/>
  <c r="HR46" i="1"/>
  <c r="HF46" i="1"/>
  <c r="GT46" i="1"/>
  <c r="GH46" i="1"/>
  <c r="FJ46" i="1"/>
  <c r="EX46" i="1"/>
  <c r="EL46" i="1"/>
  <c r="DZ46" i="1"/>
  <c r="DN46" i="1"/>
  <c r="DB46" i="1"/>
  <c r="CP46" i="1"/>
  <c r="CD46" i="1"/>
  <c r="BF46" i="1"/>
  <c r="AT46" i="1"/>
  <c r="AH46" i="1"/>
  <c r="V46" i="1"/>
  <c r="J46" i="1"/>
  <c r="HR45" i="1"/>
  <c r="HF45" i="1"/>
  <c r="GT45" i="1"/>
  <c r="GH45" i="1"/>
  <c r="FJ45" i="1"/>
  <c r="EX45" i="1"/>
  <c r="EL45" i="1"/>
  <c r="DZ45" i="1"/>
  <c r="DN45" i="1"/>
  <c r="DB45" i="1"/>
  <c r="CP45" i="1"/>
  <c r="CD45" i="1"/>
  <c r="BR45" i="1"/>
  <c r="BF45" i="1"/>
  <c r="AT45" i="1"/>
  <c r="AH45" i="1"/>
  <c r="V45" i="1"/>
  <c r="J45" i="1"/>
  <c r="HR44" i="1"/>
  <c r="HF44" i="1"/>
  <c r="GT44" i="1"/>
  <c r="GH44" i="1"/>
  <c r="FJ44" i="1"/>
  <c r="EX44" i="1"/>
  <c r="EL44" i="1"/>
  <c r="DZ44" i="1"/>
  <c r="DN44" i="1"/>
  <c r="DB44" i="1"/>
  <c r="CP44" i="1"/>
  <c r="CD44" i="1"/>
  <c r="BR44" i="1"/>
  <c r="BF44" i="1"/>
  <c r="AT44" i="1"/>
  <c r="AH44" i="1"/>
  <c r="V44" i="1"/>
  <c r="J44" i="1"/>
  <c r="HR43" i="1"/>
  <c r="HF43" i="1"/>
  <c r="GT43" i="1"/>
  <c r="GH43" i="1"/>
  <c r="FJ43" i="1"/>
  <c r="EX43" i="1"/>
  <c r="EL43" i="1"/>
  <c r="DZ43" i="1"/>
  <c r="DN43" i="1"/>
  <c r="DB43" i="1"/>
  <c r="CP43" i="1"/>
  <c r="CD43" i="1"/>
  <c r="BR43" i="1"/>
  <c r="BF43" i="1"/>
  <c r="AT43" i="1"/>
  <c r="AH43" i="1"/>
  <c r="V43" i="1"/>
  <c r="J43" i="1"/>
  <c r="HR42" i="1"/>
  <c r="HF42" i="1"/>
  <c r="GT42" i="1"/>
  <c r="GH42" i="1"/>
  <c r="FJ42" i="1"/>
  <c r="EX42" i="1"/>
  <c r="EL42" i="1"/>
  <c r="DZ42" i="1"/>
  <c r="DN42" i="1"/>
  <c r="DB42" i="1"/>
  <c r="CP42" i="1"/>
  <c r="CD42" i="1"/>
  <c r="BR42" i="1"/>
  <c r="BF42" i="1"/>
  <c r="AT42" i="1"/>
  <c r="AH42" i="1"/>
  <c r="V42" i="1"/>
  <c r="J42" i="1"/>
  <c r="HR41" i="1"/>
  <c r="HF41" i="1"/>
  <c r="GT41" i="1"/>
  <c r="GH41" i="1"/>
  <c r="FJ41" i="1"/>
  <c r="EX41" i="1"/>
  <c r="EL41" i="1"/>
  <c r="DZ41" i="1"/>
  <c r="DN41" i="1"/>
  <c r="DB41" i="1"/>
  <c r="CP41" i="1"/>
  <c r="CD41" i="1"/>
  <c r="BR41" i="1"/>
  <c r="BF41" i="1"/>
  <c r="AT41" i="1"/>
  <c r="AH41" i="1"/>
  <c r="V41" i="1"/>
  <c r="J41" i="1"/>
  <c r="HV39" i="1"/>
  <c r="HU39" i="1"/>
  <c r="HQ39" i="1"/>
  <c r="HO39" i="1"/>
  <c r="HL39" i="1"/>
  <c r="HK39" i="1"/>
  <c r="HJ39" i="1"/>
  <c r="HI39" i="1"/>
  <c r="HE39" i="1"/>
  <c r="HC39" i="1"/>
  <c r="GZ39" i="1"/>
  <c r="GY39" i="1"/>
  <c r="GX39" i="1"/>
  <c r="GW39" i="1"/>
  <c r="GS39" i="1"/>
  <c r="GQ39" i="1"/>
  <c r="GN39" i="1"/>
  <c r="GM39" i="1"/>
  <c r="GL39" i="1"/>
  <c r="GK39" i="1"/>
  <c r="GG39" i="1"/>
  <c r="GE39" i="1"/>
  <c r="GB39" i="1"/>
  <c r="GA39" i="1"/>
  <c r="FN39" i="1"/>
  <c r="FM39" i="1"/>
  <c r="FI39" i="1"/>
  <c r="FG39" i="1"/>
  <c r="FD39" i="1"/>
  <c r="FC39" i="1"/>
  <c r="FB39" i="1"/>
  <c r="FA39" i="1"/>
  <c r="EW39" i="1"/>
  <c r="EU39" i="1"/>
  <c r="ER39" i="1"/>
  <c r="EQ39" i="1"/>
  <c r="EP39" i="1"/>
  <c r="EO39" i="1"/>
  <c r="EK39" i="1"/>
  <c r="EI39" i="1"/>
  <c r="EF39" i="1"/>
  <c r="EE39" i="1"/>
  <c r="ED39" i="1"/>
  <c r="EC39" i="1"/>
  <c r="DY39" i="1"/>
  <c r="DW39" i="1"/>
  <c r="DT39" i="1"/>
  <c r="DS39" i="1"/>
  <c r="DR39" i="1"/>
  <c r="DQ39" i="1"/>
  <c r="DM39" i="1"/>
  <c r="DK39" i="1"/>
  <c r="DH39" i="1"/>
  <c r="DG39" i="1"/>
  <c r="DF39" i="1"/>
  <c r="DE39" i="1"/>
  <c r="DA39" i="1"/>
  <c r="CY39" i="1"/>
  <c r="CV39" i="1"/>
  <c r="CU39" i="1"/>
  <c r="CT39" i="1"/>
  <c r="CS39" i="1"/>
  <c r="CO39" i="1"/>
  <c r="CM39" i="1"/>
  <c r="CJ39" i="1"/>
  <c r="CI39" i="1"/>
  <c r="CH39" i="1"/>
  <c r="CG39" i="1"/>
  <c r="CC39" i="1"/>
  <c r="CA39" i="1"/>
  <c r="BX39" i="1"/>
  <c r="BW39" i="1"/>
  <c r="BV39" i="1"/>
  <c r="BU39" i="1"/>
  <c r="BQ39" i="1"/>
  <c r="BO39" i="1"/>
  <c r="BL39" i="1"/>
  <c r="BK39" i="1"/>
  <c r="BJ39" i="1"/>
  <c r="BI39" i="1"/>
  <c r="BE39" i="1"/>
  <c r="BC39" i="1"/>
  <c r="AZ39" i="1"/>
  <c r="AY39" i="1"/>
  <c r="AX39" i="1"/>
  <c r="AW39" i="1"/>
  <c r="AS39" i="1"/>
  <c r="AQ39" i="1"/>
  <c r="AN39" i="1"/>
  <c r="AM39" i="1"/>
  <c r="AL39" i="1"/>
  <c r="AK39" i="1"/>
  <c r="AG39" i="1"/>
  <c r="AE39" i="1"/>
  <c r="AB39" i="1"/>
  <c r="AA39" i="1"/>
  <c r="Z39" i="1"/>
  <c r="Y39" i="1"/>
  <c r="U39" i="1"/>
  <c r="S39" i="1"/>
  <c r="P39" i="1"/>
  <c r="O39" i="1"/>
  <c r="N39" i="1"/>
  <c r="M39" i="1"/>
  <c r="I39" i="1"/>
  <c r="G39" i="1"/>
  <c r="D39" i="1"/>
  <c r="C39" i="1"/>
  <c r="HR38" i="1"/>
  <c r="HF38" i="1"/>
  <c r="GT38" i="1"/>
  <c r="GH38" i="1"/>
  <c r="FJ38" i="1"/>
  <c r="EX38" i="1"/>
  <c r="EL38" i="1"/>
  <c r="DZ38" i="1"/>
  <c r="DN38" i="1"/>
  <c r="DB38" i="1"/>
  <c r="CP38" i="1"/>
  <c r="CD38" i="1"/>
  <c r="BR38" i="1"/>
  <c r="BF38" i="1"/>
  <c r="AT38" i="1"/>
  <c r="AH38" i="1"/>
  <c r="V38" i="1"/>
  <c r="J38" i="1"/>
  <c r="HR37" i="1"/>
  <c r="HF37" i="1"/>
  <c r="GT37" i="1"/>
  <c r="GH37" i="1"/>
  <c r="FJ37" i="1"/>
  <c r="EX37" i="1"/>
  <c r="EL37" i="1"/>
  <c r="DZ37" i="1"/>
  <c r="DN37" i="1"/>
  <c r="DB37" i="1"/>
  <c r="CP37" i="1"/>
  <c r="CD37" i="1"/>
  <c r="BR37" i="1"/>
  <c r="BF37" i="1"/>
  <c r="AT37" i="1"/>
  <c r="AH37" i="1"/>
  <c r="V37" i="1"/>
  <c r="J37" i="1"/>
  <c r="HR36" i="1"/>
  <c r="HF36" i="1"/>
  <c r="GT36" i="1"/>
  <c r="GH36" i="1"/>
  <c r="FJ36" i="1"/>
  <c r="EX36" i="1"/>
  <c r="EL36" i="1"/>
  <c r="DZ36" i="1"/>
  <c r="DN36" i="1"/>
  <c r="DB36" i="1"/>
  <c r="CP36" i="1"/>
  <c r="CD36" i="1"/>
  <c r="BR36" i="1"/>
  <c r="BF36" i="1"/>
  <c r="AT36" i="1"/>
  <c r="AH36" i="1"/>
  <c r="V36" i="1"/>
  <c r="J36" i="1"/>
  <c r="HR35" i="1"/>
  <c r="HF35" i="1"/>
  <c r="GT35" i="1"/>
  <c r="GH35" i="1"/>
  <c r="FJ35" i="1"/>
  <c r="EX35" i="1"/>
  <c r="EL35" i="1"/>
  <c r="DZ35" i="1"/>
  <c r="DN35" i="1"/>
  <c r="DB35" i="1"/>
  <c r="CP35" i="1"/>
  <c r="CD35" i="1"/>
  <c r="BR35" i="1"/>
  <c r="BF35" i="1"/>
  <c r="AT35" i="1"/>
  <c r="AH35" i="1"/>
  <c r="V35" i="1"/>
  <c r="J35" i="1"/>
  <c r="HR34" i="1"/>
  <c r="HF34" i="1"/>
  <c r="GT34" i="1"/>
  <c r="GH34" i="1"/>
  <c r="FJ34" i="1"/>
  <c r="EX34" i="1"/>
  <c r="EL34" i="1"/>
  <c r="DZ34" i="1"/>
  <c r="DN34" i="1"/>
  <c r="DB34" i="1"/>
  <c r="CP34" i="1"/>
  <c r="CD34" i="1"/>
  <c r="BR34" i="1"/>
  <c r="BF34" i="1"/>
  <c r="AT34" i="1"/>
  <c r="AH34" i="1"/>
  <c r="V34" i="1"/>
  <c r="J34" i="1"/>
  <c r="HR33" i="1"/>
  <c r="HF33" i="1"/>
  <c r="GT33" i="1"/>
  <c r="GH33" i="1"/>
  <c r="FJ33" i="1"/>
  <c r="EX33" i="1"/>
  <c r="EL33" i="1"/>
  <c r="DZ33" i="1"/>
  <c r="DN33" i="1"/>
  <c r="DB33" i="1"/>
  <c r="CP33" i="1"/>
  <c r="CD33" i="1"/>
  <c r="BR33" i="1"/>
  <c r="BF33" i="1"/>
  <c r="AT33" i="1"/>
  <c r="AH33" i="1"/>
  <c r="V33" i="1"/>
  <c r="J33" i="1"/>
  <c r="HR32" i="1"/>
  <c r="HF32" i="1"/>
  <c r="GT32" i="1"/>
  <c r="GH32" i="1"/>
  <c r="FJ32" i="1"/>
  <c r="EX32" i="1"/>
  <c r="EL32" i="1"/>
  <c r="DZ32" i="1"/>
  <c r="DN32" i="1"/>
  <c r="DB32" i="1"/>
  <c r="CP32" i="1"/>
  <c r="CD32" i="1"/>
  <c r="BR32" i="1"/>
  <c r="BF32" i="1"/>
  <c r="AT32" i="1"/>
  <c r="AH32" i="1"/>
  <c r="V32" i="1"/>
  <c r="HV30" i="1"/>
  <c r="HU30" i="1"/>
  <c r="HQ30" i="1"/>
  <c r="HO30" i="1"/>
  <c r="HL30" i="1"/>
  <c r="HK30" i="1"/>
  <c r="HJ30" i="1"/>
  <c r="HI30" i="1"/>
  <c r="HE30" i="1"/>
  <c r="HC30" i="1"/>
  <c r="GZ30" i="1"/>
  <c r="GY30" i="1"/>
  <c r="GX30" i="1"/>
  <c r="GW30" i="1"/>
  <c r="GS30" i="1"/>
  <c r="GQ30" i="1"/>
  <c r="GN30" i="1"/>
  <c r="GM30" i="1"/>
  <c r="GL30" i="1"/>
  <c r="GK30" i="1"/>
  <c r="GG30" i="1"/>
  <c r="GE30" i="1"/>
  <c r="GB30" i="1"/>
  <c r="GA30" i="1"/>
  <c r="FN30" i="1"/>
  <c r="FM30" i="1"/>
  <c r="FI30" i="1"/>
  <c r="FG30" i="1"/>
  <c r="FD30" i="1"/>
  <c r="FC30" i="1"/>
  <c r="FB30" i="1"/>
  <c r="FA30" i="1"/>
  <c r="EW30" i="1"/>
  <c r="EU30" i="1"/>
  <c r="ER30" i="1"/>
  <c r="EQ30" i="1"/>
  <c r="EP30" i="1"/>
  <c r="EO30" i="1"/>
  <c r="EK30" i="1"/>
  <c r="EI30" i="1"/>
  <c r="EF30" i="1"/>
  <c r="EE30" i="1"/>
  <c r="ED30" i="1"/>
  <c r="EC30" i="1"/>
  <c r="DY30" i="1"/>
  <c r="DW30" i="1"/>
  <c r="DT30" i="1"/>
  <c r="DS30" i="1"/>
  <c r="DR30" i="1"/>
  <c r="DQ30" i="1"/>
  <c r="DM30" i="1"/>
  <c r="DK30" i="1"/>
  <c r="DH30" i="1"/>
  <c r="DG30" i="1"/>
  <c r="DF30" i="1"/>
  <c r="DE30" i="1"/>
  <c r="DA30" i="1"/>
  <c r="CY30" i="1"/>
  <c r="CV30" i="1"/>
  <c r="CU30" i="1"/>
  <c r="CT30" i="1"/>
  <c r="CS30" i="1"/>
  <c r="CO30" i="1"/>
  <c r="CM30" i="1"/>
  <c r="CJ30" i="1"/>
  <c r="CI30" i="1"/>
  <c r="CH30" i="1"/>
  <c r="CG30" i="1"/>
  <c r="CC30" i="1"/>
  <c r="CA30" i="1"/>
  <c r="BX30" i="1"/>
  <c r="BW30" i="1"/>
  <c r="BV30" i="1"/>
  <c r="BU30" i="1"/>
  <c r="BQ30" i="1"/>
  <c r="BO30" i="1"/>
  <c r="BL30" i="1"/>
  <c r="BK30" i="1"/>
  <c r="BJ30" i="1"/>
  <c r="BI30" i="1"/>
  <c r="BE30" i="1"/>
  <c r="BC30" i="1"/>
  <c r="AZ30" i="1"/>
  <c r="AY30" i="1"/>
  <c r="AX30" i="1"/>
  <c r="AW30" i="1"/>
  <c r="AS30" i="1"/>
  <c r="AQ30" i="1"/>
  <c r="AN30" i="1"/>
  <c r="AM30" i="1"/>
  <c r="AL30" i="1"/>
  <c r="AK30" i="1"/>
  <c r="AG30" i="1"/>
  <c r="AE30" i="1"/>
  <c r="AB30" i="1"/>
  <c r="AA30" i="1"/>
  <c r="Z30" i="1"/>
  <c r="Y30" i="1"/>
  <c r="U30" i="1"/>
  <c r="S30" i="1"/>
  <c r="P30" i="1"/>
  <c r="O30" i="1"/>
  <c r="N30" i="1"/>
  <c r="M30" i="1"/>
  <c r="I30" i="1"/>
  <c r="G30" i="1"/>
  <c r="D30" i="1"/>
  <c r="C30" i="1"/>
  <c r="HR29" i="1"/>
  <c r="HF29" i="1"/>
  <c r="GT29" i="1"/>
  <c r="GH29" i="1"/>
  <c r="FJ29" i="1"/>
  <c r="EX29" i="1"/>
  <c r="EL29" i="1"/>
  <c r="DZ29" i="1"/>
  <c r="DN29" i="1"/>
  <c r="DB29" i="1"/>
  <c r="CP29" i="1"/>
  <c r="CD29" i="1"/>
  <c r="BR29" i="1"/>
  <c r="BF29" i="1"/>
  <c r="AT29" i="1"/>
  <c r="AH29" i="1"/>
  <c r="V29" i="1"/>
  <c r="J29" i="1"/>
  <c r="HR28" i="1"/>
  <c r="HF28" i="1"/>
  <c r="GT28" i="1"/>
  <c r="GH28" i="1"/>
  <c r="FJ28" i="1"/>
  <c r="EL28" i="1"/>
  <c r="DZ28" i="1"/>
  <c r="DN28" i="1"/>
  <c r="DB28" i="1"/>
  <c r="CP28" i="1"/>
  <c r="CD28" i="1"/>
  <c r="BR28" i="1"/>
  <c r="BF28" i="1"/>
  <c r="AT28" i="1"/>
  <c r="AH28" i="1"/>
  <c r="V28" i="1"/>
  <c r="J28" i="1"/>
  <c r="HR27" i="1"/>
  <c r="HF27" i="1"/>
  <c r="GT27" i="1"/>
  <c r="GH27" i="1"/>
  <c r="FJ27" i="1"/>
  <c r="EX27" i="1"/>
  <c r="EL27" i="1"/>
  <c r="DZ27" i="1"/>
  <c r="DN27" i="1"/>
  <c r="DB27" i="1"/>
  <c r="CP27" i="1"/>
  <c r="CD27" i="1"/>
  <c r="BR27" i="1"/>
  <c r="BF27" i="1"/>
  <c r="AT27" i="1"/>
  <c r="AH27" i="1"/>
  <c r="V27" i="1"/>
  <c r="J27" i="1"/>
  <c r="HR26" i="1"/>
  <c r="HF26" i="1"/>
  <c r="GT26" i="1"/>
  <c r="GH26" i="1"/>
  <c r="FJ26" i="1"/>
  <c r="EX26" i="1"/>
  <c r="EL26" i="1"/>
  <c r="DZ26" i="1"/>
  <c r="DN26" i="1"/>
  <c r="DB26" i="1"/>
  <c r="CP26" i="1"/>
  <c r="CD26" i="1"/>
  <c r="BR26" i="1"/>
  <c r="BF26" i="1"/>
  <c r="AT26" i="1"/>
  <c r="AH26" i="1"/>
  <c r="V26" i="1"/>
  <c r="J26" i="1"/>
  <c r="HR23" i="1"/>
  <c r="HF23" i="1"/>
  <c r="GT23" i="1"/>
  <c r="GH23" i="1"/>
  <c r="FJ23" i="1"/>
  <c r="EX23" i="1"/>
  <c r="EL23" i="1"/>
  <c r="DZ23" i="1"/>
  <c r="DN23" i="1"/>
  <c r="DB23" i="1"/>
  <c r="CP23" i="1"/>
  <c r="CD23" i="1"/>
  <c r="BR23" i="1"/>
  <c r="BF23" i="1"/>
  <c r="AH23" i="1"/>
  <c r="V23" i="1"/>
  <c r="J23" i="1"/>
  <c r="V14" i="1"/>
  <c r="AH14" i="1"/>
  <c r="AT14" i="1"/>
  <c r="BF14" i="1"/>
  <c r="BR14" i="1"/>
  <c r="CD14" i="1"/>
  <c r="CP14" i="1"/>
  <c r="DB14" i="1"/>
  <c r="DN14" i="1"/>
  <c r="DZ14" i="1"/>
  <c r="EL14" i="1"/>
  <c r="EX14" i="1"/>
  <c r="FJ14" i="1"/>
  <c r="GH14" i="1"/>
  <c r="GT14" i="1"/>
  <c r="HF14" i="1"/>
  <c r="HR14" i="1"/>
  <c r="V15" i="1"/>
  <c r="AH15" i="1"/>
  <c r="AT15" i="1"/>
  <c r="BF15" i="1"/>
  <c r="BR15" i="1"/>
  <c r="CD15" i="1"/>
  <c r="CP15" i="1"/>
  <c r="DB15" i="1"/>
  <c r="DN15" i="1"/>
  <c r="DZ15" i="1"/>
  <c r="EL15" i="1"/>
  <c r="EX15" i="1"/>
  <c r="FJ15" i="1"/>
  <c r="GH15" i="1"/>
  <c r="GT15" i="1"/>
  <c r="HF15" i="1"/>
  <c r="HR15" i="1"/>
  <c r="V16" i="1"/>
  <c r="AH16" i="1"/>
  <c r="AT16" i="1"/>
  <c r="BF16" i="1"/>
  <c r="BR16" i="1"/>
  <c r="CD16" i="1"/>
  <c r="CP16" i="1"/>
  <c r="DB16" i="1"/>
  <c r="DN16" i="1"/>
  <c r="DZ16" i="1"/>
  <c r="EL16" i="1"/>
  <c r="EX16" i="1"/>
  <c r="FJ16" i="1"/>
  <c r="GH16" i="1"/>
  <c r="GT16" i="1"/>
  <c r="HF16" i="1"/>
  <c r="HR16" i="1"/>
  <c r="V17" i="1"/>
  <c r="AH17" i="1"/>
  <c r="AT17" i="1"/>
  <c r="BF17" i="1"/>
  <c r="BR17" i="1"/>
  <c r="CD17" i="1"/>
  <c r="CP17" i="1"/>
  <c r="DB17" i="1"/>
  <c r="DN17" i="1"/>
  <c r="DZ17" i="1"/>
  <c r="EL17" i="1"/>
  <c r="EX17" i="1"/>
  <c r="FJ17" i="1"/>
  <c r="GH17" i="1"/>
  <c r="GT17" i="1"/>
  <c r="HF17" i="1"/>
  <c r="HR17" i="1"/>
  <c r="V18" i="1"/>
  <c r="AH18" i="1"/>
  <c r="AT18" i="1"/>
  <c r="BF18" i="1"/>
  <c r="BR18" i="1"/>
  <c r="CD18" i="1"/>
  <c r="CP18" i="1"/>
  <c r="DB18" i="1"/>
  <c r="DN18" i="1"/>
  <c r="DZ18" i="1"/>
  <c r="EL18" i="1"/>
  <c r="EX18" i="1"/>
  <c r="FJ18" i="1"/>
  <c r="GH18" i="1"/>
  <c r="GT18" i="1"/>
  <c r="HF18" i="1"/>
  <c r="HR18" i="1"/>
  <c r="V19" i="1"/>
  <c r="AH19" i="1"/>
  <c r="AT19" i="1"/>
  <c r="BF19" i="1"/>
  <c r="BR19" i="1"/>
  <c r="CD19" i="1"/>
  <c r="CP19" i="1"/>
  <c r="DB19" i="1"/>
  <c r="DN19" i="1"/>
  <c r="DZ19" i="1"/>
  <c r="EL19" i="1"/>
  <c r="EX19" i="1"/>
  <c r="FJ19" i="1"/>
  <c r="GH19" i="1"/>
  <c r="GT19" i="1"/>
  <c r="HF19" i="1"/>
  <c r="HR19" i="1"/>
  <c r="O21" i="1"/>
  <c r="P21" i="1"/>
  <c r="S21" i="1"/>
  <c r="U21" i="1"/>
  <c r="Z21" i="1"/>
  <c r="AA21" i="1"/>
  <c r="AB21" i="1"/>
  <c r="AE21" i="1"/>
  <c r="AG21" i="1"/>
  <c r="AL21" i="1"/>
  <c r="AM21" i="1"/>
  <c r="AN21" i="1"/>
  <c r="AQ21" i="1"/>
  <c r="AS21" i="1"/>
  <c r="AW21" i="1"/>
  <c r="AX21" i="1"/>
  <c r="AY21" i="1"/>
  <c r="AZ21" i="1"/>
  <c r="BC21" i="1"/>
  <c r="BE21" i="1"/>
  <c r="BI21" i="1"/>
  <c r="BJ21" i="1"/>
  <c r="BK21" i="1"/>
  <c r="BL21" i="1"/>
  <c r="BO21" i="1"/>
  <c r="BQ21" i="1"/>
  <c r="BU21" i="1"/>
  <c r="BV21" i="1"/>
  <c r="BW21" i="1"/>
  <c r="BX21" i="1"/>
  <c r="CA21" i="1"/>
  <c r="CC21" i="1"/>
  <c r="CG21" i="1"/>
  <c r="CH21" i="1"/>
  <c r="CI21" i="1"/>
  <c r="CJ21" i="1"/>
  <c r="CM21" i="1"/>
  <c r="CO21" i="1"/>
  <c r="CS21" i="1"/>
  <c r="CT21" i="1"/>
  <c r="CU21" i="1"/>
  <c r="CV21" i="1"/>
  <c r="CY21" i="1"/>
  <c r="DA21" i="1"/>
  <c r="DE21" i="1"/>
  <c r="DF21" i="1"/>
  <c r="DG21" i="1"/>
  <c r="DH21" i="1"/>
  <c r="DK21" i="1"/>
  <c r="DM21" i="1"/>
  <c r="DQ21" i="1"/>
  <c r="DR21" i="1"/>
  <c r="DS21" i="1"/>
  <c r="DT21" i="1"/>
  <c r="DW21" i="1"/>
  <c r="DY21" i="1"/>
  <c r="EC21" i="1"/>
  <c r="ED21" i="1"/>
  <c r="EE21" i="1"/>
  <c r="EF21" i="1"/>
  <c r="EI21" i="1"/>
  <c r="EK21" i="1"/>
  <c r="EO21" i="1"/>
  <c r="EP21" i="1"/>
  <c r="EQ21" i="1"/>
  <c r="ER21" i="1"/>
  <c r="EU21" i="1"/>
  <c r="EW21" i="1"/>
  <c r="FA21" i="1"/>
  <c r="FB21" i="1"/>
  <c r="FC21" i="1"/>
  <c r="FD21" i="1"/>
  <c r="FG21" i="1"/>
  <c r="FI21" i="1"/>
  <c r="FM21" i="1"/>
  <c r="FN21" i="1"/>
  <c r="GA21" i="1"/>
  <c r="GB21" i="1"/>
  <c r="GE21" i="1"/>
  <c r="GG21" i="1"/>
  <c r="GK21" i="1"/>
  <c r="GL21" i="1"/>
  <c r="GM21" i="1"/>
  <c r="GN21" i="1"/>
  <c r="GQ21" i="1"/>
  <c r="GS21" i="1"/>
  <c r="GW21" i="1"/>
  <c r="GX21" i="1"/>
  <c r="GY21" i="1"/>
  <c r="GZ21" i="1"/>
  <c r="HC21" i="1"/>
  <c r="HE21" i="1"/>
  <c r="HI21" i="1"/>
  <c r="HJ21" i="1"/>
  <c r="HK21" i="1"/>
  <c r="HL21" i="1"/>
  <c r="HO21" i="1"/>
  <c r="HQ21" i="1"/>
  <c r="HU21" i="1"/>
  <c r="HV21" i="1"/>
  <c r="J19" i="1"/>
  <c r="AO5" i="1"/>
  <c r="AP5" i="1"/>
  <c r="AP6" i="1" s="1"/>
  <c r="AP7" i="1" s="1"/>
  <c r="AP8" i="1" s="1"/>
  <c r="AP9" i="1" s="1"/>
  <c r="AP10" i="1" s="1"/>
  <c r="AP11" i="1" s="1"/>
  <c r="AP14" i="1" s="1"/>
  <c r="AP15" i="1" s="1"/>
  <c r="AP16" i="1" s="1"/>
  <c r="AP17" i="1" s="1"/>
  <c r="AP18" i="1" s="1"/>
  <c r="AP19" i="1" s="1"/>
  <c r="AP20" i="1" s="1"/>
  <c r="AP23" i="1" s="1"/>
  <c r="AP24" i="1" s="1"/>
  <c r="AP25" i="1" s="1"/>
  <c r="AP26" i="1" s="1"/>
  <c r="AP27" i="1" s="1"/>
  <c r="AP28" i="1" s="1"/>
  <c r="AP29" i="1" s="1"/>
  <c r="AP32" i="1" s="1"/>
  <c r="AP33" i="1" s="1"/>
  <c r="AP34" i="1" s="1"/>
  <c r="AT5" i="1"/>
  <c r="BA5" i="1"/>
  <c r="BB5" i="1"/>
  <c r="BB6" i="1" s="1"/>
  <c r="BB7" i="1" s="1"/>
  <c r="BB8" i="1" s="1"/>
  <c r="BB9" i="1" s="1"/>
  <c r="BB10" i="1" s="1"/>
  <c r="BB11" i="1" s="1"/>
  <c r="BB14" i="1" s="1"/>
  <c r="BB15" i="1" s="1"/>
  <c r="BB16" i="1" s="1"/>
  <c r="BB17" i="1" s="1"/>
  <c r="BB18" i="1" s="1"/>
  <c r="BB19" i="1" s="1"/>
  <c r="BB20" i="1" s="1"/>
  <c r="BB23" i="1" s="1"/>
  <c r="BB24" i="1" s="1"/>
  <c r="BB25" i="1" s="1"/>
  <c r="BB26" i="1" s="1"/>
  <c r="BB27" i="1" s="1"/>
  <c r="BB28" i="1" s="1"/>
  <c r="BB29" i="1" s="1"/>
  <c r="BB32" i="1" s="1"/>
  <c r="BB33" i="1" s="1"/>
  <c r="BB34" i="1" s="1"/>
  <c r="BF5" i="1"/>
  <c r="BM5" i="1"/>
  <c r="BP5" i="1" s="1"/>
  <c r="BN5" i="1"/>
  <c r="BN6" i="1" s="1"/>
  <c r="BN7" i="1" s="1"/>
  <c r="BN8" i="1" s="1"/>
  <c r="BN9" i="1" s="1"/>
  <c r="BN10" i="1" s="1"/>
  <c r="BN11" i="1" s="1"/>
  <c r="BN14" i="1" s="1"/>
  <c r="BN15" i="1" s="1"/>
  <c r="BN16" i="1" s="1"/>
  <c r="BN17" i="1" s="1"/>
  <c r="BN18" i="1" s="1"/>
  <c r="BN19" i="1" s="1"/>
  <c r="BN20" i="1" s="1"/>
  <c r="BN23" i="1" s="1"/>
  <c r="BN24" i="1" s="1"/>
  <c r="BN25" i="1" s="1"/>
  <c r="BN26" i="1" s="1"/>
  <c r="BN27" i="1" s="1"/>
  <c r="BN28" i="1" s="1"/>
  <c r="BN29" i="1" s="1"/>
  <c r="BN32" i="1" s="1"/>
  <c r="BN33" i="1" s="1"/>
  <c r="BN34" i="1" s="1"/>
  <c r="BR5" i="1"/>
  <c r="BY5" i="1"/>
  <c r="CB5" i="1" s="1"/>
  <c r="BZ5" i="1"/>
  <c r="BZ6" i="1" s="1"/>
  <c r="BZ7" i="1" s="1"/>
  <c r="BZ8" i="1" s="1"/>
  <c r="BZ9" i="1" s="1"/>
  <c r="BZ10" i="1" s="1"/>
  <c r="BZ11" i="1" s="1"/>
  <c r="BZ14" i="1" s="1"/>
  <c r="BZ15" i="1" s="1"/>
  <c r="BZ16" i="1" s="1"/>
  <c r="BZ17" i="1" s="1"/>
  <c r="BZ18" i="1" s="1"/>
  <c r="BZ19" i="1" s="1"/>
  <c r="BZ20" i="1" s="1"/>
  <c r="BZ23" i="1" s="1"/>
  <c r="BZ24" i="1" s="1"/>
  <c r="BZ25" i="1" s="1"/>
  <c r="BZ26" i="1" s="1"/>
  <c r="BZ27" i="1" s="1"/>
  <c r="BZ28" i="1" s="1"/>
  <c r="BZ29" i="1" s="1"/>
  <c r="BZ32" i="1" s="1"/>
  <c r="BZ33" i="1" s="1"/>
  <c r="BZ34" i="1" s="1"/>
  <c r="CD5" i="1"/>
  <c r="CK5" i="1"/>
  <c r="CK6" i="1" s="1"/>
  <c r="CL5" i="1"/>
  <c r="CL6" i="1" s="1"/>
  <c r="CL7" i="1" s="1"/>
  <c r="CL8" i="1" s="1"/>
  <c r="CL9" i="1" s="1"/>
  <c r="CL10" i="1" s="1"/>
  <c r="CL11" i="1" s="1"/>
  <c r="CL14" i="1" s="1"/>
  <c r="CL15" i="1" s="1"/>
  <c r="CL16" i="1" s="1"/>
  <c r="CL17" i="1" s="1"/>
  <c r="CL18" i="1" s="1"/>
  <c r="CL19" i="1" s="1"/>
  <c r="CL20" i="1" s="1"/>
  <c r="CL23" i="1" s="1"/>
  <c r="CL24" i="1" s="1"/>
  <c r="CL25" i="1" s="1"/>
  <c r="CL26" i="1" s="1"/>
  <c r="CL27" i="1" s="1"/>
  <c r="CL28" i="1" s="1"/>
  <c r="CL29" i="1" s="1"/>
  <c r="CL32" i="1" s="1"/>
  <c r="CL33" i="1" s="1"/>
  <c r="CL34" i="1" s="1"/>
  <c r="CP5" i="1"/>
  <c r="CW5" i="1"/>
  <c r="CZ5" i="1" s="1"/>
  <c r="CX5" i="1"/>
  <c r="CX6" i="1" s="1"/>
  <c r="CX7" i="1" s="1"/>
  <c r="CX8" i="1" s="1"/>
  <c r="CX9" i="1" s="1"/>
  <c r="CX10" i="1" s="1"/>
  <c r="CX11" i="1" s="1"/>
  <c r="CX14" i="1" s="1"/>
  <c r="CX15" i="1" s="1"/>
  <c r="CX16" i="1" s="1"/>
  <c r="CX17" i="1" s="1"/>
  <c r="CX18" i="1" s="1"/>
  <c r="CX19" i="1" s="1"/>
  <c r="CX20" i="1" s="1"/>
  <c r="CX23" i="1" s="1"/>
  <c r="CX24" i="1" s="1"/>
  <c r="CX25" i="1" s="1"/>
  <c r="CX26" i="1" s="1"/>
  <c r="CX27" i="1" s="1"/>
  <c r="CX28" i="1" s="1"/>
  <c r="CX29" i="1" s="1"/>
  <c r="CX32" i="1" s="1"/>
  <c r="CX33" i="1" s="1"/>
  <c r="CX34" i="1" s="1"/>
  <c r="DB5" i="1"/>
  <c r="DI5" i="1"/>
  <c r="DL5" i="1" s="1"/>
  <c r="DJ5" i="1"/>
  <c r="DJ6" i="1" s="1"/>
  <c r="DJ7" i="1" s="1"/>
  <c r="DJ8" i="1" s="1"/>
  <c r="DJ9" i="1" s="1"/>
  <c r="DJ10" i="1" s="1"/>
  <c r="DJ11" i="1" s="1"/>
  <c r="DJ14" i="1" s="1"/>
  <c r="DJ15" i="1" s="1"/>
  <c r="DJ16" i="1" s="1"/>
  <c r="DJ17" i="1" s="1"/>
  <c r="DJ18" i="1" s="1"/>
  <c r="DJ19" i="1" s="1"/>
  <c r="DJ20" i="1" s="1"/>
  <c r="DJ23" i="1" s="1"/>
  <c r="DJ24" i="1" s="1"/>
  <c r="DJ25" i="1" s="1"/>
  <c r="DJ26" i="1" s="1"/>
  <c r="DJ27" i="1" s="1"/>
  <c r="DJ28" i="1" s="1"/>
  <c r="DJ29" i="1" s="1"/>
  <c r="DJ32" i="1" s="1"/>
  <c r="DJ33" i="1" s="1"/>
  <c r="DJ34" i="1" s="1"/>
  <c r="DN5" i="1"/>
  <c r="DU5" i="1"/>
  <c r="DV5" i="1"/>
  <c r="DV6" i="1" s="1"/>
  <c r="DV7" i="1" s="1"/>
  <c r="DV8" i="1" s="1"/>
  <c r="DV9" i="1" s="1"/>
  <c r="DV10" i="1" s="1"/>
  <c r="DV11" i="1" s="1"/>
  <c r="DV14" i="1" s="1"/>
  <c r="DV15" i="1" s="1"/>
  <c r="DV16" i="1" s="1"/>
  <c r="DV17" i="1" s="1"/>
  <c r="DV18" i="1" s="1"/>
  <c r="DV19" i="1" s="1"/>
  <c r="DV20" i="1" s="1"/>
  <c r="DV23" i="1" s="1"/>
  <c r="DV24" i="1" s="1"/>
  <c r="DV25" i="1" s="1"/>
  <c r="DV26" i="1" s="1"/>
  <c r="DV27" i="1" s="1"/>
  <c r="DV28" i="1" s="1"/>
  <c r="DV29" i="1" s="1"/>
  <c r="DV32" i="1" s="1"/>
  <c r="DV33" i="1" s="1"/>
  <c r="DV34" i="1" s="1"/>
  <c r="DZ5" i="1"/>
  <c r="EG5" i="1"/>
  <c r="EH5" i="1"/>
  <c r="EH6" i="1" s="1"/>
  <c r="EH7" i="1" s="1"/>
  <c r="EH8" i="1" s="1"/>
  <c r="EH9" i="1" s="1"/>
  <c r="EH10" i="1" s="1"/>
  <c r="EH11" i="1" s="1"/>
  <c r="EH14" i="1" s="1"/>
  <c r="EH15" i="1" s="1"/>
  <c r="EH16" i="1" s="1"/>
  <c r="EH17" i="1" s="1"/>
  <c r="EH18" i="1" s="1"/>
  <c r="EH19" i="1" s="1"/>
  <c r="EH20" i="1" s="1"/>
  <c r="EH23" i="1" s="1"/>
  <c r="EH24" i="1" s="1"/>
  <c r="EH25" i="1" s="1"/>
  <c r="EH26" i="1" s="1"/>
  <c r="EH27" i="1" s="1"/>
  <c r="EH28" i="1" s="1"/>
  <c r="EH29" i="1" s="1"/>
  <c r="EH32" i="1" s="1"/>
  <c r="EH33" i="1" s="1"/>
  <c r="EH34" i="1" s="1"/>
  <c r="EL5" i="1"/>
  <c r="ES5" i="1"/>
  <c r="ES6" i="1" s="1"/>
  <c r="ET5" i="1"/>
  <c r="ET6" i="1" s="1"/>
  <c r="ET7" i="1" s="1"/>
  <c r="ET8" i="1" s="1"/>
  <c r="ET9" i="1" s="1"/>
  <c r="ET10" i="1" s="1"/>
  <c r="ET11" i="1" s="1"/>
  <c r="ET14" i="1" s="1"/>
  <c r="ET15" i="1" s="1"/>
  <c r="ET16" i="1" s="1"/>
  <c r="ET17" i="1" s="1"/>
  <c r="ET18" i="1" s="1"/>
  <c r="ET19" i="1" s="1"/>
  <c r="ET20" i="1" s="1"/>
  <c r="ET23" i="1" s="1"/>
  <c r="ET24" i="1" s="1"/>
  <c r="ET25" i="1" s="1"/>
  <c r="ET26" i="1" s="1"/>
  <c r="ET27" i="1" s="1"/>
  <c r="ET28" i="1" s="1"/>
  <c r="ET29" i="1" s="1"/>
  <c r="ET32" i="1" s="1"/>
  <c r="ET33" i="1" s="1"/>
  <c r="ET34" i="1" s="1"/>
  <c r="EX5" i="1"/>
  <c r="FE5" i="1"/>
  <c r="FH5" i="1" s="1"/>
  <c r="FF5" i="1"/>
  <c r="FF6" i="1" s="1"/>
  <c r="FF7" i="1" s="1"/>
  <c r="FF8" i="1" s="1"/>
  <c r="FF9" i="1" s="1"/>
  <c r="FF10" i="1" s="1"/>
  <c r="FF11" i="1" s="1"/>
  <c r="FF14" i="1" s="1"/>
  <c r="FF15" i="1" s="1"/>
  <c r="FF16" i="1" s="1"/>
  <c r="FF17" i="1" s="1"/>
  <c r="FF18" i="1" s="1"/>
  <c r="FF19" i="1" s="1"/>
  <c r="FF20" i="1" s="1"/>
  <c r="FF23" i="1" s="1"/>
  <c r="FF24" i="1" s="1"/>
  <c r="FF25" i="1" s="1"/>
  <c r="FF26" i="1" s="1"/>
  <c r="FF27" i="1" s="1"/>
  <c r="FF28" i="1" s="1"/>
  <c r="FF29" i="1" s="1"/>
  <c r="FF32" i="1" s="1"/>
  <c r="FF33" i="1" s="1"/>
  <c r="FF34" i="1" s="1"/>
  <c r="FJ5" i="1"/>
  <c r="GC5" i="1"/>
  <c r="GC6" i="1" s="1"/>
  <c r="GD5" i="1"/>
  <c r="GD6" i="1" s="1"/>
  <c r="GD7" i="1" s="1"/>
  <c r="GD8" i="1" s="1"/>
  <c r="GD9" i="1" s="1"/>
  <c r="GD10" i="1" s="1"/>
  <c r="GD11" i="1" s="1"/>
  <c r="GD14" i="1" s="1"/>
  <c r="GD15" i="1" s="1"/>
  <c r="GD16" i="1" s="1"/>
  <c r="GD17" i="1" s="1"/>
  <c r="GD18" i="1" s="1"/>
  <c r="GD19" i="1" s="1"/>
  <c r="GD20" i="1" s="1"/>
  <c r="GD23" i="1" s="1"/>
  <c r="GD24" i="1" s="1"/>
  <c r="GD25" i="1" s="1"/>
  <c r="GD26" i="1" s="1"/>
  <c r="GD27" i="1" s="1"/>
  <c r="GD28" i="1" s="1"/>
  <c r="GD29" i="1" s="1"/>
  <c r="GD32" i="1" s="1"/>
  <c r="GD33" i="1" s="1"/>
  <c r="GD34" i="1" s="1"/>
  <c r="GH5" i="1"/>
  <c r="GO5" i="1"/>
  <c r="GP5" i="1"/>
  <c r="GP6" i="1" s="1"/>
  <c r="GP7" i="1" s="1"/>
  <c r="GP8" i="1" s="1"/>
  <c r="GP9" i="1" s="1"/>
  <c r="GP10" i="1" s="1"/>
  <c r="GP11" i="1" s="1"/>
  <c r="GP14" i="1" s="1"/>
  <c r="GP15" i="1" s="1"/>
  <c r="GP16" i="1" s="1"/>
  <c r="GP17" i="1" s="1"/>
  <c r="GP18" i="1" s="1"/>
  <c r="GP19" i="1" s="1"/>
  <c r="GP20" i="1" s="1"/>
  <c r="GP23" i="1" s="1"/>
  <c r="GP24" i="1" s="1"/>
  <c r="GP25" i="1" s="1"/>
  <c r="GP26" i="1" s="1"/>
  <c r="GP27" i="1" s="1"/>
  <c r="GP28" i="1" s="1"/>
  <c r="GP29" i="1" s="1"/>
  <c r="GP32" i="1" s="1"/>
  <c r="GP33" i="1" s="1"/>
  <c r="GP34" i="1" s="1"/>
  <c r="GT5" i="1"/>
  <c r="HA5" i="1"/>
  <c r="HB5" i="1"/>
  <c r="HF5" i="1"/>
  <c r="HM5" i="1"/>
  <c r="HP5" i="1" s="1"/>
  <c r="HN5" i="1"/>
  <c r="HN6" i="1" s="1"/>
  <c r="HN7" i="1" s="1"/>
  <c r="HN8" i="1" s="1"/>
  <c r="HN9" i="1" s="1"/>
  <c r="HN10" i="1" s="1"/>
  <c r="HN11" i="1" s="1"/>
  <c r="HN14" i="1" s="1"/>
  <c r="HN15" i="1" s="1"/>
  <c r="HN16" i="1" s="1"/>
  <c r="HN17" i="1" s="1"/>
  <c r="HN18" i="1" s="1"/>
  <c r="HN19" i="1" s="1"/>
  <c r="HN20" i="1" s="1"/>
  <c r="HN23" i="1" s="1"/>
  <c r="HN24" i="1" s="1"/>
  <c r="HN25" i="1" s="1"/>
  <c r="HN26" i="1" s="1"/>
  <c r="HN27" i="1" s="1"/>
  <c r="HN28" i="1" s="1"/>
  <c r="HN29" i="1" s="1"/>
  <c r="HN32" i="1" s="1"/>
  <c r="HN33" i="1" s="1"/>
  <c r="HN34" i="1" s="1"/>
  <c r="HR5" i="1"/>
  <c r="AT6" i="1"/>
  <c r="BF6" i="1"/>
  <c r="BR6" i="1"/>
  <c r="CD6" i="1"/>
  <c r="CP6" i="1"/>
  <c r="DB6" i="1"/>
  <c r="DN6" i="1"/>
  <c r="DZ6" i="1"/>
  <c r="EL6" i="1"/>
  <c r="EX6" i="1"/>
  <c r="FJ6" i="1"/>
  <c r="GH6" i="1"/>
  <c r="GT6" i="1"/>
  <c r="HF6" i="1"/>
  <c r="HR6" i="1"/>
  <c r="AT7" i="1"/>
  <c r="BF7" i="1"/>
  <c r="BR7" i="1"/>
  <c r="CD7" i="1"/>
  <c r="CP7" i="1"/>
  <c r="DB7" i="1"/>
  <c r="DN7" i="1"/>
  <c r="DZ7" i="1"/>
  <c r="EL7" i="1"/>
  <c r="EX7" i="1"/>
  <c r="FJ7" i="1"/>
  <c r="GH7" i="1"/>
  <c r="GT7" i="1"/>
  <c r="HF7" i="1"/>
  <c r="HR7" i="1"/>
  <c r="AT8" i="1"/>
  <c r="BF8" i="1"/>
  <c r="BR8" i="1"/>
  <c r="CD8" i="1"/>
  <c r="CP8" i="1"/>
  <c r="DB8" i="1"/>
  <c r="DN8" i="1"/>
  <c r="DZ8" i="1"/>
  <c r="EL8" i="1"/>
  <c r="EX8" i="1"/>
  <c r="FJ8" i="1"/>
  <c r="GH8" i="1"/>
  <c r="GT8" i="1"/>
  <c r="HF8" i="1"/>
  <c r="HR8" i="1"/>
  <c r="AT9" i="1"/>
  <c r="BF9" i="1"/>
  <c r="BR9" i="1"/>
  <c r="CD9" i="1"/>
  <c r="CP9" i="1"/>
  <c r="DB9" i="1"/>
  <c r="DN9" i="1"/>
  <c r="DZ9" i="1"/>
  <c r="EL9" i="1"/>
  <c r="EX9" i="1"/>
  <c r="FJ9" i="1"/>
  <c r="GH9" i="1"/>
  <c r="GT9" i="1"/>
  <c r="HF9" i="1"/>
  <c r="HR9" i="1"/>
  <c r="AT10" i="1"/>
  <c r="BF10" i="1"/>
  <c r="BR10" i="1"/>
  <c r="CD10" i="1"/>
  <c r="CP10" i="1"/>
  <c r="DB10" i="1"/>
  <c r="DN10" i="1"/>
  <c r="DZ10" i="1"/>
  <c r="EL10" i="1"/>
  <c r="EX10" i="1"/>
  <c r="FJ10" i="1"/>
  <c r="GH10" i="1"/>
  <c r="GT10" i="1"/>
  <c r="HF10" i="1"/>
  <c r="HR10" i="1"/>
  <c r="AT11" i="1"/>
  <c r="BF11" i="1"/>
  <c r="BR11" i="1"/>
  <c r="CD11" i="1"/>
  <c r="CP11" i="1"/>
  <c r="DB11" i="1"/>
  <c r="DN11" i="1"/>
  <c r="DZ11" i="1"/>
  <c r="EL11" i="1"/>
  <c r="EX11" i="1"/>
  <c r="FJ11" i="1"/>
  <c r="GH11" i="1"/>
  <c r="GT11" i="1"/>
  <c r="HF11" i="1"/>
  <c r="HR11" i="1"/>
  <c r="AM12" i="1"/>
  <c r="AN12" i="1"/>
  <c r="AQ12" i="1"/>
  <c r="AS12" i="1"/>
  <c r="AW12" i="1"/>
  <c r="AX12" i="1"/>
  <c r="AY12" i="1"/>
  <c r="AZ12" i="1"/>
  <c r="BC12" i="1"/>
  <c r="BE12" i="1"/>
  <c r="BI12" i="1"/>
  <c r="BJ12" i="1"/>
  <c r="BK12" i="1"/>
  <c r="BL12" i="1"/>
  <c r="BO12" i="1"/>
  <c r="BQ12" i="1"/>
  <c r="BU12" i="1"/>
  <c r="BV12" i="1"/>
  <c r="BW12" i="1"/>
  <c r="BX12" i="1"/>
  <c r="CA12" i="1"/>
  <c r="CC12" i="1"/>
  <c r="CG12" i="1"/>
  <c r="CH12" i="1"/>
  <c r="CI12" i="1"/>
  <c r="CJ12" i="1"/>
  <c r="CM12" i="1"/>
  <c r="CO12" i="1"/>
  <c r="CS12" i="1"/>
  <c r="CT12" i="1"/>
  <c r="CU12" i="1"/>
  <c r="CV12" i="1"/>
  <c r="CY12" i="1"/>
  <c r="DA12" i="1"/>
  <c r="DE12" i="1"/>
  <c r="DF12" i="1"/>
  <c r="DG12" i="1"/>
  <c r="DH12" i="1"/>
  <c r="DK12" i="1"/>
  <c r="DM12" i="1"/>
  <c r="DQ12" i="1"/>
  <c r="DR12" i="1"/>
  <c r="DS12" i="1"/>
  <c r="DT12" i="1"/>
  <c r="DW12" i="1"/>
  <c r="DY12" i="1"/>
  <c r="EC12" i="1"/>
  <c r="ED12" i="1"/>
  <c r="EE12" i="1"/>
  <c r="EF12" i="1"/>
  <c r="EI12" i="1"/>
  <c r="EK12" i="1"/>
  <c r="EO12" i="1"/>
  <c r="EP12" i="1"/>
  <c r="EQ12" i="1"/>
  <c r="ER12" i="1"/>
  <c r="EU12" i="1"/>
  <c r="EW12" i="1"/>
  <c r="FA12" i="1"/>
  <c r="FB12" i="1"/>
  <c r="FC12" i="1"/>
  <c r="FD12" i="1"/>
  <c r="FG12" i="1"/>
  <c r="FI12" i="1"/>
  <c r="FM12" i="1"/>
  <c r="FN12" i="1"/>
  <c r="GA12" i="1"/>
  <c r="GB12" i="1"/>
  <c r="GE12" i="1"/>
  <c r="GG12" i="1"/>
  <c r="GK12" i="1"/>
  <c r="GL12" i="1"/>
  <c r="GM12" i="1"/>
  <c r="GN12" i="1"/>
  <c r="GQ12" i="1"/>
  <c r="GS12" i="1"/>
  <c r="GW12" i="1"/>
  <c r="GX12" i="1"/>
  <c r="GY12" i="1"/>
  <c r="GZ12" i="1"/>
  <c r="HC12" i="1"/>
  <c r="HE12" i="1"/>
  <c r="HI12" i="1"/>
  <c r="HJ12" i="1"/>
  <c r="HK12" i="1"/>
  <c r="HL12" i="1"/>
  <c r="HO12" i="1"/>
  <c r="HQ12" i="1"/>
  <c r="HU12" i="1"/>
  <c r="HV12" i="1"/>
  <c r="AC5" i="1"/>
  <c r="AF5" i="1" s="1"/>
  <c r="AD5" i="1"/>
  <c r="AD6" i="1" s="1"/>
  <c r="AD7" i="1" s="1"/>
  <c r="AD8" i="1" s="1"/>
  <c r="AD9" i="1" s="1"/>
  <c r="AD10" i="1" s="1"/>
  <c r="AD11" i="1" s="1"/>
  <c r="AD14" i="1" s="1"/>
  <c r="AD15" i="1" s="1"/>
  <c r="AD16" i="1" s="1"/>
  <c r="AD17" i="1" s="1"/>
  <c r="AD18" i="1" s="1"/>
  <c r="AD19" i="1" s="1"/>
  <c r="AD20" i="1" s="1"/>
  <c r="AD23" i="1" s="1"/>
  <c r="AD24" i="1" s="1"/>
  <c r="AD25" i="1" s="1"/>
  <c r="AD26" i="1" s="1"/>
  <c r="AD27" i="1" s="1"/>
  <c r="AD28" i="1" s="1"/>
  <c r="AD29" i="1" s="1"/>
  <c r="AD32" i="1" s="1"/>
  <c r="AD33" i="1" s="1"/>
  <c r="AD34" i="1" s="1"/>
  <c r="AH5" i="1"/>
  <c r="AH6" i="1"/>
  <c r="AH7" i="1"/>
  <c r="AH8" i="1"/>
  <c r="AH9" i="1"/>
  <c r="AH10" i="1"/>
  <c r="AH11" i="1"/>
  <c r="AA12" i="1"/>
  <c r="AB12" i="1"/>
  <c r="AE12" i="1"/>
  <c r="AG12" i="1"/>
  <c r="AK12" i="1"/>
  <c r="AL12" i="1"/>
  <c r="JP12" i="1"/>
  <c r="JO12" i="1"/>
  <c r="JQ5" i="1"/>
  <c r="JU12" i="1"/>
  <c r="JT12" i="1"/>
  <c r="C4" i="10"/>
  <c r="N21" i="1"/>
  <c r="M21" i="1"/>
  <c r="I21" i="1"/>
  <c r="G21" i="1"/>
  <c r="D21" i="1"/>
  <c r="C21" i="1"/>
  <c r="J18" i="1"/>
  <c r="J17" i="1"/>
  <c r="J16" i="1"/>
  <c r="J15" i="1"/>
  <c r="J14" i="1"/>
  <c r="Z12" i="1"/>
  <c r="Y12" i="1"/>
  <c r="U12" i="1"/>
  <c r="S12" i="1"/>
  <c r="P12" i="1"/>
  <c r="O12" i="1"/>
  <c r="V11" i="1"/>
  <c r="V10" i="1"/>
  <c r="V9" i="1"/>
  <c r="V8" i="1"/>
  <c r="V7" i="1"/>
  <c r="V6" i="1"/>
  <c r="V5" i="1"/>
  <c r="R5" i="1"/>
  <c r="R6" i="1" s="1"/>
  <c r="R7" i="1" s="1"/>
  <c r="R8" i="1" s="1"/>
  <c r="R9" i="1" s="1"/>
  <c r="R10" i="1" s="1"/>
  <c r="R11" i="1" s="1"/>
  <c r="R14" i="1" s="1"/>
  <c r="R15" i="1" s="1"/>
  <c r="R16" i="1" s="1"/>
  <c r="R17" i="1" s="1"/>
  <c r="R18" i="1" s="1"/>
  <c r="R19" i="1" s="1"/>
  <c r="R20" i="1" s="1"/>
  <c r="R23" i="1" s="1"/>
  <c r="R24" i="1" s="1"/>
  <c r="R25" i="1" s="1"/>
  <c r="R26" i="1" s="1"/>
  <c r="R27" i="1" s="1"/>
  <c r="R28" i="1" s="1"/>
  <c r="R29" i="1" s="1"/>
  <c r="R32" i="1" s="1"/>
  <c r="R33" i="1" s="1"/>
  <c r="R34" i="1" s="1"/>
  <c r="Q5" i="1"/>
  <c r="Q6" i="1" s="1"/>
  <c r="N12" i="1"/>
  <c r="M12" i="1"/>
  <c r="I12" i="1"/>
  <c r="G12" i="1"/>
  <c r="D12" i="1"/>
  <c r="JH13" i="1" s="1"/>
  <c r="C12" i="1"/>
  <c r="J11" i="1"/>
  <c r="J10" i="1"/>
  <c r="J9" i="1"/>
  <c r="J8" i="1"/>
  <c r="J7" i="1"/>
  <c r="J6" i="1"/>
  <c r="J5" i="1"/>
  <c r="F5" i="1"/>
  <c r="F6" i="1" s="1"/>
  <c r="F7" i="1" s="1"/>
  <c r="F8" i="1" s="1"/>
  <c r="E5" i="1"/>
  <c r="E6" i="1" s="1"/>
  <c r="B5" i="1"/>
  <c r="B6" i="1" s="1"/>
  <c r="B7" i="1" s="1"/>
  <c r="B8" i="1" s="1"/>
  <c r="B9" i="1" s="1"/>
  <c r="B10" i="1" s="1"/>
  <c r="B11" i="1" s="1"/>
  <c r="B5" i="8"/>
  <c r="B6" i="8" s="1"/>
  <c r="B7" i="8" s="1"/>
  <c r="B8" i="8" s="1"/>
  <c r="B9" i="8" s="1"/>
  <c r="B10" i="8" s="1"/>
  <c r="B11" i="8" s="1"/>
  <c r="B12" i="8" s="1"/>
  <c r="B13" i="8" s="1"/>
  <c r="B14" i="8" s="1"/>
  <c r="B15" i="8" s="1"/>
  <c r="B16" i="8" s="1"/>
  <c r="B17" i="8" s="1"/>
  <c r="B18" i="8" s="1"/>
  <c r="B19" i="8" s="1"/>
  <c r="B20" i="8" s="1"/>
  <c r="B21" i="8" s="1"/>
  <c r="B22" i="8" s="1"/>
  <c r="B23" i="8" s="1"/>
  <c r="B24" i="8" s="1"/>
  <c r="B25" i="8" s="1"/>
  <c r="B26" i="8" s="1"/>
  <c r="B27" i="8" s="1"/>
  <c r="B28" i="8" s="1"/>
  <c r="B29" i="8" s="1"/>
  <c r="B30" i="8" s="1"/>
  <c r="B31" i="8" s="1"/>
  <c r="CP228" i="1"/>
  <c r="P7" i="11"/>
  <c r="AT138" i="6"/>
  <c r="J66" i="6"/>
  <c r="P34" i="11"/>
  <c r="P6" i="11"/>
  <c r="AT147" i="6"/>
  <c r="GH291" i="6"/>
  <c r="E8" i="12"/>
  <c r="E9" i="12" s="1"/>
  <c r="T23" i="12"/>
  <c r="L48" i="12"/>
  <c r="K49" i="12"/>
  <c r="BZ36" i="1"/>
  <c r="BZ37" i="1" s="1"/>
  <c r="BZ38" i="1" s="1"/>
  <c r="BZ41" i="1" s="1"/>
  <c r="BZ42" i="1" s="1"/>
  <c r="BZ43" i="1" s="1"/>
  <c r="BZ44" i="1" s="1"/>
  <c r="BZ45" i="1" s="1"/>
  <c r="BZ46" i="1" s="1"/>
  <c r="BZ47" i="1" s="1"/>
  <c r="BZ50" i="1" s="1"/>
  <c r="BZ51" i="1" s="1"/>
  <c r="BZ52" i="1" s="1"/>
  <c r="BZ53" i="1" s="1"/>
  <c r="BZ54" i="1" s="1"/>
  <c r="BZ55" i="1" s="1"/>
  <c r="BZ56" i="1" s="1"/>
  <c r="BZ59" i="1" s="1"/>
  <c r="BZ60" i="1" s="1"/>
  <c r="BZ61" i="1" s="1"/>
  <c r="BZ62" i="1" s="1"/>
  <c r="BZ63" i="1" s="1"/>
  <c r="BZ64" i="1" s="1"/>
  <c r="BZ65" i="1" s="1"/>
  <c r="BZ68" i="1" s="1"/>
  <c r="BZ69" i="1" s="1"/>
  <c r="BZ70" i="1" s="1"/>
  <c r="BZ71" i="1" s="1"/>
  <c r="BZ72" i="1" s="1"/>
  <c r="BZ73" i="1" s="1"/>
  <c r="BZ74" i="1" s="1"/>
  <c r="BZ77" i="1" s="1"/>
  <c r="BZ78" i="1" s="1"/>
  <c r="BZ79" i="1" s="1"/>
  <c r="BZ80" i="1" s="1"/>
  <c r="BZ81" i="1" s="1"/>
  <c r="BZ82" i="1" s="1"/>
  <c r="BZ83" i="1" s="1"/>
  <c r="BZ86" i="1" s="1"/>
  <c r="BZ87" i="1" s="1"/>
  <c r="HN36" i="1"/>
  <c r="HN37" i="1" s="1"/>
  <c r="HN38" i="1" s="1"/>
  <c r="HN41" i="1" s="1"/>
  <c r="HN42" i="1" s="1"/>
  <c r="HN43" i="1" s="1"/>
  <c r="HN44" i="1" s="1"/>
  <c r="HN45" i="1" s="1"/>
  <c r="HN46" i="1" s="1"/>
  <c r="HN47" i="1" s="1"/>
  <c r="HN50" i="1" s="1"/>
  <c r="HN51" i="1" s="1"/>
  <c r="HN52" i="1" s="1"/>
  <c r="HN53" i="1" s="1"/>
  <c r="HN54" i="1" s="1"/>
  <c r="HN55" i="1" s="1"/>
  <c r="HN56" i="1" s="1"/>
  <c r="HN59" i="1" s="1"/>
  <c r="HN60" i="1" s="1"/>
  <c r="HN61" i="1" s="1"/>
  <c r="HN62" i="1" s="1"/>
  <c r="HN63" i="1" s="1"/>
  <c r="HN64" i="1" s="1"/>
  <c r="HN65" i="1" s="1"/>
  <c r="HN68" i="1" s="1"/>
  <c r="HN69" i="1" s="1"/>
  <c r="HN70" i="1" s="1"/>
  <c r="HN71" i="1" s="1"/>
  <c r="HN72" i="1" s="1"/>
  <c r="HN73" i="1" s="1"/>
  <c r="HN74" i="1" s="1"/>
  <c r="HN77" i="1" s="1"/>
  <c r="HN78" i="1" s="1"/>
  <c r="HN79" i="1" s="1"/>
  <c r="HN80" i="1" s="1"/>
  <c r="HN81" i="1" s="1"/>
  <c r="HN82" i="1" s="1"/>
  <c r="HN83" i="1" s="1"/>
  <c r="HN86" i="1" s="1"/>
  <c r="HN87" i="1" s="1"/>
  <c r="HN88" i="1" s="1"/>
  <c r="HN89" i="1" s="1"/>
  <c r="HN90" i="1" s="1"/>
  <c r="HN91" i="1" s="1"/>
  <c r="HN92" i="1" s="1"/>
  <c r="HN95" i="1" s="1"/>
  <c r="HN96" i="1" s="1"/>
  <c r="HN97" i="1" s="1"/>
  <c r="HN98" i="1" s="1"/>
  <c r="HN99" i="1" s="1"/>
  <c r="HN100" i="1" s="1"/>
  <c r="HN101" i="1" s="1"/>
  <c r="HN104" i="1" s="1"/>
  <c r="HN105" i="1" s="1"/>
  <c r="HN106" i="1" s="1"/>
  <c r="HN107" i="1" s="1"/>
  <c r="HN108" i="1" s="1"/>
  <c r="HN109" i="1" s="1"/>
  <c r="HN110" i="1" s="1"/>
  <c r="HN113" i="1" s="1"/>
  <c r="BN36" i="1"/>
  <c r="BN37" i="1" s="1"/>
  <c r="BN38" i="1" s="1"/>
  <c r="BN41" i="1" s="1"/>
  <c r="BN42" i="1" s="1"/>
  <c r="BN43" i="1" s="1"/>
  <c r="BN44" i="1" s="1"/>
  <c r="BN45" i="1" s="1"/>
  <c r="BN46" i="1" s="1"/>
  <c r="BN47" i="1" s="1"/>
  <c r="BN50" i="1" s="1"/>
  <c r="BN51" i="1" s="1"/>
  <c r="BN52" i="1" s="1"/>
  <c r="BN53" i="1" s="1"/>
  <c r="BN54" i="1" s="1"/>
  <c r="BN55" i="1" s="1"/>
  <c r="BN56" i="1" s="1"/>
  <c r="BN59" i="1" s="1"/>
  <c r="BN60" i="1" s="1"/>
  <c r="BN61" i="1" s="1"/>
  <c r="BN62" i="1" s="1"/>
  <c r="BN63" i="1" s="1"/>
  <c r="BN64" i="1" s="1"/>
  <c r="BN65" i="1" s="1"/>
  <c r="BN68" i="1" s="1"/>
  <c r="BN69" i="1" s="1"/>
  <c r="BN70" i="1" s="1"/>
  <c r="BN71" i="1" s="1"/>
  <c r="BN72" i="1" s="1"/>
  <c r="BN73" i="1" s="1"/>
  <c r="BN74" i="1" s="1"/>
  <c r="BN77" i="1" s="1"/>
  <c r="BN78" i="1" s="1"/>
  <c r="BN79" i="1" s="1"/>
  <c r="BN80" i="1" s="1"/>
  <c r="BN81" i="1" s="1"/>
  <c r="BN82" i="1" s="1"/>
  <c r="BN83" i="1" s="1"/>
  <c r="BN86" i="1" s="1"/>
  <c r="BN87" i="1" s="1"/>
  <c r="GD36" i="1"/>
  <c r="GD37" i="1" s="1"/>
  <c r="GD38" i="1" s="1"/>
  <c r="GD41" i="1" s="1"/>
  <c r="GD42" i="1" s="1"/>
  <c r="GD43" i="1" s="1"/>
  <c r="GD44" i="1" s="1"/>
  <c r="GD45" i="1" s="1"/>
  <c r="GD46" i="1" s="1"/>
  <c r="GD47" i="1" s="1"/>
  <c r="GD50" i="1" s="1"/>
  <c r="GD51" i="1" s="1"/>
  <c r="GD52" i="1" s="1"/>
  <c r="GD53" i="1" s="1"/>
  <c r="GD54" i="1" s="1"/>
  <c r="GD55" i="1" s="1"/>
  <c r="GD56" i="1" s="1"/>
  <c r="GD59" i="1" s="1"/>
  <c r="GD60" i="1" s="1"/>
  <c r="GD61" i="1" s="1"/>
  <c r="GD62" i="1" s="1"/>
  <c r="GD63" i="1" s="1"/>
  <c r="GD64" i="1" s="1"/>
  <c r="GD65" i="1" s="1"/>
  <c r="GD68" i="1" s="1"/>
  <c r="GD69" i="1" s="1"/>
  <c r="GD70" i="1" s="1"/>
  <c r="GD71" i="1" s="1"/>
  <c r="GD72" i="1" s="1"/>
  <c r="GD73" i="1" s="1"/>
  <c r="GD74" i="1" s="1"/>
  <c r="GD77" i="1" s="1"/>
  <c r="GD78" i="1" s="1"/>
  <c r="GD79" i="1" s="1"/>
  <c r="GD80" i="1" s="1"/>
  <c r="GD81" i="1" s="1"/>
  <c r="GD82" i="1" s="1"/>
  <c r="GD83" i="1" s="1"/>
  <c r="GD86" i="1" s="1"/>
  <c r="GD87" i="1" s="1"/>
  <c r="GD88" i="1" s="1"/>
  <c r="GD89" i="1" s="1"/>
  <c r="GD90" i="1" s="1"/>
  <c r="GD91" i="1" s="1"/>
  <c r="GD92" i="1" s="1"/>
  <c r="GD95" i="1" s="1"/>
  <c r="GD96" i="1" s="1"/>
  <c r="GD97" i="1" s="1"/>
  <c r="GD98" i="1" s="1"/>
  <c r="GD99" i="1" s="1"/>
  <c r="GD100" i="1" s="1"/>
  <c r="GD101" i="1" s="1"/>
  <c r="GD104" i="1" s="1"/>
  <c r="GD105" i="1" s="1"/>
  <c r="GD106" i="1" s="1"/>
  <c r="GD107" i="1" s="1"/>
  <c r="GD108" i="1" s="1"/>
  <c r="GD109" i="1" s="1"/>
  <c r="GD110" i="1" s="1"/>
  <c r="GD113" i="1" s="1"/>
  <c r="CX36" i="1"/>
  <c r="CX37" i="1" s="1"/>
  <c r="CX38" i="1" s="1"/>
  <c r="CX41" i="1" s="1"/>
  <c r="CX42" i="1" s="1"/>
  <c r="CX43" i="1" s="1"/>
  <c r="CX44" i="1" s="1"/>
  <c r="CX45" i="1" s="1"/>
  <c r="CX46" i="1" s="1"/>
  <c r="CX47" i="1" s="1"/>
  <c r="CX50" i="1" s="1"/>
  <c r="CX51" i="1" s="1"/>
  <c r="CX52" i="1" s="1"/>
  <c r="CX53" i="1" s="1"/>
  <c r="CX54" i="1" s="1"/>
  <c r="CX55" i="1" s="1"/>
  <c r="CX56" i="1" s="1"/>
  <c r="CX59" i="1" s="1"/>
  <c r="CX60" i="1" s="1"/>
  <c r="CX61" i="1" s="1"/>
  <c r="CX62" i="1" s="1"/>
  <c r="CX63" i="1" s="1"/>
  <c r="CX64" i="1" s="1"/>
  <c r="CX65" i="1" s="1"/>
  <c r="CX68" i="1" s="1"/>
  <c r="CX69" i="1" s="1"/>
  <c r="CX70" i="1" s="1"/>
  <c r="CX71" i="1" s="1"/>
  <c r="CX72" i="1" s="1"/>
  <c r="CX73" i="1" s="1"/>
  <c r="CX74" i="1" s="1"/>
  <c r="CX77" i="1" s="1"/>
  <c r="CX78" i="1" s="1"/>
  <c r="CX79" i="1" s="1"/>
  <c r="CX80" i="1" s="1"/>
  <c r="CX81" i="1" s="1"/>
  <c r="CX82" i="1" s="1"/>
  <c r="CX83" i="1" s="1"/>
  <c r="CX86" i="1" s="1"/>
  <c r="CX87" i="1" s="1"/>
  <c r="CX88" i="1" s="1"/>
  <c r="AP36" i="1"/>
  <c r="AP37" i="1" s="1"/>
  <c r="AP38" i="1" s="1"/>
  <c r="AP41" i="1" s="1"/>
  <c r="AP42" i="1" s="1"/>
  <c r="AP43" i="1" s="1"/>
  <c r="AP44" i="1" s="1"/>
  <c r="AP45" i="1" s="1"/>
  <c r="AP46" i="1" s="1"/>
  <c r="AP47" i="1" s="1"/>
  <c r="AP50" i="1" s="1"/>
  <c r="AP51" i="1" s="1"/>
  <c r="AP52" i="1" s="1"/>
  <c r="AP53" i="1" s="1"/>
  <c r="AP54" i="1" s="1"/>
  <c r="AP55" i="1" s="1"/>
  <c r="AP56" i="1" s="1"/>
  <c r="AP59" i="1" s="1"/>
  <c r="AP60" i="1" s="1"/>
  <c r="AP61" i="1" s="1"/>
  <c r="AP62" i="1" s="1"/>
  <c r="AP63" i="1" s="1"/>
  <c r="AP64" i="1" s="1"/>
  <c r="AP65" i="1" s="1"/>
  <c r="AP68" i="1" s="1"/>
  <c r="AP69" i="1" s="1"/>
  <c r="AP70" i="1" s="1"/>
  <c r="AP71" i="1" s="1"/>
  <c r="AP72" i="1" s="1"/>
  <c r="AP73" i="1" s="1"/>
  <c r="AP74" i="1" s="1"/>
  <c r="AP77" i="1" s="1"/>
  <c r="AP78" i="1" s="1"/>
  <c r="AP79" i="1" s="1"/>
  <c r="AP80" i="1" s="1"/>
  <c r="AP81" i="1" s="1"/>
  <c r="AP82" i="1" s="1"/>
  <c r="AP83" i="1" s="1"/>
  <c r="AP86" i="1" s="1"/>
  <c r="AP87" i="1" s="1"/>
  <c r="ET36" i="1"/>
  <c r="ET37" i="1" s="1"/>
  <c r="ET38" i="1" s="1"/>
  <c r="ET41" i="1" s="1"/>
  <c r="ET42" i="1" s="1"/>
  <c r="ET43" i="1" s="1"/>
  <c r="ET44" i="1" s="1"/>
  <c r="ET45" i="1" s="1"/>
  <c r="ET46" i="1" s="1"/>
  <c r="ET47" i="1" s="1"/>
  <c r="ET50" i="1" s="1"/>
  <c r="ET51" i="1" s="1"/>
  <c r="ET52" i="1" s="1"/>
  <c r="ET53" i="1" s="1"/>
  <c r="ET54" i="1" s="1"/>
  <c r="ET55" i="1" s="1"/>
  <c r="ET56" i="1" s="1"/>
  <c r="ET59" i="1" s="1"/>
  <c r="ET60" i="1" s="1"/>
  <c r="ET61" i="1" s="1"/>
  <c r="ET62" i="1" s="1"/>
  <c r="ET63" i="1" s="1"/>
  <c r="ET64" i="1" s="1"/>
  <c r="ET65" i="1" s="1"/>
  <c r="ET68" i="1" s="1"/>
  <c r="ET69" i="1" s="1"/>
  <c r="ET70" i="1" s="1"/>
  <c r="ET71" i="1" s="1"/>
  <c r="ET72" i="1" s="1"/>
  <c r="ET73" i="1" s="1"/>
  <c r="ET74" i="1" s="1"/>
  <c r="ET77" i="1" s="1"/>
  <c r="ET78" i="1" s="1"/>
  <c r="ET79" i="1" s="1"/>
  <c r="ET80" i="1" s="1"/>
  <c r="ET81" i="1" s="1"/>
  <c r="ET82" i="1" s="1"/>
  <c r="ET83" i="1" s="1"/>
  <c r="ET86" i="1" s="1"/>
  <c r="ET87" i="1" s="1"/>
  <c r="ET88" i="1" s="1"/>
  <c r="ET89" i="1" s="1"/>
  <c r="ET90" i="1" s="1"/>
  <c r="ET91" i="1" s="1"/>
  <c r="ET92" i="1" s="1"/>
  <c r="ET95" i="1" s="1"/>
  <c r="ET96" i="1" s="1"/>
  <c r="ET97" i="1" s="1"/>
  <c r="ET98" i="1" s="1"/>
  <c r="ET99" i="1" s="1"/>
  <c r="ET100" i="1" s="1"/>
  <c r="ET101" i="1" s="1"/>
  <c r="ET104" i="1" s="1"/>
  <c r="ET105" i="1" s="1"/>
  <c r="ET106" i="1" s="1"/>
  <c r="ET107" i="1" s="1"/>
  <c r="ET108" i="1" s="1"/>
  <c r="ET109" i="1" s="1"/>
  <c r="ET110" i="1" s="1"/>
  <c r="ET113" i="1" s="1"/>
  <c r="GP36" i="1"/>
  <c r="GP37" i="1" s="1"/>
  <c r="GP38" i="1" s="1"/>
  <c r="GP41" i="1" s="1"/>
  <c r="GP42" i="1" s="1"/>
  <c r="GP43" i="1" s="1"/>
  <c r="GP44" i="1" s="1"/>
  <c r="GP45" i="1" s="1"/>
  <c r="GP46" i="1" s="1"/>
  <c r="GP47" i="1" s="1"/>
  <c r="GP50" i="1" s="1"/>
  <c r="GP51" i="1" s="1"/>
  <c r="GP52" i="1" s="1"/>
  <c r="GP53" i="1" s="1"/>
  <c r="GP54" i="1" s="1"/>
  <c r="GP55" i="1" s="1"/>
  <c r="GP56" i="1" s="1"/>
  <c r="GP59" i="1" s="1"/>
  <c r="GP60" i="1" s="1"/>
  <c r="GP61" i="1" s="1"/>
  <c r="GP62" i="1" s="1"/>
  <c r="GP63" i="1" s="1"/>
  <c r="GP64" i="1" s="1"/>
  <c r="GP65" i="1" s="1"/>
  <c r="GP68" i="1" s="1"/>
  <c r="GP69" i="1" s="1"/>
  <c r="GP70" i="1" s="1"/>
  <c r="GP71" i="1" s="1"/>
  <c r="GP72" i="1" s="1"/>
  <c r="GP73" i="1" s="1"/>
  <c r="GP74" i="1" s="1"/>
  <c r="GP77" i="1" s="1"/>
  <c r="GP78" i="1" s="1"/>
  <c r="GP79" i="1" s="1"/>
  <c r="GP80" i="1" s="1"/>
  <c r="GP81" i="1" s="1"/>
  <c r="GP82" i="1" s="1"/>
  <c r="GP83" i="1" s="1"/>
  <c r="GP86" i="1" s="1"/>
  <c r="GP87" i="1" s="1"/>
  <c r="GP88" i="1" s="1"/>
  <c r="GP89" i="1" s="1"/>
  <c r="GP90" i="1" s="1"/>
  <c r="GP91" i="1" s="1"/>
  <c r="GP92" i="1" s="1"/>
  <c r="GP95" i="1" s="1"/>
  <c r="GP96" i="1" s="1"/>
  <c r="GP97" i="1" s="1"/>
  <c r="GP98" i="1" s="1"/>
  <c r="GP99" i="1" s="1"/>
  <c r="GP100" i="1" s="1"/>
  <c r="GP101" i="1" s="1"/>
  <c r="GP104" i="1" s="1"/>
  <c r="GP105" i="1" s="1"/>
  <c r="GP106" i="1" s="1"/>
  <c r="GP107" i="1" s="1"/>
  <c r="GP108" i="1" s="1"/>
  <c r="GP109" i="1" s="1"/>
  <c r="GP110" i="1" s="1"/>
  <c r="GP113" i="1" s="1"/>
  <c r="CL36" i="1"/>
  <c r="CL37" i="1" s="1"/>
  <c r="CL38" i="1" s="1"/>
  <c r="CL41" i="1" s="1"/>
  <c r="CL42" i="1" s="1"/>
  <c r="CL43" i="1" s="1"/>
  <c r="CL44" i="1" s="1"/>
  <c r="CL45" i="1" s="1"/>
  <c r="CL46" i="1" s="1"/>
  <c r="CL47" i="1" s="1"/>
  <c r="CL50" i="1" s="1"/>
  <c r="CL51" i="1" s="1"/>
  <c r="CL52" i="1" s="1"/>
  <c r="CL53" i="1" s="1"/>
  <c r="CL54" i="1" s="1"/>
  <c r="CL55" i="1" s="1"/>
  <c r="CL56" i="1" s="1"/>
  <c r="CL59" i="1" s="1"/>
  <c r="CL60" i="1" s="1"/>
  <c r="CL61" i="1" s="1"/>
  <c r="CL62" i="1" s="1"/>
  <c r="CL63" i="1" s="1"/>
  <c r="CL64" i="1" s="1"/>
  <c r="CL65" i="1" s="1"/>
  <c r="CL68" i="1" s="1"/>
  <c r="CL69" i="1" s="1"/>
  <c r="CL70" i="1" s="1"/>
  <c r="CL71" i="1" s="1"/>
  <c r="CL72" i="1" s="1"/>
  <c r="CL73" i="1" s="1"/>
  <c r="CL74" i="1" s="1"/>
  <c r="CL77" i="1" s="1"/>
  <c r="CL78" i="1" s="1"/>
  <c r="CL79" i="1" s="1"/>
  <c r="CL80" i="1" s="1"/>
  <c r="CL81" i="1" s="1"/>
  <c r="CL82" i="1" s="1"/>
  <c r="CL83" i="1" s="1"/>
  <c r="CL86" i="1" s="1"/>
  <c r="CL87" i="1" s="1"/>
  <c r="CL88" i="1" s="1"/>
  <c r="CL89" i="1" s="1"/>
  <c r="CL90" i="1" s="1"/>
  <c r="CL91" i="1" s="1"/>
  <c r="CL92" i="1" s="1"/>
  <c r="CL95" i="1" s="1"/>
  <c r="CL96" i="1" s="1"/>
  <c r="CL97" i="1" s="1"/>
  <c r="CL98" i="1" s="1"/>
  <c r="CL99" i="1" s="1"/>
  <c r="CL100" i="1" s="1"/>
  <c r="CL101" i="1" s="1"/>
  <c r="CL104" i="1" s="1"/>
  <c r="CL105" i="1" s="1"/>
  <c r="CL106" i="1" s="1"/>
  <c r="CL107" i="1" s="1"/>
  <c r="CL108" i="1" s="1"/>
  <c r="CL109" i="1" s="1"/>
  <c r="CL110" i="1" s="1"/>
  <c r="CL113" i="1" s="1"/>
  <c r="HB36" i="1"/>
  <c r="HB37" i="1" s="1"/>
  <c r="HB38" i="1" s="1"/>
  <c r="HB41" i="1" s="1"/>
  <c r="HB42" i="1" s="1"/>
  <c r="HB43" i="1" s="1"/>
  <c r="HB44" i="1" s="1"/>
  <c r="HB45" i="1" s="1"/>
  <c r="HB46" i="1" s="1"/>
  <c r="HB47" i="1" s="1"/>
  <c r="HB50" i="1" s="1"/>
  <c r="HB51" i="1" s="1"/>
  <c r="HB52" i="1" s="1"/>
  <c r="HB53" i="1" s="1"/>
  <c r="HB54" i="1" s="1"/>
  <c r="HB55" i="1" s="1"/>
  <c r="HB56" i="1" s="1"/>
  <c r="HB59" i="1" s="1"/>
  <c r="HB60" i="1" s="1"/>
  <c r="HB61" i="1" s="1"/>
  <c r="HB62" i="1" s="1"/>
  <c r="HB63" i="1" s="1"/>
  <c r="HB64" i="1" s="1"/>
  <c r="HB65" i="1" s="1"/>
  <c r="HB68" i="1" s="1"/>
  <c r="HB69" i="1" s="1"/>
  <c r="HB70" i="1" s="1"/>
  <c r="HB71" i="1" s="1"/>
  <c r="HB72" i="1" s="1"/>
  <c r="HB73" i="1" s="1"/>
  <c r="HB74" i="1" s="1"/>
  <c r="HB77" i="1" s="1"/>
  <c r="HB78" i="1" s="1"/>
  <c r="HB79" i="1" s="1"/>
  <c r="HB80" i="1" s="1"/>
  <c r="HB81" i="1" s="1"/>
  <c r="HB82" i="1" s="1"/>
  <c r="HB83" i="1" s="1"/>
  <c r="HB86" i="1" s="1"/>
  <c r="HB87" i="1" s="1"/>
  <c r="HB88" i="1" s="1"/>
  <c r="HB89" i="1" s="1"/>
  <c r="HB90" i="1" s="1"/>
  <c r="HB91" i="1" s="1"/>
  <c r="HB92" i="1" s="1"/>
  <c r="HB95" i="1" s="1"/>
  <c r="HB96" i="1" s="1"/>
  <c r="HB97" i="1" s="1"/>
  <c r="HB98" i="1" s="1"/>
  <c r="HB99" i="1" s="1"/>
  <c r="HB100" i="1" s="1"/>
  <c r="HB101" i="1" s="1"/>
  <c r="HB104" i="1" s="1"/>
  <c r="HB105" i="1" s="1"/>
  <c r="HB106" i="1" s="1"/>
  <c r="HB107" i="1" s="1"/>
  <c r="HB108" i="1" s="1"/>
  <c r="HB109" i="1" s="1"/>
  <c r="HB110" i="1" s="1"/>
  <c r="HB113" i="1" s="1"/>
  <c r="FF36" i="1"/>
  <c r="FF37" i="1" s="1"/>
  <c r="FF38" i="1" s="1"/>
  <c r="FF41" i="1" s="1"/>
  <c r="FF42" i="1" s="1"/>
  <c r="FF43" i="1" s="1"/>
  <c r="FF44" i="1" s="1"/>
  <c r="FF45" i="1" s="1"/>
  <c r="FF46" i="1" s="1"/>
  <c r="FF47" i="1" s="1"/>
  <c r="FF50" i="1" s="1"/>
  <c r="FF51" i="1" s="1"/>
  <c r="FF52" i="1" s="1"/>
  <c r="FF53" i="1" s="1"/>
  <c r="FF54" i="1" s="1"/>
  <c r="FF55" i="1" s="1"/>
  <c r="FF56" i="1" s="1"/>
  <c r="FF59" i="1" s="1"/>
  <c r="FF60" i="1" s="1"/>
  <c r="FF61" i="1" s="1"/>
  <c r="FF62" i="1" s="1"/>
  <c r="FF63" i="1" s="1"/>
  <c r="FF64" i="1" s="1"/>
  <c r="FF65" i="1" s="1"/>
  <c r="FF68" i="1" s="1"/>
  <c r="FF69" i="1" s="1"/>
  <c r="FF70" i="1" s="1"/>
  <c r="FF71" i="1" s="1"/>
  <c r="FF72" i="1" s="1"/>
  <c r="FF73" i="1" s="1"/>
  <c r="FF74" i="1" s="1"/>
  <c r="FF77" i="1" s="1"/>
  <c r="FF78" i="1" s="1"/>
  <c r="FF79" i="1" s="1"/>
  <c r="FF80" i="1" s="1"/>
  <c r="FF81" i="1" s="1"/>
  <c r="FF82" i="1" s="1"/>
  <c r="FF83" i="1" s="1"/>
  <c r="FF86" i="1" s="1"/>
  <c r="FF87" i="1" s="1"/>
  <c r="FF88" i="1" s="1"/>
  <c r="FF89" i="1" s="1"/>
  <c r="FF90" i="1" s="1"/>
  <c r="FF91" i="1" s="1"/>
  <c r="FF92" i="1" s="1"/>
  <c r="FF95" i="1" s="1"/>
  <c r="FF96" i="1" s="1"/>
  <c r="FF97" i="1" s="1"/>
  <c r="FF98" i="1" s="1"/>
  <c r="FF99" i="1" s="1"/>
  <c r="FF100" i="1" s="1"/>
  <c r="FF101" i="1" s="1"/>
  <c r="FF104" i="1" s="1"/>
  <c r="FF105" i="1" s="1"/>
  <c r="FF106" i="1" s="1"/>
  <c r="FF107" i="1" s="1"/>
  <c r="FF108" i="1" s="1"/>
  <c r="FF109" i="1" s="1"/>
  <c r="FF110" i="1" s="1"/>
  <c r="FF113" i="1" s="1"/>
  <c r="DV36" i="1"/>
  <c r="DV37" i="1" s="1"/>
  <c r="DV38" i="1" s="1"/>
  <c r="DV41" i="1" s="1"/>
  <c r="DV42" i="1" s="1"/>
  <c r="DV43" i="1" s="1"/>
  <c r="DV44" i="1" s="1"/>
  <c r="DV45" i="1" s="1"/>
  <c r="DV46" i="1" s="1"/>
  <c r="DV47" i="1" s="1"/>
  <c r="DV50" i="1" s="1"/>
  <c r="DV51" i="1" s="1"/>
  <c r="DV52" i="1" s="1"/>
  <c r="DV53" i="1" s="1"/>
  <c r="DV54" i="1" s="1"/>
  <c r="DV55" i="1" s="1"/>
  <c r="DV56" i="1" s="1"/>
  <c r="DV59" i="1" s="1"/>
  <c r="DV60" i="1" s="1"/>
  <c r="DV61" i="1" s="1"/>
  <c r="DV62" i="1" s="1"/>
  <c r="DV63" i="1" s="1"/>
  <c r="DV64" i="1" s="1"/>
  <c r="DV65" i="1" s="1"/>
  <c r="DV68" i="1" s="1"/>
  <c r="DV69" i="1" s="1"/>
  <c r="DV70" i="1" s="1"/>
  <c r="DV71" i="1" s="1"/>
  <c r="DV72" i="1" s="1"/>
  <c r="DV73" i="1" s="1"/>
  <c r="DV74" i="1" s="1"/>
  <c r="DV77" i="1" s="1"/>
  <c r="DV78" i="1" s="1"/>
  <c r="DV79" i="1" s="1"/>
  <c r="DV80" i="1" s="1"/>
  <c r="DV81" i="1" s="1"/>
  <c r="DV82" i="1" s="1"/>
  <c r="DV83" i="1" s="1"/>
  <c r="DV86" i="1" s="1"/>
  <c r="DV87" i="1" s="1"/>
  <c r="DV88" i="1" s="1"/>
  <c r="DV89" i="1" s="1"/>
  <c r="DV90" i="1" s="1"/>
  <c r="DV91" i="1" s="1"/>
  <c r="DV92" i="1" s="1"/>
  <c r="DV95" i="1" s="1"/>
  <c r="DV96" i="1" s="1"/>
  <c r="DV97" i="1" s="1"/>
  <c r="DV98" i="1" s="1"/>
  <c r="DV99" i="1" s="1"/>
  <c r="DV100" i="1" s="1"/>
  <c r="DV101" i="1" s="1"/>
  <c r="DV104" i="1" s="1"/>
  <c r="DV105" i="1" s="1"/>
  <c r="DV106" i="1" s="1"/>
  <c r="DV107" i="1" s="1"/>
  <c r="DV108" i="1" s="1"/>
  <c r="DV109" i="1" s="1"/>
  <c r="DV110" i="1" s="1"/>
  <c r="DV113" i="1" s="1"/>
  <c r="EH36" i="1"/>
  <c r="EH37" i="1" s="1"/>
  <c r="EH38" i="1" s="1"/>
  <c r="EH41" i="1" s="1"/>
  <c r="EH42" i="1" s="1"/>
  <c r="EH43" i="1" s="1"/>
  <c r="EH44" i="1" s="1"/>
  <c r="EH45" i="1" s="1"/>
  <c r="EH46" i="1" s="1"/>
  <c r="EH47" i="1" s="1"/>
  <c r="EH50" i="1" s="1"/>
  <c r="EH51" i="1" s="1"/>
  <c r="EH52" i="1" s="1"/>
  <c r="EH53" i="1" s="1"/>
  <c r="EH54" i="1" s="1"/>
  <c r="EH55" i="1" s="1"/>
  <c r="EH56" i="1" s="1"/>
  <c r="EH59" i="1" s="1"/>
  <c r="EH60" i="1" s="1"/>
  <c r="EH61" i="1" s="1"/>
  <c r="EH62" i="1" s="1"/>
  <c r="EH63" i="1" s="1"/>
  <c r="EH64" i="1" s="1"/>
  <c r="EH65" i="1" s="1"/>
  <c r="EH68" i="1" s="1"/>
  <c r="EH69" i="1" s="1"/>
  <c r="EH70" i="1" s="1"/>
  <c r="EH71" i="1" s="1"/>
  <c r="EH72" i="1" s="1"/>
  <c r="EH73" i="1" s="1"/>
  <c r="EH74" i="1" s="1"/>
  <c r="EH77" i="1" s="1"/>
  <c r="EH78" i="1" s="1"/>
  <c r="EH79" i="1" s="1"/>
  <c r="EH80" i="1" s="1"/>
  <c r="EH81" i="1" s="1"/>
  <c r="EH82" i="1" s="1"/>
  <c r="EH83" i="1" s="1"/>
  <c r="EH86" i="1" s="1"/>
  <c r="EH87" i="1" s="1"/>
  <c r="EH88" i="1" s="1"/>
  <c r="EH89" i="1" s="1"/>
  <c r="EH90" i="1" s="1"/>
  <c r="EH91" i="1" s="1"/>
  <c r="EH92" i="1" s="1"/>
  <c r="EH95" i="1" s="1"/>
  <c r="EH96" i="1" s="1"/>
  <c r="EH97" i="1" s="1"/>
  <c r="EH98" i="1" s="1"/>
  <c r="EH99" i="1" s="1"/>
  <c r="EH100" i="1" s="1"/>
  <c r="EH101" i="1" s="1"/>
  <c r="EH104" i="1" s="1"/>
  <c r="EH105" i="1" s="1"/>
  <c r="EH106" i="1" s="1"/>
  <c r="EH107" i="1" s="1"/>
  <c r="EH108" i="1" s="1"/>
  <c r="EH109" i="1" s="1"/>
  <c r="EH110" i="1" s="1"/>
  <c r="EH113" i="1" s="1"/>
  <c r="BB36" i="1"/>
  <c r="BB37" i="1" s="1"/>
  <c r="BB38" i="1" s="1"/>
  <c r="BB41" i="1" s="1"/>
  <c r="BB42" i="1" s="1"/>
  <c r="BB43" i="1" s="1"/>
  <c r="BB44" i="1" s="1"/>
  <c r="BB45" i="1" s="1"/>
  <c r="BB46" i="1" s="1"/>
  <c r="BB47" i="1" s="1"/>
  <c r="BB50" i="1" s="1"/>
  <c r="BB51" i="1" s="1"/>
  <c r="BB52" i="1" s="1"/>
  <c r="BB53" i="1" s="1"/>
  <c r="BB54" i="1" s="1"/>
  <c r="BB55" i="1" s="1"/>
  <c r="BB56" i="1" s="1"/>
  <c r="BB59" i="1" s="1"/>
  <c r="BB60" i="1" s="1"/>
  <c r="BB61" i="1" s="1"/>
  <c r="BB62" i="1" s="1"/>
  <c r="BB63" i="1" s="1"/>
  <c r="BB64" i="1" s="1"/>
  <c r="BB65" i="1" s="1"/>
  <c r="BB68" i="1" s="1"/>
  <c r="BB69" i="1" s="1"/>
  <c r="BB70" i="1" s="1"/>
  <c r="BB71" i="1" s="1"/>
  <c r="BB72" i="1" s="1"/>
  <c r="BB73" i="1" s="1"/>
  <c r="BB74" i="1" s="1"/>
  <c r="BB77" i="1" s="1"/>
  <c r="BB78" i="1" s="1"/>
  <c r="BB79" i="1" s="1"/>
  <c r="BB80" i="1" s="1"/>
  <c r="BB81" i="1" s="1"/>
  <c r="BB82" i="1" s="1"/>
  <c r="BB83" i="1" s="1"/>
  <c r="BB86" i="1" s="1"/>
  <c r="BB87" i="1" s="1"/>
  <c r="R36" i="1"/>
  <c r="R37" i="1" s="1"/>
  <c r="R38" i="1" s="1"/>
  <c r="R41" i="1" s="1"/>
  <c r="R42" i="1" s="1"/>
  <c r="R43" i="1" s="1"/>
  <c r="R44" i="1" s="1"/>
  <c r="R45" i="1" s="1"/>
  <c r="R46" i="1" s="1"/>
  <c r="R47" i="1" s="1"/>
  <c r="R50" i="1" s="1"/>
  <c r="R51" i="1" s="1"/>
  <c r="R52" i="1" s="1"/>
  <c r="R53" i="1" s="1"/>
  <c r="R54" i="1" s="1"/>
  <c r="R55" i="1" s="1"/>
  <c r="R56" i="1" s="1"/>
  <c r="R59" i="1" s="1"/>
  <c r="R60" i="1" s="1"/>
  <c r="R61" i="1" s="1"/>
  <c r="R62" i="1" s="1"/>
  <c r="R63" i="1" s="1"/>
  <c r="R64" i="1" s="1"/>
  <c r="R65" i="1" s="1"/>
  <c r="R68" i="1" s="1"/>
  <c r="R69" i="1" s="1"/>
  <c r="R70" i="1" s="1"/>
  <c r="R71" i="1" s="1"/>
  <c r="R72" i="1" s="1"/>
  <c r="R73" i="1" s="1"/>
  <c r="R74" i="1" s="1"/>
  <c r="R77" i="1" s="1"/>
  <c r="R78" i="1" s="1"/>
  <c r="R79" i="1" s="1"/>
  <c r="R80" i="1" s="1"/>
  <c r="R81" i="1" s="1"/>
  <c r="R82" i="1" s="1"/>
  <c r="R83" i="1" s="1"/>
  <c r="R86" i="1" s="1"/>
  <c r="R87" i="1" s="1"/>
  <c r="AP68" i="6"/>
  <c r="AP69" i="6" s="1"/>
  <c r="AP70" i="6" s="1"/>
  <c r="AP71" i="6" s="1"/>
  <c r="AP72" i="6" s="1"/>
  <c r="AP73" i="6" s="1"/>
  <c r="AP74" i="6" s="1"/>
  <c r="AP77" i="6" s="1"/>
  <c r="AP78" i="6" s="1"/>
  <c r="AP79" i="6" s="1"/>
  <c r="AP80" i="6" s="1"/>
  <c r="AP81" i="6" s="1"/>
  <c r="AP82" i="6" s="1"/>
  <c r="AP83" i="6" s="1"/>
  <c r="AP86" i="6" s="1"/>
  <c r="AP87" i="6" s="1"/>
  <c r="AP88" i="6" s="1"/>
  <c r="AP89" i="6" s="1"/>
  <c r="AP90" i="6" s="1"/>
  <c r="AP91" i="6" s="1"/>
  <c r="AP92" i="6" s="1"/>
  <c r="AP95" i="6" s="1"/>
  <c r="AP96" i="6" s="1"/>
  <c r="AP97" i="6" s="1"/>
  <c r="AP98" i="6" s="1"/>
  <c r="AP99" i="6" s="1"/>
  <c r="AP100" i="6" s="1"/>
  <c r="AP101" i="6" s="1"/>
  <c r="AP104" i="6" s="1"/>
  <c r="AP105" i="6" s="1"/>
  <c r="AP106" i="6" s="1"/>
  <c r="AP107" i="6" s="1"/>
  <c r="AP108" i="6" s="1"/>
  <c r="AP109" i="6" s="1"/>
  <c r="AP110" i="6" s="1"/>
  <c r="AP113" i="6" s="1"/>
  <c r="AD68" i="6"/>
  <c r="AD69" i="6" s="1"/>
  <c r="AD70" i="6" s="1"/>
  <c r="AD71" i="6" s="1"/>
  <c r="AD72" i="6" s="1"/>
  <c r="AD73" i="6" s="1"/>
  <c r="AD74" i="6" s="1"/>
  <c r="AD77" i="6" s="1"/>
  <c r="AD78" i="6" s="1"/>
  <c r="AD79" i="6" s="1"/>
  <c r="AD80" i="6" s="1"/>
  <c r="AD81" i="6" s="1"/>
  <c r="AD82" i="6" s="1"/>
  <c r="AD83" i="6" s="1"/>
  <c r="AD86" i="6" s="1"/>
  <c r="AD87" i="6" s="1"/>
  <c r="AD88" i="6" s="1"/>
  <c r="AD89" i="6" s="1"/>
  <c r="AD90" i="6" s="1"/>
  <c r="AD91" i="6" s="1"/>
  <c r="AD92" i="6" s="1"/>
  <c r="AD95" i="6" s="1"/>
  <c r="AD96" i="6" s="1"/>
  <c r="AD97" i="6" s="1"/>
  <c r="AD98" i="6" s="1"/>
  <c r="AD99" i="6" s="1"/>
  <c r="AD100" i="6" s="1"/>
  <c r="AD101" i="6" s="1"/>
  <c r="AD104" i="6" s="1"/>
  <c r="AD105" i="6" s="1"/>
  <c r="AD106" i="6" s="1"/>
  <c r="AD107" i="6" s="1"/>
  <c r="AD108" i="6" s="1"/>
  <c r="AD109" i="6" s="1"/>
  <c r="AD110" i="6" s="1"/>
  <c r="AD113" i="6" s="1"/>
  <c r="AD114" i="6" s="1"/>
  <c r="AP89" i="1"/>
  <c r="AP90" i="1" s="1"/>
  <c r="AP91" i="1" s="1"/>
  <c r="AP92" i="1" s="1"/>
  <c r="AP95" i="1" s="1"/>
  <c r="AP96" i="1" s="1"/>
  <c r="AP97" i="1" s="1"/>
  <c r="AP98" i="1" s="1"/>
  <c r="AP99" i="1" s="1"/>
  <c r="AP100" i="1" s="1"/>
  <c r="AP101" i="1" s="1"/>
  <c r="AP104" i="1" s="1"/>
  <c r="AP105" i="1" s="1"/>
  <c r="AP106" i="1" s="1"/>
  <c r="AP107" i="1" s="1"/>
  <c r="AP108" i="1" s="1"/>
  <c r="AP109" i="1" s="1"/>
  <c r="AP110" i="1" s="1"/>
  <c r="AP113" i="1" s="1"/>
  <c r="AP114" i="1" s="1"/>
  <c r="AP115" i="1" s="1"/>
  <c r="AP116" i="1" s="1"/>
  <c r="AP117" i="1" s="1"/>
  <c r="AP118" i="1" s="1"/>
  <c r="AP119" i="1" s="1"/>
  <c r="AP122" i="1" s="1"/>
  <c r="AP123" i="1" s="1"/>
  <c r="AP124" i="1" s="1"/>
  <c r="AP125" i="1" s="1"/>
  <c r="AP126" i="1" s="1"/>
  <c r="AP127" i="1" s="1"/>
  <c r="AP128" i="1" s="1"/>
  <c r="AP131" i="1" s="1"/>
  <c r="AP132" i="1" s="1"/>
  <c r="AP133" i="1" s="1"/>
  <c r="AP134" i="1" s="1"/>
  <c r="AP135" i="1" s="1"/>
  <c r="AP136" i="1" s="1"/>
  <c r="AP137" i="1" s="1"/>
  <c r="AP140" i="1" s="1"/>
  <c r="AP141" i="1" s="1"/>
  <c r="AP142" i="1" s="1"/>
  <c r="AP143" i="1" s="1"/>
  <c r="AP144" i="1" s="1"/>
  <c r="AP145" i="1" s="1"/>
  <c r="AP146" i="1" s="1"/>
  <c r="AP149" i="1" s="1"/>
  <c r="AP150" i="1" s="1"/>
  <c r="AP151" i="1" s="1"/>
  <c r="AP152" i="1" s="1"/>
  <c r="AP153" i="1" s="1"/>
  <c r="AP154" i="1" s="1"/>
  <c r="AP155" i="1" s="1"/>
  <c r="AP158" i="1" s="1"/>
  <c r="AP159" i="1" s="1"/>
  <c r="AP160" i="1" s="1"/>
  <c r="AP161" i="1" s="1"/>
  <c r="AP162" i="1" s="1"/>
  <c r="AP163" i="1" s="1"/>
  <c r="AP164" i="1" s="1"/>
  <c r="AP167" i="1" s="1"/>
  <c r="AP168" i="1" s="1"/>
  <c r="AP169" i="1" s="1"/>
  <c r="AP170" i="1" s="1"/>
  <c r="AP171" i="1" s="1"/>
  <c r="AP172" i="1" s="1"/>
  <c r="AP173" i="1" s="1"/>
  <c r="AP176" i="1" s="1"/>
  <c r="AP177" i="1" s="1"/>
  <c r="AP178" i="1" s="1"/>
  <c r="AP179" i="1" s="1"/>
  <c r="AP180" i="1" s="1"/>
  <c r="AP181" i="1" s="1"/>
  <c r="AP182" i="1" s="1"/>
  <c r="AP185" i="1" s="1"/>
  <c r="AP186" i="1" s="1"/>
  <c r="AP187" i="1" s="1"/>
  <c r="AP188" i="1" s="1"/>
  <c r="AP189" i="1" s="1"/>
  <c r="AP190" i="1" s="1"/>
  <c r="AP191" i="1" s="1"/>
  <c r="AP194" i="1" s="1"/>
  <c r="AP196" i="1" s="1"/>
  <c r="AP197" i="1" s="1"/>
  <c r="AP198" i="1" s="1"/>
  <c r="AP199" i="1" s="1"/>
  <c r="AP200" i="1" s="1"/>
  <c r="AP203" i="1" s="1"/>
  <c r="AP204" i="1" s="1"/>
  <c r="AP205" i="1" s="1"/>
  <c r="AP206" i="1" s="1"/>
  <c r="AP207" i="1" s="1"/>
  <c r="AP208" i="1" s="1"/>
  <c r="AP209" i="1" s="1"/>
  <c r="AP212" i="1" s="1"/>
  <c r="AP213" i="1" s="1"/>
  <c r="AP214" i="1" s="1"/>
  <c r="AP215" i="1" s="1"/>
  <c r="AP216" i="1" s="1"/>
  <c r="AP217" i="1" s="1"/>
  <c r="AP218" i="1" s="1"/>
  <c r="AP221" i="1" s="1"/>
  <c r="AP222" i="1" s="1"/>
  <c r="AP223" i="1" s="1"/>
  <c r="AP224" i="1" s="1"/>
  <c r="AP225" i="1" s="1"/>
  <c r="AP226" i="1" s="1"/>
  <c r="AP227" i="1" s="1"/>
  <c r="AP230" i="1" s="1"/>
  <c r="AP231" i="1" s="1"/>
  <c r="AP232" i="1" s="1"/>
  <c r="AP233" i="1" s="1"/>
  <c r="AP234" i="1" s="1"/>
  <c r="AP235" i="1" s="1"/>
  <c r="AP236" i="1" s="1"/>
  <c r="AP239" i="1" s="1"/>
  <c r="AP240" i="1" s="1"/>
  <c r="AP241" i="1" s="1"/>
  <c r="AP242" i="1" s="1"/>
  <c r="AP243" i="1" s="1"/>
  <c r="AP244" i="1" s="1"/>
  <c r="AP245" i="1" s="1"/>
  <c r="AP248" i="1" s="1"/>
  <c r="AP249" i="1" s="1"/>
  <c r="AP250" i="1" s="1"/>
  <c r="AP251" i="1" s="1"/>
  <c r="AP252" i="1" s="1"/>
  <c r="AP253" i="1" s="1"/>
  <c r="AP254" i="1" s="1"/>
  <c r="AP257" i="1" s="1"/>
  <c r="AP258" i="1" s="1"/>
  <c r="AP259" i="1" s="1"/>
  <c r="AP260" i="1" s="1"/>
  <c r="AP261" i="1" s="1"/>
  <c r="AP262" i="1" s="1"/>
  <c r="AP263" i="1" s="1"/>
  <c r="AP266" i="1" s="1"/>
  <c r="AP267" i="1" s="1"/>
  <c r="AP268" i="1" s="1"/>
  <c r="AP269" i="1" s="1"/>
  <c r="AP270" i="1" s="1"/>
  <c r="AP271" i="1" s="1"/>
  <c r="AP272" i="1" s="1"/>
  <c r="AP275" i="1" s="1"/>
  <c r="AP277" i="1" s="1"/>
  <c r="BN89" i="1"/>
  <c r="BN90" i="1" s="1"/>
  <c r="BN91" i="1" s="1"/>
  <c r="BN92" i="1" s="1"/>
  <c r="BN95" i="1" s="1"/>
  <c r="BN96" i="1" s="1"/>
  <c r="BN97" i="1" s="1"/>
  <c r="BN98" i="1" s="1"/>
  <c r="BN99" i="1" s="1"/>
  <c r="BN100" i="1" s="1"/>
  <c r="BN101" i="1" s="1"/>
  <c r="BN104" i="1" s="1"/>
  <c r="BN105" i="1" s="1"/>
  <c r="BN106" i="1" s="1"/>
  <c r="BN107" i="1" s="1"/>
  <c r="BN108" i="1" s="1"/>
  <c r="BN109" i="1" s="1"/>
  <c r="BN110" i="1" s="1"/>
  <c r="BN113" i="1" s="1"/>
  <c r="BN114" i="1" s="1"/>
  <c r="BN115" i="1" s="1"/>
  <c r="BN116" i="1" s="1"/>
  <c r="BN117" i="1" s="1"/>
  <c r="BN118" i="1" s="1"/>
  <c r="BN119" i="1" s="1"/>
  <c r="BN122" i="1" s="1"/>
  <c r="BN123" i="1" s="1"/>
  <c r="BN124" i="1" s="1"/>
  <c r="BN125" i="1" s="1"/>
  <c r="BN126" i="1" s="1"/>
  <c r="BN127" i="1" s="1"/>
  <c r="BN128" i="1" s="1"/>
  <c r="BN131" i="1" s="1"/>
  <c r="BN132" i="1" s="1"/>
  <c r="BN133" i="1" s="1"/>
  <c r="BN134" i="1" s="1"/>
  <c r="BN135" i="1" s="1"/>
  <c r="BN136" i="1" s="1"/>
  <c r="BN137" i="1" s="1"/>
  <c r="BN140" i="1" s="1"/>
  <c r="BN141" i="1" s="1"/>
  <c r="BN142" i="1" s="1"/>
  <c r="BN143" i="1" s="1"/>
  <c r="BN144" i="1" s="1"/>
  <c r="BN145" i="1" s="1"/>
  <c r="BN146" i="1" s="1"/>
  <c r="BN149" i="1" s="1"/>
  <c r="BN150" i="1" s="1"/>
  <c r="BN151" i="1" s="1"/>
  <c r="BN152" i="1" s="1"/>
  <c r="BN153" i="1" s="1"/>
  <c r="BN154" i="1" s="1"/>
  <c r="BN155" i="1" s="1"/>
  <c r="BN158" i="1" s="1"/>
  <c r="BN159" i="1" s="1"/>
  <c r="BN160" i="1" s="1"/>
  <c r="BN161" i="1" s="1"/>
  <c r="BN162" i="1" s="1"/>
  <c r="BN163" i="1" s="1"/>
  <c r="BN164" i="1" s="1"/>
  <c r="BN167" i="1" s="1"/>
  <c r="BN168" i="1" s="1"/>
  <c r="BN169" i="1" s="1"/>
  <c r="BN170" i="1" s="1"/>
  <c r="BN171" i="1" s="1"/>
  <c r="BN172" i="1" s="1"/>
  <c r="BN173" i="1" s="1"/>
  <c r="BN176" i="1" s="1"/>
  <c r="BN177" i="1" s="1"/>
  <c r="BN178" i="1" s="1"/>
  <c r="BN179" i="1" s="1"/>
  <c r="BN180" i="1" s="1"/>
  <c r="BN181" i="1" s="1"/>
  <c r="BN182" i="1" s="1"/>
  <c r="BN185" i="1" s="1"/>
  <c r="BN186" i="1" s="1"/>
  <c r="BN187" i="1" s="1"/>
  <c r="BN188" i="1" s="1"/>
  <c r="BN189" i="1" s="1"/>
  <c r="BN190" i="1" s="1"/>
  <c r="BN191" i="1" s="1"/>
  <c r="BN194" i="1" s="1"/>
  <c r="BN196" i="1" s="1"/>
  <c r="BN197" i="1" s="1"/>
  <c r="BN198" i="1" s="1"/>
  <c r="BN199" i="1" s="1"/>
  <c r="BN200" i="1" s="1"/>
  <c r="BN203" i="1" s="1"/>
  <c r="BN204" i="1" s="1"/>
  <c r="BN205" i="1" s="1"/>
  <c r="BN206" i="1" s="1"/>
  <c r="BN207" i="1" s="1"/>
  <c r="BN208" i="1" s="1"/>
  <c r="BN209" i="1" s="1"/>
  <c r="BN212" i="1" s="1"/>
  <c r="BN213" i="1" s="1"/>
  <c r="BN214" i="1" s="1"/>
  <c r="BN215" i="1" s="1"/>
  <c r="BN216" i="1" s="1"/>
  <c r="BN217" i="1" s="1"/>
  <c r="BN218" i="1" s="1"/>
  <c r="BN221" i="1" s="1"/>
  <c r="BN222" i="1" s="1"/>
  <c r="BN223" i="1" s="1"/>
  <c r="BN224" i="1" s="1"/>
  <c r="BN225" i="1" s="1"/>
  <c r="BN226" i="1" s="1"/>
  <c r="BN227" i="1" s="1"/>
  <c r="BN230" i="1" s="1"/>
  <c r="BN231" i="1" s="1"/>
  <c r="BN232" i="1" s="1"/>
  <c r="BN233" i="1" s="1"/>
  <c r="BN234" i="1" s="1"/>
  <c r="BN235" i="1" s="1"/>
  <c r="BN236" i="1" s="1"/>
  <c r="BN239" i="1" s="1"/>
  <c r="BN240" i="1" s="1"/>
  <c r="BN241" i="1" s="1"/>
  <c r="BN242" i="1" s="1"/>
  <c r="BN243" i="1" s="1"/>
  <c r="BN244" i="1" s="1"/>
  <c r="BN245" i="1" s="1"/>
  <c r="BN248" i="1" s="1"/>
  <c r="BN249" i="1" s="1"/>
  <c r="BN250" i="1" s="1"/>
  <c r="BN251" i="1" s="1"/>
  <c r="BN252" i="1" s="1"/>
  <c r="BN253" i="1" s="1"/>
  <c r="BN254" i="1" s="1"/>
  <c r="BN257" i="1" s="1"/>
  <c r="BN258" i="1" s="1"/>
  <c r="BN259" i="1" s="1"/>
  <c r="BN260" i="1" s="1"/>
  <c r="BN261" i="1" s="1"/>
  <c r="BN262" i="1" s="1"/>
  <c r="BN263" i="1" s="1"/>
  <c r="BN266" i="1" s="1"/>
  <c r="BN267" i="1" s="1"/>
  <c r="BN268" i="1" s="1"/>
  <c r="BN269" i="1" s="1"/>
  <c r="BN270" i="1" s="1"/>
  <c r="BN271" i="1" s="1"/>
  <c r="BN272" i="1" s="1"/>
  <c r="BN275" i="1" s="1"/>
  <c r="BN277" i="1" s="1"/>
  <c r="R89" i="1"/>
  <c r="R90" i="1" s="1"/>
  <c r="R91" i="1" s="1"/>
  <c r="R92" i="1" s="1"/>
  <c r="R95" i="1" s="1"/>
  <c r="R96" i="1" s="1"/>
  <c r="R97" i="1" s="1"/>
  <c r="R98" i="1" s="1"/>
  <c r="R99" i="1" s="1"/>
  <c r="R100" i="1" s="1"/>
  <c r="R101" i="1" s="1"/>
  <c r="R104" i="1" s="1"/>
  <c r="R105" i="1" s="1"/>
  <c r="R106" i="1" s="1"/>
  <c r="R107" i="1" s="1"/>
  <c r="R108" i="1" s="1"/>
  <c r="R109" i="1" s="1"/>
  <c r="R110" i="1" s="1"/>
  <c r="R113" i="1" s="1"/>
  <c r="R114" i="1" s="1"/>
  <c r="R115" i="1" s="1"/>
  <c r="R116" i="1" s="1"/>
  <c r="R117" i="1" s="1"/>
  <c r="R118" i="1" s="1"/>
  <c r="R119" i="1" s="1"/>
  <c r="R122" i="1" s="1"/>
  <c r="R123" i="1" s="1"/>
  <c r="R124" i="1" s="1"/>
  <c r="R125" i="1" s="1"/>
  <c r="R126" i="1" s="1"/>
  <c r="R127" i="1" s="1"/>
  <c r="R128" i="1" s="1"/>
  <c r="R131" i="1" s="1"/>
  <c r="R132" i="1" s="1"/>
  <c r="R133" i="1" s="1"/>
  <c r="R134" i="1" s="1"/>
  <c r="R135" i="1" s="1"/>
  <c r="R136" i="1" s="1"/>
  <c r="R137" i="1" s="1"/>
  <c r="R140" i="1" s="1"/>
  <c r="R141" i="1" s="1"/>
  <c r="R142" i="1" s="1"/>
  <c r="R143" i="1" s="1"/>
  <c r="R144" i="1" s="1"/>
  <c r="R145" i="1" s="1"/>
  <c r="R146" i="1" s="1"/>
  <c r="R149" i="1" s="1"/>
  <c r="R150" i="1" s="1"/>
  <c r="R151" i="1" s="1"/>
  <c r="R152" i="1" s="1"/>
  <c r="R153" i="1" s="1"/>
  <c r="R154" i="1" s="1"/>
  <c r="R155" i="1" s="1"/>
  <c r="R158" i="1" s="1"/>
  <c r="R159" i="1" s="1"/>
  <c r="R160" i="1" s="1"/>
  <c r="R161" i="1" s="1"/>
  <c r="R162" i="1" s="1"/>
  <c r="R163" i="1" s="1"/>
  <c r="R164" i="1" s="1"/>
  <c r="R167" i="1" s="1"/>
  <c r="R168" i="1" s="1"/>
  <c r="R169" i="1" s="1"/>
  <c r="R170" i="1" s="1"/>
  <c r="R171" i="1" s="1"/>
  <c r="R172" i="1" s="1"/>
  <c r="R173" i="1" s="1"/>
  <c r="R176" i="1" s="1"/>
  <c r="R177" i="1" s="1"/>
  <c r="R178" i="1" s="1"/>
  <c r="R179" i="1" s="1"/>
  <c r="R180" i="1" s="1"/>
  <c r="R181" i="1" s="1"/>
  <c r="R182" i="1" s="1"/>
  <c r="R185" i="1" s="1"/>
  <c r="R186" i="1" s="1"/>
  <c r="R187" i="1" s="1"/>
  <c r="R188" i="1" s="1"/>
  <c r="R189" i="1" s="1"/>
  <c r="R190" i="1" s="1"/>
  <c r="R191" i="1" s="1"/>
  <c r="R194" i="1" s="1"/>
  <c r="R196" i="1" s="1"/>
  <c r="R197" i="1" s="1"/>
  <c r="R198" i="1" s="1"/>
  <c r="R199" i="1" s="1"/>
  <c r="R200" i="1" s="1"/>
  <c r="R203" i="1" s="1"/>
  <c r="R204" i="1" s="1"/>
  <c r="R205" i="1" s="1"/>
  <c r="R206" i="1" s="1"/>
  <c r="R207" i="1" s="1"/>
  <c r="R208" i="1" s="1"/>
  <c r="R209" i="1" s="1"/>
  <c r="R212" i="1" s="1"/>
  <c r="R213" i="1" s="1"/>
  <c r="R214" i="1" s="1"/>
  <c r="R215" i="1" s="1"/>
  <c r="R216" i="1" s="1"/>
  <c r="R217" i="1" s="1"/>
  <c r="R218" i="1" s="1"/>
  <c r="R221" i="1" s="1"/>
  <c r="R222" i="1" s="1"/>
  <c r="R223" i="1" s="1"/>
  <c r="R224" i="1" s="1"/>
  <c r="R225" i="1" s="1"/>
  <c r="R226" i="1" s="1"/>
  <c r="R227" i="1" s="1"/>
  <c r="R230" i="1" s="1"/>
  <c r="R231" i="1" s="1"/>
  <c r="R232" i="1" s="1"/>
  <c r="R233" i="1" s="1"/>
  <c r="R234" i="1" s="1"/>
  <c r="R235" i="1" s="1"/>
  <c r="R236" i="1" s="1"/>
  <c r="R239" i="1" s="1"/>
  <c r="R240" i="1" s="1"/>
  <c r="R241" i="1" s="1"/>
  <c r="R242" i="1" s="1"/>
  <c r="R243" i="1" s="1"/>
  <c r="R244" i="1" s="1"/>
  <c r="R245" i="1" s="1"/>
  <c r="R248" i="1" s="1"/>
  <c r="R249" i="1" s="1"/>
  <c r="R250" i="1" s="1"/>
  <c r="R251" i="1" s="1"/>
  <c r="R252" i="1" s="1"/>
  <c r="R253" i="1" s="1"/>
  <c r="R254" i="1" s="1"/>
  <c r="R257" i="1" s="1"/>
  <c r="R258" i="1" s="1"/>
  <c r="R259" i="1" s="1"/>
  <c r="R260" i="1" s="1"/>
  <c r="R261" i="1" s="1"/>
  <c r="R262" i="1" s="1"/>
  <c r="R263" i="1" s="1"/>
  <c r="R266" i="1" s="1"/>
  <c r="R267" i="1" s="1"/>
  <c r="R268" i="1" s="1"/>
  <c r="R269" i="1" s="1"/>
  <c r="R270" i="1" s="1"/>
  <c r="R271" i="1" s="1"/>
  <c r="R272" i="1" s="1"/>
  <c r="R275" i="1" s="1"/>
  <c r="R277" i="1" s="1"/>
  <c r="BZ89" i="1"/>
  <c r="BZ90" i="1" s="1"/>
  <c r="BZ91" i="1" s="1"/>
  <c r="BZ92" i="1" s="1"/>
  <c r="BZ95" i="1" s="1"/>
  <c r="BZ96" i="1" s="1"/>
  <c r="BZ97" i="1" s="1"/>
  <c r="BZ98" i="1" s="1"/>
  <c r="BZ99" i="1" s="1"/>
  <c r="BZ100" i="1" s="1"/>
  <c r="BZ101" i="1" s="1"/>
  <c r="BZ104" i="1" s="1"/>
  <c r="BZ105" i="1" s="1"/>
  <c r="BZ106" i="1" s="1"/>
  <c r="BZ107" i="1" s="1"/>
  <c r="BZ108" i="1" s="1"/>
  <c r="BZ109" i="1" s="1"/>
  <c r="BZ110" i="1" s="1"/>
  <c r="BZ113" i="1" s="1"/>
  <c r="BZ114" i="1" s="1"/>
  <c r="BZ115" i="1" s="1"/>
  <c r="BZ116" i="1" s="1"/>
  <c r="BZ117" i="1" s="1"/>
  <c r="BZ118" i="1" s="1"/>
  <c r="BZ119" i="1" s="1"/>
  <c r="BZ122" i="1" s="1"/>
  <c r="BZ123" i="1" s="1"/>
  <c r="BZ124" i="1" s="1"/>
  <c r="BZ125" i="1" s="1"/>
  <c r="BZ126" i="1" s="1"/>
  <c r="BZ127" i="1" s="1"/>
  <c r="BZ128" i="1" s="1"/>
  <c r="BZ131" i="1" s="1"/>
  <c r="BZ132" i="1" s="1"/>
  <c r="BZ133" i="1" s="1"/>
  <c r="BZ134" i="1" s="1"/>
  <c r="BZ135" i="1" s="1"/>
  <c r="BZ136" i="1" s="1"/>
  <c r="BZ137" i="1" s="1"/>
  <c r="BZ140" i="1" s="1"/>
  <c r="BZ141" i="1" s="1"/>
  <c r="BZ142" i="1" s="1"/>
  <c r="BZ143" i="1" s="1"/>
  <c r="BZ144" i="1" s="1"/>
  <c r="BZ145" i="1" s="1"/>
  <c r="BZ146" i="1" s="1"/>
  <c r="BZ149" i="1" s="1"/>
  <c r="BZ150" i="1" s="1"/>
  <c r="BZ151" i="1" s="1"/>
  <c r="BZ152" i="1" s="1"/>
  <c r="BZ153" i="1" s="1"/>
  <c r="BZ154" i="1" s="1"/>
  <c r="BZ155" i="1" s="1"/>
  <c r="BZ158" i="1" s="1"/>
  <c r="BZ159" i="1" s="1"/>
  <c r="BZ160" i="1" s="1"/>
  <c r="BZ161" i="1" s="1"/>
  <c r="BZ162" i="1" s="1"/>
  <c r="BZ163" i="1" s="1"/>
  <c r="BZ164" i="1" s="1"/>
  <c r="BZ167" i="1" s="1"/>
  <c r="BZ168" i="1" s="1"/>
  <c r="BZ169" i="1" s="1"/>
  <c r="BZ170" i="1" s="1"/>
  <c r="BZ171" i="1" s="1"/>
  <c r="BZ172" i="1" s="1"/>
  <c r="BZ173" i="1" s="1"/>
  <c r="BZ176" i="1" s="1"/>
  <c r="BZ177" i="1" s="1"/>
  <c r="BZ178" i="1" s="1"/>
  <c r="BZ179" i="1" s="1"/>
  <c r="BZ180" i="1" s="1"/>
  <c r="BZ181" i="1" s="1"/>
  <c r="BZ182" i="1" s="1"/>
  <c r="BZ185" i="1" s="1"/>
  <c r="BZ186" i="1" s="1"/>
  <c r="BZ187" i="1" s="1"/>
  <c r="BZ188" i="1" s="1"/>
  <c r="BZ189" i="1" s="1"/>
  <c r="BZ190" i="1" s="1"/>
  <c r="BZ191" i="1" s="1"/>
  <c r="BZ194" i="1" s="1"/>
  <c r="BZ196" i="1" s="1"/>
  <c r="BZ197" i="1" s="1"/>
  <c r="BZ198" i="1" s="1"/>
  <c r="BZ199" i="1" s="1"/>
  <c r="BZ200" i="1" s="1"/>
  <c r="BZ203" i="1" s="1"/>
  <c r="BZ204" i="1" s="1"/>
  <c r="BZ205" i="1" s="1"/>
  <c r="BZ206" i="1" s="1"/>
  <c r="BZ207" i="1" s="1"/>
  <c r="BZ208" i="1" s="1"/>
  <c r="BZ209" i="1" s="1"/>
  <c r="BZ212" i="1" s="1"/>
  <c r="BZ213" i="1" s="1"/>
  <c r="BZ214" i="1" s="1"/>
  <c r="BZ215" i="1" s="1"/>
  <c r="BZ216" i="1" s="1"/>
  <c r="BZ217" i="1" s="1"/>
  <c r="BZ218" i="1" s="1"/>
  <c r="BZ221" i="1" s="1"/>
  <c r="BZ222" i="1" s="1"/>
  <c r="BZ223" i="1" s="1"/>
  <c r="BZ224" i="1" s="1"/>
  <c r="BZ225" i="1" s="1"/>
  <c r="BZ226" i="1" s="1"/>
  <c r="BZ227" i="1" s="1"/>
  <c r="BZ230" i="1" s="1"/>
  <c r="BZ231" i="1" s="1"/>
  <c r="BZ232" i="1" s="1"/>
  <c r="BZ233" i="1" s="1"/>
  <c r="BZ234" i="1" s="1"/>
  <c r="BZ235" i="1" s="1"/>
  <c r="BZ236" i="1" s="1"/>
  <c r="BZ239" i="1" s="1"/>
  <c r="BZ240" i="1" s="1"/>
  <c r="BZ241" i="1" s="1"/>
  <c r="BZ242" i="1" s="1"/>
  <c r="BZ243" i="1" s="1"/>
  <c r="BZ244" i="1" s="1"/>
  <c r="BZ245" i="1" s="1"/>
  <c r="BZ248" i="1" s="1"/>
  <c r="BZ249" i="1" s="1"/>
  <c r="BZ250" i="1" s="1"/>
  <c r="BZ251" i="1" s="1"/>
  <c r="BZ252" i="1" s="1"/>
  <c r="BZ253" i="1" s="1"/>
  <c r="BZ254" i="1" s="1"/>
  <c r="BZ257" i="1" s="1"/>
  <c r="BZ258" i="1" s="1"/>
  <c r="BZ259" i="1" s="1"/>
  <c r="BZ260" i="1" s="1"/>
  <c r="BZ261" i="1" s="1"/>
  <c r="BZ262" i="1" s="1"/>
  <c r="BZ263" i="1" s="1"/>
  <c r="BZ266" i="1" s="1"/>
  <c r="BZ267" i="1" s="1"/>
  <c r="BZ268" i="1" s="1"/>
  <c r="BZ269" i="1" s="1"/>
  <c r="BZ270" i="1" s="1"/>
  <c r="BZ271" i="1" s="1"/>
  <c r="BZ272" i="1" s="1"/>
  <c r="BZ275" i="1" s="1"/>
  <c r="BZ277" i="1" s="1"/>
  <c r="BB89" i="1"/>
  <c r="BB90" i="1" s="1"/>
  <c r="BB91" i="1" s="1"/>
  <c r="BB92" i="1" s="1"/>
  <c r="BB95" i="1" s="1"/>
  <c r="BB96" i="1" s="1"/>
  <c r="BB97" i="1" s="1"/>
  <c r="BB98" i="1" s="1"/>
  <c r="BB99" i="1" s="1"/>
  <c r="BB100" i="1" s="1"/>
  <c r="BB101" i="1" s="1"/>
  <c r="BB104" i="1" s="1"/>
  <c r="BB105" i="1" s="1"/>
  <c r="BB106" i="1" s="1"/>
  <c r="BB107" i="1" s="1"/>
  <c r="BB108" i="1" s="1"/>
  <c r="BB109" i="1" s="1"/>
  <c r="BB110" i="1" s="1"/>
  <c r="BB113" i="1" s="1"/>
  <c r="BB114" i="1" s="1"/>
  <c r="BB115" i="1" s="1"/>
  <c r="BB116" i="1" s="1"/>
  <c r="BB117" i="1" s="1"/>
  <c r="BB118" i="1" s="1"/>
  <c r="BB119" i="1" s="1"/>
  <c r="BB122" i="1" s="1"/>
  <c r="BB123" i="1" s="1"/>
  <c r="BB124" i="1" s="1"/>
  <c r="BB125" i="1" s="1"/>
  <c r="BB126" i="1" s="1"/>
  <c r="BB127" i="1" s="1"/>
  <c r="BB128" i="1" s="1"/>
  <c r="BB131" i="1" s="1"/>
  <c r="BB132" i="1" s="1"/>
  <c r="BB133" i="1" s="1"/>
  <c r="BB134" i="1" s="1"/>
  <c r="BB135" i="1" s="1"/>
  <c r="BB136" i="1" s="1"/>
  <c r="BB137" i="1" s="1"/>
  <c r="BB140" i="1" s="1"/>
  <c r="BB141" i="1" s="1"/>
  <c r="BB142" i="1" s="1"/>
  <c r="BB143" i="1" s="1"/>
  <c r="BB144" i="1" s="1"/>
  <c r="BB145" i="1" s="1"/>
  <c r="BB146" i="1" s="1"/>
  <c r="BB149" i="1" s="1"/>
  <c r="BB150" i="1" s="1"/>
  <c r="BB151" i="1" s="1"/>
  <c r="BB152" i="1" s="1"/>
  <c r="BB153" i="1" s="1"/>
  <c r="BB154" i="1" s="1"/>
  <c r="BB155" i="1" s="1"/>
  <c r="BB158" i="1" s="1"/>
  <c r="BB159" i="1" s="1"/>
  <c r="BB160" i="1" s="1"/>
  <c r="BB161" i="1" s="1"/>
  <c r="BB162" i="1" s="1"/>
  <c r="BB163" i="1" s="1"/>
  <c r="BB164" i="1" s="1"/>
  <c r="BB167" i="1" s="1"/>
  <c r="BB168" i="1" s="1"/>
  <c r="BB169" i="1" s="1"/>
  <c r="BB170" i="1" s="1"/>
  <c r="BB171" i="1" s="1"/>
  <c r="BB172" i="1" s="1"/>
  <c r="BB173" i="1" s="1"/>
  <c r="BB176" i="1" s="1"/>
  <c r="BB177" i="1" s="1"/>
  <c r="BB178" i="1" s="1"/>
  <c r="BB179" i="1" s="1"/>
  <c r="BB180" i="1" s="1"/>
  <c r="BB181" i="1" s="1"/>
  <c r="BB182" i="1" s="1"/>
  <c r="BB185" i="1" s="1"/>
  <c r="BB186" i="1" s="1"/>
  <c r="BB187" i="1" s="1"/>
  <c r="BB188" i="1" s="1"/>
  <c r="BB189" i="1" s="1"/>
  <c r="BB190" i="1" s="1"/>
  <c r="BB191" i="1" s="1"/>
  <c r="BB194" i="1" s="1"/>
  <c r="BB196" i="1" s="1"/>
  <c r="BB197" i="1" s="1"/>
  <c r="BB198" i="1" s="1"/>
  <c r="BB199" i="1" s="1"/>
  <c r="BB200" i="1" s="1"/>
  <c r="BB203" i="1" s="1"/>
  <c r="BB204" i="1" s="1"/>
  <c r="BB205" i="1" s="1"/>
  <c r="BB206" i="1" s="1"/>
  <c r="BB207" i="1" s="1"/>
  <c r="BB208" i="1" s="1"/>
  <c r="BB209" i="1" s="1"/>
  <c r="BB212" i="1" s="1"/>
  <c r="BB213" i="1" s="1"/>
  <c r="BB214" i="1" s="1"/>
  <c r="BB215" i="1" s="1"/>
  <c r="BB216" i="1" s="1"/>
  <c r="BB217" i="1" s="1"/>
  <c r="BB218" i="1" s="1"/>
  <c r="BB221" i="1" s="1"/>
  <c r="BB222" i="1" s="1"/>
  <c r="BB223" i="1" s="1"/>
  <c r="BB224" i="1" s="1"/>
  <c r="BB225" i="1" s="1"/>
  <c r="BB226" i="1" s="1"/>
  <c r="BB227" i="1" s="1"/>
  <c r="BB230" i="1" s="1"/>
  <c r="BB231" i="1" s="1"/>
  <c r="BB232" i="1" s="1"/>
  <c r="BB233" i="1" s="1"/>
  <c r="BB234" i="1" s="1"/>
  <c r="BB235" i="1" s="1"/>
  <c r="BB236" i="1" s="1"/>
  <c r="BB239" i="1" s="1"/>
  <c r="BB240" i="1" s="1"/>
  <c r="BB241" i="1" s="1"/>
  <c r="BB242" i="1" s="1"/>
  <c r="BB243" i="1" s="1"/>
  <c r="BB244" i="1" s="1"/>
  <c r="BB245" i="1" s="1"/>
  <c r="BB248" i="1" s="1"/>
  <c r="BB249" i="1" s="1"/>
  <c r="BB250" i="1" s="1"/>
  <c r="BB251" i="1" s="1"/>
  <c r="BB252" i="1" s="1"/>
  <c r="BB253" i="1" s="1"/>
  <c r="BB254" i="1" s="1"/>
  <c r="BB257" i="1" s="1"/>
  <c r="BB258" i="1" s="1"/>
  <c r="BB259" i="1" s="1"/>
  <c r="BB260" i="1" s="1"/>
  <c r="BB261" i="1" s="1"/>
  <c r="BB262" i="1" s="1"/>
  <c r="BB263" i="1" s="1"/>
  <c r="BB266" i="1" s="1"/>
  <c r="BB267" i="1" s="1"/>
  <c r="BB268" i="1" s="1"/>
  <c r="BB269" i="1" s="1"/>
  <c r="BB270" i="1" s="1"/>
  <c r="BB271" i="1" s="1"/>
  <c r="BB272" i="1" s="1"/>
  <c r="BB275" i="1" s="1"/>
  <c r="BB277" i="1" s="1"/>
  <c r="BB115" i="6"/>
  <c r="BB116" i="6" s="1"/>
  <c r="BB117" i="6" s="1"/>
  <c r="BB118" i="6" s="1"/>
  <c r="BB119" i="6" s="1"/>
  <c r="BB122" i="6" s="1"/>
  <c r="BB123" i="6" s="1"/>
  <c r="BB124" i="6" s="1"/>
  <c r="BB125" i="6" s="1"/>
  <c r="BB126" i="6" s="1"/>
  <c r="BB127" i="6" s="1"/>
  <c r="BB128" i="6" s="1"/>
  <c r="BB131" i="6" s="1"/>
  <c r="BB132" i="6" s="1"/>
  <c r="BB133" i="6" s="1"/>
  <c r="BB134" i="6" s="1"/>
  <c r="BB135" i="6" s="1"/>
  <c r="BB136" i="6" s="1"/>
  <c r="BB137" i="6" s="1"/>
  <c r="BB140" i="6" s="1"/>
  <c r="BB141" i="6" s="1"/>
  <c r="BB142" i="6" s="1"/>
  <c r="BB143" i="6" s="1"/>
  <c r="BB144" i="6" s="1"/>
  <c r="BB145" i="6" s="1"/>
  <c r="BB146" i="6" s="1"/>
  <c r="BB149" i="6" s="1"/>
  <c r="BB150" i="6" s="1"/>
  <c r="BB151" i="6" s="1"/>
  <c r="BB152" i="6" s="1"/>
  <c r="BB153" i="6" s="1"/>
  <c r="BB154" i="6" s="1"/>
  <c r="BB155" i="6" s="1"/>
  <c r="BB158" i="6" s="1"/>
  <c r="BB159" i="6" s="1"/>
  <c r="BB160" i="6" s="1"/>
  <c r="BB161" i="6" s="1"/>
  <c r="BB162" i="6" s="1"/>
  <c r="BB163" i="6" s="1"/>
  <c r="BB164" i="6" s="1"/>
  <c r="BB167" i="6" s="1"/>
  <c r="BB168" i="6" s="1"/>
  <c r="BB169" i="6" s="1"/>
  <c r="BB170" i="6" s="1"/>
  <c r="BB171" i="6" s="1"/>
  <c r="BB172" i="6" s="1"/>
  <c r="BB173" i="6" s="1"/>
  <c r="BB176" i="6" s="1"/>
  <c r="BB177" i="6" s="1"/>
  <c r="BB178" i="6" s="1"/>
  <c r="BB179" i="6" s="1"/>
  <c r="BB180" i="6" s="1"/>
  <c r="BB181" i="6" s="1"/>
  <c r="BB182" i="6" s="1"/>
  <c r="BB185" i="6" s="1"/>
  <c r="BB186" i="6" s="1"/>
  <c r="BB187" i="6" s="1"/>
  <c r="BB188" i="6" s="1"/>
  <c r="BB189" i="6" s="1"/>
  <c r="BB190" i="6" s="1"/>
  <c r="BB191" i="6" s="1"/>
  <c r="BB195" i="6" s="1"/>
  <c r="BB196" i="6" s="1"/>
  <c r="BB197" i="6" s="1"/>
  <c r="BB198" i="6" s="1"/>
  <c r="BB199" i="6" s="1"/>
  <c r="BB200" i="6" s="1"/>
  <c r="BB203" i="6" s="1"/>
  <c r="BB204" i="6" s="1"/>
  <c r="BB205" i="6" s="1"/>
  <c r="BB206" i="6" s="1"/>
  <c r="BB207" i="6" s="1"/>
  <c r="BB208" i="6" s="1"/>
  <c r="BB209" i="6" s="1"/>
  <c r="BB212" i="6" s="1"/>
  <c r="BB213" i="6" s="1"/>
  <c r="BB214" i="6" s="1"/>
  <c r="BB215" i="6" s="1"/>
  <c r="BB216" i="6" s="1"/>
  <c r="BB217" i="6" s="1"/>
  <c r="BB218" i="6" s="1"/>
  <c r="BB221" i="6" s="1"/>
  <c r="BB222" i="6" s="1"/>
  <c r="BB223" i="6" s="1"/>
  <c r="BB224" i="6" s="1"/>
  <c r="BB225" i="6" s="1"/>
  <c r="BB226" i="6" s="1"/>
  <c r="BB227" i="6" s="1"/>
  <c r="BB230" i="6" s="1"/>
  <c r="BB231" i="6" s="1"/>
  <c r="BB232" i="6" s="1"/>
  <c r="BB233" i="6" s="1"/>
  <c r="BB234" i="6" s="1"/>
  <c r="BB235" i="6" s="1"/>
  <c r="BB236" i="6" s="1"/>
  <c r="BB239" i="6" s="1"/>
  <c r="BB240" i="6" s="1"/>
  <c r="BB241" i="6" s="1"/>
  <c r="BB242" i="6" s="1"/>
  <c r="BB243" i="6" s="1"/>
  <c r="BB244" i="6" s="1"/>
  <c r="BB245" i="6" s="1"/>
  <c r="BB248" i="6" s="1"/>
  <c r="BB249" i="6" s="1"/>
  <c r="BB250" i="6" s="1"/>
  <c r="BB251" i="6" s="1"/>
  <c r="BB252" i="6" s="1"/>
  <c r="BB253" i="6" s="1"/>
  <c r="BB254" i="6" s="1"/>
  <c r="BB257" i="6" s="1"/>
  <c r="BB258" i="6" s="1"/>
  <c r="BB259" i="6" s="1"/>
  <c r="BB260" i="6" s="1"/>
  <c r="BB261" i="6" s="1"/>
  <c r="BB262" i="6" s="1"/>
  <c r="BB263" i="6" s="1"/>
  <c r="BB266" i="6" s="1"/>
  <c r="BB267" i="6" s="1"/>
  <c r="BB268" i="6" s="1"/>
  <c r="BB269" i="6" s="1"/>
  <c r="BB270" i="6" s="1"/>
  <c r="BB271" i="6" s="1"/>
  <c r="BB272" i="6" s="1"/>
  <c r="BB275" i="6" s="1"/>
  <c r="BB277" i="6" s="1"/>
  <c r="GP116" i="1"/>
  <c r="GP117" i="1" s="1"/>
  <c r="GP118" i="1" s="1"/>
  <c r="GP119" i="1" s="1"/>
  <c r="GP122" i="1" s="1"/>
  <c r="GP123" i="1" s="1"/>
  <c r="GP124" i="1" s="1"/>
  <c r="GP125" i="1" s="1"/>
  <c r="GP126" i="1" s="1"/>
  <c r="GP127" i="1" s="1"/>
  <c r="GP128" i="1" s="1"/>
  <c r="GP131" i="1" s="1"/>
  <c r="GP132" i="1" s="1"/>
  <c r="GP133" i="1" s="1"/>
  <c r="GP134" i="1" s="1"/>
  <c r="GP135" i="1" s="1"/>
  <c r="GP136" i="1" s="1"/>
  <c r="GP137" i="1" s="1"/>
  <c r="GP140" i="1" s="1"/>
  <c r="GP141" i="1" s="1"/>
  <c r="GP142" i="1" s="1"/>
  <c r="GP143" i="1" s="1"/>
  <c r="GP144" i="1" s="1"/>
  <c r="GP145" i="1" s="1"/>
  <c r="GP146" i="1" s="1"/>
  <c r="GP149" i="1" s="1"/>
  <c r="GP150" i="1" s="1"/>
  <c r="GP151" i="1" s="1"/>
  <c r="GP152" i="1" s="1"/>
  <c r="GP153" i="1" s="1"/>
  <c r="GP154" i="1" s="1"/>
  <c r="GP155" i="1" s="1"/>
  <c r="GP158" i="1" s="1"/>
  <c r="GP159" i="1" s="1"/>
  <c r="GP160" i="1" s="1"/>
  <c r="GP161" i="1" s="1"/>
  <c r="GP162" i="1" s="1"/>
  <c r="GP163" i="1" s="1"/>
  <c r="GP164" i="1" s="1"/>
  <c r="GP167" i="1" s="1"/>
  <c r="GP168" i="1" s="1"/>
  <c r="GP169" i="1" s="1"/>
  <c r="GP170" i="1" s="1"/>
  <c r="GP171" i="1" s="1"/>
  <c r="GP172" i="1" s="1"/>
  <c r="GP173" i="1" s="1"/>
  <c r="GP176" i="1" s="1"/>
  <c r="GP177" i="1" s="1"/>
  <c r="GP178" i="1" s="1"/>
  <c r="GP179" i="1" s="1"/>
  <c r="GP180" i="1" s="1"/>
  <c r="GP181" i="1" s="1"/>
  <c r="GP182" i="1" s="1"/>
  <c r="GP185" i="1" s="1"/>
  <c r="GP186" i="1" s="1"/>
  <c r="GP187" i="1" s="1"/>
  <c r="GP188" i="1" s="1"/>
  <c r="GP189" i="1" s="1"/>
  <c r="GP190" i="1" s="1"/>
  <c r="GP191" i="1" s="1"/>
  <c r="GP194" i="1" s="1"/>
  <c r="GP195" i="1" s="1"/>
  <c r="GP196" i="1" s="1"/>
  <c r="GP197" i="1" s="1"/>
  <c r="GP199" i="1" s="1"/>
  <c r="GP200" i="1" s="1"/>
  <c r="GP203" i="1" s="1"/>
  <c r="GP204" i="1" s="1"/>
  <c r="GP205" i="1" s="1"/>
  <c r="GP206" i="1" s="1"/>
  <c r="GP207" i="1" s="1"/>
  <c r="GP208" i="1" s="1"/>
  <c r="GP209" i="1" s="1"/>
  <c r="GP212" i="1" s="1"/>
  <c r="GP213" i="1" s="1"/>
  <c r="GP214" i="1" s="1"/>
  <c r="GP215" i="1" s="1"/>
  <c r="GP216" i="1" s="1"/>
  <c r="GP217" i="1" s="1"/>
  <c r="GP218" i="1" s="1"/>
  <c r="GP221" i="1" s="1"/>
  <c r="GP222" i="1" s="1"/>
  <c r="GP223" i="1" s="1"/>
  <c r="GP224" i="1" s="1"/>
  <c r="GP225" i="1" s="1"/>
  <c r="GP226" i="1" s="1"/>
  <c r="GP227" i="1" s="1"/>
  <c r="GP230" i="1" s="1"/>
  <c r="GP231" i="1" s="1"/>
  <c r="GP232" i="1" s="1"/>
  <c r="GP233" i="1" s="1"/>
  <c r="GP234" i="1" s="1"/>
  <c r="GP235" i="1" s="1"/>
  <c r="GP236" i="1" s="1"/>
  <c r="GP239" i="1" s="1"/>
  <c r="GP240" i="1" s="1"/>
  <c r="GP241" i="1" s="1"/>
  <c r="GP242" i="1" s="1"/>
  <c r="GP243" i="1" s="1"/>
  <c r="GP244" i="1" s="1"/>
  <c r="GP245" i="1" s="1"/>
  <c r="GP248" i="1" s="1"/>
  <c r="GP249" i="1" s="1"/>
  <c r="GP250" i="1" s="1"/>
  <c r="GP251" i="1" s="1"/>
  <c r="GP252" i="1" s="1"/>
  <c r="GP253" i="1" s="1"/>
  <c r="GP254" i="1" s="1"/>
  <c r="GP257" i="1" s="1"/>
  <c r="GP258" i="1" s="1"/>
  <c r="GP259" i="1" s="1"/>
  <c r="GP260" i="1" s="1"/>
  <c r="GP261" i="1" s="1"/>
  <c r="GP262" i="1" s="1"/>
  <c r="GP263" i="1" s="1"/>
  <c r="GP266" i="1" s="1"/>
  <c r="GP267" i="1" s="1"/>
  <c r="GP268" i="1" s="1"/>
  <c r="GP269" i="1" s="1"/>
  <c r="GP270" i="1" s="1"/>
  <c r="GP271" i="1" s="1"/>
  <c r="GP272" i="1" s="1"/>
  <c r="GP276" i="1" s="1"/>
  <c r="GP277" i="1" s="1"/>
  <c r="R115" i="6"/>
  <c r="R116" i="6" s="1"/>
  <c r="R117" i="6" s="1"/>
  <c r="R118" i="6" s="1"/>
  <c r="R119" i="6" s="1"/>
  <c r="R122" i="6" s="1"/>
  <c r="R123" i="6" s="1"/>
  <c r="R124" i="6" s="1"/>
  <c r="R125" i="6" s="1"/>
  <c r="R126" i="6" s="1"/>
  <c r="R127" i="6" s="1"/>
  <c r="R128" i="6" s="1"/>
  <c r="R131" i="6" s="1"/>
  <c r="R132" i="6" s="1"/>
  <c r="R133" i="6" s="1"/>
  <c r="R134" i="6" s="1"/>
  <c r="R135" i="6" s="1"/>
  <c r="R136" i="6" s="1"/>
  <c r="R137" i="6" s="1"/>
  <c r="R140" i="6" s="1"/>
  <c r="R141" i="6" s="1"/>
  <c r="R142" i="6" s="1"/>
  <c r="R143" i="6" s="1"/>
  <c r="R144" i="6" s="1"/>
  <c r="R145" i="6" s="1"/>
  <c r="R146" i="6" s="1"/>
  <c r="R149" i="6" s="1"/>
  <c r="R150" i="6" s="1"/>
  <c r="R151" i="6" s="1"/>
  <c r="R152" i="6" s="1"/>
  <c r="GD116" i="1"/>
  <c r="GD117" i="1" s="1"/>
  <c r="GD118" i="1" s="1"/>
  <c r="GD119" i="1" s="1"/>
  <c r="GD122" i="1" s="1"/>
  <c r="GD123" i="1" s="1"/>
  <c r="GD124" i="1" s="1"/>
  <c r="GD125" i="1" s="1"/>
  <c r="GD126" i="1" s="1"/>
  <c r="GD127" i="1" s="1"/>
  <c r="GD128" i="1" s="1"/>
  <c r="GD131" i="1" s="1"/>
  <c r="GD132" i="1" s="1"/>
  <c r="GD133" i="1" s="1"/>
  <c r="GD134" i="1" s="1"/>
  <c r="GD135" i="1" s="1"/>
  <c r="GD136" i="1" s="1"/>
  <c r="GD137" i="1" s="1"/>
  <c r="GD140" i="1" s="1"/>
  <c r="GD141" i="1" s="1"/>
  <c r="GD142" i="1" s="1"/>
  <c r="GD143" i="1" s="1"/>
  <c r="GD144" i="1" s="1"/>
  <c r="GD145" i="1" s="1"/>
  <c r="GD146" i="1" s="1"/>
  <c r="GD149" i="1" s="1"/>
  <c r="GD150" i="1" s="1"/>
  <c r="GD151" i="1" s="1"/>
  <c r="GD152" i="1" s="1"/>
  <c r="GD153" i="1" s="1"/>
  <c r="GD154" i="1" s="1"/>
  <c r="GD155" i="1" s="1"/>
  <c r="GD158" i="1" s="1"/>
  <c r="GD159" i="1" s="1"/>
  <c r="GD160" i="1" s="1"/>
  <c r="GD161" i="1" s="1"/>
  <c r="GD162" i="1" s="1"/>
  <c r="GD163" i="1" s="1"/>
  <c r="GD164" i="1" s="1"/>
  <c r="GD167" i="1" s="1"/>
  <c r="GD168" i="1" s="1"/>
  <c r="GD169" i="1" s="1"/>
  <c r="GD170" i="1" s="1"/>
  <c r="GD171" i="1" s="1"/>
  <c r="GD172" i="1" s="1"/>
  <c r="GD173" i="1" s="1"/>
  <c r="GD176" i="1" s="1"/>
  <c r="GD177" i="1" s="1"/>
  <c r="GD178" i="1" s="1"/>
  <c r="GD179" i="1" s="1"/>
  <c r="GD180" i="1" s="1"/>
  <c r="GD181" i="1" s="1"/>
  <c r="GD182" i="1" s="1"/>
  <c r="GD185" i="1" s="1"/>
  <c r="GD186" i="1" s="1"/>
  <c r="GD187" i="1" s="1"/>
  <c r="GD188" i="1" s="1"/>
  <c r="GD189" i="1" s="1"/>
  <c r="GD190" i="1" s="1"/>
  <c r="GD191" i="1" s="1"/>
  <c r="GD194" i="1" s="1"/>
  <c r="GD195" i="1" s="1"/>
  <c r="GD196" i="1" s="1"/>
  <c r="GD197" i="1" s="1"/>
  <c r="GD199" i="1" s="1"/>
  <c r="GD200" i="1" s="1"/>
  <c r="GD203" i="1" s="1"/>
  <c r="GD204" i="1" s="1"/>
  <c r="GD205" i="1" s="1"/>
  <c r="GD206" i="1" s="1"/>
  <c r="GD207" i="1" s="1"/>
  <c r="GD208" i="1" s="1"/>
  <c r="GD209" i="1" s="1"/>
  <c r="GD212" i="1" s="1"/>
  <c r="GD213" i="1" s="1"/>
  <c r="GD214" i="1" s="1"/>
  <c r="GD215" i="1" s="1"/>
  <c r="GD216" i="1" s="1"/>
  <c r="GD217" i="1" s="1"/>
  <c r="GD218" i="1" s="1"/>
  <c r="GD221" i="1" s="1"/>
  <c r="GD222" i="1" s="1"/>
  <c r="GD223" i="1" s="1"/>
  <c r="GD224" i="1" s="1"/>
  <c r="GD225" i="1" s="1"/>
  <c r="GD226" i="1" s="1"/>
  <c r="GD227" i="1" s="1"/>
  <c r="GD230" i="1" s="1"/>
  <c r="GD231" i="1" s="1"/>
  <c r="GD232" i="1" s="1"/>
  <c r="GD233" i="1" s="1"/>
  <c r="GD234" i="1" s="1"/>
  <c r="GD235" i="1" s="1"/>
  <c r="GD236" i="1" s="1"/>
  <c r="GD239" i="1" s="1"/>
  <c r="GD240" i="1" s="1"/>
  <c r="GD241" i="1" s="1"/>
  <c r="GD242" i="1" s="1"/>
  <c r="GD243" i="1" s="1"/>
  <c r="GD244" i="1" s="1"/>
  <c r="GD245" i="1" s="1"/>
  <c r="GD248" i="1" s="1"/>
  <c r="GD249" i="1" s="1"/>
  <c r="GD250" i="1" s="1"/>
  <c r="GD251" i="1" s="1"/>
  <c r="GD252" i="1" s="1"/>
  <c r="GD253" i="1" s="1"/>
  <c r="GD254" i="1" s="1"/>
  <c r="GD257" i="1" s="1"/>
  <c r="GD258" i="1" s="1"/>
  <c r="GD259" i="1" s="1"/>
  <c r="GD260" i="1" s="1"/>
  <c r="GD261" i="1" s="1"/>
  <c r="GD262" i="1" s="1"/>
  <c r="GD263" i="1" s="1"/>
  <c r="GD266" i="1" s="1"/>
  <c r="GD267" i="1" s="1"/>
  <c r="GD268" i="1" s="1"/>
  <c r="GD269" i="1" s="1"/>
  <c r="GD270" i="1" s="1"/>
  <c r="GD271" i="1" s="1"/>
  <c r="GD272" i="1" s="1"/>
  <c r="GD276" i="1" s="1"/>
  <c r="GD277" i="1" s="1"/>
  <c r="FF116" i="1"/>
  <c r="FF117" i="1" s="1"/>
  <c r="FF118" i="1" s="1"/>
  <c r="FF119" i="1" s="1"/>
  <c r="FF122" i="1" s="1"/>
  <c r="FF123" i="1" s="1"/>
  <c r="FF124" i="1" s="1"/>
  <c r="FF125" i="1" s="1"/>
  <c r="FF126" i="1" s="1"/>
  <c r="FF127" i="1" s="1"/>
  <c r="FF128" i="1" s="1"/>
  <c r="FF131" i="1" s="1"/>
  <c r="FF132" i="1" s="1"/>
  <c r="FF133" i="1" s="1"/>
  <c r="FF134" i="1" s="1"/>
  <c r="FF135" i="1" s="1"/>
  <c r="FF136" i="1" s="1"/>
  <c r="FF137" i="1" s="1"/>
  <c r="FF140" i="1" s="1"/>
  <c r="FF141" i="1" s="1"/>
  <c r="FF142" i="1" s="1"/>
  <c r="FF143" i="1" s="1"/>
  <c r="FF144" i="1" s="1"/>
  <c r="FF145" i="1" s="1"/>
  <c r="FF146" i="1" s="1"/>
  <c r="FF149" i="1" s="1"/>
  <c r="FF150" i="1" s="1"/>
  <c r="FF151" i="1" s="1"/>
  <c r="FF152" i="1" s="1"/>
  <c r="FF153" i="1" s="1"/>
  <c r="FF154" i="1" s="1"/>
  <c r="FF155" i="1" s="1"/>
  <c r="FF158" i="1" s="1"/>
  <c r="FF159" i="1" s="1"/>
  <c r="FF160" i="1" s="1"/>
  <c r="FF161" i="1" s="1"/>
  <c r="FF162" i="1" s="1"/>
  <c r="FF163" i="1" s="1"/>
  <c r="FF164" i="1" s="1"/>
  <c r="FF167" i="1" s="1"/>
  <c r="FF168" i="1" s="1"/>
  <c r="FF169" i="1" s="1"/>
  <c r="FF170" i="1" s="1"/>
  <c r="FF171" i="1" s="1"/>
  <c r="FF172" i="1" s="1"/>
  <c r="FF173" i="1" s="1"/>
  <c r="FF176" i="1" s="1"/>
  <c r="FF177" i="1" s="1"/>
  <c r="FF178" i="1" s="1"/>
  <c r="FF179" i="1" s="1"/>
  <c r="FF180" i="1" s="1"/>
  <c r="FF181" i="1" s="1"/>
  <c r="FF182" i="1" s="1"/>
  <c r="FF185" i="1" s="1"/>
  <c r="FF186" i="1" s="1"/>
  <c r="FF187" i="1" s="1"/>
  <c r="FF188" i="1" s="1"/>
  <c r="FF189" i="1" s="1"/>
  <c r="FF190" i="1" s="1"/>
  <c r="FF191" i="1" s="1"/>
  <c r="FF194" i="1" s="1"/>
  <c r="FF195" i="1" s="1"/>
  <c r="FF196" i="1" s="1"/>
  <c r="FF197" i="1" s="1"/>
  <c r="FF199" i="1" s="1"/>
  <c r="FF200" i="1" s="1"/>
  <c r="FF203" i="1" s="1"/>
  <c r="FF204" i="1" s="1"/>
  <c r="FF205" i="1" s="1"/>
  <c r="FF206" i="1" s="1"/>
  <c r="FF207" i="1" s="1"/>
  <c r="FF208" i="1" s="1"/>
  <c r="FF209" i="1" s="1"/>
  <c r="FF212" i="1" s="1"/>
  <c r="FF213" i="1" s="1"/>
  <c r="FF214" i="1" s="1"/>
  <c r="FF215" i="1" s="1"/>
  <c r="FF216" i="1" s="1"/>
  <c r="FF217" i="1" s="1"/>
  <c r="FF218" i="1" s="1"/>
  <c r="FF221" i="1" s="1"/>
  <c r="FF222" i="1" s="1"/>
  <c r="FF223" i="1" s="1"/>
  <c r="FF224" i="1" s="1"/>
  <c r="FF225" i="1" s="1"/>
  <c r="FF226" i="1" s="1"/>
  <c r="FF227" i="1" s="1"/>
  <c r="FF230" i="1" s="1"/>
  <c r="FF231" i="1" s="1"/>
  <c r="FF232" i="1" s="1"/>
  <c r="FF233" i="1" s="1"/>
  <c r="FF234" i="1" s="1"/>
  <c r="FF235" i="1" s="1"/>
  <c r="FF236" i="1" s="1"/>
  <c r="FF239" i="1" s="1"/>
  <c r="FF240" i="1" s="1"/>
  <c r="FF241" i="1" s="1"/>
  <c r="FF242" i="1" s="1"/>
  <c r="FF243" i="1" s="1"/>
  <c r="FF244" i="1" s="1"/>
  <c r="FF245" i="1" s="1"/>
  <c r="FF248" i="1" s="1"/>
  <c r="FF249" i="1" s="1"/>
  <c r="FF250" i="1" s="1"/>
  <c r="FF251" i="1" s="1"/>
  <c r="FF252" i="1" s="1"/>
  <c r="FF253" i="1" s="1"/>
  <c r="FF254" i="1" s="1"/>
  <c r="FF257" i="1" s="1"/>
  <c r="FF258" i="1" s="1"/>
  <c r="FF259" i="1" s="1"/>
  <c r="FF260" i="1" s="1"/>
  <c r="FF261" i="1" s="1"/>
  <c r="FF262" i="1" s="1"/>
  <c r="FF263" i="1" s="1"/>
  <c r="FF266" i="1" s="1"/>
  <c r="FF267" i="1" s="1"/>
  <c r="FF268" i="1" s="1"/>
  <c r="FF269" i="1" s="1"/>
  <c r="FF270" i="1" s="1"/>
  <c r="FF271" i="1" s="1"/>
  <c r="FF272" i="1" s="1"/>
  <c r="FF276" i="1" s="1"/>
  <c r="FF277" i="1" s="1"/>
  <c r="AP115" i="6"/>
  <c r="AP116" i="6" s="1"/>
  <c r="AP117" i="6" s="1"/>
  <c r="AP118" i="6" s="1"/>
  <c r="AP119" i="6" s="1"/>
  <c r="AP122" i="6" s="1"/>
  <c r="AP123" i="6" s="1"/>
  <c r="AP124" i="6" s="1"/>
  <c r="AP125" i="6" s="1"/>
  <c r="AP126" i="6" s="1"/>
  <c r="AP127" i="6" s="1"/>
  <c r="AP128" i="6" s="1"/>
  <c r="AP131" i="6" s="1"/>
  <c r="AP132" i="6" s="1"/>
  <c r="AP133" i="6" s="1"/>
  <c r="AP134" i="6" s="1"/>
  <c r="AP135" i="6" s="1"/>
  <c r="AP136" i="6" s="1"/>
  <c r="AP137" i="6" s="1"/>
  <c r="AP140" i="6" s="1"/>
  <c r="AP141" i="6" s="1"/>
  <c r="AP142" i="6" s="1"/>
  <c r="AP143" i="6" s="1"/>
  <c r="AP144" i="6" s="1"/>
  <c r="AP145" i="6" s="1"/>
  <c r="AP146" i="6" s="1"/>
  <c r="AP149" i="6" s="1"/>
  <c r="AP150" i="6" s="1"/>
  <c r="AP151" i="6" s="1"/>
  <c r="AP152" i="6" s="1"/>
  <c r="AP153" i="6" s="1"/>
  <c r="AP154" i="6" s="1"/>
  <c r="AP155" i="6" s="1"/>
  <c r="AP158" i="6" s="1"/>
  <c r="AP159" i="6" s="1"/>
  <c r="AP160" i="6" s="1"/>
  <c r="AP161" i="6" s="1"/>
  <c r="AP162" i="6" s="1"/>
  <c r="AP163" i="6" s="1"/>
  <c r="AP164" i="6" s="1"/>
  <c r="AP167" i="6" s="1"/>
  <c r="AP168" i="6" s="1"/>
  <c r="AP169" i="6" s="1"/>
  <c r="AP170" i="6" s="1"/>
  <c r="AP171" i="6" s="1"/>
  <c r="AP172" i="6" s="1"/>
  <c r="AP173" i="6" s="1"/>
  <c r="AP176" i="6" s="1"/>
  <c r="AP177" i="6" s="1"/>
  <c r="AP178" i="6" s="1"/>
  <c r="AP179" i="6" s="1"/>
  <c r="AP180" i="6" s="1"/>
  <c r="AP181" i="6" s="1"/>
  <c r="AP182" i="6" s="1"/>
  <c r="AP185" i="6" s="1"/>
  <c r="AP186" i="6" s="1"/>
  <c r="AP187" i="6" s="1"/>
  <c r="AP188" i="6" s="1"/>
  <c r="AP189" i="6" s="1"/>
  <c r="AP190" i="6" s="1"/>
  <c r="AP191" i="6" s="1"/>
  <c r="AP195" i="6" s="1"/>
  <c r="AP196" i="6" s="1"/>
  <c r="AP197" i="6" s="1"/>
  <c r="AP198" i="6" s="1"/>
  <c r="AP199" i="6" s="1"/>
  <c r="AP200" i="6" s="1"/>
  <c r="AP203" i="6" s="1"/>
  <c r="AP204" i="6" s="1"/>
  <c r="AP205" i="6" s="1"/>
  <c r="AP206" i="6" s="1"/>
  <c r="AP207" i="6" s="1"/>
  <c r="AP208" i="6" s="1"/>
  <c r="AP209" i="6" s="1"/>
  <c r="AP212" i="6" s="1"/>
  <c r="AP213" i="6" s="1"/>
  <c r="AP214" i="6" s="1"/>
  <c r="AP215" i="6" s="1"/>
  <c r="AP216" i="6" s="1"/>
  <c r="AP217" i="6" s="1"/>
  <c r="AP218" i="6" s="1"/>
  <c r="AP221" i="6" s="1"/>
  <c r="AP222" i="6" s="1"/>
  <c r="AP223" i="6" s="1"/>
  <c r="AP224" i="6" s="1"/>
  <c r="AP225" i="6" s="1"/>
  <c r="AP226" i="6" s="1"/>
  <c r="AP227" i="6" s="1"/>
  <c r="AP230" i="6" s="1"/>
  <c r="AP231" i="6" s="1"/>
  <c r="AP232" i="6" s="1"/>
  <c r="AP233" i="6" s="1"/>
  <c r="AP234" i="6" s="1"/>
  <c r="AP235" i="6" s="1"/>
  <c r="AP236" i="6" s="1"/>
  <c r="AP239" i="6" s="1"/>
  <c r="AP240" i="6" s="1"/>
  <c r="AP241" i="6" s="1"/>
  <c r="AP242" i="6" s="1"/>
  <c r="AP243" i="6" s="1"/>
  <c r="AP244" i="6" s="1"/>
  <c r="AP245" i="6" s="1"/>
  <c r="AP248" i="6" s="1"/>
  <c r="AP249" i="6" s="1"/>
  <c r="AP250" i="6" s="1"/>
  <c r="AP251" i="6" s="1"/>
  <c r="AP252" i="6" s="1"/>
  <c r="AP253" i="6" s="1"/>
  <c r="AP254" i="6" s="1"/>
  <c r="AP257" i="6" s="1"/>
  <c r="AP258" i="6" s="1"/>
  <c r="AP259" i="6" s="1"/>
  <c r="AP260" i="6" s="1"/>
  <c r="AP261" i="6" s="1"/>
  <c r="AP262" i="6" s="1"/>
  <c r="AP263" i="6" s="1"/>
  <c r="AP266" i="6" s="1"/>
  <c r="AP267" i="6" s="1"/>
  <c r="AP268" i="6" s="1"/>
  <c r="AP269" i="6" s="1"/>
  <c r="AP270" i="6" s="1"/>
  <c r="AP271" i="6" s="1"/>
  <c r="AP272" i="6" s="1"/>
  <c r="AP275" i="6" s="1"/>
  <c r="AP277" i="6" s="1"/>
  <c r="CL116" i="1"/>
  <c r="CL117" i="1" s="1"/>
  <c r="CL118" i="1" s="1"/>
  <c r="CL119" i="1" s="1"/>
  <c r="CL122" i="1" s="1"/>
  <c r="CL123" i="1" s="1"/>
  <c r="CL124" i="1" s="1"/>
  <c r="CL125" i="1" s="1"/>
  <c r="CL126" i="1" s="1"/>
  <c r="CL127" i="1" s="1"/>
  <c r="CL128" i="1" s="1"/>
  <c r="CL131" i="1" s="1"/>
  <c r="CL132" i="1" s="1"/>
  <c r="CL133" i="1" s="1"/>
  <c r="CL134" i="1" s="1"/>
  <c r="CL135" i="1" s="1"/>
  <c r="CL136" i="1" s="1"/>
  <c r="CL137" i="1" s="1"/>
  <c r="CL140" i="1" s="1"/>
  <c r="CL141" i="1" s="1"/>
  <c r="CL142" i="1" s="1"/>
  <c r="CL143" i="1" s="1"/>
  <c r="CL144" i="1" s="1"/>
  <c r="CL145" i="1" s="1"/>
  <c r="CL146" i="1" s="1"/>
  <c r="CL149" i="1" s="1"/>
  <c r="CL150" i="1" s="1"/>
  <c r="CL151" i="1" s="1"/>
  <c r="CL152" i="1" s="1"/>
  <c r="CL153" i="1" s="1"/>
  <c r="CL154" i="1" s="1"/>
  <c r="CL155" i="1" s="1"/>
  <c r="CL158" i="1" s="1"/>
  <c r="CL159" i="1" s="1"/>
  <c r="CL160" i="1" s="1"/>
  <c r="CL161" i="1" s="1"/>
  <c r="CL162" i="1" s="1"/>
  <c r="CL163" i="1" s="1"/>
  <c r="CL164" i="1" s="1"/>
  <c r="CL167" i="1" s="1"/>
  <c r="CL168" i="1" s="1"/>
  <c r="CL169" i="1" s="1"/>
  <c r="CL170" i="1" s="1"/>
  <c r="CL171" i="1" s="1"/>
  <c r="CL172" i="1" s="1"/>
  <c r="CL173" i="1" s="1"/>
  <c r="CL176" i="1" s="1"/>
  <c r="CL177" i="1" s="1"/>
  <c r="CL178" i="1" s="1"/>
  <c r="CL179" i="1" s="1"/>
  <c r="CL180" i="1" s="1"/>
  <c r="CL181" i="1" s="1"/>
  <c r="CL182" i="1" s="1"/>
  <c r="CL185" i="1" s="1"/>
  <c r="CL186" i="1" s="1"/>
  <c r="CL187" i="1" s="1"/>
  <c r="CL188" i="1" s="1"/>
  <c r="CL189" i="1" s="1"/>
  <c r="CL190" i="1" s="1"/>
  <c r="CL191" i="1" s="1"/>
  <c r="CL194" i="1" s="1"/>
  <c r="CL195" i="1" s="1"/>
  <c r="CL196" i="1" s="1"/>
  <c r="CL197" i="1" s="1"/>
  <c r="CL199" i="1" s="1"/>
  <c r="CL200" i="1" s="1"/>
  <c r="CL203" i="1" s="1"/>
  <c r="CL204" i="1" s="1"/>
  <c r="CL205" i="1" s="1"/>
  <c r="CL206" i="1" s="1"/>
  <c r="CL207" i="1" s="1"/>
  <c r="CL208" i="1" s="1"/>
  <c r="CL209" i="1" s="1"/>
  <c r="CL212" i="1" s="1"/>
  <c r="CL213" i="1" s="1"/>
  <c r="CL214" i="1" s="1"/>
  <c r="CL215" i="1" s="1"/>
  <c r="CL216" i="1" s="1"/>
  <c r="CL217" i="1" s="1"/>
  <c r="CL218" i="1" s="1"/>
  <c r="CL221" i="1" s="1"/>
  <c r="CL222" i="1" s="1"/>
  <c r="CL223" i="1" s="1"/>
  <c r="CL224" i="1" s="1"/>
  <c r="CL225" i="1" s="1"/>
  <c r="CL226" i="1" s="1"/>
  <c r="CL227" i="1" s="1"/>
  <c r="CL230" i="1" s="1"/>
  <c r="CL231" i="1" s="1"/>
  <c r="CL232" i="1" s="1"/>
  <c r="CL233" i="1" s="1"/>
  <c r="CL234" i="1" s="1"/>
  <c r="CL235" i="1" s="1"/>
  <c r="CL236" i="1" s="1"/>
  <c r="CL239" i="1" s="1"/>
  <c r="CL240" i="1" s="1"/>
  <c r="CL241" i="1" s="1"/>
  <c r="CL242" i="1" s="1"/>
  <c r="CL243" i="1" s="1"/>
  <c r="CL244" i="1" s="1"/>
  <c r="CL245" i="1" s="1"/>
  <c r="CL248" i="1" s="1"/>
  <c r="CL249" i="1" s="1"/>
  <c r="CL250" i="1" s="1"/>
  <c r="CL251" i="1" s="1"/>
  <c r="CL252" i="1" s="1"/>
  <c r="CL253" i="1" s="1"/>
  <c r="CL254" i="1" s="1"/>
  <c r="CL257" i="1" s="1"/>
  <c r="CL258" i="1" s="1"/>
  <c r="CL259" i="1" s="1"/>
  <c r="CL260" i="1" s="1"/>
  <c r="CL261" i="1" s="1"/>
  <c r="CL262" i="1" s="1"/>
  <c r="CL263" i="1" s="1"/>
  <c r="CL266" i="1" s="1"/>
  <c r="CL267" i="1" s="1"/>
  <c r="CL268" i="1" s="1"/>
  <c r="CL269" i="1" s="1"/>
  <c r="CL270" i="1" s="1"/>
  <c r="CL271" i="1" s="1"/>
  <c r="CL272" i="1" s="1"/>
  <c r="CL276" i="1" s="1"/>
  <c r="CL277" i="1" s="1"/>
  <c r="DV116" i="1"/>
  <c r="DV117" i="1" s="1"/>
  <c r="DV118" i="1" s="1"/>
  <c r="DV119" i="1" s="1"/>
  <c r="DV122" i="1" s="1"/>
  <c r="DV123" i="1" s="1"/>
  <c r="DV124" i="1" s="1"/>
  <c r="DV125" i="1" s="1"/>
  <c r="DV126" i="1" s="1"/>
  <c r="DV127" i="1" s="1"/>
  <c r="DV128" i="1" s="1"/>
  <c r="DV131" i="1" s="1"/>
  <c r="DV132" i="1" s="1"/>
  <c r="DV133" i="1" s="1"/>
  <c r="DV134" i="1" s="1"/>
  <c r="DV135" i="1" s="1"/>
  <c r="DV136" i="1" s="1"/>
  <c r="DV137" i="1" s="1"/>
  <c r="DV140" i="1" s="1"/>
  <c r="DV141" i="1" s="1"/>
  <c r="DV142" i="1" s="1"/>
  <c r="DV143" i="1" s="1"/>
  <c r="DV144" i="1" s="1"/>
  <c r="DV145" i="1" s="1"/>
  <c r="DV146" i="1" s="1"/>
  <c r="DV149" i="1" s="1"/>
  <c r="DV150" i="1" s="1"/>
  <c r="DV151" i="1" s="1"/>
  <c r="DV152" i="1" s="1"/>
  <c r="DV153" i="1" s="1"/>
  <c r="DV154" i="1" s="1"/>
  <c r="DV155" i="1" s="1"/>
  <c r="DV158" i="1" s="1"/>
  <c r="DV159" i="1" s="1"/>
  <c r="DV160" i="1" s="1"/>
  <c r="DV161" i="1" s="1"/>
  <c r="DV162" i="1" s="1"/>
  <c r="DV163" i="1" s="1"/>
  <c r="DV164" i="1" s="1"/>
  <c r="DV167" i="1" s="1"/>
  <c r="DV168" i="1" s="1"/>
  <c r="DV169" i="1" s="1"/>
  <c r="DV170" i="1" s="1"/>
  <c r="DV171" i="1" s="1"/>
  <c r="DV172" i="1" s="1"/>
  <c r="DV173" i="1" s="1"/>
  <c r="DV176" i="1" s="1"/>
  <c r="DV177" i="1" s="1"/>
  <c r="DV178" i="1" s="1"/>
  <c r="DV179" i="1" s="1"/>
  <c r="DV180" i="1" s="1"/>
  <c r="DV181" i="1" s="1"/>
  <c r="DV182" i="1" s="1"/>
  <c r="DV185" i="1" s="1"/>
  <c r="DV186" i="1" s="1"/>
  <c r="DV187" i="1" s="1"/>
  <c r="DV188" i="1" s="1"/>
  <c r="DV189" i="1" s="1"/>
  <c r="DV190" i="1" s="1"/>
  <c r="DV191" i="1" s="1"/>
  <c r="DV194" i="1" s="1"/>
  <c r="DV195" i="1" s="1"/>
  <c r="DV196" i="1" s="1"/>
  <c r="DV197" i="1" s="1"/>
  <c r="DV199" i="1" s="1"/>
  <c r="DV200" i="1" s="1"/>
  <c r="DV203" i="1" s="1"/>
  <c r="DV204" i="1" s="1"/>
  <c r="DV205" i="1" s="1"/>
  <c r="DV206" i="1" s="1"/>
  <c r="DV207" i="1" s="1"/>
  <c r="DV208" i="1" s="1"/>
  <c r="DV209" i="1" s="1"/>
  <c r="DV212" i="1" s="1"/>
  <c r="DV213" i="1" s="1"/>
  <c r="DV214" i="1" s="1"/>
  <c r="DV215" i="1" s="1"/>
  <c r="DV216" i="1" s="1"/>
  <c r="DV217" i="1" s="1"/>
  <c r="DV218" i="1" s="1"/>
  <c r="DV221" i="1" s="1"/>
  <c r="DV222" i="1" s="1"/>
  <c r="DV223" i="1" s="1"/>
  <c r="DV224" i="1" s="1"/>
  <c r="DV225" i="1" s="1"/>
  <c r="DV226" i="1" s="1"/>
  <c r="DV227" i="1" s="1"/>
  <c r="DV230" i="1" s="1"/>
  <c r="DV231" i="1" s="1"/>
  <c r="DV232" i="1" s="1"/>
  <c r="DV233" i="1" s="1"/>
  <c r="DV234" i="1" s="1"/>
  <c r="DV235" i="1" s="1"/>
  <c r="DV236" i="1" s="1"/>
  <c r="DV239" i="1" s="1"/>
  <c r="DV240" i="1" s="1"/>
  <c r="DV241" i="1" s="1"/>
  <c r="DV242" i="1" s="1"/>
  <c r="DV243" i="1" s="1"/>
  <c r="DV244" i="1" s="1"/>
  <c r="DV245" i="1" s="1"/>
  <c r="DV248" i="1" s="1"/>
  <c r="DV249" i="1" s="1"/>
  <c r="DV250" i="1" s="1"/>
  <c r="DV251" i="1" s="1"/>
  <c r="DV252" i="1" s="1"/>
  <c r="DV253" i="1" s="1"/>
  <c r="DV254" i="1" s="1"/>
  <c r="DV257" i="1" s="1"/>
  <c r="DV258" i="1" s="1"/>
  <c r="DV259" i="1" s="1"/>
  <c r="DV260" i="1" s="1"/>
  <c r="DV261" i="1" s="1"/>
  <c r="DV262" i="1" s="1"/>
  <c r="DV263" i="1" s="1"/>
  <c r="DV266" i="1" s="1"/>
  <c r="DV267" i="1" s="1"/>
  <c r="DV268" i="1" s="1"/>
  <c r="DV269" i="1" s="1"/>
  <c r="DV270" i="1" s="1"/>
  <c r="DV271" i="1" s="1"/>
  <c r="DV272" i="1" s="1"/>
  <c r="DV276" i="1" s="1"/>
  <c r="DV277" i="1" s="1"/>
  <c r="EH116" i="1"/>
  <c r="EH117" i="1" s="1"/>
  <c r="EH118" i="1" s="1"/>
  <c r="EH119" i="1" s="1"/>
  <c r="EH122" i="1" s="1"/>
  <c r="EH123" i="1" s="1"/>
  <c r="EH124" i="1" s="1"/>
  <c r="EH125" i="1" s="1"/>
  <c r="EH126" i="1" s="1"/>
  <c r="EH127" i="1" s="1"/>
  <c r="EH128" i="1" s="1"/>
  <c r="EH131" i="1" s="1"/>
  <c r="EH132" i="1" s="1"/>
  <c r="EH133" i="1" s="1"/>
  <c r="EH134" i="1" s="1"/>
  <c r="EH135" i="1" s="1"/>
  <c r="EH136" i="1" s="1"/>
  <c r="EH137" i="1" s="1"/>
  <c r="EH140" i="1" s="1"/>
  <c r="EH141" i="1" s="1"/>
  <c r="EH142" i="1" s="1"/>
  <c r="EH143" i="1" s="1"/>
  <c r="EH144" i="1" s="1"/>
  <c r="EH145" i="1" s="1"/>
  <c r="EH146" i="1" s="1"/>
  <c r="EH149" i="1" s="1"/>
  <c r="EH150" i="1" s="1"/>
  <c r="EH151" i="1" s="1"/>
  <c r="EH152" i="1" s="1"/>
  <c r="EH153" i="1" s="1"/>
  <c r="EH154" i="1" s="1"/>
  <c r="EH155" i="1" s="1"/>
  <c r="EH158" i="1" s="1"/>
  <c r="EH159" i="1" s="1"/>
  <c r="EH160" i="1" s="1"/>
  <c r="EH161" i="1" s="1"/>
  <c r="EH162" i="1" s="1"/>
  <c r="EH163" i="1" s="1"/>
  <c r="EH164" i="1" s="1"/>
  <c r="EH167" i="1" s="1"/>
  <c r="EH168" i="1" s="1"/>
  <c r="EH169" i="1" s="1"/>
  <c r="EH170" i="1" s="1"/>
  <c r="EH171" i="1" s="1"/>
  <c r="EH172" i="1" s="1"/>
  <c r="EH173" i="1" s="1"/>
  <c r="EH176" i="1" s="1"/>
  <c r="EH177" i="1" s="1"/>
  <c r="EH178" i="1" s="1"/>
  <c r="EH179" i="1" s="1"/>
  <c r="EH180" i="1" s="1"/>
  <c r="EH181" i="1" s="1"/>
  <c r="EH182" i="1" s="1"/>
  <c r="EH185" i="1" s="1"/>
  <c r="EH186" i="1" s="1"/>
  <c r="EH187" i="1" s="1"/>
  <c r="EH188" i="1" s="1"/>
  <c r="EH189" i="1" s="1"/>
  <c r="EH190" i="1" s="1"/>
  <c r="EH191" i="1" s="1"/>
  <c r="EH194" i="1" s="1"/>
  <c r="EH195" i="1" s="1"/>
  <c r="EH196" i="1" s="1"/>
  <c r="EH197" i="1" s="1"/>
  <c r="EH199" i="1" s="1"/>
  <c r="EH200" i="1" s="1"/>
  <c r="EH203" i="1" s="1"/>
  <c r="EH204" i="1" s="1"/>
  <c r="EH205" i="1" s="1"/>
  <c r="EH206" i="1" s="1"/>
  <c r="EH207" i="1" s="1"/>
  <c r="EH208" i="1" s="1"/>
  <c r="EH209" i="1" s="1"/>
  <c r="EH212" i="1" s="1"/>
  <c r="EH213" i="1" s="1"/>
  <c r="EH214" i="1" s="1"/>
  <c r="EH215" i="1" s="1"/>
  <c r="EH216" i="1" s="1"/>
  <c r="EH217" i="1" s="1"/>
  <c r="EH218" i="1" s="1"/>
  <c r="EH221" i="1" s="1"/>
  <c r="EH222" i="1" s="1"/>
  <c r="EH223" i="1" s="1"/>
  <c r="EH224" i="1" s="1"/>
  <c r="EH225" i="1" s="1"/>
  <c r="EH226" i="1" s="1"/>
  <c r="EH227" i="1" s="1"/>
  <c r="EH230" i="1" s="1"/>
  <c r="EH231" i="1" s="1"/>
  <c r="EH232" i="1" s="1"/>
  <c r="EH233" i="1" s="1"/>
  <c r="EH234" i="1" s="1"/>
  <c r="EH235" i="1" s="1"/>
  <c r="EH236" i="1" s="1"/>
  <c r="EH239" i="1" s="1"/>
  <c r="EH240" i="1" s="1"/>
  <c r="EH241" i="1" s="1"/>
  <c r="EH242" i="1" s="1"/>
  <c r="EH243" i="1" s="1"/>
  <c r="EH244" i="1" s="1"/>
  <c r="EH245" i="1" s="1"/>
  <c r="EH248" i="1" s="1"/>
  <c r="EH249" i="1" s="1"/>
  <c r="EH250" i="1" s="1"/>
  <c r="EH251" i="1" s="1"/>
  <c r="EH252" i="1" s="1"/>
  <c r="EH253" i="1" s="1"/>
  <c r="EH254" i="1" s="1"/>
  <c r="EH257" i="1" s="1"/>
  <c r="EH258" i="1" s="1"/>
  <c r="EH259" i="1" s="1"/>
  <c r="EH260" i="1" s="1"/>
  <c r="EH261" i="1" s="1"/>
  <c r="EH262" i="1" s="1"/>
  <c r="EH263" i="1" s="1"/>
  <c r="EH266" i="1" s="1"/>
  <c r="EH267" i="1" s="1"/>
  <c r="EH268" i="1" s="1"/>
  <c r="EH269" i="1" s="1"/>
  <c r="EH270" i="1" s="1"/>
  <c r="EH271" i="1" s="1"/>
  <c r="EH272" i="1" s="1"/>
  <c r="EH276" i="1" s="1"/>
  <c r="EH277" i="1" s="1"/>
  <c r="ET116" i="1"/>
  <c r="ET117" i="1" s="1"/>
  <c r="ET118" i="1" s="1"/>
  <c r="ET119" i="1" s="1"/>
  <c r="ET122" i="1" s="1"/>
  <c r="ET123" i="1" s="1"/>
  <c r="ET124" i="1" s="1"/>
  <c r="ET125" i="1" s="1"/>
  <c r="ET126" i="1" s="1"/>
  <c r="ET127" i="1" s="1"/>
  <c r="ET128" i="1" s="1"/>
  <c r="ET131" i="1" s="1"/>
  <c r="ET132" i="1" s="1"/>
  <c r="ET133" i="1" s="1"/>
  <c r="ET134" i="1" s="1"/>
  <c r="ET135" i="1" s="1"/>
  <c r="ET136" i="1" s="1"/>
  <c r="ET137" i="1" s="1"/>
  <c r="ET140" i="1" s="1"/>
  <c r="ET141" i="1" s="1"/>
  <c r="ET142" i="1" s="1"/>
  <c r="ET143" i="1" s="1"/>
  <c r="ET144" i="1" s="1"/>
  <c r="ET145" i="1" s="1"/>
  <c r="ET146" i="1" s="1"/>
  <c r="ET149" i="1" s="1"/>
  <c r="ET150" i="1" s="1"/>
  <c r="ET151" i="1" s="1"/>
  <c r="ET152" i="1" s="1"/>
  <c r="ET153" i="1" s="1"/>
  <c r="ET154" i="1" s="1"/>
  <c r="ET155" i="1" s="1"/>
  <c r="ET158" i="1" s="1"/>
  <c r="ET159" i="1" s="1"/>
  <c r="ET160" i="1" s="1"/>
  <c r="ET161" i="1" s="1"/>
  <c r="ET162" i="1" s="1"/>
  <c r="ET163" i="1" s="1"/>
  <c r="ET164" i="1" s="1"/>
  <c r="ET167" i="1" s="1"/>
  <c r="ET168" i="1" s="1"/>
  <c r="ET169" i="1" s="1"/>
  <c r="ET170" i="1" s="1"/>
  <c r="ET171" i="1" s="1"/>
  <c r="ET172" i="1" s="1"/>
  <c r="ET173" i="1" s="1"/>
  <c r="ET176" i="1" s="1"/>
  <c r="ET177" i="1" s="1"/>
  <c r="ET178" i="1" s="1"/>
  <c r="ET179" i="1" s="1"/>
  <c r="ET180" i="1" s="1"/>
  <c r="ET181" i="1" s="1"/>
  <c r="ET182" i="1" s="1"/>
  <c r="ET185" i="1" s="1"/>
  <c r="ET186" i="1" s="1"/>
  <c r="ET187" i="1" s="1"/>
  <c r="ET188" i="1" s="1"/>
  <c r="ET189" i="1" s="1"/>
  <c r="ET190" i="1" s="1"/>
  <c r="ET191" i="1" s="1"/>
  <c r="ET194" i="1" s="1"/>
  <c r="ET195" i="1" s="1"/>
  <c r="ET196" i="1" s="1"/>
  <c r="ET197" i="1" s="1"/>
  <c r="ET199" i="1" s="1"/>
  <c r="ET200" i="1" s="1"/>
  <c r="ET203" i="1" s="1"/>
  <c r="ET204" i="1" s="1"/>
  <c r="ET205" i="1" s="1"/>
  <c r="ET206" i="1" s="1"/>
  <c r="ET207" i="1" s="1"/>
  <c r="ET208" i="1" s="1"/>
  <c r="ET209" i="1" s="1"/>
  <c r="ET212" i="1" s="1"/>
  <c r="ET213" i="1" s="1"/>
  <c r="ET214" i="1" s="1"/>
  <c r="ET215" i="1" s="1"/>
  <c r="ET216" i="1" s="1"/>
  <c r="ET217" i="1" s="1"/>
  <c r="ET218" i="1" s="1"/>
  <c r="ET221" i="1" s="1"/>
  <c r="ET222" i="1" s="1"/>
  <c r="ET223" i="1" s="1"/>
  <c r="ET224" i="1" s="1"/>
  <c r="ET225" i="1" s="1"/>
  <c r="ET226" i="1" s="1"/>
  <c r="ET227" i="1" s="1"/>
  <c r="ET230" i="1" s="1"/>
  <c r="ET231" i="1" s="1"/>
  <c r="ET232" i="1" s="1"/>
  <c r="ET233" i="1" s="1"/>
  <c r="ET234" i="1" s="1"/>
  <c r="ET235" i="1" s="1"/>
  <c r="ET236" i="1" s="1"/>
  <c r="ET239" i="1" s="1"/>
  <c r="ET240" i="1" s="1"/>
  <c r="ET241" i="1" s="1"/>
  <c r="ET242" i="1" s="1"/>
  <c r="ET243" i="1" s="1"/>
  <c r="ET244" i="1" s="1"/>
  <c r="ET245" i="1" s="1"/>
  <c r="ET248" i="1" s="1"/>
  <c r="ET249" i="1" s="1"/>
  <c r="ET250" i="1" s="1"/>
  <c r="ET251" i="1" s="1"/>
  <c r="ET252" i="1" s="1"/>
  <c r="ET253" i="1" s="1"/>
  <c r="ET254" i="1" s="1"/>
  <c r="ET257" i="1" s="1"/>
  <c r="ET258" i="1" s="1"/>
  <c r="ET259" i="1" s="1"/>
  <c r="ET260" i="1" s="1"/>
  <c r="ET261" i="1" s="1"/>
  <c r="ET262" i="1" s="1"/>
  <c r="ET263" i="1" s="1"/>
  <c r="ET266" i="1" s="1"/>
  <c r="ET267" i="1" s="1"/>
  <c r="ET268" i="1" s="1"/>
  <c r="ET269" i="1" s="1"/>
  <c r="ET270" i="1" s="1"/>
  <c r="ET271" i="1" s="1"/>
  <c r="ET272" i="1" s="1"/>
  <c r="ET276" i="1" s="1"/>
  <c r="ET277" i="1" s="1"/>
  <c r="HN116" i="1"/>
  <c r="HN117" i="1" s="1"/>
  <c r="HN118" i="1" s="1"/>
  <c r="HN119" i="1" s="1"/>
  <c r="HN122" i="1" s="1"/>
  <c r="HN123" i="1" s="1"/>
  <c r="HN124" i="1" s="1"/>
  <c r="HN125" i="1" s="1"/>
  <c r="HN126" i="1" s="1"/>
  <c r="HN127" i="1" s="1"/>
  <c r="HN128" i="1" s="1"/>
  <c r="HN131" i="1" s="1"/>
  <c r="HN132" i="1" s="1"/>
  <c r="HN133" i="1" s="1"/>
  <c r="HN134" i="1" s="1"/>
  <c r="HN135" i="1" s="1"/>
  <c r="HN136" i="1" s="1"/>
  <c r="HN137" i="1" s="1"/>
  <c r="HN140" i="1" s="1"/>
  <c r="HN141" i="1" s="1"/>
  <c r="HN142" i="1" s="1"/>
  <c r="HN143" i="1" s="1"/>
  <c r="HN144" i="1" s="1"/>
  <c r="HN145" i="1" s="1"/>
  <c r="HN146" i="1" s="1"/>
  <c r="HN149" i="1" s="1"/>
  <c r="HN150" i="1" s="1"/>
  <c r="HN151" i="1" s="1"/>
  <c r="HN152" i="1" s="1"/>
  <c r="HN153" i="1" s="1"/>
  <c r="HN154" i="1" s="1"/>
  <c r="HN155" i="1" s="1"/>
  <c r="HN158" i="1" s="1"/>
  <c r="HN159" i="1" s="1"/>
  <c r="HN160" i="1" s="1"/>
  <c r="HN161" i="1" s="1"/>
  <c r="HN162" i="1" s="1"/>
  <c r="HN163" i="1" s="1"/>
  <c r="HN164" i="1" s="1"/>
  <c r="HN167" i="1" s="1"/>
  <c r="HN168" i="1" s="1"/>
  <c r="HN169" i="1" s="1"/>
  <c r="HN170" i="1" s="1"/>
  <c r="HN171" i="1" s="1"/>
  <c r="HN172" i="1" s="1"/>
  <c r="HN173" i="1" s="1"/>
  <c r="HN176" i="1" s="1"/>
  <c r="HN177" i="1" s="1"/>
  <c r="HN178" i="1" s="1"/>
  <c r="HN179" i="1" s="1"/>
  <c r="HN180" i="1" s="1"/>
  <c r="HN181" i="1" s="1"/>
  <c r="HN182" i="1" s="1"/>
  <c r="HN185" i="1" s="1"/>
  <c r="HN186" i="1" s="1"/>
  <c r="HN187" i="1" s="1"/>
  <c r="HN188" i="1" s="1"/>
  <c r="HN189" i="1" s="1"/>
  <c r="HN190" i="1" s="1"/>
  <c r="HN191" i="1" s="1"/>
  <c r="HN194" i="1" s="1"/>
  <c r="HN195" i="1" s="1"/>
  <c r="HN196" i="1" s="1"/>
  <c r="HN197" i="1" s="1"/>
  <c r="HN199" i="1" s="1"/>
  <c r="HN200" i="1" s="1"/>
  <c r="HN203" i="1" s="1"/>
  <c r="HN204" i="1" s="1"/>
  <c r="HN205" i="1" s="1"/>
  <c r="HN206" i="1" s="1"/>
  <c r="HN207" i="1" s="1"/>
  <c r="HN208" i="1" s="1"/>
  <c r="HN209" i="1" s="1"/>
  <c r="HN212" i="1" s="1"/>
  <c r="HN213" i="1" s="1"/>
  <c r="HN214" i="1" s="1"/>
  <c r="HN215" i="1" s="1"/>
  <c r="HN216" i="1" s="1"/>
  <c r="HN217" i="1" s="1"/>
  <c r="HN218" i="1" s="1"/>
  <c r="HN221" i="1" s="1"/>
  <c r="HN222" i="1" s="1"/>
  <c r="HN223" i="1" s="1"/>
  <c r="HN224" i="1" s="1"/>
  <c r="HN225" i="1" s="1"/>
  <c r="HN226" i="1" s="1"/>
  <c r="HN227" i="1" s="1"/>
  <c r="HN230" i="1" s="1"/>
  <c r="HN231" i="1" s="1"/>
  <c r="HN232" i="1" s="1"/>
  <c r="HN233" i="1" s="1"/>
  <c r="HN234" i="1" s="1"/>
  <c r="HN235" i="1" s="1"/>
  <c r="HN236" i="1" s="1"/>
  <c r="HN239" i="1" s="1"/>
  <c r="HN240" i="1" s="1"/>
  <c r="HN241" i="1" s="1"/>
  <c r="HN242" i="1" s="1"/>
  <c r="HN243" i="1" s="1"/>
  <c r="HN244" i="1" s="1"/>
  <c r="HN245" i="1" s="1"/>
  <c r="HN248" i="1" s="1"/>
  <c r="HN249" i="1" s="1"/>
  <c r="HN250" i="1" s="1"/>
  <c r="HN251" i="1" s="1"/>
  <c r="HN252" i="1" s="1"/>
  <c r="HN253" i="1" s="1"/>
  <c r="HN254" i="1" s="1"/>
  <c r="HN257" i="1" s="1"/>
  <c r="HN258" i="1" s="1"/>
  <c r="HN259" i="1" s="1"/>
  <c r="HN260" i="1" s="1"/>
  <c r="HN261" i="1" s="1"/>
  <c r="HN262" i="1" s="1"/>
  <c r="HN263" i="1" s="1"/>
  <c r="HN266" i="1" s="1"/>
  <c r="HN267" i="1" s="1"/>
  <c r="HN268" i="1" s="1"/>
  <c r="HN269" i="1" s="1"/>
  <c r="HN270" i="1" s="1"/>
  <c r="HN271" i="1" s="1"/>
  <c r="HN272" i="1" s="1"/>
  <c r="HN276" i="1" s="1"/>
  <c r="HN277" i="1" s="1"/>
  <c r="CX116" i="1"/>
  <c r="CX117" i="1" s="1"/>
  <c r="CX118" i="1" s="1"/>
  <c r="CX119" i="1" s="1"/>
  <c r="CX122" i="1" s="1"/>
  <c r="CX123" i="1" s="1"/>
  <c r="CX124" i="1" s="1"/>
  <c r="CX125" i="1" s="1"/>
  <c r="CX126" i="1" s="1"/>
  <c r="CX127" i="1" s="1"/>
  <c r="CX128" i="1" s="1"/>
  <c r="CX131" i="1" s="1"/>
  <c r="CX132" i="1" s="1"/>
  <c r="CX133" i="1" s="1"/>
  <c r="CX134" i="1" s="1"/>
  <c r="CX135" i="1" s="1"/>
  <c r="CX136" i="1" s="1"/>
  <c r="CX137" i="1" s="1"/>
  <c r="CX140" i="1" s="1"/>
  <c r="CX141" i="1" s="1"/>
  <c r="CX142" i="1" s="1"/>
  <c r="CX143" i="1" s="1"/>
  <c r="CX144" i="1" s="1"/>
  <c r="CX145" i="1" s="1"/>
  <c r="CX146" i="1" s="1"/>
  <c r="CX149" i="1" s="1"/>
  <c r="CX150" i="1" s="1"/>
  <c r="CX151" i="1" s="1"/>
  <c r="CX152" i="1" s="1"/>
  <c r="CX153" i="1" s="1"/>
  <c r="CX154" i="1" s="1"/>
  <c r="CX155" i="1" s="1"/>
  <c r="CX158" i="1" s="1"/>
  <c r="CX159" i="1" s="1"/>
  <c r="CX160" i="1" s="1"/>
  <c r="CX161" i="1" s="1"/>
  <c r="CX162" i="1" s="1"/>
  <c r="CX163" i="1" s="1"/>
  <c r="CX164" i="1" s="1"/>
  <c r="CX167" i="1" s="1"/>
  <c r="CX168" i="1" s="1"/>
  <c r="CX169" i="1" s="1"/>
  <c r="CX170" i="1" s="1"/>
  <c r="CX171" i="1" s="1"/>
  <c r="CX172" i="1" s="1"/>
  <c r="CX173" i="1" s="1"/>
  <c r="CX176" i="1" s="1"/>
  <c r="CX177" i="1" s="1"/>
  <c r="CX178" i="1" s="1"/>
  <c r="CX179" i="1" s="1"/>
  <c r="CX180" i="1" s="1"/>
  <c r="CX181" i="1" s="1"/>
  <c r="CX182" i="1" s="1"/>
  <c r="CX185" i="1" s="1"/>
  <c r="CX186" i="1" s="1"/>
  <c r="CX187" i="1" s="1"/>
  <c r="CX188" i="1" s="1"/>
  <c r="CX189" i="1" s="1"/>
  <c r="CX190" i="1" s="1"/>
  <c r="CX191" i="1" s="1"/>
  <c r="CX194" i="1" s="1"/>
  <c r="CX195" i="1" s="1"/>
  <c r="CX196" i="1" s="1"/>
  <c r="CX197" i="1" s="1"/>
  <c r="CX199" i="1" s="1"/>
  <c r="CX200" i="1" s="1"/>
  <c r="CX203" i="1" s="1"/>
  <c r="CX204" i="1" s="1"/>
  <c r="CX205" i="1" s="1"/>
  <c r="CX206" i="1" s="1"/>
  <c r="CX207" i="1" s="1"/>
  <c r="CX208" i="1" s="1"/>
  <c r="CX209" i="1" s="1"/>
  <c r="CX212" i="1" s="1"/>
  <c r="CX213" i="1" s="1"/>
  <c r="CX214" i="1" s="1"/>
  <c r="CX215" i="1" s="1"/>
  <c r="CX216" i="1" s="1"/>
  <c r="CX217" i="1" s="1"/>
  <c r="CX218" i="1" s="1"/>
  <c r="CX221" i="1" s="1"/>
  <c r="CX222" i="1" s="1"/>
  <c r="CX223" i="1" s="1"/>
  <c r="CX224" i="1" s="1"/>
  <c r="CX225" i="1" s="1"/>
  <c r="CX226" i="1" s="1"/>
  <c r="CX227" i="1" s="1"/>
  <c r="CX230" i="1" s="1"/>
  <c r="CX231" i="1" s="1"/>
  <c r="CX232" i="1" s="1"/>
  <c r="CX233" i="1" s="1"/>
  <c r="CX234" i="1" s="1"/>
  <c r="CX235" i="1" s="1"/>
  <c r="CX236" i="1" s="1"/>
  <c r="CX239" i="1" s="1"/>
  <c r="CX240" i="1" s="1"/>
  <c r="CX241" i="1" s="1"/>
  <c r="CX242" i="1" s="1"/>
  <c r="CX243" i="1" s="1"/>
  <c r="CX244" i="1" s="1"/>
  <c r="CX245" i="1" s="1"/>
  <c r="CX248" i="1" s="1"/>
  <c r="CX249" i="1" s="1"/>
  <c r="CX250" i="1" s="1"/>
  <c r="CX251" i="1" s="1"/>
  <c r="CX252" i="1" s="1"/>
  <c r="CX253" i="1" s="1"/>
  <c r="CX254" i="1" s="1"/>
  <c r="CX257" i="1" s="1"/>
  <c r="CX258" i="1" s="1"/>
  <c r="CX259" i="1" s="1"/>
  <c r="CX260" i="1" s="1"/>
  <c r="CX261" i="1" s="1"/>
  <c r="CX262" i="1" s="1"/>
  <c r="CX263" i="1" s="1"/>
  <c r="CX266" i="1" s="1"/>
  <c r="CX267" i="1" s="1"/>
  <c r="CX268" i="1" s="1"/>
  <c r="CX269" i="1" s="1"/>
  <c r="CX270" i="1" s="1"/>
  <c r="CX271" i="1" s="1"/>
  <c r="CX272" i="1" s="1"/>
  <c r="CX276" i="1" s="1"/>
  <c r="CX277" i="1" s="1"/>
  <c r="HB116" i="1"/>
  <c r="HB117" i="1" s="1"/>
  <c r="HB118" i="1" s="1"/>
  <c r="HB119" i="1" s="1"/>
  <c r="HB122" i="1" s="1"/>
  <c r="HB123" i="1" s="1"/>
  <c r="HB124" i="1" s="1"/>
  <c r="HB125" i="1" s="1"/>
  <c r="HB126" i="1" s="1"/>
  <c r="HB127" i="1" s="1"/>
  <c r="HB128" i="1" s="1"/>
  <c r="HB131" i="1" s="1"/>
  <c r="HB132" i="1" s="1"/>
  <c r="HB133" i="1" s="1"/>
  <c r="HB134" i="1" s="1"/>
  <c r="HB135" i="1" s="1"/>
  <c r="HB136" i="1" s="1"/>
  <c r="HB137" i="1" s="1"/>
  <c r="HB140" i="1" s="1"/>
  <c r="HB141" i="1" s="1"/>
  <c r="HB142" i="1" s="1"/>
  <c r="HB143" i="1" s="1"/>
  <c r="HB144" i="1" s="1"/>
  <c r="HB145" i="1" s="1"/>
  <c r="HB146" i="1" s="1"/>
  <c r="HB149" i="1" s="1"/>
  <c r="HB150" i="1" s="1"/>
  <c r="HB151" i="1" s="1"/>
  <c r="HB152" i="1" s="1"/>
  <c r="HB153" i="1" s="1"/>
  <c r="HB154" i="1" s="1"/>
  <c r="HB155" i="1" s="1"/>
  <c r="HB158" i="1" s="1"/>
  <c r="HB159" i="1" s="1"/>
  <c r="HB160" i="1" s="1"/>
  <c r="HB161" i="1" s="1"/>
  <c r="HB162" i="1" s="1"/>
  <c r="HB163" i="1" s="1"/>
  <c r="HB164" i="1" s="1"/>
  <c r="HB167" i="1" s="1"/>
  <c r="HB168" i="1" s="1"/>
  <c r="HB169" i="1" s="1"/>
  <c r="HB170" i="1" s="1"/>
  <c r="HB171" i="1" s="1"/>
  <c r="HB172" i="1" s="1"/>
  <c r="HB173" i="1" s="1"/>
  <c r="HB176" i="1" s="1"/>
  <c r="HB177" i="1" s="1"/>
  <c r="HB178" i="1" s="1"/>
  <c r="HB179" i="1" s="1"/>
  <c r="HB180" i="1" s="1"/>
  <c r="HB181" i="1" s="1"/>
  <c r="HB182" i="1" s="1"/>
  <c r="HB185" i="1" s="1"/>
  <c r="HB186" i="1" s="1"/>
  <c r="HB187" i="1" s="1"/>
  <c r="HB188" i="1" s="1"/>
  <c r="HB189" i="1" s="1"/>
  <c r="HB190" i="1" s="1"/>
  <c r="HB191" i="1" s="1"/>
  <c r="HB194" i="1" s="1"/>
  <c r="HB195" i="1" s="1"/>
  <c r="HB196" i="1" s="1"/>
  <c r="HB197" i="1" s="1"/>
  <c r="HB198" i="1" s="1"/>
  <c r="HB199" i="1" s="1"/>
  <c r="HB200" i="1" s="1"/>
  <c r="HB203" i="1" s="1"/>
  <c r="HB204" i="1" s="1"/>
  <c r="HB205" i="1" s="1"/>
  <c r="HB206" i="1" s="1"/>
  <c r="HB207" i="1" s="1"/>
  <c r="HB208" i="1" s="1"/>
  <c r="HB209" i="1" s="1"/>
  <c r="HB212" i="1" s="1"/>
  <c r="HB213" i="1" s="1"/>
  <c r="HB214" i="1" s="1"/>
  <c r="HB215" i="1" s="1"/>
  <c r="HB216" i="1" s="1"/>
  <c r="HB217" i="1" s="1"/>
  <c r="HB218" i="1" s="1"/>
  <c r="HB221" i="1" s="1"/>
  <c r="HB222" i="1" s="1"/>
  <c r="HB223" i="1" s="1"/>
  <c r="HB224" i="1" s="1"/>
  <c r="HB225" i="1" s="1"/>
  <c r="HB226" i="1" s="1"/>
  <c r="HB227" i="1" s="1"/>
  <c r="HB230" i="1" s="1"/>
  <c r="HB231" i="1" s="1"/>
  <c r="HB232" i="1" s="1"/>
  <c r="HB233" i="1" s="1"/>
  <c r="HB234" i="1" s="1"/>
  <c r="HB235" i="1" s="1"/>
  <c r="HB236" i="1" s="1"/>
  <c r="HB239" i="1" s="1"/>
  <c r="HB240" i="1" s="1"/>
  <c r="HB241" i="1" s="1"/>
  <c r="HB242" i="1" s="1"/>
  <c r="HB243" i="1" s="1"/>
  <c r="HB244" i="1" s="1"/>
  <c r="HB245" i="1" s="1"/>
  <c r="HB248" i="1" s="1"/>
  <c r="HB249" i="1" s="1"/>
  <c r="HB250" i="1" s="1"/>
  <c r="HB251" i="1" s="1"/>
  <c r="HB252" i="1" s="1"/>
  <c r="HB253" i="1" s="1"/>
  <c r="HB254" i="1" s="1"/>
  <c r="HB257" i="1" s="1"/>
  <c r="HB258" i="1" s="1"/>
  <c r="HB259" i="1" s="1"/>
  <c r="HB260" i="1" s="1"/>
  <c r="HB261" i="1" s="1"/>
  <c r="HB262" i="1" s="1"/>
  <c r="HB263" i="1" s="1"/>
  <c r="HB266" i="1" s="1"/>
  <c r="HB267" i="1" s="1"/>
  <c r="HB268" i="1" s="1"/>
  <c r="HB269" i="1" s="1"/>
  <c r="HB270" i="1" s="1"/>
  <c r="HB271" i="1" s="1"/>
  <c r="HB272" i="1" s="1"/>
  <c r="HB276" i="1" s="1"/>
  <c r="HB277" i="1" s="1"/>
  <c r="DJ36" i="1"/>
  <c r="DJ37" i="1" s="1"/>
  <c r="DJ38" i="1" s="1"/>
  <c r="DJ41" i="1" s="1"/>
  <c r="DJ42" i="1" s="1"/>
  <c r="DJ43" i="1" s="1"/>
  <c r="DJ44" i="1" s="1"/>
  <c r="DJ45" i="1" s="1"/>
  <c r="DJ46" i="1" s="1"/>
  <c r="DJ47" i="1" s="1"/>
  <c r="DJ50" i="1" s="1"/>
  <c r="DJ51" i="1" s="1"/>
  <c r="DJ52" i="1" s="1"/>
  <c r="DJ53" i="1" s="1"/>
  <c r="DJ54" i="1" s="1"/>
  <c r="DJ55" i="1" s="1"/>
  <c r="DJ56" i="1" s="1"/>
  <c r="DJ59" i="1" s="1"/>
  <c r="DJ60" i="1" s="1"/>
  <c r="DJ61" i="1" s="1"/>
  <c r="DJ62" i="1" s="1"/>
  <c r="DJ63" i="1" s="1"/>
  <c r="DJ64" i="1" s="1"/>
  <c r="DJ65" i="1" s="1"/>
  <c r="DJ68" i="1" s="1"/>
  <c r="DJ69" i="1" s="1"/>
  <c r="DJ70" i="1" s="1"/>
  <c r="DJ71" i="1" s="1"/>
  <c r="DJ72" i="1" s="1"/>
  <c r="DJ73" i="1" s="1"/>
  <c r="DJ74" i="1" s="1"/>
  <c r="DJ77" i="1" s="1"/>
  <c r="DJ78" i="1" s="1"/>
  <c r="DJ79" i="1" s="1"/>
  <c r="DJ80" i="1" s="1"/>
  <c r="DJ81" i="1" s="1"/>
  <c r="DJ82" i="1" s="1"/>
  <c r="DJ83" i="1" s="1"/>
  <c r="DJ86" i="1" s="1"/>
  <c r="DJ87" i="1" s="1"/>
  <c r="DJ88" i="1" s="1"/>
  <c r="DJ89" i="1" s="1"/>
  <c r="DJ90" i="1" s="1"/>
  <c r="DJ91" i="1" s="1"/>
  <c r="DJ92" i="1" s="1"/>
  <c r="DJ95" i="1" s="1"/>
  <c r="DJ96" i="1" s="1"/>
  <c r="DJ97" i="1" s="1"/>
  <c r="DJ98" i="1" s="1"/>
  <c r="DJ99" i="1" s="1"/>
  <c r="DJ100" i="1" s="1"/>
  <c r="DJ101" i="1" s="1"/>
  <c r="DJ104" i="1" s="1"/>
  <c r="DJ105" i="1" s="1"/>
  <c r="DJ106" i="1" s="1"/>
  <c r="DJ107" i="1" s="1"/>
  <c r="DJ108" i="1" s="1"/>
  <c r="DJ109" i="1" s="1"/>
  <c r="DJ110" i="1" s="1"/>
  <c r="DJ113" i="1" s="1"/>
  <c r="F36" i="1"/>
  <c r="AD36" i="1"/>
  <c r="AD37" i="1" s="1"/>
  <c r="AD38" i="1" s="1"/>
  <c r="AD41" i="1" s="1"/>
  <c r="AD42" i="1" s="1"/>
  <c r="AD43" i="1" s="1"/>
  <c r="AD44" i="1" s="1"/>
  <c r="AD45" i="1" s="1"/>
  <c r="AD46" i="1" s="1"/>
  <c r="AD47" i="1" s="1"/>
  <c r="AD50" i="1" s="1"/>
  <c r="AD51" i="1" s="1"/>
  <c r="AD52" i="1" s="1"/>
  <c r="AD53" i="1" s="1"/>
  <c r="AD54" i="1" s="1"/>
  <c r="AD55" i="1" s="1"/>
  <c r="AD56" i="1" s="1"/>
  <c r="AD59" i="1" s="1"/>
  <c r="AD60" i="1" s="1"/>
  <c r="AD61" i="1" s="1"/>
  <c r="AD62" i="1" s="1"/>
  <c r="AD63" i="1" s="1"/>
  <c r="AD64" i="1" s="1"/>
  <c r="AD65" i="1" s="1"/>
  <c r="AD68" i="1" s="1"/>
  <c r="AD69" i="1" s="1"/>
  <c r="AD70" i="1" s="1"/>
  <c r="AD71" i="1" s="1"/>
  <c r="AD72" i="1" s="1"/>
  <c r="AD73" i="1" s="1"/>
  <c r="AD74" i="1" s="1"/>
  <c r="AD77" i="1" s="1"/>
  <c r="AD78" i="1" s="1"/>
  <c r="AD79" i="1" s="1"/>
  <c r="AD80" i="1" s="1"/>
  <c r="AD81" i="1" s="1"/>
  <c r="AD82" i="1" s="1"/>
  <c r="AD83" i="1" s="1"/>
  <c r="AD86" i="1" s="1"/>
  <c r="AD87" i="1" s="1"/>
  <c r="BN115" i="6"/>
  <c r="BN116" i="6" s="1"/>
  <c r="BN117" i="6" s="1"/>
  <c r="BN118" i="6" s="1"/>
  <c r="BN119" i="6" s="1"/>
  <c r="BN122" i="6" s="1"/>
  <c r="BN123" i="6" s="1"/>
  <c r="BN124" i="6" s="1"/>
  <c r="BN125" i="6" s="1"/>
  <c r="BN126" i="6" s="1"/>
  <c r="BN127" i="6" s="1"/>
  <c r="BN128" i="6" s="1"/>
  <c r="BN131" i="6" s="1"/>
  <c r="BN132" i="6" s="1"/>
  <c r="BN133" i="6" s="1"/>
  <c r="BN134" i="6" s="1"/>
  <c r="BN135" i="6" s="1"/>
  <c r="BN136" i="6" s="1"/>
  <c r="BN137" i="6" s="1"/>
  <c r="BN140" i="6" s="1"/>
  <c r="BN141" i="6" s="1"/>
  <c r="BN142" i="6" s="1"/>
  <c r="BN143" i="6" s="1"/>
  <c r="BN144" i="6" s="1"/>
  <c r="BN145" i="6" s="1"/>
  <c r="BN146" i="6" s="1"/>
  <c r="BN149" i="6" s="1"/>
  <c r="BN150" i="6" s="1"/>
  <c r="BN151" i="6" s="1"/>
  <c r="BN152" i="6" s="1"/>
  <c r="F68" i="6"/>
  <c r="F89" i="1"/>
  <c r="F90" i="1" s="1"/>
  <c r="F91" i="1" s="1"/>
  <c r="AD89" i="1"/>
  <c r="AD90" i="1" s="1"/>
  <c r="AD91" i="1" s="1"/>
  <c r="AD92" i="1" s="1"/>
  <c r="AD95" i="1" s="1"/>
  <c r="AD96" i="1" s="1"/>
  <c r="AD97" i="1" s="1"/>
  <c r="AD98" i="1" s="1"/>
  <c r="AD99" i="1" s="1"/>
  <c r="AD100" i="1" s="1"/>
  <c r="AD101" i="1" s="1"/>
  <c r="AD104" i="1" s="1"/>
  <c r="AD105" i="1" s="1"/>
  <c r="AD106" i="1" s="1"/>
  <c r="AD107" i="1" s="1"/>
  <c r="AD108" i="1" s="1"/>
  <c r="AD109" i="1" s="1"/>
  <c r="AD110" i="1" s="1"/>
  <c r="AD113" i="1" s="1"/>
  <c r="AD114" i="1" s="1"/>
  <c r="AD115" i="1" s="1"/>
  <c r="AD116" i="1" s="1"/>
  <c r="AD117" i="1" s="1"/>
  <c r="AD118" i="1" s="1"/>
  <c r="AD119" i="1" s="1"/>
  <c r="AD122" i="1" s="1"/>
  <c r="AD123" i="1" s="1"/>
  <c r="AD124" i="1" s="1"/>
  <c r="AD125" i="1" s="1"/>
  <c r="AD126" i="1" s="1"/>
  <c r="AD127" i="1" s="1"/>
  <c r="AD128" i="1" s="1"/>
  <c r="AD131" i="1" s="1"/>
  <c r="AD132" i="1" s="1"/>
  <c r="AD133" i="1" s="1"/>
  <c r="AD134" i="1" s="1"/>
  <c r="AD135" i="1" s="1"/>
  <c r="AD136" i="1" s="1"/>
  <c r="AD137" i="1" s="1"/>
  <c r="AD140" i="1" s="1"/>
  <c r="AD141" i="1" s="1"/>
  <c r="AD142" i="1" s="1"/>
  <c r="AD143" i="1" s="1"/>
  <c r="AD144" i="1" s="1"/>
  <c r="AD145" i="1" s="1"/>
  <c r="AD146" i="1" s="1"/>
  <c r="AD149" i="1" s="1"/>
  <c r="AD150" i="1" s="1"/>
  <c r="AD151" i="1" s="1"/>
  <c r="AD152" i="1" s="1"/>
  <c r="AD153" i="1" s="1"/>
  <c r="AD154" i="1" s="1"/>
  <c r="AD155" i="1" s="1"/>
  <c r="AD158" i="1" s="1"/>
  <c r="AD159" i="1" s="1"/>
  <c r="AD160" i="1" s="1"/>
  <c r="AD161" i="1" s="1"/>
  <c r="AD162" i="1" s="1"/>
  <c r="AD163" i="1" s="1"/>
  <c r="AD164" i="1" s="1"/>
  <c r="AD167" i="1" s="1"/>
  <c r="AD168" i="1" s="1"/>
  <c r="AD169" i="1" s="1"/>
  <c r="AD170" i="1" s="1"/>
  <c r="AD171" i="1" s="1"/>
  <c r="AD172" i="1" s="1"/>
  <c r="AD173" i="1" s="1"/>
  <c r="AD176" i="1" s="1"/>
  <c r="AD177" i="1" s="1"/>
  <c r="AD178" i="1" s="1"/>
  <c r="AD179" i="1" s="1"/>
  <c r="AD180" i="1" s="1"/>
  <c r="AD181" i="1" s="1"/>
  <c r="AD182" i="1" s="1"/>
  <c r="AD185" i="1" s="1"/>
  <c r="AD186" i="1" s="1"/>
  <c r="AD187" i="1" s="1"/>
  <c r="AD188" i="1" s="1"/>
  <c r="AD189" i="1" s="1"/>
  <c r="AD190" i="1" s="1"/>
  <c r="AD191" i="1" s="1"/>
  <c r="AD194" i="1" s="1"/>
  <c r="AD196" i="1" s="1"/>
  <c r="AD197" i="1" s="1"/>
  <c r="AD198" i="1" s="1"/>
  <c r="AD199" i="1" s="1"/>
  <c r="AD200" i="1" s="1"/>
  <c r="AD203" i="1" s="1"/>
  <c r="AD204" i="1" s="1"/>
  <c r="AD205" i="1" s="1"/>
  <c r="AD206" i="1" s="1"/>
  <c r="AD207" i="1" s="1"/>
  <c r="AD208" i="1" s="1"/>
  <c r="AD209" i="1" s="1"/>
  <c r="AD212" i="1" s="1"/>
  <c r="AD213" i="1" s="1"/>
  <c r="AD214" i="1" s="1"/>
  <c r="AD215" i="1" s="1"/>
  <c r="AD216" i="1" s="1"/>
  <c r="AD217" i="1" s="1"/>
  <c r="AD218" i="1" s="1"/>
  <c r="AD221" i="1" s="1"/>
  <c r="AD222" i="1" s="1"/>
  <c r="AD223" i="1" s="1"/>
  <c r="AD224" i="1" s="1"/>
  <c r="AD225" i="1" s="1"/>
  <c r="AD226" i="1" s="1"/>
  <c r="AD227" i="1" s="1"/>
  <c r="AD230" i="1" s="1"/>
  <c r="AD231" i="1" s="1"/>
  <c r="AD232" i="1" s="1"/>
  <c r="AD233" i="1" s="1"/>
  <c r="AD234" i="1" s="1"/>
  <c r="AD235" i="1" s="1"/>
  <c r="AD236" i="1" s="1"/>
  <c r="AD239" i="1" s="1"/>
  <c r="AD240" i="1" s="1"/>
  <c r="AD241" i="1" s="1"/>
  <c r="AD242" i="1" s="1"/>
  <c r="AD243" i="1" s="1"/>
  <c r="AD244" i="1" s="1"/>
  <c r="AD245" i="1" s="1"/>
  <c r="AD248" i="1" s="1"/>
  <c r="AD249" i="1" s="1"/>
  <c r="AD250" i="1" s="1"/>
  <c r="AD251" i="1" s="1"/>
  <c r="AD252" i="1" s="1"/>
  <c r="AD253" i="1" s="1"/>
  <c r="AD254" i="1" s="1"/>
  <c r="AD257" i="1" s="1"/>
  <c r="AD258" i="1" s="1"/>
  <c r="AD259" i="1" s="1"/>
  <c r="AD260" i="1" s="1"/>
  <c r="AD261" i="1" s="1"/>
  <c r="AD262" i="1" s="1"/>
  <c r="AD263" i="1" s="1"/>
  <c r="AD266" i="1" s="1"/>
  <c r="AD267" i="1" s="1"/>
  <c r="AD268" i="1" s="1"/>
  <c r="AD269" i="1" s="1"/>
  <c r="AD270" i="1" s="1"/>
  <c r="AD271" i="1" s="1"/>
  <c r="AD272" i="1" s="1"/>
  <c r="AD275" i="1" s="1"/>
  <c r="AD277" i="1" s="1"/>
  <c r="DJ116" i="1"/>
  <c r="DJ117" i="1" s="1"/>
  <c r="DJ118" i="1" s="1"/>
  <c r="DJ119" i="1" s="1"/>
  <c r="DJ122" i="1" s="1"/>
  <c r="DJ123" i="1" s="1"/>
  <c r="DJ124" i="1" s="1"/>
  <c r="DJ125" i="1" s="1"/>
  <c r="DJ126" i="1" s="1"/>
  <c r="DJ127" i="1" s="1"/>
  <c r="DJ128" i="1" s="1"/>
  <c r="DJ131" i="1" s="1"/>
  <c r="DJ132" i="1" s="1"/>
  <c r="DJ133" i="1" s="1"/>
  <c r="DJ134" i="1" s="1"/>
  <c r="DJ135" i="1" s="1"/>
  <c r="DJ136" i="1" s="1"/>
  <c r="DJ137" i="1" s="1"/>
  <c r="DJ140" i="1" s="1"/>
  <c r="DJ141" i="1" s="1"/>
  <c r="DJ142" i="1" s="1"/>
  <c r="DJ143" i="1" s="1"/>
  <c r="DJ144" i="1" s="1"/>
  <c r="DJ145" i="1" s="1"/>
  <c r="DJ146" i="1" s="1"/>
  <c r="DJ149" i="1" s="1"/>
  <c r="DJ150" i="1" s="1"/>
  <c r="DJ151" i="1" s="1"/>
  <c r="DJ152" i="1" s="1"/>
  <c r="DJ153" i="1" s="1"/>
  <c r="DJ154" i="1" s="1"/>
  <c r="DJ155" i="1" s="1"/>
  <c r="DJ158" i="1" s="1"/>
  <c r="DJ159" i="1" s="1"/>
  <c r="DJ160" i="1" s="1"/>
  <c r="DJ161" i="1" s="1"/>
  <c r="DJ162" i="1" s="1"/>
  <c r="DJ163" i="1" s="1"/>
  <c r="DJ164" i="1" s="1"/>
  <c r="DJ167" i="1" s="1"/>
  <c r="DJ168" i="1" s="1"/>
  <c r="DJ169" i="1" s="1"/>
  <c r="DJ170" i="1" s="1"/>
  <c r="DJ171" i="1" s="1"/>
  <c r="DJ172" i="1" s="1"/>
  <c r="DJ173" i="1" s="1"/>
  <c r="DJ176" i="1" s="1"/>
  <c r="DJ177" i="1" s="1"/>
  <c r="DJ178" i="1" s="1"/>
  <c r="DJ179" i="1" s="1"/>
  <c r="DJ180" i="1" s="1"/>
  <c r="DJ181" i="1" s="1"/>
  <c r="DJ182" i="1" s="1"/>
  <c r="DJ185" i="1" s="1"/>
  <c r="DJ186" i="1" s="1"/>
  <c r="DJ187" i="1" s="1"/>
  <c r="DJ188" i="1" s="1"/>
  <c r="DJ189" i="1" s="1"/>
  <c r="DJ190" i="1" s="1"/>
  <c r="DJ191" i="1" s="1"/>
  <c r="DJ194" i="1" s="1"/>
  <c r="DJ195" i="1" s="1"/>
  <c r="DJ196" i="1" s="1"/>
  <c r="DJ197" i="1" s="1"/>
  <c r="DJ199" i="1" s="1"/>
  <c r="DJ200" i="1" s="1"/>
  <c r="DJ203" i="1" s="1"/>
  <c r="DJ204" i="1" s="1"/>
  <c r="DJ205" i="1" s="1"/>
  <c r="DJ206" i="1" s="1"/>
  <c r="DJ207" i="1" s="1"/>
  <c r="DJ208" i="1" s="1"/>
  <c r="DJ209" i="1" s="1"/>
  <c r="DJ212" i="1" s="1"/>
  <c r="DJ213" i="1" s="1"/>
  <c r="DJ214" i="1" s="1"/>
  <c r="DJ215" i="1" s="1"/>
  <c r="DJ216" i="1" s="1"/>
  <c r="DJ217" i="1" s="1"/>
  <c r="DJ218" i="1" s="1"/>
  <c r="DJ221" i="1" s="1"/>
  <c r="DJ222" i="1" s="1"/>
  <c r="DJ223" i="1" s="1"/>
  <c r="DJ224" i="1" s="1"/>
  <c r="DJ225" i="1" s="1"/>
  <c r="DJ226" i="1" s="1"/>
  <c r="DJ227" i="1" s="1"/>
  <c r="DJ230" i="1" s="1"/>
  <c r="DJ231" i="1" s="1"/>
  <c r="DJ232" i="1" s="1"/>
  <c r="DJ233" i="1" s="1"/>
  <c r="DJ234" i="1" s="1"/>
  <c r="DJ235" i="1" s="1"/>
  <c r="DJ236" i="1" s="1"/>
  <c r="DJ239" i="1" s="1"/>
  <c r="DJ240" i="1" s="1"/>
  <c r="DJ241" i="1" s="1"/>
  <c r="DJ242" i="1" s="1"/>
  <c r="DJ243" i="1" s="1"/>
  <c r="DJ244" i="1" s="1"/>
  <c r="DJ245" i="1" s="1"/>
  <c r="DJ248" i="1" s="1"/>
  <c r="DJ249" i="1" s="1"/>
  <c r="DJ250" i="1" s="1"/>
  <c r="DJ251" i="1" s="1"/>
  <c r="DJ252" i="1" s="1"/>
  <c r="DJ253" i="1" s="1"/>
  <c r="DJ254" i="1" s="1"/>
  <c r="DJ257" i="1" s="1"/>
  <c r="DJ258" i="1" s="1"/>
  <c r="DJ259" i="1" s="1"/>
  <c r="DJ260" i="1" s="1"/>
  <c r="BD114" i="6"/>
  <c r="BA115" i="6"/>
  <c r="BD115" i="6" s="1"/>
  <c r="AR114" i="6"/>
  <c r="AO115" i="6"/>
  <c r="AO116" i="6" s="1"/>
  <c r="F115" i="6"/>
  <c r="F116" i="6" s="1"/>
  <c r="H114" i="6"/>
  <c r="E115" i="6"/>
  <c r="BR318" i="1" l="1"/>
  <c r="HU318" i="6"/>
  <c r="GH201" i="1"/>
  <c r="FV84" i="6"/>
  <c r="I24" i="12"/>
  <c r="I25" i="12" s="1"/>
  <c r="JN307" i="1"/>
  <c r="J219" i="1"/>
  <c r="AT309" i="6"/>
  <c r="GH309" i="1"/>
  <c r="EX309" i="1"/>
  <c r="BF309" i="1"/>
  <c r="DN237" i="6"/>
  <c r="K10" i="11"/>
  <c r="CD174" i="1"/>
  <c r="K22" i="11"/>
  <c r="GH237" i="6"/>
  <c r="I5" i="11"/>
  <c r="E11" i="11"/>
  <c r="K13" i="11"/>
  <c r="I14" i="11"/>
  <c r="EL300" i="6"/>
  <c r="GH165" i="1"/>
  <c r="CD165" i="1"/>
  <c r="K12" i="11"/>
  <c r="E8" i="11"/>
  <c r="K9" i="11"/>
  <c r="HU300" i="6"/>
  <c r="K34" i="11"/>
  <c r="K32" i="11"/>
  <c r="K5" i="11"/>
  <c r="HR294" i="6"/>
  <c r="HR314" i="6"/>
  <c r="EL156" i="6"/>
  <c r="AH165" i="1"/>
  <c r="BF138" i="1"/>
  <c r="K36" i="11"/>
  <c r="AT336" i="6"/>
  <c r="G32" i="11"/>
  <c r="FJ93" i="6"/>
  <c r="K27" i="11"/>
  <c r="K6" i="11"/>
  <c r="G5" i="11"/>
  <c r="K11" i="11"/>
  <c r="I13" i="11"/>
  <c r="AT93" i="6"/>
  <c r="EL93" i="6"/>
  <c r="HR349" i="6"/>
  <c r="JQ284" i="1"/>
  <c r="I7" i="11"/>
  <c r="I8" i="11"/>
  <c r="E12" i="11"/>
  <c r="I41" i="11"/>
  <c r="I39" i="11"/>
  <c r="I30" i="11"/>
  <c r="G25" i="11"/>
  <c r="G23" i="11"/>
  <c r="E22" i="11"/>
  <c r="G21" i="11"/>
  <c r="I19" i="11"/>
  <c r="BN278" i="1"/>
  <c r="BN279" i="1" s="1"/>
  <c r="BN280" i="1" s="1"/>
  <c r="BN281" i="1" s="1"/>
  <c r="BN284" i="1" s="1"/>
  <c r="BN285" i="1" s="1"/>
  <c r="BN286" i="1" s="1"/>
  <c r="BN287" i="1" s="1"/>
  <c r="BN288" i="1" s="1"/>
  <c r="BN289" i="1" s="1"/>
  <c r="BN290" i="1" s="1"/>
  <c r="BN293" i="1" s="1"/>
  <c r="BN294" i="1" s="1"/>
  <c r="BN295" i="1" s="1"/>
  <c r="BN296" i="1" s="1"/>
  <c r="BN297" i="1" s="1"/>
  <c r="BN298" i="1" s="1"/>
  <c r="BN299" i="1" s="1"/>
  <c r="BN302" i="1" s="1"/>
  <c r="BN303" i="1" s="1"/>
  <c r="BN305" i="1" s="1"/>
  <c r="K4" i="11"/>
  <c r="G13" i="11"/>
  <c r="E29" i="11"/>
  <c r="EL120" i="1"/>
  <c r="G12" i="11"/>
  <c r="JS307" i="1"/>
  <c r="AP278" i="1"/>
  <c r="AP279" i="1" s="1"/>
  <c r="AP280" i="1" s="1"/>
  <c r="AP281" i="1" s="1"/>
  <c r="AP284" i="1" s="1"/>
  <c r="AP285" i="1" s="1"/>
  <c r="AP286" i="1" s="1"/>
  <c r="AP287" i="1" s="1"/>
  <c r="AP288" i="1" s="1"/>
  <c r="AP289" i="1" s="1"/>
  <c r="AP290" i="1" s="1"/>
  <c r="AP293" i="1" s="1"/>
  <c r="AP294" i="1" s="1"/>
  <c r="AP295" i="1" s="1"/>
  <c r="AP296" i="1" s="1"/>
  <c r="AP297" i="1" s="1"/>
  <c r="AP298" i="1" s="1"/>
  <c r="AP299" i="1" s="1"/>
  <c r="AP302" i="1" s="1"/>
  <c r="AP303" i="1" s="1"/>
  <c r="AP305" i="1" s="1"/>
  <c r="G9" i="11"/>
  <c r="FF278" i="6"/>
  <c r="FF279" i="6" s="1"/>
  <c r="FF280" i="6" s="1"/>
  <c r="FF281" i="6" s="1"/>
  <c r="FF284" i="6" s="1"/>
  <c r="FF285" i="6" s="1"/>
  <c r="FF286" i="6" s="1"/>
  <c r="FF287" i="6" s="1"/>
  <c r="FF288" i="6" s="1"/>
  <c r="FF289" i="6" s="1"/>
  <c r="FF290" i="6" s="1"/>
  <c r="FF293" i="6" s="1"/>
  <c r="FF294" i="6" s="1"/>
  <c r="FF295" i="6" s="1"/>
  <c r="FF296" i="6" s="1"/>
  <c r="FF297" i="6" s="1"/>
  <c r="FF298" i="6" s="1"/>
  <c r="FF299" i="6" s="1"/>
  <c r="FF302" i="6" s="1"/>
  <c r="FF303" i="6" s="1"/>
  <c r="FF304" i="6" s="1"/>
  <c r="FF305" i="6" s="1"/>
  <c r="FF306" i="6" s="1"/>
  <c r="FF307" i="6" s="1"/>
  <c r="FF308" i="6" s="1"/>
  <c r="FF311" i="6" s="1"/>
  <c r="FF312" i="6" s="1"/>
  <c r="FF313" i="6" s="1"/>
  <c r="FF314" i="6" s="1"/>
  <c r="FF315" i="6" s="1"/>
  <c r="FF316" i="6" s="1"/>
  <c r="FF317" i="6" s="1"/>
  <c r="FF320" i="6" s="1"/>
  <c r="FF321" i="6" s="1"/>
  <c r="FF322" i="6" s="1"/>
  <c r="FF323" i="6" s="1"/>
  <c r="FF324" i="6" s="1"/>
  <c r="FF325" i="6" s="1"/>
  <c r="FF326" i="6" s="1"/>
  <c r="FF329" i="6" s="1"/>
  <c r="FF330" i="6" s="1"/>
  <c r="FF331" i="6" s="1"/>
  <c r="FF332" i="6" s="1"/>
  <c r="FF333" i="6" s="1"/>
  <c r="FF334" i="6" s="1"/>
  <c r="FF335" i="6" s="1"/>
  <c r="FF338" i="6" s="1"/>
  <c r="FF339" i="6" s="1"/>
  <c r="FF340" i="6" s="1"/>
  <c r="FF341" i="6" s="1"/>
  <c r="FF342" i="6" s="1"/>
  <c r="FF343" i="6" s="1"/>
  <c r="FF344" i="6" s="1"/>
  <c r="FF347" i="6" s="1"/>
  <c r="FF348" i="6" s="1"/>
  <c r="FF349" i="6" s="1"/>
  <c r="FF350" i="6" s="1"/>
  <c r="FF351" i="6" s="1"/>
  <c r="FF352" i="6" s="1"/>
  <c r="FF353" i="6" s="1"/>
  <c r="FF356" i="6" s="1"/>
  <c r="FF357" i="6" s="1"/>
  <c r="FF358" i="6" s="1"/>
  <c r="FF359" i="6" s="1"/>
  <c r="FF360" i="6" s="1"/>
  <c r="FF361" i="6" s="1"/>
  <c r="FF362" i="6" s="1"/>
  <c r="FF365" i="6" s="1"/>
  <c r="FF366" i="6" s="1"/>
  <c r="FF367" i="6" s="1"/>
  <c r="FF368" i="6" s="1"/>
  <c r="FF369" i="6" s="1"/>
  <c r="FF370" i="6" s="1"/>
  <c r="FF371" i="6" s="1"/>
  <c r="G41" i="11"/>
  <c r="G39" i="11"/>
  <c r="E38" i="11"/>
  <c r="G30" i="11"/>
  <c r="I28" i="11"/>
  <c r="K25" i="11"/>
  <c r="K23" i="11"/>
  <c r="K21" i="11"/>
  <c r="G19" i="11"/>
  <c r="E18" i="11"/>
  <c r="G4" i="11"/>
  <c r="B278" i="6"/>
  <c r="B279" i="6" s="1"/>
  <c r="B280" i="6" s="1"/>
  <c r="B281" i="6" s="1"/>
  <c r="B284" i="6" s="1"/>
  <c r="B285" i="6" s="1"/>
  <c r="B286" i="6" s="1"/>
  <c r="B287" i="6" s="1"/>
  <c r="B288" i="6" s="1"/>
  <c r="B289" i="6" s="1"/>
  <c r="B290" i="6" s="1"/>
  <c r="B293" i="6" s="1"/>
  <c r="B294" i="6" s="1"/>
  <c r="B295" i="6" s="1"/>
  <c r="B296" i="6" s="1"/>
  <c r="B297" i="6" s="1"/>
  <c r="B298" i="6" s="1"/>
  <c r="B299" i="6" s="1"/>
  <c r="B302" i="6" s="1"/>
  <c r="B303" i="6" s="1"/>
  <c r="B304" i="6" s="1"/>
  <c r="B305" i="6" s="1"/>
  <c r="B306" i="6" s="1"/>
  <c r="B307" i="6" s="1"/>
  <c r="B308" i="6" s="1"/>
  <c r="B311" i="6" s="1"/>
  <c r="B312" i="6" s="1"/>
  <c r="B313" i="6" s="1"/>
  <c r="B314" i="6" s="1"/>
  <c r="B315" i="6" s="1"/>
  <c r="B316" i="6" s="1"/>
  <c r="B317" i="6" s="1"/>
  <c r="B320" i="6" s="1"/>
  <c r="B321" i="6" s="1"/>
  <c r="B322" i="6" s="1"/>
  <c r="B323" i="6" s="1"/>
  <c r="B324" i="6" s="1"/>
  <c r="B325" i="6" s="1"/>
  <c r="B326" i="6" s="1"/>
  <c r="B329" i="6" s="1"/>
  <c r="B330" i="6" s="1"/>
  <c r="B331" i="6" s="1"/>
  <c r="B332" i="6" s="1"/>
  <c r="B333" i="6" s="1"/>
  <c r="B334" i="6" s="1"/>
  <c r="B335" i="6" s="1"/>
  <c r="B338" i="6" s="1"/>
  <c r="B339" i="6" s="1"/>
  <c r="B340" i="6" s="1"/>
  <c r="B341" i="6" s="1"/>
  <c r="B342" i="6" s="1"/>
  <c r="B343" i="6" s="1"/>
  <c r="B344" i="6" s="1"/>
  <c r="B347" i="6" s="1"/>
  <c r="B348" i="6" s="1"/>
  <c r="B349" i="6" s="1"/>
  <c r="B350" i="6" s="1"/>
  <c r="B351" i="6" s="1"/>
  <c r="B352" i="6" s="1"/>
  <c r="B353" i="6" s="1"/>
  <c r="B356" i="6" s="1"/>
  <c r="B357" i="6" s="1"/>
  <c r="B358" i="6" s="1"/>
  <c r="B359" i="6" s="1"/>
  <c r="B360" i="6" s="1"/>
  <c r="B361" i="6" s="1"/>
  <c r="B362" i="6" s="1"/>
  <c r="B365" i="6" s="1"/>
  <c r="B366" i="6" s="1"/>
  <c r="B367" i="6" s="1"/>
  <c r="B368" i="6" s="1"/>
  <c r="B369" i="6" s="1"/>
  <c r="B370" i="6" s="1"/>
  <c r="B371" i="6" s="1"/>
  <c r="CX278" i="6"/>
  <c r="CX279" i="6" s="1"/>
  <c r="CX280" i="6" s="1"/>
  <c r="CX281" i="6" s="1"/>
  <c r="CX284" i="6" s="1"/>
  <c r="CX285" i="6" s="1"/>
  <c r="CX286" i="6" s="1"/>
  <c r="CX287" i="6" s="1"/>
  <c r="CX288" i="6" s="1"/>
  <c r="CX289" i="6" s="1"/>
  <c r="CX290" i="6" s="1"/>
  <c r="CX293" i="6" s="1"/>
  <c r="CX294" i="6" s="1"/>
  <c r="CX295" i="6" s="1"/>
  <c r="CX296" i="6" s="1"/>
  <c r="CX297" i="6" s="1"/>
  <c r="CX298" i="6" s="1"/>
  <c r="CX299" i="6" s="1"/>
  <c r="CX302" i="6" s="1"/>
  <c r="CX303" i="6" s="1"/>
  <c r="CX304" i="6" s="1"/>
  <c r="CX305" i="6" s="1"/>
  <c r="CX306" i="6" s="1"/>
  <c r="CX307" i="6" s="1"/>
  <c r="CX308" i="6" s="1"/>
  <c r="CX311" i="6" s="1"/>
  <c r="CX312" i="6" s="1"/>
  <c r="CX313" i="6" s="1"/>
  <c r="CX314" i="6" s="1"/>
  <c r="CX315" i="6" s="1"/>
  <c r="CX316" i="6" s="1"/>
  <c r="CX317" i="6" s="1"/>
  <c r="CX320" i="6" s="1"/>
  <c r="CX321" i="6" s="1"/>
  <c r="CX322" i="6" s="1"/>
  <c r="CX323" i="6" s="1"/>
  <c r="CX324" i="6" s="1"/>
  <c r="CX325" i="6" s="1"/>
  <c r="CX326" i="6" s="1"/>
  <c r="CX329" i="6" s="1"/>
  <c r="CX330" i="6" s="1"/>
  <c r="CX331" i="6" s="1"/>
  <c r="CX332" i="6" s="1"/>
  <c r="CX333" i="6" s="1"/>
  <c r="CX334" i="6" s="1"/>
  <c r="CX335" i="6" s="1"/>
  <c r="CX338" i="6" s="1"/>
  <c r="CX339" i="6" s="1"/>
  <c r="CX340" i="6" s="1"/>
  <c r="CX341" i="6" s="1"/>
  <c r="CX342" i="6" s="1"/>
  <c r="CX343" i="6" s="1"/>
  <c r="CX344" i="6" s="1"/>
  <c r="CX347" i="6" s="1"/>
  <c r="CX348" i="6" s="1"/>
  <c r="CX349" i="6" s="1"/>
  <c r="CX350" i="6" s="1"/>
  <c r="CX351" i="6" s="1"/>
  <c r="CX352" i="6" s="1"/>
  <c r="CX353" i="6" s="1"/>
  <c r="CX356" i="6" s="1"/>
  <c r="CX357" i="6" s="1"/>
  <c r="CX358" i="6" s="1"/>
  <c r="CX359" i="6" s="1"/>
  <c r="CX360" i="6" s="1"/>
  <c r="CX361" i="6" s="1"/>
  <c r="CX362" i="6" s="1"/>
  <c r="CX365" i="6" s="1"/>
  <c r="CX366" i="6" s="1"/>
  <c r="CX367" i="6" s="1"/>
  <c r="CX368" i="6" s="1"/>
  <c r="CX369" i="6" s="1"/>
  <c r="CX370" i="6" s="1"/>
  <c r="CX371" i="6" s="1"/>
  <c r="I33" i="11"/>
  <c r="I12" i="11"/>
  <c r="G36" i="11"/>
  <c r="HB278" i="1"/>
  <c r="HB279" i="1" s="1"/>
  <c r="HB280" i="1" s="1"/>
  <c r="HB281" i="1" s="1"/>
  <c r="HB284" i="1" s="1"/>
  <c r="HB285" i="1" s="1"/>
  <c r="HB286" i="1" s="1"/>
  <c r="HB287" i="1" s="1"/>
  <c r="HB288" i="1" s="1"/>
  <c r="HB289" i="1" s="1"/>
  <c r="HB290" i="1" s="1"/>
  <c r="HB293" i="1" s="1"/>
  <c r="HB294" i="1" s="1"/>
  <c r="HB295" i="1" s="1"/>
  <c r="HB296" i="1" s="1"/>
  <c r="HB297" i="1" s="1"/>
  <c r="HB298" i="1" s="1"/>
  <c r="HB299" i="1" s="1"/>
  <c r="HB302" i="1" s="1"/>
  <c r="HB303" i="1" s="1"/>
  <c r="HB305" i="1" s="1"/>
  <c r="ET278" i="1"/>
  <c r="ET279" i="1" s="1"/>
  <c r="ET280" i="1" s="1"/>
  <c r="ET281" i="1" s="1"/>
  <c r="ET284" i="1" s="1"/>
  <c r="ET285" i="1" s="1"/>
  <c r="ET286" i="1" s="1"/>
  <c r="ET287" i="1" s="1"/>
  <c r="ET288" i="1" s="1"/>
  <c r="ET289" i="1" s="1"/>
  <c r="ET290" i="1" s="1"/>
  <c r="ET293" i="1" s="1"/>
  <c r="ET294" i="1" s="1"/>
  <c r="ET295" i="1" s="1"/>
  <c r="ET296" i="1" s="1"/>
  <c r="ET297" i="1" s="1"/>
  <c r="ET298" i="1" s="1"/>
  <c r="ET299" i="1" s="1"/>
  <c r="ET302" i="1" s="1"/>
  <c r="ET303" i="1" s="1"/>
  <c r="ET304" i="1" s="1"/>
  <c r="ET305" i="1" s="1"/>
  <c r="E4" i="11"/>
  <c r="G6" i="11"/>
  <c r="K8" i="11"/>
  <c r="I9" i="11"/>
  <c r="K41" i="11"/>
  <c r="K39" i="11"/>
  <c r="I37" i="11"/>
  <c r="K30" i="11"/>
  <c r="G28" i="11"/>
  <c r="E27" i="11"/>
  <c r="I26" i="11"/>
  <c r="K19" i="11"/>
  <c r="I17" i="11"/>
  <c r="EH278" i="1"/>
  <c r="EH279" i="1" s="1"/>
  <c r="EH280" i="1" s="1"/>
  <c r="EH281" i="1" s="1"/>
  <c r="EH284" i="1" s="1"/>
  <c r="EH285" i="1" s="1"/>
  <c r="EH286" i="1" s="1"/>
  <c r="EH287" i="1" s="1"/>
  <c r="EH288" i="1" s="1"/>
  <c r="EH289" i="1" s="1"/>
  <c r="EH290" i="1" s="1"/>
  <c r="EH293" i="1" s="1"/>
  <c r="EH294" i="1" s="1"/>
  <c r="EH295" i="1" s="1"/>
  <c r="EH296" i="1" s="1"/>
  <c r="EH297" i="1" s="1"/>
  <c r="EH298" i="1" s="1"/>
  <c r="EH299" i="1" s="1"/>
  <c r="EH302" i="1" s="1"/>
  <c r="EH303" i="1" s="1"/>
  <c r="EH304" i="1" s="1"/>
  <c r="EH305" i="1" s="1"/>
  <c r="G11" i="11"/>
  <c r="FR280" i="6"/>
  <c r="FR281" i="6" s="1"/>
  <c r="FR284" i="6" s="1"/>
  <c r="FR285" i="6" s="1"/>
  <c r="FR286" i="6" s="1"/>
  <c r="FR287" i="6" s="1"/>
  <c r="FR288" i="6" s="1"/>
  <c r="FR289" i="6" s="1"/>
  <c r="FR290" i="6" s="1"/>
  <c r="FR293" i="6" s="1"/>
  <c r="FR294" i="6" s="1"/>
  <c r="FR295" i="6" s="1"/>
  <c r="FR296" i="6" s="1"/>
  <c r="FR297" i="6" s="1"/>
  <c r="FR298" i="6" s="1"/>
  <c r="FR299" i="6" s="1"/>
  <c r="FR302" i="6" s="1"/>
  <c r="FR303" i="6" s="1"/>
  <c r="FR304" i="6" s="1"/>
  <c r="FR305" i="6" s="1"/>
  <c r="FR306" i="6" s="1"/>
  <c r="FR307" i="6" s="1"/>
  <c r="FR308" i="6" s="1"/>
  <c r="FR311" i="6" s="1"/>
  <c r="FR312" i="6" s="1"/>
  <c r="FR313" i="6" s="1"/>
  <c r="FR314" i="6" s="1"/>
  <c r="FR315" i="6" s="1"/>
  <c r="FR316" i="6" s="1"/>
  <c r="FR317" i="6" s="1"/>
  <c r="FR320" i="6" s="1"/>
  <c r="FR321" i="6" s="1"/>
  <c r="FR322" i="6" s="1"/>
  <c r="FR323" i="6" s="1"/>
  <c r="FR324" i="6" s="1"/>
  <c r="FR325" i="6" s="1"/>
  <c r="FR326" i="6" s="1"/>
  <c r="FR329" i="6" s="1"/>
  <c r="FR330" i="6" s="1"/>
  <c r="FR331" i="6" s="1"/>
  <c r="FR332" i="6" s="1"/>
  <c r="FR333" i="6" s="1"/>
  <c r="FR334" i="6" s="1"/>
  <c r="FR335" i="6" s="1"/>
  <c r="FR338" i="6" s="1"/>
  <c r="FR339" i="6" s="1"/>
  <c r="FR340" i="6" s="1"/>
  <c r="FR341" i="6" s="1"/>
  <c r="FR342" i="6" s="1"/>
  <c r="FR343" i="6" s="1"/>
  <c r="FR344" i="6" s="1"/>
  <c r="FR347" i="6" s="1"/>
  <c r="FR348" i="6" s="1"/>
  <c r="FR349" i="6" s="1"/>
  <c r="FR350" i="6" s="1"/>
  <c r="FR351" i="6" s="1"/>
  <c r="FR352" i="6" s="1"/>
  <c r="FR353" i="6" s="1"/>
  <c r="FR356" i="6" s="1"/>
  <c r="FR357" i="6" s="1"/>
  <c r="FR358" i="6" s="1"/>
  <c r="FR359" i="6" s="1"/>
  <c r="FR360" i="6" s="1"/>
  <c r="FR361" i="6" s="1"/>
  <c r="FR362" i="6" s="1"/>
  <c r="FR365" i="6" s="1"/>
  <c r="FR366" i="6" s="1"/>
  <c r="FR367" i="6" s="1"/>
  <c r="FR368" i="6" s="1"/>
  <c r="FR369" i="6" s="1"/>
  <c r="FR370" i="6" s="1"/>
  <c r="FR371" i="6" s="1"/>
  <c r="FR278" i="6"/>
  <c r="FR279" i="6" s="1"/>
  <c r="HR354" i="1"/>
  <c r="DN354" i="1"/>
  <c r="HR336" i="1"/>
  <c r="DN336" i="1"/>
  <c r="E36" i="11"/>
  <c r="G33" i="11"/>
  <c r="E32" i="11"/>
  <c r="E16" i="11"/>
  <c r="DV278" i="1"/>
  <c r="DV279" i="1" s="1"/>
  <c r="DV280" i="1" s="1"/>
  <c r="DV281" i="1" s="1"/>
  <c r="DV284" i="1" s="1"/>
  <c r="DV285" i="1" s="1"/>
  <c r="DV286" i="1" s="1"/>
  <c r="DV287" i="1" s="1"/>
  <c r="DV288" i="1" s="1"/>
  <c r="DV289" i="1" s="1"/>
  <c r="DV290" i="1" s="1"/>
  <c r="DV293" i="1" s="1"/>
  <c r="DV294" i="1" s="1"/>
  <c r="DV295" i="1" s="1"/>
  <c r="DV296" i="1" s="1"/>
  <c r="DV297" i="1" s="1"/>
  <c r="DV298" i="1" s="1"/>
  <c r="DV299" i="1" s="1"/>
  <c r="DV302" i="1" s="1"/>
  <c r="DV303" i="1" s="1"/>
  <c r="DV304" i="1" s="1"/>
  <c r="DV305" i="1" s="1"/>
  <c r="I6" i="11"/>
  <c r="G8" i="11"/>
  <c r="E10" i="11"/>
  <c r="DJ278" i="6"/>
  <c r="DJ279" i="6" s="1"/>
  <c r="DJ280" i="6" s="1"/>
  <c r="DJ281" i="6" s="1"/>
  <c r="DJ284" i="6" s="1"/>
  <c r="DJ285" i="6" s="1"/>
  <c r="DJ286" i="6" s="1"/>
  <c r="DJ287" i="6" s="1"/>
  <c r="DJ288" i="6" s="1"/>
  <c r="DJ289" i="6" s="1"/>
  <c r="DJ290" i="6" s="1"/>
  <c r="DJ293" i="6" s="1"/>
  <c r="DJ294" i="6" s="1"/>
  <c r="DJ295" i="6" s="1"/>
  <c r="DJ296" i="6" s="1"/>
  <c r="DJ297" i="6" s="1"/>
  <c r="DJ298" i="6" s="1"/>
  <c r="DJ299" i="6" s="1"/>
  <c r="DJ302" i="6" s="1"/>
  <c r="DJ303" i="6" s="1"/>
  <c r="DJ304" i="6" s="1"/>
  <c r="DJ305" i="6" s="1"/>
  <c r="DJ306" i="6" s="1"/>
  <c r="DJ307" i="6" s="1"/>
  <c r="DJ308" i="6" s="1"/>
  <c r="DJ311" i="6" s="1"/>
  <c r="DJ312" i="6" s="1"/>
  <c r="DJ313" i="6" s="1"/>
  <c r="DJ314" i="6" s="1"/>
  <c r="DJ315" i="6" s="1"/>
  <c r="DJ316" i="6" s="1"/>
  <c r="DJ317" i="6" s="1"/>
  <c r="DJ320" i="6" s="1"/>
  <c r="DJ321" i="6" s="1"/>
  <c r="DJ322" i="6" s="1"/>
  <c r="DJ323" i="6" s="1"/>
  <c r="DJ324" i="6" s="1"/>
  <c r="DJ325" i="6" s="1"/>
  <c r="DJ326" i="6" s="1"/>
  <c r="DJ329" i="6" s="1"/>
  <c r="DJ330" i="6" s="1"/>
  <c r="DJ331" i="6" s="1"/>
  <c r="DJ332" i="6" s="1"/>
  <c r="DJ333" i="6" s="1"/>
  <c r="DJ334" i="6" s="1"/>
  <c r="DJ335" i="6" s="1"/>
  <c r="DJ338" i="6" s="1"/>
  <c r="DJ339" i="6" s="1"/>
  <c r="DJ340" i="6" s="1"/>
  <c r="DJ341" i="6" s="1"/>
  <c r="DJ342" i="6" s="1"/>
  <c r="DJ343" i="6" s="1"/>
  <c r="DJ344" i="6" s="1"/>
  <c r="DJ347" i="6" s="1"/>
  <c r="DJ348" i="6" s="1"/>
  <c r="DJ349" i="6" s="1"/>
  <c r="DJ350" i="6" s="1"/>
  <c r="DJ351" i="6" s="1"/>
  <c r="DJ352" i="6" s="1"/>
  <c r="DJ353" i="6" s="1"/>
  <c r="DJ356" i="6" s="1"/>
  <c r="DJ357" i="6" s="1"/>
  <c r="DJ358" i="6" s="1"/>
  <c r="DJ359" i="6" s="1"/>
  <c r="DJ360" i="6" s="1"/>
  <c r="DJ361" i="6" s="1"/>
  <c r="DJ362" i="6" s="1"/>
  <c r="DJ365" i="6" s="1"/>
  <c r="DJ366" i="6" s="1"/>
  <c r="DJ367" i="6" s="1"/>
  <c r="DJ368" i="6" s="1"/>
  <c r="DJ369" i="6" s="1"/>
  <c r="DJ370" i="6" s="1"/>
  <c r="DJ371" i="6" s="1"/>
  <c r="I42" i="11"/>
  <c r="I40" i="11"/>
  <c r="G37" i="11"/>
  <c r="K28" i="11"/>
  <c r="G26" i="11"/>
  <c r="E25" i="11"/>
  <c r="I24" i="11"/>
  <c r="E23" i="11"/>
  <c r="E21" i="11"/>
  <c r="I20" i="11"/>
  <c r="G17" i="11"/>
  <c r="I15" i="11"/>
  <c r="G16" i="11"/>
  <c r="CX278" i="1"/>
  <c r="CX279" i="1" s="1"/>
  <c r="CX280" i="1" s="1"/>
  <c r="CX281" i="1" s="1"/>
  <c r="CX284" i="1" s="1"/>
  <c r="CX285" i="1" s="1"/>
  <c r="CX286" i="1" s="1"/>
  <c r="CX287" i="1" s="1"/>
  <c r="CX288" i="1" s="1"/>
  <c r="CX289" i="1" s="1"/>
  <c r="CX290" i="1" s="1"/>
  <c r="CX293" i="1" s="1"/>
  <c r="CX294" i="1" s="1"/>
  <c r="CX295" i="1" s="1"/>
  <c r="CX296" i="1" s="1"/>
  <c r="CX297" i="1" s="1"/>
  <c r="CX298" i="1" s="1"/>
  <c r="CX299" i="1" s="1"/>
  <c r="CX302" i="1" s="1"/>
  <c r="CX303" i="1" s="1"/>
  <c r="CX304" i="1" s="1"/>
  <c r="CX305" i="1" s="1"/>
  <c r="CL278" i="1"/>
  <c r="CL279" i="1" s="1"/>
  <c r="CL280" i="1" s="1"/>
  <c r="CL281" i="1" s="1"/>
  <c r="CL284" i="1" s="1"/>
  <c r="CL285" i="1" s="1"/>
  <c r="CL286" i="1" s="1"/>
  <c r="CL287" i="1" s="1"/>
  <c r="CL288" i="1" s="1"/>
  <c r="CL289" i="1" s="1"/>
  <c r="CL290" i="1" s="1"/>
  <c r="CL293" i="1" s="1"/>
  <c r="CL294" i="1" s="1"/>
  <c r="CL295" i="1" s="1"/>
  <c r="CL296" i="1" s="1"/>
  <c r="CL297" i="1" s="1"/>
  <c r="CL298" i="1" s="1"/>
  <c r="CL299" i="1" s="1"/>
  <c r="CL302" i="1" s="1"/>
  <c r="CL303" i="1" s="1"/>
  <c r="CL304" i="1" s="1"/>
  <c r="CL305" i="1" s="1"/>
  <c r="E7" i="11"/>
  <c r="I11" i="11"/>
  <c r="E14" i="11"/>
  <c r="I35" i="11"/>
  <c r="K33" i="11"/>
  <c r="I31" i="11"/>
  <c r="AP278" i="6"/>
  <c r="AP279" i="6" s="1"/>
  <c r="AP280" i="6" s="1"/>
  <c r="AP281" i="6" s="1"/>
  <c r="AP284" i="6" s="1"/>
  <c r="AP285" i="6" s="1"/>
  <c r="AP286" i="6" s="1"/>
  <c r="AP287" i="6" s="1"/>
  <c r="AP288" i="6" s="1"/>
  <c r="AP289" i="6" s="1"/>
  <c r="AP290" i="6" s="1"/>
  <c r="AP293" i="6" s="1"/>
  <c r="AP294" i="6" s="1"/>
  <c r="AP295" i="6" s="1"/>
  <c r="AP296" i="6" s="1"/>
  <c r="AP297" i="6" s="1"/>
  <c r="AP298" i="6" s="1"/>
  <c r="AP299" i="6" s="1"/>
  <c r="AP302" i="6" s="1"/>
  <c r="AP303" i="6" s="1"/>
  <c r="AP304" i="6" s="1"/>
  <c r="AP305" i="6" s="1"/>
  <c r="AP306" i="6" s="1"/>
  <c r="AP307" i="6" s="1"/>
  <c r="AP308" i="6" s="1"/>
  <c r="AP311" i="6" s="1"/>
  <c r="AP312" i="6" s="1"/>
  <c r="AP313" i="6" s="1"/>
  <c r="AP314" i="6" s="1"/>
  <c r="AP315" i="6" s="1"/>
  <c r="AP316" i="6" s="1"/>
  <c r="AP317" i="6" s="1"/>
  <c r="AP320" i="6" s="1"/>
  <c r="AP321" i="6" s="1"/>
  <c r="AP322" i="6" s="1"/>
  <c r="AP323" i="6" s="1"/>
  <c r="AP324" i="6" s="1"/>
  <c r="AP325" i="6" s="1"/>
  <c r="AP326" i="6" s="1"/>
  <c r="AP329" i="6" s="1"/>
  <c r="AP330" i="6" s="1"/>
  <c r="AP331" i="6" s="1"/>
  <c r="AP332" i="6" s="1"/>
  <c r="AP333" i="6" s="1"/>
  <c r="AP334" i="6" s="1"/>
  <c r="AP335" i="6" s="1"/>
  <c r="AP338" i="6" s="1"/>
  <c r="AP339" i="6" s="1"/>
  <c r="AP340" i="6" s="1"/>
  <c r="AP341" i="6" s="1"/>
  <c r="AP342" i="6" s="1"/>
  <c r="AP343" i="6" s="1"/>
  <c r="AP344" i="6" s="1"/>
  <c r="AP347" i="6" s="1"/>
  <c r="AP348" i="6" s="1"/>
  <c r="AP349" i="6" s="1"/>
  <c r="AP350" i="6" s="1"/>
  <c r="AP351" i="6" s="1"/>
  <c r="AP352" i="6" s="1"/>
  <c r="AP353" i="6" s="1"/>
  <c r="AP356" i="6" s="1"/>
  <c r="AP357" i="6" s="1"/>
  <c r="AP358" i="6" s="1"/>
  <c r="AP359" i="6" s="1"/>
  <c r="AP360" i="6" s="1"/>
  <c r="AP361" i="6" s="1"/>
  <c r="AP362" i="6" s="1"/>
  <c r="AP365" i="6" s="1"/>
  <c r="AP366" i="6" s="1"/>
  <c r="AP367" i="6" s="1"/>
  <c r="AP368" i="6" s="1"/>
  <c r="AP369" i="6" s="1"/>
  <c r="AP370" i="6" s="1"/>
  <c r="AP371" i="6" s="1"/>
  <c r="GD278" i="6"/>
  <c r="GD279" i="6" s="1"/>
  <c r="GD280" i="6" s="1"/>
  <c r="GD281" i="6" s="1"/>
  <c r="GD284" i="6" s="1"/>
  <c r="GD285" i="6" s="1"/>
  <c r="GD286" i="6" s="1"/>
  <c r="GD287" i="6" s="1"/>
  <c r="GD288" i="6" s="1"/>
  <c r="GD289" i="6" s="1"/>
  <c r="GD290" i="6" s="1"/>
  <c r="GD293" i="6" s="1"/>
  <c r="GD294" i="6" s="1"/>
  <c r="GD295" i="6" s="1"/>
  <c r="GD296" i="6" s="1"/>
  <c r="GD297" i="6" s="1"/>
  <c r="GD298" i="6" s="1"/>
  <c r="GD299" i="6" s="1"/>
  <c r="GD302" i="6" s="1"/>
  <c r="GD303" i="6" s="1"/>
  <c r="GD304" i="6" s="1"/>
  <c r="GD305" i="6" s="1"/>
  <c r="GD306" i="6" s="1"/>
  <c r="GD307" i="6" s="1"/>
  <c r="GD308" i="6" s="1"/>
  <c r="GD311" i="6" s="1"/>
  <c r="GD312" i="6" s="1"/>
  <c r="GD313" i="6" s="1"/>
  <c r="GD314" i="6" s="1"/>
  <c r="GD315" i="6" s="1"/>
  <c r="GD316" i="6" s="1"/>
  <c r="GD317" i="6" s="1"/>
  <c r="GD320" i="6" s="1"/>
  <c r="GD321" i="6" s="1"/>
  <c r="GD322" i="6" s="1"/>
  <c r="GD323" i="6" s="1"/>
  <c r="GD324" i="6" s="1"/>
  <c r="GD325" i="6" s="1"/>
  <c r="GD326" i="6" s="1"/>
  <c r="GD329" i="6" s="1"/>
  <c r="GD330" i="6" s="1"/>
  <c r="GD331" i="6" s="1"/>
  <c r="GD332" i="6" s="1"/>
  <c r="GD333" i="6" s="1"/>
  <c r="GD334" i="6" s="1"/>
  <c r="GD335" i="6" s="1"/>
  <c r="GD338" i="6" s="1"/>
  <c r="GD339" i="6" s="1"/>
  <c r="GD340" i="6" s="1"/>
  <c r="GD341" i="6" s="1"/>
  <c r="GD342" i="6" s="1"/>
  <c r="GD343" i="6" s="1"/>
  <c r="GD344" i="6" s="1"/>
  <c r="GD347" i="6" s="1"/>
  <c r="GD348" i="6" s="1"/>
  <c r="GD349" i="6" s="1"/>
  <c r="GD350" i="6" s="1"/>
  <c r="GD351" i="6" s="1"/>
  <c r="GD352" i="6" s="1"/>
  <c r="GD353" i="6" s="1"/>
  <c r="GD356" i="6" s="1"/>
  <c r="GD357" i="6" s="1"/>
  <c r="GD358" i="6" s="1"/>
  <c r="GD359" i="6" s="1"/>
  <c r="GD360" i="6" s="1"/>
  <c r="GD361" i="6" s="1"/>
  <c r="GD362" i="6" s="1"/>
  <c r="GD365" i="6" s="1"/>
  <c r="GD366" i="6" s="1"/>
  <c r="GD367" i="6" s="1"/>
  <c r="GD368" i="6" s="1"/>
  <c r="GD369" i="6" s="1"/>
  <c r="GD370" i="6" s="1"/>
  <c r="GD371" i="6" s="1"/>
  <c r="G42" i="11"/>
  <c r="E41" i="11"/>
  <c r="G40" i="11"/>
  <c r="E39" i="11"/>
  <c r="K37" i="11"/>
  <c r="E30" i="11"/>
  <c r="G24" i="11"/>
  <c r="I22" i="11"/>
  <c r="G20" i="11"/>
  <c r="E19" i="11"/>
  <c r="K17" i="11"/>
  <c r="G15" i="11"/>
  <c r="R278" i="1"/>
  <c r="R279" i="1" s="1"/>
  <c r="R280" i="1" s="1"/>
  <c r="R281" i="1" s="1"/>
  <c r="R284" i="1" s="1"/>
  <c r="R285" i="1" s="1"/>
  <c r="R286" i="1" s="1"/>
  <c r="R287" i="1" s="1"/>
  <c r="R288" i="1" s="1"/>
  <c r="R289" i="1" s="1"/>
  <c r="R290" i="1" s="1"/>
  <c r="R293" i="1" s="1"/>
  <c r="R294" i="1" s="1"/>
  <c r="R295" i="1" s="1"/>
  <c r="R296" i="1" s="1"/>
  <c r="R297" i="1" s="1"/>
  <c r="R298" i="1" s="1"/>
  <c r="R299" i="1" s="1"/>
  <c r="R302" i="1" s="1"/>
  <c r="R303" i="1" s="1"/>
  <c r="R305" i="1" s="1"/>
  <c r="FF278" i="1"/>
  <c r="FF279" i="1" s="1"/>
  <c r="FF280" i="1" s="1"/>
  <c r="FF281" i="1" s="1"/>
  <c r="FF284" i="1" s="1"/>
  <c r="FF285" i="1" s="1"/>
  <c r="FF286" i="1" s="1"/>
  <c r="FF287" i="1" s="1"/>
  <c r="FF288" i="1" s="1"/>
  <c r="FF289" i="1" s="1"/>
  <c r="FF290" i="1" s="1"/>
  <c r="FF293" i="1" s="1"/>
  <c r="FF294" i="1" s="1"/>
  <c r="FF295" i="1" s="1"/>
  <c r="FF296" i="1" s="1"/>
  <c r="FF297" i="1" s="1"/>
  <c r="FF298" i="1" s="1"/>
  <c r="FF299" i="1" s="1"/>
  <c r="FF302" i="1" s="1"/>
  <c r="FF303" i="1" s="1"/>
  <c r="FF304" i="1" s="1"/>
  <c r="FF305" i="1" s="1"/>
  <c r="DV278" i="6"/>
  <c r="DV279" i="6" s="1"/>
  <c r="DV280" i="6" s="1"/>
  <c r="DV281" i="6" s="1"/>
  <c r="DV284" i="6" s="1"/>
  <c r="DV285" i="6" s="1"/>
  <c r="DV286" i="6" s="1"/>
  <c r="DV287" i="6" s="1"/>
  <c r="DV288" i="6" s="1"/>
  <c r="DV289" i="6" s="1"/>
  <c r="DV290" i="6" s="1"/>
  <c r="DV293" i="6" s="1"/>
  <c r="DV294" i="6" s="1"/>
  <c r="DV295" i="6" s="1"/>
  <c r="DV296" i="6" s="1"/>
  <c r="DV297" i="6" s="1"/>
  <c r="DV298" i="6" s="1"/>
  <c r="DV299" i="6" s="1"/>
  <c r="DV302" i="6" s="1"/>
  <c r="DV303" i="6" s="1"/>
  <c r="DV304" i="6" s="1"/>
  <c r="DV305" i="6" s="1"/>
  <c r="DV306" i="6" s="1"/>
  <c r="DV307" i="6" s="1"/>
  <c r="DV308" i="6" s="1"/>
  <c r="DV311" i="6" s="1"/>
  <c r="DV312" i="6" s="1"/>
  <c r="DV313" i="6" s="1"/>
  <c r="DV314" i="6" s="1"/>
  <c r="DV315" i="6" s="1"/>
  <c r="DV316" i="6" s="1"/>
  <c r="DV317" i="6" s="1"/>
  <c r="DV320" i="6" s="1"/>
  <c r="DV321" i="6" s="1"/>
  <c r="DV322" i="6" s="1"/>
  <c r="DV323" i="6" s="1"/>
  <c r="DV324" i="6" s="1"/>
  <c r="DV325" i="6" s="1"/>
  <c r="DV326" i="6" s="1"/>
  <c r="DV329" i="6" s="1"/>
  <c r="DV330" i="6" s="1"/>
  <c r="DV331" i="6" s="1"/>
  <c r="DV332" i="6" s="1"/>
  <c r="DV333" i="6" s="1"/>
  <c r="DV334" i="6" s="1"/>
  <c r="DV335" i="6" s="1"/>
  <c r="DV338" i="6" s="1"/>
  <c r="DV339" i="6" s="1"/>
  <c r="DV340" i="6" s="1"/>
  <c r="DV341" i="6" s="1"/>
  <c r="DV342" i="6" s="1"/>
  <c r="DV343" i="6" s="1"/>
  <c r="DV344" i="6" s="1"/>
  <c r="DV347" i="6" s="1"/>
  <c r="DV348" i="6" s="1"/>
  <c r="DV349" i="6" s="1"/>
  <c r="DV350" i="6" s="1"/>
  <c r="DV351" i="6" s="1"/>
  <c r="DV352" i="6" s="1"/>
  <c r="DV353" i="6" s="1"/>
  <c r="DV356" i="6" s="1"/>
  <c r="DV357" i="6" s="1"/>
  <c r="DV358" i="6" s="1"/>
  <c r="DV359" i="6" s="1"/>
  <c r="DV360" i="6" s="1"/>
  <c r="DV361" i="6" s="1"/>
  <c r="DV362" i="6" s="1"/>
  <c r="DV365" i="6" s="1"/>
  <c r="DV366" i="6" s="1"/>
  <c r="DV367" i="6" s="1"/>
  <c r="DV368" i="6" s="1"/>
  <c r="DV369" i="6" s="1"/>
  <c r="DV370" i="6" s="1"/>
  <c r="DV371" i="6" s="1"/>
  <c r="GT336" i="6"/>
  <c r="G35" i="11"/>
  <c r="G31" i="11"/>
  <c r="I29" i="11"/>
  <c r="K26" i="11"/>
  <c r="HZ278" i="1"/>
  <c r="HZ279" i="1" s="1"/>
  <c r="HZ280" i="1" s="1"/>
  <c r="HZ281" i="1" s="1"/>
  <c r="HZ284" i="1" s="1"/>
  <c r="HZ285" i="1" s="1"/>
  <c r="HZ286" i="1" s="1"/>
  <c r="HZ287" i="1" s="1"/>
  <c r="HZ288" i="1" s="1"/>
  <c r="HZ289" i="1" s="1"/>
  <c r="HZ290" i="1" s="1"/>
  <c r="HZ293" i="1" s="1"/>
  <c r="HZ294" i="1" s="1"/>
  <c r="HZ295" i="1" s="1"/>
  <c r="HZ296" i="1" s="1"/>
  <c r="HZ297" i="1" s="1"/>
  <c r="HZ298" i="1" s="1"/>
  <c r="HZ299" i="1" s="1"/>
  <c r="HZ302" i="1" s="1"/>
  <c r="HZ303" i="1" s="1"/>
  <c r="HZ305" i="1" s="1"/>
  <c r="ET278" i="6"/>
  <c r="ET279" i="6" s="1"/>
  <c r="ET280" i="6" s="1"/>
  <c r="ET281" i="6" s="1"/>
  <c r="ET284" i="6" s="1"/>
  <c r="ET285" i="6" s="1"/>
  <c r="ET286" i="6" s="1"/>
  <c r="ET287" i="6" s="1"/>
  <c r="ET288" i="6" s="1"/>
  <c r="ET289" i="6" s="1"/>
  <c r="ET290" i="6" s="1"/>
  <c r="ET293" i="6" s="1"/>
  <c r="ET294" i="6" s="1"/>
  <c r="ET295" i="6" s="1"/>
  <c r="ET296" i="6" s="1"/>
  <c r="ET297" i="6" s="1"/>
  <c r="ET298" i="6" s="1"/>
  <c r="ET299" i="6" s="1"/>
  <c r="ET302" i="6" s="1"/>
  <c r="ET303" i="6" s="1"/>
  <c r="ET304" i="6" s="1"/>
  <c r="ET305" i="6" s="1"/>
  <c r="ET306" i="6" s="1"/>
  <c r="ET307" i="6" s="1"/>
  <c r="ET308" i="6" s="1"/>
  <c r="ET311" i="6" s="1"/>
  <c r="ET312" i="6" s="1"/>
  <c r="ET313" i="6" s="1"/>
  <c r="ET314" i="6" s="1"/>
  <c r="ET315" i="6" s="1"/>
  <c r="ET316" i="6" s="1"/>
  <c r="ET317" i="6" s="1"/>
  <c r="ET320" i="6" s="1"/>
  <c r="ET321" i="6" s="1"/>
  <c r="ET322" i="6" s="1"/>
  <c r="ET323" i="6" s="1"/>
  <c r="ET324" i="6" s="1"/>
  <c r="ET325" i="6" s="1"/>
  <c r="ET326" i="6" s="1"/>
  <c r="ET329" i="6" s="1"/>
  <c r="ET330" i="6" s="1"/>
  <c r="ET331" i="6" s="1"/>
  <c r="ET332" i="6" s="1"/>
  <c r="ET333" i="6" s="1"/>
  <c r="ET334" i="6" s="1"/>
  <c r="ET335" i="6" s="1"/>
  <c r="ET338" i="6" s="1"/>
  <c r="ET339" i="6" s="1"/>
  <c r="ET340" i="6" s="1"/>
  <c r="ET341" i="6" s="1"/>
  <c r="ET342" i="6" s="1"/>
  <c r="ET343" i="6" s="1"/>
  <c r="ET344" i="6" s="1"/>
  <c r="ET347" i="6" s="1"/>
  <c r="ET348" i="6" s="1"/>
  <c r="ET349" i="6" s="1"/>
  <c r="ET350" i="6" s="1"/>
  <c r="ET351" i="6" s="1"/>
  <c r="ET352" i="6" s="1"/>
  <c r="ET353" i="6" s="1"/>
  <c r="ET356" i="6" s="1"/>
  <c r="ET357" i="6" s="1"/>
  <c r="ET358" i="6" s="1"/>
  <c r="ET359" i="6" s="1"/>
  <c r="ET360" i="6" s="1"/>
  <c r="ET361" i="6" s="1"/>
  <c r="ET362" i="6" s="1"/>
  <c r="ET365" i="6" s="1"/>
  <c r="ET366" i="6" s="1"/>
  <c r="ET367" i="6" s="1"/>
  <c r="ET368" i="6" s="1"/>
  <c r="ET369" i="6" s="1"/>
  <c r="ET370" i="6" s="1"/>
  <c r="ET371" i="6" s="1"/>
  <c r="HN278" i="1"/>
  <c r="HN279" i="1" s="1"/>
  <c r="HN280" i="1" s="1"/>
  <c r="HN281" i="1" s="1"/>
  <c r="HN284" i="1" s="1"/>
  <c r="HN285" i="1" s="1"/>
  <c r="HN286" i="1" s="1"/>
  <c r="HN287" i="1" s="1"/>
  <c r="HN288" i="1" s="1"/>
  <c r="HN289" i="1" s="1"/>
  <c r="HN290" i="1" s="1"/>
  <c r="HN293" i="1" s="1"/>
  <c r="HN294" i="1" s="1"/>
  <c r="HN295" i="1" s="1"/>
  <c r="HN296" i="1" s="1"/>
  <c r="HN297" i="1" s="1"/>
  <c r="HN298" i="1" s="1"/>
  <c r="HN299" i="1" s="1"/>
  <c r="HN302" i="1" s="1"/>
  <c r="HN303" i="1" s="1"/>
  <c r="HN304" i="1" s="1"/>
  <c r="HN305" i="1" s="1"/>
  <c r="GD278" i="1"/>
  <c r="GD279" i="1" s="1"/>
  <c r="GD280" i="1" s="1"/>
  <c r="GD281" i="1" s="1"/>
  <c r="GD284" i="1" s="1"/>
  <c r="GD285" i="1" s="1"/>
  <c r="GD286" i="1" s="1"/>
  <c r="GD287" i="1" s="1"/>
  <c r="GD288" i="1" s="1"/>
  <c r="GD289" i="1" s="1"/>
  <c r="GD290" i="1" s="1"/>
  <c r="GD293" i="1" s="1"/>
  <c r="GD294" i="1" s="1"/>
  <c r="GD295" i="1" s="1"/>
  <c r="GD296" i="1" s="1"/>
  <c r="GD297" i="1" s="1"/>
  <c r="GD298" i="1" s="1"/>
  <c r="GD299" i="1" s="1"/>
  <c r="GD302" i="1" s="1"/>
  <c r="GD303" i="1" s="1"/>
  <c r="GD304" i="1" s="1"/>
  <c r="GD305" i="1" s="1"/>
  <c r="K24" i="12"/>
  <c r="K42" i="11"/>
  <c r="K40" i="11"/>
  <c r="I38" i="11"/>
  <c r="E28" i="11"/>
  <c r="K24" i="11"/>
  <c r="G22" i="11"/>
  <c r="K20" i="11"/>
  <c r="I18" i="11"/>
  <c r="K15" i="11"/>
  <c r="FR278" i="1"/>
  <c r="FR279" i="1" s="1"/>
  <c r="FR280" i="1" s="1"/>
  <c r="FR281" i="1" s="1"/>
  <c r="FR284" i="1" s="1"/>
  <c r="FR285" i="1" s="1"/>
  <c r="FR286" i="1" s="1"/>
  <c r="FR287" i="1" s="1"/>
  <c r="FR288" i="1" s="1"/>
  <c r="FR289" i="1" s="1"/>
  <c r="FR290" i="1" s="1"/>
  <c r="FR293" i="1" s="1"/>
  <c r="FR294" i="1" s="1"/>
  <c r="FR295" i="1" s="1"/>
  <c r="FR296" i="1" s="1"/>
  <c r="FR297" i="1" s="1"/>
  <c r="FR298" i="1" s="1"/>
  <c r="FR299" i="1" s="1"/>
  <c r="FR302" i="1" s="1"/>
  <c r="FR303" i="1" s="1"/>
  <c r="FR305" i="1" s="1"/>
  <c r="AD278" i="1"/>
  <c r="AD279" i="1" s="1"/>
  <c r="AD280" i="1" s="1"/>
  <c r="AD281" i="1" s="1"/>
  <c r="AD284" i="1" s="1"/>
  <c r="AD285" i="1" s="1"/>
  <c r="AD286" i="1" s="1"/>
  <c r="AD287" i="1" s="1"/>
  <c r="AD288" i="1" s="1"/>
  <c r="AD289" i="1" s="1"/>
  <c r="AD290" i="1" s="1"/>
  <c r="AD293" i="1" s="1"/>
  <c r="AD294" i="1" s="1"/>
  <c r="AD295" i="1" s="1"/>
  <c r="AD296" i="1" s="1"/>
  <c r="AD297" i="1" s="1"/>
  <c r="AD298" i="1" s="1"/>
  <c r="AD299" i="1" s="1"/>
  <c r="AD302" i="1" s="1"/>
  <c r="AD303" i="1" s="1"/>
  <c r="AD304" i="1" s="1"/>
  <c r="AD305" i="1" s="1"/>
  <c r="K7" i="11"/>
  <c r="E13" i="11"/>
  <c r="GP278" i="6"/>
  <c r="GP279" i="6" s="1"/>
  <c r="GP280" i="6" s="1"/>
  <c r="GP281" i="6" s="1"/>
  <c r="GP284" i="6" s="1"/>
  <c r="GP285" i="6" s="1"/>
  <c r="GP286" i="6" s="1"/>
  <c r="GP287" i="6" s="1"/>
  <c r="GP288" i="6" s="1"/>
  <c r="GP289" i="6" s="1"/>
  <c r="GP290" i="6" s="1"/>
  <c r="GP293" i="6" s="1"/>
  <c r="GP294" i="6" s="1"/>
  <c r="GP295" i="6" s="1"/>
  <c r="GP296" i="6" s="1"/>
  <c r="GP297" i="6" s="1"/>
  <c r="GP298" i="6" s="1"/>
  <c r="GP299" i="6" s="1"/>
  <c r="GP302" i="6" s="1"/>
  <c r="GP303" i="6" s="1"/>
  <c r="GP304" i="6" s="1"/>
  <c r="GP305" i="6" s="1"/>
  <c r="GP306" i="6" s="1"/>
  <c r="GP307" i="6" s="1"/>
  <c r="GP308" i="6" s="1"/>
  <c r="GP311" i="6" s="1"/>
  <c r="GP312" i="6" s="1"/>
  <c r="GP313" i="6" s="1"/>
  <c r="GP314" i="6" s="1"/>
  <c r="GP315" i="6" s="1"/>
  <c r="GP316" i="6" s="1"/>
  <c r="GP317" i="6" s="1"/>
  <c r="GP320" i="6" s="1"/>
  <c r="GP321" i="6" s="1"/>
  <c r="GP322" i="6" s="1"/>
  <c r="GP323" i="6" s="1"/>
  <c r="GP324" i="6" s="1"/>
  <c r="GP325" i="6" s="1"/>
  <c r="GP326" i="6" s="1"/>
  <c r="GP329" i="6" s="1"/>
  <c r="GP330" i="6" s="1"/>
  <c r="GP331" i="6" s="1"/>
  <c r="GP332" i="6" s="1"/>
  <c r="GP333" i="6" s="1"/>
  <c r="GP334" i="6" s="1"/>
  <c r="GP335" i="6" s="1"/>
  <c r="GP338" i="6" s="1"/>
  <c r="GP339" i="6" s="1"/>
  <c r="GP340" i="6" s="1"/>
  <c r="GP341" i="6" s="1"/>
  <c r="GP342" i="6" s="1"/>
  <c r="GP343" i="6" s="1"/>
  <c r="GP344" i="6" s="1"/>
  <c r="GP347" i="6" s="1"/>
  <c r="GP348" i="6" s="1"/>
  <c r="GP349" i="6" s="1"/>
  <c r="GP350" i="6" s="1"/>
  <c r="GP351" i="6" s="1"/>
  <c r="GP352" i="6" s="1"/>
  <c r="GP353" i="6" s="1"/>
  <c r="GP356" i="6" s="1"/>
  <c r="GP357" i="6" s="1"/>
  <c r="GP358" i="6" s="1"/>
  <c r="GP359" i="6" s="1"/>
  <c r="GP360" i="6" s="1"/>
  <c r="GP361" i="6" s="1"/>
  <c r="GP362" i="6" s="1"/>
  <c r="GP365" i="6" s="1"/>
  <c r="GP366" i="6" s="1"/>
  <c r="GP367" i="6" s="1"/>
  <c r="GP368" i="6" s="1"/>
  <c r="GP369" i="6" s="1"/>
  <c r="GP370" i="6" s="1"/>
  <c r="GP371" i="6" s="1"/>
  <c r="FV201" i="6"/>
  <c r="K35" i="11"/>
  <c r="E33" i="11"/>
  <c r="K31" i="11"/>
  <c r="G29" i="11"/>
  <c r="GP278" i="1"/>
  <c r="GP279" i="1" s="1"/>
  <c r="GP280" i="1" s="1"/>
  <c r="GP281" i="1" s="1"/>
  <c r="GP284" i="1" s="1"/>
  <c r="GP285" i="1" s="1"/>
  <c r="GP286" i="1" s="1"/>
  <c r="GP287" i="1" s="1"/>
  <c r="GP288" i="1" s="1"/>
  <c r="GP289" i="1" s="1"/>
  <c r="GP290" i="1" s="1"/>
  <c r="GP293" i="1" s="1"/>
  <c r="GP294" i="1" s="1"/>
  <c r="GP295" i="1" s="1"/>
  <c r="GP296" i="1" s="1"/>
  <c r="GP297" i="1" s="1"/>
  <c r="GP298" i="1" s="1"/>
  <c r="GP299" i="1" s="1"/>
  <c r="GP302" i="1" s="1"/>
  <c r="GP303" i="1" s="1"/>
  <c r="GP304" i="1" s="1"/>
  <c r="GP305" i="1" s="1"/>
  <c r="E9" i="11"/>
  <c r="G10" i="11"/>
  <c r="EH278" i="6"/>
  <c r="EH279" i="6" s="1"/>
  <c r="EH280" i="6" s="1"/>
  <c r="EH281" i="6" s="1"/>
  <c r="EH284" i="6" s="1"/>
  <c r="EH285" i="6" s="1"/>
  <c r="EH286" i="6" s="1"/>
  <c r="EH287" i="6" s="1"/>
  <c r="EH288" i="6" s="1"/>
  <c r="EH289" i="6" s="1"/>
  <c r="EH290" i="6" s="1"/>
  <c r="EH293" i="6" s="1"/>
  <c r="EH294" i="6" s="1"/>
  <c r="EH295" i="6" s="1"/>
  <c r="EH296" i="6" s="1"/>
  <c r="EH297" i="6" s="1"/>
  <c r="EH298" i="6" s="1"/>
  <c r="EH299" i="6" s="1"/>
  <c r="EH302" i="6" s="1"/>
  <c r="EH303" i="6" s="1"/>
  <c r="EH304" i="6" s="1"/>
  <c r="EH305" i="6" s="1"/>
  <c r="EH306" i="6" s="1"/>
  <c r="EH307" i="6" s="1"/>
  <c r="EH308" i="6" s="1"/>
  <c r="EH311" i="6" s="1"/>
  <c r="EH312" i="6" s="1"/>
  <c r="EH313" i="6" s="1"/>
  <c r="EH314" i="6" s="1"/>
  <c r="EH315" i="6" s="1"/>
  <c r="EH316" i="6" s="1"/>
  <c r="EH317" i="6" s="1"/>
  <c r="EH320" i="6" s="1"/>
  <c r="EH321" i="6" s="1"/>
  <c r="EH322" i="6" s="1"/>
  <c r="EH323" i="6" s="1"/>
  <c r="EH324" i="6" s="1"/>
  <c r="EH325" i="6" s="1"/>
  <c r="EH326" i="6" s="1"/>
  <c r="EH329" i="6" s="1"/>
  <c r="EH330" i="6" s="1"/>
  <c r="EH331" i="6" s="1"/>
  <c r="EH332" i="6" s="1"/>
  <c r="EH333" i="6" s="1"/>
  <c r="EH334" i="6" s="1"/>
  <c r="EH335" i="6" s="1"/>
  <c r="EH338" i="6" s="1"/>
  <c r="EH339" i="6" s="1"/>
  <c r="EH340" i="6" s="1"/>
  <c r="EH341" i="6" s="1"/>
  <c r="EH342" i="6" s="1"/>
  <c r="EH343" i="6" s="1"/>
  <c r="EH344" i="6" s="1"/>
  <c r="EH347" i="6" s="1"/>
  <c r="EH348" i="6" s="1"/>
  <c r="EH349" i="6" s="1"/>
  <c r="EH350" i="6" s="1"/>
  <c r="EH351" i="6" s="1"/>
  <c r="EH352" i="6" s="1"/>
  <c r="EH353" i="6" s="1"/>
  <c r="EH356" i="6" s="1"/>
  <c r="EH357" i="6" s="1"/>
  <c r="EH358" i="6" s="1"/>
  <c r="EH359" i="6" s="1"/>
  <c r="EH360" i="6" s="1"/>
  <c r="EH361" i="6" s="1"/>
  <c r="EH362" i="6" s="1"/>
  <c r="EH365" i="6" s="1"/>
  <c r="EH366" i="6" s="1"/>
  <c r="EH367" i="6" s="1"/>
  <c r="EH368" i="6" s="1"/>
  <c r="EH369" i="6" s="1"/>
  <c r="EH370" i="6" s="1"/>
  <c r="EH371" i="6" s="1"/>
  <c r="G38" i="11"/>
  <c r="E37" i="11"/>
  <c r="I27" i="11"/>
  <c r="E26" i="11"/>
  <c r="G18" i="11"/>
  <c r="E17" i="11"/>
  <c r="E35" i="11"/>
  <c r="BB278" i="6"/>
  <c r="BB279" i="6" s="1"/>
  <c r="BB280" i="6" s="1"/>
  <c r="BB281" i="6" s="1"/>
  <c r="BB284" i="6" s="1"/>
  <c r="BB285" i="6" s="1"/>
  <c r="BB286" i="6" s="1"/>
  <c r="BB287" i="6" s="1"/>
  <c r="BB288" i="6" s="1"/>
  <c r="BB289" i="6" s="1"/>
  <c r="BB290" i="6" s="1"/>
  <c r="BB293" i="6" s="1"/>
  <c r="BB294" i="6" s="1"/>
  <c r="BB295" i="6" s="1"/>
  <c r="BB296" i="6" s="1"/>
  <c r="BB297" i="6" s="1"/>
  <c r="BB298" i="6" s="1"/>
  <c r="BB299" i="6" s="1"/>
  <c r="BB302" i="6" s="1"/>
  <c r="BB303" i="6" s="1"/>
  <c r="BB304" i="6" s="1"/>
  <c r="BB305" i="6" s="1"/>
  <c r="BB306" i="6" s="1"/>
  <c r="BB307" i="6" s="1"/>
  <c r="BB308" i="6" s="1"/>
  <c r="BB311" i="6" s="1"/>
  <c r="BB312" i="6" s="1"/>
  <c r="BB313" i="6" s="1"/>
  <c r="BB314" i="6" s="1"/>
  <c r="BB315" i="6" s="1"/>
  <c r="BB316" i="6" s="1"/>
  <c r="BB317" i="6" s="1"/>
  <c r="BB320" i="6" s="1"/>
  <c r="BB321" i="6" s="1"/>
  <c r="BB322" i="6" s="1"/>
  <c r="BB323" i="6" s="1"/>
  <c r="BB324" i="6" s="1"/>
  <c r="BB325" i="6" s="1"/>
  <c r="BB326" i="6" s="1"/>
  <c r="BB329" i="6" s="1"/>
  <c r="BB330" i="6" s="1"/>
  <c r="BB331" i="6" s="1"/>
  <c r="BB332" i="6" s="1"/>
  <c r="BB333" i="6" s="1"/>
  <c r="BB334" i="6" s="1"/>
  <c r="BB335" i="6" s="1"/>
  <c r="BB338" i="6" s="1"/>
  <c r="BB339" i="6" s="1"/>
  <c r="BB340" i="6" s="1"/>
  <c r="BB341" i="6" s="1"/>
  <c r="BB342" i="6" s="1"/>
  <c r="BB343" i="6" s="1"/>
  <c r="BB344" i="6" s="1"/>
  <c r="BB347" i="6" s="1"/>
  <c r="BB348" i="6" s="1"/>
  <c r="BB349" i="6" s="1"/>
  <c r="BB350" i="6" s="1"/>
  <c r="BB351" i="6" s="1"/>
  <c r="BB352" i="6" s="1"/>
  <c r="BB353" i="6" s="1"/>
  <c r="BB356" i="6" s="1"/>
  <c r="BB357" i="6" s="1"/>
  <c r="BB358" i="6" s="1"/>
  <c r="BB359" i="6" s="1"/>
  <c r="BB360" i="6" s="1"/>
  <c r="BB361" i="6" s="1"/>
  <c r="BB362" i="6" s="1"/>
  <c r="BB365" i="6" s="1"/>
  <c r="BB366" i="6" s="1"/>
  <c r="BB367" i="6" s="1"/>
  <c r="BB368" i="6" s="1"/>
  <c r="BB369" i="6" s="1"/>
  <c r="BB370" i="6" s="1"/>
  <c r="BB371" i="6" s="1"/>
  <c r="I4" i="11"/>
  <c r="G7" i="11"/>
  <c r="G14" i="11"/>
  <c r="HR5" i="6"/>
  <c r="I36" i="11"/>
  <c r="I32" i="11"/>
  <c r="I16" i="11"/>
  <c r="IL278" i="1"/>
  <c r="IL279" i="1" s="1"/>
  <c r="IL280" i="1" s="1"/>
  <c r="IL281" i="1" s="1"/>
  <c r="IL284" i="1" s="1"/>
  <c r="IL285" i="1" s="1"/>
  <c r="IL286" i="1" s="1"/>
  <c r="IL287" i="1" s="1"/>
  <c r="IL288" i="1" s="1"/>
  <c r="IL289" i="1" s="1"/>
  <c r="IL290" i="1" s="1"/>
  <c r="IL293" i="1" s="1"/>
  <c r="IL294" i="1" s="1"/>
  <c r="IL295" i="1" s="1"/>
  <c r="IL296" i="1" s="1"/>
  <c r="IL297" i="1" s="1"/>
  <c r="IL298" i="1" s="1"/>
  <c r="IL299" i="1" s="1"/>
  <c r="IL302" i="1" s="1"/>
  <c r="IL303" i="1" s="1"/>
  <c r="IL304" i="1" s="1"/>
  <c r="IL305" i="1" s="1"/>
  <c r="BZ278" i="1"/>
  <c r="BZ279" i="1" s="1"/>
  <c r="BZ280" i="1" s="1"/>
  <c r="BZ281" i="1" s="1"/>
  <c r="BZ284" i="1" s="1"/>
  <c r="BZ285" i="1" s="1"/>
  <c r="BZ286" i="1" s="1"/>
  <c r="BZ287" i="1" s="1"/>
  <c r="BZ288" i="1" s="1"/>
  <c r="BZ289" i="1" s="1"/>
  <c r="BZ290" i="1" s="1"/>
  <c r="BZ293" i="1" s="1"/>
  <c r="BZ294" i="1" s="1"/>
  <c r="BZ295" i="1" s="1"/>
  <c r="BZ296" i="1" s="1"/>
  <c r="BZ297" i="1" s="1"/>
  <c r="BZ298" i="1" s="1"/>
  <c r="BZ299" i="1" s="1"/>
  <c r="BZ302" i="1" s="1"/>
  <c r="BZ303" i="1" s="1"/>
  <c r="BZ305" i="1" s="1"/>
  <c r="E31" i="11"/>
  <c r="BB278" i="1"/>
  <c r="BB279" i="1" s="1"/>
  <c r="BB280" i="1" s="1"/>
  <c r="BB281" i="1" s="1"/>
  <c r="BB284" i="1" s="1"/>
  <c r="BB285" i="1" s="1"/>
  <c r="BB286" i="1" s="1"/>
  <c r="BB287" i="1" s="1"/>
  <c r="BB288" i="1" s="1"/>
  <c r="BB289" i="1" s="1"/>
  <c r="BB290" i="1" s="1"/>
  <c r="BB293" i="1" s="1"/>
  <c r="BB294" i="1" s="1"/>
  <c r="BB295" i="1" s="1"/>
  <c r="BB296" i="1" s="1"/>
  <c r="BB297" i="1" s="1"/>
  <c r="BB298" i="1" s="1"/>
  <c r="BB299" i="1" s="1"/>
  <c r="BB302" i="1" s="1"/>
  <c r="BB303" i="1" s="1"/>
  <c r="BB305" i="1" s="1"/>
  <c r="E5" i="11"/>
  <c r="E6" i="11"/>
  <c r="I10" i="11"/>
  <c r="E42" i="11"/>
  <c r="E40" i="11"/>
  <c r="K38" i="11"/>
  <c r="G27" i="11"/>
  <c r="I25" i="11"/>
  <c r="E24" i="11"/>
  <c r="I23" i="11"/>
  <c r="I21" i="11"/>
  <c r="E20" i="11"/>
  <c r="K18" i="11"/>
  <c r="E15" i="11"/>
  <c r="G34" i="11"/>
  <c r="E34" i="11"/>
  <c r="I34" i="11"/>
  <c r="AT102" i="6"/>
  <c r="JB273" i="1"/>
  <c r="EL291" i="6"/>
  <c r="BZ277" i="6"/>
  <c r="BZ278" i="6" s="1"/>
  <c r="BZ279" i="6" s="1"/>
  <c r="BZ275" i="6"/>
  <c r="J21" i="1"/>
  <c r="BF282" i="6"/>
  <c r="AH282" i="6"/>
  <c r="AT120" i="1"/>
  <c r="HF291" i="6"/>
  <c r="HR74" i="6"/>
  <c r="AH201" i="1"/>
  <c r="FJ183" i="6"/>
  <c r="GT210" i="6"/>
  <c r="EX219" i="1"/>
  <c r="BF219" i="1"/>
  <c r="GH174" i="1"/>
  <c r="AT156" i="1"/>
  <c r="AH147" i="1"/>
  <c r="DZ237" i="1"/>
  <c r="JB138" i="1"/>
  <c r="FJ210" i="1"/>
  <c r="BR210" i="1"/>
  <c r="DJ261" i="1"/>
  <c r="DJ262" i="1" s="1"/>
  <c r="DJ263" i="1" s="1"/>
  <c r="DJ266" i="1" s="1"/>
  <c r="DJ267" i="1" s="1"/>
  <c r="DJ268" i="1" s="1"/>
  <c r="DJ269" i="1" s="1"/>
  <c r="DJ270" i="1" s="1"/>
  <c r="DJ271" i="1" s="1"/>
  <c r="DJ272" i="1" s="1"/>
  <c r="DJ276" i="1" s="1"/>
  <c r="DJ277" i="1" s="1"/>
  <c r="T5" i="1"/>
  <c r="BF264" i="6"/>
  <c r="HU255" i="6"/>
  <c r="BR246" i="6"/>
  <c r="HR92" i="6"/>
  <c r="P13" i="11"/>
  <c r="CP300" i="6"/>
  <c r="CD201" i="1"/>
  <c r="GT210" i="1"/>
  <c r="DB201" i="6"/>
  <c r="HF264" i="1"/>
  <c r="P11" i="11"/>
  <c r="HR323" i="6"/>
  <c r="AH102" i="6"/>
  <c r="CD327" i="6"/>
  <c r="DN300" i="6"/>
  <c r="BF201" i="1"/>
  <c r="GH138" i="1"/>
  <c r="HR234" i="6"/>
  <c r="J237" i="1"/>
  <c r="GH237" i="1"/>
  <c r="DB237" i="1"/>
  <c r="CD237" i="1"/>
  <c r="AH237" i="1"/>
  <c r="J93" i="6"/>
  <c r="FJ300" i="6"/>
  <c r="DZ273" i="6"/>
  <c r="T37" i="11"/>
  <c r="HF300" i="1"/>
  <c r="GH300" i="1"/>
  <c r="DZ300" i="1"/>
  <c r="DB300" i="1"/>
  <c r="CD300" i="1"/>
  <c r="AH300" i="1"/>
  <c r="J300" i="1"/>
  <c r="J47" i="12"/>
  <c r="EX48" i="1"/>
  <c r="CP219" i="6"/>
  <c r="HR251" i="6"/>
  <c r="J165" i="1"/>
  <c r="N47" i="12"/>
  <c r="AZ6" i="13"/>
  <c r="GT156" i="1"/>
  <c r="HR295" i="6"/>
  <c r="HK75" i="6"/>
  <c r="C24" i="12"/>
  <c r="D24" i="12" s="1"/>
  <c r="H24" i="12"/>
  <c r="GT345" i="6"/>
  <c r="HR302" i="6"/>
  <c r="BR111" i="6"/>
  <c r="AH48" i="6"/>
  <c r="J48" i="6"/>
  <c r="HF111" i="1"/>
  <c r="GH111" i="1"/>
  <c r="DB111" i="1"/>
  <c r="CD111" i="1"/>
  <c r="H23" i="12"/>
  <c r="BF129" i="1"/>
  <c r="H47" i="12"/>
  <c r="L47" i="12"/>
  <c r="BR138" i="6"/>
  <c r="GH138" i="6"/>
  <c r="AT327" i="6"/>
  <c r="V327" i="6"/>
  <c r="J264" i="6"/>
  <c r="T17" i="11"/>
  <c r="BF120" i="6"/>
  <c r="AH111" i="6"/>
  <c r="HR300" i="1"/>
  <c r="FJ300" i="1"/>
  <c r="DN300" i="1"/>
  <c r="BR300" i="1"/>
  <c r="HF291" i="1"/>
  <c r="EX291" i="1"/>
  <c r="DB291" i="1"/>
  <c r="BF291" i="1"/>
  <c r="HR282" i="1"/>
  <c r="FJ282" i="1"/>
  <c r="DN282" i="1"/>
  <c r="BR282" i="1"/>
  <c r="EL255" i="1"/>
  <c r="CP255" i="1"/>
  <c r="AT255" i="1"/>
  <c r="DZ246" i="1"/>
  <c r="CD246" i="1"/>
  <c r="AH246" i="1"/>
  <c r="HR228" i="1"/>
  <c r="DN228" i="1"/>
  <c r="FJ228" i="1"/>
  <c r="V228" i="1"/>
  <c r="BR228" i="1"/>
  <c r="HF219" i="1"/>
  <c r="DB219" i="1"/>
  <c r="P27" i="11"/>
  <c r="DZ219" i="1"/>
  <c r="BR219" i="6"/>
  <c r="HR209" i="6"/>
  <c r="CP210" i="1"/>
  <c r="EL219" i="6"/>
  <c r="JN311" i="1"/>
  <c r="JN341" i="1"/>
  <c r="KD313" i="1"/>
  <c r="EX237" i="1"/>
  <c r="BF237" i="1"/>
  <c r="EL228" i="1"/>
  <c r="AT228" i="1"/>
  <c r="HR82" i="6"/>
  <c r="DZ75" i="6"/>
  <c r="AH75" i="6"/>
  <c r="P33" i="11"/>
  <c r="EL111" i="1"/>
  <c r="AT111" i="1"/>
  <c r="BR228" i="6"/>
  <c r="HM6" i="1"/>
  <c r="HM7" i="1" s="1"/>
  <c r="CP327" i="6"/>
  <c r="FV75" i="6"/>
  <c r="CD75" i="6"/>
  <c r="FJ138" i="6"/>
  <c r="GT111" i="1"/>
  <c r="CP111" i="1"/>
  <c r="AH210" i="6"/>
  <c r="J210" i="6"/>
  <c r="AH210" i="1"/>
  <c r="DZ201" i="1"/>
  <c r="HR197" i="6"/>
  <c r="AT201" i="6"/>
  <c r="DZ192" i="1"/>
  <c r="BF192" i="1"/>
  <c r="AH192" i="1"/>
  <c r="HF192" i="1"/>
  <c r="JN187" i="1"/>
  <c r="HU192" i="6"/>
  <c r="J192" i="1"/>
  <c r="CP192" i="1"/>
  <c r="FJ318" i="1"/>
  <c r="KD232" i="1"/>
  <c r="AH219" i="1"/>
  <c r="HR210" i="1"/>
  <c r="DN210" i="1"/>
  <c r="DB165" i="1"/>
  <c r="BR120" i="1"/>
  <c r="GT291" i="1"/>
  <c r="CP291" i="1"/>
  <c r="DB282" i="1"/>
  <c r="J282" i="1"/>
  <c r="EX273" i="1"/>
  <c r="BF273" i="1"/>
  <c r="EL264" i="1"/>
  <c r="AT264" i="1"/>
  <c r="DZ255" i="1"/>
  <c r="HR246" i="1"/>
  <c r="DN246" i="1"/>
  <c r="V246" i="1"/>
  <c r="HR273" i="1"/>
  <c r="FJ273" i="1"/>
  <c r="DN273" i="1"/>
  <c r="BR273" i="1"/>
  <c r="EX264" i="1"/>
  <c r="DB264" i="1"/>
  <c r="BF264" i="1"/>
  <c r="DB84" i="1"/>
  <c r="EX84" i="1"/>
  <c r="HF84" i="1"/>
  <c r="HR291" i="1"/>
  <c r="FJ291" i="1"/>
  <c r="DN291" i="1"/>
  <c r="BR291" i="1"/>
  <c r="V291" i="1"/>
  <c r="GH282" i="1"/>
  <c r="DZ282" i="1"/>
  <c r="CD282" i="1"/>
  <c r="GH273" i="1"/>
  <c r="DZ273" i="1"/>
  <c r="CD273" i="1"/>
  <c r="AH273" i="1"/>
  <c r="HR264" i="1"/>
  <c r="FJ264" i="1"/>
  <c r="DN264" i="1"/>
  <c r="BR264" i="1"/>
  <c r="V264" i="1"/>
  <c r="HF255" i="1"/>
  <c r="EX255" i="1"/>
  <c r="DB255" i="1"/>
  <c r="BF255" i="1"/>
  <c r="J255" i="1"/>
  <c r="GT246" i="1"/>
  <c r="EL246" i="1"/>
  <c r="CP246" i="1"/>
  <c r="AT246" i="1"/>
  <c r="G84" i="10"/>
  <c r="G66" i="10"/>
  <c r="G219" i="10"/>
  <c r="G336" i="10"/>
  <c r="AT183" i="6"/>
  <c r="HR180" i="6"/>
  <c r="FJ291" i="6"/>
  <c r="J273" i="6"/>
  <c r="DB336" i="1"/>
  <c r="EX300" i="1"/>
  <c r="BF300" i="1"/>
  <c r="EL291" i="1"/>
  <c r="AT291" i="1"/>
  <c r="EX282" i="1"/>
  <c r="HF273" i="1"/>
  <c r="DB273" i="1"/>
  <c r="J273" i="1"/>
  <c r="GT264" i="1"/>
  <c r="CP264" i="1"/>
  <c r="GH255" i="1"/>
  <c r="CD255" i="1"/>
  <c r="FJ246" i="1"/>
  <c r="FJ201" i="1"/>
  <c r="HR111" i="1"/>
  <c r="HR77" i="6"/>
  <c r="DN219" i="6"/>
  <c r="HF219" i="6"/>
  <c r="JQ158" i="1"/>
  <c r="FJ66" i="1"/>
  <c r="FJ264" i="6"/>
  <c r="V201" i="6"/>
  <c r="AT192" i="6"/>
  <c r="AT30" i="6"/>
  <c r="FJ354" i="1"/>
  <c r="BR354" i="1"/>
  <c r="EX345" i="1"/>
  <c r="BF345" i="1"/>
  <c r="FJ336" i="1"/>
  <c r="BR336" i="1"/>
  <c r="EX327" i="1"/>
  <c r="BF327" i="1"/>
  <c r="EL318" i="1"/>
  <c r="AT318" i="1"/>
  <c r="DZ309" i="1"/>
  <c r="AH309" i="1"/>
  <c r="HR322" i="6"/>
  <c r="P37" i="11"/>
  <c r="HR96" i="6"/>
  <c r="JB21" i="1"/>
  <c r="JB219" i="1"/>
  <c r="AH264" i="6"/>
  <c r="J111" i="6"/>
  <c r="EL300" i="1"/>
  <c r="AT300" i="1"/>
  <c r="DZ291" i="1"/>
  <c r="AH291" i="1"/>
  <c r="EL282" i="1"/>
  <c r="AT282" i="1"/>
  <c r="GT273" i="1"/>
  <c r="GH264" i="1"/>
  <c r="CD264" i="1"/>
  <c r="FJ255" i="1"/>
  <c r="BR255" i="1"/>
  <c r="EX246" i="1"/>
  <c r="BF246" i="1"/>
  <c r="AH84" i="1"/>
  <c r="DZ84" i="1"/>
  <c r="EX75" i="6"/>
  <c r="BF75" i="6"/>
  <c r="P12" i="11"/>
  <c r="S9" i="12"/>
  <c r="S10" i="12" s="1"/>
  <c r="AH246" i="6"/>
  <c r="JB354" i="1"/>
  <c r="T7" i="12"/>
  <c r="FJ111" i="1"/>
  <c r="BR111" i="1"/>
  <c r="KI228" i="1"/>
  <c r="FJ219" i="6"/>
  <c r="JB66" i="1"/>
  <c r="V21" i="6"/>
  <c r="HF345" i="1"/>
  <c r="HF327" i="1"/>
  <c r="GT318" i="1"/>
  <c r="CD309" i="1"/>
  <c r="DZ111" i="1"/>
  <c r="BR93" i="6"/>
  <c r="AH282" i="1"/>
  <c r="HR86" i="6"/>
  <c r="BF111" i="6"/>
  <c r="V39" i="6"/>
  <c r="GT300" i="1"/>
  <c r="GH291" i="1"/>
  <c r="CD291" i="1"/>
  <c r="GT282" i="1"/>
  <c r="CP282" i="1"/>
  <c r="EL273" i="1"/>
  <c r="AT273" i="1"/>
  <c r="DZ264" i="1"/>
  <c r="AH264" i="1"/>
  <c r="HR255" i="1"/>
  <c r="DN255" i="1"/>
  <c r="HF246" i="1"/>
  <c r="DB246" i="1"/>
  <c r="CD84" i="1"/>
  <c r="GT75" i="6"/>
  <c r="DB75" i="6"/>
  <c r="J75" i="6"/>
  <c r="HR72" i="6"/>
  <c r="CP57" i="6"/>
  <c r="DN138" i="6"/>
  <c r="DN309" i="6"/>
  <c r="V282" i="6"/>
  <c r="V30" i="6"/>
  <c r="AT21" i="6"/>
  <c r="EL354" i="1"/>
  <c r="AT354" i="1"/>
  <c r="DZ345" i="1"/>
  <c r="AH345" i="1"/>
  <c r="EL336" i="1"/>
  <c r="AT336" i="1"/>
  <c r="DZ327" i="1"/>
  <c r="AH327" i="1"/>
  <c r="HR318" i="1"/>
  <c r="DN318" i="1"/>
  <c r="V318" i="1"/>
  <c r="HF309" i="1"/>
  <c r="DB309" i="1"/>
  <c r="J309" i="1"/>
  <c r="DN129" i="1"/>
  <c r="EX111" i="1"/>
  <c r="BF111" i="1"/>
  <c r="HF183" i="1"/>
  <c r="G183" i="10"/>
  <c r="EX183" i="1"/>
  <c r="DB183" i="1"/>
  <c r="P23" i="11"/>
  <c r="GH183" i="1"/>
  <c r="BF174" i="1"/>
  <c r="EX174" i="1"/>
  <c r="DN174" i="1"/>
  <c r="AH174" i="6"/>
  <c r="KD160" i="1"/>
  <c r="EX165" i="1"/>
  <c r="BF165" i="1"/>
  <c r="BF165" i="6"/>
  <c r="AH165" i="6"/>
  <c r="J165" i="6"/>
  <c r="DZ156" i="1"/>
  <c r="R153" i="6"/>
  <c r="R154" i="6" s="1"/>
  <c r="R155" i="6" s="1"/>
  <c r="R158" i="6" s="1"/>
  <c r="R159" i="6" s="1"/>
  <c r="R160" i="6" s="1"/>
  <c r="R161" i="6" s="1"/>
  <c r="R162" i="6" s="1"/>
  <c r="R163" i="6" s="1"/>
  <c r="R164" i="6" s="1"/>
  <c r="R167" i="6" s="1"/>
  <c r="R168" i="6" s="1"/>
  <c r="R169" i="6" s="1"/>
  <c r="R170" i="6" s="1"/>
  <c r="R171" i="6" s="1"/>
  <c r="R172" i="6" s="1"/>
  <c r="R173" i="6" s="1"/>
  <c r="R176" i="6" s="1"/>
  <c r="R177" i="6" s="1"/>
  <c r="R178" i="6" s="1"/>
  <c r="R179" i="6" s="1"/>
  <c r="R180" i="6" s="1"/>
  <c r="R181" i="6" s="1"/>
  <c r="R182" i="6" s="1"/>
  <c r="R185" i="6" s="1"/>
  <c r="R186" i="6" s="1"/>
  <c r="R187" i="6" s="1"/>
  <c r="R188" i="6" s="1"/>
  <c r="R189" i="6" s="1"/>
  <c r="R190" i="6" s="1"/>
  <c r="R191" i="6" s="1"/>
  <c r="R195" i="6" s="1"/>
  <c r="R196" i="6" s="1"/>
  <c r="R197" i="6" s="1"/>
  <c r="R198" i="6" s="1"/>
  <c r="R199" i="6" s="1"/>
  <c r="R200" i="6" s="1"/>
  <c r="R203" i="6" s="1"/>
  <c r="R204" i="6" s="1"/>
  <c r="R205" i="6" s="1"/>
  <c r="R206" i="6" s="1"/>
  <c r="R207" i="6" s="1"/>
  <c r="R208" i="6" s="1"/>
  <c r="R209" i="6" s="1"/>
  <c r="R212" i="6" s="1"/>
  <c r="R213" i="6" s="1"/>
  <c r="R214" i="6" s="1"/>
  <c r="R215" i="6" s="1"/>
  <c r="R216" i="6" s="1"/>
  <c r="R217" i="6" s="1"/>
  <c r="R218" i="6" s="1"/>
  <c r="R221" i="6" s="1"/>
  <c r="R222" i="6" s="1"/>
  <c r="R223" i="6" s="1"/>
  <c r="R224" i="6" s="1"/>
  <c r="R225" i="6" s="1"/>
  <c r="R226" i="6" s="1"/>
  <c r="R227" i="6" s="1"/>
  <c r="R230" i="6" s="1"/>
  <c r="R231" i="6" s="1"/>
  <c r="R232" i="6" s="1"/>
  <c r="R233" i="6" s="1"/>
  <c r="R234" i="6" s="1"/>
  <c r="R235" i="6" s="1"/>
  <c r="R236" i="6" s="1"/>
  <c r="R239" i="6" s="1"/>
  <c r="R240" i="6" s="1"/>
  <c r="R241" i="6" s="1"/>
  <c r="R242" i="6" s="1"/>
  <c r="R243" i="6" s="1"/>
  <c r="R244" i="6" s="1"/>
  <c r="R245" i="6" s="1"/>
  <c r="R248" i="6" s="1"/>
  <c r="R249" i="6" s="1"/>
  <c r="R250" i="6" s="1"/>
  <c r="R251" i="6" s="1"/>
  <c r="R252" i="6" s="1"/>
  <c r="R253" i="6" s="1"/>
  <c r="R254" i="6" s="1"/>
  <c r="R257" i="6" s="1"/>
  <c r="R258" i="6" s="1"/>
  <c r="R259" i="6" s="1"/>
  <c r="R260" i="6" s="1"/>
  <c r="R261" i="6" s="1"/>
  <c r="R262" i="6" s="1"/>
  <c r="R263" i="6" s="1"/>
  <c r="R266" i="6" s="1"/>
  <c r="R267" i="6" s="1"/>
  <c r="R268" i="6" s="1"/>
  <c r="R269" i="6" s="1"/>
  <c r="R270" i="6" s="1"/>
  <c r="R271" i="6" s="1"/>
  <c r="R272" i="6" s="1"/>
  <c r="R275" i="6" s="1"/>
  <c r="R277" i="6" s="1"/>
  <c r="CP111" i="6"/>
  <c r="V84" i="6"/>
  <c r="J282" i="6"/>
  <c r="AT219" i="6"/>
  <c r="CD192" i="6"/>
  <c r="DB192" i="6"/>
  <c r="DZ192" i="6"/>
  <c r="EX192" i="6"/>
  <c r="DB291" i="6"/>
  <c r="EX291" i="6"/>
  <c r="HR331" i="6"/>
  <c r="BF246" i="6"/>
  <c r="J246" i="6"/>
  <c r="IP273" i="1"/>
  <c r="BR120" i="6"/>
  <c r="BR318" i="6"/>
  <c r="CP318" i="6"/>
  <c r="DN318" i="6"/>
  <c r="EL318" i="6"/>
  <c r="GH318" i="6"/>
  <c r="HF318" i="6"/>
  <c r="CP246" i="6"/>
  <c r="DN246" i="6"/>
  <c r="EL246" i="6"/>
  <c r="GH246" i="6"/>
  <c r="HF246" i="6"/>
  <c r="BF318" i="6"/>
  <c r="AH318" i="6"/>
  <c r="J318" i="6"/>
  <c r="P36" i="11"/>
  <c r="AT255" i="6"/>
  <c r="V255" i="6"/>
  <c r="AH201" i="6"/>
  <c r="J201" i="6"/>
  <c r="AH192" i="6"/>
  <c r="J192" i="6"/>
  <c r="BF273" i="6"/>
  <c r="HR47" i="6"/>
  <c r="CD39" i="6"/>
  <c r="HR42" i="6"/>
  <c r="HR252" i="6"/>
  <c r="FJ273" i="6"/>
  <c r="HF273" i="6"/>
  <c r="CD282" i="6"/>
  <c r="DZ282" i="6"/>
  <c r="FV282" i="6"/>
  <c r="GT282" i="6"/>
  <c r="T23" i="11"/>
  <c r="HR98" i="6"/>
  <c r="GH111" i="6"/>
  <c r="V345" i="6"/>
  <c r="GH147" i="6"/>
  <c r="EL210" i="6"/>
  <c r="DZ255" i="6"/>
  <c r="EX300" i="6"/>
  <c r="FV39" i="6"/>
  <c r="HR99" i="6"/>
  <c r="HR358" i="6"/>
  <c r="V336" i="6"/>
  <c r="AH273" i="6"/>
  <c r="HF210" i="6"/>
  <c r="HR221" i="6"/>
  <c r="BN153" i="6"/>
  <c r="BN154" i="6" s="1"/>
  <c r="BN155" i="6" s="1"/>
  <c r="BN158" i="6" s="1"/>
  <c r="BN159" i="6" s="1"/>
  <c r="BN160" i="6" s="1"/>
  <c r="BN161" i="6" s="1"/>
  <c r="BN162" i="6" s="1"/>
  <c r="BN163" i="6" s="1"/>
  <c r="BN164" i="6" s="1"/>
  <c r="BN167" i="6" s="1"/>
  <c r="BN168" i="6" s="1"/>
  <c r="BN169" i="6" s="1"/>
  <c r="BN170" i="6" s="1"/>
  <c r="BN171" i="6" s="1"/>
  <c r="BN172" i="6" s="1"/>
  <c r="BN173" i="6" s="1"/>
  <c r="BN176" i="6" s="1"/>
  <c r="BN177" i="6" s="1"/>
  <c r="BN178" i="6" s="1"/>
  <c r="BN179" i="6" s="1"/>
  <c r="BN180" i="6" s="1"/>
  <c r="BN181" i="6" s="1"/>
  <c r="BN182" i="6" s="1"/>
  <c r="BN185" i="6" s="1"/>
  <c r="BN186" i="6" s="1"/>
  <c r="BN187" i="6" s="1"/>
  <c r="BN188" i="6" s="1"/>
  <c r="BN189" i="6" s="1"/>
  <c r="BN190" i="6" s="1"/>
  <c r="BN191" i="6" s="1"/>
  <c r="BN195" i="6" s="1"/>
  <c r="BN196" i="6" s="1"/>
  <c r="BN197" i="6" s="1"/>
  <c r="BN198" i="6" s="1"/>
  <c r="BN199" i="6" s="1"/>
  <c r="BN200" i="6" s="1"/>
  <c r="BN203" i="6" s="1"/>
  <c r="BN204" i="6" s="1"/>
  <c r="BN205" i="6" s="1"/>
  <c r="BN206" i="6" s="1"/>
  <c r="BN207" i="6" s="1"/>
  <c r="BN208" i="6" s="1"/>
  <c r="BN209" i="6" s="1"/>
  <c r="BN212" i="6" s="1"/>
  <c r="BN213" i="6" s="1"/>
  <c r="BN214" i="6" s="1"/>
  <c r="BN215" i="6" s="1"/>
  <c r="BN216" i="6" s="1"/>
  <c r="BN217" i="6" s="1"/>
  <c r="BN218" i="6" s="1"/>
  <c r="BN221" i="6" s="1"/>
  <c r="BN222" i="6" s="1"/>
  <c r="BN223" i="6" s="1"/>
  <c r="BN224" i="6" s="1"/>
  <c r="BN225" i="6" s="1"/>
  <c r="BN226" i="6" s="1"/>
  <c r="BN227" i="6" s="1"/>
  <c r="BN230" i="6" s="1"/>
  <c r="BN231" i="6" s="1"/>
  <c r="BN232" i="6" s="1"/>
  <c r="BN233" i="6" s="1"/>
  <c r="BN234" i="6" s="1"/>
  <c r="BN235" i="6" s="1"/>
  <c r="BN236" i="6" s="1"/>
  <c r="BN239" i="6" s="1"/>
  <c r="BN240" i="6" s="1"/>
  <c r="BN241" i="6" s="1"/>
  <c r="BN242" i="6" s="1"/>
  <c r="BN243" i="6" s="1"/>
  <c r="BN244" i="6" s="1"/>
  <c r="BN245" i="6" s="1"/>
  <c r="BN248" i="6" s="1"/>
  <c r="BN249" i="6" s="1"/>
  <c r="BN250" i="6" s="1"/>
  <c r="BN251" i="6" s="1"/>
  <c r="BN252" i="6" s="1"/>
  <c r="BN253" i="6" s="1"/>
  <c r="BN254" i="6" s="1"/>
  <c r="BN257" i="6" s="1"/>
  <c r="BN258" i="6" s="1"/>
  <c r="BN259" i="6" s="1"/>
  <c r="BN260" i="6" s="1"/>
  <c r="BN261" i="6" s="1"/>
  <c r="BN262" i="6" s="1"/>
  <c r="BN263" i="6" s="1"/>
  <c r="BN266" i="6" s="1"/>
  <c r="BN267" i="6" s="1"/>
  <c r="BN268" i="6" s="1"/>
  <c r="BN269" i="6" s="1"/>
  <c r="BN270" i="6" s="1"/>
  <c r="BN271" i="6" s="1"/>
  <c r="BN272" i="6" s="1"/>
  <c r="BN275" i="6" s="1"/>
  <c r="BN277" i="6" s="1"/>
  <c r="EX39" i="6"/>
  <c r="FV30" i="6"/>
  <c r="CD66" i="6"/>
  <c r="DB66" i="6"/>
  <c r="DZ66" i="6"/>
  <c r="EX66" i="6"/>
  <c r="FV66" i="6"/>
  <c r="GT66" i="6"/>
  <c r="JB174" i="1"/>
  <c r="JB282" i="1"/>
  <c r="AT345" i="6"/>
  <c r="V219" i="6"/>
  <c r="GT255" i="6"/>
  <c r="GH66" i="1"/>
  <c r="HR271" i="6"/>
  <c r="AT48" i="6"/>
  <c r="V48" i="6"/>
  <c r="AT210" i="1"/>
  <c r="V210" i="1"/>
  <c r="HF201" i="1"/>
  <c r="EX201" i="1"/>
  <c r="DB201" i="1"/>
  <c r="J201" i="1"/>
  <c r="GH192" i="1"/>
  <c r="EX192" i="1"/>
  <c r="DB192" i="1"/>
  <c r="CD192" i="1"/>
  <c r="DN210" i="6"/>
  <c r="T42" i="11"/>
  <c r="T35" i="11"/>
  <c r="T28" i="11"/>
  <c r="T21" i="11"/>
  <c r="HR205" i="6"/>
  <c r="CP210" i="6"/>
  <c r="DZ300" i="6"/>
  <c r="DB183" i="6"/>
  <c r="EL120" i="6"/>
  <c r="HR313" i="6"/>
  <c r="FJ318" i="6"/>
  <c r="HR329" i="6"/>
  <c r="HR215" i="6"/>
  <c r="DB228" i="6"/>
  <c r="GT228" i="6"/>
  <c r="HR231" i="6"/>
  <c r="BR273" i="6"/>
  <c r="CP273" i="6"/>
  <c r="DB282" i="6"/>
  <c r="EX282" i="6"/>
  <c r="FQ6" i="6"/>
  <c r="FT6" i="6" s="1"/>
  <c r="GT12" i="1"/>
  <c r="EL12" i="1"/>
  <c r="J30" i="1"/>
  <c r="AH30" i="1"/>
  <c r="BF30" i="1"/>
  <c r="CD30" i="1"/>
  <c r="EX30" i="1"/>
  <c r="GH30" i="1"/>
  <c r="CP228" i="6"/>
  <c r="GH228" i="6"/>
  <c r="BR156" i="1"/>
  <c r="BF156" i="6"/>
  <c r="HR152" i="6"/>
  <c r="FJ156" i="1"/>
  <c r="AT156" i="6"/>
  <c r="AH156" i="6"/>
  <c r="V156" i="6"/>
  <c r="J156" i="6"/>
  <c r="V147" i="6"/>
  <c r="FV246" i="1"/>
  <c r="E273" i="10"/>
  <c r="HQ345" i="6"/>
  <c r="CP309" i="6"/>
  <c r="FJ309" i="6"/>
  <c r="GH309" i="6"/>
  <c r="HF309" i="6"/>
  <c r="I228" i="10"/>
  <c r="HO264" i="6"/>
  <c r="HR32" i="6"/>
  <c r="HR21" i="1"/>
  <c r="GT21" i="1"/>
  <c r="EL21" i="1"/>
  <c r="DN21" i="1"/>
  <c r="AT21" i="1"/>
  <c r="AH48" i="1"/>
  <c r="DB48" i="1"/>
  <c r="GH48" i="1"/>
  <c r="BF57" i="1"/>
  <c r="V66" i="1"/>
  <c r="DN66" i="1"/>
  <c r="AH93" i="1"/>
  <c r="GH93" i="1"/>
  <c r="HR23" i="6"/>
  <c r="BR183" i="6"/>
  <c r="CP183" i="6"/>
  <c r="EL183" i="6"/>
  <c r="GH183" i="6"/>
  <c r="CD201" i="6"/>
  <c r="DZ201" i="6"/>
  <c r="EX201" i="6"/>
  <c r="GT201" i="6"/>
  <c r="HF300" i="6"/>
  <c r="FV156" i="1"/>
  <c r="FV309" i="1"/>
  <c r="E228" i="10"/>
  <c r="D7" i="12"/>
  <c r="C8" i="12"/>
  <c r="C9" i="12" s="1"/>
  <c r="C10" i="12" s="1"/>
  <c r="IP12" i="1"/>
  <c r="IP84" i="1"/>
  <c r="IP93" i="1"/>
  <c r="H48" i="12"/>
  <c r="BD5" i="6"/>
  <c r="HR206" i="6"/>
  <c r="BD6" i="6"/>
  <c r="HR190" i="6"/>
  <c r="HR216" i="6"/>
  <c r="HF237" i="6"/>
  <c r="HR253" i="6"/>
  <c r="HR269" i="6"/>
  <c r="BD9" i="6"/>
  <c r="HR286" i="6"/>
  <c r="CP291" i="6"/>
  <c r="DN291" i="6"/>
  <c r="DZ336" i="6"/>
  <c r="BR345" i="6"/>
  <c r="CP345" i="6"/>
  <c r="DN345" i="6"/>
  <c r="EL345" i="6"/>
  <c r="FJ345" i="6"/>
  <c r="GH345" i="6"/>
  <c r="HF345" i="6"/>
  <c r="AT300" i="6"/>
  <c r="V300" i="6"/>
  <c r="BF237" i="6"/>
  <c r="AH237" i="6"/>
  <c r="FJ120" i="1"/>
  <c r="G48" i="10"/>
  <c r="G246" i="10"/>
  <c r="G228" i="10"/>
  <c r="G273" i="10"/>
  <c r="G345" i="10"/>
  <c r="AH84" i="6"/>
  <c r="BF84" i="6"/>
  <c r="DB84" i="6"/>
  <c r="GT84" i="6"/>
  <c r="IP57" i="1"/>
  <c r="FV174" i="1"/>
  <c r="FV183" i="1"/>
  <c r="KF214" i="1"/>
  <c r="HR117" i="6"/>
  <c r="HF120" i="6"/>
  <c r="HR124" i="6"/>
  <c r="CP129" i="6"/>
  <c r="DN129" i="6"/>
  <c r="EL129" i="6"/>
  <c r="FJ129" i="6"/>
  <c r="GH129" i="6"/>
  <c r="HF129" i="6"/>
  <c r="HR154" i="6"/>
  <c r="HR163" i="6"/>
  <c r="GT183" i="6"/>
  <c r="GT192" i="6"/>
  <c r="HR195" i="6"/>
  <c r="HR272" i="6"/>
  <c r="HR287" i="6"/>
  <c r="GT300" i="6"/>
  <c r="P31" i="11"/>
  <c r="J228" i="6"/>
  <c r="AT165" i="6"/>
  <c r="V165" i="6"/>
  <c r="BF30" i="6"/>
  <c r="J30" i="6"/>
  <c r="BF21" i="6"/>
  <c r="AH21" i="6"/>
  <c r="HF354" i="1"/>
  <c r="GH354" i="1"/>
  <c r="EX354" i="1"/>
  <c r="DB354" i="1"/>
  <c r="CD354" i="1"/>
  <c r="BF354" i="1"/>
  <c r="AH354" i="1"/>
  <c r="J354" i="1"/>
  <c r="FJ345" i="1"/>
  <c r="DN345" i="1"/>
  <c r="CP345" i="1"/>
  <c r="BR345" i="1"/>
  <c r="V345" i="1"/>
  <c r="HF336" i="1"/>
  <c r="GH336" i="1"/>
  <c r="DZ336" i="1"/>
  <c r="BF336" i="1"/>
  <c r="J336" i="1"/>
  <c r="GT327" i="1"/>
  <c r="FJ327" i="1"/>
  <c r="EL327" i="1"/>
  <c r="DN327" i="1"/>
  <c r="CP327" i="1"/>
  <c r="BR327" i="1"/>
  <c r="AT327" i="1"/>
  <c r="V327" i="1"/>
  <c r="EX318" i="1"/>
  <c r="DZ318" i="1"/>
  <c r="DB318" i="1"/>
  <c r="CD318" i="1"/>
  <c r="AH318" i="1"/>
  <c r="J318" i="1"/>
  <c r="HR309" i="1"/>
  <c r="FJ309" i="1"/>
  <c r="EL309" i="1"/>
  <c r="DN309" i="1"/>
  <c r="CP309" i="1"/>
  <c r="BR309" i="1"/>
  <c r="AT309" i="1"/>
  <c r="V309" i="1"/>
  <c r="E192" i="10"/>
  <c r="E174" i="10"/>
  <c r="E111" i="10"/>
  <c r="E102" i="10"/>
  <c r="E84" i="10"/>
  <c r="E237" i="10"/>
  <c r="E264" i="10"/>
  <c r="E291" i="10"/>
  <c r="E309" i="10"/>
  <c r="BR84" i="1"/>
  <c r="BR336" i="6"/>
  <c r="CP336" i="6"/>
  <c r="DN336" i="6"/>
  <c r="EL336" i="6"/>
  <c r="FJ336" i="6"/>
  <c r="HF336" i="6"/>
  <c r="CD345" i="6"/>
  <c r="DB345" i="6"/>
  <c r="DZ345" i="6"/>
  <c r="EX345" i="6"/>
  <c r="FV345" i="6"/>
  <c r="P39" i="11"/>
  <c r="BF300" i="6"/>
  <c r="J300" i="6"/>
  <c r="AT237" i="6"/>
  <c r="V237" i="6"/>
  <c r="P26" i="11"/>
  <c r="J174" i="6"/>
  <c r="P10" i="11"/>
  <c r="KB232" i="1"/>
  <c r="KD223" i="1"/>
  <c r="KD205" i="1"/>
  <c r="KB160" i="1"/>
  <c r="HQ93" i="6"/>
  <c r="BF93" i="6"/>
  <c r="DB93" i="6"/>
  <c r="BR327" i="6"/>
  <c r="DN327" i="6"/>
  <c r="EL327" i="6"/>
  <c r="FJ327" i="6"/>
  <c r="HF327" i="6"/>
  <c r="V183" i="6"/>
  <c r="P20" i="11"/>
  <c r="JZ167" i="1"/>
  <c r="BR174" i="1"/>
  <c r="GH156" i="1"/>
  <c r="BF156" i="1"/>
  <c r="HF138" i="1"/>
  <c r="DB138" i="1"/>
  <c r="BR129" i="1"/>
  <c r="V129" i="1"/>
  <c r="I300" i="10"/>
  <c r="JB183" i="1"/>
  <c r="E147" i="10"/>
  <c r="AT147" i="1"/>
  <c r="HR145" i="6"/>
  <c r="E120" i="10"/>
  <c r="E66" i="10"/>
  <c r="E300" i="10"/>
  <c r="BD8" i="6"/>
  <c r="GH327" i="6"/>
  <c r="HR338" i="6"/>
  <c r="FJ246" i="6"/>
  <c r="T14" i="11"/>
  <c r="O14" i="11" s="1"/>
  <c r="AH228" i="6"/>
  <c r="V165" i="1"/>
  <c r="HR244" i="6"/>
  <c r="I57" i="10"/>
  <c r="S25" i="12"/>
  <c r="T25" i="12" s="1"/>
  <c r="C48" i="12"/>
  <c r="D48" i="12" s="1"/>
  <c r="BF48" i="1"/>
  <c r="DB30" i="1"/>
  <c r="E75" i="10"/>
  <c r="E246" i="10"/>
  <c r="E219" i="10"/>
  <c r="BF354" i="6"/>
  <c r="AT291" i="6"/>
  <c r="HR351" i="6"/>
  <c r="DN165" i="1"/>
  <c r="HR187" i="6"/>
  <c r="HR325" i="6"/>
  <c r="AH345" i="6"/>
  <c r="O9" i="12"/>
  <c r="O10" i="12" s="1"/>
  <c r="O11" i="12" s="1"/>
  <c r="HF30" i="1"/>
  <c r="O24" i="12"/>
  <c r="P24" i="12" s="1"/>
  <c r="T5" i="6"/>
  <c r="HR200" i="6"/>
  <c r="HR225" i="6"/>
  <c r="HR293" i="6"/>
  <c r="T41" i="11"/>
  <c r="T40" i="11"/>
  <c r="T34" i="11"/>
  <c r="T33" i="11"/>
  <c r="T27" i="11"/>
  <c r="BF228" i="6"/>
  <c r="KB223" i="1"/>
  <c r="CP174" i="1"/>
  <c r="KN11" i="1"/>
  <c r="HR341" i="6"/>
  <c r="J354" i="6"/>
  <c r="GC6" i="6"/>
  <c r="HR334" i="6"/>
  <c r="HQ219" i="6"/>
  <c r="HR311" i="6"/>
  <c r="HR241" i="6"/>
  <c r="BF336" i="6"/>
  <c r="T38" i="11"/>
  <c r="HR316" i="6"/>
  <c r="HR332" i="6"/>
  <c r="T26" i="11"/>
  <c r="HR223" i="6"/>
  <c r="FJ228" i="6"/>
  <c r="BF327" i="6"/>
  <c r="AH327" i="6"/>
  <c r="T36" i="11"/>
  <c r="AT264" i="6"/>
  <c r="HF165" i="1"/>
  <c r="DZ165" i="1"/>
  <c r="IP201" i="1"/>
  <c r="E39" i="10"/>
  <c r="E93" i="10"/>
  <c r="AH354" i="6"/>
  <c r="V291" i="6"/>
  <c r="AT273" i="6"/>
  <c r="T31" i="11"/>
  <c r="P7" i="12"/>
  <c r="AC6" i="1"/>
  <c r="AF6" i="1" s="1"/>
  <c r="BD7" i="6"/>
  <c r="J39" i="1"/>
  <c r="HR10" i="6"/>
  <c r="CD309" i="6"/>
  <c r="EX309" i="6"/>
  <c r="GT309" i="6"/>
  <c r="V84" i="1"/>
  <c r="AT84" i="1"/>
  <c r="CP84" i="1"/>
  <c r="DN84" i="1"/>
  <c r="EL84" i="1"/>
  <c r="FJ84" i="1"/>
  <c r="GT84" i="1"/>
  <c r="HR84" i="1"/>
  <c r="HF75" i="6"/>
  <c r="GH75" i="6"/>
  <c r="FJ75" i="6"/>
  <c r="EL75" i="6"/>
  <c r="DN75" i="6"/>
  <c r="CP75" i="6"/>
  <c r="BR75" i="6"/>
  <c r="V75" i="6"/>
  <c r="HL93" i="6"/>
  <c r="EX147" i="1"/>
  <c r="HR143" i="6"/>
  <c r="JN70" i="1"/>
  <c r="JQ70" i="1"/>
  <c r="JB210" i="1"/>
  <c r="JB318" i="1"/>
  <c r="HU79" i="6"/>
  <c r="HR79" i="6"/>
  <c r="E336" i="10"/>
  <c r="E354" i="10"/>
  <c r="E48" i="12"/>
  <c r="F47" i="12"/>
  <c r="KA176" i="1"/>
  <c r="FV345" i="1"/>
  <c r="KF232" i="1"/>
  <c r="GC7" i="1"/>
  <c r="GF7" i="1" s="1"/>
  <c r="GF6" i="1"/>
  <c r="BF75" i="1"/>
  <c r="GH75" i="1"/>
  <c r="J102" i="1"/>
  <c r="AH102" i="1"/>
  <c r="V36" i="11"/>
  <c r="HK300" i="6"/>
  <c r="CW6" i="6"/>
  <c r="CZ5" i="6"/>
  <c r="HU353" i="6"/>
  <c r="HR353" i="6"/>
  <c r="HU243" i="6"/>
  <c r="HR243" i="6"/>
  <c r="AC6" i="6"/>
  <c r="AF5" i="6"/>
  <c r="FV336" i="1"/>
  <c r="FV354" i="1"/>
  <c r="BR66" i="1"/>
  <c r="DB57" i="6"/>
  <c r="EX57" i="6"/>
  <c r="HQ75" i="6"/>
  <c r="HR97" i="6"/>
  <c r="JN7" i="1"/>
  <c r="JS7" i="1"/>
  <c r="E345" i="10"/>
  <c r="Q8" i="12"/>
  <c r="R7" i="12"/>
  <c r="GO6" i="6"/>
  <c r="GO7" i="6" s="1"/>
  <c r="GR5" i="6"/>
  <c r="DZ57" i="1"/>
  <c r="HF57" i="1"/>
  <c r="J24" i="12"/>
  <c r="HK318" i="6"/>
  <c r="HL264" i="6"/>
  <c r="HR348" i="6"/>
  <c r="HU348" i="6"/>
  <c r="HU240" i="6"/>
  <c r="HR240" i="6"/>
  <c r="FV48" i="1"/>
  <c r="HU306" i="6"/>
  <c r="HU309" i="6" s="1"/>
  <c r="HR306" i="6"/>
  <c r="J57" i="1"/>
  <c r="AH57" i="1"/>
  <c r="EX57" i="1"/>
  <c r="AT66" i="1"/>
  <c r="EL66" i="1"/>
  <c r="CD57" i="6"/>
  <c r="DZ57" i="6"/>
  <c r="GT57" i="6"/>
  <c r="HR60" i="6"/>
  <c r="JM84" i="1"/>
  <c r="JS84" i="1" s="1"/>
  <c r="V39" i="1"/>
  <c r="T25" i="11"/>
  <c r="ID282" i="1"/>
  <c r="G9" i="12"/>
  <c r="H9" i="12" s="1"/>
  <c r="HR339" i="6"/>
  <c r="DN228" i="6"/>
  <c r="FV273" i="6"/>
  <c r="DN282" i="6"/>
  <c r="FJ282" i="6"/>
  <c r="HR284" i="6"/>
  <c r="HR289" i="6"/>
  <c r="HR305" i="6"/>
  <c r="CP138" i="6"/>
  <c r="EL138" i="6"/>
  <c r="HF138" i="6"/>
  <c r="HR149" i="6"/>
  <c r="HR172" i="6"/>
  <c r="GH219" i="6"/>
  <c r="HR230" i="6"/>
  <c r="HR296" i="6"/>
  <c r="DB327" i="6"/>
  <c r="DZ327" i="6"/>
  <c r="EX327" i="6"/>
  <c r="FV327" i="6"/>
  <c r="GT327" i="6"/>
  <c r="HR330" i="6"/>
  <c r="HR347" i="6"/>
  <c r="HR352" i="6"/>
  <c r="HO246" i="6"/>
  <c r="DZ246" i="6"/>
  <c r="AT318" i="6"/>
  <c r="V318" i="6"/>
  <c r="HL300" i="6"/>
  <c r="BF255" i="6"/>
  <c r="AH255" i="6"/>
  <c r="J255" i="6"/>
  <c r="V246" i="6"/>
  <c r="BF183" i="6"/>
  <c r="AH183" i="6"/>
  <c r="J183" i="6"/>
  <c r="AT174" i="6"/>
  <c r="V174" i="6"/>
  <c r="V129" i="6"/>
  <c r="P15" i="11"/>
  <c r="BF39" i="6"/>
  <c r="AH39" i="6"/>
  <c r="J39" i="6"/>
  <c r="KF286" i="1"/>
  <c r="KB277" i="1"/>
  <c r="HR183" i="1"/>
  <c r="EL183" i="1"/>
  <c r="DN183" i="1"/>
  <c r="DZ174" i="1"/>
  <c r="AH174" i="1"/>
  <c r="HR156" i="1"/>
  <c r="EL156" i="1"/>
  <c r="DN156" i="1"/>
  <c r="HF147" i="1"/>
  <c r="DZ147" i="1"/>
  <c r="HF129" i="1"/>
  <c r="EX129" i="1"/>
  <c r="DZ129" i="1"/>
  <c r="DB129" i="1"/>
  <c r="HR120" i="1"/>
  <c r="GT120" i="1"/>
  <c r="V120" i="1"/>
  <c r="E57" i="10"/>
  <c r="HR73" i="6"/>
  <c r="CD84" i="6"/>
  <c r="DZ84" i="6"/>
  <c r="EX84" i="6"/>
  <c r="V93" i="6"/>
  <c r="DN93" i="6"/>
  <c r="GH93" i="6"/>
  <c r="HF93" i="6"/>
  <c r="GT39" i="1"/>
  <c r="ID255" i="1"/>
  <c r="ID264" i="1"/>
  <c r="G12" i="10"/>
  <c r="HR298" i="6"/>
  <c r="T32" i="11"/>
  <c r="T8" i="11"/>
  <c r="HL309" i="6"/>
  <c r="P29" i="11"/>
  <c r="KD349" i="1"/>
  <c r="KD331" i="1"/>
  <c r="KF322" i="1"/>
  <c r="HR39" i="1"/>
  <c r="KF61" i="1"/>
  <c r="ID84" i="1"/>
  <c r="BM6" i="6"/>
  <c r="BM7" i="6" s="1"/>
  <c r="T39" i="11"/>
  <c r="T24" i="11"/>
  <c r="ID300" i="1"/>
  <c r="HR260" i="6"/>
  <c r="CN5" i="1"/>
  <c r="EG7" i="6"/>
  <c r="EJ6" i="6"/>
  <c r="AT12" i="6"/>
  <c r="DZ39" i="6"/>
  <c r="HR64" i="6"/>
  <c r="DZ183" i="6"/>
  <c r="EX183" i="6"/>
  <c r="HR186" i="6"/>
  <c r="HR212" i="6"/>
  <c r="FV291" i="6"/>
  <c r="HR333" i="6"/>
  <c r="CD354" i="6"/>
  <c r="DZ354" i="6"/>
  <c r="EX354" i="6"/>
  <c r="FV354" i="6"/>
  <c r="GT354" i="6"/>
  <c r="BF210" i="6"/>
  <c r="BF66" i="6"/>
  <c r="V363" i="6"/>
  <c r="AT363" i="6"/>
  <c r="EL363" i="6"/>
  <c r="FJ363" i="6"/>
  <c r="GH363" i="6"/>
  <c r="HF363" i="6"/>
  <c r="FH5" i="6"/>
  <c r="HR43" i="6"/>
  <c r="H7" i="12"/>
  <c r="HK84" i="6"/>
  <c r="FE6" i="1"/>
  <c r="FH6" i="1" s="1"/>
  <c r="HF282" i="1"/>
  <c r="BF282" i="1"/>
  <c r="AH255" i="1"/>
  <c r="BR246" i="1"/>
  <c r="G120" i="10"/>
  <c r="HL12" i="6"/>
  <c r="HL13" i="6" s="1"/>
  <c r="HR34" i="6"/>
  <c r="CD120" i="6"/>
  <c r="DB120" i="6"/>
  <c r="DZ120" i="6"/>
  <c r="EX120" i="6"/>
  <c r="FV120" i="6"/>
  <c r="GT120" i="6"/>
  <c r="CD129" i="6"/>
  <c r="DZ129" i="6"/>
  <c r="EX129" i="6"/>
  <c r="FV129" i="6"/>
  <c r="EX210" i="6"/>
  <c r="CD219" i="6"/>
  <c r="EX219" i="6"/>
  <c r="BR255" i="6"/>
  <c r="CP255" i="6"/>
  <c r="DN255" i="6"/>
  <c r="EL255" i="6"/>
  <c r="FJ255" i="6"/>
  <c r="HF255" i="6"/>
  <c r="CP264" i="6"/>
  <c r="EL264" i="6"/>
  <c r="GH264" i="6"/>
  <c r="HR266" i="6"/>
  <c r="GH336" i="6"/>
  <c r="V309" i="6"/>
  <c r="AH30" i="6"/>
  <c r="J21" i="6"/>
  <c r="DZ354" i="1"/>
  <c r="HR345" i="1"/>
  <c r="GT345" i="1"/>
  <c r="EL345" i="1"/>
  <c r="AT345" i="1"/>
  <c r="EX336" i="1"/>
  <c r="CD336" i="1"/>
  <c r="AH336" i="1"/>
  <c r="HR327" i="1"/>
  <c r="HF318" i="1"/>
  <c r="GH318" i="1"/>
  <c r="BF318" i="1"/>
  <c r="GT309" i="1"/>
  <c r="DN111" i="1"/>
  <c r="V12" i="1"/>
  <c r="DB12" i="1"/>
  <c r="HF21" i="1"/>
  <c r="GH21" i="1"/>
  <c r="EX21" i="1"/>
  <c r="DZ21" i="1"/>
  <c r="CD21" i="1"/>
  <c r="BF21" i="1"/>
  <c r="KB25" i="1"/>
  <c r="EL48" i="1"/>
  <c r="JK57" i="1"/>
  <c r="JQ57" i="1" s="1"/>
  <c r="CP57" i="1"/>
  <c r="DN57" i="1"/>
  <c r="FJ57" i="1"/>
  <c r="HR57" i="1"/>
  <c r="AH66" i="1"/>
  <c r="CD66" i="1"/>
  <c r="DZ66" i="1"/>
  <c r="CP75" i="1"/>
  <c r="GT75" i="1"/>
  <c r="HR75" i="1"/>
  <c r="AH12" i="6"/>
  <c r="DZ21" i="6"/>
  <c r="DZ48" i="6"/>
  <c r="EX48" i="6"/>
  <c r="FV48" i="6"/>
  <c r="GT48" i="6"/>
  <c r="FJ111" i="6"/>
  <c r="HF111" i="6"/>
  <c r="BR156" i="6"/>
  <c r="HR160" i="6"/>
  <c r="CP174" i="6"/>
  <c r="HF174" i="6"/>
  <c r="HR178" i="6"/>
  <c r="BR291" i="6"/>
  <c r="BR309" i="6"/>
  <c r="EL309" i="6"/>
  <c r="AH129" i="6"/>
  <c r="T11" i="11"/>
  <c r="HQ84" i="6"/>
  <c r="AT84" i="6"/>
  <c r="BR84" i="6"/>
  <c r="CP84" i="6"/>
  <c r="DN84" i="6"/>
  <c r="EL84" i="6"/>
  <c r="FJ84" i="6"/>
  <c r="GH84" i="6"/>
  <c r="HF84" i="6"/>
  <c r="HR89" i="6"/>
  <c r="CP363" i="1"/>
  <c r="GH57" i="6"/>
  <c r="CP66" i="6"/>
  <c r="DN66" i="6"/>
  <c r="CP147" i="6"/>
  <c r="EL147" i="6"/>
  <c r="HF147" i="6"/>
  <c r="HR158" i="6"/>
  <c r="BR237" i="6"/>
  <c r="CP237" i="6"/>
  <c r="EL237" i="6"/>
  <c r="FJ237" i="6"/>
  <c r="J345" i="6"/>
  <c r="T22" i="11"/>
  <c r="T7" i="11"/>
  <c r="O7" i="11" s="1"/>
  <c r="HF228" i="1"/>
  <c r="J102" i="6"/>
  <c r="IP291" i="1"/>
  <c r="BR147" i="6"/>
  <c r="GH147" i="1"/>
  <c r="BF147" i="1"/>
  <c r="J147" i="1"/>
  <c r="FJ138" i="1"/>
  <c r="EL138" i="1"/>
  <c r="G138" i="10"/>
  <c r="E138" i="10"/>
  <c r="HR137" i="6"/>
  <c r="E10" i="12"/>
  <c r="F10" i="12" s="1"/>
  <c r="F9" i="12"/>
  <c r="P35" i="11"/>
  <c r="P16" i="11"/>
  <c r="KB295" i="1"/>
  <c r="KD259" i="1"/>
  <c r="V183" i="1"/>
  <c r="JM183" i="1"/>
  <c r="JS183" i="1" s="1"/>
  <c r="V156" i="1"/>
  <c r="JY149" i="1"/>
  <c r="E210" i="10"/>
  <c r="E165" i="10"/>
  <c r="E48" i="10"/>
  <c r="E282" i="10"/>
  <c r="E318" i="10"/>
  <c r="N48" i="12"/>
  <c r="M49" i="12"/>
  <c r="N49" i="12" s="1"/>
  <c r="DZ291" i="6"/>
  <c r="GT291" i="6"/>
  <c r="HR303" i="6"/>
  <c r="DZ318" i="6"/>
  <c r="FV318" i="6"/>
  <c r="GT318" i="6"/>
  <c r="HQ327" i="6"/>
  <c r="HQ264" i="6"/>
  <c r="HO255" i="6"/>
  <c r="HK228" i="6"/>
  <c r="P21" i="11"/>
  <c r="KB304" i="1"/>
  <c r="CP183" i="1"/>
  <c r="J174" i="1"/>
  <c r="F23" i="12"/>
  <c r="E24" i="12"/>
  <c r="F24" i="12" s="1"/>
  <c r="BA116" i="6"/>
  <c r="BA117" i="6" s="1"/>
  <c r="CD291" i="6"/>
  <c r="FV300" i="6"/>
  <c r="HR312" i="6"/>
  <c r="CD318" i="6"/>
  <c r="EX318" i="6"/>
  <c r="HR171" i="6"/>
  <c r="HR254" i="6"/>
  <c r="HR191" i="6"/>
  <c r="HR203" i="6"/>
  <c r="HR217" i="6"/>
  <c r="HR285" i="6"/>
  <c r="HR343" i="6"/>
  <c r="HR250" i="6"/>
  <c r="HR226" i="6"/>
  <c r="DB300" i="6"/>
  <c r="DB318" i="6"/>
  <c r="HR321" i="6"/>
  <c r="DZ30" i="1"/>
  <c r="FE7" i="6"/>
  <c r="FH6" i="6"/>
  <c r="HR18" i="6"/>
  <c r="HO39" i="6"/>
  <c r="CP39" i="6"/>
  <c r="DN39" i="6"/>
  <c r="EL39" i="6"/>
  <c r="GH39" i="6"/>
  <c r="HF39" i="6"/>
  <c r="DB138" i="6"/>
  <c r="DZ138" i="6"/>
  <c r="EX138" i="6"/>
  <c r="FV138" i="6"/>
  <c r="GT138" i="6"/>
  <c r="HR141" i="6"/>
  <c r="HR155" i="6"/>
  <c r="HR164" i="6"/>
  <c r="HR173" i="6"/>
  <c r="HU180" i="6"/>
  <c r="HR182" i="6"/>
  <c r="H5" i="1"/>
  <c r="HR222" i="6"/>
  <c r="HU222" i="6"/>
  <c r="F8" i="12"/>
  <c r="HR281" i="6"/>
  <c r="HU266" i="6"/>
  <c r="HR14" i="6"/>
  <c r="DN111" i="6"/>
  <c r="EL111" i="6"/>
  <c r="HU113" i="6"/>
  <c r="HU120" i="6" s="1"/>
  <c r="HR113" i="6"/>
  <c r="HR151" i="6"/>
  <c r="CP156" i="6"/>
  <c r="DN156" i="6"/>
  <c r="FJ156" i="6"/>
  <c r="GH156" i="6"/>
  <c r="HF156" i="6"/>
  <c r="CP165" i="6"/>
  <c r="DN165" i="6"/>
  <c r="EL165" i="6"/>
  <c r="FJ165" i="6"/>
  <c r="GH165" i="6"/>
  <c r="HF165" i="6"/>
  <c r="BR174" i="6"/>
  <c r="DN174" i="6"/>
  <c r="FJ174" i="6"/>
  <c r="GH174" i="6"/>
  <c r="DN183" i="6"/>
  <c r="HF183" i="6"/>
  <c r="J7" i="14"/>
  <c r="I8" i="14"/>
  <c r="J8" i="14" s="1"/>
  <c r="CK7" i="1"/>
  <c r="CK8" i="1" s="1"/>
  <c r="CN6" i="1"/>
  <c r="HR169" i="6"/>
  <c r="HU9" i="6"/>
  <c r="HR9" i="6"/>
  <c r="HL282" i="6"/>
  <c r="HO327" i="6"/>
  <c r="GH192" i="6"/>
  <c r="FV210" i="6"/>
  <c r="BY6" i="1"/>
  <c r="V264" i="6"/>
  <c r="EV5" i="1"/>
  <c r="HU207" i="6"/>
  <c r="HR207" i="6"/>
  <c r="DN264" i="6"/>
  <c r="JS113" i="1"/>
  <c r="JN113" i="1"/>
  <c r="HR213" i="6"/>
  <c r="J327" i="6"/>
  <c r="HR37" i="6"/>
  <c r="HK291" i="6"/>
  <c r="DX5" i="1"/>
  <c r="DU6" i="1"/>
  <c r="DX6" i="1" s="1"/>
  <c r="EX102" i="1"/>
  <c r="HF102" i="1"/>
  <c r="T4" i="11"/>
  <c r="AH21" i="1"/>
  <c r="KF34" i="1"/>
  <c r="BR12" i="6"/>
  <c r="CP12" i="6"/>
  <c r="DN12" i="6"/>
  <c r="EL12" i="6"/>
  <c r="FJ12" i="6"/>
  <c r="GH12" i="6"/>
  <c r="HF12" i="6"/>
  <c r="EX21" i="6"/>
  <c r="GT21" i="6"/>
  <c r="HF30" i="6"/>
  <c r="HR41" i="6"/>
  <c r="HR224" i="6"/>
  <c r="CD237" i="6"/>
  <c r="DB237" i="6"/>
  <c r="DZ237" i="6"/>
  <c r="EX237" i="6"/>
  <c r="GT237" i="6"/>
  <c r="HO282" i="6"/>
  <c r="HR308" i="6"/>
  <c r="JN18" i="1"/>
  <c r="JS180" i="1"/>
  <c r="JN180" i="1"/>
  <c r="JS304" i="1"/>
  <c r="JN304" i="1"/>
  <c r="JS358" i="1"/>
  <c r="JN358" i="1"/>
  <c r="E8" i="14"/>
  <c r="E9" i="14" s="1"/>
  <c r="F9" i="14" s="1"/>
  <c r="F7" i="14"/>
  <c r="JN97" i="1"/>
  <c r="JN227" i="1"/>
  <c r="HR366" i="6"/>
  <c r="HU320" i="6"/>
  <c r="HU327" i="6" s="1"/>
  <c r="HR320" i="6"/>
  <c r="IP246" i="1"/>
  <c r="JS18" i="1"/>
  <c r="JQ97" i="1"/>
  <c r="E255" i="10"/>
  <c r="KF79" i="1"/>
  <c r="GT363" i="1"/>
  <c r="JQ369" i="1"/>
  <c r="JN369" i="1"/>
  <c r="HR45" i="6"/>
  <c r="HR55" i="6"/>
  <c r="CP120" i="6"/>
  <c r="DN120" i="6"/>
  <c r="FJ120" i="6"/>
  <c r="GH120" i="6"/>
  <c r="HO345" i="6"/>
  <c r="AT210" i="6"/>
  <c r="P17" i="11"/>
  <c r="AT66" i="6"/>
  <c r="JM300" i="1"/>
  <c r="JS300" i="1" s="1"/>
  <c r="JY275" i="1"/>
  <c r="GT237" i="1"/>
  <c r="EL237" i="1"/>
  <c r="BR237" i="1"/>
  <c r="AT237" i="1"/>
  <c r="V237" i="1"/>
  <c r="AH228" i="1"/>
  <c r="HR219" i="1"/>
  <c r="GT219" i="1"/>
  <c r="CP219" i="1"/>
  <c r="AT219" i="1"/>
  <c r="HF210" i="1"/>
  <c r="EX210" i="1"/>
  <c r="CD210" i="1"/>
  <c r="KF169" i="1"/>
  <c r="KD169" i="1"/>
  <c r="KB169" i="1"/>
  <c r="KB151" i="1"/>
  <c r="KF142" i="1"/>
  <c r="KD142" i="1"/>
  <c r="KD124" i="1"/>
  <c r="K21" i="10"/>
  <c r="G21" i="10"/>
  <c r="K30" i="10"/>
  <c r="G30" i="10"/>
  <c r="K39" i="10"/>
  <c r="K183" i="10"/>
  <c r="K174" i="10"/>
  <c r="K165" i="10"/>
  <c r="K147" i="10"/>
  <c r="K120" i="10"/>
  <c r="K111" i="10"/>
  <c r="K93" i="10"/>
  <c r="K84" i="10"/>
  <c r="K66" i="10"/>
  <c r="K57" i="10"/>
  <c r="K219" i="10"/>
  <c r="K282" i="10"/>
  <c r="K273" i="10"/>
  <c r="K264" i="10"/>
  <c r="K255" i="10"/>
  <c r="K300" i="10"/>
  <c r="K318" i="10"/>
  <c r="K327" i="10"/>
  <c r="R13" i="11"/>
  <c r="HK93" i="6"/>
  <c r="FV93" i="1"/>
  <c r="HR199" i="6"/>
  <c r="HR33" i="6"/>
  <c r="J75" i="1"/>
  <c r="AH75" i="1"/>
  <c r="CD75" i="1"/>
  <c r="DB75" i="1"/>
  <c r="DZ75" i="1"/>
  <c r="EX75" i="1"/>
  <c r="HF75" i="1"/>
  <c r="CD93" i="1"/>
  <c r="DB93" i="1"/>
  <c r="DZ93" i="1"/>
  <c r="CD102" i="1"/>
  <c r="CD12" i="6"/>
  <c r="DZ12" i="6"/>
  <c r="EX12" i="6"/>
  <c r="FV12" i="6"/>
  <c r="DB30" i="6"/>
  <c r="DZ30" i="6"/>
  <c r="EX30" i="6"/>
  <c r="AT354" i="6"/>
  <c r="HL336" i="6"/>
  <c r="BF291" i="6"/>
  <c r="AH291" i="6"/>
  <c r="HL273" i="6"/>
  <c r="V228" i="6"/>
  <c r="HL210" i="6"/>
  <c r="P8" i="11"/>
  <c r="JK345" i="1"/>
  <c r="JQ345" i="1" s="1"/>
  <c r="JY311" i="1"/>
  <c r="JK273" i="1"/>
  <c r="JQ273" i="1" s="1"/>
  <c r="JK264" i="1"/>
  <c r="JQ264" i="1" s="1"/>
  <c r="JK255" i="1"/>
  <c r="JQ255" i="1" s="1"/>
  <c r="JK246" i="1"/>
  <c r="JQ246" i="1" s="1"/>
  <c r="KB205" i="1"/>
  <c r="JZ104" i="1"/>
  <c r="AH111" i="1"/>
  <c r="E21" i="10"/>
  <c r="I30" i="10"/>
  <c r="E30" i="10"/>
  <c r="I210" i="10"/>
  <c r="I201" i="10"/>
  <c r="I174" i="10"/>
  <c r="I165" i="10"/>
  <c r="I147" i="10"/>
  <c r="I120" i="10"/>
  <c r="I102" i="10"/>
  <c r="I93" i="10"/>
  <c r="I48" i="10"/>
  <c r="I246" i="10"/>
  <c r="I237" i="10"/>
  <c r="I219" i="10"/>
  <c r="I282" i="10"/>
  <c r="I264" i="10"/>
  <c r="I318" i="10"/>
  <c r="I309" i="10"/>
  <c r="I354" i="10"/>
  <c r="I345" i="10"/>
  <c r="DZ48" i="1"/>
  <c r="DB57" i="1"/>
  <c r="GT147" i="6"/>
  <c r="BR201" i="6"/>
  <c r="EL201" i="6"/>
  <c r="HF201" i="6"/>
  <c r="EX255" i="6"/>
  <c r="HL246" i="6"/>
  <c r="HL354" i="6"/>
  <c r="HK345" i="6"/>
  <c r="HK336" i="6"/>
  <c r="BF309" i="6"/>
  <c r="AH309" i="6"/>
  <c r="HL291" i="6"/>
  <c r="AT246" i="6"/>
  <c r="HO237" i="6"/>
  <c r="HL228" i="6"/>
  <c r="HL219" i="6"/>
  <c r="DN120" i="1"/>
  <c r="CP120" i="1"/>
  <c r="G282" i="10"/>
  <c r="BF84" i="1"/>
  <c r="AH363" i="6"/>
  <c r="V102" i="6"/>
  <c r="FV57" i="1"/>
  <c r="IP120" i="1"/>
  <c r="IP228" i="1"/>
  <c r="IP336" i="1"/>
  <c r="JN26" i="1"/>
  <c r="JN34" i="1"/>
  <c r="JN91" i="1"/>
  <c r="I12" i="10"/>
  <c r="K12" i="10"/>
  <c r="V30" i="1"/>
  <c r="AT30" i="1"/>
  <c r="DN30" i="1"/>
  <c r="DB39" i="6"/>
  <c r="GT39" i="6"/>
  <c r="EL57" i="6"/>
  <c r="HF57" i="6"/>
  <c r="EL66" i="6"/>
  <c r="FJ66" i="6"/>
  <c r="GH66" i="6"/>
  <c r="HF66" i="6"/>
  <c r="EX363" i="1"/>
  <c r="BR372" i="1"/>
  <c r="CP372" i="1"/>
  <c r="FV30" i="1"/>
  <c r="FV318" i="1"/>
  <c r="ID219" i="1"/>
  <c r="IP264" i="1"/>
  <c r="IP372" i="1"/>
  <c r="JS34" i="1"/>
  <c r="JN5" i="1"/>
  <c r="JN28" i="1"/>
  <c r="P7" i="14"/>
  <c r="JB39" i="1"/>
  <c r="JB156" i="1"/>
  <c r="JB255" i="1"/>
  <c r="JB363" i="1"/>
  <c r="AH300" i="6"/>
  <c r="T13" i="11"/>
  <c r="DZ372" i="6"/>
  <c r="JB48" i="1"/>
  <c r="KF223" i="1"/>
  <c r="HR214" i="6"/>
  <c r="T15" i="11"/>
  <c r="AT39" i="6"/>
  <c r="KD286" i="1"/>
  <c r="GT129" i="1"/>
  <c r="GH120" i="1"/>
  <c r="EX120" i="1"/>
  <c r="DZ120" i="1"/>
  <c r="DB120" i="1"/>
  <c r="BF120" i="1"/>
  <c r="AH120" i="1"/>
  <c r="AT75" i="6"/>
  <c r="HR90" i="6"/>
  <c r="HO93" i="6"/>
  <c r="AH93" i="6"/>
  <c r="DZ93" i="6"/>
  <c r="EX93" i="6"/>
  <c r="FV93" i="6"/>
  <c r="GT93" i="6"/>
  <c r="IP66" i="1"/>
  <c r="IP183" i="1"/>
  <c r="JQ78" i="1"/>
  <c r="KN7" i="1"/>
  <c r="CD264" i="6"/>
  <c r="DZ264" i="6"/>
  <c r="FV264" i="6"/>
  <c r="BR354" i="6"/>
  <c r="CP354" i="6"/>
  <c r="DN354" i="6"/>
  <c r="EL354" i="6"/>
  <c r="FJ354" i="6"/>
  <c r="GH354" i="6"/>
  <c r="HF354" i="6"/>
  <c r="BF57" i="6"/>
  <c r="AH57" i="6"/>
  <c r="J57" i="6"/>
  <c r="BF48" i="6"/>
  <c r="T6" i="11"/>
  <c r="BF210" i="1"/>
  <c r="HR201" i="1"/>
  <c r="GT201" i="1"/>
  <c r="EL201" i="1"/>
  <c r="DN201" i="1"/>
  <c r="BR201" i="1"/>
  <c r="AT201" i="1"/>
  <c r="HR192" i="1"/>
  <c r="GT192" i="1"/>
  <c r="FJ192" i="1"/>
  <c r="EL192" i="1"/>
  <c r="DN192" i="1"/>
  <c r="BR192" i="1"/>
  <c r="AT192" i="1"/>
  <c r="G93" i="10"/>
  <c r="HR70" i="6"/>
  <c r="HR357" i="6"/>
  <c r="KD358" i="1"/>
  <c r="JN226" i="1"/>
  <c r="JN258" i="1"/>
  <c r="K138" i="10"/>
  <c r="P18" i="11"/>
  <c r="HR138" i="1"/>
  <c r="JN134" i="1"/>
  <c r="V138" i="1"/>
  <c r="JN133" i="1"/>
  <c r="CP138" i="1"/>
  <c r="J138" i="6"/>
  <c r="HR134" i="6"/>
  <c r="I138" i="10"/>
  <c r="HR132" i="6"/>
  <c r="KD133" i="1"/>
  <c r="BF138" i="6"/>
  <c r="T18" i="11"/>
  <c r="V138" i="6"/>
  <c r="HR131" i="6"/>
  <c r="BR138" i="1"/>
  <c r="CP273" i="1"/>
  <c r="JZ266" i="1"/>
  <c r="KA248" i="1"/>
  <c r="GT255" i="1"/>
  <c r="JY248" i="1"/>
  <c r="V255" i="1"/>
  <c r="JM255" i="1"/>
  <c r="JS255" i="1" s="1"/>
  <c r="JY239" i="1"/>
  <c r="JM246" i="1"/>
  <c r="JS246" i="1" s="1"/>
  <c r="J246" i="1"/>
  <c r="KB142" i="1"/>
  <c r="K201" i="10"/>
  <c r="P41" i="11"/>
  <c r="KA284" i="1"/>
  <c r="BR48" i="1"/>
  <c r="DN48" i="1"/>
  <c r="FJ48" i="1"/>
  <c r="BR57" i="1"/>
  <c r="HF66" i="1"/>
  <c r="HR277" i="6"/>
  <c r="HR299" i="6"/>
  <c r="HR326" i="6"/>
  <c r="HR245" i="6"/>
  <c r="DB246" i="6"/>
  <c r="EX246" i="6"/>
  <c r="GT246" i="6"/>
  <c r="HO309" i="6"/>
  <c r="JB12" i="1"/>
  <c r="HR71" i="6"/>
  <c r="JZ284" i="1"/>
  <c r="JB111" i="1"/>
  <c r="JB327" i="1"/>
  <c r="JK327" i="1"/>
  <c r="JQ327" i="1" s="1"/>
  <c r="JY320" i="1"/>
  <c r="JZ293" i="1"/>
  <c r="CP300" i="1"/>
  <c r="V273" i="1"/>
  <c r="JY266" i="1"/>
  <c r="JM273" i="1"/>
  <c r="JS273" i="1" s="1"/>
  <c r="H6" i="1"/>
  <c r="E7" i="1"/>
  <c r="JZ248" i="1"/>
  <c r="JS89" i="1"/>
  <c r="JN89" i="1"/>
  <c r="JS168" i="1"/>
  <c r="JN168" i="1"/>
  <c r="JN222" i="1"/>
  <c r="JS222" i="1"/>
  <c r="JS244" i="1"/>
  <c r="JN244" i="1"/>
  <c r="JS290" i="1"/>
  <c r="JN290" i="1"/>
  <c r="P40" i="11"/>
  <c r="HK282" i="6"/>
  <c r="JZ302" i="1"/>
  <c r="KD151" i="1"/>
  <c r="CD246" i="6"/>
  <c r="HR25" i="6"/>
  <c r="CP318" i="1"/>
  <c r="JZ311" i="1"/>
  <c r="JY302" i="1"/>
  <c r="KD196" i="1"/>
  <c r="KB196" i="1"/>
  <c r="KD187" i="1"/>
  <c r="KB187" i="1"/>
  <c r="JM111" i="1"/>
  <c r="JS111" i="1" s="1"/>
  <c r="J111" i="1"/>
  <c r="I21" i="10"/>
  <c r="I183" i="10"/>
  <c r="I156" i="10"/>
  <c r="I75" i="10"/>
  <c r="I66" i="10"/>
  <c r="I273" i="10"/>
  <c r="I291" i="10"/>
  <c r="I336" i="10"/>
  <c r="JK84" i="1"/>
  <c r="JQ84" i="1" s="1"/>
  <c r="JY77" i="1"/>
  <c r="GH84" i="1"/>
  <c r="KA77" i="1"/>
  <c r="HQ318" i="6"/>
  <c r="JZ77" i="1"/>
  <c r="HO30" i="6"/>
  <c r="HU146" i="6"/>
  <c r="HR146" i="6"/>
  <c r="HU198" i="6"/>
  <c r="HU201" i="6" s="1"/>
  <c r="HR198" i="6"/>
  <c r="R39" i="11"/>
  <c r="HK327" i="6"/>
  <c r="HQ237" i="6"/>
  <c r="J237" i="6"/>
  <c r="JK237" i="1"/>
  <c r="JQ237" i="1" s="1"/>
  <c r="N23" i="12"/>
  <c r="M24" i="12"/>
  <c r="N24" i="12" s="1"/>
  <c r="HU101" i="6"/>
  <c r="HR101" i="6"/>
  <c r="HR83" i="6"/>
  <c r="HR115" i="6"/>
  <c r="HR108" i="6"/>
  <c r="J327" i="1"/>
  <c r="JS160" i="1"/>
  <c r="JN160" i="1"/>
  <c r="JN214" i="1"/>
  <c r="JS214" i="1"/>
  <c r="JN322" i="1"/>
  <c r="JS322" i="1"/>
  <c r="JS344" i="1"/>
  <c r="JN344" i="1"/>
  <c r="HR110" i="6"/>
  <c r="JZ239" i="1"/>
  <c r="ES7" i="1"/>
  <c r="EV6" i="1"/>
  <c r="HR6" i="6"/>
  <c r="HU6" i="6"/>
  <c r="HQ12" i="6"/>
  <c r="BR282" i="6"/>
  <c r="HQ282" i="6"/>
  <c r="R15" i="11"/>
  <c r="HK111" i="6"/>
  <c r="HL30" i="6"/>
  <c r="KD295" i="1"/>
  <c r="KF277" i="1"/>
  <c r="KD277" i="1"/>
  <c r="KF268" i="1"/>
  <c r="KD268" i="1"/>
  <c r="KF259" i="1"/>
  <c r="KB259" i="1"/>
  <c r="KD250" i="1"/>
  <c r="KB250" i="1"/>
  <c r="KF241" i="1"/>
  <c r="KD241" i="1"/>
  <c r="KB241" i="1"/>
  <c r="DZ183" i="1"/>
  <c r="JZ176" i="1"/>
  <c r="CD183" i="1"/>
  <c r="BF183" i="1"/>
  <c r="J183" i="1"/>
  <c r="HR174" i="1"/>
  <c r="GT174" i="1"/>
  <c r="KA167" i="1"/>
  <c r="FJ174" i="1"/>
  <c r="EL174" i="1"/>
  <c r="AT174" i="1"/>
  <c r="JY167" i="1"/>
  <c r="V174" i="1"/>
  <c r="HF156" i="1"/>
  <c r="KA149" i="1"/>
  <c r="EX156" i="1"/>
  <c r="DB156" i="1"/>
  <c r="CD156" i="1"/>
  <c r="AH156" i="1"/>
  <c r="JM156" i="1"/>
  <c r="JS156" i="1" s="1"/>
  <c r="J156" i="1"/>
  <c r="HR147" i="1"/>
  <c r="GT147" i="1"/>
  <c r="FJ147" i="1"/>
  <c r="EL147" i="1"/>
  <c r="DN147" i="1"/>
  <c r="JZ140" i="1"/>
  <c r="CP147" i="1"/>
  <c r="BR147" i="1"/>
  <c r="JY140" i="1"/>
  <c r="V147" i="1"/>
  <c r="JM147" i="1"/>
  <c r="JS147" i="1" s="1"/>
  <c r="EX138" i="1"/>
  <c r="DZ138" i="1"/>
  <c r="JZ131" i="1"/>
  <c r="CD138" i="1"/>
  <c r="AH138" i="1"/>
  <c r="J138" i="1"/>
  <c r="JM138" i="1"/>
  <c r="HR129" i="1"/>
  <c r="CP129" i="1"/>
  <c r="AT129" i="1"/>
  <c r="I39" i="10"/>
  <c r="I192" i="10"/>
  <c r="I111" i="10"/>
  <c r="I84" i="10"/>
  <c r="I255" i="10"/>
  <c r="I327" i="10"/>
  <c r="N7" i="12"/>
  <c r="M8" i="12"/>
  <c r="HO75" i="6"/>
  <c r="HU69" i="6"/>
  <c r="HU75" i="6" s="1"/>
  <c r="HR69" i="6"/>
  <c r="HQ102" i="6"/>
  <c r="BF102" i="6"/>
  <c r="BD5" i="1"/>
  <c r="BA6" i="1"/>
  <c r="BA7" i="1" s="1"/>
  <c r="J291" i="6"/>
  <c r="HO291" i="6"/>
  <c r="P32" i="11"/>
  <c r="HK264" i="6"/>
  <c r="J291" i="1"/>
  <c r="JM291" i="1"/>
  <c r="JS291" i="1" s="1"/>
  <c r="V282" i="1"/>
  <c r="JM282" i="1"/>
  <c r="JS282" i="1" s="1"/>
  <c r="KD178" i="1"/>
  <c r="K210" i="10"/>
  <c r="K156" i="10"/>
  <c r="K75" i="10"/>
  <c r="K48" i="10"/>
  <c r="K237" i="10"/>
  <c r="K291" i="10"/>
  <c r="K309" i="10"/>
  <c r="K336" i="10"/>
  <c r="K354" i="10"/>
  <c r="K345" i="10"/>
  <c r="L24" i="12"/>
  <c r="K25" i="12"/>
  <c r="K26" i="12" s="1"/>
  <c r="JZ275" i="1"/>
  <c r="JZ14" i="1"/>
  <c r="KD25" i="1"/>
  <c r="V75" i="1"/>
  <c r="AT75" i="1"/>
  <c r="BR75" i="1"/>
  <c r="DN75" i="1"/>
  <c r="FJ75" i="1"/>
  <c r="V93" i="1"/>
  <c r="AT93" i="1"/>
  <c r="BR93" i="1"/>
  <c r="CP93" i="1"/>
  <c r="EL93" i="1"/>
  <c r="FJ93" i="1"/>
  <c r="GT93" i="1"/>
  <c r="V102" i="1"/>
  <c r="AT102" i="1"/>
  <c r="CP102" i="1"/>
  <c r="DX5" i="6"/>
  <c r="DU6" i="6"/>
  <c r="DX6" i="6" s="1"/>
  <c r="J309" i="6"/>
  <c r="HQ309" i="6"/>
  <c r="HQ246" i="6"/>
  <c r="P9" i="11"/>
  <c r="KA347" i="1"/>
  <c r="JZ347" i="1"/>
  <c r="CP354" i="1"/>
  <c r="JM354" i="1"/>
  <c r="JS354" i="1" s="1"/>
  <c r="JK354" i="1"/>
  <c r="JQ354" i="1" s="1"/>
  <c r="JY347" i="1"/>
  <c r="V354" i="1"/>
  <c r="JZ338" i="1"/>
  <c r="DB345" i="1"/>
  <c r="JY338" i="1"/>
  <c r="JM345" i="1"/>
  <c r="GT336" i="1"/>
  <c r="KA329" i="1"/>
  <c r="JZ329" i="1"/>
  <c r="CP336" i="1"/>
  <c r="V336" i="1"/>
  <c r="JY329" i="1"/>
  <c r="KA320" i="1"/>
  <c r="GH327" i="1"/>
  <c r="DB327" i="1"/>
  <c r="JZ320" i="1"/>
  <c r="JK318" i="1"/>
  <c r="JQ318" i="1" s="1"/>
  <c r="JS98" i="1"/>
  <c r="JN98" i="1"/>
  <c r="JS152" i="1"/>
  <c r="JN152" i="1"/>
  <c r="JS230" i="1"/>
  <c r="JN230" i="1"/>
  <c r="HR88" i="6"/>
  <c r="HR242" i="6"/>
  <c r="HL138" i="6"/>
  <c r="HU168" i="6"/>
  <c r="HU174" i="6" s="1"/>
  <c r="HR168" i="6"/>
  <c r="HU235" i="6"/>
  <c r="HR235" i="6"/>
  <c r="P5" i="11"/>
  <c r="KB340" i="1"/>
  <c r="KD322" i="1"/>
  <c r="KB322" i="1"/>
  <c r="KB313" i="1"/>
  <c r="KD304" i="1"/>
  <c r="JY203" i="1"/>
  <c r="J210" i="1"/>
  <c r="JZ194" i="1"/>
  <c r="CP201" i="1"/>
  <c r="JY194" i="1"/>
  <c r="V201" i="1"/>
  <c r="JZ185" i="1"/>
  <c r="V192" i="1"/>
  <c r="JY185" i="1"/>
  <c r="JK183" i="1"/>
  <c r="JK156" i="1"/>
  <c r="JQ156" i="1" s="1"/>
  <c r="JK138" i="1"/>
  <c r="JQ138" i="1" s="1"/>
  <c r="G39" i="10"/>
  <c r="G210" i="10"/>
  <c r="G201" i="10"/>
  <c r="G192" i="10"/>
  <c r="G174" i="10"/>
  <c r="G165" i="10"/>
  <c r="G156" i="10"/>
  <c r="G147" i="10"/>
  <c r="G129" i="10"/>
  <c r="G111" i="10"/>
  <c r="G102" i="10"/>
  <c r="G75" i="10"/>
  <c r="G57" i="10"/>
  <c r="G237" i="10"/>
  <c r="G264" i="10"/>
  <c r="G255" i="10"/>
  <c r="G300" i="10"/>
  <c r="G318" i="10"/>
  <c r="G309" i="10"/>
  <c r="G327" i="10"/>
  <c r="R23" i="12"/>
  <c r="Q24" i="12"/>
  <c r="K8" i="12"/>
  <c r="L7" i="12"/>
  <c r="HK201" i="6"/>
  <c r="P25" i="11"/>
  <c r="P24" i="11"/>
  <c r="HK192" i="6"/>
  <c r="JY293" i="1"/>
  <c r="JY257" i="1"/>
  <c r="J264" i="1"/>
  <c r="JM264" i="1"/>
  <c r="JS264" i="1" s="1"/>
  <c r="KA239" i="1"/>
  <c r="GH246" i="1"/>
  <c r="KB178" i="1"/>
  <c r="K192" i="10"/>
  <c r="K129" i="10"/>
  <c r="K102" i="10"/>
  <c r="K228" i="10"/>
  <c r="JY104" i="1"/>
  <c r="HU137" i="6"/>
  <c r="JY284" i="1"/>
  <c r="HU150" i="6"/>
  <c r="HU156" i="6" s="1"/>
  <c r="HR150" i="6"/>
  <c r="J345" i="1"/>
  <c r="HK273" i="6"/>
  <c r="V57" i="1"/>
  <c r="V300" i="1"/>
  <c r="JZ257" i="1"/>
  <c r="KB133" i="1"/>
  <c r="JM327" i="1"/>
  <c r="JS327" i="1" s="1"/>
  <c r="KD61" i="1"/>
  <c r="GT102" i="1"/>
  <c r="AT228" i="6"/>
  <c r="BF219" i="6"/>
  <c r="AH219" i="6"/>
  <c r="J219" i="6"/>
  <c r="P22" i="11"/>
  <c r="BF147" i="6"/>
  <c r="AH147" i="6"/>
  <c r="J147" i="6"/>
  <c r="V66" i="6"/>
  <c r="HR237" i="1"/>
  <c r="FJ237" i="1"/>
  <c r="DN237" i="1"/>
  <c r="CP237" i="1"/>
  <c r="JZ230" i="1"/>
  <c r="JM237" i="1"/>
  <c r="JY230" i="1"/>
  <c r="GH228" i="1"/>
  <c r="EX228" i="1"/>
  <c r="DZ228" i="1"/>
  <c r="DB228" i="1"/>
  <c r="JZ221" i="1"/>
  <c r="CD228" i="1"/>
  <c r="BF228" i="1"/>
  <c r="JY221" i="1"/>
  <c r="J228" i="1"/>
  <c r="KA212" i="1"/>
  <c r="FJ219" i="1"/>
  <c r="EL219" i="1"/>
  <c r="DN219" i="1"/>
  <c r="JZ212" i="1"/>
  <c r="BR219" i="1"/>
  <c r="JM219" i="1"/>
  <c r="V219" i="1"/>
  <c r="KA203" i="1"/>
  <c r="GH210" i="1"/>
  <c r="DZ210" i="1"/>
  <c r="JZ203" i="1"/>
  <c r="DB210" i="1"/>
  <c r="JK201" i="1"/>
  <c r="JQ201" i="1" s="1"/>
  <c r="HR165" i="1"/>
  <c r="GT165" i="1"/>
  <c r="FJ165" i="1"/>
  <c r="EL165" i="1"/>
  <c r="CP165" i="1"/>
  <c r="JZ158" i="1"/>
  <c r="BR165" i="1"/>
  <c r="AT165" i="1"/>
  <c r="JY158" i="1"/>
  <c r="KD115" i="1"/>
  <c r="KB115" i="1"/>
  <c r="E201" i="10"/>
  <c r="E183" i="10"/>
  <c r="E156" i="10"/>
  <c r="HR78" i="6"/>
  <c r="HU100" i="6"/>
  <c r="HR100" i="6"/>
  <c r="HR268" i="6"/>
  <c r="DN273" i="6"/>
  <c r="EL273" i="6"/>
  <c r="GH273" i="6"/>
  <c r="HU288" i="6"/>
  <c r="HU291" i="6" s="1"/>
  <c r="HR288" i="6"/>
  <c r="HU315" i="6"/>
  <c r="HR315" i="6"/>
  <c r="HU324" i="6"/>
  <c r="HR324" i="6"/>
  <c r="HU350" i="6"/>
  <c r="HR350" i="6"/>
  <c r="V48" i="1"/>
  <c r="HR48" i="1"/>
  <c r="HO228" i="6"/>
  <c r="DB309" i="6"/>
  <c r="FV309" i="6"/>
  <c r="HR239" i="6"/>
  <c r="JQ44" i="1"/>
  <c r="JN44" i="1"/>
  <c r="HQ255" i="6"/>
  <c r="EX228" i="6"/>
  <c r="HO318" i="6"/>
  <c r="HQ66" i="6"/>
  <c r="HQ165" i="6"/>
  <c r="HU176" i="6"/>
  <c r="HR176" i="6"/>
  <c r="HU158" i="6"/>
  <c r="HR204" i="6"/>
  <c r="HR275" i="6"/>
  <c r="JY95" i="1"/>
  <c r="HU107" i="6"/>
  <c r="HR107" i="6"/>
  <c r="JB30" i="1"/>
  <c r="CP48" i="1"/>
  <c r="GT57" i="1"/>
  <c r="BF66" i="1"/>
  <c r="V31" i="11"/>
  <c r="HK255" i="6"/>
  <c r="DZ309" i="6"/>
  <c r="HR317" i="6"/>
  <c r="HR335" i="6"/>
  <c r="FV246" i="6"/>
  <c r="JN35" i="1"/>
  <c r="JQ137" i="1"/>
  <c r="JN137" i="1"/>
  <c r="JQ223" i="1"/>
  <c r="JN223" i="1"/>
  <c r="JQ299" i="1"/>
  <c r="JN299" i="1"/>
  <c r="JN347" i="1"/>
  <c r="JQ347" i="1"/>
  <c r="AH12" i="1"/>
  <c r="FV228" i="6"/>
  <c r="HU236" i="6"/>
  <c r="HR236" i="6"/>
  <c r="HR259" i="6"/>
  <c r="HU59" i="6"/>
  <c r="HR59" i="6"/>
  <c r="HQ174" i="6"/>
  <c r="HQ192" i="6"/>
  <c r="Q7" i="6"/>
  <c r="HU333" i="6"/>
  <c r="JK336" i="1"/>
  <c r="JQ336" i="1" s="1"/>
  <c r="KA185" i="1"/>
  <c r="EX363" i="6"/>
  <c r="ID183" i="1"/>
  <c r="KA257" i="1"/>
  <c r="ID192" i="1"/>
  <c r="ID201" i="1"/>
  <c r="ID336" i="1"/>
  <c r="KK237" i="1"/>
  <c r="KF178" i="1"/>
  <c r="KA266" i="1"/>
  <c r="KF340" i="1"/>
  <c r="HR95" i="6"/>
  <c r="HL21" i="6"/>
  <c r="HR104" i="6"/>
  <c r="DN147" i="6"/>
  <c r="FJ147" i="6"/>
  <c r="HR167" i="6"/>
  <c r="BR264" i="6"/>
  <c r="DB354" i="6"/>
  <c r="AO6" i="6"/>
  <c r="AR6" i="6" s="1"/>
  <c r="AR5" i="6"/>
  <c r="P19" i="11"/>
  <c r="KD214" i="1"/>
  <c r="KF205" i="1"/>
  <c r="G291" i="10"/>
  <c r="G354" i="10"/>
  <c r="J84" i="1"/>
  <c r="KI156" i="1"/>
  <c r="KI273" i="1"/>
  <c r="JB264" i="1"/>
  <c r="DB12" i="6"/>
  <c r="EL21" i="6"/>
  <c r="GH21" i="6"/>
  <c r="GH255" i="6"/>
  <c r="BR300" i="6"/>
  <c r="HQ273" i="6"/>
  <c r="V192" i="6"/>
  <c r="HQ183" i="6"/>
  <c r="KK336" i="1"/>
  <c r="JQ54" i="1"/>
  <c r="JN54" i="1"/>
  <c r="JQ109" i="1"/>
  <c r="JN109" i="1"/>
  <c r="JQ179" i="1"/>
  <c r="JN179" i="1"/>
  <c r="JQ257" i="1"/>
  <c r="JN257" i="1"/>
  <c r="JN317" i="1"/>
  <c r="JQ317" i="1"/>
  <c r="HK174" i="6"/>
  <c r="HO273" i="6"/>
  <c r="T5" i="11"/>
  <c r="JM201" i="1"/>
  <c r="JS201" i="1" s="1"/>
  <c r="JK147" i="1"/>
  <c r="JQ147" i="1" s="1"/>
  <c r="KF106" i="1"/>
  <c r="KB106" i="1"/>
  <c r="K246" i="10"/>
  <c r="KL6" i="1"/>
  <c r="FJ21" i="1"/>
  <c r="CP21" i="1"/>
  <c r="JY41" i="1"/>
  <c r="CD48" i="1"/>
  <c r="KA41" i="1"/>
  <c r="CD57" i="1"/>
  <c r="GH57" i="1"/>
  <c r="JZ59" i="1"/>
  <c r="KA59" i="1"/>
  <c r="HR66" i="1"/>
  <c r="HL66" i="6"/>
  <c r="HO111" i="6"/>
  <c r="HR114" i="6"/>
  <c r="HK147" i="6"/>
  <c r="HL156" i="6"/>
  <c r="HL174" i="6"/>
  <c r="HR188" i="6"/>
  <c r="HL192" i="6"/>
  <c r="HR248" i="6"/>
  <c r="HR262" i="6"/>
  <c r="HQ300" i="6"/>
  <c r="HL183" i="6"/>
  <c r="JQ16" i="1"/>
  <c r="JN16" i="1"/>
  <c r="JN132" i="1"/>
  <c r="JB372" i="1"/>
  <c r="HF12" i="1"/>
  <c r="EX12" i="1"/>
  <c r="DZ12" i="1"/>
  <c r="CD12" i="1"/>
  <c r="BF12" i="1"/>
  <c r="CP48" i="6"/>
  <c r="DN48" i="6"/>
  <c r="EL48" i="6"/>
  <c r="GH48" i="6"/>
  <c r="HR53" i="6"/>
  <c r="DB111" i="6"/>
  <c r="DZ111" i="6"/>
  <c r="EX111" i="6"/>
  <c r="FV111" i="6"/>
  <c r="GT111" i="6"/>
  <c r="FV156" i="6"/>
  <c r="GT156" i="6"/>
  <c r="HR161" i="6"/>
  <c r="DB165" i="6"/>
  <c r="DZ165" i="6"/>
  <c r="EX165" i="6"/>
  <c r="GT165" i="6"/>
  <c r="DB174" i="6"/>
  <c r="EX174" i="6"/>
  <c r="FV174" i="6"/>
  <c r="GT174" i="6"/>
  <c r="CD183" i="6"/>
  <c r="FV183" i="6"/>
  <c r="FV192" i="6"/>
  <c r="BR210" i="6"/>
  <c r="HL372" i="6"/>
  <c r="ID273" i="1"/>
  <c r="IP192" i="1"/>
  <c r="IP300" i="1"/>
  <c r="KF133" i="1"/>
  <c r="JN24" i="1"/>
  <c r="JS24" i="1"/>
  <c r="KB214" i="1"/>
  <c r="CD120" i="1"/>
  <c r="KF295" i="1"/>
  <c r="ID21" i="1"/>
  <c r="ID39" i="1"/>
  <c r="JN158" i="1"/>
  <c r="JN266" i="1"/>
  <c r="JS266" i="1"/>
  <c r="T7" i="14"/>
  <c r="KM57" i="1"/>
  <c r="KI84" i="1"/>
  <c r="KI147" i="1"/>
  <c r="KI291" i="1"/>
  <c r="JN32" i="1"/>
  <c r="JN141" i="1"/>
  <c r="JN263" i="1"/>
  <c r="JN295" i="1"/>
  <c r="JN365" i="1"/>
  <c r="KF70" i="1"/>
  <c r="HQ21" i="6"/>
  <c r="DB21" i="6"/>
  <c r="FV21" i="6"/>
  <c r="BR30" i="6"/>
  <c r="DN30" i="6"/>
  <c r="EL30" i="6"/>
  <c r="FJ30" i="6"/>
  <c r="HL48" i="6"/>
  <c r="HK210" i="6"/>
  <c r="CD255" i="6"/>
  <c r="DB255" i="6"/>
  <c r="FV255" i="6"/>
  <c r="HR307" i="6"/>
  <c r="JY212" i="1"/>
  <c r="I129" i="10"/>
  <c r="JK363" i="1"/>
  <c r="JQ363" i="1" s="1"/>
  <c r="AH363" i="1"/>
  <c r="BF363" i="1"/>
  <c r="DB363" i="1"/>
  <c r="GH363" i="1"/>
  <c r="EL372" i="1"/>
  <c r="JB165" i="1"/>
  <c r="HK39" i="6"/>
  <c r="BF345" i="6"/>
  <c r="AH336" i="6"/>
  <c r="AT282" i="6"/>
  <c r="V273" i="6"/>
  <c r="T30" i="11"/>
  <c r="T29" i="11"/>
  <c r="P28" i="11"/>
  <c r="BF201" i="6"/>
  <c r="BF192" i="6"/>
  <c r="BF174" i="6"/>
  <c r="T19" i="11"/>
  <c r="AT111" i="6"/>
  <c r="V111" i="6"/>
  <c r="T9" i="11"/>
  <c r="JK219" i="1"/>
  <c r="JQ219" i="1" s="1"/>
  <c r="HR370" i="6"/>
  <c r="HR116" i="6"/>
  <c r="IP237" i="1"/>
  <c r="JN275" i="1"/>
  <c r="KD8" i="1"/>
  <c r="KD5" i="1" s="1"/>
  <c r="J93" i="1"/>
  <c r="BF93" i="1"/>
  <c r="EX93" i="1"/>
  <c r="HF93" i="1"/>
  <c r="DB102" i="1"/>
  <c r="HO57" i="6"/>
  <c r="HR119" i="6"/>
  <c r="HL147" i="6"/>
  <c r="BR165" i="6"/>
  <c r="FV237" i="6"/>
  <c r="T20" i="11"/>
  <c r="T10" i="11"/>
  <c r="O10" i="11" s="1"/>
  <c r="FV192" i="1"/>
  <c r="FV201" i="1"/>
  <c r="IP147" i="1"/>
  <c r="IP255" i="1"/>
  <c r="JN213" i="1"/>
  <c r="JN236" i="1"/>
  <c r="JN330" i="1"/>
  <c r="ID210" i="1"/>
  <c r="ID363" i="1"/>
  <c r="KN5" i="1"/>
  <c r="KI246" i="1"/>
  <c r="KI345" i="1"/>
  <c r="JN56" i="1"/>
  <c r="JN88" i="1"/>
  <c r="JN335" i="1"/>
  <c r="JN367" i="1"/>
  <c r="HR12" i="1"/>
  <c r="FJ12" i="1"/>
  <c r="DN12" i="1"/>
  <c r="BR12" i="1"/>
  <c r="AT12" i="1"/>
  <c r="AH39" i="1"/>
  <c r="BF39" i="1"/>
  <c r="CD39" i="1"/>
  <c r="DZ39" i="1"/>
  <c r="EX39" i="1"/>
  <c r="HF39" i="1"/>
  <c r="HR27" i="6"/>
  <c r="BR39" i="6"/>
  <c r="FJ39" i="6"/>
  <c r="CD147" i="6"/>
  <c r="FV147" i="6"/>
  <c r="CP201" i="6"/>
  <c r="DN201" i="6"/>
  <c r="FJ201" i="6"/>
  <c r="GH201" i="6"/>
  <c r="GT273" i="6"/>
  <c r="CP282" i="6"/>
  <c r="EL282" i="6"/>
  <c r="GH282" i="6"/>
  <c r="HF282" i="6"/>
  <c r="V57" i="6"/>
  <c r="E129" i="10"/>
  <c r="CD93" i="6"/>
  <c r="V372" i="6"/>
  <c r="DN372" i="6"/>
  <c r="HF372" i="6"/>
  <c r="AT363" i="1"/>
  <c r="BR363" i="1"/>
  <c r="BF372" i="1"/>
  <c r="EX372" i="1"/>
  <c r="IP111" i="1"/>
  <c r="IP327" i="1"/>
  <c r="KK210" i="1"/>
  <c r="KK228" i="1"/>
  <c r="JN99" i="1"/>
  <c r="JN191" i="1"/>
  <c r="JN353" i="1"/>
  <c r="JB57" i="1"/>
  <c r="ID147" i="1"/>
  <c r="IP39" i="1"/>
  <c r="JN281" i="1"/>
  <c r="KK129" i="1"/>
  <c r="J129" i="1"/>
  <c r="KB124" i="1"/>
  <c r="JB129" i="1"/>
  <c r="HR127" i="6"/>
  <c r="KF124" i="1"/>
  <c r="GH129" i="1"/>
  <c r="EL129" i="1"/>
  <c r="JN125" i="1"/>
  <c r="HL129" i="6"/>
  <c r="HR125" i="6"/>
  <c r="JM129" i="1"/>
  <c r="JS129" i="1" s="1"/>
  <c r="JZ122" i="1"/>
  <c r="AH129" i="1"/>
  <c r="J129" i="6"/>
  <c r="ID129" i="1"/>
  <c r="FJ129" i="1"/>
  <c r="BR129" i="6"/>
  <c r="BF129" i="6"/>
  <c r="HR123" i="6"/>
  <c r="KF196" i="1"/>
  <c r="FJ210" i="6"/>
  <c r="EX273" i="6"/>
  <c r="AT57" i="6"/>
  <c r="AH183" i="1"/>
  <c r="HR81" i="6"/>
  <c r="JY356" i="1"/>
  <c r="HQ372" i="6"/>
  <c r="DB372" i="6"/>
  <c r="GT372" i="6"/>
  <c r="KF151" i="1"/>
  <c r="FV165" i="1"/>
  <c r="JK291" i="1"/>
  <c r="ID291" i="1"/>
  <c r="IP309" i="1"/>
  <c r="IP354" i="1"/>
  <c r="JQ341" i="1"/>
  <c r="JN124" i="1"/>
  <c r="JB147" i="1"/>
  <c r="JB291" i="1"/>
  <c r="HR179" i="6"/>
  <c r="JN114" i="1"/>
  <c r="HR93" i="1"/>
  <c r="CP30" i="6"/>
  <c r="GH30" i="6"/>
  <c r="HR105" i="6"/>
  <c r="HQ111" i="6"/>
  <c r="HO174" i="6"/>
  <c r="BM6" i="1"/>
  <c r="BP6" i="1" s="1"/>
  <c r="BR66" i="6"/>
  <c r="GT12" i="6"/>
  <c r="HR15" i="6"/>
  <c r="HQ57" i="6"/>
  <c r="FJ57" i="6"/>
  <c r="DB129" i="6"/>
  <c r="HR371" i="6"/>
  <c r="HK363" i="6"/>
  <c r="FV111" i="1"/>
  <c r="JQ187" i="1"/>
  <c r="JQ258" i="1"/>
  <c r="KN8" i="1"/>
  <c r="KI219" i="1"/>
  <c r="KI300" i="1"/>
  <c r="KI363" i="1"/>
  <c r="JN135" i="1"/>
  <c r="JN217" i="1"/>
  <c r="JN239" i="1"/>
  <c r="JN249" i="1"/>
  <c r="JN269" i="1"/>
  <c r="JN289" i="1"/>
  <c r="JN321" i="1"/>
  <c r="JN361" i="1"/>
  <c r="HO192" i="6"/>
  <c r="HR118" i="6"/>
  <c r="HR28" i="6"/>
  <c r="BR57" i="6"/>
  <c r="FJ102" i="1"/>
  <c r="HU214" i="6"/>
  <c r="HU219" i="6" s="1"/>
  <c r="HR297" i="6"/>
  <c r="KF187" i="1"/>
  <c r="IP156" i="1"/>
  <c r="JQ236" i="1"/>
  <c r="KL8" i="1"/>
  <c r="KL5" i="1"/>
  <c r="KK39" i="1"/>
  <c r="KK93" i="1"/>
  <c r="KK219" i="1"/>
  <c r="JN95" i="1"/>
  <c r="JN371" i="1"/>
  <c r="G10" i="12"/>
  <c r="BR21" i="1"/>
  <c r="HR30" i="1"/>
  <c r="JG39" i="1"/>
  <c r="JH66" i="1"/>
  <c r="HR8" i="6"/>
  <c r="HL39" i="6"/>
  <c r="HR342" i="6"/>
  <c r="J120" i="6"/>
  <c r="CD372" i="6"/>
  <c r="FV372" i="6"/>
  <c r="ID48" i="1"/>
  <c r="ID75" i="1"/>
  <c r="ID102" i="1"/>
  <c r="BC7" i="13"/>
  <c r="IP345" i="1"/>
  <c r="JQ330" i="1"/>
  <c r="JN106" i="1"/>
  <c r="IZ5" i="1"/>
  <c r="HQ201" i="6"/>
  <c r="HQ156" i="6"/>
  <c r="GT66" i="1"/>
  <c r="DB21" i="1"/>
  <c r="KF25" i="1"/>
  <c r="JH39" i="1"/>
  <c r="JK48" i="1"/>
  <c r="JQ48" i="1" s="1"/>
  <c r="JK66" i="1"/>
  <c r="JQ66" i="1" s="1"/>
  <c r="JM75" i="1"/>
  <c r="JS75" i="1" s="1"/>
  <c r="BR102" i="1"/>
  <c r="HR170" i="6"/>
  <c r="T16" i="11"/>
  <c r="DN363" i="6"/>
  <c r="V363" i="1"/>
  <c r="DN363" i="1"/>
  <c r="HR363" i="1"/>
  <c r="DZ372" i="1"/>
  <c r="KA230" i="1"/>
  <c r="KF313" i="1"/>
  <c r="JN17" i="1"/>
  <c r="KN9" i="1"/>
  <c r="KM192" i="1"/>
  <c r="HQ147" i="6"/>
  <c r="J48" i="1"/>
  <c r="CD21" i="6"/>
  <c r="JY86" i="1"/>
  <c r="HR19" i="6"/>
  <c r="HL57" i="6"/>
  <c r="FJ192" i="6"/>
  <c r="E327" i="10"/>
  <c r="I8" i="12"/>
  <c r="J8" i="12" s="1"/>
  <c r="JG372" i="1"/>
  <c r="AV6" i="13"/>
  <c r="JS28" i="1"/>
  <c r="JQ125" i="1"/>
  <c r="JQ226" i="1"/>
  <c r="KI111" i="1"/>
  <c r="KI129" i="1"/>
  <c r="KI210" i="1"/>
  <c r="KI255" i="1"/>
  <c r="KI354" i="1"/>
  <c r="JN298" i="1"/>
  <c r="JN74" i="1"/>
  <c r="JN149" i="1"/>
  <c r="JN159" i="1"/>
  <c r="JN169" i="1"/>
  <c r="JN199" i="1"/>
  <c r="JN209" i="1"/>
  <c r="JN221" i="1"/>
  <c r="JN241" i="1"/>
  <c r="JN261" i="1"/>
  <c r="JN271" i="1"/>
  <c r="JN293" i="1"/>
  <c r="JN303" i="1"/>
  <c r="JN333" i="1"/>
  <c r="JN343" i="1"/>
  <c r="CP66" i="1"/>
  <c r="HR106" i="6"/>
  <c r="HF48" i="1"/>
  <c r="EL102" i="1"/>
  <c r="HR11" i="6"/>
  <c r="T12" i="11"/>
  <c r="O12" i="11" s="1"/>
  <c r="HR356" i="6"/>
  <c r="JQ227" i="1"/>
  <c r="KK273" i="1"/>
  <c r="JN92" i="1"/>
  <c r="DI6" i="1"/>
  <c r="DL6" i="1" s="1"/>
  <c r="EL30" i="1"/>
  <c r="HU93" i="6"/>
  <c r="J5" i="10"/>
  <c r="HQ39" i="6"/>
  <c r="HR39" i="6" s="1"/>
  <c r="JM93" i="1"/>
  <c r="JS93" i="1" s="1"/>
  <c r="HR344" i="6"/>
  <c r="FQ6" i="1"/>
  <c r="FQ7" i="1" s="1"/>
  <c r="FQ8" i="1" s="1"/>
  <c r="KF304" i="1"/>
  <c r="ID138" i="1"/>
  <c r="KJ8" i="1"/>
  <c r="JN206" i="1"/>
  <c r="AR115" i="6"/>
  <c r="HQ30" i="6"/>
  <c r="GH102" i="1"/>
  <c r="FJ21" i="6"/>
  <c r="HO156" i="6"/>
  <c r="HK237" i="6"/>
  <c r="HR290" i="6"/>
  <c r="JZ356" i="1"/>
  <c r="HF372" i="1"/>
  <c r="AY8" i="13"/>
  <c r="AZ8" i="13" s="1"/>
  <c r="HR20" i="6"/>
  <c r="JQ311" i="1"/>
  <c r="KL11" i="1"/>
  <c r="DN57" i="6"/>
  <c r="HR65" i="6"/>
  <c r="HR126" i="6"/>
  <c r="HL237" i="6"/>
  <c r="HR359" i="6"/>
  <c r="KF367" i="1"/>
  <c r="JN68" i="1"/>
  <c r="JN131" i="1"/>
  <c r="JN151" i="1"/>
  <c r="JN171" i="1"/>
  <c r="JN203" i="1"/>
  <c r="JN233" i="1"/>
  <c r="JN253" i="1"/>
  <c r="JN325" i="1"/>
  <c r="JN357" i="1"/>
  <c r="HR189" i="6"/>
  <c r="JZ95" i="1"/>
  <c r="J12" i="6"/>
  <c r="CD30" i="6"/>
  <c r="HQ48" i="6"/>
  <c r="HR185" i="6"/>
  <c r="HR196" i="6"/>
  <c r="HK219" i="6"/>
  <c r="KN6" i="1"/>
  <c r="JN155" i="1"/>
  <c r="JN36" i="1"/>
  <c r="KF88" i="1"/>
  <c r="DB48" i="6"/>
  <c r="HL201" i="6"/>
  <c r="GH210" i="6"/>
  <c r="HR68" i="6"/>
  <c r="HR87" i="6"/>
  <c r="HL102" i="6"/>
  <c r="AH372" i="6"/>
  <c r="JN254" i="1"/>
  <c r="CK6" i="6"/>
  <c r="CK7" i="6" s="1"/>
  <c r="HR26" i="6"/>
  <c r="HK183" i="6"/>
  <c r="HL363" i="6"/>
  <c r="HK372" i="6"/>
  <c r="JH363" i="1"/>
  <c r="KF160" i="1"/>
  <c r="KF250" i="1"/>
  <c r="IP363" i="1"/>
  <c r="KJ11" i="1"/>
  <c r="JN340" i="1"/>
  <c r="JN27" i="1"/>
  <c r="JS91" i="1"/>
  <c r="HK156" i="6"/>
  <c r="BF102" i="1"/>
  <c r="V12" i="6"/>
  <c r="HO147" i="6"/>
  <c r="HR153" i="6"/>
  <c r="DN192" i="6"/>
  <c r="HF192" i="6"/>
  <c r="HR304" i="6"/>
  <c r="O5" i="11"/>
  <c r="HF363" i="1"/>
  <c r="DN372" i="1"/>
  <c r="FV120" i="1"/>
  <c r="KI183" i="1"/>
  <c r="KI327" i="1"/>
  <c r="JN320" i="1"/>
  <c r="JN50" i="1"/>
  <c r="JN60" i="1"/>
  <c r="JN80" i="1"/>
  <c r="JN123" i="1"/>
  <c r="JN163" i="1"/>
  <c r="JN173" i="1"/>
  <c r="JN185" i="1"/>
  <c r="JN195" i="1"/>
  <c r="JN215" i="1"/>
  <c r="JN225" i="1"/>
  <c r="JN235" i="1"/>
  <c r="JN267" i="1"/>
  <c r="JN287" i="1"/>
  <c r="JN329" i="1"/>
  <c r="JN349" i="1"/>
  <c r="JB246" i="1"/>
  <c r="BR30" i="1"/>
  <c r="DB39" i="1"/>
  <c r="JZ32" i="1"/>
  <c r="CD174" i="6"/>
  <c r="KD16" i="1"/>
  <c r="GT30" i="1"/>
  <c r="KA23" i="1"/>
  <c r="JG75" i="1"/>
  <c r="KD70" i="1"/>
  <c r="KB88" i="1"/>
  <c r="JG93" i="1"/>
  <c r="KD88" i="1"/>
  <c r="JG102" i="1"/>
  <c r="KB97" i="1"/>
  <c r="GH12" i="1"/>
  <c r="KA5" i="1"/>
  <c r="BY6" i="6"/>
  <c r="CB6" i="6" s="1"/>
  <c r="CB5" i="6"/>
  <c r="HM5" i="6"/>
  <c r="HP5" i="6" s="1"/>
  <c r="BR21" i="6"/>
  <c r="HO21" i="6"/>
  <c r="HU159" i="6"/>
  <c r="HR159" i="6"/>
  <c r="HO165" i="6"/>
  <c r="CD165" i="6"/>
  <c r="HU177" i="6"/>
  <c r="HR177" i="6"/>
  <c r="DI6" i="6"/>
  <c r="G50" i="12"/>
  <c r="H49" i="12"/>
  <c r="HR7" i="6"/>
  <c r="J84" i="6"/>
  <c r="HO84" i="6"/>
  <c r="BR102" i="6"/>
  <c r="HO102" i="6"/>
  <c r="HR208" i="6"/>
  <c r="HU208" i="6"/>
  <c r="ES6" i="6"/>
  <c r="HU54" i="6"/>
  <c r="HR54" i="6"/>
  <c r="V9" i="11"/>
  <c r="HK57" i="6"/>
  <c r="HU63" i="6"/>
  <c r="HR63" i="6"/>
  <c r="CN8" i="1"/>
  <c r="CK9" i="1"/>
  <c r="HU35" i="6"/>
  <c r="HU39" i="6" s="1"/>
  <c r="HR35" i="6"/>
  <c r="HO48" i="6"/>
  <c r="CD48" i="6"/>
  <c r="HU51" i="6"/>
  <c r="HR51" i="6"/>
  <c r="HR181" i="6"/>
  <c r="HR194" i="6"/>
  <c r="HU50" i="6"/>
  <c r="HR50" i="6"/>
  <c r="HR227" i="6"/>
  <c r="HU227" i="6"/>
  <c r="JG66" i="1"/>
  <c r="KB61" i="1"/>
  <c r="BA11" i="6"/>
  <c r="BD12" i="6" s="1"/>
  <c r="BD10" i="6"/>
  <c r="R6" i="11"/>
  <c r="HK30" i="6"/>
  <c r="HU80" i="6"/>
  <c r="HR80" i="6"/>
  <c r="FV102" i="1"/>
  <c r="KA95" i="1"/>
  <c r="JK111" i="1"/>
  <c r="KA104" i="1"/>
  <c r="FV228" i="1"/>
  <c r="JM228" i="1"/>
  <c r="JS228" i="1" s="1"/>
  <c r="JK228" i="1"/>
  <c r="JQ228" i="1" s="1"/>
  <c r="KA221" i="1"/>
  <c r="JQ19" i="1"/>
  <c r="JN19" i="1"/>
  <c r="CD138" i="6"/>
  <c r="HO138" i="6"/>
  <c r="HQ336" i="6"/>
  <c r="J336" i="6"/>
  <c r="HL318" i="6"/>
  <c r="HL255" i="6"/>
  <c r="HO183" i="6"/>
  <c r="HL165" i="6"/>
  <c r="HL75" i="6"/>
  <c r="J48" i="12"/>
  <c r="CD111" i="6"/>
  <c r="HO336" i="6"/>
  <c r="HL327" i="6"/>
  <c r="P38" i="11"/>
  <c r="HQ291" i="6"/>
  <c r="HK246" i="6"/>
  <c r="P30" i="11"/>
  <c r="V210" i="6"/>
  <c r="HQ210" i="6"/>
  <c r="HO201" i="6"/>
  <c r="HL111" i="6"/>
  <c r="JG84" i="1"/>
  <c r="KB79" i="1"/>
  <c r="KD79" i="1"/>
  <c r="HR62" i="6"/>
  <c r="HQ138" i="6"/>
  <c r="JK12" i="1"/>
  <c r="JQ12" i="1" s="1"/>
  <c r="L49" i="12"/>
  <c r="K50" i="12"/>
  <c r="JW5" i="1"/>
  <c r="CW6" i="1"/>
  <c r="CZ6" i="1" s="1"/>
  <c r="CP21" i="6"/>
  <c r="DN21" i="6"/>
  <c r="HF21" i="6"/>
  <c r="HR249" i="6"/>
  <c r="HR258" i="6"/>
  <c r="HU263" i="6"/>
  <c r="HR263" i="6"/>
  <c r="DB264" i="6"/>
  <c r="EX264" i="6"/>
  <c r="GT264" i="6"/>
  <c r="HR267" i="6"/>
  <c r="CD273" i="6"/>
  <c r="DB273" i="6"/>
  <c r="CD336" i="6"/>
  <c r="DB336" i="6"/>
  <c r="EX336" i="6"/>
  <c r="FV336" i="6"/>
  <c r="EJ5" i="6"/>
  <c r="HD5" i="6"/>
  <c r="HA6" i="6"/>
  <c r="BF12" i="6"/>
  <c r="JY365" i="1"/>
  <c r="J372" i="1"/>
  <c r="KA365" i="1"/>
  <c r="GH372" i="1"/>
  <c r="K8" i="14"/>
  <c r="L7" i="14"/>
  <c r="CD228" i="6"/>
  <c r="DZ228" i="6"/>
  <c r="HU261" i="6"/>
  <c r="HR261" i="6"/>
  <c r="HU270" i="6"/>
  <c r="HR270" i="6"/>
  <c r="HU280" i="6"/>
  <c r="HU282" i="6" s="1"/>
  <c r="HR280" i="6"/>
  <c r="HL84" i="6"/>
  <c r="HK102" i="6"/>
  <c r="M8" i="14"/>
  <c r="M9" i="14" s="1"/>
  <c r="N7" i="14"/>
  <c r="KF8" i="1"/>
  <c r="KF5" i="1" s="1"/>
  <c r="EL75" i="1"/>
  <c r="DN93" i="1"/>
  <c r="DN102" i="1"/>
  <c r="DB147" i="6"/>
  <c r="DZ147" i="6"/>
  <c r="EX147" i="6"/>
  <c r="CD156" i="6"/>
  <c r="DB156" i="6"/>
  <c r="DZ156" i="6"/>
  <c r="EX156" i="6"/>
  <c r="FV165" i="6"/>
  <c r="DZ174" i="6"/>
  <c r="HL345" i="6"/>
  <c r="HK165" i="6"/>
  <c r="IB5" i="1"/>
  <c r="HY6" i="1"/>
  <c r="IB6" i="1" s="1"/>
  <c r="JK165" i="1"/>
  <c r="JQ165" i="1" s="1"/>
  <c r="KA158" i="1"/>
  <c r="JM165" i="1"/>
  <c r="JK174" i="1"/>
  <c r="JQ174" i="1" s="1"/>
  <c r="JM309" i="1"/>
  <c r="JK309" i="1"/>
  <c r="JQ309" i="1" s="1"/>
  <c r="KA302" i="1"/>
  <c r="ID309" i="1"/>
  <c r="O34" i="11"/>
  <c r="KA14" i="1"/>
  <c r="JK129" i="1"/>
  <c r="KA122" i="1"/>
  <c r="ID174" i="1"/>
  <c r="JM174" i="1"/>
  <c r="JS174" i="1" s="1"/>
  <c r="KA311" i="1"/>
  <c r="ID318" i="1"/>
  <c r="JM318" i="1"/>
  <c r="JS318" i="1" s="1"/>
  <c r="HR276" i="6"/>
  <c r="AT48" i="1"/>
  <c r="JZ41" i="1"/>
  <c r="GT48" i="1"/>
  <c r="JY50" i="1"/>
  <c r="AT57" i="1"/>
  <c r="JZ50" i="1"/>
  <c r="EL57" i="1"/>
  <c r="KA50" i="1"/>
  <c r="JM66" i="1"/>
  <c r="JY59" i="1"/>
  <c r="J66" i="1"/>
  <c r="DB66" i="1"/>
  <c r="EX66" i="1"/>
  <c r="HU17" i="6"/>
  <c r="HR17" i="6"/>
  <c r="HR144" i="6"/>
  <c r="E6" i="6"/>
  <c r="H5" i="6"/>
  <c r="FV66" i="1"/>
  <c r="FV75" i="1"/>
  <c r="FV138" i="1"/>
  <c r="KA131" i="1"/>
  <c r="FV264" i="1"/>
  <c r="KA275" i="1"/>
  <c r="JK282" i="1"/>
  <c r="FV291" i="1"/>
  <c r="KA293" i="1"/>
  <c r="JK300" i="1"/>
  <c r="JQ300" i="1" s="1"/>
  <c r="R4" i="11"/>
  <c r="HK12" i="6"/>
  <c r="HK13" i="6" s="1"/>
  <c r="HR142" i="6"/>
  <c r="HU142" i="6"/>
  <c r="HU162" i="6"/>
  <c r="HR162" i="6"/>
  <c r="HO363" i="6"/>
  <c r="AT372" i="6"/>
  <c r="CP372" i="6"/>
  <c r="JV5" i="1"/>
  <c r="JG21" i="1"/>
  <c r="JG48" i="1"/>
  <c r="KF43" i="1"/>
  <c r="JG57" i="1"/>
  <c r="KF52" i="1"/>
  <c r="JH75" i="1"/>
  <c r="JH93" i="1"/>
  <c r="JH102" i="1"/>
  <c r="JH354" i="1"/>
  <c r="JH336" i="1"/>
  <c r="JH318" i="1"/>
  <c r="JG300" i="1"/>
  <c r="JG282" i="1"/>
  <c r="JG273" i="1"/>
  <c r="JG255" i="1"/>
  <c r="HQ363" i="6"/>
  <c r="DZ363" i="6"/>
  <c r="HR365" i="6"/>
  <c r="HR368" i="6"/>
  <c r="IP21" i="1"/>
  <c r="IP102" i="1"/>
  <c r="IP318" i="1"/>
  <c r="GF5" i="1"/>
  <c r="JH21" i="1"/>
  <c r="KB34" i="1"/>
  <c r="KD34" i="1"/>
  <c r="JH48" i="1"/>
  <c r="JH57" i="1"/>
  <c r="JK75" i="1"/>
  <c r="JQ75" i="1" s="1"/>
  <c r="JZ68" i="1"/>
  <c r="KA68" i="1"/>
  <c r="KA86" i="1"/>
  <c r="JK102" i="1"/>
  <c r="JQ102" i="1" s="1"/>
  <c r="GT30" i="6"/>
  <c r="JG354" i="1"/>
  <c r="JG336" i="1"/>
  <c r="JG318" i="1"/>
  <c r="JH120" i="1"/>
  <c r="HR360" i="6"/>
  <c r="JH183" i="1"/>
  <c r="JH156" i="1"/>
  <c r="JH138" i="1"/>
  <c r="JG120" i="1"/>
  <c r="KJ7" i="1"/>
  <c r="KI12" i="1"/>
  <c r="KJ12" i="1" s="1"/>
  <c r="IZ6" i="1"/>
  <c r="IW7" i="1"/>
  <c r="JH30" i="1"/>
  <c r="JM48" i="1"/>
  <c r="JM57" i="1"/>
  <c r="HR16" i="6"/>
  <c r="HR38" i="6"/>
  <c r="CD210" i="6"/>
  <c r="DB210" i="6"/>
  <c r="DZ210" i="6"/>
  <c r="HQ228" i="6"/>
  <c r="EL228" i="6"/>
  <c r="HF228" i="6"/>
  <c r="HR232" i="6"/>
  <c r="AS7" i="13"/>
  <c r="AT7" i="13" s="1"/>
  <c r="AT6" i="13"/>
  <c r="G8" i="14"/>
  <c r="G9" i="14" s="1"/>
  <c r="H7" i="14"/>
  <c r="AT39" i="1"/>
  <c r="BR39" i="1"/>
  <c r="CP39" i="1"/>
  <c r="DN39" i="1"/>
  <c r="EL39" i="1"/>
  <c r="FJ39" i="1"/>
  <c r="JM336" i="1"/>
  <c r="JH228" i="1"/>
  <c r="JG210" i="1"/>
  <c r="JN170" i="1"/>
  <c r="BR48" i="6"/>
  <c r="FJ48" i="6"/>
  <c r="HF48" i="6"/>
  <c r="GT129" i="6"/>
  <c r="JH291" i="1"/>
  <c r="JH264" i="1"/>
  <c r="JH246" i="1"/>
  <c r="JG228" i="1"/>
  <c r="JY113" i="1"/>
  <c r="JN6" i="1"/>
  <c r="JN23" i="1"/>
  <c r="JQ23" i="1"/>
  <c r="JN29" i="1"/>
  <c r="JQ29" i="1"/>
  <c r="JN37" i="1"/>
  <c r="JQ37" i="1"/>
  <c r="JN61" i="1"/>
  <c r="JS61" i="1"/>
  <c r="JS162" i="1"/>
  <c r="JN162" i="1"/>
  <c r="JN216" i="1"/>
  <c r="JS216" i="1"/>
  <c r="JN316" i="1"/>
  <c r="JS316" i="1"/>
  <c r="JN356" i="1"/>
  <c r="JS356" i="1"/>
  <c r="JS362" i="1"/>
  <c r="JN362" i="1"/>
  <c r="HR362" i="6"/>
  <c r="HR369" i="6"/>
  <c r="HR361" i="6"/>
  <c r="FV237" i="1"/>
  <c r="JH210" i="1"/>
  <c r="JG183" i="1"/>
  <c r="JG156" i="1"/>
  <c r="JG138" i="1"/>
  <c r="JH84" i="1"/>
  <c r="HU361" i="6"/>
  <c r="JH372" i="1"/>
  <c r="FV255" i="1"/>
  <c r="ID12" i="1"/>
  <c r="ID30" i="1"/>
  <c r="ID156" i="1"/>
  <c r="ID165" i="1"/>
  <c r="JS36" i="1"/>
  <c r="JS80" i="1"/>
  <c r="JS123" i="1"/>
  <c r="JS131" i="1"/>
  <c r="JS335" i="1"/>
  <c r="JN297" i="1"/>
  <c r="JN181" i="1"/>
  <c r="JB102" i="1"/>
  <c r="JH345" i="1"/>
  <c r="JH327" i="1"/>
  <c r="JH309" i="1"/>
  <c r="JG291" i="1"/>
  <c r="JG264" i="1"/>
  <c r="JG246" i="1"/>
  <c r="JH111" i="1"/>
  <c r="BF363" i="6"/>
  <c r="CD363" i="6"/>
  <c r="DB363" i="6"/>
  <c r="FV363" i="6"/>
  <c r="GT363" i="6"/>
  <c r="BR372" i="6"/>
  <c r="EL372" i="6"/>
  <c r="FJ372" i="6"/>
  <c r="GH372" i="6"/>
  <c r="FV84" i="1"/>
  <c r="FV147" i="1"/>
  <c r="FV273" i="1"/>
  <c r="FV282" i="1"/>
  <c r="FV300" i="1"/>
  <c r="JS72" i="1"/>
  <c r="JN72" i="1"/>
  <c r="JS105" i="1"/>
  <c r="JN105" i="1"/>
  <c r="JS127" i="1"/>
  <c r="JN127" i="1"/>
  <c r="JN143" i="1"/>
  <c r="JS143" i="1"/>
  <c r="JN167" i="1"/>
  <c r="JS167" i="1"/>
  <c r="JN189" i="1"/>
  <c r="JS189" i="1"/>
  <c r="JN197" i="1"/>
  <c r="JS197" i="1"/>
  <c r="JN243" i="1"/>
  <c r="JS243" i="1"/>
  <c r="JN251" i="1"/>
  <c r="JS251" i="1"/>
  <c r="JN259" i="1"/>
  <c r="JS259" i="1"/>
  <c r="JS351" i="1"/>
  <c r="JN351" i="1"/>
  <c r="JS359" i="1"/>
  <c r="JN359" i="1"/>
  <c r="I9" i="14"/>
  <c r="J9" i="14" s="1"/>
  <c r="KF97" i="1"/>
  <c r="HR140" i="6"/>
  <c r="BR192" i="6"/>
  <c r="CP192" i="6"/>
  <c r="EL192" i="6"/>
  <c r="HO219" i="6"/>
  <c r="DB219" i="6"/>
  <c r="DZ219" i="6"/>
  <c r="FV219" i="6"/>
  <c r="GT219" i="6"/>
  <c r="HO300" i="6"/>
  <c r="KB349" i="1"/>
  <c r="JG345" i="1"/>
  <c r="KF331" i="1"/>
  <c r="JG327" i="1"/>
  <c r="JG309" i="1"/>
  <c r="GT183" i="1"/>
  <c r="FJ183" i="1"/>
  <c r="BR183" i="1"/>
  <c r="AT183" i="1"/>
  <c r="HF174" i="1"/>
  <c r="CP156" i="1"/>
  <c r="CD147" i="1"/>
  <c r="GT138" i="1"/>
  <c r="DN138" i="1"/>
  <c r="AT138" i="1"/>
  <c r="JG111" i="1"/>
  <c r="AW7" i="13"/>
  <c r="AX6" i="13"/>
  <c r="JS159" i="1"/>
  <c r="JS221" i="1"/>
  <c r="JS321" i="1"/>
  <c r="JS329" i="1"/>
  <c r="JN305" i="1"/>
  <c r="JS15" i="1"/>
  <c r="JN15" i="1"/>
  <c r="JN9" i="1"/>
  <c r="JS9" i="1"/>
  <c r="JH174" i="1"/>
  <c r="JH147" i="1"/>
  <c r="JH129" i="1"/>
  <c r="JG363" i="1"/>
  <c r="JS151" i="1"/>
  <c r="KM39" i="1"/>
  <c r="KK246" i="1"/>
  <c r="JN313" i="1"/>
  <c r="JN73" i="1"/>
  <c r="JN43" i="1"/>
  <c r="JS51" i="1"/>
  <c r="JN51" i="1"/>
  <c r="JS65" i="1"/>
  <c r="JN65" i="1"/>
  <c r="JN81" i="1"/>
  <c r="JN122" i="1"/>
  <c r="JN128" i="1"/>
  <c r="JN136" i="1"/>
  <c r="JS136" i="1"/>
  <c r="JN144" i="1"/>
  <c r="JS176" i="1"/>
  <c r="JN176" i="1"/>
  <c r="JN182" i="1"/>
  <c r="JS182" i="1"/>
  <c r="JS190" i="1"/>
  <c r="JN190" i="1"/>
  <c r="JN198" i="1"/>
  <c r="JS252" i="1"/>
  <c r="JN252" i="1"/>
  <c r="JN260" i="1"/>
  <c r="JN268" i="1"/>
  <c r="JS268" i="1"/>
  <c r="JN276" i="1"/>
  <c r="JN284" i="1"/>
  <c r="JS284" i="1"/>
  <c r="JN314" i="1"/>
  <c r="JN338" i="1"/>
  <c r="JS338" i="1"/>
  <c r="JS352" i="1"/>
  <c r="JN352" i="1"/>
  <c r="JN360" i="1"/>
  <c r="JN368" i="1"/>
  <c r="HK129" i="6"/>
  <c r="JH201" i="1"/>
  <c r="JH192" i="1"/>
  <c r="JG174" i="1"/>
  <c r="JG147" i="1"/>
  <c r="JG129" i="1"/>
  <c r="J363" i="6"/>
  <c r="HU357" i="6"/>
  <c r="FV12" i="1"/>
  <c r="FV21" i="1"/>
  <c r="FV39" i="1"/>
  <c r="FV327" i="1"/>
  <c r="IP138" i="1"/>
  <c r="JS135" i="1"/>
  <c r="JS289" i="1"/>
  <c r="KM66" i="1"/>
  <c r="JN59" i="1"/>
  <c r="JS10" i="1"/>
  <c r="JN10" i="1"/>
  <c r="JH237" i="1"/>
  <c r="JH219" i="1"/>
  <c r="JG201" i="1"/>
  <c r="JG192" i="1"/>
  <c r="JH165" i="1"/>
  <c r="JS50" i="1"/>
  <c r="JS173" i="1"/>
  <c r="KI75" i="1"/>
  <c r="KI93" i="1"/>
  <c r="KI120" i="1"/>
  <c r="KI237" i="1"/>
  <c r="KI264" i="1"/>
  <c r="KI318" i="1"/>
  <c r="JN205" i="1"/>
  <c r="JN64" i="1"/>
  <c r="JS52" i="1"/>
  <c r="JN52" i="1"/>
  <c r="JS82" i="1"/>
  <c r="JN82" i="1"/>
  <c r="JN90" i="1"/>
  <c r="JS90" i="1"/>
  <c r="JN115" i="1"/>
  <c r="JS115" i="1"/>
  <c r="JN153" i="1"/>
  <c r="JS153" i="1"/>
  <c r="JN161" i="1"/>
  <c r="JS161" i="1"/>
  <c r="JN207" i="1"/>
  <c r="JS207" i="1"/>
  <c r="JN231" i="1"/>
  <c r="JS231" i="1"/>
  <c r="JN245" i="1"/>
  <c r="JS245" i="1"/>
  <c r="JN277" i="1"/>
  <c r="JS277" i="1"/>
  <c r="JN285" i="1"/>
  <c r="JS285" i="1"/>
  <c r="JN315" i="1"/>
  <c r="JS315" i="1"/>
  <c r="JS323" i="1"/>
  <c r="JN323" i="1"/>
  <c r="JS331" i="1"/>
  <c r="JN331" i="1"/>
  <c r="JN339" i="1"/>
  <c r="JS339" i="1"/>
  <c r="JG30" i="1"/>
  <c r="HR46" i="6"/>
  <c r="FV57" i="6"/>
  <c r="HK66" i="6"/>
  <c r="HR109" i="6"/>
  <c r="HL120" i="6"/>
  <c r="JH300" i="1"/>
  <c r="JH282" i="1"/>
  <c r="JH273" i="1"/>
  <c r="JH255" i="1"/>
  <c r="JG237" i="1"/>
  <c r="JG219" i="1"/>
  <c r="JG165" i="1"/>
  <c r="V111" i="1"/>
  <c r="BR363" i="6"/>
  <c r="CP363" i="6"/>
  <c r="HO372" i="6"/>
  <c r="J363" i="1"/>
  <c r="CD363" i="1"/>
  <c r="DZ363" i="1"/>
  <c r="V372" i="1"/>
  <c r="AT372" i="1"/>
  <c r="JZ365" i="1"/>
  <c r="FJ372" i="1"/>
  <c r="GT372" i="1"/>
  <c r="HR372" i="1"/>
  <c r="FV210" i="1"/>
  <c r="FV372" i="1"/>
  <c r="ID237" i="1"/>
  <c r="ID246" i="1"/>
  <c r="JN11" i="1"/>
  <c r="JS11" i="1"/>
  <c r="JN53" i="1"/>
  <c r="JQ53" i="1"/>
  <c r="JN69" i="1"/>
  <c r="JN77" i="1"/>
  <c r="JQ77" i="1"/>
  <c r="JN83" i="1"/>
  <c r="JN100" i="1"/>
  <c r="JN108" i="1"/>
  <c r="JN116" i="1"/>
  <c r="JN154" i="1"/>
  <c r="JQ154" i="1"/>
  <c r="JN178" i="1"/>
  <c r="JN186" i="1"/>
  <c r="JN208" i="1"/>
  <c r="JN232" i="1"/>
  <c r="JQ232" i="1"/>
  <c r="JN240" i="1"/>
  <c r="JN262" i="1"/>
  <c r="JQ262" i="1"/>
  <c r="JN270" i="1"/>
  <c r="JN286" i="1"/>
  <c r="JQ286" i="1"/>
  <c r="JN294" i="1"/>
  <c r="JN324" i="1"/>
  <c r="JN348" i="1"/>
  <c r="JN370" i="1"/>
  <c r="KK165" i="1"/>
  <c r="KI66" i="1"/>
  <c r="D7" i="14"/>
  <c r="JQ17" i="1"/>
  <c r="JN46" i="1"/>
  <c r="JN62" i="1"/>
  <c r="JN86" i="1"/>
  <c r="JN101" i="1"/>
  <c r="JN117" i="1"/>
  <c r="KA338" i="1"/>
  <c r="IP165" i="1"/>
  <c r="IP174" i="1"/>
  <c r="IP282" i="1"/>
  <c r="KI21" i="1"/>
  <c r="KK102" i="1"/>
  <c r="KK111" i="1"/>
  <c r="KK120" i="1"/>
  <c r="KK138" i="1"/>
  <c r="KK147" i="1"/>
  <c r="KK174" i="1"/>
  <c r="KK183" i="1"/>
  <c r="KK282" i="1"/>
  <c r="KK291" i="1"/>
  <c r="KK318" i="1"/>
  <c r="KK327" i="1"/>
  <c r="KK354" i="1"/>
  <c r="KK363" i="1"/>
  <c r="JN47" i="1"/>
  <c r="V7" i="14"/>
  <c r="HR91" i="6"/>
  <c r="ID354" i="1"/>
  <c r="KN10" i="1"/>
  <c r="KM21" i="1"/>
  <c r="KL9" i="1"/>
  <c r="KI30" i="1"/>
  <c r="KI39" i="1"/>
  <c r="KK57" i="1"/>
  <c r="KK66" i="1"/>
  <c r="KM75" i="1"/>
  <c r="KM84" i="1"/>
  <c r="KM93" i="1"/>
  <c r="KM102" i="1"/>
  <c r="KM111" i="1"/>
  <c r="KM129" i="1"/>
  <c r="KM138" i="1"/>
  <c r="KM147" i="1"/>
  <c r="KM156" i="1"/>
  <c r="KM174" i="1"/>
  <c r="KM183" i="1"/>
  <c r="KM210" i="1"/>
  <c r="KM219" i="1"/>
  <c r="KM228" i="1"/>
  <c r="KM237" i="1"/>
  <c r="KM246" i="1"/>
  <c r="KM255" i="1"/>
  <c r="KM264" i="1"/>
  <c r="KM282" i="1"/>
  <c r="KM300" i="1"/>
  <c r="KM318" i="1"/>
  <c r="KM336" i="1"/>
  <c r="KM345" i="1"/>
  <c r="KM354" i="1"/>
  <c r="KM363" i="1"/>
  <c r="KM372" i="1"/>
  <c r="JN212" i="1"/>
  <c r="JN218" i="1"/>
  <c r="JN242" i="1"/>
  <c r="JN272" i="1"/>
  <c r="JN326" i="1"/>
  <c r="JN350" i="1"/>
  <c r="IP129" i="1"/>
  <c r="FV129" i="1"/>
  <c r="CD129" i="1"/>
  <c r="JY122" i="1"/>
  <c r="AT129" i="6"/>
  <c r="HR122" i="6"/>
  <c r="HB122" i="6"/>
  <c r="HB123" i="6" s="1"/>
  <c r="HB124" i="6" s="1"/>
  <c r="HB125" i="6" s="1"/>
  <c r="HB126" i="6" s="1"/>
  <c r="HB127" i="6" s="1"/>
  <c r="HB128" i="6" s="1"/>
  <c r="HB131" i="6" s="1"/>
  <c r="HB132" i="6" s="1"/>
  <c r="HB133" i="6" s="1"/>
  <c r="HB134" i="6" s="1"/>
  <c r="HB135" i="6" s="1"/>
  <c r="HB136" i="6" s="1"/>
  <c r="HB137" i="6" s="1"/>
  <c r="HB140" i="6" s="1"/>
  <c r="HB141" i="6" s="1"/>
  <c r="HB142" i="6" s="1"/>
  <c r="HB143" i="6" s="1"/>
  <c r="HB144" i="6" s="1"/>
  <c r="HB145" i="6" s="1"/>
  <c r="HB146" i="6" s="1"/>
  <c r="HB149" i="6" s="1"/>
  <c r="HB150" i="6" s="1"/>
  <c r="HB151" i="6" s="1"/>
  <c r="HB152" i="6" s="1"/>
  <c r="HB153" i="6" s="1"/>
  <c r="HB154" i="6" s="1"/>
  <c r="HB155" i="6" s="1"/>
  <c r="HB158" i="6" s="1"/>
  <c r="HB159" i="6" s="1"/>
  <c r="HB160" i="6" s="1"/>
  <c r="HB161" i="6" s="1"/>
  <c r="HB162" i="6" s="1"/>
  <c r="HB163" i="6" s="1"/>
  <c r="HB164" i="6" s="1"/>
  <c r="HB167" i="6" s="1"/>
  <c r="HB168" i="6" s="1"/>
  <c r="HB169" i="6" s="1"/>
  <c r="HB170" i="6" s="1"/>
  <c r="HB171" i="6" s="1"/>
  <c r="HB172" i="6" s="1"/>
  <c r="HB173" i="6" s="1"/>
  <c r="HB176" i="6" s="1"/>
  <c r="HB177" i="6" s="1"/>
  <c r="HB178" i="6" s="1"/>
  <c r="HB179" i="6" s="1"/>
  <c r="HB180" i="6" s="1"/>
  <c r="HB181" i="6" s="1"/>
  <c r="HB182" i="6" s="1"/>
  <c r="HB185" i="6" s="1"/>
  <c r="HB186" i="6" s="1"/>
  <c r="HB187" i="6" s="1"/>
  <c r="HB188" i="6" s="1"/>
  <c r="HB189" i="6" s="1"/>
  <c r="HB190" i="6" s="1"/>
  <c r="HB191" i="6" s="1"/>
  <c r="HB194" i="6" s="1"/>
  <c r="HB195" i="6" s="1"/>
  <c r="HB196" i="6" s="1"/>
  <c r="HB197" i="6" s="1"/>
  <c r="HB198" i="6" s="1"/>
  <c r="HB199" i="6" s="1"/>
  <c r="HB200" i="6" s="1"/>
  <c r="HB203" i="6" s="1"/>
  <c r="HB204" i="6" s="1"/>
  <c r="HB205" i="6" s="1"/>
  <c r="HB206" i="6" s="1"/>
  <c r="HB207" i="6" s="1"/>
  <c r="HB208" i="6" s="1"/>
  <c r="HB209" i="6" s="1"/>
  <c r="HB212" i="6" s="1"/>
  <c r="HB213" i="6" s="1"/>
  <c r="HB214" i="6" s="1"/>
  <c r="HB215" i="6" s="1"/>
  <c r="HB216" i="6" s="1"/>
  <c r="HB217" i="6" s="1"/>
  <c r="HB218" i="6" s="1"/>
  <c r="HB221" i="6" s="1"/>
  <c r="HB222" i="6" s="1"/>
  <c r="HB223" i="6" s="1"/>
  <c r="HB224" i="6" s="1"/>
  <c r="HB225" i="6" s="1"/>
  <c r="HB226" i="6" s="1"/>
  <c r="HB227" i="6" s="1"/>
  <c r="HB230" i="6" s="1"/>
  <c r="HB231" i="6" s="1"/>
  <c r="HB232" i="6" s="1"/>
  <c r="HB233" i="6" s="1"/>
  <c r="HB234" i="6" s="1"/>
  <c r="HB235" i="6" s="1"/>
  <c r="HB236" i="6" s="1"/>
  <c r="HB239" i="6" s="1"/>
  <c r="HB240" i="6" s="1"/>
  <c r="HB241" i="6" s="1"/>
  <c r="HB242" i="6" s="1"/>
  <c r="HB243" i="6" s="1"/>
  <c r="HB244" i="6" s="1"/>
  <c r="HB245" i="6" s="1"/>
  <c r="HB248" i="6" s="1"/>
  <c r="HB249" i="6" s="1"/>
  <c r="HB250" i="6" s="1"/>
  <c r="HB251" i="6" s="1"/>
  <c r="HB252" i="6" s="1"/>
  <c r="HB253" i="6" s="1"/>
  <c r="HB254" i="6" s="1"/>
  <c r="HB257" i="6" s="1"/>
  <c r="HB258" i="6" s="1"/>
  <c r="HB259" i="6" s="1"/>
  <c r="HB260" i="6" s="1"/>
  <c r="HB261" i="6" s="1"/>
  <c r="HB262" i="6" s="1"/>
  <c r="HB263" i="6" s="1"/>
  <c r="HB266" i="6" s="1"/>
  <c r="HB267" i="6" s="1"/>
  <c r="HB268" i="6" s="1"/>
  <c r="HB269" i="6" s="1"/>
  <c r="HB270" i="6" s="1"/>
  <c r="HB271" i="6" s="1"/>
  <c r="HB272" i="6" s="1"/>
  <c r="HB275" i="6" s="1"/>
  <c r="HB276" i="6" s="1"/>
  <c r="HB277" i="6" s="1"/>
  <c r="KM120" i="1"/>
  <c r="JN119" i="1"/>
  <c r="V120" i="6"/>
  <c r="AR116" i="6"/>
  <c r="AO117" i="6"/>
  <c r="F117" i="6"/>
  <c r="H115" i="6"/>
  <c r="E116" i="6"/>
  <c r="F92" i="1"/>
  <c r="JJ36" i="1"/>
  <c r="F37" i="1"/>
  <c r="F69" i="6"/>
  <c r="AD115" i="6"/>
  <c r="BN68" i="6"/>
  <c r="BN69" i="6" s="1"/>
  <c r="BN70" i="6" s="1"/>
  <c r="BN71" i="6" s="1"/>
  <c r="BN72" i="6" s="1"/>
  <c r="BN73" i="6" s="1"/>
  <c r="BN74" i="6" s="1"/>
  <c r="BN77" i="6" s="1"/>
  <c r="BN78" i="6" s="1"/>
  <c r="BN79" i="6" s="1"/>
  <c r="BN80" i="6" s="1"/>
  <c r="BN81" i="6" s="1"/>
  <c r="BN82" i="6" s="1"/>
  <c r="BN83" i="6" s="1"/>
  <c r="BN86" i="6" s="1"/>
  <c r="BN87" i="6" s="1"/>
  <c r="BN88" i="6" s="1"/>
  <c r="BN89" i="6" s="1"/>
  <c r="BN90" i="6" s="1"/>
  <c r="BN91" i="6" s="1"/>
  <c r="BN92" i="6" s="1"/>
  <c r="BN95" i="6" s="1"/>
  <c r="BN96" i="6" s="1"/>
  <c r="BN97" i="6" s="1"/>
  <c r="BN98" i="6" s="1"/>
  <c r="BN99" i="6" s="1"/>
  <c r="BN100" i="6" s="1"/>
  <c r="BN101" i="6" s="1"/>
  <c r="BN104" i="6" s="1"/>
  <c r="BN105" i="6" s="1"/>
  <c r="BN106" i="6" s="1"/>
  <c r="BN107" i="6" s="1"/>
  <c r="BN108" i="6" s="1"/>
  <c r="BN109" i="6" s="1"/>
  <c r="BN110" i="6" s="1"/>
  <c r="BN113" i="6" s="1"/>
  <c r="CX89" i="1"/>
  <c r="JJ88" i="1"/>
  <c r="B14" i="1"/>
  <c r="B15" i="1" s="1"/>
  <c r="B16" i="1" s="1"/>
  <c r="B17" i="1" s="1"/>
  <c r="B18" i="1" s="1"/>
  <c r="B19" i="1" s="1"/>
  <c r="B20" i="1" s="1"/>
  <c r="B23" i="1" s="1"/>
  <c r="B24" i="1" s="1"/>
  <c r="B25" i="1" s="1"/>
  <c r="B26" i="1" s="1"/>
  <c r="B27" i="1" s="1"/>
  <c r="B28" i="1" s="1"/>
  <c r="B29" i="1" s="1"/>
  <c r="B32" i="1" s="1"/>
  <c r="B33" i="1" s="1"/>
  <c r="B34" i="1" s="1"/>
  <c r="B35" i="1" s="1"/>
  <c r="B36" i="1" s="1"/>
  <c r="B37" i="1" s="1"/>
  <c r="B38" i="1" s="1"/>
  <c r="B41" i="1" s="1"/>
  <c r="B42" i="1" s="1"/>
  <c r="B43" i="1" s="1"/>
  <c r="B44" i="1" s="1"/>
  <c r="B45" i="1" s="1"/>
  <c r="B46" i="1" s="1"/>
  <c r="B47" i="1" s="1"/>
  <c r="B50" i="1" s="1"/>
  <c r="B51" i="1" s="1"/>
  <c r="B52" i="1" s="1"/>
  <c r="B53" i="1" s="1"/>
  <c r="B54" i="1" s="1"/>
  <c r="B55" i="1" s="1"/>
  <c r="B56" i="1" s="1"/>
  <c r="B59" i="1" s="1"/>
  <c r="B60" i="1" s="1"/>
  <c r="B61" i="1" s="1"/>
  <c r="B62" i="1" s="1"/>
  <c r="B63" i="1" s="1"/>
  <c r="B64" i="1" s="1"/>
  <c r="B65" i="1" s="1"/>
  <c r="B68" i="1" s="1"/>
  <c r="B69" i="1" s="1"/>
  <c r="B70" i="1" s="1"/>
  <c r="B71" i="1" s="1"/>
  <c r="B72" i="1" s="1"/>
  <c r="B73" i="1" s="1"/>
  <c r="B74" i="1" s="1"/>
  <c r="B77" i="1" s="1"/>
  <c r="B78" i="1" s="1"/>
  <c r="B79" i="1" s="1"/>
  <c r="B80" i="1" s="1"/>
  <c r="B81" i="1" s="1"/>
  <c r="B82" i="1" s="1"/>
  <c r="B83" i="1" s="1"/>
  <c r="B86" i="1" s="1"/>
  <c r="B87" i="1" s="1"/>
  <c r="B88" i="1" s="1"/>
  <c r="B89" i="1" s="1"/>
  <c r="B90" i="1" s="1"/>
  <c r="B91" i="1" s="1"/>
  <c r="B92" i="1" s="1"/>
  <c r="B95" i="1" s="1"/>
  <c r="B96" i="1" s="1"/>
  <c r="B97" i="1" s="1"/>
  <c r="B98" i="1" s="1"/>
  <c r="B99" i="1" s="1"/>
  <c r="B100" i="1" s="1"/>
  <c r="B101" i="1" s="1"/>
  <c r="B104" i="1" s="1"/>
  <c r="B105" i="1" s="1"/>
  <c r="B106" i="1" s="1"/>
  <c r="B107" i="1" s="1"/>
  <c r="B108" i="1" s="1"/>
  <c r="B109" i="1" s="1"/>
  <c r="B110" i="1" s="1"/>
  <c r="B113" i="1" s="1"/>
  <c r="B114" i="1" s="1"/>
  <c r="B115" i="1" s="1"/>
  <c r="B116" i="1" s="1"/>
  <c r="B117" i="1" s="1"/>
  <c r="B118" i="1" s="1"/>
  <c r="B119" i="1" s="1"/>
  <c r="B122" i="1" s="1"/>
  <c r="B123" i="1" s="1"/>
  <c r="B124" i="1" s="1"/>
  <c r="B125" i="1" s="1"/>
  <c r="B126" i="1" s="1"/>
  <c r="B127" i="1" s="1"/>
  <c r="B128" i="1" s="1"/>
  <c r="B131" i="1" s="1"/>
  <c r="B132" i="1" s="1"/>
  <c r="B133" i="1" s="1"/>
  <c r="B134" i="1" s="1"/>
  <c r="B135" i="1" s="1"/>
  <c r="B136" i="1" s="1"/>
  <c r="B137" i="1" s="1"/>
  <c r="B140" i="1" s="1"/>
  <c r="B141" i="1" s="1"/>
  <c r="B142" i="1" s="1"/>
  <c r="B143" i="1" s="1"/>
  <c r="B144" i="1" s="1"/>
  <c r="B145" i="1" s="1"/>
  <c r="B146" i="1" s="1"/>
  <c r="B149" i="1" s="1"/>
  <c r="B150" i="1" s="1"/>
  <c r="B151" i="1" s="1"/>
  <c r="B152" i="1" s="1"/>
  <c r="B153" i="1" s="1"/>
  <c r="B154" i="1" s="1"/>
  <c r="B155" i="1" s="1"/>
  <c r="B158" i="1" s="1"/>
  <c r="B159" i="1" s="1"/>
  <c r="B160" i="1" s="1"/>
  <c r="B161" i="1" s="1"/>
  <c r="B162" i="1" s="1"/>
  <c r="B163" i="1" s="1"/>
  <c r="B164" i="1" s="1"/>
  <c r="B167" i="1" s="1"/>
  <c r="B168" i="1" s="1"/>
  <c r="B169" i="1" s="1"/>
  <c r="B170" i="1" s="1"/>
  <c r="B171" i="1" s="1"/>
  <c r="B172" i="1" s="1"/>
  <c r="B173" i="1" s="1"/>
  <c r="B4" i="11"/>
  <c r="B5" i="11" s="1"/>
  <c r="B6" i="11" s="1"/>
  <c r="B7" i="11" s="1"/>
  <c r="B8" i="11" s="1"/>
  <c r="B9" i="11" s="1"/>
  <c r="B10" i="11" s="1"/>
  <c r="B11" i="11" s="1"/>
  <c r="B12" i="11" s="1"/>
  <c r="B13" i="11" s="1"/>
  <c r="B14" i="11" s="1"/>
  <c r="B15" i="11" s="1"/>
  <c r="B16" i="11" s="1"/>
  <c r="B17" i="11" s="1"/>
  <c r="B18" i="11" s="1"/>
  <c r="B19" i="11" s="1"/>
  <c r="B20" i="11" s="1"/>
  <c r="B21" i="11" s="1"/>
  <c r="B22" i="11" s="1"/>
  <c r="B23" i="11" s="1"/>
  <c r="B24" i="11" s="1"/>
  <c r="B25" i="11" s="1"/>
  <c r="B26" i="11" s="1"/>
  <c r="B27" i="11" s="1"/>
  <c r="B28" i="11" s="1"/>
  <c r="B29" i="11" s="1"/>
  <c r="B30" i="11" s="1"/>
  <c r="B31" i="11" s="1"/>
  <c r="B32" i="11" s="1"/>
  <c r="B33" i="11" s="1"/>
  <c r="B34" i="11" s="1"/>
  <c r="B35" i="11" s="1"/>
  <c r="B36" i="11" s="1"/>
  <c r="B37" i="11" s="1"/>
  <c r="B38" i="11" s="1"/>
  <c r="B39" i="11" s="1"/>
  <c r="B40" i="11" s="1"/>
  <c r="B41" i="11" s="1"/>
  <c r="B42" i="11" s="1"/>
  <c r="F8" i="6"/>
  <c r="I50" i="12"/>
  <c r="J49" i="12"/>
  <c r="L25" i="12"/>
  <c r="I26" i="12"/>
  <c r="J25" i="12"/>
  <c r="F9" i="1"/>
  <c r="JM21" i="1"/>
  <c r="JK21" i="1"/>
  <c r="V21" i="1"/>
  <c r="KB43" i="1"/>
  <c r="KB52" i="1"/>
  <c r="HP6" i="1"/>
  <c r="HD5" i="1"/>
  <c r="HA6" i="1"/>
  <c r="D5" i="10"/>
  <c r="HU128" i="6"/>
  <c r="HU129" i="6" s="1"/>
  <c r="HR128" i="6"/>
  <c r="HO129" i="6"/>
  <c r="HQ129" i="6"/>
  <c r="JJ5" i="1"/>
  <c r="HB6" i="1"/>
  <c r="T6" i="1"/>
  <c r="Q7" i="1"/>
  <c r="HU44" i="6"/>
  <c r="HU48" i="6" s="1"/>
  <c r="HR44" i="6"/>
  <c r="H25" i="12"/>
  <c r="G26" i="12"/>
  <c r="AR5" i="1"/>
  <c r="H5" i="10"/>
  <c r="AO6" i="1"/>
  <c r="KB16" i="1"/>
  <c r="JM39" i="1"/>
  <c r="JY32" i="1"/>
  <c r="JK39" i="1"/>
  <c r="KA32" i="1"/>
  <c r="GH39" i="1"/>
  <c r="KD97" i="1"/>
  <c r="E12" i="10"/>
  <c r="KB8" i="1"/>
  <c r="JZ5" i="1"/>
  <c r="CP12" i="1"/>
  <c r="HU135" i="6"/>
  <c r="HR135" i="6"/>
  <c r="HU29" i="6"/>
  <c r="HU30" i="6" s="1"/>
  <c r="HR29" i="6"/>
  <c r="HU52" i="6"/>
  <c r="HR52" i="6"/>
  <c r="HU61" i="6"/>
  <c r="HR61" i="6"/>
  <c r="GR5" i="1"/>
  <c r="GO6" i="1"/>
  <c r="HU109" i="6"/>
  <c r="HU56" i="6"/>
  <c r="HR56" i="6"/>
  <c r="KF16" i="1"/>
  <c r="JM30" i="1"/>
  <c r="JY23" i="1"/>
  <c r="JZ23" i="1"/>
  <c r="CP30" i="1"/>
  <c r="FJ30" i="1"/>
  <c r="HR36" i="6"/>
  <c r="V8" i="11"/>
  <c r="HK48" i="6"/>
  <c r="HU133" i="6"/>
  <c r="HR133" i="6"/>
  <c r="F5" i="10"/>
  <c r="HQ354" i="6"/>
  <c r="V354" i="6"/>
  <c r="HO354" i="6"/>
  <c r="HO12" i="6"/>
  <c r="JX5" i="1"/>
  <c r="JI5" i="1"/>
  <c r="JG13" i="1" s="1"/>
  <c r="J12" i="1"/>
  <c r="JM12" i="1"/>
  <c r="JY5" i="1"/>
  <c r="KD43" i="1"/>
  <c r="KD52" i="1"/>
  <c r="HN5" i="6"/>
  <c r="CL6" i="6"/>
  <c r="HU136" i="6"/>
  <c r="HR136" i="6"/>
  <c r="HO66" i="6"/>
  <c r="HU233" i="6"/>
  <c r="HR233" i="6"/>
  <c r="R37" i="11"/>
  <c r="HK309" i="6"/>
  <c r="HK138" i="6"/>
  <c r="EG6" i="1"/>
  <c r="HR218" i="6"/>
  <c r="EJ5" i="1"/>
  <c r="HO210" i="6"/>
  <c r="JY14" i="1"/>
  <c r="JK30" i="1"/>
  <c r="V42" i="11"/>
  <c r="O42" i="11" s="1"/>
  <c r="HK354" i="6"/>
  <c r="HU257" i="6"/>
  <c r="HR257" i="6"/>
  <c r="DZ102" i="1"/>
  <c r="P4" i="11"/>
  <c r="JB75" i="1"/>
  <c r="JB84" i="1"/>
  <c r="JB93" i="1"/>
  <c r="JB192" i="1"/>
  <c r="JB201" i="1"/>
  <c r="JB300" i="1"/>
  <c r="JB309" i="1"/>
  <c r="JN42" i="1"/>
  <c r="JQ42" i="1"/>
  <c r="CD300" i="6"/>
  <c r="JK93" i="1"/>
  <c r="JZ86" i="1"/>
  <c r="HR102" i="1"/>
  <c r="HK21" i="6"/>
  <c r="JY68" i="1"/>
  <c r="JM102" i="1"/>
  <c r="KF358" i="1"/>
  <c r="KF349" i="1"/>
  <c r="KD340" i="1"/>
  <c r="KB331" i="1"/>
  <c r="JM210" i="1"/>
  <c r="JK210" i="1"/>
  <c r="JQ210" i="1" s="1"/>
  <c r="KA194" i="1"/>
  <c r="JM192" i="1"/>
  <c r="JK192" i="1"/>
  <c r="JQ192" i="1" s="1"/>
  <c r="JY176" i="1"/>
  <c r="KA140" i="1"/>
  <c r="JY131" i="1"/>
  <c r="KD106" i="1"/>
  <c r="KB70" i="1"/>
  <c r="KB286" i="1"/>
  <c r="JZ149" i="1"/>
  <c r="AH120" i="6"/>
  <c r="KB367" i="1"/>
  <c r="ID372" i="1"/>
  <c r="JM372" i="1"/>
  <c r="JK372" i="1"/>
  <c r="JQ372" i="1" s="1"/>
  <c r="KB268" i="1"/>
  <c r="ID111" i="1"/>
  <c r="ID327" i="1"/>
  <c r="HR367" i="6"/>
  <c r="EL363" i="1"/>
  <c r="FJ363" i="1"/>
  <c r="AH372" i="1"/>
  <c r="CD372" i="1"/>
  <c r="DB372" i="1"/>
  <c r="HR340" i="6"/>
  <c r="HR24" i="6"/>
  <c r="FV363" i="1"/>
  <c r="KA356" i="1"/>
  <c r="AV7" i="13"/>
  <c r="AU8" i="13"/>
  <c r="KB358" i="1"/>
  <c r="KD367" i="1"/>
  <c r="ID228" i="1"/>
  <c r="ID57" i="1"/>
  <c r="ID120" i="1"/>
  <c r="JM363" i="1"/>
  <c r="HU366" i="6"/>
  <c r="J372" i="6"/>
  <c r="BF372" i="6"/>
  <c r="EX372" i="6"/>
  <c r="ID345" i="1"/>
  <c r="IN5" i="1"/>
  <c r="IK6" i="1"/>
  <c r="ID66" i="1"/>
  <c r="IP210" i="1"/>
  <c r="IP219" i="1"/>
  <c r="JQ20" i="1"/>
  <c r="JN20" i="1"/>
  <c r="KM12" i="1"/>
  <c r="KN12" i="1" s="1"/>
  <c r="IP48" i="1"/>
  <c r="FV219" i="1"/>
  <c r="ID93" i="1"/>
  <c r="BB6" i="13"/>
  <c r="BA7" i="13"/>
  <c r="KK21" i="1"/>
  <c r="JQ71" i="1"/>
  <c r="JN71" i="1"/>
  <c r="JN8" i="1"/>
  <c r="JN25" i="1"/>
  <c r="JS25" i="1"/>
  <c r="JN33" i="1"/>
  <c r="JN41" i="1"/>
  <c r="KJ5" i="1"/>
  <c r="KJ10" i="1"/>
  <c r="JN14" i="1"/>
  <c r="JQ14" i="1"/>
  <c r="KM48" i="1"/>
  <c r="KK75" i="1"/>
  <c r="KI192" i="1"/>
  <c r="KM30" i="1"/>
  <c r="KK156" i="1"/>
  <c r="KK192" i="1"/>
  <c r="KK201" i="1"/>
  <c r="KK264" i="1"/>
  <c r="KK300" i="1"/>
  <c r="KK345" i="1"/>
  <c r="KK372" i="1"/>
  <c r="KI57" i="1"/>
  <c r="U9" i="14"/>
  <c r="V8" i="14"/>
  <c r="IP75" i="1"/>
  <c r="JN55" i="1"/>
  <c r="JN63" i="1"/>
  <c r="JN79" i="1"/>
  <c r="JN87" i="1"/>
  <c r="JN96" i="1"/>
  <c r="JN104" i="1"/>
  <c r="JN110" i="1"/>
  <c r="JS118" i="1"/>
  <c r="JN118" i="1"/>
  <c r="JN126" i="1"/>
  <c r="JS126" i="1"/>
  <c r="JN142" i="1"/>
  <c r="JS142" i="1"/>
  <c r="JN150" i="1"/>
  <c r="JN164" i="1"/>
  <c r="JS164" i="1"/>
  <c r="JS172" i="1"/>
  <c r="JN172" i="1"/>
  <c r="JN188" i="1"/>
  <c r="JN196" i="1"/>
  <c r="JS196" i="1"/>
  <c r="JS204" i="1"/>
  <c r="JN204" i="1"/>
  <c r="JS234" i="1"/>
  <c r="JN234" i="1"/>
  <c r="JS250" i="1"/>
  <c r="JN250" i="1"/>
  <c r="JS280" i="1"/>
  <c r="JN280" i="1"/>
  <c r="JN296" i="1"/>
  <c r="JS296" i="1"/>
  <c r="JS312" i="1"/>
  <c r="JN312" i="1"/>
  <c r="JN334" i="1"/>
  <c r="JS334" i="1"/>
  <c r="JS342" i="1"/>
  <c r="JN342" i="1"/>
  <c r="JN366" i="1"/>
  <c r="JS366" i="1"/>
  <c r="IP30" i="1"/>
  <c r="JS150" i="1"/>
  <c r="KM309" i="1"/>
  <c r="JN288" i="1"/>
  <c r="JS110" i="1"/>
  <c r="KK30" i="1"/>
  <c r="KK48" i="1"/>
  <c r="KI102" i="1"/>
  <c r="KI138" i="1"/>
  <c r="KI165" i="1"/>
  <c r="KI174" i="1"/>
  <c r="KI201" i="1"/>
  <c r="KI282" i="1"/>
  <c r="KI309" i="1"/>
  <c r="KI336" i="1"/>
  <c r="KI372" i="1"/>
  <c r="JN107" i="1"/>
  <c r="JS107" i="1"/>
  <c r="JN145" i="1"/>
  <c r="JS145" i="1"/>
  <c r="JN177" i="1"/>
  <c r="JS177" i="1"/>
  <c r="T8" i="14"/>
  <c r="S9" i="14"/>
  <c r="KK309" i="1"/>
  <c r="KJ9" i="1"/>
  <c r="KM165" i="1"/>
  <c r="KM201" i="1"/>
  <c r="KM273" i="1"/>
  <c r="JN45" i="1"/>
  <c r="JN140" i="1"/>
  <c r="JQ140" i="1"/>
  <c r="JN146" i="1"/>
  <c r="JQ146" i="1"/>
  <c r="JN194" i="1"/>
  <c r="JQ194" i="1"/>
  <c r="JN200" i="1"/>
  <c r="JQ200" i="1"/>
  <c r="JN224" i="1"/>
  <c r="JQ224" i="1"/>
  <c r="JN248" i="1"/>
  <c r="JQ248" i="1"/>
  <c r="JN308" i="1"/>
  <c r="JQ308" i="1"/>
  <c r="JN332" i="1"/>
  <c r="JQ332" i="1"/>
  <c r="JS45" i="1"/>
  <c r="KL7" i="1"/>
  <c r="KL10" i="1"/>
  <c r="KK12" i="1"/>
  <c r="KL12" i="1" s="1"/>
  <c r="KK84" i="1"/>
  <c r="KK255" i="1"/>
  <c r="JN302" i="1"/>
  <c r="P8" i="14"/>
  <c r="O9" i="14"/>
  <c r="JB120" i="1"/>
  <c r="JB228" i="1"/>
  <c r="JB336" i="1"/>
  <c r="JS101" i="1"/>
  <c r="JS171" i="1"/>
  <c r="JQ178" i="1"/>
  <c r="JS217" i="1"/>
  <c r="KJ6" i="1"/>
  <c r="KI48" i="1"/>
  <c r="KM291" i="1"/>
  <c r="KM327" i="1"/>
  <c r="D8" i="14"/>
  <c r="C9" i="14"/>
  <c r="Q9" i="14"/>
  <c r="R8" i="14"/>
  <c r="JB237" i="1"/>
  <c r="JB345" i="1"/>
  <c r="JS38" i="1"/>
  <c r="JN38" i="1"/>
  <c r="R7" i="14"/>
  <c r="HF120" i="1"/>
  <c r="KA113" i="1"/>
  <c r="KF115" i="1"/>
  <c r="JM120" i="1"/>
  <c r="JS120" i="1" s="1"/>
  <c r="JZ113" i="1"/>
  <c r="JK120" i="1"/>
  <c r="JQ120" i="1" s="1"/>
  <c r="J120" i="1"/>
  <c r="HQ120" i="6"/>
  <c r="HK120" i="6"/>
  <c r="AT120" i="6"/>
  <c r="HO120" i="6"/>
  <c r="DV306" i="1" l="1"/>
  <c r="DV307" i="1" s="1"/>
  <c r="DV308" i="1" s="1"/>
  <c r="DV311" i="1" s="1"/>
  <c r="DV312" i="1" s="1"/>
  <c r="DV313" i="1" s="1"/>
  <c r="DV314" i="1" s="1"/>
  <c r="DV315" i="1" s="1"/>
  <c r="DV316" i="1" s="1"/>
  <c r="DV317" i="1" s="1"/>
  <c r="DV320" i="1" s="1"/>
  <c r="DV321" i="1" s="1"/>
  <c r="DV322" i="1" s="1"/>
  <c r="DV323" i="1" s="1"/>
  <c r="DV324" i="1" s="1"/>
  <c r="DV325" i="1" s="1"/>
  <c r="DV326" i="1" s="1"/>
  <c r="DV329" i="1" s="1"/>
  <c r="DV330" i="1" s="1"/>
  <c r="DV331" i="1" s="1"/>
  <c r="DV332" i="1" s="1"/>
  <c r="DV333" i="1" s="1"/>
  <c r="DV334" i="1" s="1"/>
  <c r="DV335" i="1" s="1"/>
  <c r="DV338" i="1" s="1"/>
  <c r="DV339" i="1" s="1"/>
  <c r="DV340" i="1" s="1"/>
  <c r="DV341" i="1" s="1"/>
  <c r="DV342" i="1" s="1"/>
  <c r="DV343" i="1" s="1"/>
  <c r="DV344" i="1" s="1"/>
  <c r="DV347" i="1" s="1"/>
  <c r="DV348" i="1" s="1"/>
  <c r="DV349" i="1" s="1"/>
  <c r="DV350" i="1" s="1"/>
  <c r="DV351" i="1" s="1"/>
  <c r="DV352" i="1" s="1"/>
  <c r="DV353" i="1" s="1"/>
  <c r="DV356" i="1" s="1"/>
  <c r="DV357" i="1" s="1"/>
  <c r="DV358" i="1" s="1"/>
  <c r="DV359" i="1" s="1"/>
  <c r="DV360" i="1" s="1"/>
  <c r="DV361" i="1" s="1"/>
  <c r="DV362" i="1" s="1"/>
  <c r="DV365" i="1" s="1"/>
  <c r="DV366" i="1" s="1"/>
  <c r="DV367" i="1" s="1"/>
  <c r="DV368" i="1" s="1"/>
  <c r="DV369" i="1" s="1"/>
  <c r="DV370" i="1" s="1"/>
  <c r="DV371" i="1" s="1"/>
  <c r="BB307" i="1"/>
  <c r="BB308" i="1" s="1"/>
  <c r="BB311" i="1" s="1"/>
  <c r="BB312" i="1" s="1"/>
  <c r="BB313" i="1" s="1"/>
  <c r="BB314" i="1" s="1"/>
  <c r="BB315" i="1" s="1"/>
  <c r="BB316" i="1" s="1"/>
  <c r="BB317" i="1" s="1"/>
  <c r="BB320" i="1" s="1"/>
  <c r="BB321" i="1" s="1"/>
  <c r="BB322" i="1" s="1"/>
  <c r="BB323" i="1" s="1"/>
  <c r="BB324" i="1" s="1"/>
  <c r="BB325" i="1" s="1"/>
  <c r="BB326" i="1" s="1"/>
  <c r="BB329" i="1" s="1"/>
  <c r="BB330" i="1" s="1"/>
  <c r="BB331" i="1" s="1"/>
  <c r="BB332" i="1" s="1"/>
  <c r="BB333" i="1" s="1"/>
  <c r="BB334" i="1" s="1"/>
  <c r="BB335" i="1" s="1"/>
  <c r="BB338" i="1" s="1"/>
  <c r="BB339" i="1" s="1"/>
  <c r="BB340" i="1" s="1"/>
  <c r="BB341" i="1" s="1"/>
  <c r="BB342" i="1" s="1"/>
  <c r="BB343" i="1" s="1"/>
  <c r="BB344" i="1" s="1"/>
  <c r="BB347" i="1" s="1"/>
  <c r="BB348" i="1" s="1"/>
  <c r="BB349" i="1" s="1"/>
  <c r="BB350" i="1" s="1"/>
  <c r="BB351" i="1" s="1"/>
  <c r="BB352" i="1" s="1"/>
  <c r="BB353" i="1" s="1"/>
  <c r="BB356" i="1" s="1"/>
  <c r="BB357" i="1" s="1"/>
  <c r="BB358" i="1" s="1"/>
  <c r="BB359" i="1" s="1"/>
  <c r="BB360" i="1" s="1"/>
  <c r="BB361" i="1" s="1"/>
  <c r="BB362" i="1" s="1"/>
  <c r="BB365" i="1" s="1"/>
  <c r="BB366" i="1" s="1"/>
  <c r="BB367" i="1" s="1"/>
  <c r="BB368" i="1" s="1"/>
  <c r="BB369" i="1" s="1"/>
  <c r="BB370" i="1" s="1"/>
  <c r="BB371" i="1" s="1"/>
  <c r="BB306" i="1"/>
  <c r="FR306" i="1"/>
  <c r="FR307" i="1" s="1"/>
  <c r="FR308" i="1" s="1"/>
  <c r="FR311" i="1" s="1"/>
  <c r="FR312" i="1" s="1"/>
  <c r="FR313" i="1" s="1"/>
  <c r="FR314" i="1" s="1"/>
  <c r="FR315" i="1" s="1"/>
  <c r="FR316" i="1" s="1"/>
  <c r="FR317" i="1" s="1"/>
  <c r="FR320" i="1" s="1"/>
  <c r="FR321" i="1" s="1"/>
  <c r="FR322" i="1" s="1"/>
  <c r="FR323" i="1" s="1"/>
  <c r="FR324" i="1" s="1"/>
  <c r="FR325" i="1" s="1"/>
  <c r="FR326" i="1" s="1"/>
  <c r="FR329" i="1" s="1"/>
  <c r="FR330" i="1" s="1"/>
  <c r="FR331" i="1" s="1"/>
  <c r="FR332" i="1" s="1"/>
  <c r="FR333" i="1" s="1"/>
  <c r="FR334" i="1" s="1"/>
  <c r="FR335" i="1" s="1"/>
  <c r="FR338" i="1" s="1"/>
  <c r="FR339" i="1" s="1"/>
  <c r="FR340" i="1" s="1"/>
  <c r="FR341" i="1" s="1"/>
  <c r="FR342" i="1" s="1"/>
  <c r="FR343" i="1" s="1"/>
  <c r="FR344" i="1" s="1"/>
  <c r="FR347" i="1" s="1"/>
  <c r="FR348" i="1" s="1"/>
  <c r="FR349" i="1" s="1"/>
  <c r="FR350" i="1" s="1"/>
  <c r="FR351" i="1" s="1"/>
  <c r="FR352" i="1" s="1"/>
  <c r="FR353" i="1" s="1"/>
  <c r="FR356" i="1" s="1"/>
  <c r="FR357" i="1" s="1"/>
  <c r="FR358" i="1" s="1"/>
  <c r="FR359" i="1" s="1"/>
  <c r="FR360" i="1" s="1"/>
  <c r="FR361" i="1" s="1"/>
  <c r="FR362" i="1" s="1"/>
  <c r="FR365" i="1" s="1"/>
  <c r="FR366" i="1" s="1"/>
  <c r="FR367" i="1" s="1"/>
  <c r="FR368" i="1" s="1"/>
  <c r="FR369" i="1" s="1"/>
  <c r="FR370" i="1" s="1"/>
  <c r="FR371" i="1" s="1"/>
  <c r="BZ307" i="1"/>
  <c r="BZ308" i="1" s="1"/>
  <c r="BZ311" i="1" s="1"/>
  <c r="BZ312" i="1" s="1"/>
  <c r="BZ313" i="1" s="1"/>
  <c r="BZ314" i="1" s="1"/>
  <c r="BZ315" i="1" s="1"/>
  <c r="BZ316" i="1" s="1"/>
  <c r="BZ317" i="1" s="1"/>
  <c r="BZ320" i="1" s="1"/>
  <c r="BZ321" i="1" s="1"/>
  <c r="BZ322" i="1" s="1"/>
  <c r="BZ323" i="1" s="1"/>
  <c r="BZ324" i="1" s="1"/>
  <c r="BZ325" i="1" s="1"/>
  <c r="BZ326" i="1" s="1"/>
  <c r="BZ329" i="1" s="1"/>
  <c r="BZ330" i="1" s="1"/>
  <c r="BZ331" i="1" s="1"/>
  <c r="BZ332" i="1" s="1"/>
  <c r="BZ333" i="1" s="1"/>
  <c r="BZ334" i="1" s="1"/>
  <c r="BZ335" i="1" s="1"/>
  <c r="BZ338" i="1" s="1"/>
  <c r="BZ339" i="1" s="1"/>
  <c r="BZ340" i="1" s="1"/>
  <c r="BZ341" i="1" s="1"/>
  <c r="BZ342" i="1" s="1"/>
  <c r="BZ343" i="1" s="1"/>
  <c r="BZ344" i="1" s="1"/>
  <c r="BZ347" i="1" s="1"/>
  <c r="BZ348" i="1" s="1"/>
  <c r="BZ349" i="1" s="1"/>
  <c r="BZ350" i="1" s="1"/>
  <c r="BZ351" i="1" s="1"/>
  <c r="BZ352" i="1" s="1"/>
  <c r="BZ353" i="1" s="1"/>
  <c r="BZ356" i="1" s="1"/>
  <c r="BZ357" i="1" s="1"/>
  <c r="BZ358" i="1" s="1"/>
  <c r="BZ359" i="1" s="1"/>
  <c r="BZ360" i="1" s="1"/>
  <c r="BZ361" i="1" s="1"/>
  <c r="BZ362" i="1" s="1"/>
  <c r="BZ365" i="1" s="1"/>
  <c r="BZ366" i="1" s="1"/>
  <c r="BZ367" i="1" s="1"/>
  <c r="BZ368" i="1" s="1"/>
  <c r="BZ369" i="1" s="1"/>
  <c r="BZ370" i="1" s="1"/>
  <c r="BZ371" i="1" s="1"/>
  <c r="BZ306" i="1"/>
  <c r="IL306" i="1"/>
  <c r="IL307" i="1" s="1"/>
  <c r="IL308" i="1" s="1"/>
  <c r="IL311" i="1" s="1"/>
  <c r="IL312" i="1" s="1"/>
  <c r="IL313" i="1" s="1"/>
  <c r="IL314" i="1" s="1"/>
  <c r="IL315" i="1" s="1"/>
  <c r="IL316" i="1" s="1"/>
  <c r="IL317" i="1" s="1"/>
  <c r="IL320" i="1" s="1"/>
  <c r="IL321" i="1" s="1"/>
  <c r="IL322" i="1" s="1"/>
  <c r="IL323" i="1" s="1"/>
  <c r="IL324" i="1" s="1"/>
  <c r="IL325" i="1" s="1"/>
  <c r="IL326" i="1" s="1"/>
  <c r="IL329" i="1" s="1"/>
  <c r="IL330" i="1" s="1"/>
  <c r="IL331" i="1" s="1"/>
  <c r="IL332" i="1" s="1"/>
  <c r="IL333" i="1" s="1"/>
  <c r="IL334" i="1" s="1"/>
  <c r="IL335" i="1" s="1"/>
  <c r="IL338" i="1" s="1"/>
  <c r="IL339" i="1" s="1"/>
  <c r="IL340" i="1" s="1"/>
  <c r="IL341" i="1" s="1"/>
  <c r="IL342" i="1" s="1"/>
  <c r="IL343" i="1" s="1"/>
  <c r="IL344" i="1" s="1"/>
  <c r="IL347" i="1" s="1"/>
  <c r="IL348" i="1" s="1"/>
  <c r="IL349" i="1" s="1"/>
  <c r="IL350" i="1" s="1"/>
  <c r="IL351" i="1" s="1"/>
  <c r="IL352" i="1" s="1"/>
  <c r="IL353" i="1" s="1"/>
  <c r="IL356" i="1" s="1"/>
  <c r="IL357" i="1" s="1"/>
  <c r="IL358" i="1" s="1"/>
  <c r="IL359" i="1" s="1"/>
  <c r="IL360" i="1" s="1"/>
  <c r="IL361" i="1" s="1"/>
  <c r="IL362" i="1" s="1"/>
  <c r="IL365" i="1" s="1"/>
  <c r="IL366" i="1" s="1"/>
  <c r="IL367" i="1" s="1"/>
  <c r="IL368" i="1" s="1"/>
  <c r="IL369" i="1" s="1"/>
  <c r="IL370" i="1" s="1"/>
  <c r="IL371" i="1" s="1"/>
  <c r="BN307" i="1"/>
  <c r="BN308" i="1" s="1"/>
  <c r="BN311" i="1" s="1"/>
  <c r="BN312" i="1" s="1"/>
  <c r="BN313" i="1" s="1"/>
  <c r="BN314" i="1" s="1"/>
  <c r="BN315" i="1" s="1"/>
  <c r="BN316" i="1" s="1"/>
  <c r="BN317" i="1" s="1"/>
  <c r="BN320" i="1" s="1"/>
  <c r="BN321" i="1" s="1"/>
  <c r="BN322" i="1" s="1"/>
  <c r="BN323" i="1" s="1"/>
  <c r="BN324" i="1" s="1"/>
  <c r="BN325" i="1" s="1"/>
  <c r="BN326" i="1" s="1"/>
  <c r="BN329" i="1" s="1"/>
  <c r="BN330" i="1" s="1"/>
  <c r="BN331" i="1" s="1"/>
  <c r="BN332" i="1" s="1"/>
  <c r="BN333" i="1" s="1"/>
  <c r="BN334" i="1" s="1"/>
  <c r="BN335" i="1" s="1"/>
  <c r="BN338" i="1" s="1"/>
  <c r="BN339" i="1" s="1"/>
  <c r="BN340" i="1" s="1"/>
  <c r="BN341" i="1" s="1"/>
  <c r="BN342" i="1" s="1"/>
  <c r="BN343" i="1" s="1"/>
  <c r="BN344" i="1" s="1"/>
  <c r="BN347" i="1" s="1"/>
  <c r="BN348" i="1" s="1"/>
  <c r="BN349" i="1" s="1"/>
  <c r="BN350" i="1" s="1"/>
  <c r="BN351" i="1" s="1"/>
  <c r="BN352" i="1" s="1"/>
  <c r="BN353" i="1" s="1"/>
  <c r="BN356" i="1" s="1"/>
  <c r="BN357" i="1" s="1"/>
  <c r="BN358" i="1" s="1"/>
  <c r="BN359" i="1" s="1"/>
  <c r="BN360" i="1" s="1"/>
  <c r="BN361" i="1" s="1"/>
  <c r="BN362" i="1" s="1"/>
  <c r="BN365" i="1" s="1"/>
  <c r="BN366" i="1" s="1"/>
  <c r="BN367" i="1" s="1"/>
  <c r="BN368" i="1" s="1"/>
  <c r="BN369" i="1" s="1"/>
  <c r="BN370" i="1" s="1"/>
  <c r="BN371" i="1" s="1"/>
  <c r="BN306" i="1"/>
  <c r="FF306" i="1"/>
  <c r="FF307" i="1" s="1"/>
  <c r="FF308" i="1" s="1"/>
  <c r="FF311" i="1" s="1"/>
  <c r="FF312" i="1" s="1"/>
  <c r="FF313" i="1" s="1"/>
  <c r="FF314" i="1" s="1"/>
  <c r="FF315" i="1" s="1"/>
  <c r="FF316" i="1" s="1"/>
  <c r="FF317" i="1" s="1"/>
  <c r="FF320" i="1" s="1"/>
  <c r="FF321" i="1" s="1"/>
  <c r="FF322" i="1" s="1"/>
  <c r="FF323" i="1" s="1"/>
  <c r="FF324" i="1" s="1"/>
  <c r="FF325" i="1" s="1"/>
  <c r="FF326" i="1" s="1"/>
  <c r="FF329" i="1" s="1"/>
  <c r="FF330" i="1" s="1"/>
  <c r="FF331" i="1" s="1"/>
  <c r="FF332" i="1" s="1"/>
  <c r="FF333" i="1" s="1"/>
  <c r="FF334" i="1" s="1"/>
  <c r="FF335" i="1" s="1"/>
  <c r="FF338" i="1" s="1"/>
  <c r="FF339" i="1" s="1"/>
  <c r="FF340" i="1" s="1"/>
  <c r="FF341" i="1" s="1"/>
  <c r="FF342" i="1" s="1"/>
  <c r="FF343" i="1" s="1"/>
  <c r="FF344" i="1" s="1"/>
  <c r="FF347" i="1" s="1"/>
  <c r="FF348" i="1" s="1"/>
  <c r="FF349" i="1" s="1"/>
  <c r="FF350" i="1" s="1"/>
  <c r="FF351" i="1" s="1"/>
  <c r="FF352" i="1" s="1"/>
  <c r="FF353" i="1" s="1"/>
  <c r="FF356" i="1" s="1"/>
  <c r="FF357" i="1" s="1"/>
  <c r="FF358" i="1" s="1"/>
  <c r="FF359" i="1" s="1"/>
  <c r="FF360" i="1" s="1"/>
  <c r="FF361" i="1" s="1"/>
  <c r="FF362" i="1" s="1"/>
  <c r="FF365" i="1" s="1"/>
  <c r="FF366" i="1" s="1"/>
  <c r="FF367" i="1" s="1"/>
  <c r="FF368" i="1" s="1"/>
  <c r="FF369" i="1" s="1"/>
  <c r="FF370" i="1" s="1"/>
  <c r="FF371" i="1" s="1"/>
  <c r="P10" i="12"/>
  <c r="GP307" i="1"/>
  <c r="GP308" i="1" s="1"/>
  <c r="GP311" i="1" s="1"/>
  <c r="GP312" i="1" s="1"/>
  <c r="GP313" i="1" s="1"/>
  <c r="GP314" i="1" s="1"/>
  <c r="GP315" i="1" s="1"/>
  <c r="GP316" i="1" s="1"/>
  <c r="GP317" i="1" s="1"/>
  <c r="GP320" i="1" s="1"/>
  <c r="GP321" i="1" s="1"/>
  <c r="GP322" i="1" s="1"/>
  <c r="GP323" i="1" s="1"/>
  <c r="GP324" i="1" s="1"/>
  <c r="GP325" i="1" s="1"/>
  <c r="GP326" i="1" s="1"/>
  <c r="GP329" i="1" s="1"/>
  <c r="GP330" i="1" s="1"/>
  <c r="GP331" i="1" s="1"/>
  <c r="GP332" i="1" s="1"/>
  <c r="GP333" i="1" s="1"/>
  <c r="GP334" i="1" s="1"/>
  <c r="GP335" i="1" s="1"/>
  <c r="GP338" i="1" s="1"/>
  <c r="GP339" i="1" s="1"/>
  <c r="GP340" i="1" s="1"/>
  <c r="GP341" i="1" s="1"/>
  <c r="GP342" i="1" s="1"/>
  <c r="GP343" i="1" s="1"/>
  <c r="GP344" i="1" s="1"/>
  <c r="GP347" i="1" s="1"/>
  <c r="GP348" i="1" s="1"/>
  <c r="GP349" i="1" s="1"/>
  <c r="GP350" i="1" s="1"/>
  <c r="GP351" i="1" s="1"/>
  <c r="GP352" i="1" s="1"/>
  <c r="GP353" i="1" s="1"/>
  <c r="GP356" i="1" s="1"/>
  <c r="GP357" i="1" s="1"/>
  <c r="GP358" i="1" s="1"/>
  <c r="GP359" i="1" s="1"/>
  <c r="GP360" i="1" s="1"/>
  <c r="GP361" i="1" s="1"/>
  <c r="GP362" i="1" s="1"/>
  <c r="GP365" i="1" s="1"/>
  <c r="GP366" i="1" s="1"/>
  <c r="GP367" i="1" s="1"/>
  <c r="GP368" i="1" s="1"/>
  <c r="GP369" i="1" s="1"/>
  <c r="GP370" i="1" s="1"/>
  <c r="GP371" i="1" s="1"/>
  <c r="GP306" i="1"/>
  <c r="R306" i="1"/>
  <c r="R307" i="1" s="1"/>
  <c r="R308" i="1" s="1"/>
  <c r="R311" i="1" s="1"/>
  <c r="R312" i="1" s="1"/>
  <c r="R313" i="1" s="1"/>
  <c r="R314" i="1" s="1"/>
  <c r="R315" i="1" s="1"/>
  <c r="R316" i="1" s="1"/>
  <c r="R317" i="1" s="1"/>
  <c r="R320" i="1" s="1"/>
  <c r="R321" i="1" s="1"/>
  <c r="R322" i="1" s="1"/>
  <c r="R323" i="1" s="1"/>
  <c r="R324" i="1" s="1"/>
  <c r="R325" i="1" s="1"/>
  <c r="R326" i="1" s="1"/>
  <c r="R329" i="1" s="1"/>
  <c r="R330" i="1" s="1"/>
  <c r="R331" i="1" s="1"/>
  <c r="R332" i="1" s="1"/>
  <c r="R333" i="1" s="1"/>
  <c r="R334" i="1" s="1"/>
  <c r="R335" i="1" s="1"/>
  <c r="R338" i="1" s="1"/>
  <c r="R339" i="1" s="1"/>
  <c r="R340" i="1" s="1"/>
  <c r="R341" i="1" s="1"/>
  <c r="R342" i="1" s="1"/>
  <c r="R343" i="1" s="1"/>
  <c r="R344" i="1" s="1"/>
  <c r="R347" i="1" s="1"/>
  <c r="R348" i="1" s="1"/>
  <c r="R349" i="1" s="1"/>
  <c r="R350" i="1" s="1"/>
  <c r="R351" i="1" s="1"/>
  <c r="R352" i="1" s="1"/>
  <c r="R353" i="1" s="1"/>
  <c r="R356" i="1" s="1"/>
  <c r="R357" i="1" s="1"/>
  <c r="R358" i="1" s="1"/>
  <c r="R359" i="1" s="1"/>
  <c r="R360" i="1" s="1"/>
  <c r="R361" i="1" s="1"/>
  <c r="R362" i="1" s="1"/>
  <c r="R365" i="1" s="1"/>
  <c r="R366" i="1" s="1"/>
  <c r="R367" i="1" s="1"/>
  <c r="R368" i="1" s="1"/>
  <c r="R369" i="1" s="1"/>
  <c r="R370" i="1" s="1"/>
  <c r="R371" i="1" s="1"/>
  <c r="HZ306" i="1"/>
  <c r="HZ307" i="1" s="1"/>
  <c r="HZ308" i="1" s="1"/>
  <c r="HZ311" i="1" s="1"/>
  <c r="HZ312" i="1" s="1"/>
  <c r="HZ313" i="1" s="1"/>
  <c r="HZ314" i="1" s="1"/>
  <c r="HZ315" i="1" s="1"/>
  <c r="HZ316" i="1" s="1"/>
  <c r="HZ317" i="1" s="1"/>
  <c r="HZ320" i="1" s="1"/>
  <c r="HZ321" i="1" s="1"/>
  <c r="HZ322" i="1" s="1"/>
  <c r="HZ323" i="1" s="1"/>
  <c r="HZ324" i="1" s="1"/>
  <c r="HZ325" i="1" s="1"/>
  <c r="HZ326" i="1" s="1"/>
  <c r="HZ329" i="1" s="1"/>
  <c r="HZ330" i="1" s="1"/>
  <c r="HZ331" i="1" s="1"/>
  <c r="HZ332" i="1" s="1"/>
  <c r="HZ333" i="1" s="1"/>
  <c r="HZ334" i="1" s="1"/>
  <c r="HZ335" i="1" s="1"/>
  <c r="HZ338" i="1" s="1"/>
  <c r="HZ339" i="1" s="1"/>
  <c r="HZ340" i="1" s="1"/>
  <c r="HZ341" i="1" s="1"/>
  <c r="HZ342" i="1" s="1"/>
  <c r="HZ343" i="1" s="1"/>
  <c r="HZ344" i="1" s="1"/>
  <c r="HZ347" i="1" s="1"/>
  <c r="HZ348" i="1" s="1"/>
  <c r="HZ349" i="1" s="1"/>
  <c r="HZ350" i="1" s="1"/>
  <c r="HZ351" i="1" s="1"/>
  <c r="HZ352" i="1" s="1"/>
  <c r="HZ353" i="1" s="1"/>
  <c r="HZ356" i="1" s="1"/>
  <c r="HZ357" i="1" s="1"/>
  <c r="HZ358" i="1" s="1"/>
  <c r="HZ359" i="1" s="1"/>
  <c r="HZ360" i="1" s="1"/>
  <c r="HZ361" i="1" s="1"/>
  <c r="HZ362" i="1" s="1"/>
  <c r="HZ365" i="1" s="1"/>
  <c r="HZ366" i="1" s="1"/>
  <c r="HZ367" i="1" s="1"/>
  <c r="HZ368" i="1" s="1"/>
  <c r="HZ369" i="1" s="1"/>
  <c r="HZ370" i="1" s="1"/>
  <c r="HZ371" i="1" s="1"/>
  <c r="AD306" i="1"/>
  <c r="AD307" i="1" s="1"/>
  <c r="AD308" i="1" s="1"/>
  <c r="AD311" i="1" s="1"/>
  <c r="AD312" i="1" s="1"/>
  <c r="AD313" i="1" s="1"/>
  <c r="AD314" i="1" s="1"/>
  <c r="AD315" i="1" s="1"/>
  <c r="AD316" i="1" s="1"/>
  <c r="AD317" i="1" s="1"/>
  <c r="AD320" i="1" s="1"/>
  <c r="AD321" i="1" s="1"/>
  <c r="AD322" i="1" s="1"/>
  <c r="AD323" i="1" s="1"/>
  <c r="AD324" i="1" s="1"/>
  <c r="AD325" i="1" s="1"/>
  <c r="AD326" i="1" s="1"/>
  <c r="AD329" i="1" s="1"/>
  <c r="AD330" i="1" s="1"/>
  <c r="AD331" i="1" s="1"/>
  <c r="AD332" i="1" s="1"/>
  <c r="AD333" i="1" s="1"/>
  <c r="AD334" i="1" s="1"/>
  <c r="AD335" i="1" s="1"/>
  <c r="AD338" i="1" s="1"/>
  <c r="AD339" i="1" s="1"/>
  <c r="AD340" i="1" s="1"/>
  <c r="AD341" i="1" s="1"/>
  <c r="AD342" i="1" s="1"/>
  <c r="AD343" i="1" s="1"/>
  <c r="AD344" i="1" s="1"/>
  <c r="AD347" i="1" s="1"/>
  <c r="AD348" i="1" s="1"/>
  <c r="AD349" i="1" s="1"/>
  <c r="AD350" i="1" s="1"/>
  <c r="AD351" i="1" s="1"/>
  <c r="AD352" i="1" s="1"/>
  <c r="AD353" i="1" s="1"/>
  <c r="AD356" i="1" s="1"/>
  <c r="AD357" i="1" s="1"/>
  <c r="AD358" i="1" s="1"/>
  <c r="AD359" i="1" s="1"/>
  <c r="AD360" i="1" s="1"/>
  <c r="AD361" i="1" s="1"/>
  <c r="AD362" i="1" s="1"/>
  <c r="AD365" i="1" s="1"/>
  <c r="AD366" i="1" s="1"/>
  <c r="AD367" i="1" s="1"/>
  <c r="AD368" i="1" s="1"/>
  <c r="AD369" i="1" s="1"/>
  <c r="AD370" i="1" s="1"/>
  <c r="AD371" i="1" s="1"/>
  <c r="ET306" i="1"/>
  <c r="ET307" i="1" s="1"/>
  <c r="ET308" i="1" s="1"/>
  <c r="ET311" i="1" s="1"/>
  <c r="ET312" i="1" s="1"/>
  <c r="ET313" i="1" s="1"/>
  <c r="ET314" i="1" s="1"/>
  <c r="ET315" i="1" s="1"/>
  <c r="ET316" i="1" s="1"/>
  <c r="ET317" i="1" s="1"/>
  <c r="ET320" i="1" s="1"/>
  <c r="ET321" i="1" s="1"/>
  <c r="ET322" i="1" s="1"/>
  <c r="ET323" i="1" s="1"/>
  <c r="ET324" i="1" s="1"/>
  <c r="ET325" i="1" s="1"/>
  <c r="ET326" i="1" s="1"/>
  <c r="ET329" i="1" s="1"/>
  <c r="ET330" i="1" s="1"/>
  <c r="ET331" i="1" s="1"/>
  <c r="ET332" i="1" s="1"/>
  <c r="ET333" i="1" s="1"/>
  <c r="ET334" i="1" s="1"/>
  <c r="ET335" i="1" s="1"/>
  <c r="ET338" i="1" s="1"/>
  <c r="ET339" i="1" s="1"/>
  <c r="ET340" i="1" s="1"/>
  <c r="ET341" i="1" s="1"/>
  <c r="ET342" i="1" s="1"/>
  <c r="ET343" i="1" s="1"/>
  <c r="ET344" i="1" s="1"/>
  <c r="ET347" i="1" s="1"/>
  <c r="ET348" i="1" s="1"/>
  <c r="ET349" i="1" s="1"/>
  <c r="ET350" i="1" s="1"/>
  <c r="ET351" i="1" s="1"/>
  <c r="ET352" i="1" s="1"/>
  <c r="ET353" i="1" s="1"/>
  <c r="ET356" i="1" s="1"/>
  <c r="ET357" i="1" s="1"/>
  <c r="ET358" i="1" s="1"/>
  <c r="ET359" i="1" s="1"/>
  <c r="ET360" i="1" s="1"/>
  <c r="ET361" i="1" s="1"/>
  <c r="ET362" i="1" s="1"/>
  <c r="ET365" i="1" s="1"/>
  <c r="ET366" i="1" s="1"/>
  <c r="ET367" i="1" s="1"/>
  <c r="ET368" i="1" s="1"/>
  <c r="ET369" i="1" s="1"/>
  <c r="ET370" i="1" s="1"/>
  <c r="ET371" i="1" s="1"/>
  <c r="HB306" i="1"/>
  <c r="HB307" i="1" s="1"/>
  <c r="HB308" i="1" s="1"/>
  <c r="HB311" i="1" s="1"/>
  <c r="HB312" i="1" s="1"/>
  <c r="HB313" i="1" s="1"/>
  <c r="HB314" i="1" s="1"/>
  <c r="HB315" i="1" s="1"/>
  <c r="HB316" i="1" s="1"/>
  <c r="HB317" i="1" s="1"/>
  <c r="HB320" i="1" s="1"/>
  <c r="HB321" i="1" s="1"/>
  <c r="HB322" i="1" s="1"/>
  <c r="HB323" i="1" s="1"/>
  <c r="HB324" i="1" s="1"/>
  <c r="HB325" i="1" s="1"/>
  <c r="HB326" i="1" s="1"/>
  <c r="HB329" i="1" s="1"/>
  <c r="HB330" i="1" s="1"/>
  <c r="HB331" i="1" s="1"/>
  <c r="HB332" i="1" s="1"/>
  <c r="HB333" i="1" s="1"/>
  <c r="HB334" i="1" s="1"/>
  <c r="HB335" i="1" s="1"/>
  <c r="HB338" i="1" s="1"/>
  <c r="HB339" i="1" s="1"/>
  <c r="HB340" i="1" s="1"/>
  <c r="HB341" i="1" s="1"/>
  <c r="HB342" i="1" s="1"/>
  <c r="HB343" i="1" s="1"/>
  <c r="HB344" i="1" s="1"/>
  <c r="HB347" i="1" s="1"/>
  <c r="HB348" i="1" s="1"/>
  <c r="HB349" i="1" s="1"/>
  <c r="HB350" i="1" s="1"/>
  <c r="HB351" i="1" s="1"/>
  <c r="HB352" i="1" s="1"/>
  <c r="HB353" i="1" s="1"/>
  <c r="HB356" i="1" s="1"/>
  <c r="HB357" i="1" s="1"/>
  <c r="HB358" i="1" s="1"/>
  <c r="HB359" i="1" s="1"/>
  <c r="HB360" i="1" s="1"/>
  <c r="HB361" i="1" s="1"/>
  <c r="HB362" i="1" s="1"/>
  <c r="HB365" i="1" s="1"/>
  <c r="HB366" i="1" s="1"/>
  <c r="HB367" i="1" s="1"/>
  <c r="HB368" i="1" s="1"/>
  <c r="HB369" i="1" s="1"/>
  <c r="HB370" i="1" s="1"/>
  <c r="HB371" i="1" s="1"/>
  <c r="EH306" i="1"/>
  <c r="EH307" i="1" s="1"/>
  <c r="EH308" i="1" s="1"/>
  <c r="EH311" i="1" s="1"/>
  <c r="EH312" i="1" s="1"/>
  <c r="EH313" i="1" s="1"/>
  <c r="EH314" i="1" s="1"/>
  <c r="EH315" i="1" s="1"/>
  <c r="EH316" i="1" s="1"/>
  <c r="EH317" i="1" s="1"/>
  <c r="EH320" i="1" s="1"/>
  <c r="EH321" i="1" s="1"/>
  <c r="EH322" i="1" s="1"/>
  <c r="EH323" i="1" s="1"/>
  <c r="EH324" i="1" s="1"/>
  <c r="EH325" i="1" s="1"/>
  <c r="EH326" i="1" s="1"/>
  <c r="EH329" i="1" s="1"/>
  <c r="EH330" i="1" s="1"/>
  <c r="EH331" i="1" s="1"/>
  <c r="EH332" i="1" s="1"/>
  <c r="EH333" i="1" s="1"/>
  <c r="EH334" i="1" s="1"/>
  <c r="EH335" i="1" s="1"/>
  <c r="EH338" i="1" s="1"/>
  <c r="EH339" i="1" s="1"/>
  <c r="EH340" i="1" s="1"/>
  <c r="EH341" i="1" s="1"/>
  <c r="EH342" i="1" s="1"/>
  <c r="EH343" i="1" s="1"/>
  <c r="EH344" i="1" s="1"/>
  <c r="EH347" i="1" s="1"/>
  <c r="EH348" i="1" s="1"/>
  <c r="EH349" i="1" s="1"/>
  <c r="EH350" i="1" s="1"/>
  <c r="EH351" i="1" s="1"/>
  <c r="EH352" i="1" s="1"/>
  <c r="EH353" i="1" s="1"/>
  <c r="EH356" i="1" s="1"/>
  <c r="EH357" i="1" s="1"/>
  <c r="EH358" i="1" s="1"/>
  <c r="EH359" i="1" s="1"/>
  <c r="EH360" i="1" s="1"/>
  <c r="EH361" i="1" s="1"/>
  <c r="EH362" i="1" s="1"/>
  <c r="EH365" i="1" s="1"/>
  <c r="EH366" i="1" s="1"/>
  <c r="EH367" i="1" s="1"/>
  <c r="EH368" i="1" s="1"/>
  <c r="EH369" i="1" s="1"/>
  <c r="EH370" i="1" s="1"/>
  <c r="EH371" i="1" s="1"/>
  <c r="GD306" i="1"/>
  <c r="GD307" i="1" s="1"/>
  <c r="GD308" i="1" s="1"/>
  <c r="GD311" i="1" s="1"/>
  <c r="GD312" i="1" s="1"/>
  <c r="GD313" i="1" s="1"/>
  <c r="GD314" i="1" s="1"/>
  <c r="GD315" i="1" s="1"/>
  <c r="GD316" i="1" s="1"/>
  <c r="GD317" i="1" s="1"/>
  <c r="GD320" i="1" s="1"/>
  <c r="GD321" i="1" s="1"/>
  <c r="GD322" i="1" s="1"/>
  <c r="GD323" i="1" s="1"/>
  <c r="GD324" i="1" s="1"/>
  <c r="GD325" i="1" s="1"/>
  <c r="GD326" i="1" s="1"/>
  <c r="GD329" i="1" s="1"/>
  <c r="GD330" i="1" s="1"/>
  <c r="GD331" i="1" s="1"/>
  <c r="GD332" i="1" s="1"/>
  <c r="GD333" i="1" s="1"/>
  <c r="GD334" i="1" s="1"/>
  <c r="GD335" i="1" s="1"/>
  <c r="GD338" i="1" s="1"/>
  <c r="GD339" i="1" s="1"/>
  <c r="GD340" i="1" s="1"/>
  <c r="GD341" i="1" s="1"/>
  <c r="GD342" i="1" s="1"/>
  <c r="GD343" i="1" s="1"/>
  <c r="GD344" i="1" s="1"/>
  <c r="GD347" i="1" s="1"/>
  <c r="GD348" i="1" s="1"/>
  <c r="GD349" i="1" s="1"/>
  <c r="GD350" i="1" s="1"/>
  <c r="GD351" i="1" s="1"/>
  <c r="GD352" i="1" s="1"/>
  <c r="GD353" i="1" s="1"/>
  <c r="GD356" i="1" s="1"/>
  <c r="GD357" i="1" s="1"/>
  <c r="GD358" i="1" s="1"/>
  <c r="GD359" i="1" s="1"/>
  <c r="GD360" i="1" s="1"/>
  <c r="GD361" i="1" s="1"/>
  <c r="GD362" i="1" s="1"/>
  <c r="GD365" i="1" s="1"/>
  <c r="GD366" i="1" s="1"/>
  <c r="GD367" i="1" s="1"/>
  <c r="GD368" i="1" s="1"/>
  <c r="GD369" i="1" s="1"/>
  <c r="GD370" i="1" s="1"/>
  <c r="GD371" i="1" s="1"/>
  <c r="CL307" i="1"/>
  <c r="CL308" i="1" s="1"/>
  <c r="CL311" i="1" s="1"/>
  <c r="CL312" i="1" s="1"/>
  <c r="CL313" i="1" s="1"/>
  <c r="CL315" i="1" s="1"/>
  <c r="CL316" i="1" s="1"/>
  <c r="CL317" i="1" s="1"/>
  <c r="CL320" i="1" s="1"/>
  <c r="CL321" i="1" s="1"/>
  <c r="CL322" i="1" s="1"/>
  <c r="CL323" i="1" s="1"/>
  <c r="CL324" i="1" s="1"/>
  <c r="CL325" i="1" s="1"/>
  <c r="CL326" i="1" s="1"/>
  <c r="CL329" i="1" s="1"/>
  <c r="CL330" i="1" s="1"/>
  <c r="CL331" i="1" s="1"/>
  <c r="CL332" i="1" s="1"/>
  <c r="CL333" i="1" s="1"/>
  <c r="CL334" i="1" s="1"/>
  <c r="CL335" i="1" s="1"/>
  <c r="CL338" i="1" s="1"/>
  <c r="CL339" i="1" s="1"/>
  <c r="CL340" i="1" s="1"/>
  <c r="CL341" i="1" s="1"/>
  <c r="CL342" i="1" s="1"/>
  <c r="CL343" i="1" s="1"/>
  <c r="CL344" i="1" s="1"/>
  <c r="CL347" i="1" s="1"/>
  <c r="CL348" i="1" s="1"/>
  <c r="CL349" i="1" s="1"/>
  <c r="CL350" i="1" s="1"/>
  <c r="CL351" i="1" s="1"/>
  <c r="CL352" i="1" s="1"/>
  <c r="CL353" i="1" s="1"/>
  <c r="CL356" i="1" s="1"/>
  <c r="CL357" i="1" s="1"/>
  <c r="CL358" i="1" s="1"/>
  <c r="CL359" i="1" s="1"/>
  <c r="CL360" i="1" s="1"/>
  <c r="CL361" i="1" s="1"/>
  <c r="CL362" i="1" s="1"/>
  <c r="CL365" i="1" s="1"/>
  <c r="CL366" i="1" s="1"/>
  <c r="CL367" i="1" s="1"/>
  <c r="CL368" i="1" s="1"/>
  <c r="CL369" i="1" s="1"/>
  <c r="CL370" i="1" s="1"/>
  <c r="CL371" i="1" s="1"/>
  <c r="CL306" i="1"/>
  <c r="HN306" i="1"/>
  <c r="HN307" i="1" s="1"/>
  <c r="HN308" i="1" s="1"/>
  <c r="HN311" i="1" s="1"/>
  <c r="HN312" i="1" s="1"/>
  <c r="HN313" i="1" s="1"/>
  <c r="HN314" i="1" s="1"/>
  <c r="HN315" i="1" s="1"/>
  <c r="HN316" i="1" s="1"/>
  <c r="HN317" i="1" s="1"/>
  <c r="HN320" i="1" s="1"/>
  <c r="HN321" i="1" s="1"/>
  <c r="HN322" i="1" s="1"/>
  <c r="HN323" i="1" s="1"/>
  <c r="HN324" i="1" s="1"/>
  <c r="HN325" i="1" s="1"/>
  <c r="HN326" i="1" s="1"/>
  <c r="HN329" i="1" s="1"/>
  <c r="HN330" i="1" s="1"/>
  <c r="HN331" i="1" s="1"/>
  <c r="HN332" i="1" s="1"/>
  <c r="HN333" i="1" s="1"/>
  <c r="HN334" i="1" s="1"/>
  <c r="HN335" i="1" s="1"/>
  <c r="HN338" i="1" s="1"/>
  <c r="HN339" i="1" s="1"/>
  <c r="HN340" i="1" s="1"/>
  <c r="HN341" i="1" s="1"/>
  <c r="HN342" i="1" s="1"/>
  <c r="HN343" i="1" s="1"/>
  <c r="HN344" i="1" s="1"/>
  <c r="HN347" i="1" s="1"/>
  <c r="HN348" i="1" s="1"/>
  <c r="HN349" i="1" s="1"/>
  <c r="HN350" i="1" s="1"/>
  <c r="HN351" i="1" s="1"/>
  <c r="HN352" i="1" s="1"/>
  <c r="HN353" i="1" s="1"/>
  <c r="HN356" i="1" s="1"/>
  <c r="HN357" i="1" s="1"/>
  <c r="HN358" i="1" s="1"/>
  <c r="HN359" i="1" s="1"/>
  <c r="HN360" i="1" s="1"/>
  <c r="HN361" i="1" s="1"/>
  <c r="HN362" i="1" s="1"/>
  <c r="HN365" i="1" s="1"/>
  <c r="HN366" i="1" s="1"/>
  <c r="HN367" i="1" s="1"/>
  <c r="HN368" i="1" s="1"/>
  <c r="HN369" i="1" s="1"/>
  <c r="HN370" i="1" s="1"/>
  <c r="HN371" i="1" s="1"/>
  <c r="CX306" i="1"/>
  <c r="CX307" i="1" s="1"/>
  <c r="CX308" i="1" s="1"/>
  <c r="CX311" i="1" s="1"/>
  <c r="CX312" i="1" s="1"/>
  <c r="CX313" i="1" s="1"/>
  <c r="CX314" i="1" s="1"/>
  <c r="CX315" i="1" s="1"/>
  <c r="CX316" i="1" s="1"/>
  <c r="CX317" i="1" s="1"/>
  <c r="CX320" i="1" s="1"/>
  <c r="CX321" i="1" s="1"/>
  <c r="CX322" i="1" s="1"/>
  <c r="CX323" i="1" s="1"/>
  <c r="CX324" i="1" s="1"/>
  <c r="CX325" i="1" s="1"/>
  <c r="CX326" i="1" s="1"/>
  <c r="CX329" i="1" s="1"/>
  <c r="CX330" i="1" s="1"/>
  <c r="CX331" i="1" s="1"/>
  <c r="CX332" i="1" s="1"/>
  <c r="CX333" i="1" s="1"/>
  <c r="CX334" i="1" s="1"/>
  <c r="CX335" i="1" s="1"/>
  <c r="CX338" i="1" s="1"/>
  <c r="CX339" i="1" s="1"/>
  <c r="CX340" i="1" s="1"/>
  <c r="CX341" i="1" s="1"/>
  <c r="CX342" i="1" s="1"/>
  <c r="CX343" i="1" s="1"/>
  <c r="CX344" i="1" s="1"/>
  <c r="CX347" i="1" s="1"/>
  <c r="CX348" i="1" s="1"/>
  <c r="CX349" i="1" s="1"/>
  <c r="CX350" i="1" s="1"/>
  <c r="CX351" i="1" s="1"/>
  <c r="CX352" i="1" s="1"/>
  <c r="CX353" i="1" s="1"/>
  <c r="CX356" i="1" s="1"/>
  <c r="CX357" i="1" s="1"/>
  <c r="CX358" i="1" s="1"/>
  <c r="CX359" i="1" s="1"/>
  <c r="CX360" i="1" s="1"/>
  <c r="CX361" i="1" s="1"/>
  <c r="CX362" i="1" s="1"/>
  <c r="CX365" i="1" s="1"/>
  <c r="CX366" i="1" s="1"/>
  <c r="CX367" i="1" s="1"/>
  <c r="CX368" i="1" s="1"/>
  <c r="CX369" i="1" s="1"/>
  <c r="CX370" i="1" s="1"/>
  <c r="CX371" i="1" s="1"/>
  <c r="AP306" i="1"/>
  <c r="AP307" i="1" s="1"/>
  <c r="AP308" i="1" s="1"/>
  <c r="AP311" i="1" s="1"/>
  <c r="AP312" i="1" s="1"/>
  <c r="AP313" i="1" s="1"/>
  <c r="AP314" i="1" s="1"/>
  <c r="AP315" i="1" s="1"/>
  <c r="AP316" i="1" s="1"/>
  <c r="AP317" i="1" s="1"/>
  <c r="AP320" i="1" s="1"/>
  <c r="AP321" i="1" s="1"/>
  <c r="AP322" i="1" s="1"/>
  <c r="AP323" i="1" s="1"/>
  <c r="AP324" i="1" s="1"/>
  <c r="AP325" i="1" s="1"/>
  <c r="AP326" i="1" s="1"/>
  <c r="AP329" i="1" s="1"/>
  <c r="AP330" i="1" s="1"/>
  <c r="AP331" i="1" s="1"/>
  <c r="AP332" i="1" s="1"/>
  <c r="AP333" i="1" s="1"/>
  <c r="AP334" i="1" s="1"/>
  <c r="AP335" i="1" s="1"/>
  <c r="AP338" i="1" s="1"/>
  <c r="AP339" i="1" s="1"/>
  <c r="AP340" i="1" s="1"/>
  <c r="AP341" i="1" s="1"/>
  <c r="AP342" i="1" s="1"/>
  <c r="AP343" i="1" s="1"/>
  <c r="AP344" i="1" s="1"/>
  <c r="AP347" i="1" s="1"/>
  <c r="AP348" i="1" s="1"/>
  <c r="AP349" i="1" s="1"/>
  <c r="AP350" i="1" s="1"/>
  <c r="AP351" i="1" s="1"/>
  <c r="AP352" i="1" s="1"/>
  <c r="AP353" i="1" s="1"/>
  <c r="AP356" i="1" s="1"/>
  <c r="AP357" i="1" s="1"/>
  <c r="AP358" i="1" s="1"/>
  <c r="AP359" i="1" s="1"/>
  <c r="AP360" i="1" s="1"/>
  <c r="AP361" i="1" s="1"/>
  <c r="AP362" i="1" s="1"/>
  <c r="AP365" i="1" s="1"/>
  <c r="AP366" i="1" s="1"/>
  <c r="AP367" i="1" s="1"/>
  <c r="AP368" i="1" s="1"/>
  <c r="AP369" i="1" s="1"/>
  <c r="AP370" i="1" s="1"/>
  <c r="AP371" i="1" s="1"/>
  <c r="BP6" i="6"/>
  <c r="P9" i="12"/>
  <c r="O35" i="11"/>
  <c r="O23" i="11"/>
  <c r="HY7" i="1"/>
  <c r="O11" i="11"/>
  <c r="HR327" i="6"/>
  <c r="O16" i="11"/>
  <c r="HB278" i="6"/>
  <c r="HB279" i="6" s="1"/>
  <c r="HB280" i="6" s="1"/>
  <c r="HB281" i="6" s="1"/>
  <c r="HB284" i="6" s="1"/>
  <c r="HB285" i="6" s="1"/>
  <c r="HB286" i="6" s="1"/>
  <c r="HB287" i="6" s="1"/>
  <c r="HB288" i="6" s="1"/>
  <c r="HB289" i="6" s="1"/>
  <c r="HB290" i="6" s="1"/>
  <c r="HB293" i="6" s="1"/>
  <c r="HB294" i="6" s="1"/>
  <c r="HB295" i="6" s="1"/>
  <c r="HB296" i="6" s="1"/>
  <c r="HB297" i="6" s="1"/>
  <c r="HB298" i="6" s="1"/>
  <c r="HB299" i="6" s="1"/>
  <c r="HB302" i="6" s="1"/>
  <c r="HB303" i="6" s="1"/>
  <c r="HB304" i="6" s="1"/>
  <c r="HB305" i="6" s="1"/>
  <c r="HB306" i="6" s="1"/>
  <c r="HB307" i="6" s="1"/>
  <c r="HB308" i="6" s="1"/>
  <c r="HB311" i="6" s="1"/>
  <c r="HB312" i="6" s="1"/>
  <c r="HB313" i="6" s="1"/>
  <c r="HB314" i="6" s="1"/>
  <c r="HB315" i="6" s="1"/>
  <c r="HB316" i="6" s="1"/>
  <c r="HB317" i="6" s="1"/>
  <c r="HB320" i="6" s="1"/>
  <c r="HB321" i="6" s="1"/>
  <c r="HB322" i="6" s="1"/>
  <c r="HB323" i="6" s="1"/>
  <c r="HB324" i="6" s="1"/>
  <c r="HB325" i="6" s="1"/>
  <c r="HB326" i="6" s="1"/>
  <c r="HB329" i="6" s="1"/>
  <c r="HB330" i="6" s="1"/>
  <c r="HB331" i="6" s="1"/>
  <c r="HB332" i="6" s="1"/>
  <c r="HB333" i="6" s="1"/>
  <c r="HB334" i="6" s="1"/>
  <c r="HB335" i="6" s="1"/>
  <c r="HB338" i="6" s="1"/>
  <c r="HB339" i="6" s="1"/>
  <c r="HB340" i="6" s="1"/>
  <c r="HB341" i="6" s="1"/>
  <c r="HB342" i="6" s="1"/>
  <c r="HB343" i="6" s="1"/>
  <c r="HB344" i="6" s="1"/>
  <c r="HB347" i="6" s="1"/>
  <c r="HB348" i="6" s="1"/>
  <c r="HB349" i="6" s="1"/>
  <c r="HB350" i="6" s="1"/>
  <c r="HB351" i="6" s="1"/>
  <c r="HB352" i="6" s="1"/>
  <c r="HB353" i="6" s="1"/>
  <c r="HB356" i="6" s="1"/>
  <c r="HB357" i="6" s="1"/>
  <c r="HB358" i="6" s="1"/>
  <c r="HB359" i="6" s="1"/>
  <c r="HB360" i="6" s="1"/>
  <c r="HB361" i="6" s="1"/>
  <c r="HB362" i="6" s="1"/>
  <c r="HB365" i="6" s="1"/>
  <c r="HB366" i="6" s="1"/>
  <c r="HB367" i="6" s="1"/>
  <c r="HB368" i="6" s="1"/>
  <c r="HB369" i="6" s="1"/>
  <c r="HB370" i="6" s="1"/>
  <c r="HB371" i="6" s="1"/>
  <c r="R278" i="6"/>
  <c r="R279" i="6" s="1"/>
  <c r="R280" i="6" s="1"/>
  <c r="R281" i="6" s="1"/>
  <c r="R284" i="6" s="1"/>
  <c r="R285" i="6" s="1"/>
  <c r="R286" i="6" s="1"/>
  <c r="R287" i="6" s="1"/>
  <c r="R288" i="6" s="1"/>
  <c r="R289" i="6" s="1"/>
  <c r="R290" i="6" s="1"/>
  <c r="R293" i="6" s="1"/>
  <c r="R294" i="6" s="1"/>
  <c r="R295" i="6" s="1"/>
  <c r="R296" i="6" s="1"/>
  <c r="R297" i="6" s="1"/>
  <c r="R298" i="6" s="1"/>
  <c r="R299" i="6" s="1"/>
  <c r="R302" i="6" s="1"/>
  <c r="R303" i="6" s="1"/>
  <c r="R304" i="6" s="1"/>
  <c r="R305" i="6" s="1"/>
  <c r="R306" i="6" s="1"/>
  <c r="R307" i="6" s="1"/>
  <c r="R308" i="6" s="1"/>
  <c r="R311" i="6" s="1"/>
  <c r="R312" i="6" s="1"/>
  <c r="R313" i="6" s="1"/>
  <c r="R314" i="6" s="1"/>
  <c r="R315" i="6" s="1"/>
  <c r="R316" i="6" s="1"/>
  <c r="R317" i="6" s="1"/>
  <c r="R320" i="6" s="1"/>
  <c r="R321" i="6" s="1"/>
  <c r="R322" i="6" s="1"/>
  <c r="R323" i="6" s="1"/>
  <c r="R324" i="6" s="1"/>
  <c r="R325" i="6" s="1"/>
  <c r="R326" i="6" s="1"/>
  <c r="R329" i="6" s="1"/>
  <c r="R330" i="6" s="1"/>
  <c r="R331" i="6" s="1"/>
  <c r="R332" i="6" s="1"/>
  <c r="R333" i="6" s="1"/>
  <c r="R334" i="6" s="1"/>
  <c r="R335" i="6" s="1"/>
  <c r="R338" i="6" s="1"/>
  <c r="R339" i="6" s="1"/>
  <c r="R340" i="6" s="1"/>
  <c r="R341" i="6" s="1"/>
  <c r="R342" i="6" s="1"/>
  <c r="R343" i="6" s="1"/>
  <c r="R344" i="6" s="1"/>
  <c r="R347" i="6" s="1"/>
  <c r="R348" i="6" s="1"/>
  <c r="R349" i="6" s="1"/>
  <c r="R350" i="6" s="1"/>
  <c r="R351" i="6" s="1"/>
  <c r="R352" i="6" s="1"/>
  <c r="R353" i="6" s="1"/>
  <c r="R356" i="6" s="1"/>
  <c r="R357" i="6" s="1"/>
  <c r="R358" i="6" s="1"/>
  <c r="R359" i="6" s="1"/>
  <c r="R360" i="6" s="1"/>
  <c r="R361" i="6" s="1"/>
  <c r="R362" i="6" s="1"/>
  <c r="R365" i="6" s="1"/>
  <c r="R366" i="6" s="1"/>
  <c r="R367" i="6" s="1"/>
  <c r="R368" i="6" s="1"/>
  <c r="R369" i="6" s="1"/>
  <c r="R370" i="6" s="1"/>
  <c r="R371" i="6" s="1"/>
  <c r="BN278" i="6"/>
  <c r="BN279" i="6" s="1"/>
  <c r="BN280" i="6" s="1"/>
  <c r="BN281" i="6" s="1"/>
  <c r="BN284" i="6" s="1"/>
  <c r="BN285" i="6" s="1"/>
  <c r="BN286" i="6" s="1"/>
  <c r="BN287" i="6" s="1"/>
  <c r="BN288" i="6" s="1"/>
  <c r="BN289" i="6" s="1"/>
  <c r="BN290" i="6" s="1"/>
  <c r="BN293" i="6" s="1"/>
  <c r="BN294" i="6" s="1"/>
  <c r="BN295" i="6" s="1"/>
  <c r="BN296" i="6" s="1"/>
  <c r="BN297" i="6" s="1"/>
  <c r="BN298" i="6" s="1"/>
  <c r="BN299" i="6" s="1"/>
  <c r="BN302" i="6" s="1"/>
  <c r="BN303" i="6" s="1"/>
  <c r="BN304" i="6" s="1"/>
  <c r="BN305" i="6" s="1"/>
  <c r="BN306" i="6" s="1"/>
  <c r="BN307" i="6" s="1"/>
  <c r="BN308" i="6" s="1"/>
  <c r="BN311" i="6" s="1"/>
  <c r="BN312" i="6" s="1"/>
  <c r="BN313" i="6" s="1"/>
  <c r="BN314" i="6" s="1"/>
  <c r="BN315" i="6" s="1"/>
  <c r="BN316" i="6" s="1"/>
  <c r="BN317" i="6" s="1"/>
  <c r="BN320" i="6" s="1"/>
  <c r="BN321" i="6" s="1"/>
  <c r="BN322" i="6" s="1"/>
  <c r="BN323" i="6" s="1"/>
  <c r="BN324" i="6" s="1"/>
  <c r="BN325" i="6" s="1"/>
  <c r="BN326" i="6" s="1"/>
  <c r="BN329" i="6" s="1"/>
  <c r="BN330" i="6" s="1"/>
  <c r="BN331" i="6" s="1"/>
  <c r="BN332" i="6" s="1"/>
  <c r="BN333" i="6" s="1"/>
  <c r="BN334" i="6" s="1"/>
  <c r="BN335" i="6" s="1"/>
  <c r="BN338" i="6" s="1"/>
  <c r="BN339" i="6" s="1"/>
  <c r="BN340" i="6" s="1"/>
  <c r="BN341" i="6" s="1"/>
  <c r="BN342" i="6" s="1"/>
  <c r="BN343" i="6" s="1"/>
  <c r="BN344" i="6" s="1"/>
  <c r="BN347" i="6" s="1"/>
  <c r="BN348" i="6" s="1"/>
  <c r="BN349" i="6" s="1"/>
  <c r="BN350" i="6" s="1"/>
  <c r="BN351" i="6" s="1"/>
  <c r="BN352" i="6" s="1"/>
  <c r="BN353" i="6" s="1"/>
  <c r="BN356" i="6" s="1"/>
  <c r="BN357" i="6" s="1"/>
  <c r="BN358" i="6" s="1"/>
  <c r="BN359" i="6" s="1"/>
  <c r="BN360" i="6" s="1"/>
  <c r="BN361" i="6" s="1"/>
  <c r="BN362" i="6" s="1"/>
  <c r="BN365" i="6" s="1"/>
  <c r="BN366" i="6" s="1"/>
  <c r="BN367" i="6" s="1"/>
  <c r="BN368" i="6" s="1"/>
  <c r="BN369" i="6" s="1"/>
  <c r="BN370" i="6" s="1"/>
  <c r="BN371" i="6" s="1"/>
  <c r="DJ278" i="1"/>
  <c r="DJ279" i="1" s="1"/>
  <c r="DJ280" i="1" s="1"/>
  <c r="DJ281" i="1" s="1"/>
  <c r="DJ284" i="1" s="1"/>
  <c r="DJ285" i="1" s="1"/>
  <c r="DJ286" i="1" s="1"/>
  <c r="DJ287" i="1" s="1"/>
  <c r="DJ288" i="1" s="1"/>
  <c r="DJ289" i="1" s="1"/>
  <c r="DJ290" i="1" s="1"/>
  <c r="DJ293" i="1" s="1"/>
  <c r="DJ294" i="1" s="1"/>
  <c r="DJ295" i="1" s="1"/>
  <c r="DJ296" i="1" s="1"/>
  <c r="DJ297" i="1" s="1"/>
  <c r="DJ298" i="1" s="1"/>
  <c r="DJ299" i="1" s="1"/>
  <c r="DJ302" i="1" s="1"/>
  <c r="DJ303" i="1" s="1"/>
  <c r="DJ304" i="1" s="1"/>
  <c r="DJ305" i="1" s="1"/>
  <c r="HR21" i="6"/>
  <c r="O25" i="11"/>
  <c r="O27" i="11"/>
  <c r="O28" i="11"/>
  <c r="HR291" i="6"/>
  <c r="HR75" i="6"/>
  <c r="HU264" i="6"/>
  <c r="HU273" i="6"/>
  <c r="O33" i="11"/>
  <c r="HR264" i="6"/>
  <c r="HU246" i="6"/>
  <c r="O17" i="11"/>
  <c r="HU237" i="6"/>
  <c r="T9" i="12"/>
  <c r="HU84" i="6"/>
  <c r="O37" i="11"/>
  <c r="C25" i="12"/>
  <c r="HU228" i="6"/>
  <c r="HR219" i="6"/>
  <c r="O26" i="11"/>
  <c r="HU210" i="6"/>
  <c r="D26" i="11"/>
  <c r="B176" i="1"/>
  <c r="B177" i="1" s="1"/>
  <c r="B178" i="1" s="1"/>
  <c r="B179" i="1" s="1"/>
  <c r="B180" i="1" s="1"/>
  <c r="B181" i="1" s="1"/>
  <c r="B182" i="1" s="1"/>
  <c r="B185" i="1" s="1"/>
  <c r="B186" i="1" s="1"/>
  <c r="B187" i="1" s="1"/>
  <c r="B188" i="1" s="1"/>
  <c r="B189" i="1" s="1"/>
  <c r="B190" i="1" s="1"/>
  <c r="B191" i="1" s="1"/>
  <c r="B194" i="1" s="1"/>
  <c r="B195" i="1" s="1"/>
  <c r="B196" i="1" s="1"/>
  <c r="B197" i="1" s="1"/>
  <c r="B198" i="1" s="1"/>
  <c r="B199" i="1" s="1"/>
  <c r="B200" i="1" s="1"/>
  <c r="B203" i="1" s="1"/>
  <c r="B204" i="1" s="1"/>
  <c r="B205" i="1" s="1"/>
  <c r="B206" i="1" s="1"/>
  <c r="B207" i="1" s="1"/>
  <c r="B208" i="1" s="1"/>
  <c r="B209" i="1" s="1"/>
  <c r="B212" i="1" s="1"/>
  <c r="B213" i="1" s="1"/>
  <c r="B214" i="1" s="1"/>
  <c r="B215" i="1" s="1"/>
  <c r="B216" i="1" s="1"/>
  <c r="B217" i="1" s="1"/>
  <c r="B218" i="1" s="1"/>
  <c r="B221" i="1" s="1"/>
  <c r="B222" i="1" s="1"/>
  <c r="B223" i="1" s="1"/>
  <c r="B224" i="1" s="1"/>
  <c r="B225" i="1" s="1"/>
  <c r="B226" i="1" s="1"/>
  <c r="B227" i="1" s="1"/>
  <c r="B230" i="1" s="1"/>
  <c r="B231" i="1" s="1"/>
  <c r="B232" i="1" s="1"/>
  <c r="B233" i="1" s="1"/>
  <c r="B234" i="1" s="1"/>
  <c r="B235" i="1" s="1"/>
  <c r="B236" i="1" s="1"/>
  <c r="B239" i="1" s="1"/>
  <c r="B240" i="1" s="1"/>
  <c r="B241" i="1" s="1"/>
  <c r="B242" i="1" s="1"/>
  <c r="B243" i="1" s="1"/>
  <c r="B244" i="1" s="1"/>
  <c r="B245" i="1" s="1"/>
  <c r="B248" i="1" s="1"/>
  <c r="B249" i="1" s="1"/>
  <c r="B250" i="1" s="1"/>
  <c r="B251" i="1" s="1"/>
  <c r="B252" i="1" s="1"/>
  <c r="B253" i="1" s="1"/>
  <c r="B254" i="1" s="1"/>
  <c r="B257" i="1" s="1"/>
  <c r="B258" i="1" s="1"/>
  <c r="B259" i="1" s="1"/>
  <c r="B260" i="1" s="1"/>
  <c r="B261" i="1" s="1"/>
  <c r="B262" i="1" s="1"/>
  <c r="B263" i="1" s="1"/>
  <c r="B266" i="1" s="1"/>
  <c r="B267" i="1" s="1"/>
  <c r="B268" i="1" s="1"/>
  <c r="B269" i="1" s="1"/>
  <c r="B270" i="1" s="1"/>
  <c r="B271" i="1" s="1"/>
  <c r="B272" i="1" s="1"/>
  <c r="B275" i="1" s="1"/>
  <c r="B276" i="1" s="1"/>
  <c r="B277" i="1" s="1"/>
  <c r="D28" i="11"/>
  <c r="D40" i="11"/>
  <c r="HR93" i="6"/>
  <c r="D27" i="11"/>
  <c r="D29" i="11"/>
  <c r="D37" i="11"/>
  <c r="HR345" i="6"/>
  <c r="HU102" i="6"/>
  <c r="HU183" i="6"/>
  <c r="O22" i="11"/>
  <c r="O21" i="11"/>
  <c r="HU165" i="6"/>
  <c r="CN7" i="1"/>
  <c r="HR192" i="6"/>
  <c r="HR237" i="6"/>
  <c r="E11" i="12"/>
  <c r="E25" i="12"/>
  <c r="E26" i="12" s="1"/>
  <c r="AY9" i="13"/>
  <c r="AY10" i="13" s="1"/>
  <c r="AY11" i="13" s="1"/>
  <c r="AZ11" i="13" s="1"/>
  <c r="HR372" i="6"/>
  <c r="D9" i="12"/>
  <c r="O32" i="11"/>
  <c r="O41" i="11"/>
  <c r="D8" i="12"/>
  <c r="O40" i="11"/>
  <c r="FQ7" i="6"/>
  <c r="FQ8" i="6" s="1"/>
  <c r="O15" i="11"/>
  <c r="O31" i="11"/>
  <c r="D21" i="11"/>
  <c r="D16" i="11"/>
  <c r="DU7" i="1"/>
  <c r="DX7" i="1" s="1"/>
  <c r="D30" i="11"/>
  <c r="HR282" i="6"/>
  <c r="S26" i="12"/>
  <c r="T26" i="12" s="1"/>
  <c r="GC8" i="1"/>
  <c r="GC9" i="1" s="1"/>
  <c r="GF9" i="1" s="1"/>
  <c r="O24" i="11"/>
  <c r="HR309" i="6"/>
  <c r="C49" i="12"/>
  <c r="D49" i="12" s="1"/>
  <c r="BD116" i="6"/>
  <c r="JN282" i="1"/>
  <c r="O38" i="11"/>
  <c r="HR255" i="6"/>
  <c r="O20" i="11"/>
  <c r="D20" i="11"/>
  <c r="HU147" i="6"/>
  <c r="D41" i="11"/>
  <c r="O39" i="11"/>
  <c r="BD6" i="1"/>
  <c r="J6" i="10"/>
  <c r="D36" i="11"/>
  <c r="JN255" i="1"/>
  <c r="JN354" i="1"/>
  <c r="HR300" i="6"/>
  <c r="M50" i="12"/>
  <c r="N50" i="12" s="1"/>
  <c r="O36" i="11"/>
  <c r="AC7" i="1"/>
  <c r="AC8" i="1" s="1"/>
  <c r="D33" i="11"/>
  <c r="O29" i="11"/>
  <c r="HR246" i="6"/>
  <c r="JN273" i="1"/>
  <c r="HR30" i="6"/>
  <c r="D6" i="11"/>
  <c r="HR84" i="6"/>
  <c r="O25" i="12"/>
  <c r="P25" i="12" s="1"/>
  <c r="D4" i="11"/>
  <c r="D24" i="11"/>
  <c r="GF6" i="6"/>
  <c r="GC7" i="6"/>
  <c r="HR174" i="6"/>
  <c r="BY7" i="6"/>
  <c r="CB7" i="6" s="1"/>
  <c r="FT7" i="1"/>
  <c r="EJ7" i="6"/>
  <c r="EG8" i="6"/>
  <c r="HR183" i="6"/>
  <c r="JN237" i="1"/>
  <c r="CZ6" i="6"/>
  <c r="CW7" i="6"/>
  <c r="D32" i="11"/>
  <c r="E49" i="12"/>
  <c r="F48" i="12"/>
  <c r="GR6" i="6"/>
  <c r="Q9" i="12"/>
  <c r="R8" i="12"/>
  <c r="AF6" i="6"/>
  <c r="AC7" i="6"/>
  <c r="D22" i="11"/>
  <c r="I10" i="14"/>
  <c r="I11" i="14" s="1"/>
  <c r="O8" i="11"/>
  <c r="JN174" i="1"/>
  <c r="O6" i="11"/>
  <c r="D25" i="11"/>
  <c r="FE7" i="1"/>
  <c r="FE8" i="1" s="1"/>
  <c r="O13" i="11"/>
  <c r="O19" i="11"/>
  <c r="D19" i="11"/>
  <c r="FQ9" i="1"/>
  <c r="FQ10" i="1" s="1"/>
  <c r="FT8" i="1"/>
  <c r="CB6" i="1"/>
  <c r="BY7" i="1"/>
  <c r="F8" i="14"/>
  <c r="D35" i="11"/>
  <c r="HR318" i="6"/>
  <c r="FE8" i="6"/>
  <c r="FH7" i="6"/>
  <c r="HR165" i="6"/>
  <c r="HU111" i="6"/>
  <c r="E10" i="14"/>
  <c r="F10" i="14" s="1"/>
  <c r="HR102" i="6"/>
  <c r="D17" i="11"/>
  <c r="JN183" i="1"/>
  <c r="JN201" i="1"/>
  <c r="D39" i="11"/>
  <c r="HU66" i="6"/>
  <c r="HR201" i="6"/>
  <c r="HR57" i="6"/>
  <c r="HR210" i="6"/>
  <c r="JN165" i="1"/>
  <c r="O9" i="11"/>
  <c r="D15" i="11"/>
  <c r="D42" i="11"/>
  <c r="FT6" i="1"/>
  <c r="D14" i="11"/>
  <c r="JS237" i="1"/>
  <c r="D34" i="11"/>
  <c r="I9" i="12"/>
  <c r="J9" i="12" s="1"/>
  <c r="D23" i="11"/>
  <c r="HR48" i="6"/>
  <c r="D18" i="11"/>
  <c r="O18" i="11"/>
  <c r="HU138" i="6"/>
  <c r="HR138" i="6"/>
  <c r="JS165" i="1"/>
  <c r="KD20" i="1"/>
  <c r="KD29" i="1" s="1"/>
  <c r="D5" i="11"/>
  <c r="JN327" i="1"/>
  <c r="DI7" i="1"/>
  <c r="DI8" i="1" s="1"/>
  <c r="JQ282" i="1"/>
  <c r="Q8" i="6"/>
  <c r="T7" i="6"/>
  <c r="JN138" i="1"/>
  <c r="JS138" i="1"/>
  <c r="EV7" i="1"/>
  <c r="ES8" i="1"/>
  <c r="HM6" i="6"/>
  <c r="HP6" i="6" s="1"/>
  <c r="JN264" i="1"/>
  <c r="JN156" i="1"/>
  <c r="JN84" i="1"/>
  <c r="H8" i="14"/>
  <c r="AS8" i="13"/>
  <c r="AT8" i="13" s="1"/>
  <c r="AO7" i="6"/>
  <c r="AR7" i="6" s="1"/>
  <c r="DU7" i="6"/>
  <c r="DX7" i="6" s="1"/>
  <c r="HR156" i="6"/>
  <c r="D38" i="11"/>
  <c r="HR228" i="6"/>
  <c r="H7" i="1"/>
  <c r="E8" i="1"/>
  <c r="JN246" i="1"/>
  <c r="JS219" i="1"/>
  <c r="JN219" i="1"/>
  <c r="JQ183" i="1"/>
  <c r="CW7" i="1"/>
  <c r="CZ7" i="1" s="1"/>
  <c r="HR273" i="6"/>
  <c r="M25" i="12"/>
  <c r="HR111" i="6"/>
  <c r="L8" i="12"/>
  <c r="K9" i="12"/>
  <c r="JS345" i="1"/>
  <c r="JN345" i="1"/>
  <c r="D31" i="11"/>
  <c r="M9" i="12"/>
  <c r="N8" i="12"/>
  <c r="N8" i="14"/>
  <c r="HR66" i="6"/>
  <c r="O30" i="11"/>
  <c r="JN147" i="1"/>
  <c r="JN75" i="1"/>
  <c r="R24" i="12"/>
  <c r="Q25" i="12"/>
  <c r="JN129" i="1"/>
  <c r="JQ129" i="1"/>
  <c r="G11" i="12"/>
  <c r="H10" i="12"/>
  <c r="BM7" i="1"/>
  <c r="BM8" i="1" s="1"/>
  <c r="BC8" i="13"/>
  <c r="BD7" i="13"/>
  <c r="D10" i="11"/>
  <c r="JQ291" i="1"/>
  <c r="JN291" i="1"/>
  <c r="D7" i="11"/>
  <c r="JI6" i="1"/>
  <c r="JL6" i="1" s="1"/>
  <c r="KF20" i="1"/>
  <c r="KG20" i="1" s="1"/>
  <c r="CN6" i="6"/>
  <c r="HR147" i="6"/>
  <c r="JN228" i="1"/>
  <c r="O4" i="11"/>
  <c r="D13" i="11"/>
  <c r="D11" i="11"/>
  <c r="BA14" i="6"/>
  <c r="BD11" i="6"/>
  <c r="AW8" i="13"/>
  <c r="AX7" i="13"/>
  <c r="JS336" i="1"/>
  <c r="JN336" i="1"/>
  <c r="L8" i="14"/>
  <c r="K9" i="14"/>
  <c r="IW8" i="1"/>
  <c r="IZ7" i="1"/>
  <c r="HR363" i="6"/>
  <c r="JN318" i="1"/>
  <c r="D12" i="11"/>
  <c r="EV6" i="6"/>
  <c r="ES7" i="6"/>
  <c r="CK8" i="6"/>
  <c r="CN7" i="6"/>
  <c r="HR354" i="6"/>
  <c r="HR336" i="6"/>
  <c r="BD7" i="1"/>
  <c r="BA8" i="1"/>
  <c r="E7" i="6"/>
  <c r="H6" i="6"/>
  <c r="JN66" i="1"/>
  <c r="JS66" i="1"/>
  <c r="JS309" i="1"/>
  <c r="JN309" i="1"/>
  <c r="HA7" i="6"/>
  <c r="HD6" i="6"/>
  <c r="O12" i="12"/>
  <c r="P11" i="12"/>
  <c r="H50" i="12"/>
  <c r="G51" i="12"/>
  <c r="D10" i="12"/>
  <c r="C11" i="12"/>
  <c r="JS57" i="1"/>
  <c r="JN57" i="1"/>
  <c r="JN300" i="1"/>
  <c r="K51" i="12"/>
  <c r="L50" i="12"/>
  <c r="JQ111" i="1"/>
  <c r="JN111" i="1"/>
  <c r="CN9" i="1"/>
  <c r="CK10" i="1"/>
  <c r="DL6" i="6"/>
  <c r="DI7" i="6"/>
  <c r="JS48" i="1"/>
  <c r="JN48" i="1"/>
  <c r="HR129" i="6"/>
  <c r="KB5" i="1"/>
  <c r="KB20" i="1"/>
  <c r="F95" i="1"/>
  <c r="T9" i="14"/>
  <c r="S10" i="14"/>
  <c r="F9" i="6"/>
  <c r="IN6" i="1"/>
  <c r="IK7" i="1"/>
  <c r="JS372" i="1"/>
  <c r="JN372" i="1"/>
  <c r="JL5" i="1"/>
  <c r="C5" i="10"/>
  <c r="GR6" i="1"/>
  <c r="GO7" i="1"/>
  <c r="JX6" i="1"/>
  <c r="HD6" i="1"/>
  <c r="HA7" i="1"/>
  <c r="D6" i="10"/>
  <c r="D8" i="11"/>
  <c r="AD116" i="6"/>
  <c r="F10" i="1"/>
  <c r="K27" i="12"/>
  <c r="L26" i="12"/>
  <c r="S11" i="12"/>
  <c r="T10" i="12"/>
  <c r="GO8" i="6"/>
  <c r="GR7" i="6"/>
  <c r="CL7" i="6"/>
  <c r="HN6" i="6"/>
  <c r="JV6" i="1"/>
  <c r="JQ39" i="1"/>
  <c r="Q10" i="14"/>
  <c r="R9" i="14"/>
  <c r="HR120" i="6"/>
  <c r="BB7" i="13"/>
  <c r="BA8" i="13"/>
  <c r="AU9" i="13"/>
  <c r="AV8" i="13"/>
  <c r="Q8" i="1"/>
  <c r="T7" i="1"/>
  <c r="JQ21" i="1"/>
  <c r="JS363" i="1"/>
  <c r="JN363" i="1"/>
  <c r="JN192" i="1"/>
  <c r="JS192" i="1"/>
  <c r="JS102" i="1"/>
  <c r="JN102" i="1"/>
  <c r="JS39" i="1"/>
  <c r="JN39" i="1"/>
  <c r="H26" i="12"/>
  <c r="G27" i="12"/>
  <c r="HR12" i="6"/>
  <c r="HM8" i="1"/>
  <c r="HP7" i="1"/>
  <c r="JN21" i="1"/>
  <c r="JS21" i="1"/>
  <c r="J26" i="12"/>
  <c r="I27" i="12"/>
  <c r="CX90" i="1"/>
  <c r="JJ89" i="1"/>
  <c r="AO118" i="6"/>
  <c r="AR117" i="6"/>
  <c r="D9" i="14"/>
  <c r="C10" i="14"/>
  <c r="JQ30" i="1"/>
  <c r="HU57" i="6"/>
  <c r="I51" i="12"/>
  <c r="J50" i="12"/>
  <c r="G10" i="14"/>
  <c r="H9" i="14"/>
  <c r="JS210" i="1"/>
  <c r="JN210" i="1"/>
  <c r="JS30" i="1"/>
  <c r="JN30" i="1"/>
  <c r="AR6" i="1"/>
  <c r="H6" i="10"/>
  <c r="AO7" i="1"/>
  <c r="HB7" i="1"/>
  <c r="JJ6" i="1"/>
  <c r="H116" i="6"/>
  <c r="E117" i="6"/>
  <c r="E12" i="12"/>
  <c r="F11" i="12"/>
  <c r="M10" i="14"/>
  <c r="N9" i="14"/>
  <c r="V9" i="14"/>
  <c r="U10" i="14"/>
  <c r="JN93" i="1"/>
  <c r="JQ93" i="1"/>
  <c r="JN12" i="1"/>
  <c r="JS12" i="1"/>
  <c r="F70" i="6"/>
  <c r="BA118" i="6"/>
  <c r="BD117" i="6"/>
  <c r="P9" i="14"/>
  <c r="O10" i="14"/>
  <c r="D9" i="11"/>
  <c r="IB7" i="1"/>
  <c r="HY8" i="1"/>
  <c r="EG7" i="1"/>
  <c r="EJ6" i="1"/>
  <c r="F6" i="10"/>
  <c r="JW6" i="1"/>
  <c r="BP7" i="6"/>
  <c r="BM8" i="6"/>
  <c r="JJ37" i="1"/>
  <c r="F38" i="1"/>
  <c r="F118" i="6"/>
  <c r="IX123" i="1"/>
  <c r="JN120" i="1"/>
  <c r="DJ306" i="1" l="1"/>
  <c r="DJ307" i="1" s="1"/>
  <c r="DJ308" i="1" s="1"/>
  <c r="DJ311" i="1" s="1"/>
  <c r="DJ312" i="1" s="1"/>
  <c r="DJ313" i="1" s="1"/>
  <c r="DJ314" i="1" s="1"/>
  <c r="DJ315" i="1" s="1"/>
  <c r="DJ316" i="1" s="1"/>
  <c r="DJ317" i="1" s="1"/>
  <c r="DJ320" i="1" s="1"/>
  <c r="DJ321" i="1" s="1"/>
  <c r="DJ322" i="1" s="1"/>
  <c r="DJ323" i="1" s="1"/>
  <c r="DJ324" i="1" s="1"/>
  <c r="DJ325" i="1" s="1"/>
  <c r="DJ326" i="1" s="1"/>
  <c r="DJ329" i="1" s="1"/>
  <c r="DJ330" i="1" s="1"/>
  <c r="DJ331" i="1" s="1"/>
  <c r="DJ332" i="1" s="1"/>
  <c r="DJ333" i="1" s="1"/>
  <c r="DJ334" i="1" s="1"/>
  <c r="DJ335" i="1" s="1"/>
  <c r="DJ338" i="1" s="1"/>
  <c r="DJ339" i="1" s="1"/>
  <c r="DJ340" i="1" s="1"/>
  <c r="DJ341" i="1" s="1"/>
  <c r="DJ342" i="1" s="1"/>
  <c r="DJ343" i="1" s="1"/>
  <c r="DJ344" i="1" s="1"/>
  <c r="DJ347" i="1" s="1"/>
  <c r="DJ348" i="1" s="1"/>
  <c r="DJ349" i="1" s="1"/>
  <c r="DJ350" i="1" s="1"/>
  <c r="DJ351" i="1" s="1"/>
  <c r="DJ352" i="1" s="1"/>
  <c r="DJ353" i="1" s="1"/>
  <c r="DJ356" i="1" s="1"/>
  <c r="DJ357" i="1" s="1"/>
  <c r="DJ358" i="1" s="1"/>
  <c r="DJ359" i="1" s="1"/>
  <c r="DJ360" i="1" s="1"/>
  <c r="DJ361" i="1" s="1"/>
  <c r="DJ362" i="1" s="1"/>
  <c r="DJ365" i="1" s="1"/>
  <c r="DJ366" i="1" s="1"/>
  <c r="DJ367" i="1" s="1"/>
  <c r="DJ368" i="1" s="1"/>
  <c r="DJ369" i="1" s="1"/>
  <c r="DJ370" i="1" s="1"/>
  <c r="DJ371" i="1" s="1"/>
  <c r="B278" i="1"/>
  <c r="B279" i="1" s="1"/>
  <c r="B280" i="1" s="1"/>
  <c r="B281" i="1" s="1"/>
  <c r="B284" i="1" s="1"/>
  <c r="B285" i="1" s="1"/>
  <c r="B286" i="1" s="1"/>
  <c r="B287" i="1" s="1"/>
  <c r="B288" i="1" s="1"/>
  <c r="B289" i="1" s="1"/>
  <c r="B290" i="1" s="1"/>
  <c r="B293" i="1" s="1"/>
  <c r="B294" i="1" s="1"/>
  <c r="B295" i="1" s="1"/>
  <c r="B296" i="1" s="1"/>
  <c r="B297" i="1" s="1"/>
  <c r="B298" i="1" s="1"/>
  <c r="B299" i="1" s="1"/>
  <c r="B302" i="1" s="1"/>
  <c r="B303" i="1" s="1"/>
  <c r="B304" i="1" s="1"/>
  <c r="B305" i="1" s="1"/>
  <c r="BZ280" i="6"/>
  <c r="AF7" i="1"/>
  <c r="GF8" i="1"/>
  <c r="C50" i="12"/>
  <c r="C51" i="12" s="1"/>
  <c r="FT7" i="6"/>
  <c r="C26" i="12"/>
  <c r="D25" i="12"/>
  <c r="S27" i="12"/>
  <c r="S28" i="12" s="1"/>
  <c r="F25" i="12"/>
  <c r="GC10" i="1"/>
  <c r="GC11" i="1" s="1"/>
  <c r="AY12" i="13"/>
  <c r="AZ12" i="13" s="1"/>
  <c r="DU8" i="1"/>
  <c r="DU9" i="1" s="1"/>
  <c r="AZ9" i="13"/>
  <c r="AZ10" i="13"/>
  <c r="FT9" i="1"/>
  <c r="I10" i="12"/>
  <c r="J10" i="12" s="1"/>
  <c r="KF29" i="1"/>
  <c r="KG29" i="1" s="1"/>
  <c r="M51" i="12"/>
  <c r="N51" i="12" s="1"/>
  <c r="O26" i="12"/>
  <c r="O27" i="12" s="1"/>
  <c r="BY8" i="6"/>
  <c r="CB8" i="6" s="1"/>
  <c r="GC8" i="6"/>
  <c r="GF7" i="6"/>
  <c r="BP7" i="1"/>
  <c r="F49" i="12"/>
  <c r="E50" i="12"/>
  <c r="CW8" i="6"/>
  <c r="CZ7" i="6"/>
  <c r="AF7" i="6"/>
  <c r="AC8" i="6"/>
  <c r="EJ8" i="6"/>
  <c r="EG9" i="6"/>
  <c r="J10" i="14"/>
  <c r="DL7" i="1"/>
  <c r="J7" i="10"/>
  <c r="F7" i="10"/>
  <c r="KE20" i="1"/>
  <c r="FH7" i="1"/>
  <c r="R9" i="12"/>
  <c r="Q10" i="12"/>
  <c r="FT8" i="6"/>
  <c r="FQ9" i="6"/>
  <c r="E11" i="14"/>
  <c r="F11" i="14" s="1"/>
  <c r="FH8" i="6"/>
  <c r="FE9" i="6"/>
  <c r="CB7" i="1"/>
  <c r="BY8" i="1"/>
  <c r="EV8" i="1"/>
  <c r="ES9" i="1"/>
  <c r="M10" i="12"/>
  <c r="N9" i="12"/>
  <c r="CW8" i="1"/>
  <c r="CW9" i="1" s="1"/>
  <c r="Q9" i="6"/>
  <c r="T8" i="6"/>
  <c r="DU8" i="6"/>
  <c r="DU9" i="6" s="1"/>
  <c r="AO8" i="6"/>
  <c r="AR8" i="6" s="1"/>
  <c r="N25" i="12"/>
  <c r="M26" i="12"/>
  <c r="AS9" i="13"/>
  <c r="AT9" i="13" s="1"/>
  <c r="Q26" i="12"/>
  <c r="R25" i="12"/>
  <c r="H8" i="1"/>
  <c r="E9" i="1"/>
  <c r="K10" i="12"/>
  <c r="L9" i="12"/>
  <c r="BD8" i="13"/>
  <c r="BC9" i="13"/>
  <c r="C6" i="10"/>
  <c r="HM7" i="6"/>
  <c r="HP7" i="6" s="1"/>
  <c r="G12" i="12"/>
  <c r="H11" i="12"/>
  <c r="G52" i="12"/>
  <c r="H51" i="12"/>
  <c r="FE9" i="1"/>
  <c r="FH8" i="1"/>
  <c r="IW9" i="1"/>
  <c r="IZ8" i="1"/>
  <c r="L51" i="12"/>
  <c r="K52" i="12"/>
  <c r="BD8" i="1"/>
  <c r="BA9" i="1"/>
  <c r="E27" i="12"/>
  <c r="F26" i="12"/>
  <c r="E8" i="6"/>
  <c r="H7" i="6"/>
  <c r="O13" i="12"/>
  <c r="P12" i="12"/>
  <c r="BA15" i="6"/>
  <c r="BD14" i="6"/>
  <c r="DI8" i="6"/>
  <c r="DL7" i="6"/>
  <c r="I11" i="12"/>
  <c r="AW9" i="13"/>
  <c r="AX8" i="13"/>
  <c r="AC9" i="1"/>
  <c r="AF8" i="1"/>
  <c r="CK11" i="1"/>
  <c r="CN10" i="1"/>
  <c r="HD7" i="6"/>
  <c r="HA8" i="6"/>
  <c r="CN8" i="6"/>
  <c r="CK9" i="6"/>
  <c r="K10" i="14"/>
  <c r="L9" i="14"/>
  <c r="BM9" i="1"/>
  <c r="BP8" i="1"/>
  <c r="D11" i="12"/>
  <c r="C12" i="12"/>
  <c r="ES8" i="6"/>
  <c r="EV7" i="6"/>
  <c r="E118" i="6"/>
  <c r="H117" i="6"/>
  <c r="V10" i="14"/>
  <c r="U11" i="14"/>
  <c r="AO8" i="1"/>
  <c r="AR7" i="1"/>
  <c r="H7" i="10"/>
  <c r="JI7" i="1"/>
  <c r="G28" i="12"/>
  <c r="H27" i="12"/>
  <c r="HD7" i="1"/>
  <c r="HA8" i="1"/>
  <c r="S11" i="14"/>
  <c r="T10" i="14"/>
  <c r="EJ7" i="1"/>
  <c r="EG8" i="1"/>
  <c r="BA119" i="6"/>
  <c r="BD118" i="6"/>
  <c r="DI9" i="1"/>
  <c r="J8" i="10"/>
  <c r="DL8" i="1"/>
  <c r="GO9" i="6"/>
  <c r="GR8" i="6"/>
  <c r="CX91" i="1"/>
  <c r="JJ90" i="1"/>
  <c r="AU10" i="13"/>
  <c r="AV9" i="13"/>
  <c r="F96" i="1"/>
  <c r="BB8" i="13"/>
  <c r="BA9" i="13"/>
  <c r="KE29" i="1"/>
  <c r="KD38" i="1"/>
  <c r="C11" i="14"/>
  <c r="D10" i="14"/>
  <c r="AR118" i="6"/>
  <c r="AO119" i="6"/>
  <c r="F71" i="6"/>
  <c r="KB29" i="1"/>
  <c r="KC20" i="1"/>
  <c r="D50" i="12"/>
  <c r="FQ11" i="1"/>
  <c r="FT10" i="1"/>
  <c r="N10" i="14"/>
  <c r="M11" i="14"/>
  <c r="F119" i="6"/>
  <c r="BP8" i="6"/>
  <c r="BM9" i="6"/>
  <c r="F12" i="12"/>
  <c r="E13" i="12"/>
  <c r="J51" i="12"/>
  <c r="I52" i="12"/>
  <c r="J27" i="12"/>
  <c r="I28" i="12"/>
  <c r="S12" i="12"/>
  <c r="T11" i="12"/>
  <c r="GO8" i="1"/>
  <c r="GR7" i="1"/>
  <c r="JX7" i="1"/>
  <c r="I12" i="14"/>
  <c r="J11" i="14"/>
  <c r="JJ38" i="1"/>
  <c r="JH49" i="1" s="1"/>
  <c r="F41" i="1"/>
  <c r="IB8" i="1"/>
  <c r="HY9" i="1"/>
  <c r="O11" i="14"/>
  <c r="P10" i="14"/>
  <c r="L27" i="12"/>
  <c r="K28" i="12"/>
  <c r="IK8" i="1"/>
  <c r="IN7" i="1"/>
  <c r="JV7" i="1"/>
  <c r="Q9" i="1"/>
  <c r="T8" i="1"/>
  <c r="F11" i="1"/>
  <c r="HP8" i="1"/>
  <c r="HM9" i="1"/>
  <c r="R10" i="14"/>
  <c r="Q11" i="14"/>
  <c r="F10" i="6"/>
  <c r="KF38" i="1"/>
  <c r="JW7" i="1"/>
  <c r="HB8" i="1"/>
  <c r="JJ7" i="1"/>
  <c r="H10" i="14"/>
  <c r="G11" i="14"/>
  <c r="CL8" i="6"/>
  <c r="HN7" i="6"/>
  <c r="D7" i="10"/>
  <c r="AD117" i="6"/>
  <c r="IX124" i="1"/>
  <c r="B306" i="1" l="1"/>
  <c r="B307" i="1" s="1"/>
  <c r="B308" i="1" s="1"/>
  <c r="B311" i="1" s="1"/>
  <c r="B312" i="1" s="1"/>
  <c r="B313" i="1" s="1"/>
  <c r="B314" i="1" s="1"/>
  <c r="B315" i="1" s="1"/>
  <c r="B316" i="1" s="1"/>
  <c r="B317" i="1" s="1"/>
  <c r="B320" i="1" s="1"/>
  <c r="B321" i="1" s="1"/>
  <c r="B322" i="1" s="1"/>
  <c r="B323" i="1" s="1"/>
  <c r="B324" i="1" s="1"/>
  <c r="B325" i="1" s="1"/>
  <c r="B326" i="1" s="1"/>
  <c r="B329" i="1" s="1"/>
  <c r="B330" i="1" s="1"/>
  <c r="B331" i="1" s="1"/>
  <c r="B332" i="1" s="1"/>
  <c r="B333" i="1" s="1"/>
  <c r="B334" i="1" s="1"/>
  <c r="B335" i="1" s="1"/>
  <c r="B338" i="1" s="1"/>
  <c r="B339" i="1" s="1"/>
  <c r="B340" i="1" s="1"/>
  <c r="B341" i="1" s="1"/>
  <c r="B342" i="1" s="1"/>
  <c r="B343" i="1" s="1"/>
  <c r="B344" i="1" s="1"/>
  <c r="B347" i="1" s="1"/>
  <c r="B348" i="1" s="1"/>
  <c r="B349" i="1" s="1"/>
  <c r="B350" i="1" s="1"/>
  <c r="B351" i="1" s="1"/>
  <c r="B352" i="1" s="1"/>
  <c r="B353" i="1" s="1"/>
  <c r="B356" i="1" s="1"/>
  <c r="B357" i="1" s="1"/>
  <c r="B358" i="1" s="1"/>
  <c r="B359" i="1" s="1"/>
  <c r="B360" i="1" s="1"/>
  <c r="B361" i="1" s="1"/>
  <c r="B362" i="1" s="1"/>
  <c r="B365" i="1" s="1"/>
  <c r="B366" i="1" s="1"/>
  <c r="B367" i="1" s="1"/>
  <c r="B368" i="1" s="1"/>
  <c r="B369" i="1" s="1"/>
  <c r="B370" i="1" s="1"/>
  <c r="B371" i="1" s="1"/>
  <c r="GF10" i="1"/>
  <c r="T27" i="12"/>
  <c r="AY13" i="13"/>
  <c r="AY14" i="13" s="1"/>
  <c r="AZ14" i="13" s="1"/>
  <c r="BZ281" i="6"/>
  <c r="M52" i="12"/>
  <c r="DX8" i="1"/>
  <c r="D26" i="12"/>
  <c r="C27" i="12"/>
  <c r="AS10" i="13"/>
  <c r="AS11" i="13" s="1"/>
  <c r="P26" i="12"/>
  <c r="BY9" i="6"/>
  <c r="CB9" i="6" s="1"/>
  <c r="GF8" i="6"/>
  <c r="GC9" i="6"/>
  <c r="EJ9" i="6"/>
  <c r="EG10" i="6"/>
  <c r="AC9" i="6"/>
  <c r="AF8" i="6"/>
  <c r="JV8" i="1"/>
  <c r="AO9" i="6"/>
  <c r="AO10" i="6" s="1"/>
  <c r="Q11" i="12"/>
  <c r="R10" i="12"/>
  <c r="CW9" i="6"/>
  <c r="CZ8" i="6"/>
  <c r="F50" i="12"/>
  <c r="E51" i="12"/>
  <c r="CB8" i="1"/>
  <c r="BY9" i="1"/>
  <c r="E12" i="14"/>
  <c r="F12" i="14" s="1"/>
  <c r="FT9" i="6"/>
  <c r="FQ10" i="6"/>
  <c r="JW8" i="1"/>
  <c r="FH9" i="6"/>
  <c r="FE10" i="6"/>
  <c r="DX8" i="6"/>
  <c r="CZ8" i="1"/>
  <c r="L10" i="12"/>
  <c r="K11" i="12"/>
  <c r="H9" i="1"/>
  <c r="E10" i="1"/>
  <c r="Q10" i="6"/>
  <c r="T9" i="6"/>
  <c r="S29" i="12"/>
  <c r="T28" i="12"/>
  <c r="R26" i="12"/>
  <c r="Q27" i="12"/>
  <c r="N10" i="12"/>
  <c r="M11" i="12"/>
  <c r="EV9" i="1"/>
  <c r="ES10" i="1"/>
  <c r="M27" i="12"/>
  <c r="N26" i="12"/>
  <c r="H12" i="12"/>
  <c r="G13" i="12"/>
  <c r="M53" i="12"/>
  <c r="N52" i="12"/>
  <c r="BC10" i="13"/>
  <c r="BD9" i="13"/>
  <c r="L52" i="12"/>
  <c r="K53" i="12"/>
  <c r="BD15" i="6"/>
  <c r="BA16" i="6"/>
  <c r="ES9" i="6"/>
  <c r="EV8" i="6"/>
  <c r="D12" i="12"/>
  <c r="C13" i="12"/>
  <c r="HD8" i="6"/>
  <c r="HA9" i="6"/>
  <c r="P13" i="12"/>
  <c r="O14" i="12"/>
  <c r="IW10" i="1"/>
  <c r="IZ9" i="1"/>
  <c r="E9" i="6"/>
  <c r="H8" i="6"/>
  <c r="AW10" i="13"/>
  <c r="AX9" i="13"/>
  <c r="FE10" i="1"/>
  <c r="FH9" i="1"/>
  <c r="HM8" i="6"/>
  <c r="HP8" i="6" s="1"/>
  <c r="L10" i="14"/>
  <c r="K11" i="14"/>
  <c r="AC10" i="1"/>
  <c r="AF9" i="1"/>
  <c r="AZ13" i="13"/>
  <c r="BM10" i="1"/>
  <c r="BP9" i="1"/>
  <c r="CN11" i="1"/>
  <c r="CN12" i="1"/>
  <c r="CK14" i="1"/>
  <c r="CN9" i="6"/>
  <c r="CK10" i="6"/>
  <c r="I12" i="12"/>
  <c r="J11" i="12"/>
  <c r="H52" i="12"/>
  <c r="G53" i="12"/>
  <c r="BA10" i="1"/>
  <c r="BD9" i="1"/>
  <c r="P27" i="12"/>
  <c r="O28" i="12"/>
  <c r="GF12" i="1"/>
  <c r="GC14" i="1"/>
  <c r="GF11" i="1"/>
  <c r="DL8" i="6"/>
  <c r="DI9" i="6"/>
  <c r="E28" i="12"/>
  <c r="F27" i="12"/>
  <c r="DU10" i="6"/>
  <c r="DX9" i="6"/>
  <c r="AV10" i="13"/>
  <c r="AU11" i="13"/>
  <c r="HB9" i="1"/>
  <c r="JJ8" i="1"/>
  <c r="L28" i="12"/>
  <c r="K29" i="12"/>
  <c r="BB9" i="13"/>
  <c r="BA10" i="13"/>
  <c r="HA9" i="1"/>
  <c r="HD8" i="1"/>
  <c r="C7" i="10"/>
  <c r="JL7" i="1"/>
  <c r="AD118" i="6"/>
  <c r="F97" i="1"/>
  <c r="J12" i="14"/>
  <c r="I13" i="14"/>
  <c r="J52" i="12"/>
  <c r="I53" i="12"/>
  <c r="F122" i="6"/>
  <c r="H11" i="14"/>
  <c r="G12" i="14"/>
  <c r="FT11" i="1"/>
  <c r="FT12" i="1"/>
  <c r="FQ14" i="1"/>
  <c r="AR119" i="6"/>
  <c r="AO122" i="6"/>
  <c r="AR120" i="6"/>
  <c r="U16" i="11"/>
  <c r="CX92" i="1"/>
  <c r="JJ91" i="1"/>
  <c r="D8" i="10"/>
  <c r="IN8" i="1"/>
  <c r="IK9" i="1"/>
  <c r="GR9" i="6"/>
  <c r="GO10" i="6"/>
  <c r="HM10" i="1"/>
  <c r="HP9" i="1"/>
  <c r="S12" i="14"/>
  <c r="T11" i="14"/>
  <c r="DX9" i="1"/>
  <c r="DU10" i="1"/>
  <c r="AO9" i="1"/>
  <c r="H8" i="10"/>
  <c r="AR8" i="1"/>
  <c r="N11" i="14"/>
  <c r="M12" i="14"/>
  <c r="J28" i="12"/>
  <c r="I29" i="12"/>
  <c r="CL9" i="6"/>
  <c r="HN8" i="6"/>
  <c r="F14" i="1"/>
  <c r="KG38" i="1"/>
  <c r="KF47" i="1"/>
  <c r="JX8" i="1"/>
  <c r="GR8" i="1"/>
  <c r="GO9" i="1"/>
  <c r="V11" i="14"/>
  <c r="U12" i="14"/>
  <c r="E14" i="12"/>
  <c r="F13" i="12"/>
  <c r="D51" i="12"/>
  <c r="C52" i="12"/>
  <c r="C12" i="14"/>
  <c r="D11" i="14"/>
  <c r="BA122" i="6"/>
  <c r="BD119" i="6"/>
  <c r="BD120" i="6"/>
  <c r="F11" i="6"/>
  <c r="Q12" i="14"/>
  <c r="R11" i="14"/>
  <c r="F8" i="10"/>
  <c r="O12" i="14"/>
  <c r="P11" i="14"/>
  <c r="JI8" i="1"/>
  <c r="HY10" i="1"/>
  <c r="IB9" i="1"/>
  <c r="T12" i="12"/>
  <c r="S13" i="12"/>
  <c r="KB38" i="1"/>
  <c r="KC29" i="1"/>
  <c r="KD47" i="1"/>
  <c r="KE38" i="1"/>
  <c r="E119" i="6"/>
  <c r="H118" i="6"/>
  <c r="EG9" i="1"/>
  <c r="EJ8" i="1"/>
  <c r="T9" i="1"/>
  <c r="Q10" i="1"/>
  <c r="DL9" i="1"/>
  <c r="DI10" i="1"/>
  <c r="J9" i="10"/>
  <c r="G29" i="12"/>
  <c r="H28" i="12"/>
  <c r="F42" i="1"/>
  <c r="JJ41" i="1"/>
  <c r="BP9" i="6"/>
  <c r="BM10" i="6"/>
  <c r="BY10" i="6"/>
  <c r="F72" i="6"/>
  <c r="CW10" i="1"/>
  <c r="CZ9" i="1"/>
  <c r="IX125" i="1"/>
  <c r="AT10" i="13" l="1"/>
  <c r="E13" i="14"/>
  <c r="BZ284" i="6"/>
  <c r="BZ285" i="6" s="1"/>
  <c r="BZ286" i="6" s="1"/>
  <c r="BZ287" i="6" s="1"/>
  <c r="BZ288" i="6" s="1"/>
  <c r="BZ289" i="6" s="1"/>
  <c r="BZ290" i="6" s="1"/>
  <c r="BZ293" i="6" s="1"/>
  <c r="BZ294" i="6" s="1"/>
  <c r="BZ295" i="6" s="1"/>
  <c r="BZ296" i="6" s="1"/>
  <c r="BZ297" i="6" s="1"/>
  <c r="BZ298" i="6" s="1"/>
  <c r="BZ299" i="6" s="1"/>
  <c r="BZ302" i="6" s="1"/>
  <c r="BZ303" i="6" s="1"/>
  <c r="BZ304" i="6" s="1"/>
  <c r="BZ305" i="6" s="1"/>
  <c r="BZ306" i="6" s="1"/>
  <c r="BZ307" i="6" s="1"/>
  <c r="BZ308" i="6" s="1"/>
  <c r="BZ311" i="6" s="1"/>
  <c r="BZ312" i="6" s="1"/>
  <c r="BZ313" i="6" s="1"/>
  <c r="BZ314" i="6" s="1"/>
  <c r="BZ315" i="6" s="1"/>
  <c r="BZ316" i="6" s="1"/>
  <c r="BZ317" i="6" s="1"/>
  <c r="BZ320" i="6" s="1"/>
  <c r="BZ321" i="6" s="1"/>
  <c r="BZ322" i="6" s="1"/>
  <c r="BZ323" i="6" s="1"/>
  <c r="BZ324" i="6" s="1"/>
  <c r="BZ325" i="6" s="1"/>
  <c r="BZ326" i="6" s="1"/>
  <c r="BZ329" i="6" s="1"/>
  <c r="BZ330" i="6" s="1"/>
  <c r="BZ331" i="6" s="1"/>
  <c r="BZ332" i="6" s="1"/>
  <c r="BZ333" i="6" s="1"/>
  <c r="BZ334" i="6" s="1"/>
  <c r="BZ335" i="6" s="1"/>
  <c r="BZ338" i="6" s="1"/>
  <c r="BZ339" i="6" s="1"/>
  <c r="BZ340" i="6" s="1"/>
  <c r="BZ341" i="6" s="1"/>
  <c r="BZ342" i="6" s="1"/>
  <c r="BZ343" i="6" s="1"/>
  <c r="BZ344" i="6" s="1"/>
  <c r="BZ347" i="6" s="1"/>
  <c r="BZ348" i="6" s="1"/>
  <c r="BZ349" i="6" s="1"/>
  <c r="BZ350" i="6" s="1"/>
  <c r="BZ351" i="6" s="1"/>
  <c r="BZ352" i="6" s="1"/>
  <c r="BZ353" i="6" s="1"/>
  <c r="BZ356" i="6" s="1"/>
  <c r="BZ357" i="6" s="1"/>
  <c r="BZ358" i="6" s="1"/>
  <c r="BZ359" i="6" s="1"/>
  <c r="BZ360" i="6" s="1"/>
  <c r="BZ361" i="6" s="1"/>
  <c r="BZ362" i="6" s="1"/>
  <c r="BZ365" i="6" s="1"/>
  <c r="BZ366" i="6" s="1"/>
  <c r="BZ367" i="6" s="1"/>
  <c r="BZ368" i="6" s="1"/>
  <c r="BZ369" i="6" s="1"/>
  <c r="BZ370" i="6" s="1"/>
  <c r="BZ371" i="6" s="1"/>
  <c r="D27" i="12"/>
  <c r="C28" i="12"/>
  <c r="GC10" i="6"/>
  <c r="GF9" i="6"/>
  <c r="CW10" i="6"/>
  <c r="CZ9" i="6"/>
  <c r="AR9" i="6"/>
  <c r="EJ10" i="6"/>
  <c r="EG11" i="6"/>
  <c r="E52" i="12"/>
  <c r="F51" i="12"/>
  <c r="R11" i="12"/>
  <c r="Q12" i="12"/>
  <c r="AF9" i="6"/>
  <c r="AC10" i="6"/>
  <c r="FH10" i="6"/>
  <c r="FE11" i="6"/>
  <c r="F9" i="10"/>
  <c r="FQ11" i="6"/>
  <c r="FT10" i="6"/>
  <c r="CB9" i="1"/>
  <c r="BY10" i="1"/>
  <c r="N27" i="12"/>
  <c r="M28" i="12"/>
  <c r="ES11" i="1"/>
  <c r="EV10" i="1"/>
  <c r="Q11" i="6"/>
  <c r="T10" i="6"/>
  <c r="E11" i="1"/>
  <c r="H10" i="1"/>
  <c r="HM9" i="6"/>
  <c r="HP9" i="6" s="1"/>
  <c r="T29" i="12"/>
  <c r="S30" i="12"/>
  <c r="N11" i="12"/>
  <c r="M12" i="12"/>
  <c r="K12" i="12"/>
  <c r="L11" i="12"/>
  <c r="Q28" i="12"/>
  <c r="R27" i="12"/>
  <c r="JI9" i="1"/>
  <c r="JL9" i="1" s="1"/>
  <c r="BC11" i="13"/>
  <c r="BD10" i="13"/>
  <c r="M54" i="12"/>
  <c r="N54" i="12" s="1"/>
  <c r="N53" i="12"/>
  <c r="G14" i="12"/>
  <c r="H13" i="12"/>
  <c r="E29" i="12"/>
  <c r="F28" i="12"/>
  <c r="DL9" i="6"/>
  <c r="DI10" i="6"/>
  <c r="P28" i="12"/>
  <c r="O29" i="12"/>
  <c r="HD9" i="6"/>
  <c r="HA10" i="6"/>
  <c r="BM11" i="1"/>
  <c r="BP10" i="1"/>
  <c r="AX10" i="13"/>
  <c r="AW11" i="13"/>
  <c r="L11" i="14"/>
  <c r="K12" i="14"/>
  <c r="EV9" i="6"/>
  <c r="ES10" i="6"/>
  <c r="I13" i="12"/>
  <c r="J12" i="12"/>
  <c r="GF14" i="1"/>
  <c r="GC15" i="1"/>
  <c r="CN10" i="6"/>
  <c r="CK11" i="6"/>
  <c r="FE11" i="1"/>
  <c r="FH10" i="1"/>
  <c r="IW11" i="1"/>
  <c r="IZ10" i="1"/>
  <c r="BA11" i="1"/>
  <c r="BD10" i="1"/>
  <c r="D13" i="12"/>
  <c r="C14" i="12"/>
  <c r="G54" i="12"/>
  <c r="H54" i="12" s="1"/>
  <c r="H53" i="12"/>
  <c r="E10" i="6"/>
  <c r="H9" i="6"/>
  <c r="BA17" i="6"/>
  <c r="BD16" i="6"/>
  <c r="DU11" i="6"/>
  <c r="DX10" i="6"/>
  <c r="L53" i="12"/>
  <c r="K54" i="12"/>
  <c r="L54" i="12" s="1"/>
  <c r="O15" i="12"/>
  <c r="P15" i="12" s="1"/>
  <c r="P14" i="12"/>
  <c r="AC11" i="1"/>
  <c r="AF10" i="1"/>
  <c r="AO11" i="6"/>
  <c r="AR10" i="6"/>
  <c r="CN14" i="1"/>
  <c r="CK15" i="1"/>
  <c r="F73" i="6"/>
  <c r="Q11" i="1"/>
  <c r="T10" i="1"/>
  <c r="JL8" i="1"/>
  <c r="C8" i="10"/>
  <c r="AR9" i="1"/>
  <c r="AO10" i="1"/>
  <c r="H9" i="10"/>
  <c r="C13" i="14"/>
  <c r="D12" i="14"/>
  <c r="HA10" i="1"/>
  <c r="D10" i="10" s="1"/>
  <c r="HD9" i="1"/>
  <c r="KC38" i="1"/>
  <c r="KB47" i="1"/>
  <c r="R12" i="14"/>
  <c r="Q13" i="14"/>
  <c r="KG47" i="1"/>
  <c r="KF56" i="1"/>
  <c r="D9" i="10"/>
  <c r="FT14" i="1"/>
  <c r="FQ15" i="1"/>
  <c r="HY11" i="1"/>
  <c r="IB10" i="1"/>
  <c r="DI11" i="1"/>
  <c r="DL10" i="1"/>
  <c r="J10" i="10"/>
  <c r="CX95" i="1"/>
  <c r="JJ92" i="1"/>
  <c r="JH103" i="1" s="1"/>
  <c r="F14" i="6"/>
  <c r="DU11" i="1"/>
  <c r="DX10" i="1"/>
  <c r="BD122" i="6"/>
  <c r="BA123" i="6"/>
  <c r="CB10" i="6"/>
  <c r="BY11" i="6"/>
  <c r="EJ9" i="1"/>
  <c r="EG10" i="1"/>
  <c r="JW9" i="1"/>
  <c r="D52" i="12"/>
  <c r="C53" i="12"/>
  <c r="GO10" i="1"/>
  <c r="GR9" i="1"/>
  <c r="JX9" i="1"/>
  <c r="GR10" i="6"/>
  <c r="GO11" i="6"/>
  <c r="BA11" i="13"/>
  <c r="BB10" i="13"/>
  <c r="G30" i="12"/>
  <c r="H29" i="12"/>
  <c r="KD56" i="1"/>
  <c r="KE47" i="1"/>
  <c r="JJ42" i="1"/>
  <c r="F43" i="1"/>
  <c r="J29" i="12"/>
  <c r="I30" i="12"/>
  <c r="BP10" i="6"/>
  <c r="BM11" i="6"/>
  <c r="HP10" i="1"/>
  <c r="HM11" i="1"/>
  <c r="H119" i="6"/>
  <c r="E122" i="6"/>
  <c r="H120" i="6"/>
  <c r="S14" i="12"/>
  <c r="T13" i="12"/>
  <c r="CW11" i="1"/>
  <c r="CZ10" i="1"/>
  <c r="JV9" i="1"/>
  <c r="F13" i="14"/>
  <c r="E14" i="14"/>
  <c r="IN9" i="1"/>
  <c r="IK10" i="1"/>
  <c r="K30" i="12"/>
  <c r="L29" i="12"/>
  <c r="E15" i="12"/>
  <c r="F15" i="12" s="1"/>
  <c r="F14" i="12"/>
  <c r="F15" i="1"/>
  <c r="M13" i="14"/>
  <c r="N12" i="14"/>
  <c r="S13" i="14"/>
  <c r="T12" i="14"/>
  <c r="AO123" i="6"/>
  <c r="AR122" i="6"/>
  <c r="AS12" i="13"/>
  <c r="AT11" i="13"/>
  <c r="AD119" i="6"/>
  <c r="CL10" i="6"/>
  <c r="HN9" i="6"/>
  <c r="F123" i="6"/>
  <c r="HB10" i="1"/>
  <c r="JJ9" i="1"/>
  <c r="J53" i="12"/>
  <c r="I54" i="12"/>
  <c r="J54" i="12" s="1"/>
  <c r="AU12" i="13"/>
  <c r="AV11" i="13"/>
  <c r="O13" i="14"/>
  <c r="P12" i="14"/>
  <c r="H12" i="14"/>
  <c r="G13" i="14"/>
  <c r="F98" i="1"/>
  <c r="J13" i="14"/>
  <c r="I14" i="14"/>
  <c r="U13" i="14"/>
  <c r="V12" i="14"/>
  <c r="IX126" i="1"/>
  <c r="D28" i="12" l="1"/>
  <c r="C29" i="12"/>
  <c r="GC11" i="6"/>
  <c r="GF10" i="6"/>
  <c r="R12" i="12"/>
  <c r="Q13" i="12"/>
  <c r="F52" i="12"/>
  <c r="E53" i="12"/>
  <c r="EJ11" i="6"/>
  <c r="EJ12" i="6"/>
  <c r="EG14" i="6"/>
  <c r="AC11" i="6"/>
  <c r="AF10" i="6"/>
  <c r="CW11" i="6"/>
  <c r="CZ10" i="6"/>
  <c r="CB10" i="1"/>
  <c r="BY11" i="1"/>
  <c r="FH12" i="6"/>
  <c r="FE14" i="6"/>
  <c r="FH11" i="6"/>
  <c r="C9" i="10"/>
  <c r="FQ14" i="6"/>
  <c r="FT12" i="6"/>
  <c r="FT11" i="6"/>
  <c r="E14" i="1"/>
  <c r="H12" i="1"/>
  <c r="H11" i="1"/>
  <c r="Q29" i="12"/>
  <c r="R28" i="12"/>
  <c r="T12" i="6"/>
  <c r="T11" i="6"/>
  <c r="S4" i="11"/>
  <c r="Q14" i="6"/>
  <c r="K13" i="12"/>
  <c r="L12" i="12"/>
  <c r="N12" i="12"/>
  <c r="M13" i="12"/>
  <c r="EV12" i="1"/>
  <c r="ES14" i="1"/>
  <c r="EV11" i="1"/>
  <c r="S31" i="12"/>
  <c r="T30" i="12"/>
  <c r="N28" i="12"/>
  <c r="M29" i="12"/>
  <c r="HM10" i="6"/>
  <c r="HP10" i="6" s="1"/>
  <c r="G15" i="12"/>
  <c r="H15" i="12" s="1"/>
  <c r="H14" i="12"/>
  <c r="BC12" i="13"/>
  <c r="BD11" i="13"/>
  <c r="AF11" i="1"/>
  <c r="AF12" i="1"/>
  <c r="AC14" i="1"/>
  <c r="K13" i="14"/>
  <c r="L12" i="14"/>
  <c r="GF15" i="1"/>
  <c r="GC16" i="1"/>
  <c r="FH11" i="1"/>
  <c r="FE14" i="1"/>
  <c r="FH12" i="1"/>
  <c r="CN12" i="6"/>
  <c r="CK14" i="6"/>
  <c r="CN11" i="6"/>
  <c r="O30" i="12"/>
  <c r="P29" i="12"/>
  <c r="EV10" i="6"/>
  <c r="ES11" i="6"/>
  <c r="DX11" i="6"/>
  <c r="DU14" i="6"/>
  <c r="DX12" i="6"/>
  <c r="BA14" i="1"/>
  <c r="BD11" i="1"/>
  <c r="BD12" i="1"/>
  <c r="DI11" i="6"/>
  <c r="DL10" i="6"/>
  <c r="E11" i="6"/>
  <c r="H10" i="6"/>
  <c r="I14" i="12"/>
  <c r="J13" i="12"/>
  <c r="CK16" i="1"/>
  <c r="CN15" i="1"/>
  <c r="AR11" i="6"/>
  <c r="AR12" i="6"/>
  <c r="AO14" i="6"/>
  <c r="U4" i="11"/>
  <c r="BD17" i="6"/>
  <c r="BA18" i="6"/>
  <c r="IZ12" i="1"/>
  <c r="IW14" i="1"/>
  <c r="IZ11" i="1"/>
  <c r="BP11" i="1"/>
  <c r="BP12" i="1"/>
  <c r="BM14" i="1"/>
  <c r="D14" i="12"/>
  <c r="C15" i="12"/>
  <c r="D15" i="12" s="1"/>
  <c r="AX11" i="13"/>
  <c r="AW12" i="13"/>
  <c r="JI10" i="1"/>
  <c r="JL10" i="1" s="1"/>
  <c r="HD10" i="6"/>
  <c r="HA11" i="6"/>
  <c r="E30" i="12"/>
  <c r="F29" i="12"/>
  <c r="AO124" i="6"/>
  <c r="AR123" i="6"/>
  <c r="HM14" i="1"/>
  <c r="HP12" i="1"/>
  <c r="HP11" i="1"/>
  <c r="EG11" i="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EJ10" i="1"/>
  <c r="O14" i="14"/>
  <c r="P14" i="14" s="1"/>
  <c r="P13" i="14"/>
  <c r="HB11" i="1"/>
  <c r="JJ10" i="1"/>
  <c r="I31" i="12"/>
  <c r="J30" i="12"/>
  <c r="GR10" i="1"/>
  <c r="GO11" i="1"/>
  <c r="H4" i="11" s="1"/>
  <c r="H5" i="11" s="1"/>
  <c r="H6" i="11" s="1"/>
  <c r="H7" i="11" s="1"/>
  <c r="H8" i="11" s="1"/>
  <c r="H9" i="11" s="1"/>
  <c r="H10" i="11" s="1"/>
  <c r="H11" i="11" s="1"/>
  <c r="H12" i="11" s="1"/>
  <c r="H13" i="11" s="1"/>
  <c r="H14" i="11" s="1"/>
  <c r="H15" i="11" s="1"/>
  <c r="H16" i="11" s="1"/>
  <c r="H17" i="11" s="1"/>
  <c r="H18" i="11" s="1"/>
  <c r="H19" i="11" s="1"/>
  <c r="H20" i="11" s="1"/>
  <c r="H21" i="11" s="1"/>
  <c r="H22" i="11" s="1"/>
  <c r="H23" i="11" s="1"/>
  <c r="H24" i="11" s="1"/>
  <c r="H25" i="11" s="1"/>
  <c r="H26" i="11" s="1"/>
  <c r="H27" i="11" s="1"/>
  <c r="H28" i="11" s="1"/>
  <c r="H29" i="11" s="1"/>
  <c r="H30" i="11" s="1"/>
  <c r="H31" i="11" s="1"/>
  <c r="H32" i="11" s="1"/>
  <c r="H33" i="11" s="1"/>
  <c r="H34" i="11" s="1"/>
  <c r="H35" i="11" s="1"/>
  <c r="H36" i="11" s="1"/>
  <c r="H37" i="11" s="1"/>
  <c r="H38" i="11" s="1"/>
  <c r="H39" i="11" s="1"/>
  <c r="H40" i="11" s="1"/>
  <c r="H41" i="11" s="1"/>
  <c r="H42" i="11" s="1"/>
  <c r="JX10" i="1"/>
  <c r="AD122" i="6"/>
  <c r="M14" i="14"/>
  <c r="N13" i="14"/>
  <c r="W4" i="11"/>
  <c r="BP11" i="6"/>
  <c r="BM14" i="6"/>
  <c r="BP12" i="6"/>
  <c r="BB11" i="13"/>
  <c r="BA12" i="13"/>
  <c r="T14" i="12"/>
  <c r="S15" i="12"/>
  <c r="T15" i="12" s="1"/>
  <c r="JJ43" i="1"/>
  <c r="F44" i="1"/>
  <c r="BD123" i="6"/>
  <c r="BA124" i="6"/>
  <c r="DL11" i="1"/>
  <c r="DI14" i="1"/>
  <c r="DL12" i="1"/>
  <c r="J11" i="10"/>
  <c r="KC47" i="1"/>
  <c r="KB56" i="1"/>
  <c r="IN10" i="1"/>
  <c r="IK11" i="1"/>
  <c r="AU13" i="13"/>
  <c r="AV12" i="13"/>
  <c r="AS13" i="13"/>
  <c r="AT12" i="13"/>
  <c r="F16" i="1"/>
  <c r="I15" i="14"/>
  <c r="J14" i="14"/>
  <c r="FT15" i="1"/>
  <c r="FQ16" i="1"/>
  <c r="F99" i="1"/>
  <c r="JV10" i="1"/>
  <c r="CL11" i="6"/>
  <c r="HN10" i="6"/>
  <c r="CX96" i="1"/>
  <c r="JJ95" i="1"/>
  <c r="F124" i="6"/>
  <c r="U14" i="14"/>
  <c r="V14" i="14" s="1"/>
  <c r="V13" i="14"/>
  <c r="F14" i="14"/>
  <c r="E15" i="14"/>
  <c r="CB11" i="6"/>
  <c r="BY14" i="6"/>
  <c r="CB12" i="6"/>
  <c r="KE56" i="1"/>
  <c r="KD65" i="1"/>
  <c r="G14" i="14"/>
  <c r="H13" i="14"/>
  <c r="JW10" i="1"/>
  <c r="E123" i="6"/>
  <c r="H122" i="6"/>
  <c r="GR12" i="6"/>
  <c r="GO14" i="6"/>
  <c r="GR11" i="6"/>
  <c r="KG56" i="1"/>
  <c r="KF65" i="1"/>
  <c r="K31" i="12"/>
  <c r="L30" i="12"/>
  <c r="CZ11" i="1"/>
  <c r="CW14" i="1"/>
  <c r="CZ12" i="1"/>
  <c r="HY14" i="1"/>
  <c r="IB11" i="1"/>
  <c r="IB12" i="1"/>
  <c r="F10" i="10"/>
  <c r="C14" i="14"/>
  <c r="D13" i="14"/>
  <c r="T11" i="1"/>
  <c r="T12" i="1"/>
  <c r="Q14" i="1"/>
  <c r="H30" i="12"/>
  <c r="G31" i="12"/>
  <c r="Q14" i="14"/>
  <c r="R14" i="14" s="1"/>
  <c r="R13" i="14"/>
  <c r="AO11" i="1"/>
  <c r="AR10" i="1"/>
  <c r="H10" i="10"/>
  <c r="F74" i="6"/>
  <c r="S14" i="14"/>
  <c r="T14" i="14" s="1"/>
  <c r="T13" i="14"/>
  <c r="DU14" i="1"/>
  <c r="DX12" i="1"/>
  <c r="DX11" i="1"/>
  <c r="HA11" i="1"/>
  <c r="HD10" i="1"/>
  <c r="D53" i="12"/>
  <c r="C54" i="12"/>
  <c r="F15" i="6"/>
  <c r="IX127" i="1"/>
  <c r="IX128" i="1" s="1"/>
  <c r="F4" i="11" l="1"/>
  <c r="F5" i="11" s="1"/>
  <c r="F6" i="11" s="1"/>
  <c r="F7" i="11" s="1"/>
  <c r="F8" i="11" s="1"/>
  <c r="F9" i="11" s="1"/>
  <c r="F10" i="11" s="1"/>
  <c r="F11" i="11" s="1"/>
  <c r="F12" i="11" s="1"/>
  <c r="F13" i="11" s="1"/>
  <c r="F14" i="11" s="1"/>
  <c r="F15" i="11" s="1"/>
  <c r="F16" i="11" s="1"/>
  <c r="F17" i="11" s="1"/>
  <c r="F18" i="11" s="1"/>
  <c r="F19" i="11" s="1"/>
  <c r="F20" i="11" s="1"/>
  <c r="F21" i="11" s="1"/>
  <c r="F22" i="11" s="1"/>
  <c r="F23" i="11" s="1"/>
  <c r="F24" i="11" s="1"/>
  <c r="F25" i="11" s="1"/>
  <c r="F26" i="11" s="1"/>
  <c r="F27" i="11" s="1"/>
  <c r="F28" i="11" s="1"/>
  <c r="F29" i="11" s="1"/>
  <c r="F30" i="11" s="1"/>
  <c r="F31" i="11" s="1"/>
  <c r="F32" i="11" s="1"/>
  <c r="F33" i="11" s="1"/>
  <c r="F34" i="11" s="1"/>
  <c r="F35" i="11" s="1"/>
  <c r="F36" i="11" s="1"/>
  <c r="F37" i="11" s="1"/>
  <c r="F38" i="11" s="1"/>
  <c r="F39" i="11" s="1"/>
  <c r="F40" i="11" s="1"/>
  <c r="F41" i="11" s="1"/>
  <c r="F42" i="11" s="1"/>
  <c r="L4" i="1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D29" i="12"/>
  <c r="C30" i="12"/>
  <c r="C10" i="10"/>
  <c r="GF11" i="6"/>
  <c r="GF12" i="6"/>
  <c r="GC14" i="6"/>
  <c r="CZ12" i="6"/>
  <c r="CZ11" i="6"/>
  <c r="CW14" i="6"/>
  <c r="AF12" i="6"/>
  <c r="AF11" i="6"/>
  <c r="AC14" i="6"/>
  <c r="EG15" i="6"/>
  <c r="EJ14" i="6"/>
  <c r="E54" i="12"/>
  <c r="F53" i="12"/>
  <c r="R13" i="12"/>
  <c r="Q14" i="12"/>
  <c r="F11" i="10"/>
  <c r="FT14" i="6"/>
  <c r="FQ15" i="6"/>
  <c r="JV11" i="1"/>
  <c r="FE15" i="6"/>
  <c r="FH14" i="6"/>
  <c r="CB12" i="1"/>
  <c r="BY14" i="1"/>
  <c r="CB11" i="1"/>
  <c r="L13" i="12"/>
  <c r="K14" i="12"/>
  <c r="T14" i="6"/>
  <c r="Q15" i="6"/>
  <c r="N29" i="12"/>
  <c r="M30" i="12"/>
  <c r="S32" i="12"/>
  <c r="T31" i="12"/>
  <c r="ES15" i="1"/>
  <c r="EV14" i="1"/>
  <c r="R29" i="12"/>
  <c r="Q30" i="12"/>
  <c r="M14" i="12"/>
  <c r="N13" i="12"/>
  <c r="E15" i="1"/>
  <c r="H14" i="1"/>
  <c r="HM11" i="6"/>
  <c r="HP11" i="6" s="1"/>
  <c r="KD18" i="1"/>
  <c r="KL19" i="1" s="1"/>
  <c r="JW11" i="1"/>
  <c r="JW12" i="1"/>
  <c r="BC13" i="13"/>
  <c r="BD12" i="13"/>
  <c r="KB18" i="1"/>
  <c r="KJ16" i="1" s="1"/>
  <c r="JV12" i="1"/>
  <c r="FH14" i="1"/>
  <c r="FE15" i="1"/>
  <c r="E31" i="12"/>
  <c r="F30" i="12"/>
  <c r="BP14" i="1"/>
  <c r="BM15" i="1"/>
  <c r="BD14" i="1"/>
  <c r="BA15" i="1"/>
  <c r="HD11" i="6"/>
  <c r="HA14" i="6"/>
  <c r="HD12" i="6"/>
  <c r="DX14" i="6"/>
  <c r="DU15" i="6"/>
  <c r="AR14" i="6"/>
  <c r="AO15" i="6"/>
  <c r="EV11" i="6"/>
  <c r="ES14" i="6"/>
  <c r="EV12" i="6"/>
  <c r="AF14" i="1"/>
  <c r="AC15" i="1"/>
  <c r="E14" i="6"/>
  <c r="H12" i="6"/>
  <c r="Q4" i="1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H11" i="6"/>
  <c r="BD18" i="6"/>
  <c r="BA19" i="6"/>
  <c r="CN14" i="6"/>
  <c r="CK15" i="6"/>
  <c r="O31" i="12"/>
  <c r="P30" i="12"/>
  <c r="DL12" i="6"/>
  <c r="DL11" i="6"/>
  <c r="DI14" i="6"/>
  <c r="GF16" i="1"/>
  <c r="GC17" i="1"/>
  <c r="CK17" i="1"/>
  <c r="CN16" i="1"/>
  <c r="L13" i="14"/>
  <c r="K14" i="14"/>
  <c r="J14" i="12"/>
  <c r="I15" i="12"/>
  <c r="J15" i="12" s="1"/>
  <c r="AW13" i="13"/>
  <c r="AX12" i="13"/>
  <c r="IZ14" i="1"/>
  <c r="IW15" i="1"/>
  <c r="Q15" i="1"/>
  <c r="T14" i="1"/>
  <c r="F45" i="1"/>
  <c r="JJ44" i="1"/>
  <c r="M15" i="14"/>
  <c r="N14" i="14"/>
  <c r="E16" i="14"/>
  <c r="F15" i="14"/>
  <c r="CX97" i="1"/>
  <c r="JJ96" i="1"/>
  <c r="F100" i="1"/>
  <c r="J15" i="14"/>
  <c r="I16" i="14"/>
  <c r="AR11" i="1"/>
  <c r="AR12" i="1"/>
  <c r="AO14" i="1"/>
  <c r="H11" i="10"/>
  <c r="JI11" i="1"/>
  <c r="G32" i="12"/>
  <c r="H31" i="12"/>
  <c r="AV13" i="13"/>
  <c r="AU14" i="13"/>
  <c r="AV14" i="13" s="1"/>
  <c r="AD123" i="6"/>
  <c r="H14" i="14"/>
  <c r="G15" i="14"/>
  <c r="D55" i="12"/>
  <c r="D54" i="12"/>
  <c r="HD12" i="1"/>
  <c r="HD11" i="1"/>
  <c r="HA14" i="1"/>
  <c r="D14" i="10" s="1"/>
  <c r="KG65" i="1"/>
  <c r="KF74" i="1"/>
  <c r="H123" i="6"/>
  <c r="E124" i="6"/>
  <c r="KD74" i="1"/>
  <c r="KE65" i="1"/>
  <c r="CL14" i="6"/>
  <c r="HN11" i="6"/>
  <c r="HL22" i="6" s="1"/>
  <c r="EJ11" i="1"/>
  <c r="EG14" i="1"/>
  <c r="JW14" i="1" s="1"/>
  <c r="EJ12" i="1"/>
  <c r="IB14" i="1"/>
  <c r="HY15" i="1"/>
  <c r="BA13" i="13"/>
  <c r="BB12" i="13"/>
  <c r="F16" i="6"/>
  <c r="F77" i="6"/>
  <c r="C15" i="14"/>
  <c r="D14" i="14"/>
  <c r="DL14" i="1"/>
  <c r="DI15" i="1"/>
  <c r="J14" i="10"/>
  <c r="GR12" i="1"/>
  <c r="GO14" i="1"/>
  <c r="GR11" i="1"/>
  <c r="KF18" i="1"/>
  <c r="JX12" i="1"/>
  <c r="JX11" i="1"/>
  <c r="D11" i="10"/>
  <c r="CW15" i="1"/>
  <c r="CZ14" i="1"/>
  <c r="F17" i="1"/>
  <c r="BD124" i="6"/>
  <c r="BA125" i="6"/>
  <c r="HM15" i="1"/>
  <c r="HP14" i="1"/>
  <c r="FT16" i="1"/>
  <c r="FQ17" i="1"/>
  <c r="IN11" i="1"/>
  <c r="IK14" i="1"/>
  <c r="IN12" i="1"/>
  <c r="I32" i="12"/>
  <c r="J31" i="12"/>
  <c r="L31" i="12"/>
  <c r="K32" i="12"/>
  <c r="GR14" i="6"/>
  <c r="GO15" i="6"/>
  <c r="BP14" i="6"/>
  <c r="BM15" i="6"/>
  <c r="AO125" i="6"/>
  <c r="AR124" i="6"/>
  <c r="AS14" i="13"/>
  <c r="AT14" i="13" s="1"/>
  <c r="AT13" i="13"/>
  <c r="KC56" i="1"/>
  <c r="KB65" i="1"/>
  <c r="HB14" i="1"/>
  <c r="JJ11" i="1"/>
  <c r="JH22" i="1" s="1"/>
  <c r="DX14" i="1"/>
  <c r="DU15" i="1"/>
  <c r="CB14" i="6"/>
  <c r="BY15" i="6"/>
  <c r="F125" i="6"/>
  <c r="D30" i="12" l="1"/>
  <c r="C31" i="12"/>
  <c r="KL21" i="1"/>
  <c r="KL16" i="1"/>
  <c r="KJ21" i="1"/>
  <c r="KJ17" i="1"/>
  <c r="GF14" i="6"/>
  <c r="GC15" i="6"/>
  <c r="R14" i="12"/>
  <c r="Q15" i="12"/>
  <c r="R15" i="12" s="1"/>
  <c r="F54" i="12"/>
  <c r="F55" i="12"/>
  <c r="KJ20" i="1"/>
  <c r="AC15" i="6"/>
  <c r="AF14" i="6"/>
  <c r="KJ15" i="1"/>
  <c r="KJ14" i="1"/>
  <c r="EG16" i="6"/>
  <c r="EJ15" i="6"/>
  <c r="CW15" i="6"/>
  <c r="CZ14" i="6"/>
  <c r="KJ18" i="1"/>
  <c r="FQ16" i="6"/>
  <c r="FT15" i="6"/>
  <c r="CB14" i="1"/>
  <c r="BY15" i="1"/>
  <c r="KB14" i="1"/>
  <c r="KJ19" i="1"/>
  <c r="C4" i="11"/>
  <c r="C5" i="11" s="1"/>
  <c r="C6" i="11" s="1"/>
  <c r="C7" i="11" s="1"/>
  <c r="C8" i="11" s="1"/>
  <c r="C9" i="11" s="1"/>
  <c r="C10" i="11" s="1"/>
  <c r="C11" i="11" s="1"/>
  <c r="C12" i="11" s="1"/>
  <c r="C13" i="11" s="1"/>
  <c r="C14" i="11" s="1"/>
  <c r="C15" i="11" s="1"/>
  <c r="C16" i="11" s="1"/>
  <c r="C17" i="11" s="1"/>
  <c r="C18" i="11" s="1"/>
  <c r="C19" i="11" s="1"/>
  <c r="C20" i="11" s="1"/>
  <c r="C21" i="11" s="1"/>
  <c r="C22" i="11" s="1"/>
  <c r="C23" i="11" s="1"/>
  <c r="C24" i="11" s="1"/>
  <c r="C25" i="11" s="1"/>
  <c r="C26" i="11" s="1"/>
  <c r="C27" i="11" s="1"/>
  <c r="C28" i="11" s="1"/>
  <c r="C29" i="11" s="1"/>
  <c r="C30" i="11" s="1"/>
  <c r="C31" i="11" s="1"/>
  <c r="C32" i="11" s="1"/>
  <c r="C33" i="11" s="1"/>
  <c r="C34" i="11" s="1"/>
  <c r="C35" i="11" s="1"/>
  <c r="C36" i="11" s="1"/>
  <c r="C37" i="11" s="1"/>
  <c r="C38" i="11" s="1"/>
  <c r="C39" i="11" s="1"/>
  <c r="C40" i="11" s="1"/>
  <c r="C41" i="11" s="1"/>
  <c r="C42" i="11" s="1"/>
  <c r="FE16" i="6"/>
  <c r="FH15" i="6"/>
  <c r="ES16" i="1"/>
  <c r="EV15" i="1"/>
  <c r="KD14" i="1"/>
  <c r="HP12" i="6"/>
  <c r="KL14" i="1"/>
  <c r="H15" i="1"/>
  <c r="E16" i="1"/>
  <c r="HK22" i="6"/>
  <c r="KL17" i="1"/>
  <c r="Q16" i="6"/>
  <c r="T15" i="6"/>
  <c r="M15" i="12"/>
  <c r="N15" i="12" s="1"/>
  <c r="N14" i="12"/>
  <c r="KL20" i="1"/>
  <c r="N30" i="12"/>
  <c r="M31" i="12"/>
  <c r="Q31" i="12"/>
  <c r="R30" i="12"/>
  <c r="K15" i="12"/>
  <c r="L15" i="12" s="1"/>
  <c r="L14" i="12"/>
  <c r="S33" i="12"/>
  <c r="T32" i="12"/>
  <c r="KL15" i="1"/>
  <c r="KL18" i="1"/>
  <c r="HM14" i="6"/>
  <c r="HP14" i="6" s="1"/>
  <c r="BD13" i="13"/>
  <c r="BC14" i="13"/>
  <c r="BD14" i="13" s="1"/>
  <c r="F31" i="12"/>
  <c r="E32" i="12"/>
  <c r="F14" i="10"/>
  <c r="GC18" i="1"/>
  <c r="GF17" i="1"/>
  <c r="EV14" i="6"/>
  <c r="ES15" i="6"/>
  <c r="CK18" i="1"/>
  <c r="CN17" i="1"/>
  <c r="O32" i="12"/>
  <c r="P31" i="12"/>
  <c r="BA20" i="6"/>
  <c r="BD19" i="6"/>
  <c r="IZ15" i="1"/>
  <c r="IW16" i="1"/>
  <c r="CN15" i="6"/>
  <c r="CK16" i="6"/>
  <c r="DX15" i="6"/>
  <c r="DU16" i="6"/>
  <c r="DI15" i="6"/>
  <c r="DL14" i="6"/>
  <c r="E15" i="6"/>
  <c r="H14" i="6"/>
  <c r="HD14" i="6"/>
  <c r="HA15" i="6"/>
  <c r="FH15" i="1"/>
  <c r="FE16" i="1"/>
  <c r="AX13" i="13"/>
  <c r="AW14" i="13"/>
  <c r="AX14" i="13" s="1"/>
  <c r="BA16" i="1"/>
  <c r="BD15" i="1"/>
  <c r="BP15" i="1"/>
  <c r="BM16" i="1"/>
  <c r="L14" i="14"/>
  <c r="K15" i="14"/>
  <c r="AC16" i="1"/>
  <c r="AF15" i="1"/>
  <c r="AR15" i="6"/>
  <c r="AO16" i="6"/>
  <c r="KC65" i="1"/>
  <c r="KB74" i="1"/>
  <c r="HM16" i="1"/>
  <c r="HP15" i="1"/>
  <c r="F17" i="6"/>
  <c r="DX15" i="1"/>
  <c r="DU16" i="1"/>
  <c r="J32" i="12"/>
  <c r="I33" i="12"/>
  <c r="G33" i="12"/>
  <c r="H32" i="12"/>
  <c r="F101" i="1"/>
  <c r="GO16" i="6"/>
  <c r="GR15" i="6"/>
  <c r="HD14" i="1"/>
  <c r="HA15" i="1"/>
  <c r="D15" i="10" s="1"/>
  <c r="AD124" i="6"/>
  <c r="C11" i="10"/>
  <c r="JL11" i="1"/>
  <c r="JI12" i="1"/>
  <c r="JL12" i="1" s="1"/>
  <c r="W7" i="14"/>
  <c r="X7" i="14" s="1"/>
  <c r="M16" i="14"/>
  <c r="N15" i="14"/>
  <c r="L32" i="12"/>
  <c r="K33" i="12"/>
  <c r="BY16" i="6"/>
  <c r="CB15" i="6"/>
  <c r="IK15" i="1"/>
  <c r="IN14" i="1"/>
  <c r="CX98" i="1"/>
  <c r="JJ97" i="1"/>
  <c r="DL15" i="1"/>
  <c r="DI16" i="1"/>
  <c r="J15" i="10"/>
  <c r="F126" i="6"/>
  <c r="BD125" i="6"/>
  <c r="BA126" i="6"/>
  <c r="KN18" i="1"/>
  <c r="KN14" i="1"/>
  <c r="KN17" i="1"/>
  <c r="KN15" i="1"/>
  <c r="KN21" i="1"/>
  <c r="KN16" i="1"/>
  <c r="KN19" i="1"/>
  <c r="KN20" i="1"/>
  <c r="KF14" i="1"/>
  <c r="CL15" i="6"/>
  <c r="HN14" i="6"/>
  <c r="JJ45" i="1"/>
  <c r="F46" i="1"/>
  <c r="C16" i="14"/>
  <c r="D15" i="14"/>
  <c r="AO15" i="1"/>
  <c r="AR14" i="1"/>
  <c r="H14" i="10"/>
  <c r="E17" i="14"/>
  <c r="F16" i="14"/>
  <c r="JV14" i="1"/>
  <c r="GR14" i="1"/>
  <c r="GO15" i="1"/>
  <c r="JX14" i="1"/>
  <c r="KD83" i="1"/>
  <c r="KE74" i="1"/>
  <c r="JI14" i="1"/>
  <c r="JG22" i="1" s="1"/>
  <c r="AO126" i="6"/>
  <c r="AR125" i="6"/>
  <c r="F78" i="6"/>
  <c r="F18" i="1"/>
  <c r="HY16" i="1"/>
  <c r="IB15" i="1"/>
  <c r="H124" i="6"/>
  <c r="E125" i="6"/>
  <c r="Q16" i="1"/>
  <c r="T15" i="1"/>
  <c r="BP15" i="6"/>
  <c r="BM16" i="6"/>
  <c r="CZ15" i="1"/>
  <c r="CW16" i="1"/>
  <c r="KG74" i="1"/>
  <c r="KF83" i="1"/>
  <c r="I17" i="14"/>
  <c r="J16" i="14"/>
  <c r="HB15" i="1"/>
  <c r="JJ14" i="1"/>
  <c r="EJ14" i="1"/>
  <c r="EG15" i="1"/>
  <c r="JW15" i="1" s="1"/>
  <c r="H15" i="14"/>
  <c r="G16" i="14"/>
  <c r="FQ18" i="1"/>
  <c r="FT17" i="1"/>
  <c r="JJ12" i="1"/>
  <c r="BA14" i="13"/>
  <c r="BB14" i="13" s="1"/>
  <c r="BB13" i="13"/>
  <c r="IX131" i="1"/>
  <c r="D31" i="12" l="1"/>
  <c r="C32" i="12"/>
  <c r="JV15" i="1"/>
  <c r="GC16" i="6"/>
  <c r="GF15" i="6"/>
  <c r="EG17" i="6"/>
  <c r="EJ16" i="6"/>
  <c r="AC16" i="6"/>
  <c r="AF15" i="6"/>
  <c r="CW16" i="6"/>
  <c r="CZ15" i="6"/>
  <c r="FH16" i="6"/>
  <c r="FE17" i="6"/>
  <c r="CB15" i="1"/>
  <c r="BY16" i="1"/>
  <c r="FQ17" i="6"/>
  <c r="FT16" i="6"/>
  <c r="T33" i="12"/>
  <c r="S34" i="12"/>
  <c r="EV16" i="1"/>
  <c r="ES17" i="1"/>
  <c r="Q17" i="6"/>
  <c r="T16" i="6"/>
  <c r="H16" i="1"/>
  <c r="E17" i="1"/>
  <c r="Q32" i="12"/>
  <c r="R31" i="12"/>
  <c r="N31" i="12"/>
  <c r="M32" i="12"/>
  <c r="HM15" i="6"/>
  <c r="HP15" i="6" s="1"/>
  <c r="DU17" i="6"/>
  <c r="DX16" i="6"/>
  <c r="AF16" i="1"/>
  <c r="AC17" i="1"/>
  <c r="O33" i="12"/>
  <c r="P32" i="12"/>
  <c r="GC19" i="1"/>
  <c r="GF18" i="1"/>
  <c r="IZ16" i="1"/>
  <c r="IW17" i="1"/>
  <c r="BD20" i="6"/>
  <c r="BA23" i="6"/>
  <c r="BD21" i="6"/>
  <c r="FH16" i="1"/>
  <c r="FE17" i="1"/>
  <c r="DI16" i="6"/>
  <c r="DL15" i="6"/>
  <c r="AR16" i="6"/>
  <c r="AO17" i="6"/>
  <c r="JI15" i="1"/>
  <c r="C15" i="10" s="1"/>
  <c r="CN18" i="1"/>
  <c r="CK19" i="1"/>
  <c r="E33" i="12"/>
  <c r="F32" i="12"/>
  <c r="BM17" i="1"/>
  <c r="BP16" i="1"/>
  <c r="H15" i="6"/>
  <c r="E16" i="6"/>
  <c r="BD16" i="1"/>
  <c r="BA17" i="1"/>
  <c r="CN16" i="6"/>
  <c r="CK17" i="6"/>
  <c r="L15" i="14"/>
  <c r="K16" i="14"/>
  <c r="HA16" i="6"/>
  <c r="HD15" i="6"/>
  <c r="ES16" i="6"/>
  <c r="EV15" i="6"/>
  <c r="JL14" i="1"/>
  <c r="C14" i="10"/>
  <c r="F79" i="6"/>
  <c r="C17" i="14"/>
  <c r="D16" i="14"/>
  <c r="E18" i="14"/>
  <c r="F17" i="14"/>
  <c r="FT18" i="1"/>
  <c r="FQ19" i="1"/>
  <c r="F127" i="6"/>
  <c r="AD125" i="6"/>
  <c r="G34" i="12"/>
  <c r="H33" i="12"/>
  <c r="F19" i="1"/>
  <c r="BY17" i="6"/>
  <c r="CB16" i="6"/>
  <c r="EG16" i="1"/>
  <c r="EJ15" i="1"/>
  <c r="H125" i="6"/>
  <c r="E126" i="6"/>
  <c r="GO16" i="1"/>
  <c r="GR15" i="1"/>
  <c r="JX15" i="1"/>
  <c r="IK16" i="1"/>
  <c r="IN15" i="1"/>
  <c r="HD15" i="1"/>
  <c r="HA16" i="1"/>
  <c r="D16" i="10" s="1"/>
  <c r="KF92" i="1"/>
  <c r="KG83" i="1"/>
  <c r="Q17" i="1"/>
  <c r="T16" i="1"/>
  <c r="J17" i="14"/>
  <c r="I18" i="14"/>
  <c r="J18" i="14" s="1"/>
  <c r="M17" i="14"/>
  <c r="N16" i="14"/>
  <c r="HM17" i="1"/>
  <c r="HP16" i="1"/>
  <c r="AR15" i="1"/>
  <c r="H15" i="10"/>
  <c r="AO16" i="1"/>
  <c r="BP16" i="6"/>
  <c r="BM17" i="6"/>
  <c r="HY17" i="1"/>
  <c r="IB16" i="1"/>
  <c r="JJ46" i="1"/>
  <c r="F47" i="1"/>
  <c r="DI17" i="1"/>
  <c r="DL16" i="1"/>
  <c r="J16" i="10"/>
  <c r="W8" i="14"/>
  <c r="J33" i="12"/>
  <c r="I34" i="12"/>
  <c r="KB83" i="1"/>
  <c r="KC74" i="1"/>
  <c r="L33" i="12"/>
  <c r="K34" i="12"/>
  <c r="DU17" i="1"/>
  <c r="DX16" i="1"/>
  <c r="HB16" i="1"/>
  <c r="JJ15" i="1"/>
  <c r="CX99" i="1"/>
  <c r="JJ98" i="1"/>
  <c r="F15" i="10"/>
  <c r="BA127" i="6"/>
  <c r="BD126" i="6"/>
  <c r="GR16" i="6"/>
  <c r="GO17" i="6"/>
  <c r="F18" i="6"/>
  <c r="AR126" i="6"/>
  <c r="AO127" i="6"/>
  <c r="H16" i="14"/>
  <c r="G17" i="14"/>
  <c r="CW17" i="1"/>
  <c r="CZ16" i="1"/>
  <c r="KE83" i="1"/>
  <c r="KD92" i="1"/>
  <c r="CL16" i="6"/>
  <c r="HN15" i="6"/>
  <c r="F104" i="1"/>
  <c r="IX132" i="1"/>
  <c r="C33" i="12" l="1"/>
  <c r="D32" i="12"/>
  <c r="JV16" i="1"/>
  <c r="GF16" i="6"/>
  <c r="GC17" i="6"/>
  <c r="CZ16" i="6"/>
  <c r="CW17" i="6"/>
  <c r="AF16" i="6"/>
  <c r="AC17" i="6"/>
  <c r="EJ17" i="6"/>
  <c r="EG18" i="6"/>
  <c r="CB16" i="1"/>
  <c r="BY17" i="1"/>
  <c r="FT17" i="6"/>
  <c r="FQ18" i="6"/>
  <c r="FH17" i="6"/>
  <c r="FE18" i="6"/>
  <c r="M33" i="12"/>
  <c r="N32" i="12"/>
  <c r="H17" i="1"/>
  <c r="E18" i="1"/>
  <c r="Q18" i="6"/>
  <c r="T17" i="6"/>
  <c r="EV17" i="1"/>
  <c r="ES18" i="1"/>
  <c r="F16" i="10"/>
  <c r="S35" i="12"/>
  <c r="T34" i="12"/>
  <c r="Q33" i="12"/>
  <c r="R32" i="12"/>
  <c r="HM16" i="6"/>
  <c r="HP16" i="6" s="1"/>
  <c r="JL15" i="1"/>
  <c r="JW16" i="1"/>
  <c r="CN17" i="6"/>
  <c r="CK18" i="6"/>
  <c r="E34" i="12"/>
  <c r="F33" i="12"/>
  <c r="FH17" i="1"/>
  <c r="FE18" i="1"/>
  <c r="GF19" i="1"/>
  <c r="GC20" i="1"/>
  <c r="CK20" i="1"/>
  <c r="CN19" i="1"/>
  <c r="AC18" i="1"/>
  <c r="AF17" i="1"/>
  <c r="DX17" i="6"/>
  <c r="DU18" i="6"/>
  <c r="BP17" i="1"/>
  <c r="BM18" i="1"/>
  <c r="P33" i="12"/>
  <c r="O34" i="12"/>
  <c r="H16" i="6"/>
  <c r="E17" i="6"/>
  <c r="DL16" i="6"/>
  <c r="DI17" i="6"/>
  <c r="BD17" i="1"/>
  <c r="BA18" i="1"/>
  <c r="ES17" i="6"/>
  <c r="EV16" i="6"/>
  <c r="HD16" i="6"/>
  <c r="HA17" i="6"/>
  <c r="AR17" i="6"/>
  <c r="AO18" i="6"/>
  <c r="BD23" i="6"/>
  <c r="BA24" i="6"/>
  <c r="L16" i="14"/>
  <c r="K17" i="14"/>
  <c r="IW18" i="1"/>
  <c r="IZ17" i="1"/>
  <c r="HY18" i="1"/>
  <c r="IB17" i="1"/>
  <c r="J34" i="12"/>
  <c r="I35" i="12"/>
  <c r="KF101" i="1"/>
  <c r="KG92" i="1"/>
  <c r="CL17" i="6"/>
  <c r="HN16" i="6"/>
  <c r="AO128" i="6"/>
  <c r="AR127" i="6"/>
  <c r="BP17" i="6"/>
  <c r="BM18" i="6"/>
  <c r="F20" i="1"/>
  <c r="AO17" i="1"/>
  <c r="H16" i="10"/>
  <c r="AR16" i="1"/>
  <c r="Q18" i="1"/>
  <c r="T17" i="1"/>
  <c r="F105" i="1"/>
  <c r="X8" i="14"/>
  <c r="W9" i="14"/>
  <c r="KD101" i="1"/>
  <c r="KE92" i="1"/>
  <c r="F18" i="14"/>
  <c r="F19" i="14"/>
  <c r="KC83" i="1"/>
  <c r="KB92" i="1"/>
  <c r="CX100" i="1"/>
  <c r="JJ99" i="1"/>
  <c r="HB17" i="1"/>
  <c r="JJ16" i="1"/>
  <c r="HD16" i="1"/>
  <c r="HA17" i="1"/>
  <c r="D17" i="10" s="1"/>
  <c r="H34" i="12"/>
  <c r="G35" i="12"/>
  <c r="F80" i="6"/>
  <c r="K35" i="12"/>
  <c r="L34" i="12"/>
  <c r="F19" i="6"/>
  <c r="GO17" i="1"/>
  <c r="GR16" i="1"/>
  <c r="JX16" i="1"/>
  <c r="GO18" i="6"/>
  <c r="GR17" i="6"/>
  <c r="DI18" i="1"/>
  <c r="DL17" i="1"/>
  <c r="J17" i="10"/>
  <c r="AD126" i="6"/>
  <c r="CW18" i="1"/>
  <c r="CZ17" i="1"/>
  <c r="DU18" i="1"/>
  <c r="DX17" i="1"/>
  <c r="JJ47" i="1"/>
  <c r="JH58" i="1" s="1"/>
  <c r="F50" i="1"/>
  <c r="HM18" i="1"/>
  <c r="HP17" i="1"/>
  <c r="JI16" i="1"/>
  <c r="IN16" i="1"/>
  <c r="IK17" i="1"/>
  <c r="E127" i="6"/>
  <c r="H126" i="6"/>
  <c r="F128" i="6"/>
  <c r="M18" i="14"/>
  <c r="N18" i="14" s="1"/>
  <c r="N17" i="14"/>
  <c r="G18" i="14"/>
  <c r="H18" i="14" s="1"/>
  <c r="H17" i="14"/>
  <c r="BD127" i="6"/>
  <c r="BA128" i="6"/>
  <c r="EG17" i="1"/>
  <c r="JW17" i="1" s="1"/>
  <c r="EJ16" i="1"/>
  <c r="BY18" i="6"/>
  <c r="CB17" i="6"/>
  <c r="FQ20" i="1"/>
  <c r="FT19" i="1"/>
  <c r="C18" i="14"/>
  <c r="D18" i="14" s="1"/>
  <c r="D17" i="14"/>
  <c r="IX133" i="1"/>
  <c r="C34" i="12" l="1"/>
  <c r="D33" i="12"/>
  <c r="GF17" i="6"/>
  <c r="GC18" i="6"/>
  <c r="EG19" i="6"/>
  <c r="EJ18" i="6"/>
  <c r="AC18" i="6"/>
  <c r="AF17" i="6"/>
  <c r="CW18" i="6"/>
  <c r="CZ17" i="6"/>
  <c r="FE19" i="6"/>
  <c r="FH18" i="6"/>
  <c r="JV17" i="1"/>
  <c r="CB17" i="1"/>
  <c r="BY18" i="1"/>
  <c r="FT18" i="6"/>
  <c r="FQ19" i="6"/>
  <c r="EV18" i="1"/>
  <c r="ES19" i="1"/>
  <c r="T18" i="6"/>
  <c r="Q19" i="6"/>
  <c r="Q34" i="12"/>
  <c r="R33" i="12"/>
  <c r="T35" i="12"/>
  <c r="S36" i="12"/>
  <c r="HM17" i="6"/>
  <c r="HP17" i="6" s="1"/>
  <c r="H18" i="1"/>
  <c r="E19" i="1"/>
  <c r="M34" i="12"/>
  <c r="N33" i="12"/>
  <c r="DI18" i="6"/>
  <c r="DL17" i="6"/>
  <c r="ES18" i="6"/>
  <c r="EV17" i="6"/>
  <c r="CN21" i="1"/>
  <c r="CK23" i="1"/>
  <c r="CN20" i="1"/>
  <c r="GC23" i="1"/>
  <c r="GF20" i="1"/>
  <c r="GF21" i="1"/>
  <c r="FE19" i="1"/>
  <c r="FH18" i="1"/>
  <c r="E18" i="6"/>
  <c r="H17" i="6"/>
  <c r="F34" i="12"/>
  <c r="E35" i="12"/>
  <c r="BM19" i="1"/>
  <c r="BP18" i="1"/>
  <c r="DX18" i="6"/>
  <c r="DU19" i="6"/>
  <c r="HD17" i="6"/>
  <c r="HA18" i="6"/>
  <c r="IZ18" i="1"/>
  <c r="IW19" i="1"/>
  <c r="CK19" i="6"/>
  <c r="CN18" i="6"/>
  <c r="BD24" i="6"/>
  <c r="BA25" i="6"/>
  <c r="AO19" i="6"/>
  <c r="AR18" i="6"/>
  <c r="L17" i="14"/>
  <c r="K18" i="14"/>
  <c r="L18" i="14" s="1"/>
  <c r="BD18" i="1"/>
  <c r="BA19" i="1"/>
  <c r="O35" i="12"/>
  <c r="P34" i="12"/>
  <c r="AF18" i="1"/>
  <c r="AC19" i="1"/>
  <c r="C16" i="10"/>
  <c r="JL16" i="1"/>
  <c r="DX18" i="1"/>
  <c r="DU19" i="1"/>
  <c r="HM19" i="1"/>
  <c r="HP18" i="1"/>
  <c r="J35" i="12"/>
  <c r="I36" i="12"/>
  <c r="J36" i="12" s="1"/>
  <c r="KB101" i="1"/>
  <c r="KC92" i="1"/>
  <c r="BA131" i="6"/>
  <c r="BD128" i="6"/>
  <c r="BD129" i="6"/>
  <c r="GO19" i="6"/>
  <c r="GR18" i="6"/>
  <c r="K36" i="12"/>
  <c r="L35" i="12"/>
  <c r="F106" i="1"/>
  <c r="EJ17" i="1"/>
  <c r="EG18" i="1"/>
  <c r="JW18" i="1" s="1"/>
  <c r="AD127" i="6"/>
  <c r="F81" i="6"/>
  <c r="FT21" i="1"/>
  <c r="FQ23" i="1"/>
  <c r="FT20" i="1"/>
  <c r="KG101" i="1"/>
  <c r="KF110" i="1"/>
  <c r="HB18" i="1"/>
  <c r="JJ17" i="1"/>
  <c r="JI17" i="1"/>
  <c r="JJ48" i="1"/>
  <c r="E128" i="6"/>
  <c r="H127" i="6"/>
  <c r="H17" i="10"/>
  <c r="AR17" i="1"/>
  <c r="AO18" i="1"/>
  <c r="CW19" i="1"/>
  <c r="CZ18" i="1"/>
  <c r="AR128" i="6"/>
  <c r="AR129" i="6"/>
  <c r="AO131" i="6"/>
  <c r="U17" i="11"/>
  <c r="CL18" i="6"/>
  <c r="HN17" i="6"/>
  <c r="F51" i="1"/>
  <c r="JJ50" i="1"/>
  <c r="F20" i="6"/>
  <c r="H35" i="12"/>
  <c r="G36" i="12"/>
  <c r="Q19" i="1"/>
  <c r="T18" i="1"/>
  <c r="DL18" i="1"/>
  <c r="DI19" i="1"/>
  <c r="J18" i="10"/>
  <c r="KD110" i="1"/>
  <c r="KE101" i="1"/>
  <c r="F17" i="10"/>
  <c r="BP18" i="6"/>
  <c r="BM19" i="6"/>
  <c r="CB18" i="6"/>
  <c r="BY19" i="6"/>
  <c r="F131" i="6"/>
  <c r="IN17" i="1"/>
  <c r="IK18" i="1"/>
  <c r="HD17" i="1"/>
  <c r="HA18" i="1"/>
  <c r="D18" i="10" s="1"/>
  <c r="X9" i="14"/>
  <c r="W10" i="14"/>
  <c r="F23" i="1"/>
  <c r="HY19" i="1"/>
  <c r="IB18" i="1"/>
  <c r="GR17" i="1"/>
  <c r="GO18" i="1"/>
  <c r="JX17" i="1"/>
  <c r="CX101" i="1"/>
  <c r="JJ100" i="1"/>
  <c r="IX134" i="1"/>
  <c r="C35" i="12" l="1"/>
  <c r="D34" i="12"/>
  <c r="GC19" i="6"/>
  <c r="GF18" i="6"/>
  <c r="CW19" i="6"/>
  <c r="CZ18" i="6"/>
  <c r="JV18" i="1"/>
  <c r="AF18" i="6"/>
  <c r="AC19" i="6"/>
  <c r="EG20" i="6"/>
  <c r="EJ19" i="6"/>
  <c r="FQ20" i="6"/>
  <c r="FT19" i="6"/>
  <c r="CB18" i="1"/>
  <c r="BY19" i="1"/>
  <c r="FE20" i="6"/>
  <c r="FH19" i="6"/>
  <c r="E20" i="1"/>
  <c r="H19" i="1"/>
  <c r="R34" i="12"/>
  <c r="Q35" i="12"/>
  <c r="Q20" i="6"/>
  <c r="T19" i="6"/>
  <c r="HM18" i="6"/>
  <c r="HP18" i="6" s="1"/>
  <c r="N34" i="12"/>
  <c r="M35" i="12"/>
  <c r="EV19" i="1"/>
  <c r="ES20" i="1"/>
  <c r="T37" i="12"/>
  <c r="T36" i="12"/>
  <c r="AO20" i="6"/>
  <c r="AR19" i="6"/>
  <c r="BD25" i="6"/>
  <c r="BA26" i="6"/>
  <c r="DX19" i="6"/>
  <c r="DU20" i="6"/>
  <c r="JI18" i="1"/>
  <c r="JL18" i="1" s="1"/>
  <c r="O36" i="12"/>
  <c r="P35" i="12"/>
  <c r="ES19" i="6"/>
  <c r="EV18" i="6"/>
  <c r="BA20" i="1"/>
  <c r="BD19" i="1"/>
  <c r="GC24" i="1"/>
  <c r="GF23" i="1"/>
  <c r="CN19" i="6"/>
  <c r="CK20" i="6"/>
  <c r="BM20" i="1"/>
  <c r="BP19" i="1"/>
  <c r="HD18" i="6"/>
  <c r="HA19" i="6"/>
  <c r="FE20" i="1"/>
  <c r="FH19" i="1"/>
  <c r="DI19" i="6"/>
  <c r="DL18" i="6"/>
  <c r="IW20" i="1"/>
  <c r="IZ19" i="1"/>
  <c r="H18" i="6"/>
  <c r="E19" i="6"/>
  <c r="AF19" i="1"/>
  <c r="AC20" i="1"/>
  <c r="E36" i="12"/>
  <c r="F35" i="12"/>
  <c r="CN23" i="1"/>
  <c r="CK24" i="1"/>
  <c r="BM20" i="6"/>
  <c r="BP19" i="6"/>
  <c r="H36" i="12"/>
  <c r="H37" i="12"/>
  <c r="KG110" i="1"/>
  <c r="KF119" i="1"/>
  <c r="HM20" i="1"/>
  <c r="HP19" i="1"/>
  <c r="DU20" i="1"/>
  <c r="DX19" i="1"/>
  <c r="F24" i="1"/>
  <c r="EG19" i="1"/>
  <c r="JW19" i="1" s="1"/>
  <c r="EJ18" i="1"/>
  <c r="F23" i="6"/>
  <c r="F82" i="6"/>
  <c r="KD119" i="1"/>
  <c r="KE110" i="1"/>
  <c r="GR19" i="6"/>
  <c r="GO20" i="6"/>
  <c r="H128" i="6"/>
  <c r="H129" i="6"/>
  <c r="E131" i="6"/>
  <c r="IN18" i="1"/>
  <c r="IK19" i="1"/>
  <c r="CX104" i="1"/>
  <c r="JJ101" i="1"/>
  <c r="JH112" i="1" s="1"/>
  <c r="X10" i="14"/>
  <c r="W11" i="14"/>
  <c r="F52" i="1"/>
  <c r="JJ51" i="1"/>
  <c r="C17" i="10"/>
  <c r="JL17" i="1"/>
  <c r="DI20" i="1"/>
  <c r="DL19" i="1"/>
  <c r="J19" i="10"/>
  <c r="F107" i="1"/>
  <c r="CZ19" i="1"/>
  <c r="CW20" i="1"/>
  <c r="GR18" i="1"/>
  <c r="GO19" i="1"/>
  <c r="JX18" i="1"/>
  <c r="F132" i="6"/>
  <c r="FQ24" i="1"/>
  <c r="FT23" i="1"/>
  <c r="L36" i="12"/>
  <c r="L37" i="12"/>
  <c r="BA132" i="6"/>
  <c r="BD131" i="6"/>
  <c r="KC101" i="1"/>
  <c r="KB110" i="1"/>
  <c r="HD18" i="1"/>
  <c r="HA19" i="1"/>
  <c r="F18" i="10"/>
  <c r="CL19" i="6"/>
  <c r="HN18" i="6"/>
  <c r="H18" i="10"/>
  <c r="AR18" i="1"/>
  <c r="AO19" i="1"/>
  <c r="HB19" i="1"/>
  <c r="JJ18" i="1"/>
  <c r="AD128" i="6"/>
  <c r="IB19" i="1"/>
  <c r="HY20" i="1"/>
  <c r="CB19" i="6"/>
  <c r="BY20" i="6"/>
  <c r="Q20" i="1"/>
  <c r="T19" i="1"/>
  <c r="AO132" i="6"/>
  <c r="AR132" i="6" s="1"/>
  <c r="AR131" i="6"/>
  <c r="IX135" i="1"/>
  <c r="C36" i="12" l="1"/>
  <c r="D35" i="12"/>
  <c r="GC20" i="6"/>
  <c r="GF19" i="6"/>
  <c r="EJ21" i="6"/>
  <c r="EJ20" i="6"/>
  <c r="EG23" i="6"/>
  <c r="CZ19" i="6"/>
  <c r="CW20" i="6"/>
  <c r="JV19" i="1"/>
  <c r="AF19" i="6"/>
  <c r="AC20" i="6"/>
  <c r="FT20" i="6"/>
  <c r="FQ23" i="6"/>
  <c r="FT21" i="6"/>
  <c r="FH20" i="6"/>
  <c r="FE23" i="6"/>
  <c r="FH21" i="6"/>
  <c r="BY20" i="1"/>
  <c r="CB19" i="1"/>
  <c r="C18" i="10"/>
  <c r="Q23" i="6"/>
  <c r="T20" i="6"/>
  <c r="S5" i="11"/>
  <c r="T21" i="6"/>
  <c r="H20" i="1"/>
  <c r="E23" i="1"/>
  <c r="H21" i="1"/>
  <c r="N35" i="12"/>
  <c r="M36" i="12"/>
  <c r="R35" i="12"/>
  <c r="Q36" i="12"/>
  <c r="ES23" i="1"/>
  <c r="EV21" i="1"/>
  <c r="EV20" i="1"/>
  <c r="GF24" i="1"/>
  <c r="GC25" i="1"/>
  <c r="ES20" i="6"/>
  <c r="EV19" i="6"/>
  <c r="FE23" i="1"/>
  <c r="FH20" i="1"/>
  <c r="FH21" i="1"/>
  <c r="IZ21" i="1"/>
  <c r="IZ20" i="1"/>
  <c r="IW23" i="1"/>
  <c r="P37" i="12"/>
  <c r="P36" i="12"/>
  <c r="DL19" i="6"/>
  <c r="DI20" i="6"/>
  <c r="DX20" i="6"/>
  <c r="DX21" i="6"/>
  <c r="DU23" i="6"/>
  <c r="HM19" i="6"/>
  <c r="HP19" i="6" s="1"/>
  <c r="F36" i="12"/>
  <c r="F37" i="12"/>
  <c r="BD26" i="6"/>
  <c r="BA27" i="6"/>
  <c r="AC23" i="1"/>
  <c r="AF20" i="1"/>
  <c r="AF21" i="1"/>
  <c r="BP21" i="1"/>
  <c r="BP20" i="1"/>
  <c r="BM23" i="1"/>
  <c r="CN24" i="1"/>
  <c r="CK25" i="1"/>
  <c r="CN20" i="6"/>
  <c r="CN21" i="6"/>
  <c r="CK23" i="6"/>
  <c r="HA20" i="6"/>
  <c r="HD19" i="6"/>
  <c r="AO23" i="6"/>
  <c r="U5" i="11"/>
  <c r="AR20" i="6"/>
  <c r="AR21" i="6"/>
  <c r="BA23" i="1"/>
  <c r="BD21" i="1"/>
  <c r="BD20" i="1"/>
  <c r="E20" i="6"/>
  <c r="H19" i="6"/>
  <c r="BD132" i="6"/>
  <c r="BA133" i="6"/>
  <c r="HM23" i="1"/>
  <c r="HP20" i="1"/>
  <c r="HP21" i="1"/>
  <c r="GR19" i="1"/>
  <c r="GO20" i="1"/>
  <c r="JX19" i="1"/>
  <c r="HD19" i="1"/>
  <c r="HA20" i="1"/>
  <c r="AO133" i="6"/>
  <c r="X11" i="14"/>
  <c r="W12" i="14"/>
  <c r="BP20" i="6"/>
  <c r="BM23" i="6"/>
  <c r="W5" i="11"/>
  <c r="BP21" i="6"/>
  <c r="F53" i="1"/>
  <c r="JJ52" i="1"/>
  <c r="JI19" i="1"/>
  <c r="CZ20" i="1"/>
  <c r="CZ21" i="1"/>
  <c r="CW23" i="1"/>
  <c r="F25" i="1"/>
  <c r="F19" i="10"/>
  <c r="HB20" i="1"/>
  <c r="JJ19" i="1"/>
  <c r="CX105" i="1"/>
  <c r="JJ104" i="1"/>
  <c r="KD128" i="1"/>
  <c r="KE119" i="1"/>
  <c r="EJ19" i="1"/>
  <c r="EG20" i="1"/>
  <c r="JW20" i="1" s="1"/>
  <c r="KG119" i="1"/>
  <c r="KF128" i="1"/>
  <c r="IB21" i="1"/>
  <c r="IB20" i="1"/>
  <c r="HY23" i="1"/>
  <c r="H131" i="6"/>
  <c r="E132" i="6"/>
  <c r="H132" i="6" s="1"/>
  <c r="JJ102" i="1"/>
  <c r="AO20" i="1"/>
  <c r="AR19" i="1"/>
  <c r="H19" i="10"/>
  <c r="T20" i="1"/>
  <c r="T21" i="1"/>
  <c r="Q23" i="1"/>
  <c r="AD131" i="6"/>
  <c r="FQ25" i="1"/>
  <c r="FT24" i="1"/>
  <c r="F108" i="1"/>
  <c r="F83" i="6"/>
  <c r="CB20" i="6"/>
  <c r="BY23" i="6"/>
  <c r="CB21" i="6"/>
  <c r="KB119" i="1"/>
  <c r="KC110" i="1"/>
  <c r="F133" i="6"/>
  <c r="IK20" i="1"/>
  <c r="IN19" i="1"/>
  <c r="GO23" i="6"/>
  <c r="GR20" i="6"/>
  <c r="GR21" i="6"/>
  <c r="F24" i="6"/>
  <c r="D19" i="10"/>
  <c r="CL20" i="6"/>
  <c r="HN19" i="6"/>
  <c r="DL21" i="1"/>
  <c r="DL20" i="1"/>
  <c r="DI23" i="1"/>
  <c r="J20" i="10"/>
  <c r="DX21" i="1"/>
  <c r="DU23" i="1"/>
  <c r="DX20" i="1"/>
  <c r="IX136" i="1"/>
  <c r="D37" i="12" l="1"/>
  <c r="D36" i="12"/>
  <c r="JW21" i="1"/>
  <c r="KD27" i="1"/>
  <c r="KL29" i="1" s="1"/>
  <c r="KB27" i="1"/>
  <c r="KJ25" i="1" s="1"/>
  <c r="HM20" i="6"/>
  <c r="HP20" i="6" s="1"/>
  <c r="GF21" i="6"/>
  <c r="GF20" i="6"/>
  <c r="GC23" i="6"/>
  <c r="CZ21" i="6"/>
  <c r="CZ20" i="6"/>
  <c r="CW23" i="6"/>
  <c r="F20" i="10"/>
  <c r="AC23" i="6"/>
  <c r="AF21" i="6"/>
  <c r="AF20" i="6"/>
  <c r="EJ23" i="6"/>
  <c r="EG24" i="6"/>
  <c r="CB20" i="1"/>
  <c r="BY23" i="1"/>
  <c r="CB21" i="1"/>
  <c r="FE24" i="6"/>
  <c r="FH23" i="6"/>
  <c r="FQ24" i="6"/>
  <c r="FT23" i="6"/>
  <c r="T23" i="6"/>
  <c r="Q24" i="6"/>
  <c r="R36" i="12"/>
  <c r="R37" i="12"/>
  <c r="N37" i="12"/>
  <c r="N36" i="12"/>
  <c r="E24" i="1"/>
  <c r="H23" i="1"/>
  <c r="ES24" i="1"/>
  <c r="EV23" i="1"/>
  <c r="JV20" i="1"/>
  <c r="JV21" i="1"/>
  <c r="AO24" i="6"/>
  <c r="AR23" i="6"/>
  <c r="BM24" i="1"/>
  <c r="BP23" i="1"/>
  <c r="DX23" i="6"/>
  <c r="DU24" i="6"/>
  <c r="E23" i="6"/>
  <c r="H20" i="6"/>
  <c r="H21" i="6"/>
  <c r="Q5" i="11"/>
  <c r="GC26" i="1"/>
  <c r="GF25" i="1"/>
  <c r="CK26" i="1"/>
  <c r="CN25" i="1"/>
  <c r="FH23" i="1"/>
  <c r="FE24" i="1"/>
  <c r="DL21" i="6"/>
  <c r="DL20" i="6"/>
  <c r="DI23" i="6"/>
  <c r="ES23" i="6"/>
  <c r="EV21" i="6"/>
  <c r="EV20" i="6"/>
  <c r="BD27" i="6"/>
  <c r="BA28" i="6"/>
  <c r="CN23" i="6"/>
  <c r="CK24" i="6"/>
  <c r="HD20" i="6"/>
  <c r="HA23" i="6"/>
  <c r="HD21" i="6"/>
  <c r="AC24" i="1"/>
  <c r="AF23" i="1"/>
  <c r="BD23" i="1"/>
  <c r="BA24" i="1"/>
  <c r="IZ23" i="1"/>
  <c r="IW24" i="1"/>
  <c r="KL27" i="1"/>
  <c r="KL25" i="1"/>
  <c r="HA23" i="1"/>
  <c r="D23" i="10" s="1"/>
  <c r="HD20" i="1"/>
  <c r="HD21" i="1"/>
  <c r="JI20" i="1"/>
  <c r="JI21" i="1" s="1"/>
  <c r="JL21" i="1" s="1"/>
  <c r="F54" i="1"/>
  <c r="JJ53" i="1"/>
  <c r="X12" i="14"/>
  <c r="W13" i="14"/>
  <c r="KD137" i="1"/>
  <c r="KE128" i="1"/>
  <c r="DI24" i="1"/>
  <c r="DL23" i="1"/>
  <c r="J23" i="10"/>
  <c r="GR23" i="6"/>
  <c r="GO24" i="6"/>
  <c r="CX106" i="1"/>
  <c r="JJ105" i="1"/>
  <c r="CZ23" i="1"/>
  <c r="CW24" i="1"/>
  <c r="H20" i="10"/>
  <c r="AR21" i="1"/>
  <c r="AR20" i="1"/>
  <c r="AO23" i="1"/>
  <c r="GR20" i="1"/>
  <c r="GR21" i="1"/>
  <c r="GO23" i="1"/>
  <c r="KF27" i="1"/>
  <c r="JX20" i="1"/>
  <c r="JX21" i="1"/>
  <c r="F134" i="6"/>
  <c r="F109" i="1"/>
  <c r="HP23" i="1"/>
  <c r="HM24" i="1"/>
  <c r="E133" i="6"/>
  <c r="BP23" i="6"/>
  <c r="BM24" i="6"/>
  <c r="KB128" i="1"/>
  <c r="KC119" i="1"/>
  <c r="AO134" i="6"/>
  <c r="AR133" i="6"/>
  <c r="IK23" i="1"/>
  <c r="IN20" i="1"/>
  <c r="IN21" i="1"/>
  <c r="KF137" i="1"/>
  <c r="KG128" i="1"/>
  <c r="D20" i="10"/>
  <c r="FT25" i="1"/>
  <c r="FQ26" i="1"/>
  <c r="HY24" i="1"/>
  <c r="IB23" i="1"/>
  <c r="EJ20" i="1"/>
  <c r="EJ21" i="1"/>
  <c r="EG23" i="1"/>
  <c r="JW23" i="1" s="1"/>
  <c r="F26" i="1"/>
  <c r="BD133" i="6"/>
  <c r="BA134" i="6"/>
  <c r="CL23" i="6"/>
  <c r="HN20" i="6"/>
  <c r="HL31" i="6" s="1"/>
  <c r="HB23" i="1"/>
  <c r="JJ20" i="1"/>
  <c r="JH31" i="1" s="1"/>
  <c r="F25" i="6"/>
  <c r="BY24" i="6"/>
  <c r="CB23" i="6"/>
  <c r="T23" i="1"/>
  <c r="Q24" i="1"/>
  <c r="DX23" i="1"/>
  <c r="DU24" i="1"/>
  <c r="F86" i="6"/>
  <c r="AD132" i="6"/>
  <c r="C19" i="10"/>
  <c r="JL19" i="1"/>
  <c r="IX137" i="1"/>
  <c r="KL30" i="1" l="1"/>
  <c r="KL24" i="1"/>
  <c r="KJ24" i="1"/>
  <c r="KL28" i="1"/>
  <c r="KB23" i="1"/>
  <c r="KJ29" i="1"/>
  <c r="KJ28" i="1"/>
  <c r="KJ27" i="1"/>
  <c r="KJ30" i="1"/>
  <c r="KJ26" i="1"/>
  <c r="KL23" i="1"/>
  <c r="HK31" i="6"/>
  <c r="HP21" i="6"/>
  <c r="KD23" i="1"/>
  <c r="KL26" i="1"/>
  <c r="KJ23" i="1"/>
  <c r="GF23" i="6"/>
  <c r="GC24" i="6"/>
  <c r="EJ24" i="6"/>
  <c r="EG25" i="6"/>
  <c r="AC24" i="6"/>
  <c r="AF23" i="6"/>
  <c r="JV23" i="1"/>
  <c r="CZ23" i="6"/>
  <c r="CW24" i="6"/>
  <c r="FQ25" i="6"/>
  <c r="FT24" i="6"/>
  <c r="FH24" i="6"/>
  <c r="FE25" i="6"/>
  <c r="CB23" i="1"/>
  <c r="BY24" i="1"/>
  <c r="ES25" i="1"/>
  <c r="EV24" i="1"/>
  <c r="T24" i="6"/>
  <c r="Q25" i="6"/>
  <c r="F23" i="10"/>
  <c r="H24" i="1"/>
  <c r="E25" i="1"/>
  <c r="HM23" i="6"/>
  <c r="HP23" i="6" s="1"/>
  <c r="JI23" i="1"/>
  <c r="JG31" i="1" s="1"/>
  <c r="CK25" i="6"/>
  <c r="CN24" i="6"/>
  <c r="IW25" i="1"/>
  <c r="IZ24" i="1"/>
  <c r="BA25" i="1"/>
  <c r="BD24" i="1"/>
  <c r="HA24" i="6"/>
  <c r="HD23" i="6"/>
  <c r="DU25" i="6"/>
  <c r="DX24" i="6"/>
  <c r="CN26" i="1"/>
  <c r="CK27" i="1"/>
  <c r="BM25" i="1"/>
  <c r="BP24" i="1"/>
  <c r="FE25" i="1"/>
  <c r="FH24" i="1"/>
  <c r="E24" i="6"/>
  <c r="H23" i="6"/>
  <c r="BD28" i="6"/>
  <c r="BA29" i="6"/>
  <c r="ES24" i="6"/>
  <c r="EV23" i="6"/>
  <c r="AF24" i="1"/>
  <c r="AC25" i="1"/>
  <c r="DI24" i="6"/>
  <c r="DL23" i="6"/>
  <c r="GF26" i="1"/>
  <c r="GC27" i="1"/>
  <c r="AR24" i="6"/>
  <c r="AO25" i="6"/>
  <c r="KF146" i="1"/>
  <c r="KG137" i="1"/>
  <c r="X13" i="14"/>
  <c r="W14" i="14"/>
  <c r="X14" i="14" s="1"/>
  <c r="IB24" i="1"/>
  <c r="HY25" i="1"/>
  <c r="CZ24" i="1"/>
  <c r="CW25" i="1"/>
  <c r="JJ21" i="1"/>
  <c r="HB24" i="1"/>
  <c r="JJ23" i="1"/>
  <c r="Q25" i="1"/>
  <c r="T24" i="1"/>
  <c r="AO135" i="6"/>
  <c r="AR134" i="6"/>
  <c r="F55" i="1"/>
  <c r="JJ54" i="1"/>
  <c r="HD23" i="1"/>
  <c r="HA24" i="1"/>
  <c r="F87" i="6"/>
  <c r="E134" i="6"/>
  <c r="H133" i="6"/>
  <c r="KN29" i="1"/>
  <c r="KN27" i="1"/>
  <c r="KN26" i="1"/>
  <c r="KF23" i="1"/>
  <c r="KN24" i="1"/>
  <c r="KN25" i="1"/>
  <c r="KN23" i="1"/>
  <c r="KN28" i="1"/>
  <c r="KN30" i="1"/>
  <c r="AD133" i="6"/>
  <c r="CL24" i="6"/>
  <c r="HN23" i="6"/>
  <c r="GO24" i="1"/>
  <c r="GR23" i="1"/>
  <c r="JX23" i="1"/>
  <c r="CX107" i="1"/>
  <c r="JJ106" i="1"/>
  <c r="DU25" i="1"/>
  <c r="DX24" i="1"/>
  <c r="BD134" i="6"/>
  <c r="BA135" i="6"/>
  <c r="FT26" i="1"/>
  <c r="FQ27" i="1"/>
  <c r="HM25" i="1"/>
  <c r="HP24" i="1"/>
  <c r="F110" i="1"/>
  <c r="DI25" i="1"/>
  <c r="DL24" i="1"/>
  <c r="J24" i="10"/>
  <c r="BY25" i="6"/>
  <c r="CB24" i="6"/>
  <c r="IK24" i="1"/>
  <c r="IN23" i="1"/>
  <c r="KB137" i="1"/>
  <c r="KC128" i="1"/>
  <c r="F27" i="1"/>
  <c r="KD146" i="1"/>
  <c r="KE137" i="1"/>
  <c r="F26" i="6"/>
  <c r="EG24" i="1"/>
  <c r="EJ23" i="1"/>
  <c r="BM25" i="6"/>
  <c r="BP24" i="6"/>
  <c r="F135" i="6"/>
  <c r="AR23" i="1"/>
  <c r="AO24" i="1"/>
  <c r="H23" i="10"/>
  <c r="GO25" i="6"/>
  <c r="GR24" i="6"/>
  <c r="JL20" i="1"/>
  <c r="C20" i="10"/>
  <c r="IX140" i="1"/>
  <c r="GC25" i="6" l="1"/>
  <c r="GF24" i="6"/>
  <c r="CZ24" i="6"/>
  <c r="CW25" i="6"/>
  <c r="HM24" i="6"/>
  <c r="HP24" i="6" s="1"/>
  <c r="JV24" i="1"/>
  <c r="AC25" i="6"/>
  <c r="AF24" i="6"/>
  <c r="JL23" i="1"/>
  <c r="EG26" i="6"/>
  <c r="EJ25" i="6"/>
  <c r="BY25" i="1"/>
  <c r="CB24" i="1"/>
  <c r="FE26" i="6"/>
  <c r="FH25" i="6"/>
  <c r="FQ26" i="6"/>
  <c r="FT25" i="6"/>
  <c r="Q26" i="6"/>
  <c r="T25" i="6"/>
  <c r="C23" i="10"/>
  <c r="E26" i="1"/>
  <c r="H25" i="1"/>
  <c r="EV25" i="1"/>
  <c r="ES26" i="1"/>
  <c r="FH25" i="1"/>
  <c r="FE26" i="1"/>
  <c r="AF25" i="1"/>
  <c r="AC26" i="1"/>
  <c r="BP25" i="1"/>
  <c r="BM26" i="1"/>
  <c r="GC28" i="1"/>
  <c r="GF27" i="1"/>
  <c r="BA32" i="6"/>
  <c r="BD30" i="6"/>
  <c r="BD29" i="6"/>
  <c r="CN27" i="1"/>
  <c r="CK28" i="1"/>
  <c r="BA26" i="1"/>
  <c r="BD25" i="1"/>
  <c r="F24" i="10"/>
  <c r="DX25" i="6"/>
  <c r="DU26" i="6"/>
  <c r="IW26" i="1"/>
  <c r="IZ25" i="1"/>
  <c r="EV24" i="6"/>
  <c r="ES25" i="6"/>
  <c r="AR25" i="6"/>
  <c r="AO26" i="6"/>
  <c r="DL24" i="6"/>
  <c r="DI25" i="6"/>
  <c r="E25" i="6"/>
  <c r="H24" i="6"/>
  <c r="HD24" i="6"/>
  <c r="HA25" i="6"/>
  <c r="CK26" i="6"/>
  <c r="CN25" i="6"/>
  <c r="F28" i="1"/>
  <c r="IN24" i="1"/>
  <c r="IK25" i="1"/>
  <c r="JJ55" i="1"/>
  <c r="F56" i="1"/>
  <c r="JW24" i="1"/>
  <c r="HB25" i="1"/>
  <c r="JJ24" i="1"/>
  <c r="BM26" i="6"/>
  <c r="BP25" i="6"/>
  <c r="CL25" i="6"/>
  <c r="HN24" i="6"/>
  <c r="CW26" i="1"/>
  <c r="CZ25" i="1"/>
  <c r="GR25" i="6"/>
  <c r="GO26" i="6"/>
  <c r="BA136" i="6"/>
  <c r="BD135" i="6"/>
  <c r="KE146" i="1"/>
  <c r="KD155" i="1"/>
  <c r="IB25" i="1"/>
  <c r="HY26" i="1"/>
  <c r="GO25" i="1"/>
  <c r="GR24" i="1"/>
  <c r="JX24" i="1"/>
  <c r="HA25" i="1"/>
  <c r="D25" i="10" s="1"/>
  <c r="HD24" i="1"/>
  <c r="F136" i="6"/>
  <c r="BY26" i="6"/>
  <c r="CB25" i="6"/>
  <c r="JI24" i="1"/>
  <c r="DL25" i="1"/>
  <c r="DI26" i="1"/>
  <c r="J25" i="10"/>
  <c r="D24" i="10"/>
  <c r="T25" i="1"/>
  <c r="Q26" i="1"/>
  <c r="KF155" i="1"/>
  <c r="KG146" i="1"/>
  <c r="H134" i="6"/>
  <c r="E135" i="6"/>
  <c r="EJ24" i="1"/>
  <c r="EG25" i="1"/>
  <c r="F113" i="1"/>
  <c r="F27" i="6"/>
  <c r="DX25" i="1"/>
  <c r="DU26" i="1"/>
  <c r="CX108" i="1"/>
  <c r="JJ107" i="1"/>
  <c r="FT27" i="1"/>
  <c r="FQ28" i="1"/>
  <c r="AO25" i="1"/>
  <c r="AR24" i="1"/>
  <c r="H24" i="10"/>
  <c r="AD134" i="6"/>
  <c r="F88" i="6"/>
  <c r="KC137" i="1"/>
  <c r="KB146" i="1"/>
  <c r="AR135" i="6"/>
  <c r="AO136" i="6"/>
  <c r="HP25" i="1"/>
  <c r="HM26" i="1"/>
  <c r="IX141" i="1"/>
  <c r="GC26" i="6" l="1"/>
  <c r="GF25" i="6"/>
  <c r="CZ25" i="6"/>
  <c r="CW26" i="6"/>
  <c r="EG27" i="6"/>
  <c r="EJ26" i="6"/>
  <c r="AC26" i="6"/>
  <c r="AF25" i="6"/>
  <c r="FE27" i="6"/>
  <c r="FH26" i="6"/>
  <c r="FQ27" i="6"/>
  <c r="FT26" i="6"/>
  <c r="HM25" i="6"/>
  <c r="HP25" i="6" s="1"/>
  <c r="CB25" i="1"/>
  <c r="BY26" i="1"/>
  <c r="E27" i="1"/>
  <c r="H26" i="1"/>
  <c r="Q27" i="6"/>
  <c r="T26" i="6"/>
  <c r="EV26" i="1"/>
  <c r="ES27" i="1"/>
  <c r="JI25" i="1"/>
  <c r="C25" i="10" s="1"/>
  <c r="EV25" i="6"/>
  <c r="ES26" i="6"/>
  <c r="CN28" i="1"/>
  <c r="CK29" i="1"/>
  <c r="AR26" i="6"/>
  <c r="AO27" i="6"/>
  <c r="IZ26" i="1"/>
  <c r="IW27" i="1"/>
  <c r="E26" i="6"/>
  <c r="H25" i="6"/>
  <c r="FE27" i="1"/>
  <c r="FH26" i="1"/>
  <c r="BD26" i="1"/>
  <c r="BA27" i="1"/>
  <c r="F25" i="10"/>
  <c r="CN26" i="6"/>
  <c r="CK27" i="6"/>
  <c r="AC27" i="1"/>
  <c r="AF26" i="1"/>
  <c r="HA26" i="6"/>
  <c r="HD25" i="6"/>
  <c r="DX26" i="6"/>
  <c r="DU27" i="6"/>
  <c r="DL25" i="6"/>
  <c r="DI26" i="6"/>
  <c r="GF28" i="1"/>
  <c r="GC29" i="1"/>
  <c r="BP26" i="1"/>
  <c r="BM27" i="1"/>
  <c r="BD32" i="6"/>
  <c r="BA33" i="6"/>
  <c r="JV25" i="1"/>
  <c r="GO26" i="1"/>
  <c r="GR25" i="1"/>
  <c r="JX25" i="1"/>
  <c r="F137" i="6"/>
  <c r="BP26" i="6"/>
  <c r="BM27" i="6"/>
  <c r="KB155" i="1"/>
  <c r="KC146" i="1"/>
  <c r="E136" i="6"/>
  <c r="H135" i="6"/>
  <c r="H25" i="10"/>
  <c r="AO26" i="1"/>
  <c r="AR25" i="1"/>
  <c r="JW25" i="1"/>
  <c r="HB26" i="1"/>
  <c r="JJ25" i="1"/>
  <c r="CL26" i="6"/>
  <c r="HN25" i="6"/>
  <c r="HM27" i="1"/>
  <c r="HP26" i="1"/>
  <c r="HD25" i="1"/>
  <c r="HA26" i="1"/>
  <c r="D26" i="10" s="1"/>
  <c r="IK26" i="1"/>
  <c r="IN25" i="1"/>
  <c r="C24" i="10"/>
  <c r="JL24" i="1"/>
  <c r="CX109" i="1"/>
  <c r="JJ108" i="1"/>
  <c r="DU27" i="1"/>
  <c r="DX26" i="1"/>
  <c r="GR26" i="6"/>
  <c r="GO27" i="6"/>
  <c r="KE155" i="1"/>
  <c r="KD164" i="1"/>
  <c r="KG155" i="1"/>
  <c r="KF164" i="1"/>
  <c r="CW27" i="1"/>
  <c r="CZ26" i="1"/>
  <c r="F59" i="1"/>
  <c r="JJ56" i="1"/>
  <c r="JH67" i="1" s="1"/>
  <c r="F29" i="1"/>
  <c r="F89" i="6"/>
  <c r="F28" i="6"/>
  <c r="T26" i="1"/>
  <c r="Q27" i="1"/>
  <c r="CB26" i="6"/>
  <c r="BY27" i="6"/>
  <c r="BD136" i="6"/>
  <c r="BA137" i="6"/>
  <c r="AD135" i="6"/>
  <c r="F114" i="1"/>
  <c r="DI27" i="1"/>
  <c r="DL26" i="1"/>
  <c r="J26" i="10"/>
  <c r="HY27" i="1"/>
  <c r="IB26" i="1"/>
  <c r="FQ29" i="1"/>
  <c r="FT28" i="1"/>
  <c r="EJ25" i="1"/>
  <c r="EG26" i="1"/>
  <c r="JW26" i="1" s="1"/>
  <c r="AO137" i="6"/>
  <c r="AR136" i="6"/>
  <c r="IX142" i="1"/>
  <c r="GC27" i="6" l="1"/>
  <c r="GF26" i="6"/>
  <c r="AC27" i="6"/>
  <c r="AF26" i="6"/>
  <c r="EJ27" i="6"/>
  <c r="EG28" i="6"/>
  <c r="JV26" i="1"/>
  <c r="CZ26" i="6"/>
  <c r="CW27" i="6"/>
  <c r="F26" i="10"/>
  <c r="BY27" i="1"/>
  <c r="CB26" i="1"/>
  <c r="FQ28" i="6"/>
  <c r="FT27" i="6"/>
  <c r="FH27" i="6"/>
  <c r="FE28" i="6"/>
  <c r="ES28" i="1"/>
  <c r="EV27" i="1"/>
  <c r="JL25" i="1"/>
  <c r="T27" i="6"/>
  <c r="Q28" i="6"/>
  <c r="E28" i="1"/>
  <c r="H27" i="1"/>
  <c r="HM26" i="6"/>
  <c r="HP26" i="6" s="1"/>
  <c r="AC28" i="1"/>
  <c r="AF27" i="1"/>
  <c r="IW28" i="1"/>
  <c r="IZ27" i="1"/>
  <c r="GF29" i="1"/>
  <c r="GF30" i="1"/>
  <c r="GC32" i="1"/>
  <c r="CK28" i="6"/>
  <c r="CN27" i="6"/>
  <c r="DL26" i="6"/>
  <c r="DI27" i="6"/>
  <c r="DX27" i="6"/>
  <c r="DU28" i="6"/>
  <c r="BA28" i="1"/>
  <c r="BD27" i="1"/>
  <c r="CN30" i="1"/>
  <c r="CN29" i="1"/>
  <c r="CK32" i="1"/>
  <c r="AR27" i="6"/>
  <c r="AO28" i="6"/>
  <c r="BA34" i="6"/>
  <c r="BD33" i="6"/>
  <c r="HA27" i="6"/>
  <c r="HD26" i="6"/>
  <c r="H26" i="6"/>
  <c r="E27" i="6"/>
  <c r="EV26" i="6"/>
  <c r="ES27" i="6"/>
  <c r="BM28" i="1"/>
  <c r="BP27" i="1"/>
  <c r="FH27" i="1"/>
  <c r="FE28" i="1"/>
  <c r="CB27" i="6"/>
  <c r="BY28" i="6"/>
  <c r="Q28" i="1"/>
  <c r="T27" i="1"/>
  <c r="AO140" i="6"/>
  <c r="AR138" i="6"/>
  <c r="AR137" i="6"/>
  <c r="U18" i="11"/>
  <c r="BD137" i="6"/>
  <c r="BD138" i="6"/>
  <c r="BA140" i="6"/>
  <c r="GO28" i="6"/>
  <c r="GR27" i="6"/>
  <c r="IN26" i="1"/>
  <c r="IK27" i="1"/>
  <c r="F115" i="1"/>
  <c r="JJ114" i="1"/>
  <c r="F90" i="6"/>
  <c r="HY28" i="1"/>
  <c r="IB27" i="1"/>
  <c r="JJ57" i="1"/>
  <c r="H136" i="6"/>
  <c r="E137" i="6"/>
  <c r="HB27" i="1"/>
  <c r="JJ26" i="1"/>
  <c r="EJ26" i="1"/>
  <c r="EG27" i="1"/>
  <c r="DI28" i="1"/>
  <c r="DL27" i="1"/>
  <c r="J27" i="10"/>
  <c r="JJ59" i="1"/>
  <c r="F60" i="1"/>
  <c r="F32" i="1"/>
  <c r="KB164" i="1"/>
  <c r="KC155" i="1"/>
  <c r="CW28" i="1"/>
  <c r="CZ27" i="1"/>
  <c r="HP27" i="1"/>
  <c r="HM28" i="1"/>
  <c r="BP27" i="6"/>
  <c r="BM28" i="6"/>
  <c r="AD136" i="6"/>
  <c r="KF173" i="1"/>
  <c r="KG164" i="1"/>
  <c r="DX27" i="1"/>
  <c r="DU28" i="1"/>
  <c r="HD26" i="1"/>
  <c r="HA27" i="1"/>
  <c r="GO27" i="1"/>
  <c r="GR26" i="1"/>
  <c r="JX26" i="1"/>
  <c r="FQ32" i="1"/>
  <c r="FT30" i="1"/>
  <c r="FT29" i="1"/>
  <c r="CL27" i="6"/>
  <c r="HN26" i="6"/>
  <c r="F140" i="6"/>
  <c r="F29" i="6"/>
  <c r="JI26" i="1"/>
  <c r="KE164" i="1"/>
  <c r="KD173" i="1"/>
  <c r="CX110" i="1"/>
  <c r="JJ109" i="1"/>
  <c r="H26" i="10"/>
  <c r="AO27" i="1"/>
  <c r="AR26" i="1"/>
  <c r="IX143" i="1"/>
  <c r="GC28" i="6" l="1"/>
  <c r="GF27" i="6"/>
  <c r="EJ28" i="6"/>
  <c r="EG29" i="6"/>
  <c r="CW28" i="6"/>
  <c r="CZ27" i="6"/>
  <c r="AF27" i="6"/>
  <c r="AC28" i="6"/>
  <c r="BY28" i="1"/>
  <c r="CB27" i="1"/>
  <c r="FE29" i="6"/>
  <c r="FH28" i="6"/>
  <c r="FQ29" i="6"/>
  <c r="FT28" i="6"/>
  <c r="HM27" i="6"/>
  <c r="HP27" i="6" s="1"/>
  <c r="T28" i="6"/>
  <c r="Q29" i="6"/>
  <c r="H28" i="1"/>
  <c r="E29" i="1"/>
  <c r="ES29" i="1"/>
  <c r="EV28" i="1"/>
  <c r="FE29" i="1"/>
  <c r="FH28" i="1"/>
  <c r="AR28" i="6"/>
  <c r="AO29" i="6"/>
  <c r="CN28" i="6"/>
  <c r="CK29" i="6"/>
  <c r="BD34" i="6"/>
  <c r="BA35" i="6"/>
  <c r="F27" i="10"/>
  <c r="CK33" i="1"/>
  <c r="CN32" i="1"/>
  <c r="BP28" i="1"/>
  <c r="BM29" i="1"/>
  <c r="GF32" i="1"/>
  <c r="GC33" i="1"/>
  <c r="EV27" i="6"/>
  <c r="ES28" i="6"/>
  <c r="BD28" i="1"/>
  <c r="BA29" i="1"/>
  <c r="IW29" i="1"/>
  <c r="IZ28" i="1"/>
  <c r="HD27" i="6"/>
  <c r="HA28" i="6"/>
  <c r="DI28" i="6"/>
  <c r="DL27" i="6"/>
  <c r="AC29" i="1"/>
  <c r="AF28" i="1"/>
  <c r="E28" i="6"/>
  <c r="H27" i="6"/>
  <c r="JW27" i="1"/>
  <c r="DU29" i="6"/>
  <c r="DX28" i="6"/>
  <c r="HA28" i="1"/>
  <c r="D28" i="10" s="1"/>
  <c r="HD27" i="1"/>
  <c r="HY29" i="1"/>
  <c r="IB28" i="1"/>
  <c r="BM29" i="6"/>
  <c r="BP28" i="6"/>
  <c r="HB28" i="1"/>
  <c r="JJ27" i="1"/>
  <c r="GR28" i="6"/>
  <c r="GO29" i="6"/>
  <c r="CX113" i="1"/>
  <c r="JJ113" i="1" s="1"/>
  <c r="JJ110" i="1"/>
  <c r="JH121" i="1" s="1"/>
  <c r="AD137" i="6"/>
  <c r="FT32" i="1"/>
  <c r="FQ33" i="1"/>
  <c r="F32" i="6"/>
  <c r="DU29" i="1"/>
  <c r="DX28" i="1"/>
  <c r="Q29" i="1"/>
  <c r="T28" i="1"/>
  <c r="KE173" i="1"/>
  <c r="KD182" i="1"/>
  <c r="F141" i="6"/>
  <c r="KG173" i="1"/>
  <c r="KF182" i="1"/>
  <c r="HP28" i="1"/>
  <c r="HM29" i="1"/>
  <c r="KC164" i="1"/>
  <c r="KB173" i="1"/>
  <c r="F91" i="6"/>
  <c r="AR27" i="1"/>
  <c r="AO28" i="1"/>
  <c r="H27" i="10"/>
  <c r="CL28" i="6"/>
  <c r="HN27" i="6"/>
  <c r="DL28" i="1"/>
  <c r="DI29" i="1"/>
  <c r="J28" i="10"/>
  <c r="BD140" i="6"/>
  <c r="BA141" i="6"/>
  <c r="EJ27" i="1"/>
  <c r="EG28" i="1"/>
  <c r="JW28" i="1" s="1"/>
  <c r="F116" i="1"/>
  <c r="JJ115" i="1"/>
  <c r="BY29" i="6"/>
  <c r="CB28" i="6"/>
  <c r="H137" i="6"/>
  <c r="E140" i="6"/>
  <c r="H138" i="6"/>
  <c r="IK28" i="1"/>
  <c r="IN27" i="1"/>
  <c r="C26" i="10"/>
  <c r="JL26" i="1"/>
  <c r="F33" i="1"/>
  <c r="GO28" i="1"/>
  <c r="GR27" i="1"/>
  <c r="JX27" i="1"/>
  <c r="CW29" i="1"/>
  <c r="CZ28" i="1"/>
  <c r="JV27" i="1"/>
  <c r="JI27" i="1"/>
  <c r="D27" i="10"/>
  <c r="F61" i="1"/>
  <c r="JJ60" i="1"/>
  <c r="AR140" i="6"/>
  <c r="AO141" i="6"/>
  <c r="IX144" i="1"/>
  <c r="GF28" i="6" l="1"/>
  <c r="GC29" i="6"/>
  <c r="AC29" i="6"/>
  <c r="AF28" i="6"/>
  <c r="CW29" i="6"/>
  <c r="CZ28" i="6"/>
  <c r="EJ30" i="6"/>
  <c r="EJ29" i="6"/>
  <c r="EG32" i="6"/>
  <c r="FT30" i="6"/>
  <c r="FQ32" i="6"/>
  <c r="FT29" i="6"/>
  <c r="FH30" i="6"/>
  <c r="FH29" i="6"/>
  <c r="FE32" i="6"/>
  <c r="CB28" i="1"/>
  <c r="BY29" i="1"/>
  <c r="EV30" i="1"/>
  <c r="ES32" i="1"/>
  <c r="EV29" i="1"/>
  <c r="T30" i="6"/>
  <c r="Q32" i="6"/>
  <c r="T29" i="6"/>
  <c r="S6" i="11"/>
  <c r="H29" i="1"/>
  <c r="H30" i="1"/>
  <c r="E32" i="1"/>
  <c r="HM28" i="6"/>
  <c r="HP28" i="6" s="1"/>
  <c r="IW32" i="1"/>
  <c r="IZ29" i="1"/>
  <c r="IZ30" i="1"/>
  <c r="HD28" i="6"/>
  <c r="HA29" i="6"/>
  <c r="EV28" i="6"/>
  <c r="ES29" i="6"/>
  <c r="AR30" i="6"/>
  <c r="U6" i="11"/>
  <c r="AO32" i="6"/>
  <c r="AR29" i="6"/>
  <c r="DX29" i="6"/>
  <c r="DU32" i="6"/>
  <c r="DX30" i="6"/>
  <c r="GF33" i="1"/>
  <c r="GC34" i="1"/>
  <c r="BD29" i="1"/>
  <c r="BD30" i="1"/>
  <c r="BA32" i="1"/>
  <c r="DL28" i="6"/>
  <c r="DI29" i="6"/>
  <c r="CK34" i="1"/>
  <c r="CN33" i="1"/>
  <c r="AC32" i="1"/>
  <c r="AF29" i="1"/>
  <c r="AF30" i="1"/>
  <c r="BA36" i="6"/>
  <c r="BD35" i="6"/>
  <c r="CN29" i="6"/>
  <c r="CK32" i="6"/>
  <c r="CN30" i="6"/>
  <c r="BM32" i="1"/>
  <c r="BP30" i="1"/>
  <c r="BP29" i="1"/>
  <c r="FE32" i="1"/>
  <c r="FH30" i="1"/>
  <c r="FH29" i="1"/>
  <c r="H28" i="6"/>
  <c r="E29" i="6"/>
  <c r="E141" i="6"/>
  <c r="H140" i="6"/>
  <c r="F142" i="6"/>
  <c r="HB29" i="1"/>
  <c r="JJ28" i="1"/>
  <c r="AO142" i="6"/>
  <c r="AR141" i="6"/>
  <c r="JL27" i="1"/>
  <c r="C27" i="10"/>
  <c r="IK29" i="1"/>
  <c r="IN28" i="1"/>
  <c r="KE182" i="1"/>
  <c r="KD191" i="1"/>
  <c r="AD140" i="6"/>
  <c r="JJ111" i="1"/>
  <c r="H28" i="10"/>
  <c r="AO29" i="1"/>
  <c r="AR28" i="1"/>
  <c r="EJ28" i="1"/>
  <c r="EG29" i="1"/>
  <c r="KD36" i="1" s="1"/>
  <c r="DU32" i="1"/>
  <c r="DX29" i="1"/>
  <c r="DX30" i="1"/>
  <c r="F34" i="1"/>
  <c r="CL29" i="6"/>
  <c r="HN28" i="6"/>
  <c r="JI28" i="1"/>
  <c r="F33" i="6"/>
  <c r="JV28" i="1"/>
  <c r="W6" i="11"/>
  <c r="BM32" i="6"/>
  <c r="BP30" i="6"/>
  <c r="BP29" i="6"/>
  <c r="F92" i="6"/>
  <c r="KC173" i="1"/>
  <c r="KB182" i="1"/>
  <c r="GR29" i="6"/>
  <c r="GR30" i="6"/>
  <c r="GO32" i="6"/>
  <c r="JJ61" i="1"/>
  <c r="F62" i="1"/>
  <c r="CZ29" i="1"/>
  <c r="CW32" i="1"/>
  <c r="CZ30" i="1"/>
  <c r="BD141" i="6"/>
  <c r="BA142" i="6"/>
  <c r="F28" i="10"/>
  <c r="IB30" i="1"/>
  <c r="IB29" i="1"/>
  <c r="HY32" i="1"/>
  <c r="BY32" i="6"/>
  <c r="CB30" i="6"/>
  <c r="CB29" i="6"/>
  <c r="HM32" i="1"/>
  <c r="HP29" i="1"/>
  <c r="HP30" i="1"/>
  <c r="T29" i="1"/>
  <c r="T30" i="1"/>
  <c r="Q32" i="1"/>
  <c r="FQ34" i="1"/>
  <c r="FT33" i="1"/>
  <c r="GR28" i="1"/>
  <c r="GO29" i="1"/>
  <c r="JX28" i="1"/>
  <c r="F117" i="1"/>
  <c r="JJ116" i="1"/>
  <c r="DL30" i="1"/>
  <c r="DL29" i="1"/>
  <c r="DI32" i="1"/>
  <c r="J29" i="10"/>
  <c r="KF191" i="1"/>
  <c r="KG182" i="1"/>
  <c r="HA29" i="1"/>
  <c r="HD28" i="1"/>
  <c r="IX145" i="1"/>
  <c r="GF30" i="6" l="1"/>
  <c r="GC32" i="6"/>
  <c r="GF29" i="6"/>
  <c r="EG33" i="6"/>
  <c r="EJ32" i="6"/>
  <c r="CZ30" i="6"/>
  <c r="CZ29" i="6"/>
  <c r="CW32" i="6"/>
  <c r="AF29" i="6"/>
  <c r="AC32" i="6"/>
  <c r="AF30" i="6"/>
  <c r="CB29" i="1"/>
  <c r="CB30" i="1"/>
  <c r="BY32" i="1"/>
  <c r="FH32" i="6"/>
  <c r="FE33" i="6"/>
  <c r="KB36" i="1"/>
  <c r="KJ38" i="1" s="1"/>
  <c r="FQ33" i="6"/>
  <c r="FT32" i="6"/>
  <c r="T32" i="6"/>
  <c r="Q33" i="6"/>
  <c r="HM29" i="6"/>
  <c r="HK40" i="6" s="1"/>
  <c r="H32" i="1"/>
  <c r="E33" i="1"/>
  <c r="EV32" i="1"/>
  <c r="ES33" i="1"/>
  <c r="F29" i="10"/>
  <c r="JW29" i="1"/>
  <c r="H29" i="6"/>
  <c r="Q6" i="11"/>
  <c r="H30" i="6"/>
  <c r="E32" i="6"/>
  <c r="BD32" i="1"/>
  <c r="BA33" i="1"/>
  <c r="HA32" i="6"/>
  <c r="HD30" i="6"/>
  <c r="HD29" i="6"/>
  <c r="GC35" i="1"/>
  <c r="GF34" i="1"/>
  <c r="AC33" i="1"/>
  <c r="AF32" i="1"/>
  <c r="BP32" i="1"/>
  <c r="BM33" i="1"/>
  <c r="CN34" i="1"/>
  <c r="CK35" i="1"/>
  <c r="EV30" i="6"/>
  <c r="ES32" i="6"/>
  <c r="EV29" i="6"/>
  <c r="BD36" i="6"/>
  <c r="BA37" i="6"/>
  <c r="FE33" i="1"/>
  <c r="FH32" i="1"/>
  <c r="IW33" i="1"/>
  <c r="IZ32" i="1"/>
  <c r="DX32" i="6"/>
  <c r="DU33" i="6"/>
  <c r="CN32" i="6"/>
  <c r="CK33" i="6"/>
  <c r="AO33" i="6"/>
  <c r="AR32" i="6"/>
  <c r="DI32" i="6"/>
  <c r="DL29" i="6"/>
  <c r="DL30" i="6"/>
  <c r="AO32" i="1"/>
  <c r="AR30" i="1"/>
  <c r="H29" i="10"/>
  <c r="AR29" i="1"/>
  <c r="JV29" i="1"/>
  <c r="CL32" i="6"/>
  <c r="HN29" i="6"/>
  <c r="HL40" i="6" s="1"/>
  <c r="HB32" i="1"/>
  <c r="JJ29" i="1"/>
  <c r="JH40" i="1" s="1"/>
  <c r="JW30" i="1"/>
  <c r="F143" i="6"/>
  <c r="Q33" i="1"/>
  <c r="T32" i="1"/>
  <c r="IB32" i="1"/>
  <c r="HY33" i="1"/>
  <c r="CZ32" i="1"/>
  <c r="CW33" i="1"/>
  <c r="KB191" i="1"/>
  <c r="KC182" i="1"/>
  <c r="F34" i="6"/>
  <c r="KL38" i="1"/>
  <c r="KD32" i="1"/>
  <c r="KL33" i="1"/>
  <c r="KL37" i="1"/>
  <c r="KL39" i="1"/>
  <c r="KL35" i="1"/>
  <c r="KL36" i="1"/>
  <c r="KL34" i="1"/>
  <c r="KL32" i="1"/>
  <c r="HD29" i="1"/>
  <c r="HD30" i="1"/>
  <c r="HA32" i="1"/>
  <c r="D32" i="10" s="1"/>
  <c r="JV30" i="1"/>
  <c r="BY33" i="6"/>
  <c r="CB32" i="6"/>
  <c r="C28" i="10"/>
  <c r="JL28" i="1"/>
  <c r="KJ37" i="1"/>
  <c r="KJ32" i="1"/>
  <c r="KJ34" i="1"/>
  <c r="KE191" i="1"/>
  <c r="KD200" i="1"/>
  <c r="D29" i="10"/>
  <c r="F118" i="1"/>
  <c r="JJ117" i="1"/>
  <c r="GO32" i="1"/>
  <c r="GR30" i="1"/>
  <c r="GR29" i="1"/>
  <c r="KF36" i="1"/>
  <c r="JX30" i="1"/>
  <c r="JX29" i="1"/>
  <c r="BP32" i="6"/>
  <c r="BM33" i="6"/>
  <c r="DX32" i="1"/>
  <c r="DU33" i="1"/>
  <c r="IN29" i="1"/>
  <c r="IK32" i="1"/>
  <c r="IN30" i="1"/>
  <c r="FT34" i="1"/>
  <c r="FQ35" i="1"/>
  <c r="EJ29" i="1"/>
  <c r="EG32" i="1"/>
  <c r="JW32" i="1" s="1"/>
  <c r="EJ30" i="1"/>
  <c r="AD141" i="6"/>
  <c r="KG191" i="1"/>
  <c r="KF200" i="1"/>
  <c r="F63" i="1"/>
  <c r="JJ62" i="1"/>
  <c r="HP32" i="1"/>
  <c r="HM33" i="1"/>
  <c r="BD142" i="6"/>
  <c r="BA143" i="6"/>
  <c r="GR32" i="6"/>
  <c r="GO33" i="6"/>
  <c r="F95" i="6"/>
  <c r="DL32" i="1"/>
  <c r="DI33" i="1"/>
  <c r="J32" i="10"/>
  <c r="JI29" i="1"/>
  <c r="JI30" i="1" s="1"/>
  <c r="JL30" i="1" s="1"/>
  <c r="AR142" i="6"/>
  <c r="AO143" i="6"/>
  <c r="E142" i="6"/>
  <c r="H141" i="6"/>
  <c r="IX146" i="1"/>
  <c r="KJ35" i="1" l="1"/>
  <c r="HP29" i="6"/>
  <c r="KJ39" i="1"/>
  <c r="GF32" i="6"/>
  <c r="GC33" i="6"/>
  <c r="KB32" i="1"/>
  <c r="AC33" i="6"/>
  <c r="AF32" i="6"/>
  <c r="KJ36" i="1"/>
  <c r="EJ33" i="6"/>
  <c r="EG34" i="6"/>
  <c r="CZ32" i="6"/>
  <c r="CW33" i="6"/>
  <c r="HP30" i="6"/>
  <c r="KJ33" i="1"/>
  <c r="FT33" i="6"/>
  <c r="FQ34" i="6"/>
  <c r="FE34" i="6"/>
  <c r="FH33" i="6"/>
  <c r="CB32" i="1"/>
  <c r="BY33" i="1"/>
  <c r="ES34" i="1"/>
  <c r="EV33" i="1"/>
  <c r="E34" i="1"/>
  <c r="H33" i="1"/>
  <c r="Q34" i="6"/>
  <c r="T33" i="6"/>
  <c r="HA33" i="6"/>
  <c r="HD32" i="6"/>
  <c r="GC36" i="1"/>
  <c r="GF35" i="1"/>
  <c r="CN35" i="1"/>
  <c r="CK36" i="1"/>
  <c r="H32" i="6"/>
  <c r="E33" i="6"/>
  <c r="AO34" i="6"/>
  <c r="AR33" i="6"/>
  <c r="BM34" i="1"/>
  <c r="BP33" i="1"/>
  <c r="FE34" i="1"/>
  <c r="FH33" i="1"/>
  <c r="DX33" i="6"/>
  <c r="DU34" i="6"/>
  <c r="EV32" i="6"/>
  <c r="ES33" i="6"/>
  <c r="DI33" i="6"/>
  <c r="DL32" i="6"/>
  <c r="IZ33" i="1"/>
  <c r="IW34" i="1"/>
  <c r="HM32" i="6"/>
  <c r="HP32" i="6" s="1"/>
  <c r="CN33" i="6"/>
  <c r="CK34" i="6"/>
  <c r="BD37" i="6"/>
  <c r="BA38" i="6"/>
  <c r="AC34" i="1"/>
  <c r="AF33" i="1"/>
  <c r="BA34" i="1"/>
  <c r="BD33" i="1"/>
  <c r="FQ36" i="1"/>
  <c r="FT35" i="1"/>
  <c r="JJ63" i="1"/>
  <c r="F64" i="1"/>
  <c r="DX33" i="1"/>
  <c r="DU34" i="1"/>
  <c r="KD209" i="1"/>
  <c r="KE200" i="1"/>
  <c r="KC191" i="1"/>
  <c r="KB200" i="1"/>
  <c r="JL29" i="1"/>
  <c r="C29" i="10"/>
  <c r="F96" i="6"/>
  <c r="KG200" i="1"/>
  <c r="KF209" i="1"/>
  <c r="CW34" i="1"/>
  <c r="CZ33" i="1"/>
  <c r="JJ30" i="1"/>
  <c r="GO34" i="6"/>
  <c r="GR33" i="6"/>
  <c r="IK33" i="1"/>
  <c r="IN32" i="1"/>
  <c r="F119" i="1"/>
  <c r="JJ118" i="1"/>
  <c r="HB33" i="1"/>
  <c r="JJ32" i="1"/>
  <c r="HY34" i="1"/>
  <c r="IB33" i="1"/>
  <c r="AO33" i="1"/>
  <c r="H32" i="10"/>
  <c r="AR32" i="1"/>
  <c r="AD142" i="6"/>
  <c r="T33" i="1"/>
  <c r="Q34" i="1"/>
  <c r="BA144" i="6"/>
  <c r="BD143" i="6"/>
  <c r="CB33" i="6"/>
  <c r="BY34" i="6"/>
  <c r="E143" i="6"/>
  <c r="H142" i="6"/>
  <c r="JV32" i="1"/>
  <c r="AO144" i="6"/>
  <c r="AR143" i="6"/>
  <c r="HM34" i="1"/>
  <c r="HP33" i="1"/>
  <c r="EG33" i="1"/>
  <c r="JW33" i="1" s="1"/>
  <c r="EJ32" i="1"/>
  <c r="KN36" i="1"/>
  <c r="KN39" i="1"/>
  <c r="KN38" i="1"/>
  <c r="KN32" i="1"/>
  <c r="KN33" i="1"/>
  <c r="KN34" i="1"/>
  <c r="KF32" i="1"/>
  <c r="KN35" i="1"/>
  <c r="KN37" i="1"/>
  <c r="JI32" i="1"/>
  <c r="JG40" i="1" s="1"/>
  <c r="GR32" i="1"/>
  <c r="GO33" i="1"/>
  <c r="JX32" i="1"/>
  <c r="DL33" i="1"/>
  <c r="DI34" i="1"/>
  <c r="J33" i="10"/>
  <c r="F144" i="6"/>
  <c r="CL33" i="6"/>
  <c r="HN32" i="6"/>
  <c r="BP33" i="6"/>
  <c r="BM34" i="6"/>
  <c r="HA33" i="1"/>
  <c r="D33" i="10" s="1"/>
  <c r="HD32" i="1"/>
  <c r="F35" i="6"/>
  <c r="F32" i="10"/>
  <c r="IX149" i="1"/>
  <c r="JV33" i="1" l="1"/>
  <c r="GF33" i="6"/>
  <c r="GC34" i="6"/>
  <c r="CW34" i="6"/>
  <c r="CZ33" i="6"/>
  <c r="AC34" i="6"/>
  <c r="AF33" i="6"/>
  <c r="EJ34" i="6"/>
  <c r="EG35" i="6"/>
  <c r="FH34" i="6"/>
  <c r="FE35" i="6"/>
  <c r="CB33" i="1"/>
  <c r="BY34" i="1"/>
  <c r="FT34" i="6"/>
  <c r="FQ35" i="6"/>
  <c r="T34" i="6"/>
  <c r="Q35" i="6"/>
  <c r="H34" i="1"/>
  <c r="E35" i="1"/>
  <c r="ES35" i="1"/>
  <c r="EV34" i="1"/>
  <c r="HM33" i="6"/>
  <c r="HP33" i="6" s="1"/>
  <c r="AO35" i="6"/>
  <c r="AR34" i="6"/>
  <c r="IW35" i="1"/>
  <c r="IZ34" i="1"/>
  <c r="CN36" i="1"/>
  <c r="CK37" i="1"/>
  <c r="JI33" i="1"/>
  <c r="C33" i="10" s="1"/>
  <c r="CK35" i="6"/>
  <c r="CN34" i="6"/>
  <c r="BM35" i="1"/>
  <c r="BP34" i="1"/>
  <c r="AC35" i="1"/>
  <c r="AF34" i="1"/>
  <c r="F33" i="10"/>
  <c r="BD39" i="6"/>
  <c r="BA41" i="6"/>
  <c r="BD38" i="6"/>
  <c r="BA35" i="1"/>
  <c r="BD34" i="1"/>
  <c r="DL33" i="6"/>
  <c r="DI34" i="6"/>
  <c r="GC37" i="1"/>
  <c r="GF36" i="1"/>
  <c r="DU35" i="6"/>
  <c r="DX34" i="6"/>
  <c r="FE35" i="1"/>
  <c r="FH34" i="1"/>
  <c r="E34" i="6"/>
  <c r="H33" i="6"/>
  <c r="ES34" i="6"/>
  <c r="EV33" i="6"/>
  <c r="HA34" i="6"/>
  <c r="HD33" i="6"/>
  <c r="HA34" i="1"/>
  <c r="D34" i="10" s="1"/>
  <c r="HD33" i="1"/>
  <c r="AR144" i="6"/>
  <c r="AO145" i="6"/>
  <c r="H143" i="6"/>
  <c r="E144" i="6"/>
  <c r="T34" i="1"/>
  <c r="Q35" i="1"/>
  <c r="HY35" i="1"/>
  <c r="IB34" i="1"/>
  <c r="F122" i="1"/>
  <c r="JJ119" i="1"/>
  <c r="JH130" i="1" s="1"/>
  <c r="BY35" i="6"/>
  <c r="CB34" i="6"/>
  <c r="AD143" i="6"/>
  <c r="HB34" i="1"/>
  <c r="JJ34" i="1" s="1"/>
  <c r="JJ33" i="1"/>
  <c r="KG209" i="1"/>
  <c r="KF218" i="1"/>
  <c r="F145" i="6"/>
  <c r="HP34" i="1"/>
  <c r="HM35" i="1"/>
  <c r="H33" i="10"/>
  <c r="AR33" i="1"/>
  <c r="AO34" i="1"/>
  <c r="GO35" i="6"/>
  <c r="GR34" i="6"/>
  <c r="DI35" i="1"/>
  <c r="DL34" i="1"/>
  <c r="J34" i="10"/>
  <c r="KE209" i="1"/>
  <c r="KD218" i="1"/>
  <c r="BM35" i="6"/>
  <c r="BP34" i="6"/>
  <c r="CL34" i="6"/>
  <c r="HN33" i="6"/>
  <c r="KC200" i="1"/>
  <c r="KB209" i="1"/>
  <c r="GR33" i="1"/>
  <c r="GO34" i="1"/>
  <c r="JX33" i="1"/>
  <c r="F65" i="1"/>
  <c r="JJ64" i="1"/>
  <c r="DX34" i="1"/>
  <c r="DU35" i="1"/>
  <c r="JL32" i="1"/>
  <c r="C32" i="10"/>
  <c r="BA145" i="6"/>
  <c r="BD144" i="6"/>
  <c r="CZ34" i="1"/>
  <c r="CW35" i="1"/>
  <c r="F97" i="6"/>
  <c r="F36" i="6"/>
  <c r="EG34" i="1"/>
  <c r="EJ33" i="1"/>
  <c r="IK34" i="1"/>
  <c r="IN33" i="1"/>
  <c r="FT36" i="1"/>
  <c r="FQ37" i="1"/>
  <c r="IX150" i="1"/>
  <c r="JL33" i="1" l="1"/>
  <c r="GC35" i="6"/>
  <c r="GF34" i="6"/>
  <c r="EG36" i="6"/>
  <c r="EJ35" i="6"/>
  <c r="AC35" i="6"/>
  <c r="AF34" i="6"/>
  <c r="CZ34" i="6"/>
  <c r="CW35" i="6"/>
  <c r="CB34" i="1"/>
  <c r="BY35" i="1"/>
  <c r="FQ36" i="6"/>
  <c r="FT35" i="6"/>
  <c r="JV34" i="1"/>
  <c r="FE36" i="6"/>
  <c r="FH35" i="6"/>
  <c r="JJ39" i="1"/>
  <c r="H35" i="1"/>
  <c r="E36" i="1"/>
  <c r="Q36" i="6"/>
  <c r="T35" i="6"/>
  <c r="ES36" i="1"/>
  <c r="EV35" i="1"/>
  <c r="F34" i="10"/>
  <c r="IW36" i="1"/>
  <c r="IZ35" i="1"/>
  <c r="AF35" i="1"/>
  <c r="AC36" i="1"/>
  <c r="EV34" i="6"/>
  <c r="ES35" i="6"/>
  <c r="E35" i="6"/>
  <c r="H34" i="6"/>
  <c r="CK36" i="6"/>
  <c r="CN35" i="6"/>
  <c r="AR35" i="6"/>
  <c r="AO36" i="6"/>
  <c r="HD34" i="6"/>
  <c r="HA35" i="6"/>
  <c r="DI35" i="6"/>
  <c r="DL34" i="6"/>
  <c r="HM34" i="6"/>
  <c r="HP34" i="6" s="1"/>
  <c r="GC38" i="1"/>
  <c r="GF37" i="1"/>
  <c r="FH35" i="1"/>
  <c r="FE36" i="1"/>
  <c r="BD35" i="1"/>
  <c r="BA36" i="1"/>
  <c r="BM36" i="1"/>
  <c r="BP35" i="1"/>
  <c r="DX35" i="6"/>
  <c r="DU36" i="6"/>
  <c r="BA42" i="6"/>
  <c r="BD41" i="6"/>
  <c r="CN37" i="1"/>
  <c r="CK38" i="1"/>
  <c r="JJ120" i="1"/>
  <c r="AR145" i="6"/>
  <c r="AO146" i="6"/>
  <c r="BD145" i="6"/>
  <c r="BA146" i="6"/>
  <c r="CW36" i="1"/>
  <c r="CZ35" i="1"/>
  <c r="KC209" i="1"/>
  <c r="KB218" i="1"/>
  <c r="F98" i="6"/>
  <c r="DI36" i="1"/>
  <c r="DL35" i="1"/>
  <c r="J35" i="10"/>
  <c r="FT37" i="1"/>
  <c r="FQ38" i="1"/>
  <c r="AD144" i="6"/>
  <c r="JW34" i="1"/>
  <c r="JI34" i="1"/>
  <c r="F123" i="1"/>
  <c r="JJ122" i="1"/>
  <c r="JJ65" i="1"/>
  <c r="JH76" i="1" s="1"/>
  <c r="F68" i="1"/>
  <c r="IB35" i="1"/>
  <c r="HY36" i="1"/>
  <c r="DX35" i="1"/>
  <c r="DU36" i="1"/>
  <c r="F146" i="6"/>
  <c r="IN34" i="1"/>
  <c r="IK35" i="1"/>
  <c r="T35" i="1"/>
  <c r="Q36" i="1"/>
  <c r="GR34" i="1"/>
  <c r="GO35" i="1"/>
  <c r="JX34" i="1"/>
  <c r="CL35" i="6"/>
  <c r="HN34" i="6"/>
  <c r="GO36" i="6"/>
  <c r="GR35" i="6"/>
  <c r="KF227" i="1"/>
  <c r="KG218" i="1"/>
  <c r="CB35" i="6"/>
  <c r="BY36" i="6"/>
  <c r="HD34" i="1"/>
  <c r="HA35" i="1"/>
  <c r="H34" i="10"/>
  <c r="AR34" i="1"/>
  <c r="AO35" i="1"/>
  <c r="EG35" i="1"/>
  <c r="JW35" i="1" s="1"/>
  <c r="EJ34" i="1"/>
  <c r="F37" i="6"/>
  <c r="BP35" i="6"/>
  <c r="BM36" i="6"/>
  <c r="E145" i="6"/>
  <c r="H144" i="6"/>
  <c r="KE218" i="1"/>
  <c r="KD227" i="1"/>
  <c r="HM36" i="1"/>
  <c r="HP35" i="1"/>
  <c r="IX151" i="1"/>
  <c r="GC36" i="6" l="1"/>
  <c r="GF35" i="6"/>
  <c r="CW36" i="6"/>
  <c r="CZ35" i="6"/>
  <c r="AC36" i="6"/>
  <c r="AF35" i="6"/>
  <c r="EJ36" i="6"/>
  <c r="EG37" i="6"/>
  <c r="FH36" i="6"/>
  <c r="FE37" i="6"/>
  <c r="FT36" i="6"/>
  <c r="FQ37" i="6"/>
  <c r="CB35" i="1"/>
  <c r="BY36" i="1"/>
  <c r="T36" i="6"/>
  <c r="Q37" i="6"/>
  <c r="H36" i="1"/>
  <c r="E37" i="1"/>
  <c r="EV36" i="1"/>
  <c r="ES37" i="1"/>
  <c r="GF38" i="1"/>
  <c r="GC41" i="1"/>
  <c r="GF39" i="1"/>
  <c r="BA43" i="6"/>
  <c r="BD42" i="6"/>
  <c r="BD36" i="1"/>
  <c r="BA37" i="1"/>
  <c r="DL35" i="6"/>
  <c r="DI36" i="6"/>
  <c r="CN36" i="6"/>
  <c r="CK37" i="6"/>
  <c r="DX36" i="6"/>
  <c r="DU37" i="6"/>
  <c r="HD35" i="6"/>
  <c r="HA36" i="6"/>
  <c r="CK41" i="1"/>
  <c r="CN39" i="1"/>
  <c r="CN38" i="1"/>
  <c r="FH36" i="1"/>
  <c r="FE37" i="1"/>
  <c r="E36" i="6"/>
  <c r="H35" i="6"/>
  <c r="ES36" i="6"/>
  <c r="EV35" i="6"/>
  <c r="AO37" i="6"/>
  <c r="AR36" i="6"/>
  <c r="BP36" i="1"/>
  <c r="BM37" i="1"/>
  <c r="AF36" i="1"/>
  <c r="AC37" i="1"/>
  <c r="HM35" i="6"/>
  <c r="HP35" i="6" s="1"/>
  <c r="IW37" i="1"/>
  <c r="IZ36" i="1"/>
  <c r="CL36" i="6"/>
  <c r="HN35" i="6"/>
  <c r="KG227" i="1"/>
  <c r="KF236" i="1"/>
  <c r="Q37" i="1"/>
  <c r="T36" i="1"/>
  <c r="IB36" i="1"/>
  <c r="HY37" i="1"/>
  <c r="KB227" i="1"/>
  <c r="KC218" i="1"/>
  <c r="F35" i="10"/>
  <c r="JJ68" i="1"/>
  <c r="F69" i="1"/>
  <c r="HM37" i="1"/>
  <c r="HP36" i="1"/>
  <c r="JI35" i="1"/>
  <c r="H145" i="6"/>
  <c r="E146" i="6"/>
  <c r="HD35" i="1"/>
  <c r="HA36" i="1"/>
  <c r="F38" i="6"/>
  <c r="GO37" i="6"/>
  <c r="GR36" i="6"/>
  <c r="AD145" i="6"/>
  <c r="JJ66" i="1"/>
  <c r="AR35" i="1"/>
  <c r="AO36" i="1"/>
  <c r="H35" i="10"/>
  <c r="F149" i="6"/>
  <c r="FT38" i="1"/>
  <c r="FT39" i="1"/>
  <c r="FQ41" i="1"/>
  <c r="DL36" i="1"/>
  <c r="DI37" i="1"/>
  <c r="J36" i="10"/>
  <c r="CZ36" i="1"/>
  <c r="CW37" i="1"/>
  <c r="BD147" i="6"/>
  <c r="BD146" i="6"/>
  <c r="BA149" i="6"/>
  <c r="EG36" i="1"/>
  <c r="JW36" i="1" s="1"/>
  <c r="EJ35" i="1"/>
  <c r="KE227" i="1"/>
  <c r="KD236" i="1"/>
  <c r="BM37" i="6"/>
  <c r="BP36" i="6"/>
  <c r="GO36" i="1"/>
  <c r="GR35" i="1"/>
  <c r="JX35" i="1"/>
  <c r="CB36" i="6"/>
  <c r="BY37" i="6"/>
  <c r="IN35" i="1"/>
  <c r="IK36" i="1"/>
  <c r="D35" i="10"/>
  <c r="F124" i="1"/>
  <c r="JJ123" i="1"/>
  <c r="AR146" i="6"/>
  <c r="AR147" i="6"/>
  <c r="AO149" i="6"/>
  <c r="U19" i="11"/>
  <c r="JV35" i="1"/>
  <c r="DU37" i="1"/>
  <c r="DX36" i="1"/>
  <c r="JL34" i="1"/>
  <c r="C34" i="10"/>
  <c r="F99" i="6"/>
  <c r="IX152" i="1"/>
  <c r="GF36" i="6" l="1"/>
  <c r="GC37" i="6"/>
  <c r="EJ37" i="6"/>
  <c r="EG38" i="6"/>
  <c r="AF36" i="6"/>
  <c r="AC37" i="6"/>
  <c r="CW37" i="6"/>
  <c r="CZ36" i="6"/>
  <c r="FH37" i="6"/>
  <c r="FE38" i="6"/>
  <c r="CB36" i="1"/>
  <c r="BY37" i="1"/>
  <c r="FT37" i="6"/>
  <c r="FQ38" i="6"/>
  <c r="F36" i="10"/>
  <c r="H37" i="1"/>
  <c r="E38" i="1"/>
  <c r="ES38" i="1"/>
  <c r="EV37" i="1"/>
  <c r="HM36" i="6"/>
  <c r="HP36" i="6" s="1"/>
  <c r="T37" i="6"/>
  <c r="Q38" i="6"/>
  <c r="IW38" i="1"/>
  <c r="IZ37" i="1"/>
  <c r="AR37" i="6"/>
  <c r="AO38" i="6"/>
  <c r="JI36" i="1"/>
  <c r="JL36" i="1" s="1"/>
  <c r="DI37" i="6"/>
  <c r="DL36" i="6"/>
  <c r="BD37" i="1"/>
  <c r="BA38" i="1"/>
  <c r="ES37" i="6"/>
  <c r="EV36" i="6"/>
  <c r="DU38" i="6"/>
  <c r="DX37" i="6"/>
  <c r="CK38" i="6"/>
  <c r="CN37" i="6"/>
  <c r="BD43" i="6"/>
  <c r="BA44" i="6"/>
  <c r="FH37" i="1"/>
  <c r="FE38" i="1"/>
  <c r="E37" i="6"/>
  <c r="H36" i="6"/>
  <c r="HA37" i="6"/>
  <c r="HD36" i="6"/>
  <c r="AF37" i="1"/>
  <c r="AC38" i="1"/>
  <c r="CN41" i="1"/>
  <c r="CK42" i="1"/>
  <c r="BM38" i="1"/>
  <c r="BP37" i="1"/>
  <c r="GF41" i="1"/>
  <c r="GC42" i="1"/>
  <c r="HD36" i="1"/>
  <c r="HA37" i="1"/>
  <c r="BD149" i="6"/>
  <c r="BA150" i="6"/>
  <c r="JJ69" i="1"/>
  <c r="F70" i="1"/>
  <c r="H147" i="6"/>
  <c r="H146" i="6"/>
  <c r="E149" i="6"/>
  <c r="HY38" i="1"/>
  <c r="IB37" i="1"/>
  <c r="DI38" i="1"/>
  <c r="DL37" i="1"/>
  <c r="J37" i="10"/>
  <c r="AD146" i="6"/>
  <c r="F41" i="6"/>
  <c r="JL35" i="1"/>
  <c r="C35" i="10"/>
  <c r="FT41" i="1"/>
  <c r="FQ42" i="1"/>
  <c r="GR36" i="1"/>
  <c r="GO37" i="1"/>
  <c r="JX36" i="1"/>
  <c r="D36" i="10"/>
  <c r="GO38" i="6"/>
  <c r="GR37" i="6"/>
  <c r="F100" i="6"/>
  <c r="AR149" i="6"/>
  <c r="AO150" i="6"/>
  <c r="KC227" i="1"/>
  <c r="KB236" i="1"/>
  <c r="DU38" i="1"/>
  <c r="DX37" i="1"/>
  <c r="CZ37" i="1"/>
  <c r="CW38" i="1"/>
  <c r="BP37" i="6"/>
  <c r="BM38" i="6"/>
  <c r="H36" i="10"/>
  <c r="AO37" i="1"/>
  <c r="AR36" i="1"/>
  <c r="F125" i="1"/>
  <c r="JJ124" i="1"/>
  <c r="KD245" i="1"/>
  <c r="KE236" i="1"/>
  <c r="JV36" i="1"/>
  <c r="Q38" i="1"/>
  <c r="T37" i="1"/>
  <c r="IN36" i="1"/>
  <c r="IK37" i="1"/>
  <c r="KG236" i="1"/>
  <c r="KF245" i="1"/>
  <c r="CB37" i="6"/>
  <c r="BY38" i="6"/>
  <c r="F150" i="6"/>
  <c r="EJ36" i="1"/>
  <c r="EG37" i="1"/>
  <c r="HM38" i="1"/>
  <c r="HP37" i="1"/>
  <c r="CL37" i="6"/>
  <c r="HN36" i="6"/>
  <c r="IX153" i="1"/>
  <c r="GC38" i="6" l="1"/>
  <c r="GF37" i="6"/>
  <c r="CW38" i="6"/>
  <c r="CZ37" i="6"/>
  <c r="AC38" i="6"/>
  <c r="AF37" i="6"/>
  <c r="EJ38" i="6"/>
  <c r="EJ39" i="6"/>
  <c r="EG41" i="6"/>
  <c r="JI37" i="1"/>
  <c r="C37" i="10" s="1"/>
  <c r="FE41" i="6"/>
  <c r="FH39" i="6"/>
  <c r="FH38" i="6"/>
  <c r="CB37" i="1"/>
  <c r="BY38" i="1"/>
  <c r="FT39" i="6"/>
  <c r="FQ41" i="6"/>
  <c r="FT38" i="6"/>
  <c r="F37" i="10"/>
  <c r="Q41" i="6"/>
  <c r="S7" i="11"/>
  <c r="T39" i="6"/>
  <c r="T38" i="6"/>
  <c r="EV39" i="1"/>
  <c r="EV38" i="1"/>
  <c r="ES41" i="1"/>
  <c r="H38" i="1"/>
  <c r="E41" i="1"/>
  <c r="H39" i="1"/>
  <c r="HM37" i="6"/>
  <c r="HP37" i="6" s="1"/>
  <c r="AR38" i="6"/>
  <c r="U7" i="11"/>
  <c r="AR39" i="6"/>
  <c r="AO41" i="6"/>
  <c r="AC41" i="1"/>
  <c r="AF39" i="1"/>
  <c r="AF38" i="1"/>
  <c r="HA38" i="6"/>
  <c r="HD37" i="6"/>
  <c r="GC43" i="1"/>
  <c r="GF42" i="1"/>
  <c r="E38" i="6"/>
  <c r="H37" i="6"/>
  <c r="BP38" i="1"/>
  <c r="BP39" i="1"/>
  <c r="BM41" i="1"/>
  <c r="DI38" i="6"/>
  <c r="DL37" i="6"/>
  <c r="BA45" i="6"/>
  <c r="BD44" i="6"/>
  <c r="CN39" i="6"/>
  <c r="CK41" i="6"/>
  <c r="CN38" i="6"/>
  <c r="JW37" i="1"/>
  <c r="FH38" i="1"/>
  <c r="FH39" i="1"/>
  <c r="FE41" i="1"/>
  <c r="ES38" i="6"/>
  <c r="EV37" i="6"/>
  <c r="C36" i="10"/>
  <c r="DX39" i="6"/>
  <c r="DX38" i="6"/>
  <c r="DU41" i="6"/>
  <c r="CK43" i="1"/>
  <c r="CN42" i="1"/>
  <c r="BD39" i="1"/>
  <c r="BA41" i="1"/>
  <c r="BD38" i="1"/>
  <c r="IZ38" i="1"/>
  <c r="IZ39" i="1"/>
  <c r="IW41" i="1"/>
  <c r="CZ39" i="1"/>
  <c r="CZ38" i="1"/>
  <c r="CW41" i="1"/>
  <c r="DL39" i="1"/>
  <c r="DI41" i="1"/>
  <c r="DL38" i="1"/>
  <c r="J38" i="10"/>
  <c r="IN37" i="1"/>
  <c r="IK38" i="1"/>
  <c r="AR150" i="6"/>
  <c r="AO151" i="6"/>
  <c r="BP39" i="6"/>
  <c r="BP38" i="6"/>
  <c r="BM41" i="6"/>
  <c r="W7" i="11"/>
  <c r="F126" i="1"/>
  <c r="JJ125" i="1"/>
  <c r="GO41" i="6"/>
  <c r="GR38" i="6"/>
  <c r="GR39" i="6"/>
  <c r="GO38" i="1"/>
  <c r="GR37" i="1"/>
  <c r="JX37" i="1"/>
  <c r="F71" i="1"/>
  <c r="JJ70" i="1"/>
  <c r="CL38" i="6"/>
  <c r="HN37" i="6"/>
  <c r="F42" i="6"/>
  <c r="JV37" i="1"/>
  <c r="DU41" i="1"/>
  <c r="DX38" i="1"/>
  <c r="DX39" i="1"/>
  <c r="KB245" i="1"/>
  <c r="KC236" i="1"/>
  <c r="HP38" i="1"/>
  <c r="HP39" i="1"/>
  <c r="HM41" i="1"/>
  <c r="F151" i="6"/>
  <c r="T39" i="1"/>
  <c r="Q41" i="1"/>
  <c r="T38" i="1"/>
  <c r="KE245" i="1"/>
  <c r="KD254" i="1"/>
  <c r="EG38" i="1"/>
  <c r="EJ37" i="1"/>
  <c r="BY41" i="6"/>
  <c r="CB38" i="6"/>
  <c r="CB39" i="6"/>
  <c r="F101" i="6"/>
  <c r="FT42" i="1"/>
  <c r="FQ43" i="1"/>
  <c r="AD149" i="6"/>
  <c r="H149" i="6"/>
  <c r="E150" i="6"/>
  <c r="BA151" i="6"/>
  <c r="BD150" i="6"/>
  <c r="HA38" i="1"/>
  <c r="HD37" i="1"/>
  <c r="KF254" i="1"/>
  <c r="KG245" i="1"/>
  <c r="HY41" i="1"/>
  <c r="IB39" i="1"/>
  <c r="IB38" i="1"/>
  <c r="D37" i="10"/>
  <c r="AR37" i="1"/>
  <c r="H37" i="10"/>
  <c r="AO38" i="1"/>
  <c r="IX154" i="1"/>
  <c r="KB45" i="1" l="1"/>
  <c r="KJ44" i="1" s="1"/>
  <c r="GC41" i="6"/>
  <c r="GF38" i="6"/>
  <c r="GF39" i="6"/>
  <c r="JL37" i="1"/>
  <c r="EJ41" i="6"/>
  <c r="EG42" i="6"/>
  <c r="AF38" i="6"/>
  <c r="AC41" i="6"/>
  <c r="AF39" i="6"/>
  <c r="CW41" i="6"/>
  <c r="CZ38" i="6"/>
  <c r="CZ39" i="6"/>
  <c r="FH41" i="6"/>
  <c r="FE42" i="6"/>
  <c r="FT41" i="6"/>
  <c r="FQ42" i="6"/>
  <c r="CB38" i="1"/>
  <c r="BY41" i="1"/>
  <c r="CB39" i="1"/>
  <c r="ES42" i="1"/>
  <c r="EV41" i="1"/>
  <c r="H41" i="1"/>
  <c r="E42" i="1"/>
  <c r="F38" i="10"/>
  <c r="T41" i="6"/>
  <c r="Q42" i="6"/>
  <c r="HM38" i="6"/>
  <c r="HP38" i="6" s="1"/>
  <c r="BD41" i="1"/>
  <c r="BA42" i="1"/>
  <c r="CK44" i="1"/>
  <c r="CN43" i="1"/>
  <c r="EV39" i="6"/>
  <c r="EV38" i="6"/>
  <c r="ES41" i="6"/>
  <c r="DU42" i="6"/>
  <c r="DX41" i="6"/>
  <c r="FE42" i="1"/>
  <c r="FH41" i="1"/>
  <c r="BA46" i="6"/>
  <c r="BD45" i="6"/>
  <c r="HA41" i="6"/>
  <c r="HD39" i="6"/>
  <c r="HD38" i="6"/>
  <c r="JW38" i="1"/>
  <c r="IZ41" i="1"/>
  <c r="IW42" i="1"/>
  <c r="AF41" i="1"/>
  <c r="AC42" i="1"/>
  <c r="CN41" i="6"/>
  <c r="CK42" i="6"/>
  <c r="AO42" i="6"/>
  <c r="AR41" i="6"/>
  <c r="D38" i="10"/>
  <c r="GF43" i="1"/>
  <c r="GC44" i="1"/>
  <c r="DL39" i="6"/>
  <c r="DI41" i="6"/>
  <c r="DL38" i="6"/>
  <c r="JW39" i="1"/>
  <c r="BP41" i="1"/>
  <c r="BM42" i="1"/>
  <c r="Q7" i="11"/>
  <c r="H39" i="6"/>
  <c r="E41" i="6"/>
  <c r="H38" i="6"/>
  <c r="KB41" i="1"/>
  <c r="KJ48" i="1"/>
  <c r="JV39" i="1"/>
  <c r="FQ44" i="1"/>
  <c r="FT43" i="1"/>
  <c r="HM42" i="1"/>
  <c r="HP41" i="1"/>
  <c r="KC245" i="1"/>
  <c r="KB254" i="1"/>
  <c r="GR38" i="1"/>
  <c r="GR39" i="1"/>
  <c r="GO41" i="1"/>
  <c r="JX39" i="1"/>
  <c r="KF45" i="1"/>
  <c r="JX38" i="1"/>
  <c r="CW42" i="1"/>
  <c r="CZ41" i="1"/>
  <c r="F127" i="1"/>
  <c r="JJ126" i="1"/>
  <c r="AR39" i="1"/>
  <c r="AR38" i="1"/>
  <c r="H38" i="10"/>
  <c r="AO41" i="1"/>
  <c r="F152" i="6"/>
  <c r="F153" i="6" s="1"/>
  <c r="BM42" i="6"/>
  <c r="BP41" i="6"/>
  <c r="JV38" i="1"/>
  <c r="JI38" i="1"/>
  <c r="HD38" i="1"/>
  <c r="HA41" i="1"/>
  <c r="HD39" i="1"/>
  <c r="AO152" i="6"/>
  <c r="AO153" i="6" s="1"/>
  <c r="AR151" i="6"/>
  <c r="F104" i="6"/>
  <c r="EJ38" i="1"/>
  <c r="EG41" i="1"/>
  <c r="EJ39" i="1"/>
  <c r="KD45" i="1"/>
  <c r="BA152" i="6"/>
  <c r="BA153" i="6" s="1"/>
  <c r="BD151" i="6"/>
  <c r="Q42" i="1"/>
  <c r="T41" i="1"/>
  <c r="F43" i="6"/>
  <c r="E151" i="6"/>
  <c r="H150" i="6"/>
  <c r="IK41" i="1"/>
  <c r="IN38" i="1"/>
  <c r="IN39" i="1"/>
  <c r="KD263" i="1"/>
  <c r="KE254" i="1"/>
  <c r="GR41" i="6"/>
  <c r="GO42" i="6"/>
  <c r="F72" i="1"/>
  <c r="JJ71" i="1"/>
  <c r="DX41" i="1"/>
  <c r="DU42" i="1"/>
  <c r="CL41" i="6"/>
  <c r="HN38" i="6"/>
  <c r="HL49" i="6" s="1"/>
  <c r="AD150" i="6"/>
  <c r="DL41" i="1"/>
  <c r="DI42" i="1"/>
  <c r="J41" i="10"/>
  <c r="HY42" i="1"/>
  <c r="IB41" i="1"/>
  <c r="KG254" i="1"/>
  <c r="KF263" i="1"/>
  <c r="CB41" i="6"/>
  <c r="BY42" i="6"/>
  <c r="IX155" i="1"/>
  <c r="KJ41" i="1" l="1"/>
  <c r="KJ45" i="1"/>
  <c r="KJ46" i="1"/>
  <c r="KJ43" i="1"/>
  <c r="KJ42" i="1"/>
  <c r="KJ47" i="1"/>
  <c r="GF41" i="6"/>
  <c r="GC42" i="6"/>
  <c r="F41" i="10"/>
  <c r="CW42" i="6"/>
  <c r="CZ41" i="6"/>
  <c r="AF41" i="6"/>
  <c r="AC42" i="6"/>
  <c r="HK49" i="6"/>
  <c r="HP39" i="6"/>
  <c r="EG43" i="6"/>
  <c r="EJ42" i="6"/>
  <c r="FH42" i="6"/>
  <c r="FE43" i="6"/>
  <c r="BY42" i="1"/>
  <c r="CB41" i="1"/>
  <c r="FT42" i="6"/>
  <c r="FQ43" i="6"/>
  <c r="H42" i="1"/>
  <c r="E43" i="1"/>
  <c r="T42" i="6"/>
  <c r="Q43" i="6"/>
  <c r="EV42" i="1"/>
  <c r="ES43" i="1"/>
  <c r="BM43" i="1"/>
  <c r="BP42" i="1"/>
  <c r="H41" i="6"/>
  <c r="E42" i="6"/>
  <c r="FH42" i="1"/>
  <c r="FE43" i="1"/>
  <c r="EV41" i="6"/>
  <c r="ES42" i="6"/>
  <c r="HA42" i="6"/>
  <c r="HD41" i="6"/>
  <c r="JW41" i="1"/>
  <c r="DI42" i="6"/>
  <c r="DL41" i="6"/>
  <c r="CN42" i="6"/>
  <c r="CK43" i="6"/>
  <c r="BA43" i="1"/>
  <c r="BD42" i="1"/>
  <c r="DX42" i="6"/>
  <c r="DU43" i="6"/>
  <c r="BA47" i="6"/>
  <c r="BD46" i="6"/>
  <c r="HM41" i="6"/>
  <c r="HP41" i="6" s="1"/>
  <c r="IZ42" i="1"/>
  <c r="IW43" i="1"/>
  <c r="AO43" i="6"/>
  <c r="AR42" i="6"/>
  <c r="GC45" i="1"/>
  <c r="GF44" i="1"/>
  <c r="AF42" i="1"/>
  <c r="AC43" i="1"/>
  <c r="CK45" i="1"/>
  <c r="CN44" i="1"/>
  <c r="T42" i="1"/>
  <c r="Q43" i="1"/>
  <c r="F105" i="6"/>
  <c r="KN43" i="1"/>
  <c r="KN46" i="1"/>
  <c r="KN45" i="1"/>
  <c r="KN41" i="1"/>
  <c r="KN44" i="1"/>
  <c r="KN47" i="1"/>
  <c r="KN42" i="1"/>
  <c r="KF41" i="1"/>
  <c r="KN48" i="1"/>
  <c r="CL42" i="6"/>
  <c r="HN41" i="6"/>
  <c r="HD41" i="1"/>
  <c r="HA42" i="1"/>
  <c r="D42" i="10" s="1"/>
  <c r="H41" i="10"/>
  <c r="AO42" i="1"/>
  <c r="AR41" i="1"/>
  <c r="DI43" i="1"/>
  <c r="DL42" i="1"/>
  <c r="J42" i="10"/>
  <c r="KL46" i="1"/>
  <c r="KL42" i="1"/>
  <c r="KL41" i="1"/>
  <c r="KL43" i="1"/>
  <c r="KL44" i="1"/>
  <c r="KL47" i="1"/>
  <c r="KL45" i="1"/>
  <c r="KD41" i="1"/>
  <c r="KL48" i="1"/>
  <c r="GO42" i="1"/>
  <c r="GR41" i="1"/>
  <c r="JX41" i="1"/>
  <c r="BD152" i="6"/>
  <c r="F128" i="1"/>
  <c r="JJ127" i="1"/>
  <c r="CB42" i="6"/>
  <c r="BY43" i="6"/>
  <c r="C38" i="10"/>
  <c r="JL38" i="1"/>
  <c r="JI39" i="1"/>
  <c r="JL39" i="1" s="1"/>
  <c r="DU43" i="1"/>
  <c r="DX42" i="1"/>
  <c r="KE263" i="1"/>
  <c r="KD272" i="1"/>
  <c r="F73" i="1"/>
  <c r="JJ72" i="1"/>
  <c r="GR42" i="6"/>
  <c r="GO43" i="6"/>
  <c r="BM43" i="6"/>
  <c r="BP42" i="6"/>
  <c r="HP42" i="1"/>
  <c r="HM43" i="1"/>
  <c r="E152" i="6"/>
  <c r="H151" i="6"/>
  <c r="AR152" i="6"/>
  <c r="IB42" i="1"/>
  <c r="HY43" i="1"/>
  <c r="FT44" i="1"/>
  <c r="FQ45" i="1"/>
  <c r="F44" i="6"/>
  <c r="KG263" i="1"/>
  <c r="KF272" i="1"/>
  <c r="AD151" i="6"/>
  <c r="JI41" i="1"/>
  <c r="JG49" i="1" s="1"/>
  <c r="KC254" i="1"/>
  <c r="KB263" i="1"/>
  <c r="IN41" i="1"/>
  <c r="IK42" i="1"/>
  <c r="D41" i="10"/>
  <c r="JV41" i="1"/>
  <c r="EG42" i="1"/>
  <c r="JW42" i="1" s="1"/>
  <c r="EJ41" i="1"/>
  <c r="CW43" i="1"/>
  <c r="CZ42" i="1"/>
  <c r="IX158" i="1"/>
  <c r="GC43" i="6" l="1"/>
  <c r="GF42" i="6"/>
  <c r="EG44" i="6"/>
  <c r="EJ43" i="6"/>
  <c r="AF42" i="6"/>
  <c r="AC43" i="6"/>
  <c r="CZ42" i="6"/>
  <c r="CW43" i="6"/>
  <c r="BY43" i="1"/>
  <c r="CB42" i="1"/>
  <c r="FH43" i="6"/>
  <c r="FE44" i="6"/>
  <c r="FT43" i="6"/>
  <c r="FQ44" i="6"/>
  <c r="T43" i="6"/>
  <c r="Q44" i="6"/>
  <c r="H43" i="1"/>
  <c r="E44" i="1"/>
  <c r="ES44" i="1"/>
  <c r="EV43" i="1"/>
  <c r="HM42" i="6"/>
  <c r="HP42" i="6" s="1"/>
  <c r="CK44" i="6"/>
  <c r="CN43" i="6"/>
  <c r="IW44" i="1"/>
  <c r="IZ43" i="1"/>
  <c r="CN45" i="1"/>
  <c r="CK46" i="1"/>
  <c r="DL42" i="6"/>
  <c r="DI43" i="6"/>
  <c r="F42" i="10"/>
  <c r="FH43" i="1"/>
  <c r="FE44" i="1"/>
  <c r="AC44" i="1"/>
  <c r="AF43" i="1"/>
  <c r="BA50" i="6"/>
  <c r="BD48" i="6"/>
  <c r="BD47" i="6"/>
  <c r="BD43" i="1"/>
  <c r="BA44" i="1"/>
  <c r="E43" i="6"/>
  <c r="H42" i="6"/>
  <c r="GC46" i="1"/>
  <c r="GF45" i="1"/>
  <c r="DX43" i="6"/>
  <c r="DU44" i="6"/>
  <c r="HA43" i="6"/>
  <c r="HD42" i="6"/>
  <c r="EV42" i="6"/>
  <c r="ES43" i="6"/>
  <c r="AO44" i="6"/>
  <c r="AR43" i="6"/>
  <c r="BP43" i="1"/>
  <c r="BM44" i="1"/>
  <c r="AR153" i="6"/>
  <c r="AO154" i="6"/>
  <c r="HM44" i="1"/>
  <c r="HP43" i="1"/>
  <c r="BY44" i="6"/>
  <c r="CB43" i="6"/>
  <c r="H42" i="10"/>
  <c r="AR42" i="1"/>
  <c r="AO43" i="1"/>
  <c r="JJ73" i="1"/>
  <c r="F74" i="1"/>
  <c r="KB272" i="1"/>
  <c r="KC263" i="1"/>
  <c r="GO44" i="6"/>
  <c r="GR43" i="6"/>
  <c r="HD42" i="1"/>
  <c r="HA43" i="1"/>
  <c r="JV42" i="1"/>
  <c r="FT45" i="1"/>
  <c r="FQ46" i="1"/>
  <c r="CL43" i="6"/>
  <c r="HN42" i="6"/>
  <c r="AD152" i="6"/>
  <c r="AD153" i="6" s="1"/>
  <c r="KF281" i="1"/>
  <c r="KG272" i="1"/>
  <c r="KE272" i="1"/>
  <c r="KD281" i="1"/>
  <c r="BM44" i="6"/>
  <c r="BP43" i="6"/>
  <c r="F131" i="1"/>
  <c r="JJ128" i="1"/>
  <c r="JH139" i="1" s="1"/>
  <c r="JI42" i="1"/>
  <c r="T43" i="1"/>
  <c r="Q44" i="1"/>
  <c r="DX43" i="1"/>
  <c r="DU44" i="1"/>
  <c r="GR42" i="1"/>
  <c r="GO43" i="1"/>
  <c r="JX42" i="1"/>
  <c r="JL41" i="1"/>
  <c r="C41" i="10"/>
  <c r="F45" i="6"/>
  <c r="CW44" i="1"/>
  <c r="CZ43" i="1"/>
  <c r="H152" i="6"/>
  <c r="F154" i="6"/>
  <c r="IN42" i="1"/>
  <c r="IK43" i="1"/>
  <c r="BD153" i="6"/>
  <c r="BA154" i="6"/>
  <c r="EJ42" i="1"/>
  <c r="EG43" i="1"/>
  <c r="JW43" i="1" s="1"/>
  <c r="HY44" i="1"/>
  <c r="IB43" i="1"/>
  <c r="DI44" i="1"/>
  <c r="DL43" i="1"/>
  <c r="J43" i="10"/>
  <c r="F106" i="6"/>
  <c r="IX159" i="1"/>
  <c r="GF43" i="6" l="1"/>
  <c r="GC44" i="6"/>
  <c r="CZ43" i="6"/>
  <c r="CW44" i="6"/>
  <c r="AC44" i="6"/>
  <c r="AF43" i="6"/>
  <c r="EJ44" i="6"/>
  <c r="EG45" i="6"/>
  <c r="FT44" i="6"/>
  <c r="FQ45" i="6"/>
  <c r="CB43" i="1"/>
  <c r="BY44" i="1"/>
  <c r="JV43" i="1"/>
  <c r="FE45" i="6"/>
  <c r="FH44" i="6"/>
  <c r="ES45" i="1"/>
  <c r="EV44" i="1"/>
  <c r="H44" i="1"/>
  <c r="E45" i="1"/>
  <c r="Q45" i="6"/>
  <c r="T44" i="6"/>
  <c r="JI43" i="1"/>
  <c r="JL43" i="1" s="1"/>
  <c r="BM45" i="1"/>
  <c r="BP44" i="1"/>
  <c r="BA51" i="6"/>
  <c r="BD50" i="6"/>
  <c r="H43" i="6"/>
  <c r="E44" i="6"/>
  <c r="FE45" i="1"/>
  <c r="FH44" i="1"/>
  <c r="BA45" i="1"/>
  <c r="BD44" i="1"/>
  <c r="IW45" i="1"/>
  <c r="IZ44" i="1"/>
  <c r="HA44" i="6"/>
  <c r="HD43" i="6"/>
  <c r="DI44" i="6"/>
  <c r="DL43" i="6"/>
  <c r="GC47" i="1"/>
  <c r="GF46" i="1"/>
  <c r="HM43" i="6"/>
  <c r="HP43" i="6" s="1"/>
  <c r="ES44" i="6"/>
  <c r="EV43" i="6"/>
  <c r="CN46" i="1"/>
  <c r="CK47" i="1"/>
  <c r="AF44" i="1"/>
  <c r="AC45" i="1"/>
  <c r="AO45" i="6"/>
  <c r="AR44" i="6"/>
  <c r="DU45" i="6"/>
  <c r="DX44" i="6"/>
  <c r="CK45" i="6"/>
  <c r="CN44" i="6"/>
  <c r="HD43" i="1"/>
  <c r="HA44" i="1"/>
  <c r="D44" i="10" s="1"/>
  <c r="H153" i="6"/>
  <c r="E154" i="6"/>
  <c r="GR43" i="1"/>
  <c r="GO44" i="1"/>
  <c r="JX43" i="1"/>
  <c r="F46" i="6"/>
  <c r="KF290" i="1"/>
  <c r="KG281" i="1"/>
  <c r="DX44" i="1"/>
  <c r="DU45" i="1"/>
  <c r="CL44" i="6"/>
  <c r="HN43" i="6"/>
  <c r="GO45" i="6"/>
  <c r="GR44" i="6"/>
  <c r="AR43" i="1"/>
  <c r="H43" i="10"/>
  <c r="AO44" i="1"/>
  <c r="EJ43" i="1"/>
  <c r="EG44" i="1"/>
  <c r="JW44" i="1" s="1"/>
  <c r="JJ74" i="1"/>
  <c r="JH85" i="1" s="1"/>
  <c r="F77" i="1"/>
  <c r="F107" i="6"/>
  <c r="CW45" i="1"/>
  <c r="CZ44" i="1"/>
  <c r="KE281" i="1"/>
  <c r="KD290" i="1"/>
  <c r="F155" i="6"/>
  <c r="KB281" i="1"/>
  <c r="KC272" i="1"/>
  <c r="BD154" i="6"/>
  <c r="BA155" i="6"/>
  <c r="JL42" i="1"/>
  <c r="C42" i="10"/>
  <c r="IB44" i="1"/>
  <c r="HY45" i="1"/>
  <c r="JJ129" i="1"/>
  <c r="IK44" i="1"/>
  <c r="IN43" i="1"/>
  <c r="D43" i="10"/>
  <c r="F132" i="1"/>
  <c r="JJ131" i="1"/>
  <c r="FT46" i="1"/>
  <c r="FQ47" i="1"/>
  <c r="HP44" i="1"/>
  <c r="HM45" i="1"/>
  <c r="CB44" i="6"/>
  <c r="BY45" i="6"/>
  <c r="AO155" i="6"/>
  <c r="AR154" i="6"/>
  <c r="T44" i="1"/>
  <c r="Q45" i="1"/>
  <c r="BP44" i="6"/>
  <c r="BM45" i="6"/>
  <c r="DL44" i="1"/>
  <c r="DI45" i="1"/>
  <c r="J44" i="10"/>
  <c r="F43" i="10"/>
  <c r="IX160" i="1"/>
  <c r="GF44" i="6" l="1"/>
  <c r="GC45" i="6"/>
  <c r="EJ45" i="6"/>
  <c r="EG46" i="6"/>
  <c r="AF44" i="6"/>
  <c r="AC45" i="6"/>
  <c r="CZ44" i="6"/>
  <c r="CW45" i="6"/>
  <c r="CB44" i="1"/>
  <c r="BY45" i="1"/>
  <c r="FE46" i="6"/>
  <c r="FH45" i="6"/>
  <c r="JV44" i="1"/>
  <c r="FT45" i="6"/>
  <c r="FQ46" i="6"/>
  <c r="E46" i="1"/>
  <c r="H45" i="1"/>
  <c r="C43" i="10"/>
  <c r="EV45" i="1"/>
  <c r="ES46" i="1"/>
  <c r="T45" i="6"/>
  <c r="Q46" i="6"/>
  <c r="HM44" i="6"/>
  <c r="HP44" i="6" s="1"/>
  <c r="BA46" i="1"/>
  <c r="BD45" i="1"/>
  <c r="IW46" i="1"/>
  <c r="IZ45" i="1"/>
  <c r="CN45" i="6"/>
  <c r="CK46" i="6"/>
  <c r="FE46" i="1"/>
  <c r="FH45" i="1"/>
  <c r="H44" i="6"/>
  <c r="E45" i="6"/>
  <c r="DL44" i="6"/>
  <c r="DI45" i="6"/>
  <c r="ES45" i="6"/>
  <c r="EV44" i="6"/>
  <c r="AC46" i="1"/>
  <c r="AF45" i="1"/>
  <c r="BA52" i="6"/>
  <c r="BD51" i="6"/>
  <c r="GC50" i="1"/>
  <c r="GF48" i="1"/>
  <c r="GF47" i="1"/>
  <c r="AO46" i="6"/>
  <c r="AR45" i="6"/>
  <c r="F44" i="10"/>
  <c r="DU46" i="6"/>
  <c r="DX45" i="6"/>
  <c r="CK50" i="1"/>
  <c r="CN48" i="1"/>
  <c r="CN47" i="1"/>
  <c r="HA45" i="6"/>
  <c r="HD44" i="6"/>
  <c r="BM46" i="1"/>
  <c r="BP45" i="1"/>
  <c r="DU46" i="1"/>
  <c r="DX45" i="1"/>
  <c r="AO45" i="1"/>
  <c r="H44" i="10"/>
  <c r="AR44" i="1"/>
  <c r="F158" i="6"/>
  <c r="GR45" i="6"/>
  <c r="GO46" i="6"/>
  <c r="DL45" i="1"/>
  <c r="DI46" i="1"/>
  <c r="J45" i="10"/>
  <c r="T45" i="1"/>
  <c r="Q46" i="1"/>
  <c r="EG45" i="1"/>
  <c r="JW45" i="1" s="1"/>
  <c r="EJ44" i="1"/>
  <c r="E155" i="6"/>
  <c r="H154" i="6"/>
  <c r="AR155" i="6"/>
  <c r="AO158" i="6"/>
  <c r="AR156" i="6"/>
  <c r="U20" i="11"/>
  <c r="BY46" i="6"/>
  <c r="CB45" i="6"/>
  <c r="CL45" i="6"/>
  <c r="HN44" i="6"/>
  <c r="HY46" i="1"/>
  <c r="IB45" i="1"/>
  <c r="BD155" i="6"/>
  <c r="BA158" i="6"/>
  <c r="BD156" i="6"/>
  <c r="CZ45" i="1"/>
  <c r="CW46" i="1"/>
  <c r="F47" i="6"/>
  <c r="F133" i="1"/>
  <c r="JJ132" i="1"/>
  <c r="FT47" i="1"/>
  <c r="FQ50" i="1"/>
  <c r="FT48" i="1"/>
  <c r="AD154" i="6"/>
  <c r="HA45" i="1"/>
  <c r="HD44" i="1"/>
  <c r="BM46" i="6"/>
  <c r="BP45" i="6"/>
  <c r="F78" i="1"/>
  <c r="JJ77" i="1"/>
  <c r="IK45" i="1"/>
  <c r="IN44" i="1"/>
  <c r="KB290" i="1"/>
  <c r="KC281" i="1"/>
  <c r="JJ75" i="1"/>
  <c r="F108" i="6"/>
  <c r="HP45" i="1"/>
  <c r="HM46" i="1"/>
  <c r="JI44" i="1"/>
  <c r="KD299" i="1"/>
  <c r="KE290" i="1"/>
  <c r="KG290" i="1"/>
  <c r="KF299" i="1"/>
  <c r="GO45" i="1"/>
  <c r="GR44" i="1"/>
  <c r="JX44" i="1"/>
  <c r="IX161" i="1"/>
  <c r="GC46" i="6" l="1"/>
  <c r="GF45" i="6"/>
  <c r="CZ45" i="6"/>
  <c r="CW46" i="6"/>
  <c r="AC46" i="6"/>
  <c r="AF45" i="6"/>
  <c r="EJ46" i="6"/>
  <c r="EG47" i="6"/>
  <c r="FQ47" i="6"/>
  <c r="FT46" i="6"/>
  <c r="CB45" i="1"/>
  <c r="BY46" i="1"/>
  <c r="FH46" i="6"/>
  <c r="FE47" i="6"/>
  <c r="F45" i="10"/>
  <c r="T46" i="6"/>
  <c r="Q47" i="6"/>
  <c r="ES47" i="1"/>
  <c r="EV46" i="1"/>
  <c r="H46" i="1"/>
  <c r="E47" i="1"/>
  <c r="JI45" i="1"/>
  <c r="C45" i="10" s="1"/>
  <c r="AF46" i="1"/>
  <c r="AC47" i="1"/>
  <c r="E46" i="6"/>
  <c r="H45" i="6"/>
  <c r="BP46" i="1"/>
  <c r="BM47" i="1"/>
  <c r="FH46" i="1"/>
  <c r="FE47" i="1"/>
  <c r="DU47" i="6"/>
  <c r="DX46" i="6"/>
  <c r="DL45" i="6"/>
  <c r="DI46" i="6"/>
  <c r="HM45" i="6"/>
  <c r="HP45" i="6" s="1"/>
  <c r="HD45" i="6"/>
  <c r="HA46" i="6"/>
  <c r="GC51" i="1"/>
  <c r="GF50" i="1"/>
  <c r="CN50" i="1"/>
  <c r="CK51" i="1"/>
  <c r="AO47" i="6"/>
  <c r="AR46" i="6"/>
  <c r="CN46" i="6"/>
  <c r="CK47" i="6"/>
  <c r="IZ46" i="1"/>
  <c r="IW47" i="1"/>
  <c r="BD52" i="6"/>
  <c r="BA53" i="6"/>
  <c r="ES46" i="6"/>
  <c r="EV45" i="6"/>
  <c r="BA47" i="1"/>
  <c r="BD46" i="1"/>
  <c r="EG46" i="1"/>
  <c r="JW46" i="1" s="1"/>
  <c r="EJ45" i="1"/>
  <c r="JL44" i="1"/>
  <c r="C44" i="10"/>
  <c r="HD45" i="1"/>
  <c r="HA46" i="1"/>
  <c r="D46" i="10" s="1"/>
  <c r="CB46" i="6"/>
  <c r="BY47" i="6"/>
  <c r="GO47" i="6"/>
  <c r="GR46" i="6"/>
  <c r="F50" i="6"/>
  <c r="BD158" i="6"/>
  <c r="BA159" i="6"/>
  <c r="F109" i="6"/>
  <c r="KB299" i="1"/>
  <c r="KC290" i="1"/>
  <c r="AR45" i="1"/>
  <c r="H45" i="10"/>
  <c r="AO46" i="1"/>
  <c r="JJ78" i="1"/>
  <c r="F79" i="1"/>
  <c r="AD155" i="6"/>
  <c r="IK46" i="1"/>
  <c r="IN45" i="1"/>
  <c r="GR45" i="1"/>
  <c r="GO46" i="1"/>
  <c r="JX45" i="1"/>
  <c r="FQ51" i="1"/>
  <c r="FT50" i="1"/>
  <c r="KG299" i="1"/>
  <c r="KF308" i="1"/>
  <c r="AO159" i="6"/>
  <c r="AR158" i="6"/>
  <c r="JV45" i="1"/>
  <c r="F159" i="6"/>
  <c r="D45" i="10"/>
  <c r="F134" i="1"/>
  <c r="JJ133" i="1"/>
  <c r="HY47" i="1"/>
  <c r="IB46" i="1"/>
  <c r="Q47" i="1"/>
  <c r="T46" i="1"/>
  <c r="DU47" i="1"/>
  <c r="DX46" i="1"/>
  <c r="H155" i="6"/>
  <c r="H156" i="6"/>
  <c r="E158" i="6"/>
  <c r="BM47" i="6"/>
  <c r="BP46" i="6"/>
  <c r="KD308" i="1"/>
  <c r="KE299" i="1"/>
  <c r="HP46" i="1"/>
  <c r="HM47" i="1"/>
  <c r="CZ46" i="1"/>
  <c r="CW47" i="1"/>
  <c r="CL46" i="6"/>
  <c r="HN45" i="6"/>
  <c r="DL46" i="1"/>
  <c r="DI47" i="1"/>
  <c r="J46" i="10"/>
  <c r="IX162" i="1"/>
  <c r="GF46" i="6" l="1"/>
  <c r="GC47" i="6"/>
  <c r="EJ47" i="6"/>
  <c r="EJ48" i="6"/>
  <c r="EG50" i="6"/>
  <c r="AC47" i="6"/>
  <c r="AF46" i="6"/>
  <c r="CW47" i="6"/>
  <c r="CZ46" i="6"/>
  <c r="FH47" i="6"/>
  <c r="FE50" i="6"/>
  <c r="FH48" i="6"/>
  <c r="FQ50" i="6"/>
  <c r="FT48" i="6"/>
  <c r="FT47" i="6"/>
  <c r="HM46" i="6"/>
  <c r="HP46" i="6" s="1"/>
  <c r="BY47" i="1"/>
  <c r="CB46" i="1"/>
  <c r="JL45" i="1"/>
  <c r="EV48" i="1"/>
  <c r="ES50" i="1"/>
  <c r="EV47" i="1"/>
  <c r="T48" i="6"/>
  <c r="Q50" i="6"/>
  <c r="T47" i="6"/>
  <c r="S8" i="11"/>
  <c r="E50" i="1"/>
  <c r="H47" i="1"/>
  <c r="H48" i="1"/>
  <c r="JI46" i="1"/>
  <c r="C46" i="10" s="1"/>
  <c r="CK52" i="1"/>
  <c r="CN51" i="1"/>
  <c r="DU50" i="6"/>
  <c r="DX48" i="6"/>
  <c r="DX47" i="6"/>
  <c r="FH48" i="1"/>
  <c r="FH47" i="1"/>
  <c r="FE50" i="1"/>
  <c r="BP47" i="1"/>
  <c r="BM50" i="1"/>
  <c r="BP48" i="1"/>
  <c r="U8" i="11"/>
  <c r="AR47" i="6"/>
  <c r="AO50" i="6"/>
  <c r="AR48" i="6"/>
  <c r="ES47" i="6"/>
  <c r="EV46" i="6"/>
  <c r="HA47" i="6"/>
  <c r="HD46" i="6"/>
  <c r="F46" i="10"/>
  <c r="BA54" i="6"/>
  <c r="BD53" i="6"/>
  <c r="BA50" i="1"/>
  <c r="BD48" i="1"/>
  <c r="BD47" i="1"/>
  <c r="H46" i="6"/>
  <c r="E47" i="6"/>
  <c r="GC52" i="1"/>
  <c r="GF51" i="1"/>
  <c r="IZ48" i="1"/>
  <c r="IZ47" i="1"/>
  <c r="IW50" i="1"/>
  <c r="DI47" i="6"/>
  <c r="DL46" i="6"/>
  <c r="AF48" i="1"/>
  <c r="AF47" i="1"/>
  <c r="AC50" i="1"/>
  <c r="CN47" i="6"/>
  <c r="CK50" i="6"/>
  <c r="CN48" i="6"/>
  <c r="AD158" i="6"/>
  <c r="KB308" i="1"/>
  <c r="KC299" i="1"/>
  <c r="F51" i="6"/>
  <c r="H158" i="6"/>
  <c r="E159" i="6"/>
  <c r="IN46" i="1"/>
  <c r="IK47" i="1"/>
  <c r="CZ47" i="1"/>
  <c r="CZ48" i="1"/>
  <c r="CW50" i="1"/>
  <c r="AO160" i="6"/>
  <c r="AR159" i="6"/>
  <c r="JJ79" i="1"/>
  <c r="F80" i="1"/>
  <c r="BM50" i="6"/>
  <c r="BP47" i="6"/>
  <c r="W8" i="11"/>
  <c r="BP48" i="6"/>
  <c r="HD46" i="1"/>
  <c r="HA47" i="1"/>
  <c r="D47" i="10" s="1"/>
  <c r="KE308" i="1"/>
  <c r="KD317" i="1"/>
  <c r="T48" i="1"/>
  <c r="T47" i="1"/>
  <c r="Q50" i="1"/>
  <c r="FT51" i="1"/>
  <c r="FQ52" i="1"/>
  <c r="F110" i="6"/>
  <c r="GO47" i="1"/>
  <c r="GR46" i="1"/>
  <c r="JX46" i="1"/>
  <c r="KF317" i="1"/>
  <c r="KG308" i="1"/>
  <c r="DI50" i="1"/>
  <c r="DL47" i="1"/>
  <c r="DL48" i="1"/>
  <c r="J47" i="10"/>
  <c r="F160" i="6"/>
  <c r="GR48" i="6"/>
  <c r="GO50" i="6"/>
  <c r="GR47" i="6"/>
  <c r="CB47" i="6"/>
  <c r="BY50" i="6"/>
  <c r="CB48" i="6"/>
  <c r="BD159" i="6"/>
  <c r="BA160" i="6"/>
  <c r="DX48" i="1"/>
  <c r="DX47" i="1"/>
  <c r="DU50" i="1"/>
  <c r="H46" i="10"/>
  <c r="AO47" i="1"/>
  <c r="JV48" i="1" s="1"/>
  <c r="AR46" i="1"/>
  <c r="EJ46" i="1"/>
  <c r="EG47" i="1"/>
  <c r="JW48" i="1" s="1"/>
  <c r="HP48" i="1"/>
  <c r="HP47" i="1"/>
  <c r="HM50" i="1"/>
  <c r="IB48" i="1"/>
  <c r="HY50" i="1"/>
  <c r="IB47" i="1"/>
  <c r="CL47" i="6"/>
  <c r="HN46" i="6"/>
  <c r="JV46" i="1"/>
  <c r="F135" i="1"/>
  <c r="JJ134" i="1"/>
  <c r="IX163" i="1"/>
  <c r="JL46" i="1" l="1"/>
  <c r="GF48" i="6"/>
  <c r="GF47" i="6"/>
  <c r="GC50" i="6"/>
  <c r="CZ48" i="6"/>
  <c r="CZ47" i="6"/>
  <c r="CW50" i="6"/>
  <c r="AC50" i="6"/>
  <c r="AF48" i="6"/>
  <c r="AF47" i="6"/>
  <c r="EJ50" i="6"/>
  <c r="EG51" i="6"/>
  <c r="FH50" i="6"/>
  <c r="FE51" i="6"/>
  <c r="CB48" i="1"/>
  <c r="BY50" i="1"/>
  <c r="CB47" i="1"/>
  <c r="HM47" i="6"/>
  <c r="HP47" i="6" s="1"/>
  <c r="FQ51" i="6"/>
  <c r="FT50" i="6"/>
  <c r="E51" i="1"/>
  <c r="H50" i="1"/>
  <c r="ES51" i="1"/>
  <c r="EV50" i="1"/>
  <c r="Q51" i="6"/>
  <c r="T50" i="6"/>
  <c r="BP50" i="1"/>
  <c r="BM51" i="1"/>
  <c r="AC51" i="1"/>
  <c r="AF50" i="1"/>
  <c r="BA55" i="6"/>
  <c r="BD54" i="6"/>
  <c r="FE51" i="1"/>
  <c r="FH50" i="1"/>
  <c r="DL48" i="6"/>
  <c r="DI50" i="6"/>
  <c r="DL47" i="6"/>
  <c r="F47" i="10"/>
  <c r="EV47" i="6"/>
  <c r="EV48" i="6"/>
  <c r="ES50" i="6"/>
  <c r="GF52" i="1"/>
  <c r="GC53" i="1"/>
  <c r="HD48" i="6"/>
  <c r="HA50" i="6"/>
  <c r="HD47" i="6"/>
  <c r="BD50" i="1"/>
  <c r="BA51" i="1"/>
  <c r="DU51" i="6"/>
  <c r="DX50" i="6"/>
  <c r="JW47" i="1"/>
  <c r="CN50" i="6"/>
  <c r="CK51" i="6"/>
  <c r="IZ50" i="1"/>
  <c r="IW51" i="1"/>
  <c r="AR50" i="6"/>
  <c r="AO51" i="6"/>
  <c r="Q8" i="11"/>
  <c r="E50" i="6"/>
  <c r="H48" i="6"/>
  <c r="H47" i="6"/>
  <c r="CN52" i="1"/>
  <c r="CK53" i="1"/>
  <c r="CW51" i="1"/>
  <c r="CZ50" i="1"/>
  <c r="E160" i="6"/>
  <c r="H159" i="6"/>
  <c r="KB317" i="1"/>
  <c r="KC308" i="1"/>
  <c r="GO51" i="6"/>
  <c r="GR50" i="6"/>
  <c r="AR47" i="1"/>
  <c r="H47" i="10"/>
  <c r="AO50" i="1"/>
  <c r="AR48" i="1"/>
  <c r="GR48" i="1"/>
  <c r="GO50" i="1"/>
  <c r="GR47" i="1"/>
  <c r="JX47" i="1"/>
  <c r="JX48" i="1"/>
  <c r="KF54" i="1"/>
  <c r="FQ53" i="1"/>
  <c r="FT52" i="1"/>
  <c r="BP50" i="6"/>
  <c r="BM51" i="6"/>
  <c r="JJ80" i="1"/>
  <c r="F81" i="1"/>
  <c r="F136" i="1"/>
  <c r="JJ135" i="1"/>
  <c r="BA161" i="6"/>
  <c r="BD160" i="6"/>
  <c r="CL50" i="6"/>
  <c r="HN47" i="6"/>
  <c r="HL58" i="6" s="1"/>
  <c r="KB54" i="1"/>
  <c r="HY51" i="1"/>
  <c r="IB50" i="1"/>
  <c r="HP50" i="1"/>
  <c r="HM51" i="1"/>
  <c r="F161" i="6"/>
  <c r="F113" i="6"/>
  <c r="JV47" i="1"/>
  <c r="KD326" i="1"/>
  <c r="KE317" i="1"/>
  <c r="F52" i="6"/>
  <c r="DL50" i="1"/>
  <c r="DI51" i="1"/>
  <c r="J50" i="10"/>
  <c r="JI47" i="1"/>
  <c r="IN47" i="1"/>
  <c r="IK50" i="1"/>
  <c r="IN48" i="1"/>
  <c r="AD159" i="6"/>
  <c r="CB50" i="6"/>
  <c r="BY51" i="6"/>
  <c r="AR160" i="6"/>
  <c r="AO161" i="6"/>
  <c r="KF326" i="1"/>
  <c r="KG317" i="1"/>
  <c r="DU51" i="1"/>
  <c r="DX50" i="1"/>
  <c r="T50" i="1"/>
  <c r="Q51" i="1"/>
  <c r="HD47" i="1"/>
  <c r="HD48" i="1"/>
  <c r="HA50" i="1"/>
  <c r="D50" i="10" s="1"/>
  <c r="EJ47" i="1"/>
  <c r="EJ48" i="1"/>
  <c r="EG50" i="1"/>
  <c r="KD54" i="1"/>
  <c r="IX164" i="1"/>
  <c r="HK58" i="6" l="1"/>
  <c r="HP48" i="6"/>
  <c r="GC51" i="6"/>
  <c r="GF50" i="6"/>
  <c r="AF50" i="6"/>
  <c r="AC51" i="6"/>
  <c r="CW51" i="6"/>
  <c r="CZ50" i="6"/>
  <c r="EJ51" i="6"/>
  <c r="EG52" i="6"/>
  <c r="FH51" i="6"/>
  <c r="FE52" i="6"/>
  <c r="FQ52" i="6"/>
  <c r="FT51" i="6"/>
  <c r="CB50" i="1"/>
  <c r="BY51" i="1"/>
  <c r="T51" i="6"/>
  <c r="Q52" i="6"/>
  <c r="ES52" i="1"/>
  <c r="EV51" i="1"/>
  <c r="H51" i="1"/>
  <c r="E52" i="1"/>
  <c r="HM50" i="6"/>
  <c r="HP50" i="6" s="1"/>
  <c r="HA51" i="6"/>
  <c r="HD50" i="6"/>
  <c r="CK52" i="6"/>
  <c r="CN51" i="6"/>
  <c r="E51" i="6"/>
  <c r="H50" i="6"/>
  <c r="BA56" i="6"/>
  <c r="BD55" i="6"/>
  <c r="DX51" i="6"/>
  <c r="DU52" i="6"/>
  <c r="BD51" i="1"/>
  <c r="BA52" i="1"/>
  <c r="IZ51" i="1"/>
  <c r="IW52" i="1"/>
  <c r="JI50" i="1"/>
  <c r="JG58" i="1" s="1"/>
  <c r="ES51" i="6"/>
  <c r="EV50" i="6"/>
  <c r="BM52" i="1"/>
  <c r="BP51" i="1"/>
  <c r="FE52" i="1"/>
  <c r="FH51" i="1"/>
  <c r="GF53" i="1"/>
  <c r="GC54" i="1"/>
  <c r="AC52" i="1"/>
  <c r="AF51" i="1"/>
  <c r="DL50" i="6"/>
  <c r="DI51" i="6"/>
  <c r="CN53" i="1"/>
  <c r="CK54" i="1"/>
  <c r="AO52" i="6"/>
  <c r="AR51" i="6"/>
  <c r="KL50" i="1"/>
  <c r="KL55" i="1"/>
  <c r="KL51" i="1"/>
  <c r="KL52" i="1"/>
  <c r="KL54" i="1"/>
  <c r="KL56" i="1"/>
  <c r="KL57" i="1"/>
  <c r="KL53" i="1"/>
  <c r="KD50" i="1"/>
  <c r="AD160" i="6"/>
  <c r="KE326" i="1"/>
  <c r="KD335" i="1"/>
  <c r="IB51" i="1"/>
  <c r="HY52" i="1"/>
  <c r="E161" i="6"/>
  <c r="H160" i="6"/>
  <c r="EJ50" i="1"/>
  <c r="EG51" i="1"/>
  <c r="FT53" i="1"/>
  <c r="FQ54" i="1"/>
  <c r="HM52" i="1"/>
  <c r="HP51" i="1"/>
  <c r="IN50" i="1"/>
  <c r="IK51" i="1"/>
  <c r="KN56" i="1"/>
  <c r="KN53" i="1"/>
  <c r="KN52" i="1"/>
  <c r="KN50" i="1"/>
  <c r="KN57" i="1"/>
  <c r="KN51" i="1"/>
  <c r="KF50" i="1"/>
  <c r="KN55" i="1"/>
  <c r="KN54" i="1"/>
  <c r="DL51" i="1"/>
  <c r="DI52" i="1"/>
  <c r="J51" i="10"/>
  <c r="DU52" i="1"/>
  <c r="DX51" i="1"/>
  <c r="JW50" i="1"/>
  <c r="BY52" i="6"/>
  <c r="CB51" i="6"/>
  <c r="T51" i="1"/>
  <c r="Q52" i="1"/>
  <c r="F53" i="6"/>
  <c r="F50" i="10"/>
  <c r="C47" i="10"/>
  <c r="JL47" i="1"/>
  <c r="JI48" i="1"/>
  <c r="JL48" i="1" s="1"/>
  <c r="BD161" i="6"/>
  <c r="BA162" i="6"/>
  <c r="AR50" i="1"/>
  <c r="AO51" i="1"/>
  <c r="H50" i="10"/>
  <c r="JV50" i="1"/>
  <c r="AO162" i="6"/>
  <c r="AR161" i="6"/>
  <c r="F162" i="6"/>
  <c r="CZ51" i="1"/>
  <c r="CW52" i="1"/>
  <c r="KF335" i="1"/>
  <c r="KG326" i="1"/>
  <c r="F137" i="1"/>
  <c r="JJ136" i="1"/>
  <c r="BM52" i="6"/>
  <c r="BP51" i="6"/>
  <c r="GO51" i="1"/>
  <c r="GR50" i="1"/>
  <c r="JX50" i="1"/>
  <c r="KJ50" i="1"/>
  <c r="KJ54" i="1"/>
  <c r="KJ56" i="1"/>
  <c r="KJ53" i="1"/>
  <c r="KJ55" i="1"/>
  <c r="KJ51" i="1"/>
  <c r="KJ52" i="1"/>
  <c r="KB50" i="1"/>
  <c r="KJ57" i="1"/>
  <c r="GR51" i="6"/>
  <c r="GO52" i="6"/>
  <c r="CL51" i="6"/>
  <c r="HN50" i="6"/>
  <c r="KC317" i="1"/>
  <c r="KB326" i="1"/>
  <c r="F82" i="1"/>
  <c r="JJ81" i="1"/>
  <c r="HD50" i="1"/>
  <c r="HA51" i="1"/>
  <c r="D51" i="10" s="1"/>
  <c r="IX167" i="1"/>
  <c r="GF51" i="6" l="1"/>
  <c r="GC52" i="6"/>
  <c r="EG53" i="6"/>
  <c r="EJ52" i="6"/>
  <c r="CZ51" i="6"/>
  <c r="CW52" i="6"/>
  <c r="F51" i="10"/>
  <c r="AF51" i="6"/>
  <c r="AC52" i="6"/>
  <c r="CB51" i="1"/>
  <c r="BY52" i="1"/>
  <c r="HM51" i="6"/>
  <c r="HP51" i="6" s="1"/>
  <c r="FT52" i="6"/>
  <c r="FQ53" i="6"/>
  <c r="FE53" i="6"/>
  <c r="FH52" i="6"/>
  <c r="EV52" i="1"/>
  <c r="ES53" i="1"/>
  <c r="Q53" i="6"/>
  <c r="T52" i="6"/>
  <c r="E53" i="1"/>
  <c r="H52" i="1"/>
  <c r="JL50" i="1"/>
  <c r="BD57" i="6"/>
  <c r="BA59" i="6"/>
  <c r="BD56" i="6"/>
  <c r="JI51" i="1"/>
  <c r="C51" i="10" s="1"/>
  <c r="DI52" i="6"/>
  <c r="DL51" i="6"/>
  <c r="BM53" i="1"/>
  <c r="BP52" i="1"/>
  <c r="C50" i="10"/>
  <c r="AF52" i="1"/>
  <c r="AC53" i="1"/>
  <c r="H51" i="6"/>
  <c r="E52" i="6"/>
  <c r="ES52" i="6"/>
  <c r="EV51" i="6"/>
  <c r="GF54" i="1"/>
  <c r="GC55" i="1"/>
  <c r="CN52" i="6"/>
  <c r="CK53" i="6"/>
  <c r="IW53" i="1"/>
  <c r="IZ52" i="1"/>
  <c r="AO53" i="6"/>
  <c r="AR52" i="6"/>
  <c r="BA53" i="1"/>
  <c r="BD52" i="1"/>
  <c r="HD51" i="6"/>
  <c r="HA52" i="6"/>
  <c r="CN54" i="1"/>
  <c r="CK55" i="1"/>
  <c r="FH52" i="1"/>
  <c r="FE53" i="1"/>
  <c r="DX52" i="6"/>
  <c r="DU53" i="6"/>
  <c r="KF344" i="1"/>
  <c r="KG335" i="1"/>
  <c r="AR162" i="6"/>
  <c r="AO163" i="6"/>
  <c r="JV51" i="1"/>
  <c r="F163" i="6"/>
  <c r="GO52" i="1"/>
  <c r="GR51" i="1"/>
  <c r="JX51" i="1"/>
  <c r="F140" i="1"/>
  <c r="JJ137" i="1"/>
  <c r="JH148" i="1" s="1"/>
  <c r="JW51" i="1"/>
  <c r="BY53" i="6"/>
  <c r="CB52" i="6"/>
  <c r="CW53" i="1"/>
  <c r="CZ52" i="1"/>
  <c r="T52" i="1"/>
  <c r="Q53" i="1"/>
  <c r="H51" i="10"/>
  <c r="AO52" i="1"/>
  <c r="AR51" i="1"/>
  <c r="DX52" i="1"/>
  <c r="DU53" i="1"/>
  <c r="F83" i="1"/>
  <c r="JJ82" i="1"/>
  <c r="IN51" i="1"/>
  <c r="IK52" i="1"/>
  <c r="E162" i="6"/>
  <c r="H161" i="6"/>
  <c r="DI53" i="1"/>
  <c r="DL52" i="1"/>
  <c r="J52" i="10"/>
  <c r="HY53" i="1"/>
  <c r="IB52" i="1"/>
  <c r="EJ51" i="1"/>
  <c r="EG52" i="1"/>
  <c r="JW52" i="1" s="1"/>
  <c r="CL52" i="6"/>
  <c r="HN51" i="6"/>
  <c r="HM53" i="1"/>
  <c r="HP52" i="1"/>
  <c r="KD344" i="1"/>
  <c r="KE335" i="1"/>
  <c r="F54" i="6"/>
  <c r="KB335" i="1"/>
  <c r="KC326" i="1"/>
  <c r="HD51" i="1"/>
  <c r="HA52" i="1"/>
  <c r="D52" i="10" s="1"/>
  <c r="AD161" i="6"/>
  <c r="GR52" i="6"/>
  <c r="GO53" i="6"/>
  <c r="BP52" i="6"/>
  <c r="BM53" i="6"/>
  <c r="BA163" i="6"/>
  <c r="BD162" i="6"/>
  <c r="FQ55" i="1"/>
  <c r="FT54" i="1"/>
  <c r="IX168" i="1"/>
  <c r="JL51" i="1" l="1"/>
  <c r="GF52" i="6"/>
  <c r="GC53" i="6"/>
  <c r="AF52" i="6"/>
  <c r="AC53" i="6"/>
  <c r="CZ52" i="6"/>
  <c r="CW53" i="6"/>
  <c r="EJ53" i="6"/>
  <c r="EG54" i="6"/>
  <c r="FE54" i="6"/>
  <c r="FH53" i="6"/>
  <c r="FQ54" i="6"/>
  <c r="FT53" i="6"/>
  <c r="BY53" i="1"/>
  <c r="CB52" i="1"/>
  <c r="E54" i="1"/>
  <c r="H53" i="1"/>
  <c r="T53" i="6"/>
  <c r="Q54" i="6"/>
  <c r="ES54" i="1"/>
  <c r="EV53" i="1"/>
  <c r="H52" i="6"/>
  <c r="E53" i="6"/>
  <c r="CN55" i="1"/>
  <c r="CK56" i="1"/>
  <c r="BA60" i="6"/>
  <c r="BD59" i="6"/>
  <c r="BA54" i="1"/>
  <c r="BD53" i="1"/>
  <c r="DI53" i="6"/>
  <c r="DL52" i="6"/>
  <c r="AR53" i="6"/>
  <c r="AO54" i="6"/>
  <c r="F52" i="10"/>
  <c r="HD52" i="6"/>
  <c r="HA53" i="6"/>
  <c r="IW54" i="1"/>
  <c r="IZ53" i="1"/>
  <c r="DX53" i="6"/>
  <c r="DU54" i="6"/>
  <c r="BP53" i="1"/>
  <c r="BM54" i="1"/>
  <c r="ES53" i="6"/>
  <c r="EV52" i="6"/>
  <c r="HM52" i="6"/>
  <c r="HP52" i="6" s="1"/>
  <c r="CN53" i="6"/>
  <c r="CK54" i="6"/>
  <c r="AC54" i="1"/>
  <c r="AF53" i="1"/>
  <c r="GC56" i="1"/>
  <c r="GF55" i="1"/>
  <c r="FH53" i="1"/>
  <c r="FE54" i="1"/>
  <c r="FQ56" i="1"/>
  <c r="FT55" i="1"/>
  <c r="H162" i="6"/>
  <c r="E163" i="6"/>
  <c r="AO164" i="6"/>
  <c r="AR163" i="6"/>
  <c r="F141" i="1"/>
  <c r="JJ140" i="1"/>
  <c r="IB53" i="1"/>
  <c r="HY54" i="1"/>
  <c r="IN52" i="1"/>
  <c r="IK53" i="1"/>
  <c r="CL53" i="6"/>
  <c r="HN52" i="6"/>
  <c r="AR52" i="1"/>
  <c r="AO53" i="1"/>
  <c r="H52" i="10"/>
  <c r="AD162" i="6"/>
  <c r="DU54" i="1"/>
  <c r="DX53" i="1"/>
  <c r="KC335" i="1"/>
  <c r="KB344" i="1"/>
  <c r="HP53" i="1"/>
  <c r="HM54" i="1"/>
  <c r="BA164" i="6"/>
  <c r="BD163" i="6"/>
  <c r="F55" i="6"/>
  <c r="F86" i="1"/>
  <c r="JJ83" i="1"/>
  <c r="JH94" i="1" s="1"/>
  <c r="JV52" i="1"/>
  <c r="BM54" i="6"/>
  <c r="BP53" i="6"/>
  <c r="JI52" i="1"/>
  <c r="GR52" i="1"/>
  <c r="GO53" i="1"/>
  <c r="JX52" i="1"/>
  <c r="HD52" i="1"/>
  <c r="HA53" i="1"/>
  <c r="KE344" i="1"/>
  <c r="KD353" i="1"/>
  <c r="DL53" i="1"/>
  <c r="DI54" i="1"/>
  <c r="J53" i="10"/>
  <c r="T53" i="1"/>
  <c r="Q54" i="1"/>
  <c r="CB53" i="6"/>
  <c r="BY54" i="6"/>
  <c r="F164" i="6"/>
  <c r="EJ52" i="1"/>
  <c r="EG53" i="1"/>
  <c r="JW53" i="1" s="1"/>
  <c r="KG344" i="1"/>
  <c r="KF353" i="1"/>
  <c r="GO54" i="6"/>
  <c r="GR53" i="6"/>
  <c r="CZ53" i="1"/>
  <c r="CW54" i="1"/>
  <c r="JJ138" i="1"/>
  <c r="IX169" i="1"/>
  <c r="GC54" i="6" l="1"/>
  <c r="GF53" i="6"/>
  <c r="EJ54" i="6"/>
  <c r="EG55" i="6"/>
  <c r="CZ53" i="6"/>
  <c r="CW54" i="6"/>
  <c r="AF53" i="6"/>
  <c r="AC54" i="6"/>
  <c r="JV53" i="1"/>
  <c r="BY54" i="1"/>
  <c r="CB53" i="1"/>
  <c r="FT54" i="6"/>
  <c r="FQ55" i="6"/>
  <c r="FH54" i="6"/>
  <c r="FE55" i="6"/>
  <c r="EV54" i="1"/>
  <c r="ES55" i="1"/>
  <c r="T54" i="6"/>
  <c r="Q55" i="6"/>
  <c r="E55" i="1"/>
  <c r="H54" i="1"/>
  <c r="HA54" i="6"/>
  <c r="HD53" i="6"/>
  <c r="HM53" i="6"/>
  <c r="HP53" i="6" s="1"/>
  <c r="FH54" i="1"/>
  <c r="FE55" i="1"/>
  <c r="EV53" i="6"/>
  <c r="ES54" i="6"/>
  <c r="AO55" i="6"/>
  <c r="AR54" i="6"/>
  <c r="E54" i="6"/>
  <c r="H53" i="6"/>
  <c r="BD60" i="6"/>
  <c r="BA61" i="6"/>
  <c r="CN57" i="1"/>
  <c r="CN56" i="1"/>
  <c r="CK59" i="1"/>
  <c r="AC55" i="1"/>
  <c r="AF54" i="1"/>
  <c r="DU55" i="6"/>
  <c r="DX54" i="6"/>
  <c r="DL53" i="6"/>
  <c r="DI54" i="6"/>
  <c r="F53" i="10"/>
  <c r="CN54" i="6"/>
  <c r="CK55" i="6"/>
  <c r="BM55" i="1"/>
  <c r="BP54" i="1"/>
  <c r="GF56" i="1"/>
  <c r="GF57" i="1"/>
  <c r="GC59" i="1"/>
  <c r="BD54" i="1"/>
  <c r="BA55" i="1"/>
  <c r="IZ54" i="1"/>
  <c r="IW55" i="1"/>
  <c r="CW55" i="1"/>
  <c r="CZ54" i="1"/>
  <c r="BA167" i="6"/>
  <c r="BD165" i="6"/>
  <c r="BD164" i="6"/>
  <c r="AD163" i="6"/>
  <c r="KG353" i="1"/>
  <c r="KF362" i="1"/>
  <c r="AO54" i="1"/>
  <c r="AR53" i="1"/>
  <c r="H53" i="10"/>
  <c r="H163" i="6"/>
  <c r="E164" i="6"/>
  <c r="KE353" i="1"/>
  <c r="KD362" i="1"/>
  <c r="DU55" i="1"/>
  <c r="DX54" i="1"/>
  <c r="FT57" i="1"/>
  <c r="FT56" i="1"/>
  <c r="FQ59" i="1"/>
  <c r="HA54" i="1"/>
  <c r="HD53" i="1"/>
  <c r="GR54" i="6"/>
  <c r="GO55" i="6"/>
  <c r="T54" i="1"/>
  <c r="Q55" i="1"/>
  <c r="IN53" i="1"/>
  <c r="IK54" i="1"/>
  <c r="CL54" i="6"/>
  <c r="HN53" i="6"/>
  <c r="C52" i="10"/>
  <c r="JL52" i="1"/>
  <c r="JI53" i="1"/>
  <c r="F142" i="1"/>
  <c r="JJ141" i="1"/>
  <c r="GR53" i="1"/>
  <c r="GO54" i="1"/>
  <c r="JX53" i="1"/>
  <c r="HP54" i="1"/>
  <c r="HM55" i="1"/>
  <c r="BP54" i="6"/>
  <c r="BM55" i="6"/>
  <c r="D53" i="10"/>
  <c r="JJ84" i="1"/>
  <c r="F87" i="1"/>
  <c r="JJ87" i="1" s="1"/>
  <c r="JJ86" i="1"/>
  <c r="AR164" i="6"/>
  <c r="AO167" i="6"/>
  <c r="AR165" i="6"/>
  <c r="U21" i="11"/>
  <c r="EG54" i="1"/>
  <c r="JW54" i="1" s="1"/>
  <c r="EJ53" i="1"/>
  <c r="F167" i="6"/>
  <c r="DI55" i="1"/>
  <c r="DL54" i="1"/>
  <c r="J54" i="10"/>
  <c r="F56" i="6"/>
  <c r="IB54" i="1"/>
  <c r="HY55" i="1"/>
  <c r="BY55" i="6"/>
  <c r="CB54" i="6"/>
  <c r="KC344" i="1"/>
  <c r="KB353" i="1"/>
  <c r="IX170" i="1"/>
  <c r="JV54" i="1" l="1"/>
  <c r="GC55" i="6"/>
  <c r="GF54" i="6"/>
  <c r="AC55" i="6"/>
  <c r="AF54" i="6"/>
  <c r="CW55" i="6"/>
  <c r="CZ54" i="6"/>
  <c r="EG56" i="6"/>
  <c r="EJ55" i="6"/>
  <c r="FE56" i="6"/>
  <c r="FH55" i="6"/>
  <c r="FQ56" i="6"/>
  <c r="FT55" i="6"/>
  <c r="BY55" i="1"/>
  <c r="CB54" i="1"/>
  <c r="E56" i="1"/>
  <c r="H55" i="1"/>
  <c r="ES56" i="1"/>
  <c r="EV55" i="1"/>
  <c r="Q56" i="6"/>
  <c r="T55" i="6"/>
  <c r="JJ93" i="1"/>
  <c r="HM54" i="6"/>
  <c r="HP54" i="6" s="1"/>
  <c r="IW56" i="1"/>
  <c r="IZ55" i="1"/>
  <c r="CK56" i="6"/>
  <c r="CN55" i="6"/>
  <c r="BD55" i="1"/>
  <c r="BA56" i="1"/>
  <c r="AC56" i="1"/>
  <c r="AF55" i="1"/>
  <c r="H54" i="6"/>
  <c r="E55" i="6"/>
  <c r="DI55" i="6"/>
  <c r="DL54" i="6"/>
  <c r="GC60" i="1"/>
  <c r="GF59" i="1"/>
  <c r="AR55" i="6"/>
  <c r="AO56" i="6"/>
  <c r="EV54" i="6"/>
  <c r="ES55" i="6"/>
  <c r="DX55" i="6"/>
  <c r="DU56" i="6"/>
  <c r="FH55" i="1"/>
  <c r="FE56" i="1"/>
  <c r="BP55" i="1"/>
  <c r="BM56" i="1"/>
  <c r="CK60" i="1"/>
  <c r="CN59" i="1"/>
  <c r="BA62" i="6"/>
  <c r="BD61" i="6"/>
  <c r="HD54" i="6"/>
  <c r="HA55" i="6"/>
  <c r="BM56" i="6"/>
  <c r="BP55" i="6"/>
  <c r="JL53" i="1"/>
  <c r="C53" i="10"/>
  <c r="Q56" i="1"/>
  <c r="T55" i="1"/>
  <c r="H54" i="10"/>
  <c r="AO55" i="1"/>
  <c r="AR54" i="1"/>
  <c r="HA55" i="1"/>
  <c r="D55" i="10" s="1"/>
  <c r="HD54" i="1"/>
  <c r="F143" i="1"/>
  <c r="JJ142" i="1"/>
  <c r="CB55" i="6"/>
  <c r="BY56" i="6"/>
  <c r="HM56" i="1"/>
  <c r="HP55" i="1"/>
  <c r="IN54" i="1"/>
  <c r="IK55" i="1"/>
  <c r="F54" i="10"/>
  <c r="F59" i="6"/>
  <c r="F168" i="6"/>
  <c r="DI56" i="1"/>
  <c r="DL55" i="1"/>
  <c r="J55" i="10"/>
  <c r="GO56" i="6"/>
  <c r="GR55" i="6"/>
  <c r="D54" i="10"/>
  <c r="AO168" i="6"/>
  <c r="AR167" i="6"/>
  <c r="E167" i="6"/>
  <c r="H164" i="6"/>
  <c r="H165" i="6"/>
  <c r="JI54" i="1"/>
  <c r="KE362" i="1"/>
  <c r="KD371" i="1"/>
  <c r="KE371" i="1" s="1"/>
  <c r="IB55" i="1"/>
  <c r="HY56" i="1"/>
  <c r="GO55" i="1"/>
  <c r="GR54" i="1"/>
  <c r="JX54" i="1"/>
  <c r="CL55" i="6"/>
  <c r="HN54" i="6"/>
  <c r="KC353" i="1"/>
  <c r="KB362" i="1"/>
  <c r="FT59" i="1"/>
  <c r="FQ60" i="1"/>
  <c r="DU56" i="1"/>
  <c r="DX55" i="1"/>
  <c r="KF371" i="1"/>
  <c r="KG371" i="1" s="1"/>
  <c r="KG362" i="1"/>
  <c r="AD164" i="6"/>
  <c r="EG55" i="1"/>
  <c r="JW55" i="1" s="1"/>
  <c r="EJ54" i="1"/>
  <c r="BD167" i="6"/>
  <c r="BA168" i="6"/>
  <c r="CW56" i="1"/>
  <c r="CZ55" i="1"/>
  <c r="IX171" i="1"/>
  <c r="JV55" i="1" l="1"/>
  <c r="GC56" i="6"/>
  <c r="GF55" i="6"/>
  <c r="EJ56" i="6"/>
  <c r="EJ57" i="6"/>
  <c r="EG59" i="6"/>
  <c r="CZ55" i="6"/>
  <c r="CW56" i="6"/>
  <c r="AC56" i="6"/>
  <c r="AF55" i="6"/>
  <c r="FH57" i="6"/>
  <c r="FE59" i="6"/>
  <c r="FH56" i="6"/>
  <c r="CB55" i="1"/>
  <c r="BY56" i="1"/>
  <c r="FT57" i="6"/>
  <c r="FQ59" i="6"/>
  <c r="FT56" i="6"/>
  <c r="T57" i="6"/>
  <c r="Q59" i="6"/>
  <c r="T56" i="6"/>
  <c r="S9" i="11"/>
  <c r="ES59" i="1"/>
  <c r="EV56" i="1"/>
  <c r="EV57" i="1"/>
  <c r="H56" i="1"/>
  <c r="H57" i="1"/>
  <c r="E59" i="1"/>
  <c r="F55" i="10"/>
  <c r="AC59" i="1"/>
  <c r="AF56" i="1"/>
  <c r="AF57" i="1"/>
  <c r="BP56" i="1"/>
  <c r="BM59" i="1"/>
  <c r="BP57" i="1"/>
  <c r="AR56" i="6"/>
  <c r="U9" i="11"/>
  <c r="AO59" i="6"/>
  <c r="AR57" i="6"/>
  <c r="BA59" i="1"/>
  <c r="BD56" i="1"/>
  <c r="BD57" i="1"/>
  <c r="EV55" i="6"/>
  <c r="ES56" i="6"/>
  <c r="HM55" i="6"/>
  <c r="HP55" i="6" s="1"/>
  <c r="HD55" i="6"/>
  <c r="HA56" i="6"/>
  <c r="FE59" i="1"/>
  <c r="FH57" i="1"/>
  <c r="FH56" i="1"/>
  <c r="CK61" i="1"/>
  <c r="CN60" i="1"/>
  <c r="BD62" i="6"/>
  <c r="BA63" i="6"/>
  <c r="GF60" i="1"/>
  <c r="GC61" i="1"/>
  <c r="IZ56" i="1"/>
  <c r="IW59" i="1"/>
  <c r="IZ57" i="1"/>
  <c r="CN56" i="6"/>
  <c r="CK59" i="6"/>
  <c r="CN57" i="6"/>
  <c r="DI56" i="6"/>
  <c r="DL55" i="6"/>
  <c r="DX56" i="6"/>
  <c r="DX57" i="6"/>
  <c r="DU59" i="6"/>
  <c r="H55" i="6"/>
  <c r="E56" i="6"/>
  <c r="C54" i="10"/>
  <c r="JL54" i="1"/>
  <c r="GO59" i="6"/>
  <c r="GR56" i="6"/>
  <c r="GR57" i="6"/>
  <c r="GR55" i="1"/>
  <c r="GO56" i="1"/>
  <c r="JX55" i="1"/>
  <c r="IK56" i="1"/>
  <c r="IN55" i="1"/>
  <c r="DL56" i="1"/>
  <c r="DI59" i="1"/>
  <c r="DL57" i="1"/>
  <c r="J56" i="10"/>
  <c r="F60" i="6"/>
  <c r="AR55" i="1"/>
  <c r="H55" i="10"/>
  <c r="AO56" i="1"/>
  <c r="HM59" i="1"/>
  <c r="HP57" i="1"/>
  <c r="HP56" i="1"/>
  <c r="FQ61" i="1"/>
  <c r="FT60" i="1"/>
  <c r="JI55" i="1"/>
  <c r="EG56" i="1"/>
  <c r="JW57" i="1" s="1"/>
  <c r="EJ55" i="1"/>
  <c r="F144" i="1"/>
  <c r="JJ143" i="1"/>
  <c r="BP56" i="6"/>
  <c r="BM59" i="6"/>
  <c r="BP57" i="6"/>
  <c r="W9" i="11"/>
  <c r="CL56" i="6"/>
  <c r="HN55" i="6"/>
  <c r="E168" i="6"/>
  <c r="H167" i="6"/>
  <c r="AR168" i="6"/>
  <c r="AO169" i="6"/>
  <c r="AD167" i="6"/>
  <c r="KC362" i="1"/>
  <c r="KB371" i="1"/>
  <c r="KC371" i="1" s="1"/>
  <c r="CW59" i="1"/>
  <c r="CZ57" i="1"/>
  <c r="CZ56" i="1"/>
  <c r="BA169" i="6"/>
  <c r="BD168" i="6"/>
  <c r="DX56" i="1"/>
  <c r="DX57" i="1"/>
  <c r="DU59" i="1"/>
  <c r="HY59" i="1"/>
  <c r="IB56" i="1"/>
  <c r="IB57" i="1"/>
  <c r="HD55" i="1"/>
  <c r="HA56" i="1"/>
  <c r="D56" i="10" s="1"/>
  <c r="F169" i="6"/>
  <c r="CB56" i="6"/>
  <c r="CB57" i="6"/>
  <c r="BY59" i="6"/>
  <c r="Q59" i="1"/>
  <c r="T56" i="1"/>
  <c r="T57" i="1"/>
  <c r="IX172" i="1"/>
  <c r="JV56" i="1" l="1"/>
  <c r="JW56" i="1"/>
  <c r="GF57" i="6"/>
  <c r="GF56" i="6"/>
  <c r="GC59" i="6"/>
  <c r="AF57" i="6"/>
  <c r="AF56" i="6"/>
  <c r="AC59" i="6"/>
  <c r="CW59" i="6"/>
  <c r="CZ56" i="6"/>
  <c r="CZ57" i="6"/>
  <c r="KB63" i="1"/>
  <c r="KJ64" i="1" s="1"/>
  <c r="EJ59" i="6"/>
  <c r="EG60" i="6"/>
  <c r="KD63" i="1"/>
  <c r="KL66" i="1" s="1"/>
  <c r="FT59" i="6"/>
  <c r="FQ60" i="6"/>
  <c r="BY59" i="1"/>
  <c r="CB56" i="1"/>
  <c r="CB57" i="1"/>
  <c r="FH59" i="6"/>
  <c r="FE60" i="6"/>
  <c r="H59" i="1"/>
  <c r="E60" i="1"/>
  <c r="EV59" i="1"/>
  <c r="ES60" i="1"/>
  <c r="HM56" i="6"/>
  <c r="HK67" i="6" s="1"/>
  <c r="Q60" i="6"/>
  <c r="T59" i="6"/>
  <c r="JV57" i="1"/>
  <c r="GC62" i="1"/>
  <c r="GF61" i="1"/>
  <c r="DL56" i="6"/>
  <c r="DI59" i="6"/>
  <c r="DL57" i="6"/>
  <c r="HD56" i="6"/>
  <c r="HD57" i="6"/>
  <c r="HA59" i="6"/>
  <c r="CN59" i="6"/>
  <c r="CK60" i="6"/>
  <c r="FE60" i="1"/>
  <c r="FH59" i="1"/>
  <c r="BM60" i="1"/>
  <c r="BP59" i="1"/>
  <c r="DU60" i="6"/>
  <c r="DX59" i="6"/>
  <c r="AO60" i="6"/>
  <c r="AR59" i="6"/>
  <c r="IZ59" i="1"/>
  <c r="IW60" i="1"/>
  <c r="BA64" i="6"/>
  <c r="BD63" i="6"/>
  <c r="EV56" i="6"/>
  <c r="ES59" i="6"/>
  <c r="EV57" i="6"/>
  <c r="CK62" i="1"/>
  <c r="CN61" i="1"/>
  <c r="H57" i="6"/>
  <c r="Q9" i="11"/>
  <c r="E59" i="6"/>
  <c r="H56" i="6"/>
  <c r="BD59" i="1"/>
  <c r="BA60" i="1"/>
  <c r="AC60" i="1"/>
  <c r="AF59" i="1"/>
  <c r="DI60" i="1"/>
  <c r="DL59" i="1"/>
  <c r="J59" i="10"/>
  <c r="BM60" i="6"/>
  <c r="BP59" i="6"/>
  <c r="CL59" i="6"/>
  <c r="HN56" i="6"/>
  <c r="HL67" i="6" s="1"/>
  <c r="F145" i="1"/>
  <c r="JJ144" i="1"/>
  <c r="CZ59" i="1"/>
  <c r="CW60" i="1"/>
  <c r="AO170" i="6"/>
  <c r="AR169" i="6"/>
  <c r="F61" i="6"/>
  <c r="IN56" i="1"/>
  <c r="IK59" i="1"/>
  <c r="IN57" i="1"/>
  <c r="F170" i="6"/>
  <c r="EJ56" i="1"/>
  <c r="EG59" i="1"/>
  <c r="EJ57" i="1"/>
  <c r="BA170" i="6"/>
  <c r="BD169" i="6"/>
  <c r="HM60" i="1"/>
  <c r="HP59" i="1"/>
  <c r="GR56" i="1"/>
  <c r="GR57" i="1"/>
  <c r="GO59" i="1"/>
  <c r="JX56" i="1"/>
  <c r="JX57" i="1"/>
  <c r="KF63" i="1"/>
  <c r="GR59" i="6"/>
  <c r="GO60" i="6"/>
  <c r="DX59" i="1"/>
  <c r="DU60" i="1"/>
  <c r="IB59" i="1"/>
  <c r="HY60" i="1"/>
  <c r="H168" i="6"/>
  <c r="E169" i="6"/>
  <c r="Q60" i="1"/>
  <c r="T59" i="1"/>
  <c r="JI56" i="1"/>
  <c r="HA59" i="1"/>
  <c r="HD57" i="1"/>
  <c r="HD56" i="1"/>
  <c r="AR56" i="1"/>
  <c r="AR57" i="1"/>
  <c r="H56" i="10"/>
  <c r="AO59" i="1"/>
  <c r="BY60" i="6"/>
  <c r="CB59" i="6"/>
  <c r="F56" i="10"/>
  <c r="AD168" i="6"/>
  <c r="JL55" i="1"/>
  <c r="C55" i="10"/>
  <c r="FQ62" i="1"/>
  <c r="FT61" i="1"/>
  <c r="IX173" i="1"/>
  <c r="KB59" i="1" l="1"/>
  <c r="KJ63" i="1"/>
  <c r="KJ62" i="1"/>
  <c r="KL64" i="1"/>
  <c r="GC60" i="6"/>
  <c r="GF59" i="6"/>
  <c r="KJ61" i="1"/>
  <c r="KJ65" i="1"/>
  <c r="KL60" i="1"/>
  <c r="KL62" i="1"/>
  <c r="KJ66" i="1"/>
  <c r="CZ59" i="6"/>
  <c r="CW60" i="6"/>
  <c r="EJ60" i="6"/>
  <c r="EG61" i="6"/>
  <c r="KL65" i="1"/>
  <c r="KJ59" i="1"/>
  <c r="KJ60" i="1"/>
  <c r="KL59" i="1"/>
  <c r="AF59" i="6"/>
  <c r="AC60" i="6"/>
  <c r="KL61" i="1"/>
  <c r="KL63" i="1"/>
  <c r="KD59" i="1"/>
  <c r="FE61" i="6"/>
  <c r="FH60" i="6"/>
  <c r="BY60" i="1"/>
  <c r="CB59" i="1"/>
  <c r="FQ61" i="6"/>
  <c r="FT60" i="6"/>
  <c r="JI59" i="1"/>
  <c r="JG67" i="1" s="1"/>
  <c r="HP57" i="6"/>
  <c r="Q61" i="6"/>
  <c r="T60" i="6"/>
  <c r="EV60" i="1"/>
  <c r="ES61" i="1"/>
  <c r="HP56" i="6"/>
  <c r="E61" i="1"/>
  <c r="H60" i="1"/>
  <c r="F59" i="10"/>
  <c r="CN60" i="6"/>
  <c r="CK61" i="6"/>
  <c r="BD60" i="1"/>
  <c r="BA61" i="1"/>
  <c r="DX60" i="6"/>
  <c r="DU61" i="6"/>
  <c r="AR60" i="6"/>
  <c r="AO61" i="6"/>
  <c r="AC61" i="1"/>
  <c r="AF60" i="1"/>
  <c r="HD59" i="6"/>
  <c r="HA60" i="6"/>
  <c r="BM61" i="1"/>
  <c r="BP60" i="1"/>
  <c r="BD64" i="6"/>
  <c r="BA65" i="6"/>
  <c r="CN62" i="1"/>
  <c r="CK63" i="1"/>
  <c r="EV59" i="6"/>
  <c r="ES60" i="6"/>
  <c r="E60" i="6"/>
  <c r="H59" i="6"/>
  <c r="DL59" i="6"/>
  <c r="DI60" i="6"/>
  <c r="FH60" i="1"/>
  <c r="FE61" i="1"/>
  <c r="HM59" i="6"/>
  <c r="HP59" i="6" s="1"/>
  <c r="IZ60" i="1"/>
  <c r="IW61" i="1"/>
  <c r="GC63" i="1"/>
  <c r="GF62" i="1"/>
  <c r="HY61" i="1"/>
  <c r="IB60" i="1"/>
  <c r="DL60" i="1"/>
  <c r="DI61" i="1"/>
  <c r="J60" i="10"/>
  <c r="FQ63" i="1"/>
  <c r="FT62" i="1"/>
  <c r="KN63" i="1"/>
  <c r="KF59" i="1"/>
  <c r="KN62" i="1"/>
  <c r="KN61" i="1"/>
  <c r="KN65" i="1"/>
  <c r="KN64" i="1"/>
  <c r="KN66" i="1"/>
  <c r="KN60" i="1"/>
  <c r="KN59" i="1"/>
  <c r="BD170" i="6"/>
  <c r="BA171" i="6"/>
  <c r="CL60" i="6"/>
  <c r="HN59" i="6"/>
  <c r="Q61" i="1"/>
  <c r="T60" i="1"/>
  <c r="F171" i="6"/>
  <c r="JL56" i="1"/>
  <c r="C56" i="10"/>
  <c r="JI57" i="1"/>
  <c r="JL57" i="1" s="1"/>
  <c r="EG60" i="1"/>
  <c r="JW60" i="1" s="1"/>
  <c r="EJ59" i="1"/>
  <c r="AR170" i="6"/>
  <c r="AO171" i="6"/>
  <c r="F146" i="1"/>
  <c r="JJ145" i="1"/>
  <c r="AR59" i="1"/>
  <c r="H59" i="10"/>
  <c r="AO60" i="1"/>
  <c r="HD59" i="1"/>
  <c r="HA60" i="1"/>
  <c r="D60" i="10" s="1"/>
  <c r="GR59" i="1"/>
  <c r="GO60" i="1"/>
  <c r="JX59" i="1"/>
  <c r="JW59" i="1"/>
  <c r="CB60" i="6"/>
  <c r="BY61" i="6"/>
  <c r="H169" i="6"/>
  <c r="E170" i="6"/>
  <c r="AD169" i="6"/>
  <c r="CW61" i="1"/>
  <c r="CZ60" i="1"/>
  <c r="JV59" i="1"/>
  <c r="D59" i="10"/>
  <c r="HM61" i="1"/>
  <c r="HP60" i="1"/>
  <c r="IN59" i="1"/>
  <c r="IK60" i="1"/>
  <c r="BP60" i="6"/>
  <c r="BM61" i="6"/>
  <c r="DU61" i="1"/>
  <c r="DX60" i="1"/>
  <c r="GR60" i="6"/>
  <c r="GO61" i="6"/>
  <c r="F62" i="6"/>
  <c r="IX176" i="1"/>
  <c r="JV60" i="1" l="1"/>
  <c r="GC61" i="6"/>
  <c r="GF60" i="6"/>
  <c r="JL59" i="1"/>
  <c r="C59" i="10"/>
  <c r="CW61" i="6"/>
  <c r="CZ60" i="6"/>
  <c r="EG62" i="6"/>
  <c r="EJ61" i="6"/>
  <c r="AF60" i="6"/>
  <c r="AC61" i="6"/>
  <c r="FQ62" i="6"/>
  <c r="FT61" i="6"/>
  <c r="CB60" i="1"/>
  <c r="BY61" i="1"/>
  <c r="FH61" i="6"/>
  <c r="FE62" i="6"/>
  <c r="Q62" i="6"/>
  <c r="T61" i="6"/>
  <c r="E62" i="1"/>
  <c r="H61" i="1"/>
  <c r="EV61" i="1"/>
  <c r="ES62" i="1"/>
  <c r="F60" i="10"/>
  <c r="HM60" i="6"/>
  <c r="HP60" i="6" s="1"/>
  <c r="GF63" i="1"/>
  <c r="GC64" i="1"/>
  <c r="E61" i="6"/>
  <c r="H60" i="6"/>
  <c r="AC62" i="1"/>
  <c r="AF61" i="1"/>
  <c r="DI61" i="6"/>
  <c r="DL60" i="6"/>
  <c r="DU62" i="6"/>
  <c r="DX61" i="6"/>
  <c r="ES61" i="6"/>
  <c r="EV60" i="6"/>
  <c r="BD61" i="1"/>
  <c r="BA62" i="1"/>
  <c r="IZ61" i="1"/>
  <c r="IW62" i="1"/>
  <c r="BM62" i="1"/>
  <c r="BP61" i="1"/>
  <c r="FH61" i="1"/>
  <c r="FE62" i="1"/>
  <c r="AR61" i="6"/>
  <c r="AO62" i="6"/>
  <c r="CK64" i="1"/>
  <c r="CN63" i="1"/>
  <c r="HD60" i="6"/>
  <c r="HA61" i="6"/>
  <c r="CK62" i="6"/>
  <c r="CN61" i="6"/>
  <c r="BA68" i="6"/>
  <c r="BD66" i="6"/>
  <c r="BD65" i="6"/>
  <c r="DX61" i="1"/>
  <c r="DU62" i="1"/>
  <c r="IK61" i="1"/>
  <c r="IN60" i="1"/>
  <c r="EJ60" i="1"/>
  <c r="EG61" i="1"/>
  <c r="CL61" i="6"/>
  <c r="HN60" i="6"/>
  <c r="JI60" i="1"/>
  <c r="BP61" i="6"/>
  <c r="BM62" i="6"/>
  <c r="CZ61" i="1"/>
  <c r="CW62" i="1"/>
  <c r="BD171" i="6"/>
  <c r="BA172" i="6"/>
  <c r="GR60" i="1"/>
  <c r="GO61" i="1"/>
  <c r="JX60" i="1"/>
  <c r="Q62" i="1"/>
  <c r="T61" i="1"/>
  <c r="DL61" i="1"/>
  <c r="DI62" i="1"/>
  <c r="J61" i="10"/>
  <c r="AD170" i="6"/>
  <c r="AO172" i="6"/>
  <c r="AR171" i="6"/>
  <c r="F63" i="6"/>
  <c r="CB61" i="6"/>
  <c r="BY62" i="6"/>
  <c r="GR61" i="6"/>
  <c r="GO62" i="6"/>
  <c r="HM62" i="1"/>
  <c r="HP61" i="1"/>
  <c r="HD60" i="1"/>
  <c r="HA61" i="1"/>
  <c r="D61" i="10" s="1"/>
  <c r="FQ64" i="1"/>
  <c r="FT63" i="1"/>
  <c r="F149" i="1"/>
  <c r="JJ146" i="1"/>
  <c r="JH157" i="1" s="1"/>
  <c r="H170" i="6"/>
  <c r="E171" i="6"/>
  <c r="AR60" i="1"/>
  <c r="H60" i="10"/>
  <c r="AO61" i="1"/>
  <c r="F172" i="6"/>
  <c r="IB61" i="1"/>
  <c r="HY62" i="1"/>
  <c r="IX177" i="1"/>
  <c r="GC62" i="6" l="1"/>
  <c r="GF61" i="6"/>
  <c r="EG63" i="6"/>
  <c r="EJ62" i="6"/>
  <c r="AF61" i="6"/>
  <c r="AC62" i="6"/>
  <c r="CW62" i="6"/>
  <c r="CZ61" i="6"/>
  <c r="FE63" i="6"/>
  <c r="FH62" i="6"/>
  <c r="CB61" i="1"/>
  <c r="BY62" i="1"/>
  <c r="JI61" i="1"/>
  <c r="C61" i="10" s="1"/>
  <c r="FQ63" i="6"/>
  <c r="FT62" i="6"/>
  <c r="EV62" i="1"/>
  <c r="ES63" i="1"/>
  <c r="JV61" i="1"/>
  <c r="E63" i="1"/>
  <c r="H62" i="1"/>
  <c r="T62" i="6"/>
  <c r="Q63" i="6"/>
  <c r="F61" i="10"/>
  <c r="AR62" i="6"/>
  <c r="AO63" i="6"/>
  <c r="FH62" i="1"/>
  <c r="FE63" i="1"/>
  <c r="E62" i="6"/>
  <c r="H61" i="6"/>
  <c r="CK65" i="1"/>
  <c r="CN64" i="1"/>
  <c r="ES62" i="6"/>
  <c r="EV61" i="6"/>
  <c r="BD68" i="6"/>
  <c r="BA69" i="6"/>
  <c r="BP62" i="1"/>
  <c r="BM63" i="1"/>
  <c r="IW63" i="1"/>
  <c r="IZ62" i="1"/>
  <c r="AC63" i="1"/>
  <c r="AF62" i="1"/>
  <c r="BD62" i="1"/>
  <c r="BA63" i="1"/>
  <c r="HM61" i="6"/>
  <c r="HP61" i="6" s="1"/>
  <c r="CN62" i="6"/>
  <c r="CK63" i="6"/>
  <c r="GC65" i="1"/>
  <c r="GF64" i="1"/>
  <c r="HA62" i="6"/>
  <c r="HD61" i="6"/>
  <c r="DU63" i="6"/>
  <c r="DX62" i="6"/>
  <c r="DL61" i="6"/>
  <c r="DI62" i="6"/>
  <c r="AD171" i="6"/>
  <c r="C60" i="10"/>
  <c r="JL60" i="1"/>
  <c r="EG62" i="1"/>
  <c r="JW62" i="1" s="1"/>
  <c r="EJ61" i="1"/>
  <c r="FQ65" i="1"/>
  <c r="FT64" i="1"/>
  <c r="Q63" i="1"/>
  <c r="T62" i="1"/>
  <c r="IB62" i="1"/>
  <c r="HY63" i="1"/>
  <c r="F150" i="1"/>
  <c r="JJ149" i="1"/>
  <c r="F173" i="6"/>
  <c r="HD61" i="1"/>
  <c r="HA62" i="1"/>
  <c r="D62" i="10" s="1"/>
  <c r="DU63" i="1"/>
  <c r="DX62" i="1"/>
  <c r="AO173" i="6"/>
  <c r="AR172" i="6"/>
  <c r="CL62" i="6"/>
  <c r="HN61" i="6"/>
  <c r="GR61" i="1"/>
  <c r="GO62" i="1"/>
  <c r="JX61" i="1"/>
  <c r="E172" i="6"/>
  <c r="H171" i="6"/>
  <c r="HP62" i="1"/>
  <c r="HM63" i="1"/>
  <c r="DL62" i="1"/>
  <c r="DI63" i="1"/>
  <c r="J62" i="10"/>
  <c r="JJ147" i="1"/>
  <c r="GR62" i="6"/>
  <c r="GO63" i="6"/>
  <c r="BY63" i="6"/>
  <c r="CB62" i="6"/>
  <c r="AR61" i="1"/>
  <c r="H61" i="10"/>
  <c r="AO62" i="1"/>
  <c r="BA173" i="6"/>
  <c r="BD172" i="6"/>
  <c r="JW61" i="1"/>
  <c r="IK62" i="1"/>
  <c r="IN61" i="1"/>
  <c r="BP62" i="6"/>
  <c r="BM63" i="6"/>
  <c r="CZ62" i="1"/>
  <c r="CW63" i="1"/>
  <c r="F64" i="6"/>
  <c r="IX178" i="1"/>
  <c r="GF62" i="6" l="1"/>
  <c r="GC63" i="6"/>
  <c r="JL61" i="1"/>
  <c r="CZ62" i="6"/>
  <c r="CW63" i="6"/>
  <c r="AF62" i="6"/>
  <c r="AC63" i="6"/>
  <c r="EJ63" i="6"/>
  <c r="EG64" i="6"/>
  <c r="FT63" i="6"/>
  <c r="FQ64" i="6"/>
  <c r="BY63" i="1"/>
  <c r="JV63" i="1" s="1"/>
  <c r="CB62" i="1"/>
  <c r="FE64" i="6"/>
  <c r="FH63" i="6"/>
  <c r="Q64" i="6"/>
  <c r="T63" i="6"/>
  <c r="E64" i="1"/>
  <c r="H63" i="1"/>
  <c r="EV63" i="1"/>
  <c r="ES64" i="1"/>
  <c r="F62" i="10"/>
  <c r="DI63" i="6"/>
  <c r="DL62" i="6"/>
  <c r="HD62" i="6"/>
  <c r="HA63" i="6"/>
  <c r="GF66" i="1"/>
  <c r="GC68" i="1"/>
  <c r="GF65" i="1"/>
  <c r="CN66" i="1"/>
  <c r="CN65" i="1"/>
  <c r="CK68" i="1"/>
  <c r="IW64" i="1"/>
  <c r="IZ63" i="1"/>
  <c r="E63" i="6"/>
  <c r="H62" i="6"/>
  <c r="BM64" i="1"/>
  <c r="BP63" i="1"/>
  <c r="FH63" i="1"/>
  <c r="FE64" i="1"/>
  <c r="BA64" i="1"/>
  <c r="BD63" i="1"/>
  <c r="DX63" i="6"/>
  <c r="DU64" i="6"/>
  <c r="CK64" i="6"/>
  <c r="CN63" i="6"/>
  <c r="EV62" i="6"/>
  <c r="ES63" i="6"/>
  <c r="AF63" i="1"/>
  <c r="AC64" i="1"/>
  <c r="HM62" i="6"/>
  <c r="HP62" i="6" s="1"/>
  <c r="BA70" i="6"/>
  <c r="BD69" i="6"/>
  <c r="AR63" i="6"/>
  <c r="AO64" i="6"/>
  <c r="AR62" i="1"/>
  <c r="H62" i="10"/>
  <c r="AO63" i="1"/>
  <c r="HD62" i="1"/>
  <c r="HA63" i="1"/>
  <c r="D63" i="10" s="1"/>
  <c r="BY64" i="6"/>
  <c r="CB63" i="6"/>
  <c r="JI62" i="1"/>
  <c r="E173" i="6"/>
  <c r="H172" i="6"/>
  <c r="CW64" i="1"/>
  <c r="CZ63" i="1"/>
  <c r="BM64" i="6"/>
  <c r="BP63" i="6"/>
  <c r="F151" i="1"/>
  <c r="JJ150" i="1"/>
  <c r="GR62" i="1"/>
  <c r="GO63" i="1"/>
  <c r="JX62" i="1"/>
  <c r="BA176" i="6"/>
  <c r="BD173" i="6"/>
  <c r="BD174" i="6"/>
  <c r="GO64" i="6"/>
  <c r="GR63" i="6"/>
  <c r="F176" i="6"/>
  <c r="CL63" i="6"/>
  <c r="HN62" i="6"/>
  <c r="FT65" i="1"/>
  <c r="FT66" i="1"/>
  <c r="FQ68" i="1"/>
  <c r="AD172" i="6"/>
  <c r="DL63" i="1"/>
  <c r="DI64" i="1"/>
  <c r="J63" i="10"/>
  <c r="IK63" i="1"/>
  <c r="IN62" i="1"/>
  <c r="HP63" i="1"/>
  <c r="HM64" i="1"/>
  <c r="JV62" i="1"/>
  <c r="T63" i="1"/>
  <c r="Q64" i="1"/>
  <c r="DX63" i="1"/>
  <c r="DU64" i="1"/>
  <c r="AR174" i="6"/>
  <c r="AO176" i="6"/>
  <c r="AR173" i="6"/>
  <c r="U22" i="11"/>
  <c r="HY64" i="1"/>
  <c r="IB63" i="1"/>
  <c r="EG63" i="1"/>
  <c r="JW63" i="1" s="1"/>
  <c r="EJ62" i="1"/>
  <c r="IX179" i="1"/>
  <c r="GC64" i="6" l="1"/>
  <c r="GF63" i="6"/>
  <c r="EJ64" i="6"/>
  <c r="EG65" i="6"/>
  <c r="AF63" i="6"/>
  <c r="AC64" i="6"/>
  <c r="CW64" i="6"/>
  <c r="CZ63" i="6"/>
  <c r="FE65" i="6"/>
  <c r="FH64" i="6"/>
  <c r="HM63" i="6"/>
  <c r="HP63" i="6" s="1"/>
  <c r="CB63" i="1"/>
  <c r="BY64" i="1"/>
  <c r="FQ65" i="6"/>
  <c r="FT64" i="6"/>
  <c r="E65" i="1"/>
  <c r="H64" i="1"/>
  <c r="ES65" i="1"/>
  <c r="EV64" i="1"/>
  <c r="Q65" i="6"/>
  <c r="T64" i="6"/>
  <c r="JI63" i="1"/>
  <c r="JL63" i="1" s="1"/>
  <c r="DX64" i="6"/>
  <c r="DU65" i="6"/>
  <c r="BP64" i="1"/>
  <c r="BM65" i="1"/>
  <c r="BA65" i="1"/>
  <c r="BD64" i="1"/>
  <c r="H63" i="6"/>
  <c r="E64" i="6"/>
  <c r="AF64" i="1"/>
  <c r="AC65" i="1"/>
  <c r="AR64" i="6"/>
  <c r="AO65" i="6"/>
  <c r="CN64" i="6"/>
  <c r="CK65" i="6"/>
  <c r="IW65" i="1"/>
  <c r="IZ64" i="1"/>
  <c r="DI64" i="6"/>
  <c r="DL63" i="6"/>
  <c r="FE65" i="1"/>
  <c r="FH64" i="1"/>
  <c r="BA71" i="6"/>
  <c r="BD70" i="6"/>
  <c r="GF68" i="1"/>
  <c r="GC69" i="1"/>
  <c r="HD63" i="6"/>
  <c r="HA64" i="6"/>
  <c r="EV63" i="6"/>
  <c r="ES64" i="6"/>
  <c r="CN68" i="1"/>
  <c r="CK69" i="1"/>
  <c r="GO64" i="1"/>
  <c r="GR63" i="1"/>
  <c r="JX63" i="1"/>
  <c r="E176" i="6"/>
  <c r="H173" i="6"/>
  <c r="H174" i="6"/>
  <c r="BY65" i="6"/>
  <c r="CB64" i="6"/>
  <c r="CL64" i="6"/>
  <c r="HN63" i="6"/>
  <c r="AR63" i="1"/>
  <c r="H63" i="10"/>
  <c r="AO64" i="1"/>
  <c r="T64" i="1"/>
  <c r="Q65" i="1"/>
  <c r="HM65" i="1"/>
  <c r="HP64" i="1"/>
  <c r="DU65" i="1"/>
  <c r="DX64" i="1"/>
  <c r="IB64" i="1"/>
  <c r="HY65" i="1"/>
  <c r="GO65" i="6"/>
  <c r="GR64" i="6"/>
  <c r="HD63" i="1"/>
  <c r="HA64" i="1"/>
  <c r="D64" i="10" s="1"/>
  <c r="F63" i="10"/>
  <c r="FT68" i="1"/>
  <c r="FQ69" i="1"/>
  <c r="IK64" i="1"/>
  <c r="IN63" i="1"/>
  <c r="F152" i="1"/>
  <c r="JJ151" i="1"/>
  <c r="AR176" i="6"/>
  <c r="AO177" i="6"/>
  <c r="F177" i="6"/>
  <c r="AD173" i="6"/>
  <c r="DI65" i="1"/>
  <c r="DL64" i="1"/>
  <c r="J64" i="10"/>
  <c r="EG64" i="1"/>
  <c r="EJ63" i="1"/>
  <c r="JL62" i="1"/>
  <c r="C62" i="10"/>
  <c r="CZ64" i="1"/>
  <c r="CW65" i="1"/>
  <c r="BA177" i="6"/>
  <c r="BD176" i="6"/>
  <c r="BP64" i="6"/>
  <c r="BM65" i="6"/>
  <c r="IX180" i="1"/>
  <c r="GC65" i="6" l="1"/>
  <c r="GF64" i="6"/>
  <c r="JV64" i="1"/>
  <c r="CW65" i="6"/>
  <c r="CZ64" i="6"/>
  <c r="AC65" i="6"/>
  <c r="AF64" i="6"/>
  <c r="EJ65" i="6"/>
  <c r="EG68" i="6"/>
  <c r="EJ66" i="6"/>
  <c r="FQ68" i="6"/>
  <c r="FT65" i="6"/>
  <c r="FT66" i="6"/>
  <c r="CB64" i="1"/>
  <c r="BY65" i="1"/>
  <c r="FH66" i="6"/>
  <c r="FE68" i="6"/>
  <c r="FH65" i="6"/>
  <c r="EV65" i="1"/>
  <c r="ES68" i="1"/>
  <c r="EV66" i="1"/>
  <c r="C63" i="10"/>
  <c r="T65" i="6"/>
  <c r="S10" i="11"/>
  <c r="T66" i="6"/>
  <c r="Q68" i="6"/>
  <c r="H65" i="1"/>
  <c r="E68" i="1"/>
  <c r="H66" i="1"/>
  <c r="HM64" i="6"/>
  <c r="HP64" i="6" s="1"/>
  <c r="IZ66" i="1"/>
  <c r="IZ65" i="1"/>
  <c r="IW68" i="1"/>
  <c r="GF69" i="1"/>
  <c r="GC70" i="1"/>
  <c r="CN65" i="6"/>
  <c r="CK68" i="6"/>
  <c r="CN66" i="6"/>
  <c r="AR66" i="6"/>
  <c r="AR65" i="6"/>
  <c r="AO68" i="6"/>
  <c r="U10" i="11"/>
  <c r="BA72" i="6"/>
  <c r="BD71" i="6"/>
  <c r="BP65" i="1"/>
  <c r="BM68" i="1"/>
  <c r="BP66" i="1"/>
  <c r="BD65" i="1"/>
  <c r="BA68" i="1"/>
  <c r="BD66" i="1"/>
  <c r="CN69" i="1"/>
  <c r="CK70" i="1"/>
  <c r="AC68" i="1"/>
  <c r="AF66" i="1"/>
  <c r="AF65" i="1"/>
  <c r="FE68" i="1"/>
  <c r="FH66" i="1"/>
  <c r="FH65" i="1"/>
  <c r="JI64" i="1"/>
  <c r="C64" i="10" s="1"/>
  <c r="E65" i="6"/>
  <c r="H64" i="6"/>
  <c r="DL64" i="6"/>
  <c r="DI65" i="6"/>
  <c r="DX65" i="6"/>
  <c r="DX66" i="6"/>
  <c r="DU68" i="6"/>
  <c r="HD64" i="6"/>
  <c r="HA65" i="6"/>
  <c r="ES65" i="6"/>
  <c r="EV64" i="6"/>
  <c r="AR177" i="6"/>
  <c r="AO178" i="6"/>
  <c r="T66" i="1"/>
  <c r="T65" i="1"/>
  <c r="Q68" i="1"/>
  <c r="H176" i="6"/>
  <c r="E177" i="6"/>
  <c r="GR64" i="1"/>
  <c r="GO65" i="1"/>
  <c r="JX64" i="1"/>
  <c r="CZ65" i="1"/>
  <c r="CW68" i="1"/>
  <c r="CZ66" i="1"/>
  <c r="F178" i="6"/>
  <c r="HD64" i="1"/>
  <c r="HA65" i="1"/>
  <c r="IN64" i="1"/>
  <c r="IK65" i="1"/>
  <c r="DU68" i="1"/>
  <c r="DX65" i="1"/>
  <c r="DX66" i="1"/>
  <c r="AR64" i="1"/>
  <c r="AO65" i="1"/>
  <c r="H64" i="10"/>
  <c r="CL65" i="6"/>
  <c r="HN64" i="6"/>
  <c r="HY68" i="1"/>
  <c r="IB65" i="1"/>
  <c r="IB66" i="1"/>
  <c r="EG65" i="1"/>
  <c r="JW66" i="1" s="1"/>
  <c r="EJ64" i="1"/>
  <c r="F64" i="10"/>
  <c r="BD177" i="6"/>
  <c r="BA178" i="6"/>
  <c r="GO68" i="6"/>
  <c r="GR66" i="6"/>
  <c r="GR65" i="6"/>
  <c r="HM68" i="1"/>
  <c r="HP65" i="1"/>
  <c r="HP66" i="1"/>
  <c r="BM68" i="6"/>
  <c r="W10" i="11"/>
  <c r="BP66" i="6"/>
  <c r="BP65" i="6"/>
  <c r="AD176" i="6"/>
  <c r="F153" i="1"/>
  <c r="JJ152" i="1"/>
  <c r="FQ70" i="1"/>
  <c r="FT69" i="1"/>
  <c r="JW64" i="1"/>
  <c r="DI68" i="1"/>
  <c r="DL66" i="1"/>
  <c r="DL65" i="1"/>
  <c r="J65" i="10"/>
  <c r="BY68" i="6"/>
  <c r="CB65" i="6"/>
  <c r="CB66" i="6"/>
  <c r="IX181" i="1"/>
  <c r="GF66" i="6" l="1"/>
  <c r="GC68" i="6"/>
  <c r="GF65" i="6"/>
  <c r="EJ68" i="6"/>
  <c r="EG69" i="6"/>
  <c r="AC68" i="6"/>
  <c r="AF66" i="6"/>
  <c r="AF65" i="6"/>
  <c r="JV65" i="1"/>
  <c r="CW68" i="6"/>
  <c r="CZ66" i="6"/>
  <c r="CZ65" i="6"/>
  <c r="FH68" i="6"/>
  <c r="FE69" i="6"/>
  <c r="BY68" i="1"/>
  <c r="CB66" i="1"/>
  <c r="CB65" i="1"/>
  <c r="FQ69" i="6"/>
  <c r="FT68" i="6"/>
  <c r="E69" i="1"/>
  <c r="H68" i="1"/>
  <c r="T68" i="6"/>
  <c r="Q69" i="6"/>
  <c r="ES69" i="1"/>
  <c r="EV68" i="1"/>
  <c r="E68" i="6"/>
  <c r="H65" i="6"/>
  <c r="H66" i="6"/>
  <c r="Q10" i="11"/>
  <c r="EV66" i="6"/>
  <c r="EV65" i="6"/>
  <c r="ES68" i="6"/>
  <c r="JV66" i="1"/>
  <c r="JL64" i="1"/>
  <c r="HA68" i="6"/>
  <c r="HD65" i="6"/>
  <c r="HD66" i="6"/>
  <c r="CK71" i="1"/>
  <c r="CN70" i="1"/>
  <c r="AO69" i="6"/>
  <c r="AR68" i="6"/>
  <c r="FH68" i="1"/>
  <c r="FE69" i="1"/>
  <c r="DL66" i="6"/>
  <c r="DL65" i="6"/>
  <c r="DI68" i="6"/>
  <c r="BA69" i="1"/>
  <c r="BD68" i="1"/>
  <c r="BP68" i="1"/>
  <c r="BM69" i="1"/>
  <c r="HM65" i="6"/>
  <c r="HP66" i="6" s="1"/>
  <c r="DU69" i="6"/>
  <c r="DX68" i="6"/>
  <c r="CN68" i="6"/>
  <c r="CK69" i="6"/>
  <c r="GC71" i="1"/>
  <c r="GF70" i="1"/>
  <c r="AC69" i="1"/>
  <c r="AF68" i="1"/>
  <c r="BA73" i="6"/>
  <c r="BD72" i="6"/>
  <c r="IW69" i="1"/>
  <c r="IZ68" i="1"/>
  <c r="HD66" i="1"/>
  <c r="HD65" i="1"/>
  <c r="HA68" i="1"/>
  <c r="D68" i="10" s="1"/>
  <c r="JW65" i="1"/>
  <c r="AD177" i="6"/>
  <c r="H177" i="6"/>
  <c r="E178" i="6"/>
  <c r="F154" i="1"/>
  <c r="JJ153" i="1"/>
  <c r="EJ66" i="1"/>
  <c r="EG68" i="1"/>
  <c r="JW68" i="1" s="1"/>
  <c r="EJ65" i="1"/>
  <c r="KD72" i="1"/>
  <c r="D65" i="10"/>
  <c r="F179" i="6"/>
  <c r="HY69" i="1"/>
  <c r="IB68" i="1"/>
  <c r="KB72" i="1"/>
  <c r="HM69" i="1"/>
  <c r="HP68" i="1"/>
  <c r="DX68" i="1"/>
  <c r="DU69" i="1"/>
  <c r="GR68" i="6"/>
  <c r="GO69" i="6"/>
  <c r="IK68" i="1"/>
  <c r="IN65" i="1"/>
  <c r="IN66" i="1"/>
  <c r="CW69" i="1"/>
  <c r="CZ68" i="1"/>
  <c r="AO179" i="6"/>
  <c r="AR178" i="6"/>
  <c r="CB68" i="6"/>
  <c r="BY69" i="6"/>
  <c r="AO68" i="1"/>
  <c r="AR66" i="1"/>
  <c r="AR65" i="1"/>
  <c r="H65" i="10"/>
  <c r="GR66" i="1"/>
  <c r="GR65" i="1"/>
  <c r="GO68" i="1"/>
  <c r="JX66" i="1"/>
  <c r="KF72" i="1"/>
  <c r="JX65" i="1"/>
  <c r="FQ71" i="1"/>
  <c r="FT70" i="1"/>
  <c r="BA179" i="6"/>
  <c r="BD178" i="6"/>
  <c r="CL68" i="6"/>
  <c r="HN65" i="6"/>
  <c r="HL76" i="6" s="1"/>
  <c r="JI65" i="1"/>
  <c r="BP68" i="6"/>
  <c r="BM69" i="6"/>
  <c r="F65" i="10"/>
  <c r="Q69" i="1"/>
  <c r="T68" i="1"/>
  <c r="DI69" i="1"/>
  <c r="DL68" i="1"/>
  <c r="J68" i="10"/>
  <c r="IX182" i="1"/>
  <c r="GC69" i="6" l="1"/>
  <c r="GF68" i="6"/>
  <c r="CW69" i="6"/>
  <c r="CZ68" i="6"/>
  <c r="AF68" i="6"/>
  <c r="AC69" i="6"/>
  <c r="EJ69" i="6"/>
  <c r="EG70" i="6"/>
  <c r="JV68" i="1"/>
  <c r="FQ70" i="6"/>
  <c r="FT69" i="6"/>
  <c r="CB68" i="1"/>
  <c r="BY69" i="1"/>
  <c r="HM68" i="6"/>
  <c r="HP68" i="6" s="1"/>
  <c r="FH69" i="6"/>
  <c r="FE70" i="6"/>
  <c r="ES70" i="1"/>
  <c r="EV69" i="1"/>
  <c r="Q70" i="6"/>
  <c r="T69" i="6"/>
  <c r="HP65" i="6"/>
  <c r="HK76" i="6"/>
  <c r="E70" i="1"/>
  <c r="H69" i="1"/>
  <c r="IZ69" i="1"/>
  <c r="IW70" i="1"/>
  <c r="BP69" i="1"/>
  <c r="BM70" i="1"/>
  <c r="BA74" i="6"/>
  <c r="BD73" i="6"/>
  <c r="HA69" i="6"/>
  <c r="HD68" i="6"/>
  <c r="FH69" i="1"/>
  <c r="FE70" i="1"/>
  <c r="CN69" i="6"/>
  <c r="CK70" i="6"/>
  <c r="BA70" i="1"/>
  <c r="BD69" i="1"/>
  <c r="ES69" i="6"/>
  <c r="EV68" i="6"/>
  <c r="GC72" i="1"/>
  <c r="GF71" i="1"/>
  <c r="AO70" i="6"/>
  <c r="AR69" i="6"/>
  <c r="AC70" i="1"/>
  <c r="AF69" i="1"/>
  <c r="DU70" i="6"/>
  <c r="DX69" i="6"/>
  <c r="DI69" i="6"/>
  <c r="DL68" i="6"/>
  <c r="CN71" i="1"/>
  <c r="CK72" i="1"/>
  <c r="H68" i="6"/>
  <c r="E69" i="6"/>
  <c r="DI70" i="1"/>
  <c r="DL69" i="1"/>
  <c r="J69" i="10"/>
  <c r="DX69" i="1"/>
  <c r="DU70" i="1"/>
  <c r="AD178" i="6"/>
  <c r="JI68" i="1"/>
  <c r="JG76" i="1" s="1"/>
  <c r="FT71" i="1"/>
  <c r="FQ72" i="1"/>
  <c r="F155" i="1"/>
  <c r="JJ154" i="1"/>
  <c r="GR68" i="1"/>
  <c r="GO69" i="1"/>
  <c r="JX68" i="1"/>
  <c r="EG69" i="1"/>
  <c r="EJ68" i="1"/>
  <c r="T69" i="1"/>
  <c r="Q70" i="1"/>
  <c r="HA69" i="1"/>
  <c r="D69" i="10" s="1"/>
  <c r="HD68" i="1"/>
  <c r="BA180" i="6"/>
  <c r="BD179" i="6"/>
  <c r="KL72" i="1"/>
  <c r="KL68" i="1"/>
  <c r="KL73" i="1"/>
  <c r="KL71" i="1"/>
  <c r="KL69" i="1"/>
  <c r="KD68" i="1"/>
  <c r="KL74" i="1"/>
  <c r="KL70" i="1"/>
  <c r="KL75" i="1"/>
  <c r="AR179" i="6"/>
  <c r="AO180" i="6"/>
  <c r="HY70" i="1"/>
  <c r="IB69" i="1"/>
  <c r="F68" i="10"/>
  <c r="C65" i="10"/>
  <c r="JL65" i="1"/>
  <c r="JI66" i="1"/>
  <c r="JL66" i="1" s="1"/>
  <c r="CZ69" i="1"/>
  <c r="CW70" i="1"/>
  <c r="KJ73" i="1"/>
  <c r="KJ75" i="1"/>
  <c r="KJ71" i="1"/>
  <c r="KJ70" i="1"/>
  <c r="KJ74" i="1"/>
  <c r="KJ69" i="1"/>
  <c r="KJ68" i="1"/>
  <c r="KJ72" i="1"/>
  <c r="KB68" i="1"/>
  <c r="AR68" i="1"/>
  <c r="AO69" i="1"/>
  <c r="H68" i="10"/>
  <c r="F180" i="6"/>
  <c r="E179" i="6"/>
  <c r="H178" i="6"/>
  <c r="IK69" i="1"/>
  <c r="IN68" i="1"/>
  <c r="HP69" i="1"/>
  <c r="HM70" i="1"/>
  <c r="BP69" i="6"/>
  <c r="BM70" i="6"/>
  <c r="CL69" i="6"/>
  <c r="HN68" i="6"/>
  <c r="KN73" i="1"/>
  <c r="KN68" i="1"/>
  <c r="KF68" i="1"/>
  <c r="KN69" i="1"/>
  <c r="KN71" i="1"/>
  <c r="KN70" i="1"/>
  <c r="KN72" i="1"/>
  <c r="KN74" i="1"/>
  <c r="KN75" i="1"/>
  <c r="GR69" i="6"/>
  <c r="GO70" i="6"/>
  <c r="BY70" i="6"/>
  <c r="CB69" i="6"/>
  <c r="IX185" i="1"/>
  <c r="GF69" i="6" l="1"/>
  <c r="GC70" i="6"/>
  <c r="EG71" i="6"/>
  <c r="EJ70" i="6"/>
  <c r="JV69" i="1"/>
  <c r="AC70" i="6"/>
  <c r="AF69" i="6"/>
  <c r="CW70" i="6"/>
  <c r="CZ69" i="6"/>
  <c r="FE71" i="6"/>
  <c r="FH70" i="6"/>
  <c r="CB69" i="1"/>
  <c r="BY70" i="1"/>
  <c r="FQ71" i="6"/>
  <c r="FT70" i="6"/>
  <c r="E71" i="1"/>
  <c r="H70" i="1"/>
  <c r="T70" i="6"/>
  <c r="Q71" i="6"/>
  <c r="EV70" i="1"/>
  <c r="ES71" i="1"/>
  <c r="DL69" i="6"/>
  <c r="DI70" i="6"/>
  <c r="DX70" i="6"/>
  <c r="DU71" i="6"/>
  <c r="HA70" i="6"/>
  <c r="HD69" i="6"/>
  <c r="AO71" i="6"/>
  <c r="AR70" i="6"/>
  <c r="CN72" i="1"/>
  <c r="CK73" i="1"/>
  <c r="BM71" i="1"/>
  <c r="BP70" i="1"/>
  <c r="IW71" i="1"/>
  <c r="IZ70" i="1"/>
  <c r="HM69" i="6"/>
  <c r="HP69" i="6" s="1"/>
  <c r="AC71" i="1"/>
  <c r="AF70" i="1"/>
  <c r="BD74" i="6"/>
  <c r="BA77" i="6"/>
  <c r="BD75" i="6"/>
  <c r="CN70" i="6"/>
  <c r="CK71" i="6"/>
  <c r="GF72" i="1"/>
  <c r="GC73" i="1"/>
  <c r="FH70" i="1"/>
  <c r="FE71" i="1"/>
  <c r="EV69" i="6"/>
  <c r="ES70" i="6"/>
  <c r="F69" i="10"/>
  <c r="H69" i="6"/>
  <c r="E70" i="6"/>
  <c r="BD70" i="1"/>
  <c r="BA71" i="1"/>
  <c r="GO70" i="1"/>
  <c r="GR69" i="1"/>
  <c r="JX69" i="1"/>
  <c r="BD180" i="6"/>
  <c r="BA181" i="6"/>
  <c r="BA182" i="6" s="1"/>
  <c r="BY71" i="6"/>
  <c r="CB70" i="6"/>
  <c r="AR69" i="1"/>
  <c r="H69" i="10"/>
  <c r="AO70" i="1"/>
  <c r="F158" i="1"/>
  <c r="JJ155" i="1"/>
  <c r="JH166" i="1" s="1"/>
  <c r="DU71" i="1"/>
  <c r="DX70" i="1"/>
  <c r="AO181" i="6"/>
  <c r="AO182" i="6" s="1"/>
  <c r="AR180" i="6"/>
  <c r="BM71" i="6"/>
  <c r="BP70" i="6"/>
  <c r="FT72" i="1"/>
  <c r="FQ73" i="1"/>
  <c r="HM71" i="1"/>
  <c r="HP70" i="1"/>
  <c r="HD69" i="1"/>
  <c r="HA70" i="1"/>
  <c r="D70" i="10" s="1"/>
  <c r="CZ70" i="1"/>
  <c r="CW71" i="1"/>
  <c r="IN69" i="1"/>
  <c r="IK70" i="1"/>
  <c r="JW69" i="1"/>
  <c r="JI69" i="1"/>
  <c r="C68" i="10"/>
  <c r="JL68" i="1"/>
  <c r="Q71" i="1"/>
  <c r="T70" i="1"/>
  <c r="DI71" i="1"/>
  <c r="DL70" i="1"/>
  <c r="J70" i="10"/>
  <c r="GO71" i="6"/>
  <c r="GR70" i="6"/>
  <c r="CL70" i="6"/>
  <c r="HN69" i="6"/>
  <c r="E180" i="6"/>
  <c r="H179" i="6"/>
  <c r="IB70" i="1"/>
  <c r="HY71" i="1"/>
  <c r="F181" i="6"/>
  <c r="EG70" i="1"/>
  <c r="EJ69" i="1"/>
  <c r="AD179" i="6"/>
  <c r="IX186" i="1"/>
  <c r="GC71" i="6" l="1"/>
  <c r="GF70" i="6"/>
  <c r="CZ70" i="6"/>
  <c r="CW71" i="6"/>
  <c r="AC71" i="6"/>
  <c r="AF70" i="6"/>
  <c r="EJ71" i="6"/>
  <c r="EG72" i="6"/>
  <c r="FT71" i="6"/>
  <c r="FQ72" i="6"/>
  <c r="BY71" i="1"/>
  <c r="CB70" i="1"/>
  <c r="FE72" i="6"/>
  <c r="FH71" i="6"/>
  <c r="ES72" i="1"/>
  <c r="EV71" i="1"/>
  <c r="Q72" i="6"/>
  <c r="T71" i="6"/>
  <c r="H71" i="1"/>
  <c r="E72" i="1"/>
  <c r="HM70" i="6"/>
  <c r="HP70" i="6" s="1"/>
  <c r="CK72" i="6"/>
  <c r="CN71" i="6"/>
  <c r="DU72" i="6"/>
  <c r="DX71" i="6"/>
  <c r="BD71" i="1"/>
  <c r="BA72" i="1"/>
  <c r="IW72" i="1"/>
  <c r="IZ71" i="1"/>
  <c r="ES71" i="6"/>
  <c r="EV70" i="6"/>
  <c r="AO72" i="6"/>
  <c r="AR71" i="6"/>
  <c r="GC74" i="1"/>
  <c r="GF73" i="1"/>
  <c r="H70" i="6"/>
  <c r="E71" i="6"/>
  <c r="BP71" i="1"/>
  <c r="BM72" i="1"/>
  <c r="CK74" i="1"/>
  <c r="CN73" i="1"/>
  <c r="HD70" i="6"/>
  <c r="HA71" i="6"/>
  <c r="FH71" i="1"/>
  <c r="FE72" i="1"/>
  <c r="DI71" i="6"/>
  <c r="DL70" i="6"/>
  <c r="AF71" i="1"/>
  <c r="AC72" i="1"/>
  <c r="BA78" i="6"/>
  <c r="BD77" i="6"/>
  <c r="EJ70" i="1"/>
  <c r="EG71" i="1"/>
  <c r="C69" i="10"/>
  <c r="JL69" i="1"/>
  <c r="JW70" i="1"/>
  <c r="BD181" i="6"/>
  <c r="CW72" i="1"/>
  <c r="CZ71" i="1"/>
  <c r="T71" i="1"/>
  <c r="Q72" i="1"/>
  <c r="F70" i="10"/>
  <c r="GO72" i="6"/>
  <c r="GR71" i="6"/>
  <c r="IK71" i="1"/>
  <c r="IN70" i="1"/>
  <c r="F182" i="6"/>
  <c r="AO71" i="1"/>
  <c r="AR70" i="1"/>
  <c r="H70" i="10"/>
  <c r="GR70" i="1"/>
  <c r="GO71" i="1"/>
  <c r="JX70" i="1"/>
  <c r="E181" i="6"/>
  <c r="E182" i="6" s="1"/>
  <c r="H180" i="6"/>
  <c r="DI72" i="1"/>
  <c r="DL71" i="1"/>
  <c r="J71" i="10"/>
  <c r="HY72" i="1"/>
  <c r="IB71" i="1"/>
  <c r="HM72" i="1"/>
  <c r="HP71" i="1"/>
  <c r="AR181" i="6"/>
  <c r="JV70" i="1"/>
  <c r="FT73" i="1"/>
  <c r="FQ74" i="1"/>
  <c r="AD180" i="6"/>
  <c r="JI70" i="1"/>
  <c r="JJ156" i="1"/>
  <c r="CL71" i="6"/>
  <c r="HN70" i="6"/>
  <c r="DU72" i="1"/>
  <c r="DX71" i="1"/>
  <c r="F159" i="1"/>
  <c r="JJ158" i="1"/>
  <c r="HA71" i="1"/>
  <c r="HD70" i="1"/>
  <c r="BP71" i="6"/>
  <c r="BM72" i="6"/>
  <c r="CB71" i="6"/>
  <c r="BY72" i="6"/>
  <c r="IX187" i="1"/>
  <c r="GC72" i="6" l="1"/>
  <c r="GF71" i="6"/>
  <c r="EG73" i="6"/>
  <c r="EJ72" i="6"/>
  <c r="JV71" i="1"/>
  <c r="AF71" i="6"/>
  <c r="AC72" i="6"/>
  <c r="CW72" i="6"/>
  <c r="CZ71" i="6"/>
  <c r="FE73" i="6"/>
  <c r="FH72" i="6"/>
  <c r="BY72" i="1"/>
  <c r="CB71" i="1"/>
  <c r="FT72" i="6"/>
  <c r="FQ73" i="6"/>
  <c r="E73" i="1"/>
  <c r="H72" i="1"/>
  <c r="F71" i="10"/>
  <c r="T72" i="6"/>
  <c r="Q73" i="6"/>
  <c r="ES73" i="1"/>
  <c r="EV72" i="1"/>
  <c r="CK77" i="1"/>
  <c r="CN75" i="1"/>
  <c r="CN74" i="1"/>
  <c r="AO73" i="6"/>
  <c r="AR72" i="6"/>
  <c r="BP72" i="1"/>
  <c r="BM73" i="1"/>
  <c r="AC73" i="1"/>
  <c r="AF72" i="1"/>
  <c r="ES72" i="6"/>
  <c r="EV71" i="6"/>
  <c r="IW73" i="1"/>
  <c r="IZ72" i="1"/>
  <c r="HD71" i="6"/>
  <c r="HA72" i="6"/>
  <c r="DX72" i="6"/>
  <c r="DU73" i="6"/>
  <c r="CN72" i="6"/>
  <c r="CK73" i="6"/>
  <c r="BD78" i="6"/>
  <c r="BA79" i="6"/>
  <c r="H71" i="6"/>
  <c r="E72" i="6"/>
  <c r="DI72" i="6"/>
  <c r="DL71" i="6"/>
  <c r="GF75" i="1"/>
  <c r="GF74" i="1"/>
  <c r="GC77" i="1"/>
  <c r="HM71" i="6"/>
  <c r="HP71" i="6" s="1"/>
  <c r="FE73" i="1"/>
  <c r="FH72" i="1"/>
  <c r="BA73" i="1"/>
  <c r="BD72" i="1"/>
  <c r="HM73" i="1"/>
  <c r="HP72" i="1"/>
  <c r="AD181" i="6"/>
  <c r="BY73" i="6"/>
  <c r="CB72" i="6"/>
  <c r="IN71" i="1"/>
  <c r="IK72" i="1"/>
  <c r="JI71" i="1"/>
  <c r="HD71" i="1"/>
  <c r="HA72" i="1"/>
  <c r="D72" i="10" s="1"/>
  <c r="JW71" i="1"/>
  <c r="JL70" i="1"/>
  <c r="C70" i="10"/>
  <c r="FT74" i="1"/>
  <c r="FQ77" i="1"/>
  <c r="FT75" i="1"/>
  <c r="HY73" i="1"/>
  <c r="IB72" i="1"/>
  <c r="CL72" i="6"/>
  <c r="HN71" i="6"/>
  <c r="F160" i="1"/>
  <c r="JJ159" i="1"/>
  <c r="D71" i="10"/>
  <c r="GO72" i="1"/>
  <c r="GR71" i="1"/>
  <c r="JX71" i="1"/>
  <c r="F185" i="6"/>
  <c r="T72" i="1"/>
  <c r="Q73" i="1"/>
  <c r="AO72" i="1"/>
  <c r="H71" i="10"/>
  <c r="AR71" i="1"/>
  <c r="H181" i="6"/>
  <c r="DI73" i="1"/>
  <c r="DL72" i="1"/>
  <c r="J72" i="10"/>
  <c r="BP72" i="6"/>
  <c r="BM73" i="6"/>
  <c r="DU73" i="1"/>
  <c r="DX72" i="1"/>
  <c r="AR182" i="6"/>
  <c r="AR183" i="6"/>
  <c r="U23" i="11"/>
  <c r="GO73" i="6"/>
  <c r="GR72" i="6"/>
  <c r="CW73" i="1"/>
  <c r="CZ72" i="1"/>
  <c r="BD182" i="6"/>
  <c r="BD183" i="6"/>
  <c r="EG72" i="1"/>
  <c r="EJ71" i="1"/>
  <c r="IX188" i="1"/>
  <c r="GF72" i="6" l="1"/>
  <c r="GC73" i="6"/>
  <c r="CW73" i="6"/>
  <c r="CZ72" i="6"/>
  <c r="AF72" i="6"/>
  <c r="AC73" i="6"/>
  <c r="EG74" i="6"/>
  <c r="EJ73" i="6"/>
  <c r="FT73" i="6"/>
  <c r="FQ74" i="6"/>
  <c r="CB72" i="1"/>
  <c r="BY73" i="1"/>
  <c r="FH73" i="6"/>
  <c r="FE74" i="6"/>
  <c r="EV73" i="1"/>
  <c r="ES74" i="1"/>
  <c r="HM72" i="6"/>
  <c r="HP72" i="6" s="1"/>
  <c r="T73" i="6"/>
  <c r="Q74" i="6"/>
  <c r="JI72" i="1"/>
  <c r="JL72" i="1" s="1"/>
  <c r="H73" i="1"/>
  <c r="E74" i="1"/>
  <c r="BD73" i="1"/>
  <c r="BA74" i="1"/>
  <c r="BD79" i="6"/>
  <c r="BA80" i="6"/>
  <c r="IW74" i="1"/>
  <c r="IZ73" i="1"/>
  <c r="BM74" i="1"/>
  <c r="BP73" i="1"/>
  <c r="FE74" i="1"/>
  <c r="FH73" i="1"/>
  <c r="CN73" i="6"/>
  <c r="CK74" i="6"/>
  <c r="GF77" i="1"/>
  <c r="GC78" i="1"/>
  <c r="AO74" i="6"/>
  <c r="AR73" i="6"/>
  <c r="DU74" i="6"/>
  <c r="DX73" i="6"/>
  <c r="HD72" i="6"/>
  <c r="HA73" i="6"/>
  <c r="EV72" i="6"/>
  <c r="ES73" i="6"/>
  <c r="AF73" i="1"/>
  <c r="AC74" i="1"/>
  <c r="DL72" i="6"/>
  <c r="DI73" i="6"/>
  <c r="H72" i="6"/>
  <c r="E73" i="6"/>
  <c r="CK78" i="1"/>
  <c r="CN77" i="1"/>
  <c r="F186" i="6"/>
  <c r="CW74" i="1"/>
  <c r="CZ73" i="1"/>
  <c r="CL73" i="6"/>
  <c r="HN72" i="6"/>
  <c r="GR72" i="1"/>
  <c r="GO73" i="1"/>
  <c r="JX72" i="1"/>
  <c r="Q74" i="1"/>
  <c r="T73" i="1"/>
  <c r="FT77" i="1"/>
  <c r="FQ78" i="1"/>
  <c r="F161" i="1"/>
  <c r="JJ160" i="1"/>
  <c r="GR73" i="6"/>
  <c r="GO74" i="6"/>
  <c r="CB73" i="6"/>
  <c r="BY74" i="6"/>
  <c r="BM74" i="6"/>
  <c r="BP73" i="6"/>
  <c r="EJ72" i="1"/>
  <c r="EG73" i="1"/>
  <c r="DL73" i="1"/>
  <c r="DI74" i="1"/>
  <c r="J73" i="10"/>
  <c r="H182" i="6"/>
  <c r="H183" i="6"/>
  <c r="HA73" i="1"/>
  <c r="D73" i="10" s="1"/>
  <c r="HD72" i="1"/>
  <c r="F72" i="10"/>
  <c r="AO73" i="1"/>
  <c r="H72" i="10"/>
  <c r="IK73" i="1"/>
  <c r="IN72" i="1"/>
  <c r="IB73" i="1"/>
  <c r="HY74" i="1"/>
  <c r="AO186" i="6"/>
  <c r="AR185" i="6"/>
  <c r="JV72" i="1"/>
  <c r="JL71" i="1"/>
  <c r="C71" i="10"/>
  <c r="DX73" i="1"/>
  <c r="DU74" i="1"/>
  <c r="JW72" i="1"/>
  <c r="AD182" i="6"/>
  <c r="BD185" i="6"/>
  <c r="BA186" i="6"/>
  <c r="HM74" i="1"/>
  <c r="HP73" i="1"/>
  <c r="IX189" i="1"/>
  <c r="GC74" i="6" l="1"/>
  <c r="GF73" i="6"/>
  <c r="JV73" i="1"/>
  <c r="EJ75" i="6"/>
  <c r="EJ74" i="6"/>
  <c r="EG77" i="6"/>
  <c r="AF73" i="6"/>
  <c r="AC74" i="6"/>
  <c r="CZ73" i="6"/>
  <c r="CW74" i="6"/>
  <c r="FH74" i="6"/>
  <c r="FH75" i="6"/>
  <c r="FE77" i="6"/>
  <c r="BY74" i="1"/>
  <c r="CB73" i="1"/>
  <c r="FT74" i="6"/>
  <c r="FT75" i="6"/>
  <c r="FQ77" i="6"/>
  <c r="S11" i="11"/>
  <c r="T74" i="6"/>
  <c r="T75" i="6"/>
  <c r="Q77" i="6"/>
  <c r="H74" i="1"/>
  <c r="H75" i="1"/>
  <c r="E77" i="1"/>
  <c r="C72" i="10"/>
  <c r="F73" i="10"/>
  <c r="ES77" i="1"/>
  <c r="EV74" i="1"/>
  <c r="EV75" i="1"/>
  <c r="DI74" i="6"/>
  <c r="DL73" i="6"/>
  <c r="FH74" i="1"/>
  <c r="FH75" i="1"/>
  <c r="FE77" i="1"/>
  <c r="U11" i="11"/>
  <c r="AR75" i="6"/>
  <c r="AR74" i="6"/>
  <c r="AO77" i="6"/>
  <c r="AC77" i="1"/>
  <c r="AF74" i="1"/>
  <c r="AF75" i="1"/>
  <c r="IZ75" i="1"/>
  <c r="IW77" i="1"/>
  <c r="IZ74" i="1"/>
  <c r="CK79" i="1"/>
  <c r="CN78" i="1"/>
  <c r="JI73" i="1"/>
  <c r="C73" i="10" s="1"/>
  <c r="HD73" i="6"/>
  <c r="HA74" i="6"/>
  <c r="BA81" i="6"/>
  <c r="BD80" i="6"/>
  <c r="DX74" i="6"/>
  <c r="DX75" i="6"/>
  <c r="DU77" i="6"/>
  <c r="HM73" i="6"/>
  <c r="HP73" i="6" s="1"/>
  <c r="H73" i="6"/>
  <c r="E74" i="6"/>
  <c r="GC79" i="1"/>
  <c r="GF78" i="1"/>
  <c r="BM77" i="1"/>
  <c r="BP75" i="1"/>
  <c r="BP74" i="1"/>
  <c r="CK77" i="6"/>
  <c r="CN74" i="6"/>
  <c r="CN75" i="6"/>
  <c r="BD75" i="1"/>
  <c r="BA77" i="1"/>
  <c r="BD74" i="1"/>
  <c r="EV73" i="6"/>
  <c r="ES74" i="6"/>
  <c r="BA187" i="6"/>
  <c r="BD186" i="6"/>
  <c r="DI77" i="1"/>
  <c r="DL74" i="1"/>
  <c r="DL75" i="1"/>
  <c r="J74" i="10"/>
  <c r="GO74" i="1"/>
  <c r="GR73" i="1"/>
  <c r="JX73" i="1"/>
  <c r="CL74" i="6"/>
  <c r="HN73" i="6"/>
  <c r="H185" i="6"/>
  <c r="E186" i="6"/>
  <c r="EJ73" i="1"/>
  <c r="EG74" i="1"/>
  <c r="F162" i="1"/>
  <c r="JJ161" i="1"/>
  <c r="FT78" i="1"/>
  <c r="FQ79" i="1"/>
  <c r="JW73" i="1"/>
  <c r="IK74" i="1"/>
  <c r="IN73" i="1"/>
  <c r="DX75" i="1"/>
  <c r="DU77" i="1"/>
  <c r="DX74" i="1"/>
  <c r="HD73" i="1"/>
  <c r="HA74" i="1"/>
  <c r="AD185" i="6"/>
  <c r="AO74" i="1"/>
  <c r="H73" i="10"/>
  <c r="AR73" i="1"/>
  <c r="BM77" i="6"/>
  <c r="W11" i="11"/>
  <c r="BP75" i="6"/>
  <c r="BP74" i="6"/>
  <c r="CW77" i="1"/>
  <c r="CZ75" i="1"/>
  <c r="CZ74" i="1"/>
  <c r="F187" i="6"/>
  <c r="HP75" i="1"/>
  <c r="HP74" i="1"/>
  <c r="HM77" i="1"/>
  <c r="IB74" i="1"/>
  <c r="IB75" i="1"/>
  <c r="HY77" i="1"/>
  <c r="GR75" i="6"/>
  <c r="GO77" i="6"/>
  <c r="GR74" i="6"/>
  <c r="Q77" i="1"/>
  <c r="T75" i="1"/>
  <c r="T74" i="1"/>
  <c r="AO187" i="6"/>
  <c r="AR186" i="6"/>
  <c r="CB75" i="6"/>
  <c r="CB74" i="6"/>
  <c r="BY77" i="6"/>
  <c r="IX190" i="1"/>
  <c r="GF74" i="6" l="1"/>
  <c r="GF75" i="6"/>
  <c r="GC77" i="6"/>
  <c r="JV75" i="1"/>
  <c r="CZ74" i="6"/>
  <c r="CZ75" i="6"/>
  <c r="CW77" i="6"/>
  <c r="AC77" i="6"/>
  <c r="AF74" i="6"/>
  <c r="AF75" i="6"/>
  <c r="EJ77" i="6"/>
  <c r="EG78" i="6"/>
  <c r="FT77" i="6"/>
  <c r="FQ78" i="6"/>
  <c r="CB74" i="1"/>
  <c r="BY77" i="1"/>
  <c r="CB75" i="1"/>
  <c r="FE78" i="6"/>
  <c r="FH77" i="6"/>
  <c r="ES78" i="1"/>
  <c r="EV77" i="1"/>
  <c r="Q78" i="6"/>
  <c r="T77" i="6"/>
  <c r="JL73" i="1"/>
  <c r="H77" i="1"/>
  <c r="E78" i="1"/>
  <c r="D74" i="10"/>
  <c r="F74" i="10"/>
  <c r="JV74" i="1"/>
  <c r="H74" i="6"/>
  <c r="E77" i="6"/>
  <c r="H75" i="6"/>
  <c r="Q11" i="11"/>
  <c r="BD77" i="1"/>
  <c r="BA78" i="1"/>
  <c r="FH77" i="1"/>
  <c r="FE78" i="1"/>
  <c r="CK78" i="6"/>
  <c r="CN77" i="6"/>
  <c r="DU78" i="6"/>
  <c r="DX77" i="6"/>
  <c r="IW78" i="1"/>
  <c r="IZ77" i="1"/>
  <c r="AC78" i="1"/>
  <c r="AF77" i="1"/>
  <c r="CK80" i="1"/>
  <c r="CN79" i="1"/>
  <c r="ES77" i="6"/>
  <c r="EV75" i="6"/>
  <c r="EV74" i="6"/>
  <c r="BP77" i="1"/>
  <c r="BM78" i="1"/>
  <c r="BD81" i="6"/>
  <c r="BA82" i="6"/>
  <c r="AR77" i="6"/>
  <c r="AO78" i="6"/>
  <c r="HM74" i="6"/>
  <c r="HP74" i="6" s="1"/>
  <c r="HD75" i="6"/>
  <c r="HD74" i="6"/>
  <c r="HA77" i="6"/>
  <c r="GC80" i="1"/>
  <c r="GF79" i="1"/>
  <c r="DL74" i="6"/>
  <c r="DI77" i="6"/>
  <c r="DL75" i="6"/>
  <c r="F163" i="1"/>
  <c r="JJ162" i="1"/>
  <c r="CZ77" i="1"/>
  <c r="CW78" i="1"/>
  <c r="AD186" i="6"/>
  <c r="GO77" i="1"/>
  <c r="GR74" i="1"/>
  <c r="GR75" i="1"/>
  <c r="KF81" i="1"/>
  <c r="JX75" i="1"/>
  <c r="JX74" i="1"/>
  <c r="DL77" i="1"/>
  <c r="DI78" i="1"/>
  <c r="J77" i="10"/>
  <c r="DX77" i="1"/>
  <c r="DU78" i="1"/>
  <c r="CL77" i="6"/>
  <c r="HN74" i="6"/>
  <c r="HL85" i="6" s="1"/>
  <c r="BP77" i="6"/>
  <c r="BM78" i="6"/>
  <c r="EJ75" i="1"/>
  <c r="EG77" i="1"/>
  <c r="EJ74" i="1"/>
  <c r="BY78" i="6"/>
  <c r="CB77" i="6"/>
  <c r="IN74" i="1"/>
  <c r="IK77" i="1"/>
  <c r="IN75" i="1"/>
  <c r="FT79" i="1"/>
  <c r="FQ80" i="1"/>
  <c r="H186" i="6"/>
  <c r="E187" i="6"/>
  <c r="HD74" i="1"/>
  <c r="HA77" i="1"/>
  <c r="D77" i="10" s="1"/>
  <c r="HD75" i="1"/>
  <c r="JW75" i="1"/>
  <c r="AR187" i="6"/>
  <c r="AO188" i="6"/>
  <c r="H74" i="10"/>
  <c r="AR74" i="1"/>
  <c r="AO77" i="1"/>
  <c r="AR75" i="1"/>
  <c r="F188" i="6"/>
  <c r="BA188" i="6"/>
  <c r="BD187" i="6"/>
  <c r="GO78" i="6"/>
  <c r="GR77" i="6"/>
  <c r="KB81" i="1"/>
  <c r="IB77" i="1"/>
  <c r="HY78" i="1"/>
  <c r="KD81" i="1"/>
  <c r="HP77" i="1"/>
  <c r="HM78" i="1"/>
  <c r="Q78" i="1"/>
  <c r="T77" i="1"/>
  <c r="JI74" i="1"/>
  <c r="JW74" i="1"/>
  <c r="IX191" i="1"/>
  <c r="GC78" i="6" l="1"/>
  <c r="GF77" i="6"/>
  <c r="EG79" i="6"/>
  <c r="EJ78" i="6"/>
  <c r="AF77" i="6"/>
  <c r="AC78" i="6"/>
  <c r="CZ77" i="6"/>
  <c r="CW78" i="6"/>
  <c r="FE79" i="6"/>
  <c r="FH78" i="6"/>
  <c r="FQ79" i="6"/>
  <c r="FT78" i="6"/>
  <c r="BY78" i="1"/>
  <c r="CB77" i="1"/>
  <c r="F77" i="10"/>
  <c r="T78" i="6"/>
  <c r="Q79" i="6"/>
  <c r="H78" i="1"/>
  <c r="E79" i="1"/>
  <c r="ES79" i="1"/>
  <c r="EV78" i="1"/>
  <c r="HM77" i="6"/>
  <c r="HP77" i="6" s="1"/>
  <c r="HP75" i="6"/>
  <c r="JW77" i="1"/>
  <c r="HK85" i="6"/>
  <c r="DL77" i="6"/>
  <c r="DI78" i="6"/>
  <c r="AF78" i="1"/>
  <c r="AC79" i="1"/>
  <c r="BD82" i="6"/>
  <c r="BA83" i="6"/>
  <c r="IZ78" i="1"/>
  <c r="IW79" i="1"/>
  <c r="GF80" i="1"/>
  <c r="GC81" i="1"/>
  <c r="HD77" i="6"/>
  <c r="HA78" i="6"/>
  <c r="BM79" i="1"/>
  <c r="BP78" i="1"/>
  <c r="DU79" i="6"/>
  <c r="DX78" i="6"/>
  <c r="BA79" i="1"/>
  <c r="BD78" i="1"/>
  <c r="CN78" i="6"/>
  <c r="CK79" i="6"/>
  <c r="AO79" i="6"/>
  <c r="AR78" i="6"/>
  <c r="EV77" i="6"/>
  <c r="ES78" i="6"/>
  <c r="FE79" i="1"/>
  <c r="FH78" i="1"/>
  <c r="H77" i="6"/>
  <c r="E78" i="6"/>
  <c r="CK81" i="1"/>
  <c r="CN80" i="1"/>
  <c r="HP78" i="1"/>
  <c r="HM79" i="1"/>
  <c r="KJ81" i="1"/>
  <c r="KJ80" i="1"/>
  <c r="KJ82" i="1"/>
  <c r="KJ78" i="1"/>
  <c r="KJ83" i="1"/>
  <c r="KB77" i="1"/>
  <c r="KJ79" i="1"/>
  <c r="KJ77" i="1"/>
  <c r="KJ84" i="1"/>
  <c r="H77" i="10"/>
  <c r="AR77" i="1"/>
  <c r="AO78" i="1"/>
  <c r="KN81" i="1"/>
  <c r="KN80" i="1"/>
  <c r="KN83" i="1"/>
  <c r="KN77" i="1"/>
  <c r="KN84" i="1"/>
  <c r="KF77" i="1"/>
  <c r="KN82" i="1"/>
  <c r="KN78" i="1"/>
  <c r="KN79" i="1"/>
  <c r="AD187" i="6"/>
  <c r="CL78" i="6"/>
  <c r="HN77" i="6"/>
  <c r="BD188" i="6"/>
  <c r="BA189" i="6"/>
  <c r="HD77" i="1"/>
  <c r="HA78" i="1"/>
  <c r="GR77" i="1"/>
  <c r="GO78" i="1"/>
  <c r="JX77" i="1"/>
  <c r="JV77" i="1"/>
  <c r="JI77" i="1"/>
  <c r="JG85" i="1" s="1"/>
  <c r="FT80" i="1"/>
  <c r="FQ81" i="1"/>
  <c r="BY79" i="6"/>
  <c r="CB78" i="6"/>
  <c r="F164" i="1"/>
  <c r="JJ163" i="1"/>
  <c r="E188" i="6"/>
  <c r="H187" i="6"/>
  <c r="AO189" i="6"/>
  <c r="AR188" i="6"/>
  <c r="DU79" i="1"/>
  <c r="DX78" i="1"/>
  <c r="KL83" i="1"/>
  <c r="KL82" i="1"/>
  <c r="KL77" i="1"/>
  <c r="KL78" i="1"/>
  <c r="KL79" i="1"/>
  <c r="KD77" i="1"/>
  <c r="KL81" i="1"/>
  <c r="KL80" i="1"/>
  <c r="KL84" i="1"/>
  <c r="GO79" i="6"/>
  <c r="GR78" i="6"/>
  <c r="CW79" i="1"/>
  <c r="CZ78" i="1"/>
  <c r="IB78" i="1"/>
  <c r="HY79" i="1"/>
  <c r="EG78" i="1"/>
  <c r="EJ77" i="1"/>
  <c r="BM79" i="6"/>
  <c r="BP78" i="6"/>
  <c r="JL74" i="1"/>
  <c r="C74" i="10"/>
  <c r="JI75" i="1"/>
  <c r="JL75" i="1" s="1"/>
  <c r="Q79" i="1"/>
  <c r="T78" i="1"/>
  <c r="F189" i="6"/>
  <c r="IK78" i="1"/>
  <c r="IN77" i="1"/>
  <c r="DI79" i="1"/>
  <c r="DL78" i="1"/>
  <c r="J78" i="10"/>
  <c r="IX194" i="1"/>
  <c r="GC79" i="6" l="1"/>
  <c r="GF78" i="6"/>
  <c r="CZ78" i="6"/>
  <c r="CW79" i="6"/>
  <c r="AF78" i="6"/>
  <c r="AC79" i="6"/>
  <c r="JV78" i="1"/>
  <c r="EJ79" i="6"/>
  <c r="EG80" i="6"/>
  <c r="BY79" i="1"/>
  <c r="CB78" i="1"/>
  <c r="FQ80" i="6"/>
  <c r="FT79" i="6"/>
  <c r="FE80" i="6"/>
  <c r="FH79" i="6"/>
  <c r="ES80" i="1"/>
  <c r="EV79" i="1"/>
  <c r="H79" i="1"/>
  <c r="E80" i="1"/>
  <c r="Q80" i="6"/>
  <c r="T79" i="6"/>
  <c r="F78" i="10"/>
  <c r="EV78" i="6"/>
  <c r="ES79" i="6"/>
  <c r="HM78" i="6"/>
  <c r="HP78" i="6" s="1"/>
  <c r="IZ79" i="1"/>
  <c r="IW80" i="1"/>
  <c r="FH79" i="1"/>
  <c r="FE80" i="1"/>
  <c r="BA80" i="1"/>
  <c r="BD79" i="1"/>
  <c r="BD83" i="6"/>
  <c r="BD84" i="6"/>
  <c r="BA86" i="6"/>
  <c r="HA79" i="6"/>
  <c r="HD78" i="6"/>
  <c r="DU80" i="6"/>
  <c r="DX79" i="6"/>
  <c r="GF81" i="1"/>
  <c r="GC82" i="1"/>
  <c r="AF79" i="1"/>
  <c r="AC80" i="1"/>
  <c r="CK82" i="1"/>
  <c r="CN81" i="1"/>
  <c r="AO80" i="6"/>
  <c r="AR79" i="6"/>
  <c r="BP79" i="1"/>
  <c r="BM80" i="1"/>
  <c r="JI78" i="1"/>
  <c r="C78" i="10" s="1"/>
  <c r="E79" i="6"/>
  <c r="H78" i="6"/>
  <c r="CK80" i="6"/>
  <c r="CN79" i="6"/>
  <c r="DL78" i="6"/>
  <c r="DI79" i="6"/>
  <c r="EG79" i="1"/>
  <c r="EJ78" i="1"/>
  <c r="D78" i="10"/>
  <c r="H78" i="10"/>
  <c r="AR78" i="1"/>
  <c r="AO79" i="1"/>
  <c r="DI80" i="1"/>
  <c r="DL79" i="1"/>
  <c r="J79" i="10"/>
  <c r="Q80" i="1"/>
  <c r="T79" i="1"/>
  <c r="DU80" i="1"/>
  <c r="DX79" i="1"/>
  <c r="F167" i="1"/>
  <c r="JJ164" i="1"/>
  <c r="JH175" i="1" s="1"/>
  <c r="BM80" i="6"/>
  <c r="BP79" i="6"/>
  <c r="GR79" i="6"/>
  <c r="GO80" i="6"/>
  <c r="GO79" i="1"/>
  <c r="GR78" i="1"/>
  <c r="JX78" i="1"/>
  <c r="IN78" i="1"/>
  <c r="IK79" i="1"/>
  <c r="C77" i="10"/>
  <c r="JL77" i="1"/>
  <c r="BY80" i="6"/>
  <c r="CB79" i="6"/>
  <c r="BD189" i="6"/>
  <c r="BA190" i="6"/>
  <c r="HY80" i="1"/>
  <c r="IB79" i="1"/>
  <c r="CL79" i="6"/>
  <c r="HN78" i="6"/>
  <c r="AO190" i="6"/>
  <c r="AR189" i="6"/>
  <c r="H188" i="6"/>
  <c r="E189" i="6"/>
  <c r="JW78" i="1"/>
  <c r="HD78" i="1"/>
  <c r="HA79" i="1"/>
  <c r="D79" i="10" s="1"/>
  <c r="HP79" i="1"/>
  <c r="HM80" i="1"/>
  <c r="F190" i="6"/>
  <c r="CW80" i="1"/>
  <c r="CZ79" i="1"/>
  <c r="FQ82" i="1"/>
  <c r="FT81" i="1"/>
  <c r="AD188" i="6"/>
  <c r="GF79" i="6" l="1"/>
  <c r="GC80" i="6"/>
  <c r="EJ80" i="6"/>
  <c r="EG81" i="6"/>
  <c r="HM79" i="6"/>
  <c r="HP79" i="6" s="1"/>
  <c r="AF79" i="6"/>
  <c r="AC80" i="6"/>
  <c r="CZ79" i="6"/>
  <c r="CW80" i="6"/>
  <c r="BY80" i="1"/>
  <c r="CB79" i="1"/>
  <c r="FE81" i="6"/>
  <c r="FH80" i="6"/>
  <c r="FQ81" i="6"/>
  <c r="FT80" i="6"/>
  <c r="T80" i="6"/>
  <c r="Q81" i="6"/>
  <c r="H80" i="1"/>
  <c r="E81" i="1"/>
  <c r="JL78" i="1"/>
  <c r="ES81" i="1"/>
  <c r="EV80" i="1"/>
  <c r="JI79" i="1"/>
  <c r="JL79" i="1" s="1"/>
  <c r="BA81" i="1"/>
  <c r="BD80" i="1"/>
  <c r="FH80" i="1"/>
  <c r="FE81" i="1"/>
  <c r="IW81" i="1"/>
  <c r="IZ80" i="1"/>
  <c r="HA80" i="6"/>
  <c r="HD79" i="6"/>
  <c r="DL79" i="6"/>
  <c r="DI80" i="6"/>
  <c r="CN82" i="1"/>
  <c r="CK83" i="1"/>
  <c r="BA87" i="6"/>
  <c r="BD86" i="6"/>
  <c r="AO81" i="6"/>
  <c r="AR80" i="6"/>
  <c r="DX80" i="6"/>
  <c r="DU81" i="6"/>
  <c r="AC81" i="1"/>
  <c r="AF80" i="1"/>
  <c r="E80" i="6"/>
  <c r="H79" i="6"/>
  <c r="EV79" i="6"/>
  <c r="ES80" i="6"/>
  <c r="CN80" i="6"/>
  <c r="CK81" i="6"/>
  <c r="BM81" i="1"/>
  <c r="BP80" i="1"/>
  <c r="GF82" i="1"/>
  <c r="GC83" i="1"/>
  <c r="Q81" i="1"/>
  <c r="T80" i="1"/>
  <c r="E190" i="6"/>
  <c r="H189" i="6"/>
  <c r="HM81" i="1"/>
  <c r="HP80" i="1"/>
  <c r="AR190" i="6"/>
  <c r="AO191" i="6"/>
  <c r="IN79" i="1"/>
  <c r="IK80" i="1"/>
  <c r="JJ165" i="1"/>
  <c r="F168" i="1"/>
  <c r="JJ167" i="1"/>
  <c r="F191" i="6"/>
  <c r="GO81" i="6"/>
  <c r="GR80" i="6"/>
  <c r="DI81" i="1"/>
  <c r="DL80" i="1"/>
  <c r="J80" i="10"/>
  <c r="CB80" i="6"/>
  <c r="BY81" i="6"/>
  <c r="DU81" i="1"/>
  <c r="DX80" i="1"/>
  <c r="HD79" i="1"/>
  <c r="HA80" i="1"/>
  <c r="D80" i="10" s="1"/>
  <c r="BD190" i="6"/>
  <c r="BA191" i="6"/>
  <c r="JV79" i="1"/>
  <c r="IB80" i="1"/>
  <c r="HY81" i="1"/>
  <c r="FT82" i="1"/>
  <c r="FQ83" i="1"/>
  <c r="EJ79" i="1"/>
  <c r="EG80" i="1"/>
  <c r="JW80" i="1" s="1"/>
  <c r="JW79" i="1"/>
  <c r="CL80" i="6"/>
  <c r="HN79" i="6"/>
  <c r="GR79" i="1"/>
  <c r="GO80" i="1"/>
  <c r="JX79" i="1"/>
  <c r="AD189" i="6"/>
  <c r="H79" i="10"/>
  <c r="AO80" i="1"/>
  <c r="AR79" i="1"/>
  <c r="CZ80" i="1"/>
  <c r="CW81" i="1"/>
  <c r="BM81" i="6"/>
  <c r="BP80" i="6"/>
  <c r="F79" i="10"/>
  <c r="IX196" i="1"/>
  <c r="JV80" i="1" l="1"/>
  <c r="GC81" i="6"/>
  <c r="GF80" i="6"/>
  <c r="AF80" i="6"/>
  <c r="AC81" i="6"/>
  <c r="CZ80" i="6"/>
  <c r="CW81" i="6"/>
  <c r="EJ81" i="6"/>
  <c r="EG82" i="6"/>
  <c r="FQ82" i="6"/>
  <c r="FT81" i="6"/>
  <c r="FE82" i="6"/>
  <c r="FH81" i="6"/>
  <c r="HM80" i="6"/>
  <c r="HP80" i="6" s="1"/>
  <c r="F80" i="10"/>
  <c r="BY81" i="1"/>
  <c r="CB80" i="1"/>
  <c r="E82" i="1"/>
  <c r="H81" i="1"/>
  <c r="C79" i="10"/>
  <c r="Q82" i="6"/>
  <c r="T81" i="6"/>
  <c r="ES82" i="1"/>
  <c r="EV81" i="1"/>
  <c r="CN84" i="1"/>
  <c r="CK86" i="1"/>
  <c r="CN83" i="1"/>
  <c r="DL80" i="6"/>
  <c r="DI81" i="6"/>
  <c r="E81" i="6"/>
  <c r="H80" i="6"/>
  <c r="GC86" i="1"/>
  <c r="GF84" i="1"/>
  <c r="GF83" i="1"/>
  <c r="AF81" i="1"/>
  <c r="AC82" i="1"/>
  <c r="HD80" i="6"/>
  <c r="HA81" i="6"/>
  <c r="DX81" i="6"/>
  <c r="DU82" i="6"/>
  <c r="BP81" i="1"/>
  <c r="BM82" i="1"/>
  <c r="IW82" i="1"/>
  <c r="IZ81" i="1"/>
  <c r="CN81" i="6"/>
  <c r="CK82" i="6"/>
  <c r="AO82" i="6"/>
  <c r="AR81" i="6"/>
  <c r="EV80" i="6"/>
  <c r="ES81" i="6"/>
  <c r="FE82" i="1"/>
  <c r="FH81" i="1"/>
  <c r="BD87" i="6"/>
  <c r="BA88" i="6"/>
  <c r="BD81" i="1"/>
  <c r="BA82" i="1"/>
  <c r="BP81" i="6"/>
  <c r="BM82" i="6"/>
  <c r="CL81" i="6"/>
  <c r="HN80" i="6"/>
  <c r="FT83" i="1"/>
  <c r="FT84" i="1"/>
  <c r="FQ86" i="1"/>
  <c r="DX81" i="1"/>
  <c r="DU82" i="1"/>
  <c r="GR81" i="6"/>
  <c r="GO82" i="6"/>
  <c r="AO81" i="1"/>
  <c r="AR80" i="1"/>
  <c r="H80" i="10"/>
  <c r="AO194" i="6"/>
  <c r="AR192" i="6"/>
  <c r="AR191" i="6"/>
  <c r="U24" i="11"/>
  <c r="IN80" i="1"/>
  <c r="IK81" i="1"/>
  <c r="BA194" i="6"/>
  <c r="BD192" i="6"/>
  <c r="BD191" i="6"/>
  <c r="T81" i="1"/>
  <c r="Q82" i="1"/>
  <c r="GO81" i="1"/>
  <c r="GR80" i="1"/>
  <c r="JX80" i="1"/>
  <c r="CZ81" i="1"/>
  <c r="CW82" i="1"/>
  <c r="HM82" i="1"/>
  <c r="HP81" i="1"/>
  <c r="HA81" i="1"/>
  <c r="HD80" i="1"/>
  <c r="AD190" i="6"/>
  <c r="IB81" i="1"/>
  <c r="HY82" i="1"/>
  <c r="DL81" i="1"/>
  <c r="DI82" i="1"/>
  <c r="J81" i="10"/>
  <c r="F169" i="1"/>
  <c r="JJ168" i="1"/>
  <c r="E191" i="6"/>
  <c r="H190" i="6"/>
  <c r="JI80" i="1"/>
  <c r="BY82" i="6"/>
  <c r="CB81" i="6"/>
  <c r="EG81" i="1"/>
  <c r="EJ80" i="1"/>
  <c r="IX197" i="1"/>
  <c r="JV81" i="1" l="1"/>
  <c r="GC82" i="6"/>
  <c r="GF81" i="6"/>
  <c r="EG83" i="6"/>
  <c r="EJ82" i="6"/>
  <c r="CZ81" i="6"/>
  <c r="CW82" i="6"/>
  <c r="AF81" i="6"/>
  <c r="AC82" i="6"/>
  <c r="CB81" i="1"/>
  <c r="BY82" i="1"/>
  <c r="FE83" i="6"/>
  <c r="FH82" i="6"/>
  <c r="FQ83" i="6"/>
  <c r="FT82" i="6"/>
  <c r="EV82" i="1"/>
  <c r="ES83" i="1"/>
  <c r="Q83" i="6"/>
  <c r="T82" i="6"/>
  <c r="H82" i="1"/>
  <c r="E83" i="1"/>
  <c r="F81" i="10"/>
  <c r="BA83" i="1"/>
  <c r="BD82" i="1"/>
  <c r="HD81" i="6"/>
  <c r="HA82" i="6"/>
  <c r="E82" i="6"/>
  <c r="H81" i="6"/>
  <c r="BD88" i="6"/>
  <c r="BA89" i="6"/>
  <c r="CN82" i="6"/>
  <c r="CK83" i="6"/>
  <c r="AC83" i="1"/>
  <c r="AF82" i="1"/>
  <c r="DI82" i="6"/>
  <c r="DL81" i="6"/>
  <c r="AR82" i="6"/>
  <c r="AO83" i="6"/>
  <c r="BP82" i="1"/>
  <c r="BM83" i="1"/>
  <c r="GF86" i="1"/>
  <c r="GC87" i="1"/>
  <c r="DU83" i="6"/>
  <c r="DX82" i="6"/>
  <c r="FE83" i="1"/>
  <c r="FH82" i="1"/>
  <c r="EV81" i="6"/>
  <c r="ES82" i="6"/>
  <c r="IZ82" i="1"/>
  <c r="IW83" i="1"/>
  <c r="JI81" i="1"/>
  <c r="JL81" i="1" s="1"/>
  <c r="HM81" i="6"/>
  <c r="HP81" i="6" s="1"/>
  <c r="CK87" i="1"/>
  <c r="CN86" i="1"/>
  <c r="GO83" i="6"/>
  <c r="GR82" i="6"/>
  <c r="GR81" i="1"/>
  <c r="GO82" i="1"/>
  <c r="JX81" i="1"/>
  <c r="HY83" i="1"/>
  <c r="IB82" i="1"/>
  <c r="JW81" i="1"/>
  <c r="F195" i="6"/>
  <c r="CW83" i="1"/>
  <c r="CZ82" i="1"/>
  <c r="AO195" i="6"/>
  <c r="AR194" i="6"/>
  <c r="FQ87" i="1"/>
  <c r="FT86" i="1"/>
  <c r="BD194" i="6"/>
  <c r="BA195" i="6"/>
  <c r="HA82" i="1"/>
  <c r="D82" i="10" s="1"/>
  <c r="HD81" i="1"/>
  <c r="IN81" i="1"/>
  <c r="IK82" i="1"/>
  <c r="D81" i="10"/>
  <c r="BY83" i="6"/>
  <c r="CB82" i="6"/>
  <c r="E194" i="6"/>
  <c r="H192" i="6"/>
  <c r="H191" i="6"/>
  <c r="AD191" i="6"/>
  <c r="F170" i="1"/>
  <c r="JJ169" i="1"/>
  <c r="DU83" i="1"/>
  <c r="DX82" i="1"/>
  <c r="CL82" i="6"/>
  <c r="HN81" i="6"/>
  <c r="EJ81" i="1"/>
  <c r="EG82" i="1"/>
  <c r="JW82" i="1" s="1"/>
  <c r="DL82" i="1"/>
  <c r="DI83" i="1"/>
  <c r="J82" i="10"/>
  <c r="Q83" i="1"/>
  <c r="T82" i="1"/>
  <c r="BP82" i="6"/>
  <c r="BM83" i="6"/>
  <c r="JL80" i="1"/>
  <c r="C80" i="10"/>
  <c r="HM83" i="1"/>
  <c r="HP82" i="1"/>
  <c r="H81" i="10"/>
  <c r="AO82" i="1"/>
  <c r="AR81" i="1"/>
  <c r="GC83" i="6" l="1"/>
  <c r="GF82" i="6"/>
  <c r="AF82" i="6"/>
  <c r="AC83" i="6"/>
  <c r="CW83" i="6"/>
  <c r="CZ82" i="6"/>
  <c r="JV82" i="1"/>
  <c r="EG86" i="6"/>
  <c r="EJ83" i="6"/>
  <c r="EJ84" i="6"/>
  <c r="FT83" i="6"/>
  <c r="FT84" i="6"/>
  <c r="FQ86" i="6"/>
  <c r="FE86" i="6"/>
  <c r="FH83" i="6"/>
  <c r="FH84" i="6"/>
  <c r="CB82" i="1"/>
  <c r="BY83" i="1"/>
  <c r="H84" i="1"/>
  <c r="H83" i="1"/>
  <c r="E86" i="1"/>
  <c r="Q86" i="6"/>
  <c r="T84" i="6"/>
  <c r="T83" i="6"/>
  <c r="S12" i="11"/>
  <c r="ES86" i="1"/>
  <c r="EV84" i="1"/>
  <c r="EV83" i="1"/>
  <c r="F82" i="10"/>
  <c r="IW86" i="1"/>
  <c r="IZ83" i="1"/>
  <c r="IZ84" i="1"/>
  <c r="AO86" i="6"/>
  <c r="AR83" i="6"/>
  <c r="AR84" i="6"/>
  <c r="U12" i="11"/>
  <c r="EV82" i="6"/>
  <c r="ES83" i="6"/>
  <c r="FE86" i="1"/>
  <c r="FH83" i="1"/>
  <c r="FH84" i="1"/>
  <c r="C81" i="10"/>
  <c r="CN83" i="6"/>
  <c r="CN84" i="6"/>
  <c r="CK86" i="6"/>
  <c r="BM86" i="1"/>
  <c r="BP83" i="1"/>
  <c r="BP84" i="1"/>
  <c r="HA83" i="6"/>
  <c r="HD82" i="6"/>
  <c r="DX83" i="6"/>
  <c r="DX84" i="6"/>
  <c r="DU86" i="6"/>
  <c r="H82" i="6"/>
  <c r="E83" i="6"/>
  <c r="DL82" i="6"/>
  <c r="DI83" i="6"/>
  <c r="GC88" i="1"/>
  <c r="GF87" i="1"/>
  <c r="BA90" i="6"/>
  <c r="BD89" i="6"/>
  <c r="CK88" i="1"/>
  <c r="CN87" i="1"/>
  <c r="AF84" i="1"/>
  <c r="AF83" i="1"/>
  <c r="AC86" i="1"/>
  <c r="HM82" i="6"/>
  <c r="HP82" i="6" s="1"/>
  <c r="BD83" i="1"/>
  <c r="BA86" i="1"/>
  <c r="BD84" i="1"/>
  <c r="BP83" i="6"/>
  <c r="BP84" i="6"/>
  <c r="W12" i="11"/>
  <c r="BM86" i="6"/>
  <c r="CL83" i="6"/>
  <c r="HN82" i="6"/>
  <c r="DX83" i="1"/>
  <c r="DX84" i="1"/>
  <c r="DU86" i="1"/>
  <c r="HA83" i="1"/>
  <c r="D83" i="10" s="1"/>
  <c r="HD82" i="1"/>
  <c r="CW86" i="1"/>
  <c r="CZ84" i="1"/>
  <c r="CZ83" i="1"/>
  <c r="AO196" i="6"/>
  <c r="AR195" i="6"/>
  <c r="DL84" i="1"/>
  <c r="DI86" i="1"/>
  <c r="DL83" i="1"/>
  <c r="J83" i="10"/>
  <c r="IB84" i="1"/>
  <c r="IB83" i="1"/>
  <c r="HY86" i="1"/>
  <c r="FT87" i="1"/>
  <c r="FQ88" i="1"/>
  <c r="GO86" i="6"/>
  <c r="GR84" i="6"/>
  <c r="GR83" i="6"/>
  <c r="H194" i="6"/>
  <c r="E195" i="6"/>
  <c r="EJ82" i="1"/>
  <c r="EG83" i="1"/>
  <c r="F171" i="1"/>
  <c r="JJ170" i="1"/>
  <c r="BD195" i="6"/>
  <c r="BA196" i="6"/>
  <c r="HP84" i="1"/>
  <c r="HP83" i="1"/>
  <c r="HM86" i="1"/>
  <c r="Q86" i="1"/>
  <c r="T83" i="1"/>
  <c r="T84" i="1"/>
  <c r="CB84" i="6"/>
  <c r="CB83" i="6"/>
  <c r="BY86" i="6"/>
  <c r="H82" i="10"/>
  <c r="AO83" i="1"/>
  <c r="AR82" i="1"/>
  <c r="JI82" i="1"/>
  <c r="F196" i="6"/>
  <c r="GO83" i="1"/>
  <c r="GR82" i="1"/>
  <c r="JX82" i="1"/>
  <c r="IN82" i="1"/>
  <c r="IK83" i="1"/>
  <c r="IX199" i="1"/>
  <c r="F83" i="10" l="1"/>
  <c r="GF84" i="6"/>
  <c r="GF83" i="6"/>
  <c r="GC86" i="6"/>
  <c r="EG87" i="6"/>
  <c r="EJ86" i="6"/>
  <c r="CZ83" i="6"/>
  <c r="CZ84" i="6"/>
  <c r="CW86" i="6"/>
  <c r="AF84" i="6"/>
  <c r="AC86" i="6"/>
  <c r="AF83" i="6"/>
  <c r="BY86" i="1"/>
  <c r="CB84" i="1"/>
  <c r="CB83" i="1"/>
  <c r="FH86" i="6"/>
  <c r="FE87" i="6"/>
  <c r="JV84" i="1"/>
  <c r="FQ87" i="6"/>
  <c r="FT86" i="6"/>
  <c r="EV86" i="1"/>
  <c r="ES87" i="1"/>
  <c r="E87" i="1"/>
  <c r="H86" i="1"/>
  <c r="T86" i="6"/>
  <c r="Q87" i="6"/>
  <c r="JW83" i="1"/>
  <c r="JW84" i="1"/>
  <c r="E86" i="6"/>
  <c r="H83" i="6"/>
  <c r="Q12" i="11"/>
  <c r="H84" i="6"/>
  <c r="KD90" i="1"/>
  <c r="KD86" i="1" s="1"/>
  <c r="CK89" i="1"/>
  <c r="CN88" i="1"/>
  <c r="BP86" i="1"/>
  <c r="BM87" i="1"/>
  <c r="FH86" i="1"/>
  <c r="FE87" i="1"/>
  <c r="BD90" i="6"/>
  <c r="BA91" i="6"/>
  <c r="CN86" i="6"/>
  <c r="CK87" i="6"/>
  <c r="DX86" i="6"/>
  <c r="DU87" i="6"/>
  <c r="GF88" i="1"/>
  <c r="GC89" i="1"/>
  <c r="BA87" i="1"/>
  <c r="BD86" i="1"/>
  <c r="AR86" i="6"/>
  <c r="AO87" i="6"/>
  <c r="DL83" i="6"/>
  <c r="DL84" i="6"/>
  <c r="DI86" i="6"/>
  <c r="EV83" i="6"/>
  <c r="ES86" i="6"/>
  <c r="EV84" i="6"/>
  <c r="HD83" i="6"/>
  <c r="HD84" i="6"/>
  <c r="HA86" i="6"/>
  <c r="HM83" i="6"/>
  <c r="HP83" i="6" s="1"/>
  <c r="AF86" i="1"/>
  <c r="AC87" i="1"/>
  <c r="IW87" i="1"/>
  <c r="IZ86" i="1"/>
  <c r="KB90" i="1"/>
  <c r="HY87" i="1"/>
  <c r="IB86" i="1"/>
  <c r="JV83" i="1"/>
  <c r="H195" i="6"/>
  <c r="E196" i="6"/>
  <c r="AO197" i="6"/>
  <c r="AR196" i="6"/>
  <c r="DX86" i="1"/>
  <c r="DU87" i="1"/>
  <c r="IN83" i="1"/>
  <c r="IK86" i="1"/>
  <c r="IN84" i="1"/>
  <c r="JI83" i="1"/>
  <c r="BA197" i="6"/>
  <c r="BD196" i="6"/>
  <c r="C82" i="10"/>
  <c r="JL82" i="1"/>
  <c r="GR86" i="6"/>
  <c r="GO87" i="6"/>
  <c r="GR84" i="1"/>
  <c r="GR83" i="1"/>
  <c r="GO86" i="1"/>
  <c r="JX84" i="1"/>
  <c r="JX83" i="1"/>
  <c r="KF90" i="1"/>
  <c r="F172" i="1"/>
  <c r="JJ171" i="1"/>
  <c r="T86" i="1"/>
  <c r="Q87" i="1"/>
  <c r="EJ83" i="1"/>
  <c r="EG86" i="1"/>
  <c r="JW86" i="1" s="1"/>
  <c r="EJ84" i="1"/>
  <c r="HD83" i="1"/>
  <c r="HA86" i="1"/>
  <c r="HD84" i="1"/>
  <c r="FT88" i="1"/>
  <c r="FQ89" i="1"/>
  <c r="CW87" i="1"/>
  <c r="CZ86" i="1"/>
  <c r="F197" i="6"/>
  <c r="BY87" i="6"/>
  <c r="CB86" i="6"/>
  <c r="AR83" i="1"/>
  <c r="H83" i="10"/>
  <c r="AR84" i="1"/>
  <c r="AO86" i="1"/>
  <c r="DL86" i="1"/>
  <c r="DI87" i="1"/>
  <c r="J86" i="10"/>
  <c r="AD195" i="6"/>
  <c r="HP86" i="1"/>
  <c r="HM87" i="1"/>
  <c r="CL86" i="6"/>
  <c r="HN83" i="6"/>
  <c r="HL94" i="6" s="1"/>
  <c r="BP86" i="6"/>
  <c r="BM87" i="6"/>
  <c r="IX200" i="1"/>
  <c r="KL90" i="1" l="1"/>
  <c r="GC87" i="6"/>
  <c r="GF86" i="6"/>
  <c r="KL93" i="1"/>
  <c r="CZ86" i="6"/>
  <c r="CW87" i="6"/>
  <c r="AF86" i="6"/>
  <c r="AC87" i="6"/>
  <c r="EJ87" i="6"/>
  <c r="EG88" i="6"/>
  <c r="FT87" i="6"/>
  <c r="FQ88" i="6"/>
  <c r="FE88" i="6"/>
  <c r="FH87" i="6"/>
  <c r="KL91" i="1"/>
  <c r="KL87" i="1"/>
  <c r="KL88" i="1"/>
  <c r="KL92" i="1"/>
  <c r="BY87" i="1"/>
  <c r="CB86" i="1"/>
  <c r="T87" i="6"/>
  <c r="Q88" i="6"/>
  <c r="E88" i="1"/>
  <c r="H87" i="1"/>
  <c r="EV87" i="1"/>
  <c r="ES88" i="1"/>
  <c r="KL86" i="1"/>
  <c r="KL89" i="1"/>
  <c r="HK94" i="6"/>
  <c r="HM86" i="6"/>
  <c r="HP86" i="6" s="1"/>
  <c r="HP84" i="6"/>
  <c r="JI86" i="1"/>
  <c r="JG94" i="1" s="1"/>
  <c r="AF87" i="1"/>
  <c r="AC88" i="1"/>
  <c r="DX87" i="6"/>
  <c r="DU88" i="6"/>
  <c r="HA87" i="6"/>
  <c r="HD86" i="6"/>
  <c r="BM88" i="1"/>
  <c r="BP87" i="1"/>
  <c r="DL86" i="6"/>
  <c r="DI87" i="6"/>
  <c r="AO88" i="6"/>
  <c r="AR87" i="6"/>
  <c r="CN89" i="1"/>
  <c r="CK90" i="1"/>
  <c r="FH87" i="1"/>
  <c r="FE88" i="1"/>
  <c r="CN87" i="6"/>
  <c r="CK88" i="6"/>
  <c r="GC90" i="1"/>
  <c r="GF89" i="1"/>
  <c r="BA92" i="6"/>
  <c r="BD91" i="6"/>
  <c r="IZ87" i="1"/>
  <c r="IW88" i="1"/>
  <c r="ES87" i="6"/>
  <c r="EV86" i="6"/>
  <c r="BA88" i="1"/>
  <c r="BD87" i="1"/>
  <c r="E87" i="6"/>
  <c r="H86" i="6"/>
  <c r="AO198" i="6"/>
  <c r="AR197" i="6"/>
  <c r="F198" i="6"/>
  <c r="IN86" i="1"/>
  <c r="IK87" i="1"/>
  <c r="H196" i="6"/>
  <c r="E197" i="6"/>
  <c r="JL83" i="1"/>
  <c r="C83" i="10"/>
  <c r="DI88" i="1"/>
  <c r="DL87" i="1"/>
  <c r="J87" i="10"/>
  <c r="EJ86" i="1"/>
  <c r="EG87" i="1"/>
  <c r="JW87" i="1" s="1"/>
  <c r="GR87" i="6"/>
  <c r="GO88" i="6"/>
  <c r="HM88" i="1"/>
  <c r="HP87" i="1"/>
  <c r="F173" i="1"/>
  <c r="JJ172" i="1"/>
  <c r="BM88" i="6"/>
  <c r="BP87" i="6"/>
  <c r="AO87" i="1"/>
  <c r="H86" i="10"/>
  <c r="AR86" i="1"/>
  <c r="CZ87" i="1"/>
  <c r="CW88" i="1"/>
  <c r="JV86" i="1"/>
  <c r="FQ90" i="1"/>
  <c r="FT89" i="1"/>
  <c r="KN90" i="1"/>
  <c r="KN91" i="1"/>
  <c r="KN93" i="1"/>
  <c r="KN89" i="1"/>
  <c r="KN88" i="1"/>
  <c r="KN87" i="1"/>
  <c r="KN92" i="1"/>
  <c r="KN86" i="1"/>
  <c r="KF86" i="1"/>
  <c r="HA87" i="1"/>
  <c r="D87" i="10" s="1"/>
  <c r="HD86" i="1"/>
  <c r="F86" i="10"/>
  <c r="D86" i="10"/>
  <c r="GR86" i="1"/>
  <c r="GO87" i="1"/>
  <c r="JX86" i="1"/>
  <c r="DX87" i="1"/>
  <c r="DU88" i="1"/>
  <c r="CL87" i="6"/>
  <c r="HN86" i="6"/>
  <c r="T87" i="1"/>
  <c r="Q88" i="1"/>
  <c r="JI84" i="1"/>
  <c r="JL84" i="1" s="1"/>
  <c r="CB87" i="6"/>
  <c r="BY88" i="6"/>
  <c r="AD196" i="6"/>
  <c r="BA198" i="6"/>
  <c r="BD197" i="6"/>
  <c r="HY88" i="1"/>
  <c r="IB87" i="1"/>
  <c r="KB86" i="1"/>
  <c r="KJ89" i="1"/>
  <c r="KJ91" i="1"/>
  <c r="KJ88" i="1"/>
  <c r="KJ87" i="1"/>
  <c r="KJ86" i="1"/>
  <c r="KJ93" i="1"/>
  <c r="KJ92" i="1"/>
  <c r="KJ90" i="1"/>
  <c r="IX203" i="1"/>
  <c r="GF87" i="6" l="1"/>
  <c r="GC88" i="6"/>
  <c r="EJ88" i="6"/>
  <c r="EG89" i="6"/>
  <c r="AF87" i="6"/>
  <c r="AC88" i="6"/>
  <c r="CW88" i="6"/>
  <c r="CZ87" i="6"/>
  <c r="BY88" i="1"/>
  <c r="CB87" i="1"/>
  <c r="C86" i="10"/>
  <c r="JL86" i="1"/>
  <c r="JV87" i="1"/>
  <c r="FH88" i="6"/>
  <c r="FE89" i="6"/>
  <c r="FT88" i="6"/>
  <c r="FQ89" i="6"/>
  <c r="HM87" i="6"/>
  <c r="HP87" i="6" s="1"/>
  <c r="ES89" i="1"/>
  <c r="EV88" i="1"/>
  <c r="H88" i="1"/>
  <c r="E89" i="1"/>
  <c r="T88" i="6"/>
  <c r="Q89" i="6"/>
  <c r="GC91" i="1"/>
  <c r="GF90" i="1"/>
  <c r="CK89" i="6"/>
  <c r="CN88" i="6"/>
  <c r="DL87" i="6"/>
  <c r="DI88" i="6"/>
  <c r="BD92" i="6"/>
  <c r="BA95" i="6"/>
  <c r="BD93" i="6"/>
  <c r="CK91" i="1"/>
  <c r="CN90" i="1"/>
  <c r="H87" i="6"/>
  <c r="E88" i="6"/>
  <c r="HA88" i="6"/>
  <c r="HD87" i="6"/>
  <c r="FE89" i="1"/>
  <c r="FH88" i="1"/>
  <c r="BP88" i="1"/>
  <c r="BM89" i="1"/>
  <c r="DU89" i="6"/>
  <c r="DX88" i="6"/>
  <c r="BD88" i="1"/>
  <c r="BA89" i="1"/>
  <c r="AC89" i="1"/>
  <c r="AF88" i="1"/>
  <c r="IW89" i="1"/>
  <c r="IZ88" i="1"/>
  <c r="EV87" i="6"/>
  <c r="ES88" i="6"/>
  <c r="AO89" i="6"/>
  <c r="AR88" i="6"/>
  <c r="E198" i="6"/>
  <c r="H197" i="6"/>
  <c r="IB88" i="1"/>
  <c r="HY89" i="1"/>
  <c r="DX88" i="1"/>
  <c r="DU89" i="1"/>
  <c r="GR87" i="1"/>
  <c r="GO88" i="1"/>
  <c r="JX87" i="1"/>
  <c r="CZ88" i="1"/>
  <c r="CW89" i="1"/>
  <c r="CL88" i="6"/>
  <c r="HN87" i="6"/>
  <c r="HP88" i="1"/>
  <c r="HM89" i="1"/>
  <c r="IK88" i="1"/>
  <c r="IN87" i="1"/>
  <c r="AD197" i="6"/>
  <c r="GR88" i="6"/>
  <c r="GO89" i="6"/>
  <c r="FT90" i="1"/>
  <c r="FQ91" i="1"/>
  <c r="BD198" i="6"/>
  <c r="BA199" i="6"/>
  <c r="JI87" i="1"/>
  <c r="H87" i="10"/>
  <c r="AO88" i="1"/>
  <c r="AR87" i="1"/>
  <c r="EJ87" i="1"/>
  <c r="EG88" i="1"/>
  <c r="JW88" i="1" s="1"/>
  <c r="F87" i="10"/>
  <c r="HD87" i="1"/>
  <c r="HA88" i="1"/>
  <c r="D88" i="10" s="1"/>
  <c r="BM89" i="6"/>
  <c r="BP88" i="6"/>
  <c r="DL88" i="1"/>
  <c r="DI89" i="1"/>
  <c r="J88" i="10"/>
  <c r="CB88" i="6"/>
  <c r="BY89" i="6"/>
  <c r="Q89" i="1"/>
  <c r="T88" i="1"/>
  <c r="F199" i="6"/>
  <c r="F176" i="1"/>
  <c r="JJ173" i="1"/>
  <c r="JH184" i="1" s="1"/>
  <c r="AO199" i="6"/>
  <c r="AR198" i="6"/>
  <c r="IX204" i="1"/>
  <c r="JV88" i="1" l="1"/>
  <c r="GF88" i="6"/>
  <c r="GC89" i="6"/>
  <c r="CZ88" i="6"/>
  <c r="CW89" i="6"/>
  <c r="AF88" i="6"/>
  <c r="AC89" i="6"/>
  <c r="EG90" i="6"/>
  <c r="EJ89" i="6"/>
  <c r="FE90" i="6"/>
  <c r="FH89" i="6"/>
  <c r="FQ90" i="6"/>
  <c r="FT89" i="6"/>
  <c r="BY89" i="1"/>
  <c r="CB88" i="1"/>
  <c r="Q90" i="6"/>
  <c r="T89" i="6"/>
  <c r="E90" i="1"/>
  <c r="H89" i="1"/>
  <c r="EV89" i="1"/>
  <c r="ES90" i="1"/>
  <c r="F88" i="10"/>
  <c r="DI89" i="6"/>
  <c r="DL88" i="6"/>
  <c r="E89" i="6"/>
  <c r="H88" i="6"/>
  <c r="BD89" i="1"/>
  <c r="BA90" i="1"/>
  <c r="AR89" i="6"/>
  <c r="AO90" i="6"/>
  <c r="CN89" i="6"/>
  <c r="CK90" i="6"/>
  <c r="HM88" i="6"/>
  <c r="HP88" i="6" s="1"/>
  <c r="AF89" i="1"/>
  <c r="AC90" i="1"/>
  <c r="FH89" i="1"/>
  <c r="FE90" i="1"/>
  <c r="BA96" i="6"/>
  <c r="BD95" i="6"/>
  <c r="ES89" i="6"/>
  <c r="EV88" i="6"/>
  <c r="DU90" i="6"/>
  <c r="DX89" i="6"/>
  <c r="CK92" i="1"/>
  <c r="CN91" i="1"/>
  <c r="HD88" i="6"/>
  <c r="HA89" i="6"/>
  <c r="BM90" i="1"/>
  <c r="BP89" i="1"/>
  <c r="IW90" i="1"/>
  <c r="IZ89" i="1"/>
  <c r="GF91" i="1"/>
  <c r="GC92" i="1"/>
  <c r="BP89" i="6"/>
  <c r="BM90" i="6"/>
  <c r="CW90" i="1"/>
  <c r="CZ89" i="1"/>
  <c r="CB89" i="6"/>
  <c r="BY90" i="6"/>
  <c r="H198" i="6"/>
  <c r="E199" i="6"/>
  <c r="AR199" i="6"/>
  <c r="AO200" i="6"/>
  <c r="F200" i="6"/>
  <c r="GO90" i="6"/>
  <c r="GR89" i="6"/>
  <c r="EJ88" i="1"/>
  <c r="EG89" i="1"/>
  <c r="JW89" i="1" s="1"/>
  <c r="H88" i="10"/>
  <c r="AO89" i="1"/>
  <c r="AR88" i="1"/>
  <c r="CL89" i="6"/>
  <c r="HN88" i="6"/>
  <c r="GO89" i="1"/>
  <c r="GR88" i="1"/>
  <c r="JX88" i="1"/>
  <c r="JI88" i="1"/>
  <c r="FT91" i="1"/>
  <c r="FQ92" i="1"/>
  <c r="AD198" i="6"/>
  <c r="JJ174" i="1"/>
  <c r="DI90" i="1"/>
  <c r="DL89" i="1"/>
  <c r="J89" i="10"/>
  <c r="DX89" i="1"/>
  <c r="DU90" i="1"/>
  <c r="HD88" i="1"/>
  <c r="HA89" i="1"/>
  <c r="D89" i="10" s="1"/>
  <c r="F177" i="1"/>
  <c r="JJ176" i="1"/>
  <c r="T89" i="1"/>
  <c r="Q90" i="1"/>
  <c r="JL87" i="1"/>
  <c r="C87" i="10"/>
  <c r="BA200" i="6"/>
  <c r="BD199" i="6"/>
  <c r="IK89" i="1"/>
  <c r="IN88" i="1"/>
  <c r="HP89" i="1"/>
  <c r="HM90" i="1"/>
  <c r="IB89" i="1"/>
  <c r="HY90" i="1"/>
  <c r="IX205" i="1"/>
  <c r="GC90" i="6" l="1"/>
  <c r="GF89" i="6"/>
  <c r="EJ90" i="6"/>
  <c r="EG91" i="6"/>
  <c r="JV89" i="1"/>
  <c r="AC90" i="6"/>
  <c r="AF89" i="6"/>
  <c r="CZ89" i="6"/>
  <c r="CW90" i="6"/>
  <c r="CB89" i="1"/>
  <c r="BY90" i="1"/>
  <c r="FQ91" i="6"/>
  <c r="FT90" i="6"/>
  <c r="FE91" i="6"/>
  <c r="FH90" i="6"/>
  <c r="E91" i="1"/>
  <c r="H90" i="1"/>
  <c r="EV90" i="1"/>
  <c r="ES91" i="1"/>
  <c r="Q91" i="6"/>
  <c r="T90" i="6"/>
  <c r="GC95" i="1"/>
  <c r="GF93" i="1"/>
  <c r="GF92" i="1"/>
  <c r="BA97" i="6"/>
  <c r="BD96" i="6"/>
  <c r="AO91" i="6"/>
  <c r="AR90" i="6"/>
  <c r="HD89" i="6"/>
  <c r="HA90" i="6"/>
  <c r="ES90" i="6"/>
  <c r="EV89" i="6"/>
  <c r="CN93" i="1"/>
  <c r="CN92" i="1"/>
  <c r="CK95" i="1"/>
  <c r="BD90" i="1"/>
  <c r="BA91" i="1"/>
  <c r="CN90" i="6"/>
  <c r="CK91" i="6"/>
  <c r="DU91" i="6"/>
  <c r="DX90" i="6"/>
  <c r="FE91" i="1"/>
  <c r="FH90" i="1"/>
  <c r="IZ90" i="1"/>
  <c r="IW91" i="1"/>
  <c r="HM89" i="6"/>
  <c r="HP89" i="6" s="1"/>
  <c r="AC91" i="1"/>
  <c r="AF90" i="1"/>
  <c r="H89" i="6"/>
  <c r="E90" i="6"/>
  <c r="F89" i="10"/>
  <c r="BM91" i="1"/>
  <c r="BP90" i="1"/>
  <c r="DI90" i="6"/>
  <c r="DL89" i="6"/>
  <c r="HA90" i="1"/>
  <c r="HD89" i="1"/>
  <c r="Q91" i="1"/>
  <c r="T90" i="1"/>
  <c r="F203" i="6"/>
  <c r="FQ95" i="1"/>
  <c r="FT92" i="1"/>
  <c r="FT93" i="1"/>
  <c r="AR200" i="6"/>
  <c r="AR201" i="6"/>
  <c r="AO203" i="6"/>
  <c r="U25" i="11"/>
  <c r="AO90" i="1"/>
  <c r="H89" i="10"/>
  <c r="AR89" i="1"/>
  <c r="CB90" i="6"/>
  <c r="BY91" i="6"/>
  <c r="IK90" i="1"/>
  <c r="IN89" i="1"/>
  <c r="DX90" i="1"/>
  <c r="DU91" i="1"/>
  <c r="GR89" i="1"/>
  <c r="GO90" i="1"/>
  <c r="JX89" i="1"/>
  <c r="BD201" i="6"/>
  <c r="BA203" i="6"/>
  <c r="BD200" i="6"/>
  <c r="CL90" i="6"/>
  <c r="HN89" i="6"/>
  <c r="CW91" i="1"/>
  <c r="CZ90" i="1"/>
  <c r="F178" i="1"/>
  <c r="JJ177" i="1"/>
  <c r="E200" i="6"/>
  <c r="H199" i="6"/>
  <c r="HY91" i="1"/>
  <c r="IB90" i="1"/>
  <c r="EG90" i="1"/>
  <c r="EJ89" i="1"/>
  <c r="HP90" i="1"/>
  <c r="HM91" i="1"/>
  <c r="BM91" i="6"/>
  <c r="BP90" i="6"/>
  <c r="GO91" i="6"/>
  <c r="GR90" i="6"/>
  <c r="AD199" i="6"/>
  <c r="JL88" i="1"/>
  <c r="C88" i="10"/>
  <c r="JI89" i="1"/>
  <c r="DL90" i="1"/>
  <c r="DI91" i="1"/>
  <c r="J90" i="10"/>
  <c r="IX206" i="1"/>
  <c r="GF90" i="6" l="1"/>
  <c r="GC91" i="6"/>
  <c r="AF90" i="6"/>
  <c r="AC91" i="6"/>
  <c r="EJ91" i="6"/>
  <c r="EG92" i="6"/>
  <c r="CZ90" i="6"/>
  <c r="CW91" i="6"/>
  <c r="FE92" i="6"/>
  <c r="FH91" i="6"/>
  <c r="FQ92" i="6"/>
  <c r="FT91" i="6"/>
  <c r="CB90" i="1"/>
  <c r="BY91" i="1"/>
  <c r="EV91" i="1"/>
  <c r="ES92" i="1"/>
  <c r="Q92" i="6"/>
  <c r="T91" i="6"/>
  <c r="F90" i="10"/>
  <c r="E92" i="1"/>
  <c r="H91" i="1"/>
  <c r="E91" i="6"/>
  <c r="H90" i="6"/>
  <c r="DU92" i="6"/>
  <c r="DX91" i="6"/>
  <c r="IW92" i="1"/>
  <c r="IZ91" i="1"/>
  <c r="CK92" i="6"/>
  <c r="CN91" i="6"/>
  <c r="FH91" i="1"/>
  <c r="FE92" i="1"/>
  <c r="BA92" i="1"/>
  <c r="BD91" i="1"/>
  <c r="DL90" i="6"/>
  <c r="DI91" i="6"/>
  <c r="HD90" i="6"/>
  <c r="HA91" i="6"/>
  <c r="AC92" i="1"/>
  <c r="AF91" i="1"/>
  <c r="HM90" i="6"/>
  <c r="HP90" i="6" s="1"/>
  <c r="JI90" i="1"/>
  <c r="C90" i="10" s="1"/>
  <c r="AO92" i="6"/>
  <c r="AR91" i="6"/>
  <c r="BA98" i="6"/>
  <c r="BD97" i="6"/>
  <c r="CK96" i="1"/>
  <c r="CN95" i="1"/>
  <c r="BP91" i="1"/>
  <c r="BM92" i="1"/>
  <c r="ES91" i="6"/>
  <c r="EV90" i="6"/>
  <c r="GF95" i="1"/>
  <c r="GC96" i="1"/>
  <c r="CZ91" i="1"/>
  <c r="CW92" i="1"/>
  <c r="BA204" i="6"/>
  <c r="BD203" i="6"/>
  <c r="BY92" i="6"/>
  <c r="BY95" i="6" s="1"/>
  <c r="CB91" i="6"/>
  <c r="DL91" i="1"/>
  <c r="DI92" i="1"/>
  <c r="J91" i="10"/>
  <c r="F204" i="6"/>
  <c r="H200" i="6"/>
  <c r="H201" i="6"/>
  <c r="E203" i="6"/>
  <c r="JV90" i="1"/>
  <c r="JL89" i="1"/>
  <c r="C89" i="10"/>
  <c r="GR90" i="1"/>
  <c r="GO91" i="1"/>
  <c r="JX90" i="1"/>
  <c r="H90" i="10"/>
  <c r="AO91" i="1"/>
  <c r="AR90" i="1"/>
  <c r="Q92" i="1"/>
  <c r="T91" i="1"/>
  <c r="HD90" i="1"/>
  <c r="HA91" i="1"/>
  <c r="D91" i="10" s="1"/>
  <c r="GR91" i="6"/>
  <c r="GO92" i="6"/>
  <c r="GO95" i="6" s="1"/>
  <c r="EJ90" i="1"/>
  <c r="EG91" i="1"/>
  <c r="JW91" i="1" s="1"/>
  <c r="JW90" i="1"/>
  <c r="DU92" i="1"/>
  <c r="DX91" i="1"/>
  <c r="FQ96" i="1"/>
  <c r="FT95" i="1"/>
  <c r="HP91" i="1"/>
  <c r="HM92" i="1"/>
  <c r="F179" i="1"/>
  <c r="JJ178" i="1"/>
  <c r="CL91" i="6"/>
  <c r="HN90" i="6"/>
  <c r="D90" i="10"/>
  <c r="AD200" i="6"/>
  <c r="BP91" i="6"/>
  <c r="BM92" i="6"/>
  <c r="HY92" i="1"/>
  <c r="IB91" i="1"/>
  <c r="AR203" i="6"/>
  <c r="AO204" i="6"/>
  <c r="IK91" i="1"/>
  <c r="IN90" i="1"/>
  <c r="IX207" i="1"/>
  <c r="GF91" i="6" l="1"/>
  <c r="GC92" i="6"/>
  <c r="CZ91" i="6"/>
  <c r="CW92" i="6"/>
  <c r="EJ93" i="6"/>
  <c r="EJ92" i="6"/>
  <c r="EG95" i="6"/>
  <c r="AC92" i="6"/>
  <c r="AF91" i="6"/>
  <c r="JL90" i="1"/>
  <c r="CB91" i="1"/>
  <c r="BY92" i="1"/>
  <c r="FT93" i="6"/>
  <c r="FQ95" i="6"/>
  <c r="FT92" i="6"/>
  <c r="FH92" i="6"/>
  <c r="FH93" i="6"/>
  <c r="FE95" i="6"/>
  <c r="T93" i="6"/>
  <c r="Q95" i="6"/>
  <c r="S13" i="11"/>
  <c r="T92" i="6"/>
  <c r="EV93" i="1"/>
  <c r="ES95" i="1"/>
  <c r="EV92" i="1"/>
  <c r="H93" i="1"/>
  <c r="H92" i="1"/>
  <c r="E95" i="1"/>
  <c r="HM91" i="6"/>
  <c r="HP91" i="6" s="1"/>
  <c r="FE95" i="1"/>
  <c r="FH92" i="1"/>
  <c r="FH93" i="1"/>
  <c r="AC95" i="1"/>
  <c r="AF92" i="1"/>
  <c r="AF93" i="1"/>
  <c r="CK95" i="6"/>
  <c r="CN93" i="6"/>
  <c r="CN92" i="6"/>
  <c r="BD98" i="6"/>
  <c r="BA99" i="6"/>
  <c r="ES92" i="6"/>
  <c r="EV91" i="6"/>
  <c r="AO95" i="6"/>
  <c r="AR93" i="6"/>
  <c r="AR92" i="6"/>
  <c r="U13" i="11"/>
  <c r="HD91" i="6"/>
  <c r="HA92" i="6"/>
  <c r="GF96" i="1"/>
  <c r="GC97" i="1"/>
  <c r="IZ93" i="1"/>
  <c r="IW95" i="1"/>
  <c r="IZ92" i="1"/>
  <c r="DI92" i="6"/>
  <c r="DL91" i="6"/>
  <c r="CB95" i="6"/>
  <c r="BY96" i="6"/>
  <c r="CN96" i="1"/>
  <c r="CK97" i="1"/>
  <c r="BP92" i="1"/>
  <c r="BP93" i="1"/>
  <c r="BM95" i="1"/>
  <c r="DU95" i="6"/>
  <c r="DX92" i="6"/>
  <c r="DX93" i="6"/>
  <c r="GR95" i="6"/>
  <c r="GO96" i="6"/>
  <c r="BD92" i="1"/>
  <c r="BD93" i="1"/>
  <c r="BA95" i="1"/>
  <c r="H91" i="6"/>
  <c r="E92" i="6"/>
  <c r="GO92" i="1"/>
  <c r="GR91" i="1"/>
  <c r="JX91" i="1"/>
  <c r="T93" i="1"/>
  <c r="T92" i="1"/>
  <c r="Q95" i="1"/>
  <c r="AO205" i="6"/>
  <c r="AR204" i="6"/>
  <c r="FQ97" i="1"/>
  <c r="FT96" i="1"/>
  <c r="F205" i="6"/>
  <c r="CB93" i="6"/>
  <c r="CB92" i="6"/>
  <c r="F91" i="10"/>
  <c r="H203" i="6"/>
  <c r="E204" i="6"/>
  <c r="GR93" i="6"/>
  <c r="GR92" i="6"/>
  <c r="F180" i="1"/>
  <c r="JJ179" i="1"/>
  <c r="HY95" i="1"/>
  <c r="IB92" i="1"/>
  <c r="IB93" i="1"/>
  <c r="DX92" i="1"/>
  <c r="DX93" i="1"/>
  <c r="DU95" i="1"/>
  <c r="HD91" i="1"/>
  <c r="HA92" i="1"/>
  <c r="BP93" i="6"/>
  <c r="W13" i="11"/>
  <c r="BM95" i="6"/>
  <c r="BP92" i="6"/>
  <c r="H91" i="10"/>
  <c r="AO92" i="1"/>
  <c r="AR91" i="1"/>
  <c r="CZ93" i="1"/>
  <c r="CZ92" i="1"/>
  <c r="CW95" i="1"/>
  <c r="JI91" i="1"/>
  <c r="HP93" i="1"/>
  <c r="HM95" i="1"/>
  <c r="HP92" i="1"/>
  <c r="BD204" i="6"/>
  <c r="BA205" i="6"/>
  <c r="IN91" i="1"/>
  <c r="IK92" i="1"/>
  <c r="DL92" i="1"/>
  <c r="DL93" i="1"/>
  <c r="DI95" i="1"/>
  <c r="J92" i="10"/>
  <c r="CL92" i="6"/>
  <c r="HN91" i="6"/>
  <c r="EG92" i="1"/>
  <c r="JW93" i="1" s="1"/>
  <c r="EJ91" i="1"/>
  <c r="JV91" i="1"/>
  <c r="AD203" i="6"/>
  <c r="IX208" i="1"/>
  <c r="GC95" i="6" l="1"/>
  <c r="GF93" i="6"/>
  <c r="GF92" i="6"/>
  <c r="AF93" i="6"/>
  <c r="AF92" i="6"/>
  <c r="AC95" i="6"/>
  <c r="EG96" i="6"/>
  <c r="EJ95" i="6"/>
  <c r="JV92" i="1"/>
  <c r="CW95" i="6"/>
  <c r="CZ92" i="6"/>
  <c r="CZ93" i="6"/>
  <c r="FQ96" i="6"/>
  <c r="FT95" i="6"/>
  <c r="FE96" i="6"/>
  <c r="FH95" i="6"/>
  <c r="CB92" i="1"/>
  <c r="CB93" i="1"/>
  <c r="BY95" i="1"/>
  <c r="E96" i="1"/>
  <c r="H95" i="1"/>
  <c r="EV95" i="1"/>
  <c r="ES96" i="1"/>
  <c r="Q96" i="6"/>
  <c r="T95" i="6"/>
  <c r="HM92" i="6"/>
  <c r="HP92" i="6" s="1"/>
  <c r="CK98" i="1"/>
  <c r="CN97" i="1"/>
  <c r="GR96" i="6"/>
  <c r="GO97" i="6"/>
  <c r="DX95" i="6"/>
  <c r="DU96" i="6"/>
  <c r="H92" i="6"/>
  <c r="E95" i="6"/>
  <c r="Q13" i="11"/>
  <c r="H93" i="6"/>
  <c r="HA95" i="6"/>
  <c r="HD92" i="6"/>
  <c r="HD93" i="6"/>
  <c r="AR95" i="6"/>
  <c r="AO96" i="6"/>
  <c r="CB96" i="6"/>
  <c r="BY97" i="6"/>
  <c r="ES95" i="6"/>
  <c r="EV93" i="6"/>
  <c r="EV92" i="6"/>
  <c r="BA100" i="6"/>
  <c r="BD99" i="6"/>
  <c r="F92" i="10"/>
  <c r="GF97" i="1"/>
  <c r="GC98" i="1"/>
  <c r="BM96" i="1"/>
  <c r="BP95" i="1"/>
  <c r="JW92" i="1"/>
  <c r="BA96" i="1"/>
  <c r="BD95" i="1"/>
  <c r="CK96" i="6"/>
  <c r="CN95" i="6"/>
  <c r="DI95" i="6"/>
  <c r="DL92" i="6"/>
  <c r="DL93" i="6"/>
  <c r="AF95" i="1"/>
  <c r="AC96" i="1"/>
  <c r="IW96" i="1"/>
  <c r="IZ95" i="1"/>
  <c r="HN92" i="6"/>
  <c r="HL103" i="6" s="1"/>
  <c r="CL95" i="6"/>
  <c r="FH95" i="1"/>
  <c r="FE96" i="1"/>
  <c r="GO95" i="1"/>
  <c r="GR93" i="1"/>
  <c r="GR92" i="1"/>
  <c r="KF99" i="1"/>
  <c r="JX92" i="1"/>
  <c r="JX93" i="1"/>
  <c r="HP95" i="1"/>
  <c r="HM96" i="1"/>
  <c r="CW96" i="1"/>
  <c r="CZ95" i="1"/>
  <c r="IB95" i="1"/>
  <c r="HY96" i="1"/>
  <c r="H204" i="6"/>
  <c r="E205" i="6"/>
  <c r="FQ98" i="1"/>
  <c r="FT97" i="1"/>
  <c r="AO206" i="6"/>
  <c r="AR205" i="6"/>
  <c r="DL95" i="1"/>
  <c r="DI96" i="1"/>
  <c r="J95" i="10"/>
  <c r="Q96" i="1"/>
  <c r="T95" i="1"/>
  <c r="F181" i="1"/>
  <c r="JJ180" i="1"/>
  <c r="JV93" i="1"/>
  <c r="JL91" i="1"/>
  <c r="C91" i="10"/>
  <c r="KB99" i="1"/>
  <c r="DU96" i="1"/>
  <c r="DX95" i="1"/>
  <c r="F206" i="6"/>
  <c r="EJ93" i="1"/>
  <c r="EJ92" i="1"/>
  <c r="EG95" i="1"/>
  <c r="AO95" i="1"/>
  <c r="JV95" i="1" s="1"/>
  <c r="AR93" i="1"/>
  <c r="AR92" i="1"/>
  <c r="H92" i="10"/>
  <c r="HD92" i="1"/>
  <c r="HD93" i="1"/>
  <c r="HA95" i="1"/>
  <c r="BM96" i="6"/>
  <c r="BP95" i="6"/>
  <c r="JI92" i="1"/>
  <c r="D92" i="10"/>
  <c r="AD204" i="6"/>
  <c r="IK95" i="1"/>
  <c r="IN92" i="1"/>
  <c r="IN93" i="1"/>
  <c r="BD205" i="6"/>
  <c r="BA206" i="6"/>
  <c r="KD99" i="1"/>
  <c r="IX209" i="1"/>
  <c r="GF95" i="6" l="1"/>
  <c r="GC96" i="6"/>
  <c r="CW96" i="6"/>
  <c r="CZ95" i="6"/>
  <c r="EJ96" i="6"/>
  <c r="EG97" i="6"/>
  <c r="AC96" i="6"/>
  <c r="AF95" i="6"/>
  <c r="F95" i="10"/>
  <c r="BY96" i="1"/>
  <c r="CB95" i="1"/>
  <c r="HM95" i="6"/>
  <c r="HP95" i="6" s="1"/>
  <c r="FE97" i="6"/>
  <c r="FH96" i="6"/>
  <c r="FQ97" i="6"/>
  <c r="FT96" i="6"/>
  <c r="Q97" i="6"/>
  <c r="T96" i="6"/>
  <c r="EV96" i="1"/>
  <c r="ES97" i="1"/>
  <c r="HP93" i="6"/>
  <c r="HK103" i="6"/>
  <c r="E97" i="1"/>
  <c r="H96" i="1"/>
  <c r="IW97" i="1"/>
  <c r="IZ96" i="1"/>
  <c r="EV95" i="6"/>
  <c r="ES96" i="6"/>
  <c r="E96" i="6"/>
  <c r="H95" i="6"/>
  <c r="FE97" i="1"/>
  <c r="FH96" i="1"/>
  <c r="AC97" i="1"/>
  <c r="AF96" i="1"/>
  <c r="BD96" i="1"/>
  <c r="BA97" i="1"/>
  <c r="BY98" i="6"/>
  <c r="CB97" i="6"/>
  <c r="AO97" i="6"/>
  <c r="AR96" i="6"/>
  <c r="BM97" i="1"/>
  <c r="BP96" i="1"/>
  <c r="DI96" i="6"/>
  <c r="DL95" i="6"/>
  <c r="GC99" i="1"/>
  <c r="GF98" i="1"/>
  <c r="GO98" i="6"/>
  <c r="GR97" i="6"/>
  <c r="DX96" i="6"/>
  <c r="DU97" i="6"/>
  <c r="HA96" i="6"/>
  <c r="HD95" i="6"/>
  <c r="CL96" i="6"/>
  <c r="HN95" i="6"/>
  <c r="CK97" i="6"/>
  <c r="CN96" i="6"/>
  <c r="BD100" i="6"/>
  <c r="BA101" i="6"/>
  <c r="CN98" i="1"/>
  <c r="CK99" i="1"/>
  <c r="F207" i="6"/>
  <c r="FQ99" i="1"/>
  <c r="FT98" i="1"/>
  <c r="CW97" i="1"/>
  <c r="CZ96" i="1"/>
  <c r="HP96" i="1"/>
  <c r="HM97" i="1"/>
  <c r="F182" i="1"/>
  <c r="JJ181" i="1"/>
  <c r="IN95" i="1"/>
  <c r="IK96" i="1"/>
  <c r="DU97" i="1"/>
  <c r="DX96" i="1"/>
  <c r="BM97" i="6"/>
  <c r="BP96" i="6"/>
  <c r="DI97" i="1"/>
  <c r="DL96" i="1"/>
  <c r="J96" i="10"/>
  <c r="BA207" i="6"/>
  <c r="BD206" i="6"/>
  <c r="AO96" i="1"/>
  <c r="H95" i="10"/>
  <c r="AR95" i="1"/>
  <c r="Q97" i="1"/>
  <c r="T96" i="1"/>
  <c r="HD95" i="1"/>
  <c r="HA96" i="1"/>
  <c r="JI95" i="1"/>
  <c r="JG103" i="1" s="1"/>
  <c r="HY97" i="1"/>
  <c r="IB96" i="1"/>
  <c r="KN97" i="1"/>
  <c r="KN96" i="1"/>
  <c r="KF95" i="1"/>
  <c r="KN98" i="1"/>
  <c r="KN100" i="1"/>
  <c r="KN95" i="1"/>
  <c r="KN102" i="1"/>
  <c r="KN101" i="1"/>
  <c r="KN99" i="1"/>
  <c r="AO207" i="6"/>
  <c r="AR206" i="6"/>
  <c r="JL92" i="1"/>
  <c r="C92" i="10"/>
  <c r="JI93" i="1"/>
  <c r="JL93" i="1" s="1"/>
  <c r="KL97" i="1"/>
  <c r="KL102" i="1"/>
  <c r="KL99" i="1"/>
  <c r="KL101" i="1"/>
  <c r="KL100" i="1"/>
  <c r="KL96" i="1"/>
  <c r="KL98" i="1"/>
  <c r="KL95" i="1"/>
  <c r="KD95" i="1"/>
  <c r="AD205" i="6"/>
  <c r="H205" i="6"/>
  <c r="E206" i="6"/>
  <c r="EG96" i="1"/>
  <c r="EJ95" i="1"/>
  <c r="JW95" i="1"/>
  <c r="D95" i="10"/>
  <c r="KJ99" i="1"/>
  <c r="KJ97" i="1"/>
  <c r="KB95" i="1"/>
  <c r="KJ98" i="1"/>
  <c r="KJ95" i="1"/>
  <c r="KJ101" i="1"/>
  <c r="KJ96" i="1"/>
  <c r="KJ100" i="1"/>
  <c r="KJ102" i="1"/>
  <c r="GR95" i="1"/>
  <c r="GO96" i="1"/>
  <c r="JX95" i="1"/>
  <c r="IX212" i="1"/>
  <c r="GF96" i="6" l="1"/>
  <c r="GC97" i="6"/>
  <c r="AC97" i="6"/>
  <c r="AF96" i="6"/>
  <c r="JV96" i="1"/>
  <c r="EG98" i="6"/>
  <c r="EJ97" i="6"/>
  <c r="CW97" i="6"/>
  <c r="CZ96" i="6"/>
  <c r="FT97" i="6"/>
  <c r="FQ98" i="6"/>
  <c r="FH97" i="6"/>
  <c r="FE98" i="6"/>
  <c r="BY97" i="1"/>
  <c r="CB96" i="1"/>
  <c r="EV97" i="1"/>
  <c r="ES98" i="1"/>
  <c r="HM96" i="6"/>
  <c r="HP96" i="6" s="1"/>
  <c r="Q98" i="6"/>
  <c r="T97" i="6"/>
  <c r="E98" i="1"/>
  <c r="H97" i="1"/>
  <c r="F96" i="10"/>
  <c r="GR98" i="6"/>
  <c r="GO99" i="6"/>
  <c r="BA98" i="1"/>
  <c r="BD97" i="1"/>
  <c r="AR97" i="6"/>
  <c r="AO98" i="6"/>
  <c r="JW96" i="1"/>
  <c r="DX97" i="6"/>
  <c r="DU98" i="6"/>
  <c r="BA104" i="6"/>
  <c r="BD102" i="6"/>
  <c r="BD101" i="6"/>
  <c r="FE98" i="1"/>
  <c r="FH97" i="1"/>
  <c r="CN97" i="6"/>
  <c r="CK98" i="6"/>
  <c r="GF99" i="1"/>
  <c r="GC100" i="1"/>
  <c r="H96" i="6"/>
  <c r="E97" i="6"/>
  <c r="DL96" i="6"/>
  <c r="DI97" i="6"/>
  <c r="EV96" i="6"/>
  <c r="ES97" i="6"/>
  <c r="CB98" i="6"/>
  <c r="BY99" i="6"/>
  <c r="CL97" i="6"/>
  <c r="HN96" i="6"/>
  <c r="CN99" i="1"/>
  <c r="CK100" i="1"/>
  <c r="IZ97" i="1"/>
  <c r="IW98" i="1"/>
  <c r="HD96" i="6"/>
  <c r="HA97" i="6"/>
  <c r="BP97" i="1"/>
  <c r="BM98" i="1"/>
  <c r="AF97" i="1"/>
  <c r="AC98" i="1"/>
  <c r="AD206" i="6"/>
  <c r="HA97" i="1"/>
  <c r="D97" i="10" s="1"/>
  <c r="HD96" i="1"/>
  <c r="DI98" i="1"/>
  <c r="DL97" i="1"/>
  <c r="J97" i="10"/>
  <c r="JI96" i="1"/>
  <c r="CW98" i="1"/>
  <c r="CZ97" i="1"/>
  <c r="BP97" i="6"/>
  <c r="BM98" i="6"/>
  <c r="F185" i="1"/>
  <c r="JJ182" i="1"/>
  <c r="JH193" i="1" s="1"/>
  <c r="EJ96" i="1"/>
  <c r="EG97" i="1"/>
  <c r="JW97" i="1" s="1"/>
  <c r="HY98" i="1"/>
  <c r="IB97" i="1"/>
  <c r="D96" i="10"/>
  <c r="FT99" i="1"/>
  <c r="FQ100" i="1"/>
  <c r="GO97" i="1"/>
  <c r="GR96" i="1"/>
  <c r="JX96" i="1"/>
  <c r="DX97" i="1"/>
  <c r="DU98" i="1"/>
  <c r="E207" i="6"/>
  <c r="H206" i="6"/>
  <c r="JL95" i="1"/>
  <c r="C95" i="10"/>
  <c r="HP97" i="1"/>
  <c r="HM98" i="1"/>
  <c r="F208" i="6"/>
  <c r="AR207" i="6"/>
  <c r="AO208" i="6"/>
  <c r="T97" i="1"/>
  <c r="Q98" i="1"/>
  <c r="H96" i="10"/>
  <c r="AO97" i="1"/>
  <c r="AR96" i="1"/>
  <c r="BD207" i="6"/>
  <c r="BA208" i="6"/>
  <c r="IK97" i="1"/>
  <c r="IN96" i="1"/>
  <c r="IX213" i="1"/>
  <c r="GC98" i="6" l="1"/>
  <c r="GF97" i="6"/>
  <c r="CW98" i="6"/>
  <c r="CZ97" i="6"/>
  <c r="EJ98" i="6"/>
  <c r="EG99" i="6"/>
  <c r="AF97" i="6"/>
  <c r="AC98" i="6"/>
  <c r="CB97" i="1"/>
  <c r="BY98" i="1"/>
  <c r="FH98" i="6"/>
  <c r="FE99" i="6"/>
  <c r="FQ99" i="6"/>
  <c r="FT98" i="6"/>
  <c r="Q99" i="6"/>
  <c r="T98" i="6"/>
  <c r="E99" i="1"/>
  <c r="H98" i="1"/>
  <c r="ES99" i="1"/>
  <c r="EV98" i="1"/>
  <c r="CN98" i="6"/>
  <c r="CK99" i="6"/>
  <c r="GF100" i="1"/>
  <c r="GC101" i="1"/>
  <c r="HA98" i="6"/>
  <c r="HD97" i="6"/>
  <c r="IZ98" i="1"/>
  <c r="IW99" i="1"/>
  <c r="DI98" i="6"/>
  <c r="DL97" i="6"/>
  <c r="H97" i="6"/>
  <c r="E98" i="6"/>
  <c r="BA99" i="1"/>
  <c r="BD98" i="1"/>
  <c r="ES98" i="6"/>
  <c r="EV97" i="6"/>
  <c r="AO99" i="6"/>
  <c r="AR98" i="6"/>
  <c r="CK101" i="1"/>
  <c r="CN100" i="1"/>
  <c r="FH98" i="1"/>
  <c r="FE99" i="1"/>
  <c r="CL98" i="6"/>
  <c r="HN97" i="6"/>
  <c r="BD104" i="6"/>
  <c r="BA105" i="6"/>
  <c r="GR99" i="6"/>
  <c r="GO100" i="6"/>
  <c r="AC99" i="1"/>
  <c r="AF98" i="1"/>
  <c r="CB99" i="6"/>
  <c r="BY100" i="6"/>
  <c r="DX98" i="6"/>
  <c r="DU99" i="6"/>
  <c r="HM97" i="6"/>
  <c r="HP97" i="6" s="1"/>
  <c r="BM99" i="1"/>
  <c r="BP98" i="1"/>
  <c r="FQ101" i="1"/>
  <c r="FT100" i="1"/>
  <c r="IB98" i="1"/>
  <c r="HY99" i="1"/>
  <c r="CZ98" i="1"/>
  <c r="CW99" i="1"/>
  <c r="JJ183" i="1"/>
  <c r="AO98" i="1"/>
  <c r="H97" i="10"/>
  <c r="AR97" i="1"/>
  <c r="JI97" i="1"/>
  <c r="IK98" i="1"/>
  <c r="IN97" i="1"/>
  <c r="EJ97" i="1"/>
  <c r="EG98" i="1"/>
  <c r="JW98" i="1" s="1"/>
  <c r="JV97" i="1"/>
  <c r="BP98" i="6"/>
  <c r="BM99" i="6"/>
  <c r="F209" i="6"/>
  <c r="DI99" i="1"/>
  <c r="DL98" i="1"/>
  <c r="J98" i="10"/>
  <c r="H207" i="6"/>
  <c r="E208" i="6"/>
  <c r="F97" i="10"/>
  <c r="F186" i="1"/>
  <c r="JJ185" i="1"/>
  <c r="BD208" i="6"/>
  <c r="BA209" i="6"/>
  <c r="Q99" i="1"/>
  <c r="T98" i="1"/>
  <c r="HM99" i="1"/>
  <c r="HP98" i="1"/>
  <c r="AO209" i="6"/>
  <c r="AR208" i="6"/>
  <c r="GO98" i="1"/>
  <c r="GR97" i="1"/>
  <c r="JX97" i="1"/>
  <c r="DX98" i="1"/>
  <c r="DU99" i="1"/>
  <c r="JL96" i="1"/>
  <c r="C96" i="10"/>
  <c r="HA98" i="1"/>
  <c r="D98" i="10" s="1"/>
  <c r="HD97" i="1"/>
  <c r="AD207" i="6"/>
  <c r="IX214" i="1"/>
  <c r="JV98" i="1" l="1"/>
  <c r="GF98" i="6"/>
  <c r="GC99" i="6"/>
  <c r="AF98" i="6"/>
  <c r="AC99" i="6"/>
  <c r="EG100" i="6"/>
  <c r="EJ99" i="6"/>
  <c r="CW99" i="6"/>
  <c r="CZ98" i="6"/>
  <c r="HM98" i="6"/>
  <c r="HP98" i="6" s="1"/>
  <c r="FH99" i="6"/>
  <c r="FE100" i="6"/>
  <c r="BY99" i="1"/>
  <c r="CB98" i="1"/>
  <c r="FQ100" i="6"/>
  <c r="FT99" i="6"/>
  <c r="ES100" i="1"/>
  <c r="EV99" i="1"/>
  <c r="E100" i="1"/>
  <c r="H99" i="1"/>
  <c r="Q100" i="6"/>
  <c r="T99" i="6"/>
  <c r="CN99" i="6"/>
  <c r="CK100" i="6"/>
  <c r="CL99" i="6"/>
  <c r="HN98" i="6"/>
  <c r="FE100" i="1"/>
  <c r="FH99" i="1"/>
  <c r="BM100" i="1"/>
  <c r="BP99" i="1"/>
  <c r="IW100" i="1"/>
  <c r="IZ99" i="1"/>
  <c r="GR100" i="6"/>
  <c r="GO101" i="6"/>
  <c r="CN102" i="1"/>
  <c r="CK104" i="1"/>
  <c r="CN101" i="1"/>
  <c r="BD105" i="6"/>
  <c r="BA106" i="6"/>
  <c r="AO100" i="6"/>
  <c r="AR99" i="6"/>
  <c r="BD99" i="1"/>
  <c r="BA100" i="1"/>
  <c r="H98" i="6"/>
  <c r="E99" i="6"/>
  <c r="BY101" i="6"/>
  <c r="CB100" i="6"/>
  <c r="DL98" i="6"/>
  <c r="DI99" i="6"/>
  <c r="AF99" i="1"/>
  <c r="AC100" i="1"/>
  <c r="DX99" i="6"/>
  <c r="DU100" i="6"/>
  <c r="EV98" i="6"/>
  <c r="ES99" i="6"/>
  <c r="HA99" i="6"/>
  <c r="HD98" i="6"/>
  <c r="GF101" i="1"/>
  <c r="GF102" i="1"/>
  <c r="GC104" i="1"/>
  <c r="BP99" i="6"/>
  <c r="BM100" i="6"/>
  <c r="AR210" i="6"/>
  <c r="AO212" i="6"/>
  <c r="AR209" i="6"/>
  <c r="U26" i="11"/>
  <c r="CW100" i="1"/>
  <c r="CZ99" i="1"/>
  <c r="DX99" i="1"/>
  <c r="DU100" i="1"/>
  <c r="F187" i="1"/>
  <c r="JJ186" i="1"/>
  <c r="EJ98" i="1"/>
  <c r="EG99" i="1"/>
  <c r="HD98" i="1"/>
  <c r="HA99" i="1"/>
  <c r="D99" i="10" s="1"/>
  <c r="F212" i="6"/>
  <c r="AD208" i="6"/>
  <c r="HP99" i="1"/>
  <c r="HM100" i="1"/>
  <c r="IK99" i="1"/>
  <c r="IN98" i="1"/>
  <c r="IB99" i="1"/>
  <c r="HY100" i="1"/>
  <c r="AR98" i="1"/>
  <c r="H98" i="10"/>
  <c r="AO99" i="1"/>
  <c r="DL99" i="1"/>
  <c r="DI100" i="1"/>
  <c r="J99" i="10"/>
  <c r="JI98" i="1"/>
  <c r="C97" i="10"/>
  <c r="JL97" i="1"/>
  <c r="E209" i="6"/>
  <c r="H208" i="6"/>
  <c r="F98" i="10"/>
  <c r="T99" i="1"/>
  <c r="Q100" i="1"/>
  <c r="GR98" i="1"/>
  <c r="GO99" i="1"/>
  <c r="JX98" i="1"/>
  <c r="BD209" i="6"/>
  <c r="BD210" i="6"/>
  <c r="BA212" i="6"/>
  <c r="FQ104" i="1"/>
  <c r="FT101" i="1"/>
  <c r="FT102" i="1"/>
  <c r="IX215" i="1"/>
  <c r="JV99" i="1" l="1"/>
  <c r="GC100" i="6"/>
  <c r="GF99" i="6"/>
  <c r="CZ99" i="6"/>
  <c r="CW100" i="6"/>
  <c r="EG101" i="6"/>
  <c r="EJ100" i="6"/>
  <c r="AF99" i="6"/>
  <c r="AC100" i="6"/>
  <c r="FT100" i="6"/>
  <c r="FQ101" i="6"/>
  <c r="BY100" i="1"/>
  <c r="CB99" i="1"/>
  <c r="FH100" i="6"/>
  <c r="FE101" i="6"/>
  <c r="Q101" i="6"/>
  <c r="T100" i="6"/>
  <c r="E101" i="1"/>
  <c r="H100" i="1"/>
  <c r="EV100" i="1"/>
  <c r="ES101" i="1"/>
  <c r="HM99" i="6"/>
  <c r="HP99" i="6" s="1"/>
  <c r="CK105" i="1"/>
  <c r="CN104" i="1"/>
  <c r="AF100" i="1"/>
  <c r="AC101" i="1"/>
  <c r="DX100" i="6"/>
  <c r="DU101" i="6"/>
  <c r="CB102" i="6"/>
  <c r="CB101" i="6"/>
  <c r="BY104" i="6"/>
  <c r="H99" i="6"/>
  <c r="E100" i="6"/>
  <c r="BD106" i="6"/>
  <c r="BA107" i="6"/>
  <c r="DL99" i="6"/>
  <c r="DI100" i="6"/>
  <c r="IW101" i="1"/>
  <c r="IZ100" i="1"/>
  <c r="BM101" i="1"/>
  <c r="BP100" i="1"/>
  <c r="AR100" i="6"/>
  <c r="AO101" i="6"/>
  <c r="GC105" i="1"/>
  <c r="GF104" i="1"/>
  <c r="FE101" i="1"/>
  <c r="FH100" i="1"/>
  <c r="HD99" i="6"/>
  <c r="HA100" i="6"/>
  <c r="BD100" i="1"/>
  <c r="BA101" i="1"/>
  <c r="GR101" i="6"/>
  <c r="GO104" i="6"/>
  <c r="GR102" i="6"/>
  <c r="CN100" i="6"/>
  <c r="CK101" i="6"/>
  <c r="EV99" i="6"/>
  <c r="ES100" i="6"/>
  <c r="CL100" i="6"/>
  <c r="HN99" i="6"/>
  <c r="EG100" i="1"/>
  <c r="JW100" i="1" s="1"/>
  <c r="EJ99" i="1"/>
  <c r="BD212" i="6"/>
  <c r="BA213" i="6"/>
  <c r="F188" i="1"/>
  <c r="JJ187" i="1"/>
  <c r="DL100" i="1"/>
  <c r="DI101" i="1"/>
  <c r="J100" i="10"/>
  <c r="IN99" i="1"/>
  <c r="IK100" i="1"/>
  <c r="JI99" i="1"/>
  <c r="AD209" i="6"/>
  <c r="HY101" i="1"/>
  <c r="IB100" i="1"/>
  <c r="F99" i="10"/>
  <c r="F213" i="6"/>
  <c r="DX100" i="1"/>
  <c r="DU101" i="1"/>
  <c r="AR212" i="6"/>
  <c r="AO213" i="6"/>
  <c r="CW101" i="1"/>
  <c r="CZ100" i="1"/>
  <c r="Q101" i="1"/>
  <c r="T100" i="1"/>
  <c r="AR99" i="1"/>
  <c r="H99" i="10"/>
  <c r="AO100" i="1"/>
  <c r="GR99" i="1"/>
  <c r="GO100" i="1"/>
  <c r="JX99" i="1"/>
  <c r="E212" i="6"/>
  <c r="H210" i="6"/>
  <c r="H209" i="6"/>
  <c r="HM101" i="1"/>
  <c r="HP100" i="1"/>
  <c r="BP100" i="6"/>
  <c r="BM101" i="6"/>
  <c r="FQ105" i="1"/>
  <c r="FT104" i="1"/>
  <c r="C98" i="10"/>
  <c r="JL98" i="1"/>
  <c r="HD99" i="1"/>
  <c r="HA100" i="1"/>
  <c r="D100" i="10" s="1"/>
  <c r="JW99" i="1"/>
  <c r="IX216" i="1"/>
  <c r="JV100" i="1" l="1"/>
  <c r="GF100" i="6"/>
  <c r="GC101" i="6"/>
  <c r="AF100" i="6"/>
  <c r="AC101" i="6"/>
  <c r="EJ102" i="6"/>
  <c r="EJ101" i="6"/>
  <c r="EG104" i="6"/>
  <c r="CZ100" i="6"/>
  <c r="CW101" i="6"/>
  <c r="FE104" i="6"/>
  <c r="FH102" i="6"/>
  <c r="FH101" i="6"/>
  <c r="CB100" i="1"/>
  <c r="BY101" i="1"/>
  <c r="FT101" i="6"/>
  <c r="FQ104" i="6"/>
  <c r="FT102" i="6"/>
  <c r="EV101" i="1"/>
  <c r="EV102" i="1"/>
  <c r="ES104" i="1"/>
  <c r="H102" i="1"/>
  <c r="H101" i="1"/>
  <c r="E104" i="1"/>
  <c r="S14" i="11"/>
  <c r="Q104" i="6"/>
  <c r="T102" i="6"/>
  <c r="T101" i="6"/>
  <c r="F100" i="10"/>
  <c r="BM104" i="1"/>
  <c r="BP102" i="1"/>
  <c r="BP101" i="1"/>
  <c r="BY105" i="6"/>
  <c r="CB104" i="6"/>
  <c r="GR104" i="6"/>
  <c r="GO105" i="6"/>
  <c r="BA104" i="1"/>
  <c r="BD101" i="1"/>
  <c r="BD102" i="1"/>
  <c r="HD100" i="6"/>
  <c r="HA101" i="6"/>
  <c r="IW104" i="1"/>
  <c r="IZ101" i="1"/>
  <c r="IZ102" i="1"/>
  <c r="DX101" i="6"/>
  <c r="DX102" i="6"/>
  <c r="DU104" i="6"/>
  <c r="DI101" i="6"/>
  <c r="DL100" i="6"/>
  <c r="HM100" i="6"/>
  <c r="HP100" i="6" s="1"/>
  <c r="CL101" i="6"/>
  <c r="HN100" i="6"/>
  <c r="AC104" i="1"/>
  <c r="AF102" i="1"/>
  <c r="AF101" i="1"/>
  <c r="EV100" i="6"/>
  <c r="ES101" i="6"/>
  <c r="FH101" i="1"/>
  <c r="FH102" i="1"/>
  <c r="FE104" i="1"/>
  <c r="GF105" i="1"/>
  <c r="GC106" i="1"/>
  <c r="BA108" i="6"/>
  <c r="BD107" i="6"/>
  <c r="AO104" i="6"/>
  <c r="AR102" i="6"/>
  <c r="AR101" i="6"/>
  <c r="U14" i="11"/>
  <c r="CN102" i="6"/>
  <c r="CN101" i="6"/>
  <c r="CK104" i="6"/>
  <c r="H100" i="6"/>
  <c r="E101" i="6"/>
  <c r="CK106" i="1"/>
  <c r="CN105" i="1"/>
  <c r="AD212" i="6"/>
  <c r="HM104" i="1"/>
  <c r="HP102" i="1"/>
  <c r="HP101" i="1"/>
  <c r="CZ102" i="1"/>
  <c r="CW104" i="1"/>
  <c r="CZ101" i="1"/>
  <c r="HY104" i="1"/>
  <c r="IB102" i="1"/>
  <c r="IB101" i="1"/>
  <c r="T101" i="1"/>
  <c r="Q104" i="1"/>
  <c r="T102" i="1"/>
  <c r="F189" i="1"/>
  <c r="JJ188" i="1"/>
  <c r="F214" i="6"/>
  <c r="JL99" i="1"/>
  <c r="C99" i="10"/>
  <c r="HD100" i="1"/>
  <c r="HA101" i="1"/>
  <c r="AO101" i="1"/>
  <c r="AR100" i="1"/>
  <c r="H100" i="10"/>
  <c r="H212" i="6"/>
  <c r="E213" i="6"/>
  <c r="DU104" i="1"/>
  <c r="DX102" i="1"/>
  <c r="DX101" i="1"/>
  <c r="GO101" i="1"/>
  <c r="GR100" i="1"/>
  <c r="JX100" i="1"/>
  <c r="IK101" i="1"/>
  <c r="IN100" i="1"/>
  <c r="FQ106" i="1"/>
  <c r="FT105" i="1"/>
  <c r="JI100" i="1"/>
  <c r="BD213" i="6"/>
  <c r="BA214" i="6"/>
  <c r="DL102" i="1"/>
  <c r="DL101" i="1"/>
  <c r="DI104" i="1"/>
  <c r="J101" i="10"/>
  <c r="W14" i="11"/>
  <c r="BP101" i="6"/>
  <c r="BP102" i="6"/>
  <c r="BM104" i="6"/>
  <c r="EG101" i="1"/>
  <c r="EJ100" i="1"/>
  <c r="AR213" i="6"/>
  <c r="AO214" i="6"/>
  <c r="IX217" i="1"/>
  <c r="GF101" i="6" l="1"/>
  <c r="GF102" i="6"/>
  <c r="GC104" i="6"/>
  <c r="EJ104" i="6"/>
  <c r="EG105" i="6"/>
  <c r="JV101" i="1"/>
  <c r="AF101" i="6"/>
  <c r="AF102" i="6"/>
  <c r="AC104" i="6"/>
  <c r="CZ101" i="6"/>
  <c r="CZ102" i="6"/>
  <c r="CW104" i="6"/>
  <c r="FQ105" i="6"/>
  <c r="FT104" i="6"/>
  <c r="CB102" i="1"/>
  <c r="CB101" i="1"/>
  <c r="BY104" i="1"/>
  <c r="F101" i="10"/>
  <c r="FE105" i="6"/>
  <c r="FH104" i="6"/>
  <c r="D101" i="10"/>
  <c r="T104" i="6"/>
  <c r="Q105" i="6"/>
  <c r="E105" i="1"/>
  <c r="H104" i="1"/>
  <c r="KB108" i="1"/>
  <c r="KB104" i="1" s="1"/>
  <c r="ES105" i="1"/>
  <c r="EV104" i="1"/>
  <c r="KD108" i="1"/>
  <c r="KL104" i="1" s="1"/>
  <c r="JW101" i="1"/>
  <c r="GR105" i="6"/>
  <c r="GO106" i="6"/>
  <c r="AC105" i="1"/>
  <c r="AF104" i="1"/>
  <c r="CK107" i="1"/>
  <c r="CN106" i="1"/>
  <c r="IZ104" i="1"/>
  <c r="IW105" i="1"/>
  <c r="H102" i="6"/>
  <c r="E104" i="6"/>
  <c r="Q14" i="11"/>
  <c r="H101" i="6"/>
  <c r="BD108" i="6"/>
  <c r="BA109" i="6"/>
  <c r="CL104" i="6"/>
  <c r="HN101" i="6"/>
  <c r="HL112" i="6" s="1"/>
  <c r="BD104" i="1"/>
  <c r="BA105" i="1"/>
  <c r="FH104" i="1"/>
  <c r="FE105" i="1"/>
  <c r="CK105" i="6"/>
  <c r="CN104" i="6"/>
  <c r="DL102" i="6"/>
  <c r="DL101" i="6"/>
  <c r="DI104" i="6"/>
  <c r="AR104" i="6"/>
  <c r="AO105" i="6"/>
  <c r="GF106" i="1"/>
  <c r="GC107" i="1"/>
  <c r="HA104" i="6"/>
  <c r="HD102" i="6"/>
  <c r="HD101" i="6"/>
  <c r="JV102" i="1"/>
  <c r="EV101" i="6"/>
  <c r="ES104" i="6"/>
  <c r="EV102" i="6"/>
  <c r="DU105" i="6"/>
  <c r="DX104" i="6"/>
  <c r="BY106" i="6"/>
  <c r="CB105" i="6"/>
  <c r="HM101" i="6"/>
  <c r="HK112" i="6" s="1"/>
  <c r="BP104" i="1"/>
  <c r="BM105" i="1"/>
  <c r="JL100" i="1"/>
  <c r="C100" i="10"/>
  <c r="GR101" i="1"/>
  <c r="GO104" i="1"/>
  <c r="GR102" i="1"/>
  <c r="JX102" i="1"/>
  <c r="JX101" i="1"/>
  <c r="KF108" i="1"/>
  <c r="IB104" i="1"/>
  <c r="HY105" i="1"/>
  <c r="AR101" i="1"/>
  <c r="AO104" i="1"/>
  <c r="H101" i="10"/>
  <c r="AR102" i="1"/>
  <c r="F190" i="1"/>
  <c r="JJ189" i="1"/>
  <c r="E214" i="6"/>
  <c r="H213" i="6"/>
  <c r="AR214" i="6"/>
  <c r="AO215" i="6"/>
  <c r="FT106" i="1"/>
  <c r="FQ107" i="1"/>
  <c r="HD102" i="1"/>
  <c r="HD101" i="1"/>
  <c r="HA104" i="1"/>
  <c r="D104" i="10" s="1"/>
  <c r="F215" i="6"/>
  <c r="Q105" i="1"/>
  <c r="T104" i="1"/>
  <c r="BD214" i="6"/>
  <c r="BA215" i="6"/>
  <c r="AD213" i="6"/>
  <c r="EG104" i="1"/>
  <c r="JW104" i="1" s="1"/>
  <c r="EJ101" i="1"/>
  <c r="EJ102" i="1"/>
  <c r="DU105" i="1"/>
  <c r="DX104" i="1"/>
  <c r="HP104" i="1"/>
  <c r="HM105" i="1"/>
  <c r="BP104" i="6"/>
  <c r="BM105" i="6"/>
  <c r="DL104" i="1"/>
  <c r="DI105" i="1"/>
  <c r="J104" i="10"/>
  <c r="JW102" i="1"/>
  <c r="IN101" i="1"/>
  <c r="IK104" i="1"/>
  <c r="IN102" i="1"/>
  <c r="JI101" i="1"/>
  <c r="CW105" i="1"/>
  <c r="CZ104" i="1"/>
  <c r="IX218" i="1"/>
  <c r="GC105" i="6" l="1"/>
  <c r="GF104" i="6"/>
  <c r="AC105" i="6"/>
  <c r="AF104" i="6"/>
  <c r="KJ108" i="1"/>
  <c r="KJ110" i="1"/>
  <c r="KJ104" i="1"/>
  <c r="HP101" i="6"/>
  <c r="CW105" i="6"/>
  <c r="CZ104" i="6"/>
  <c r="HP102" i="6"/>
  <c r="EG106" i="6"/>
  <c r="EJ105" i="6"/>
  <c r="KJ109" i="1"/>
  <c r="KJ111" i="1"/>
  <c r="CB104" i="1"/>
  <c r="BY105" i="1"/>
  <c r="FE106" i="6"/>
  <c r="FH105" i="6"/>
  <c r="KL105" i="1"/>
  <c r="KL111" i="1"/>
  <c r="FT105" i="6"/>
  <c r="FQ106" i="6"/>
  <c r="KL106" i="1"/>
  <c r="ES106" i="1"/>
  <c r="EV105" i="1"/>
  <c r="KL107" i="1"/>
  <c r="T105" i="6"/>
  <c r="Q106" i="6"/>
  <c r="KJ107" i="1"/>
  <c r="KD104" i="1"/>
  <c r="E106" i="1"/>
  <c r="H105" i="1"/>
  <c r="KL109" i="1"/>
  <c r="KJ106" i="1"/>
  <c r="KL108" i="1"/>
  <c r="KJ105" i="1"/>
  <c r="KL110" i="1"/>
  <c r="FE106" i="1"/>
  <c r="FH105" i="1"/>
  <c r="CB106" i="6"/>
  <c r="BY107" i="6"/>
  <c r="E105" i="6"/>
  <c r="H104" i="6"/>
  <c r="BM106" i="1"/>
  <c r="BP105" i="1"/>
  <c r="DU106" i="6"/>
  <c r="DX105" i="6"/>
  <c r="GF107" i="1"/>
  <c r="GC108" i="1"/>
  <c r="HD104" i="6"/>
  <c r="HA105" i="6"/>
  <c r="HM104" i="6"/>
  <c r="HP104" i="6" s="1"/>
  <c r="BD105" i="1"/>
  <c r="BA106" i="1"/>
  <c r="F104" i="10"/>
  <c r="DL104" i="6"/>
  <c r="DI105" i="6"/>
  <c r="CN107" i="1"/>
  <c r="CK108" i="1"/>
  <c r="CL105" i="6"/>
  <c r="HN104" i="6"/>
  <c r="AC106" i="1"/>
  <c r="AF105" i="1"/>
  <c r="AR105" i="6"/>
  <c r="AO106" i="6"/>
  <c r="BA110" i="6"/>
  <c r="BD109" i="6"/>
  <c r="GO107" i="6"/>
  <c r="GR106" i="6"/>
  <c r="IZ105" i="1"/>
  <c r="IW106" i="1"/>
  <c r="EV104" i="6"/>
  <c r="ES105" i="6"/>
  <c r="CK106" i="6"/>
  <c r="CN105" i="6"/>
  <c r="IK105" i="1"/>
  <c r="IN104" i="1"/>
  <c r="KN110" i="1"/>
  <c r="KN109" i="1"/>
  <c r="KN106" i="1"/>
  <c r="KN111" i="1"/>
  <c r="KN108" i="1"/>
  <c r="KN107" i="1"/>
  <c r="KN104" i="1"/>
  <c r="KF104" i="1"/>
  <c r="KN105" i="1"/>
  <c r="DU106" i="1"/>
  <c r="DX105" i="1"/>
  <c r="JI104" i="1"/>
  <c r="JG112" i="1" s="1"/>
  <c r="AO105" i="1"/>
  <c r="AR104" i="1"/>
  <c r="H104" i="10"/>
  <c r="JV104" i="1"/>
  <c r="JL101" i="1"/>
  <c r="C101" i="10"/>
  <c r="JI102" i="1"/>
  <c r="JL102" i="1" s="1"/>
  <c r="BP105" i="6"/>
  <c r="BM106" i="6"/>
  <c r="GR104" i="1"/>
  <c r="GO105" i="1"/>
  <c r="JX104" i="1"/>
  <c r="AD214" i="6"/>
  <c r="BD215" i="6"/>
  <c r="BA216" i="6"/>
  <c r="HM106" i="1"/>
  <c r="HP105" i="1"/>
  <c r="T105" i="1"/>
  <c r="Q106" i="1"/>
  <c r="FQ108" i="1"/>
  <c r="FT107" i="1"/>
  <c r="E215" i="6"/>
  <c r="H214" i="6"/>
  <c r="F216" i="6"/>
  <c r="DI106" i="1"/>
  <c r="DL105" i="1"/>
  <c r="J105" i="10"/>
  <c r="AO216" i="6"/>
  <c r="AR215" i="6"/>
  <c r="EG105" i="1"/>
  <c r="JW105" i="1" s="1"/>
  <c r="EJ104" i="1"/>
  <c r="HD104" i="1"/>
  <c r="HA105" i="1"/>
  <c r="F191" i="1"/>
  <c r="JJ190" i="1"/>
  <c r="IB105" i="1"/>
  <c r="HY106" i="1"/>
  <c r="CZ105" i="1"/>
  <c r="CW106" i="1"/>
  <c r="IX221" i="1"/>
  <c r="GF105" i="6" l="1"/>
  <c r="GC106" i="6"/>
  <c r="EG107" i="6"/>
  <c r="EJ106" i="6"/>
  <c r="CW106" i="6"/>
  <c r="CZ105" i="6"/>
  <c r="AC106" i="6"/>
  <c r="AF105" i="6"/>
  <c r="FQ107" i="6"/>
  <c r="FT106" i="6"/>
  <c r="FH106" i="6"/>
  <c r="FE107" i="6"/>
  <c r="CB105" i="1"/>
  <c r="BY106" i="1"/>
  <c r="E107" i="1"/>
  <c r="H106" i="1"/>
  <c r="T106" i="6"/>
  <c r="Q107" i="6"/>
  <c r="ES107" i="1"/>
  <c r="EV106" i="1"/>
  <c r="HM105" i="6"/>
  <c r="HP105" i="6" s="1"/>
  <c r="CL106" i="6"/>
  <c r="HN105" i="6"/>
  <c r="BY108" i="6"/>
  <c r="CB107" i="6"/>
  <c r="BM107" i="1"/>
  <c r="BP106" i="1"/>
  <c r="DX106" i="6"/>
  <c r="DU107" i="6"/>
  <c r="F105" i="10"/>
  <c r="BD106" i="1"/>
  <c r="BA107" i="1"/>
  <c r="CK109" i="1"/>
  <c r="CN108" i="1"/>
  <c r="H105" i="6"/>
  <c r="E106" i="6"/>
  <c r="DI106" i="6"/>
  <c r="DL105" i="6"/>
  <c r="HD105" i="6"/>
  <c r="HA106" i="6"/>
  <c r="GR107" i="6"/>
  <c r="GO108" i="6"/>
  <c r="BD111" i="6"/>
  <c r="BA113" i="6"/>
  <c r="BD113" i="6" s="1"/>
  <c r="BD110" i="6"/>
  <c r="AR106" i="6"/>
  <c r="AO107" i="6"/>
  <c r="CK107" i="6"/>
  <c r="CN106" i="6"/>
  <c r="GF108" i="1"/>
  <c r="GC109" i="1"/>
  <c r="ES106" i="6"/>
  <c r="EV105" i="6"/>
  <c r="AF106" i="1"/>
  <c r="AC107" i="1"/>
  <c r="IZ106" i="1"/>
  <c r="IW107" i="1"/>
  <c r="FE107" i="1"/>
  <c r="FH106" i="1"/>
  <c r="AO217" i="6"/>
  <c r="AR216" i="6"/>
  <c r="AR105" i="1"/>
  <c r="AO106" i="1"/>
  <c r="H105" i="10"/>
  <c r="HP106" i="1"/>
  <c r="HM107" i="1"/>
  <c r="C104" i="10"/>
  <c r="JL104" i="1"/>
  <c r="AD215" i="6"/>
  <c r="GO106" i="1"/>
  <c r="GR105" i="1"/>
  <c r="JX105" i="1"/>
  <c r="HD105" i="1"/>
  <c r="HA106" i="1"/>
  <c r="D106" i="10" s="1"/>
  <c r="D105" i="10"/>
  <c r="BA217" i="6"/>
  <c r="BD216" i="6"/>
  <c r="DI107" i="1"/>
  <c r="DL106" i="1"/>
  <c r="J106" i="10"/>
  <c r="H215" i="6"/>
  <c r="E216" i="6"/>
  <c r="DX106" i="1"/>
  <c r="DU107" i="1"/>
  <c r="CZ106" i="1"/>
  <c r="CW107" i="1"/>
  <c r="HY107" i="1"/>
  <c r="IB106" i="1"/>
  <c r="JV105" i="1"/>
  <c r="EG106" i="1"/>
  <c r="JW106" i="1" s="1"/>
  <c r="EJ105" i="1"/>
  <c r="FQ109" i="1"/>
  <c r="FT108" i="1"/>
  <c r="F217" i="6"/>
  <c r="JI105" i="1"/>
  <c r="BM107" i="6"/>
  <c r="BP106" i="6"/>
  <c r="T106" i="1"/>
  <c r="Q107" i="1"/>
  <c r="F194" i="1"/>
  <c r="JJ191" i="1"/>
  <c r="JH202" i="1" s="1"/>
  <c r="IK106" i="1"/>
  <c r="IN105" i="1"/>
  <c r="IX222" i="1"/>
  <c r="GC107" i="6" l="1"/>
  <c r="GF106" i="6"/>
  <c r="JV106" i="1"/>
  <c r="AF106" i="6"/>
  <c r="AC107" i="6"/>
  <c r="CZ106" i="6"/>
  <c r="CW107" i="6"/>
  <c r="EG108" i="6"/>
  <c r="EJ107" i="6"/>
  <c r="BY107" i="1"/>
  <c r="CB106" i="1"/>
  <c r="FH107" i="6"/>
  <c r="FE108" i="6"/>
  <c r="FT107" i="6"/>
  <c r="FQ108" i="6"/>
  <c r="EV107" i="1"/>
  <c r="ES108" i="1"/>
  <c r="H107" i="1"/>
  <c r="E108" i="1"/>
  <c r="T107" i="6"/>
  <c r="Q108" i="6"/>
  <c r="AC108" i="1"/>
  <c r="AF107" i="1"/>
  <c r="DL106" i="6"/>
  <c r="DI107" i="6"/>
  <c r="EV106" i="6"/>
  <c r="ES107" i="6"/>
  <c r="GR108" i="6"/>
  <c r="GO109" i="6"/>
  <c r="DU108" i="6"/>
  <c r="DX107" i="6"/>
  <c r="GF109" i="1"/>
  <c r="GC110" i="1"/>
  <c r="H106" i="6"/>
  <c r="E107" i="6"/>
  <c r="HM106" i="6"/>
  <c r="HP106" i="6" s="1"/>
  <c r="BM108" i="1"/>
  <c r="BP107" i="1"/>
  <c r="CB108" i="6"/>
  <c r="BY109" i="6"/>
  <c r="FE108" i="1"/>
  <c r="FH107" i="1"/>
  <c r="CK108" i="6"/>
  <c r="CN107" i="6"/>
  <c r="CN109" i="1"/>
  <c r="CK110" i="1"/>
  <c r="IZ107" i="1"/>
  <c r="IW108" i="1"/>
  <c r="AR107" i="6"/>
  <c r="AO108" i="6"/>
  <c r="HD106" i="6"/>
  <c r="HA107" i="6"/>
  <c r="BD107" i="1"/>
  <c r="BA108" i="1"/>
  <c r="CL107" i="6"/>
  <c r="HN106" i="6"/>
  <c r="HY108" i="1"/>
  <c r="IB107" i="1"/>
  <c r="JJ192" i="1"/>
  <c r="GO107" i="1"/>
  <c r="GR106" i="1"/>
  <c r="JX106" i="1"/>
  <c r="JJ194" i="1"/>
  <c r="HP107" i="1"/>
  <c r="HM108" i="1"/>
  <c r="IN106" i="1"/>
  <c r="IK107" i="1"/>
  <c r="CZ107" i="1"/>
  <c r="CW108" i="1"/>
  <c r="F218" i="6"/>
  <c r="FT109" i="1"/>
  <c r="FQ110" i="1"/>
  <c r="AO107" i="1"/>
  <c r="H106" i="10"/>
  <c r="AR106" i="1"/>
  <c r="JI106" i="1"/>
  <c r="DU108" i="1"/>
  <c r="DX107" i="1"/>
  <c r="HA107" i="1"/>
  <c r="HD106" i="1"/>
  <c r="Q108" i="1"/>
  <c r="T107" i="1"/>
  <c r="AD216" i="6"/>
  <c r="EG107" i="1"/>
  <c r="JW107" i="1" s="1"/>
  <c r="EJ106" i="1"/>
  <c r="DL107" i="1"/>
  <c r="DI108" i="1"/>
  <c r="J107" i="10"/>
  <c r="AR217" i="6"/>
  <c r="AO218" i="6"/>
  <c r="BA218" i="6"/>
  <c r="BD217" i="6"/>
  <c r="BP107" i="6"/>
  <c r="BM108" i="6"/>
  <c r="E217" i="6"/>
  <c r="H216" i="6"/>
  <c r="F106" i="10"/>
  <c r="C105" i="10"/>
  <c r="JL105" i="1"/>
  <c r="IX223" i="1"/>
  <c r="JV107" i="1" l="1"/>
  <c r="GC108" i="6"/>
  <c r="GF107" i="6"/>
  <c r="EG109" i="6"/>
  <c r="EJ108" i="6"/>
  <c r="CZ107" i="6"/>
  <c r="CW108" i="6"/>
  <c r="AF107" i="6"/>
  <c r="AC108" i="6"/>
  <c r="FT108" i="6"/>
  <c r="FQ109" i="6"/>
  <c r="FH108" i="6"/>
  <c r="FE109" i="6"/>
  <c r="CB107" i="1"/>
  <c r="BY108" i="1"/>
  <c r="E109" i="1"/>
  <c r="H108" i="1"/>
  <c r="T108" i="6"/>
  <c r="Q109" i="6"/>
  <c r="ES109" i="1"/>
  <c r="EV108" i="1"/>
  <c r="HM107" i="6"/>
  <c r="HP107" i="6" s="1"/>
  <c r="BA109" i="1"/>
  <c r="BD108" i="1"/>
  <c r="BP108" i="1"/>
  <c r="BM109" i="1"/>
  <c r="CL108" i="6"/>
  <c r="HN107" i="6"/>
  <c r="HA108" i="6"/>
  <c r="HD107" i="6"/>
  <c r="GO110" i="6"/>
  <c r="GR109" i="6"/>
  <c r="DX108" i="6"/>
  <c r="DU109" i="6"/>
  <c r="CK109" i="6"/>
  <c r="CN108" i="6"/>
  <c r="FE109" i="1"/>
  <c r="FH108" i="1"/>
  <c r="BY110" i="6"/>
  <c r="CB109" i="6"/>
  <c r="EV107" i="6"/>
  <c r="ES108" i="6"/>
  <c r="IZ108" i="1"/>
  <c r="IW109" i="1"/>
  <c r="GF110" i="1"/>
  <c r="GC113" i="1"/>
  <c r="GF111" i="1"/>
  <c r="CN111" i="1"/>
  <c r="CK113" i="1"/>
  <c r="CN110" i="1"/>
  <c r="AO109" i="6"/>
  <c r="AR108" i="6"/>
  <c r="H107" i="6"/>
  <c r="E108" i="6"/>
  <c r="DL107" i="6"/>
  <c r="DI108" i="6"/>
  <c r="AC109" i="1"/>
  <c r="AF108" i="1"/>
  <c r="AO221" i="6"/>
  <c r="AR219" i="6"/>
  <c r="AR218" i="6"/>
  <c r="U27" i="11"/>
  <c r="HP108" i="1"/>
  <c r="HM109" i="1"/>
  <c r="DL108" i="1"/>
  <c r="DI109" i="1"/>
  <c r="J108" i="10"/>
  <c r="F221" i="6"/>
  <c r="C106" i="10"/>
  <c r="JL106" i="1"/>
  <c r="JI107" i="1"/>
  <c r="DU109" i="1"/>
  <c r="DX108" i="1"/>
  <c r="H217" i="6"/>
  <c r="E218" i="6"/>
  <c r="CW109" i="1"/>
  <c r="CZ108" i="1"/>
  <c r="EJ107" i="1"/>
  <c r="EG108" i="1"/>
  <c r="F107" i="10"/>
  <c r="AO108" i="1"/>
  <c r="AR107" i="1"/>
  <c r="H107" i="10"/>
  <c r="IB108" i="1"/>
  <c r="HY109" i="1"/>
  <c r="HA108" i="1"/>
  <c r="D108" i="10" s="1"/>
  <c r="HD107" i="1"/>
  <c r="IN107" i="1"/>
  <c r="IK108" i="1"/>
  <c r="GO108" i="1"/>
  <c r="GR107" i="1"/>
  <c r="JX107" i="1"/>
  <c r="BP108" i="6"/>
  <c r="BM109" i="6"/>
  <c r="Q109" i="1"/>
  <c r="T108" i="1"/>
  <c r="FT110" i="1"/>
  <c r="FQ113" i="1"/>
  <c r="FT111" i="1"/>
  <c r="BD218" i="6"/>
  <c r="BD219" i="6"/>
  <c r="BA221" i="6"/>
  <c r="AD217" i="6"/>
  <c r="D107" i="10"/>
  <c r="F196" i="1"/>
  <c r="JJ195" i="1"/>
  <c r="IX224" i="1"/>
  <c r="GC109" i="6" l="1"/>
  <c r="GF108" i="6"/>
  <c r="AC109" i="6"/>
  <c r="AF108" i="6"/>
  <c r="CW109" i="6"/>
  <c r="CZ108" i="6"/>
  <c r="JV108" i="1"/>
  <c r="EJ109" i="6"/>
  <c r="EG110" i="6"/>
  <c r="CB108" i="1"/>
  <c r="BY109" i="1"/>
  <c r="FH109" i="6"/>
  <c r="FE110" i="6"/>
  <c r="FQ110" i="6"/>
  <c r="FT109" i="6"/>
  <c r="ES110" i="1"/>
  <c r="EV109" i="1"/>
  <c r="Q110" i="6"/>
  <c r="T109" i="6"/>
  <c r="H109" i="1"/>
  <c r="E110" i="1"/>
  <c r="BD109" i="1"/>
  <c r="BA110" i="1"/>
  <c r="CL109" i="6"/>
  <c r="HN108" i="6"/>
  <c r="E109" i="6"/>
  <c r="H108" i="6"/>
  <c r="EV108" i="6"/>
  <c r="ES109" i="6"/>
  <c r="CK110" i="6"/>
  <c r="CN109" i="6"/>
  <c r="CN113" i="1"/>
  <c r="CK114" i="1"/>
  <c r="DL108" i="6"/>
  <c r="DI109" i="6"/>
  <c r="FE110" i="1"/>
  <c r="FH109" i="1"/>
  <c r="GF113" i="1"/>
  <c r="GC114" i="1"/>
  <c r="DX109" i="6"/>
  <c r="DU110" i="6"/>
  <c r="HM108" i="6"/>
  <c r="HP108" i="6" s="1"/>
  <c r="AO110" i="6"/>
  <c r="AR109" i="6"/>
  <c r="AC110" i="1"/>
  <c r="AF109" i="1"/>
  <c r="HA109" i="6"/>
  <c r="HD108" i="6"/>
  <c r="IW110" i="1"/>
  <c r="IZ109" i="1"/>
  <c r="BM110" i="1"/>
  <c r="BP109" i="1"/>
  <c r="CB110" i="6"/>
  <c r="BY113" i="6"/>
  <c r="CB111" i="6"/>
  <c r="GO113" i="6"/>
  <c r="GR111" i="6"/>
  <c r="GR110" i="6"/>
  <c r="AD218" i="6"/>
  <c r="BA222" i="6"/>
  <c r="BD221" i="6"/>
  <c r="GR108" i="1"/>
  <c r="GO109" i="1"/>
  <c r="JX108" i="1"/>
  <c r="H218" i="6"/>
  <c r="E221" i="6"/>
  <c r="H219" i="6"/>
  <c r="JI108" i="1"/>
  <c r="EJ108" i="1"/>
  <c r="EG109" i="1"/>
  <c r="IK109" i="1"/>
  <c r="IN108" i="1"/>
  <c r="HD108" i="1"/>
  <c r="HA109" i="1"/>
  <c r="CW110" i="1"/>
  <c r="CZ109" i="1"/>
  <c r="DX109" i="1"/>
  <c r="DU110" i="1"/>
  <c r="T109" i="1"/>
  <c r="Q110" i="1"/>
  <c r="H108" i="10"/>
  <c r="AR108" i="1"/>
  <c r="AO109" i="1"/>
  <c r="HM110" i="1"/>
  <c r="HP109" i="1"/>
  <c r="FT113" i="1"/>
  <c r="FQ114" i="1"/>
  <c r="F108" i="10"/>
  <c r="C107" i="10"/>
  <c r="JL107" i="1"/>
  <c r="IB109" i="1"/>
  <c r="HY110" i="1"/>
  <c r="F197" i="1"/>
  <c r="JJ196" i="1"/>
  <c r="BP109" i="6"/>
  <c r="BM110" i="6"/>
  <c r="F222" i="6"/>
  <c r="JW108" i="1"/>
  <c r="DL109" i="1"/>
  <c r="DI110" i="1"/>
  <c r="J109" i="10"/>
  <c r="AO222" i="6"/>
  <c r="AR221" i="6"/>
  <c r="IX225" i="1"/>
  <c r="GC110" i="6" l="1"/>
  <c r="GF109" i="6"/>
  <c r="CW110" i="6"/>
  <c r="CZ109" i="6"/>
  <c r="EJ110" i="6"/>
  <c r="EG113" i="6"/>
  <c r="EJ111" i="6"/>
  <c r="AC110" i="6"/>
  <c r="AF109" i="6"/>
  <c r="FQ113" i="6"/>
  <c r="FT110" i="6"/>
  <c r="FT111" i="6"/>
  <c r="FH110" i="6"/>
  <c r="FH111" i="6"/>
  <c r="FE113" i="6"/>
  <c r="BY110" i="1"/>
  <c r="CB109" i="1"/>
  <c r="H110" i="1"/>
  <c r="H111" i="1"/>
  <c r="E113" i="1"/>
  <c r="S15" i="11"/>
  <c r="Q113" i="6"/>
  <c r="T111" i="6"/>
  <c r="T110" i="6"/>
  <c r="EV110" i="1"/>
  <c r="ES113" i="1"/>
  <c r="EV111" i="1"/>
  <c r="GR113" i="6"/>
  <c r="GO114" i="6"/>
  <c r="CN114" i="1"/>
  <c r="CK115" i="1"/>
  <c r="E110" i="6"/>
  <c r="H109" i="6"/>
  <c r="ES110" i="6"/>
  <c r="EV109" i="6"/>
  <c r="IZ111" i="1"/>
  <c r="IZ110" i="1"/>
  <c r="IW113" i="1"/>
  <c r="DU113" i="6"/>
  <c r="DX111" i="6"/>
  <c r="DX110" i="6"/>
  <c r="CL110" i="6"/>
  <c r="HN109" i="6"/>
  <c r="BP111" i="1"/>
  <c r="BP110" i="1"/>
  <c r="BM113" i="1"/>
  <c r="AR110" i="6"/>
  <c r="U15" i="11"/>
  <c r="AR111" i="6"/>
  <c r="AO113" i="6"/>
  <c r="AR113" i="6" s="1"/>
  <c r="HM109" i="6"/>
  <c r="HP109" i="6" s="1"/>
  <c r="FE113" i="1"/>
  <c r="FH110" i="1"/>
  <c r="FH111" i="1"/>
  <c r="CB113" i="6"/>
  <c r="BY114" i="6"/>
  <c r="GF114" i="1"/>
  <c r="GC115" i="1"/>
  <c r="CK113" i="6"/>
  <c r="CN110" i="6"/>
  <c r="CN111" i="6"/>
  <c r="HD109" i="6"/>
  <c r="HA110" i="6"/>
  <c r="BA113" i="1"/>
  <c r="BD110" i="1"/>
  <c r="BD111" i="1"/>
  <c r="AF110" i="1"/>
  <c r="AF111" i="1"/>
  <c r="AC113" i="1"/>
  <c r="DI110" i="6"/>
  <c r="DL109" i="6"/>
  <c r="T111" i="1"/>
  <c r="T110" i="1"/>
  <c r="Q113" i="1"/>
  <c r="F198" i="1"/>
  <c r="JJ197" i="1"/>
  <c r="EJ109" i="1"/>
  <c r="EG110" i="1"/>
  <c r="JW110" i="1" s="1"/>
  <c r="HD109" i="1"/>
  <c r="HA110" i="1"/>
  <c r="D110" i="10" s="1"/>
  <c r="F223" i="6"/>
  <c r="HP111" i="1"/>
  <c r="HM113" i="1"/>
  <c r="HP110" i="1"/>
  <c r="HY113" i="1"/>
  <c r="IB110" i="1"/>
  <c r="IB111" i="1"/>
  <c r="D109" i="10"/>
  <c r="C108" i="10"/>
  <c r="JL108" i="1"/>
  <c r="H109" i="10"/>
  <c r="AO110" i="1"/>
  <c r="AR109" i="1"/>
  <c r="DU113" i="1"/>
  <c r="DX110" i="1"/>
  <c r="DX111" i="1"/>
  <c r="E222" i="6"/>
  <c r="H221" i="6"/>
  <c r="GO110" i="1"/>
  <c r="GR109" i="1"/>
  <c r="JX109" i="1"/>
  <c r="FQ115" i="1"/>
  <c r="FT114" i="1"/>
  <c r="JI109" i="1"/>
  <c r="IK110" i="1"/>
  <c r="IN109" i="1"/>
  <c r="JV109" i="1"/>
  <c r="CZ111" i="1"/>
  <c r="CW113" i="1"/>
  <c r="CZ110" i="1"/>
  <c r="AR222" i="6"/>
  <c r="JW109" i="1"/>
  <c r="DL110" i="1"/>
  <c r="DL111" i="1"/>
  <c r="DI113" i="1"/>
  <c r="J110" i="10"/>
  <c r="BD222" i="6"/>
  <c r="BP111" i="6"/>
  <c r="W15" i="11"/>
  <c r="BP110" i="6"/>
  <c r="BM113" i="6"/>
  <c r="F109" i="10"/>
  <c r="AD221" i="6"/>
  <c r="IX226" i="1"/>
  <c r="GF111" i="6" l="1"/>
  <c r="GF110" i="6"/>
  <c r="GC113" i="6"/>
  <c r="KD117" i="1"/>
  <c r="KL117" i="1" s="1"/>
  <c r="EJ113" i="6"/>
  <c r="EG114" i="6"/>
  <c r="AF110" i="6"/>
  <c r="AC113" i="6"/>
  <c r="AF111" i="6"/>
  <c r="JW111" i="1"/>
  <c r="CZ111" i="6"/>
  <c r="CZ110" i="6"/>
  <c r="CW113" i="6"/>
  <c r="FH113" i="6"/>
  <c r="FE114" i="6"/>
  <c r="CB111" i="1"/>
  <c r="BY113" i="1"/>
  <c r="CB110" i="1"/>
  <c r="KB117" i="1"/>
  <c r="KJ119" i="1" s="1"/>
  <c r="FQ114" i="6"/>
  <c r="FT113" i="6"/>
  <c r="T113" i="6"/>
  <c r="Q114" i="6"/>
  <c r="E114" i="1"/>
  <c r="H113" i="1"/>
  <c r="ES114" i="1"/>
  <c r="EV113" i="1"/>
  <c r="F110" i="10"/>
  <c r="HD110" i="6"/>
  <c r="HA113" i="6"/>
  <c r="HD111" i="6"/>
  <c r="EV111" i="6"/>
  <c r="ES113" i="6"/>
  <c r="EV110" i="6"/>
  <c r="JV111" i="1"/>
  <c r="DI113" i="6"/>
  <c r="DL111" i="6"/>
  <c r="DL110" i="6"/>
  <c r="FE114" i="1"/>
  <c r="FH113" i="1"/>
  <c r="CL113" i="6"/>
  <c r="HN110" i="6"/>
  <c r="HL121" i="6" s="1"/>
  <c r="H111" i="6"/>
  <c r="H110" i="6"/>
  <c r="Q15" i="11"/>
  <c r="E113" i="6"/>
  <c r="H113" i="6" s="1"/>
  <c r="AF113" i="1"/>
  <c r="AC114" i="1"/>
  <c r="CN115" i="1"/>
  <c r="CK116" i="1"/>
  <c r="CK114" i="6"/>
  <c r="CN113" i="6"/>
  <c r="DX113" i="6"/>
  <c r="DU114" i="6"/>
  <c r="BD113" i="1"/>
  <c r="BA114" i="1"/>
  <c r="GC116" i="1"/>
  <c r="GF115" i="1"/>
  <c r="IZ113" i="1"/>
  <c r="IW114" i="1"/>
  <c r="HM110" i="6"/>
  <c r="HP110" i="6" s="1"/>
  <c r="GO115" i="6"/>
  <c r="GR114" i="6"/>
  <c r="CB114" i="6"/>
  <c r="BY115" i="6"/>
  <c r="BM114" i="1"/>
  <c r="BP113" i="1"/>
  <c r="F199" i="1"/>
  <c r="JJ198" i="1"/>
  <c r="DL113" i="1"/>
  <c r="DI114" i="1"/>
  <c r="J113" i="10"/>
  <c r="IB113" i="1"/>
  <c r="HY114" i="1"/>
  <c r="HD110" i="1"/>
  <c r="HA113" i="1"/>
  <c r="HD111" i="1"/>
  <c r="HP113" i="1"/>
  <c r="HM114" i="1"/>
  <c r="EJ110" i="1"/>
  <c r="EG113" i="1"/>
  <c r="JW113" i="1" s="1"/>
  <c r="EJ111" i="1"/>
  <c r="JI110" i="1"/>
  <c r="JI111" i="1" s="1"/>
  <c r="JL111" i="1" s="1"/>
  <c r="AD222" i="6"/>
  <c r="DU114" i="1"/>
  <c r="DX113" i="1"/>
  <c r="JV110" i="1"/>
  <c r="BM114" i="6"/>
  <c r="BP113" i="6"/>
  <c r="GR111" i="1"/>
  <c r="GO113" i="1"/>
  <c r="GR110" i="1"/>
  <c r="JX110" i="1"/>
  <c r="JX111" i="1"/>
  <c r="KF117" i="1"/>
  <c r="BA224" i="6"/>
  <c r="BD223" i="6"/>
  <c r="T113" i="1"/>
  <c r="Q114" i="1"/>
  <c r="KL119" i="1"/>
  <c r="KL113" i="1"/>
  <c r="KL114" i="1"/>
  <c r="FQ116" i="1"/>
  <c r="FT115" i="1"/>
  <c r="AO224" i="6"/>
  <c r="AR223" i="6"/>
  <c r="IN110" i="1"/>
  <c r="IK113" i="1"/>
  <c r="IN111" i="1"/>
  <c r="AR111" i="1"/>
  <c r="AR110" i="1"/>
  <c r="AO113" i="1"/>
  <c r="H110" i="10"/>
  <c r="F224" i="6"/>
  <c r="JL109" i="1"/>
  <c r="C109" i="10"/>
  <c r="CW114" i="1"/>
  <c r="CZ113" i="1"/>
  <c r="H222" i="6"/>
  <c r="IX227" i="1"/>
  <c r="KL116" i="1" l="1"/>
  <c r="KL115" i="1"/>
  <c r="KL120" i="1"/>
  <c r="KJ118" i="1"/>
  <c r="KD113" i="1"/>
  <c r="KB113" i="1"/>
  <c r="JV113" i="1"/>
  <c r="GF113" i="6"/>
  <c r="GC114" i="6"/>
  <c r="KL118" i="1"/>
  <c r="KJ116" i="1"/>
  <c r="KJ114" i="1"/>
  <c r="AC114" i="6"/>
  <c r="AF113" i="6"/>
  <c r="EJ114" i="6"/>
  <c r="EG115" i="6"/>
  <c r="CW114" i="6"/>
  <c r="CZ113" i="6"/>
  <c r="KJ117" i="1"/>
  <c r="FT114" i="6"/>
  <c r="FQ115" i="6"/>
  <c r="CB113" i="1"/>
  <c r="BY114" i="1"/>
  <c r="KJ115" i="1"/>
  <c r="KJ120" i="1"/>
  <c r="KJ113" i="1"/>
  <c r="FE115" i="6"/>
  <c r="FH114" i="6"/>
  <c r="F113" i="10"/>
  <c r="EV114" i="1"/>
  <c r="ES115" i="1"/>
  <c r="H114" i="1"/>
  <c r="E115" i="1"/>
  <c r="Q115" i="6"/>
  <c r="T114" i="6"/>
  <c r="HM113" i="6"/>
  <c r="HP113" i="6" s="1"/>
  <c r="HK121" i="6"/>
  <c r="HP111" i="6"/>
  <c r="HA114" i="6"/>
  <c r="HD113" i="6"/>
  <c r="GO116" i="6"/>
  <c r="GR115" i="6"/>
  <c r="DX114" i="6"/>
  <c r="DU115" i="6"/>
  <c r="IW115" i="1"/>
  <c r="IZ114" i="1"/>
  <c r="BP114" i="1"/>
  <c r="BM115" i="1"/>
  <c r="AF114" i="1"/>
  <c r="AC115" i="1"/>
  <c r="DL113" i="6"/>
  <c r="DI114" i="6"/>
  <c r="CK115" i="6"/>
  <c r="CN114" i="6"/>
  <c r="CK117" i="1"/>
  <c r="CN116" i="1"/>
  <c r="FH114" i="1"/>
  <c r="FE115" i="1"/>
  <c r="EV113" i="6"/>
  <c r="ES114" i="6"/>
  <c r="BY116" i="6"/>
  <c r="CB115" i="6"/>
  <c r="GF116" i="1"/>
  <c r="GC117" i="1"/>
  <c r="CL114" i="6"/>
  <c r="HN113" i="6"/>
  <c r="BA115" i="1"/>
  <c r="BD114" i="1"/>
  <c r="KN116" i="1"/>
  <c r="KN120" i="1"/>
  <c r="KN114" i="1"/>
  <c r="KN113" i="1"/>
  <c r="KN119" i="1"/>
  <c r="KN117" i="1"/>
  <c r="KN115" i="1"/>
  <c r="KN118" i="1"/>
  <c r="KF113" i="1"/>
  <c r="DX114" i="1"/>
  <c r="DU115" i="1"/>
  <c r="AR224" i="6"/>
  <c r="AO225" i="6"/>
  <c r="Q115" i="1"/>
  <c r="T114" i="1"/>
  <c r="C110" i="10"/>
  <c r="JL110" i="1"/>
  <c r="F200" i="1"/>
  <c r="JJ199" i="1"/>
  <c r="E224" i="6"/>
  <c r="H223" i="6"/>
  <c r="F225" i="6"/>
  <c r="GR113" i="1"/>
  <c r="GO114" i="1"/>
  <c r="JX113" i="1"/>
  <c r="EG114" i="1"/>
  <c r="JW114" i="1" s="1"/>
  <c r="EJ113" i="1"/>
  <c r="AD223" i="6"/>
  <c r="IB114" i="1"/>
  <c r="HY115" i="1"/>
  <c r="CW115" i="1"/>
  <c r="CZ114" i="1"/>
  <c r="AO114" i="1"/>
  <c r="AR113" i="1"/>
  <c r="H113" i="10"/>
  <c r="HA114" i="1"/>
  <c r="D114" i="10" s="1"/>
  <c r="HD113" i="1"/>
  <c r="FT116" i="1"/>
  <c r="FQ117" i="1"/>
  <c r="BM115" i="6"/>
  <c r="BP114" i="6"/>
  <c r="IN113" i="1"/>
  <c r="IK114" i="1"/>
  <c r="JI113" i="1"/>
  <c r="JG121" i="1" s="1"/>
  <c r="BA225" i="6"/>
  <c r="BD224" i="6"/>
  <c r="D113" i="10"/>
  <c r="HP114" i="1"/>
  <c r="HM115" i="1"/>
  <c r="DI115" i="1"/>
  <c r="DL114" i="1"/>
  <c r="J114" i="10"/>
  <c r="IX230" i="1"/>
  <c r="GC115" i="6" l="1"/>
  <c r="GF114" i="6"/>
  <c r="CZ114" i="6"/>
  <c r="CW115" i="6"/>
  <c r="EJ115" i="6"/>
  <c r="EG116" i="6"/>
  <c r="AF114" i="6"/>
  <c r="AC115" i="6"/>
  <c r="FH115" i="6"/>
  <c r="FE116" i="6"/>
  <c r="BY115" i="1"/>
  <c r="CB114" i="1"/>
  <c r="FT115" i="6"/>
  <c r="FQ116" i="6"/>
  <c r="Q116" i="6"/>
  <c r="T115" i="6"/>
  <c r="HM114" i="6"/>
  <c r="HP114" i="6" s="1"/>
  <c r="E116" i="1"/>
  <c r="H115" i="1"/>
  <c r="ES116" i="1"/>
  <c r="EV115" i="1"/>
  <c r="CN115" i="6"/>
  <c r="CK116" i="6"/>
  <c r="DI115" i="6"/>
  <c r="DL114" i="6"/>
  <c r="FE116" i="1"/>
  <c r="FH115" i="1"/>
  <c r="BP115" i="1"/>
  <c r="BM116" i="1"/>
  <c r="GC118" i="1"/>
  <c r="GF117" i="1"/>
  <c r="DX115" i="6"/>
  <c r="DU116" i="6"/>
  <c r="CN117" i="1"/>
  <c r="CK118" i="1"/>
  <c r="IZ115" i="1"/>
  <c r="IW116" i="1"/>
  <c r="EV114" i="6"/>
  <c r="ES115" i="6"/>
  <c r="CB116" i="6"/>
  <c r="BY117" i="6"/>
  <c r="BA116" i="1"/>
  <c r="BD115" i="1"/>
  <c r="GO117" i="6"/>
  <c r="GR116" i="6"/>
  <c r="JI114" i="1"/>
  <c r="JL114" i="1" s="1"/>
  <c r="CL115" i="6"/>
  <c r="HN114" i="6"/>
  <c r="AF115" i="1"/>
  <c r="AC116" i="1"/>
  <c r="HA115" i="6"/>
  <c r="HD114" i="6"/>
  <c r="EJ114" i="1"/>
  <c r="EG115" i="1"/>
  <c r="JW115" i="1" s="1"/>
  <c r="H224" i="6"/>
  <c r="E225" i="6"/>
  <c r="HP115" i="1"/>
  <c r="HM116" i="1"/>
  <c r="AD224" i="6"/>
  <c r="BP115" i="6"/>
  <c r="BM116" i="6"/>
  <c r="H114" i="10"/>
  <c r="AO115" i="1"/>
  <c r="AR114" i="1"/>
  <c r="GR114" i="1"/>
  <c r="GO115" i="1"/>
  <c r="JX114" i="1"/>
  <c r="JV114" i="1"/>
  <c r="FQ118" i="1"/>
  <c r="FT117" i="1"/>
  <c r="F114" i="10"/>
  <c r="F226" i="6"/>
  <c r="JL113" i="1"/>
  <c r="C113" i="10"/>
  <c r="HA115" i="1"/>
  <c r="D115" i="10" s="1"/>
  <c r="HD114" i="1"/>
  <c r="CZ115" i="1"/>
  <c r="CW116" i="1"/>
  <c r="F203" i="1"/>
  <c r="JJ200" i="1"/>
  <c r="JH211" i="1" s="1"/>
  <c r="T115" i="1"/>
  <c r="Q116" i="1"/>
  <c r="BA226" i="6"/>
  <c r="BD225" i="6"/>
  <c r="AO226" i="6"/>
  <c r="AR225" i="6"/>
  <c r="IN114" i="1"/>
  <c r="IK115" i="1"/>
  <c r="HY116" i="1"/>
  <c r="IB115" i="1"/>
  <c r="DL115" i="1"/>
  <c r="DI116" i="1"/>
  <c r="J115" i="10"/>
  <c r="DU116" i="1"/>
  <c r="DX115" i="1"/>
  <c r="IX231" i="1"/>
  <c r="C114" i="10" l="1"/>
  <c r="JV115" i="1"/>
  <c r="GF115" i="6"/>
  <c r="GC116" i="6"/>
  <c r="AF115" i="6"/>
  <c r="AC116" i="6"/>
  <c r="EJ116" i="6"/>
  <c r="EG117" i="6"/>
  <c r="CW116" i="6"/>
  <c r="CZ115" i="6"/>
  <c r="HM115" i="6"/>
  <c r="HP115" i="6" s="1"/>
  <c r="FT116" i="6"/>
  <c r="FQ117" i="6"/>
  <c r="BY116" i="1"/>
  <c r="CB115" i="1"/>
  <c r="FE117" i="6"/>
  <c r="FH116" i="6"/>
  <c r="H116" i="1"/>
  <c r="E117" i="1"/>
  <c r="EV116" i="1"/>
  <c r="ES117" i="1"/>
  <c r="Q117" i="6"/>
  <c r="T116" i="6"/>
  <c r="CL116" i="6"/>
  <c r="HN115" i="6"/>
  <c r="BA117" i="1"/>
  <c r="BD116" i="1"/>
  <c r="BY118" i="6"/>
  <c r="CB117" i="6"/>
  <c r="HD115" i="6"/>
  <c r="HA116" i="6"/>
  <c r="GF118" i="1"/>
  <c r="GC119" i="1"/>
  <c r="GR117" i="6"/>
  <c r="GO118" i="6"/>
  <c r="EV115" i="6"/>
  <c r="ES116" i="6"/>
  <c r="BM117" i="1"/>
  <c r="BP116" i="1"/>
  <c r="IZ116" i="1"/>
  <c r="IW117" i="1"/>
  <c r="FE117" i="1"/>
  <c r="FH116" i="1"/>
  <c r="DI116" i="6"/>
  <c r="DL115" i="6"/>
  <c r="CN118" i="1"/>
  <c r="CK119" i="1"/>
  <c r="JI115" i="1"/>
  <c r="C115" i="10" s="1"/>
  <c r="AF116" i="1"/>
  <c r="AC117" i="1"/>
  <c r="DU117" i="6"/>
  <c r="DX116" i="6"/>
  <c r="CK117" i="6"/>
  <c r="CN116" i="6"/>
  <c r="DI117" i="1"/>
  <c r="DL116" i="1"/>
  <c r="J116" i="10"/>
  <c r="CZ116" i="1"/>
  <c r="CW117" i="1"/>
  <c r="BA227" i="6"/>
  <c r="BD226" i="6"/>
  <c r="FT118" i="1"/>
  <c r="FQ119" i="1"/>
  <c r="F227" i="6"/>
  <c r="HP116" i="1"/>
  <c r="HM117" i="1"/>
  <c r="BM117" i="6"/>
  <c r="BP116" i="6"/>
  <c r="H225" i="6"/>
  <c r="E226" i="6"/>
  <c r="EJ115" i="1"/>
  <c r="EG116" i="1"/>
  <c r="HD115" i="1"/>
  <c r="HA116" i="1"/>
  <c r="D116" i="10" s="1"/>
  <c r="T116" i="1"/>
  <c r="Q117" i="1"/>
  <c r="IN115" i="1"/>
  <c r="IK116" i="1"/>
  <c r="JJ201" i="1"/>
  <c r="HY117" i="1"/>
  <c r="IB116" i="1"/>
  <c r="GR115" i="1"/>
  <c r="GO116" i="1"/>
  <c r="JX115" i="1"/>
  <c r="DU117" i="1"/>
  <c r="DX116" i="1"/>
  <c r="F115" i="10"/>
  <c r="F204" i="1"/>
  <c r="JJ203" i="1"/>
  <c r="AO116" i="1"/>
  <c r="H115" i="10"/>
  <c r="AR115" i="1"/>
  <c r="AD225" i="6"/>
  <c r="AO227" i="6"/>
  <c r="AR226" i="6"/>
  <c r="IX232" i="1"/>
  <c r="JV116" i="1" l="1"/>
  <c r="GF116" i="6"/>
  <c r="GC117" i="6"/>
  <c r="CZ116" i="6"/>
  <c r="CW117" i="6"/>
  <c r="EJ117" i="6"/>
  <c r="EG118" i="6"/>
  <c r="AF116" i="6"/>
  <c r="AC117" i="6"/>
  <c r="CB116" i="1"/>
  <c r="BY117" i="1"/>
  <c r="FQ118" i="6"/>
  <c r="FT117" i="6"/>
  <c r="FE118" i="6"/>
  <c r="FH117" i="6"/>
  <c r="H117" i="1"/>
  <c r="E118" i="1"/>
  <c r="Q118" i="6"/>
  <c r="T117" i="6"/>
  <c r="EV117" i="1"/>
  <c r="ES118" i="1"/>
  <c r="JI116" i="1"/>
  <c r="C116" i="10" s="1"/>
  <c r="JL115" i="1"/>
  <c r="DL116" i="6"/>
  <c r="DI117" i="6"/>
  <c r="HA117" i="6"/>
  <c r="HD116" i="6"/>
  <c r="BP117" i="1"/>
  <c r="BM118" i="1"/>
  <c r="ES117" i="6"/>
  <c r="EV116" i="6"/>
  <c r="CN117" i="6"/>
  <c r="CK118" i="6"/>
  <c r="CB118" i="6"/>
  <c r="BY119" i="6"/>
  <c r="GO119" i="6"/>
  <c r="GR118" i="6"/>
  <c r="AC118" i="1"/>
  <c r="AF117" i="1"/>
  <c r="DU118" i="6"/>
  <c r="DX117" i="6"/>
  <c r="HM116" i="6"/>
  <c r="HP116" i="6" s="1"/>
  <c r="CN120" i="1"/>
  <c r="CK122" i="1"/>
  <c r="CN119" i="1"/>
  <c r="FE118" i="1"/>
  <c r="FH117" i="1"/>
  <c r="CL117" i="6"/>
  <c r="HN116" i="6"/>
  <c r="BA118" i="1"/>
  <c r="BD117" i="1"/>
  <c r="IZ117" i="1"/>
  <c r="IW118" i="1"/>
  <c r="GC122" i="1"/>
  <c r="GF119" i="1"/>
  <c r="GF120" i="1"/>
  <c r="JW116" i="1"/>
  <c r="GO117" i="1"/>
  <c r="GR116" i="1"/>
  <c r="JX116" i="1"/>
  <c r="IN116" i="1"/>
  <c r="IK117" i="1"/>
  <c r="FT119" i="1"/>
  <c r="FQ122" i="1"/>
  <c r="FT120" i="1"/>
  <c r="CW118" i="1"/>
  <c r="CZ117" i="1"/>
  <c r="F205" i="1"/>
  <c r="JJ204" i="1"/>
  <c r="E227" i="6"/>
  <c r="H226" i="6"/>
  <c r="AR228" i="6"/>
  <c r="AR227" i="6"/>
  <c r="AO230" i="6"/>
  <c r="U28" i="11"/>
  <c r="HP117" i="1"/>
  <c r="HM118" i="1"/>
  <c r="BD227" i="6"/>
  <c r="BA230" i="6"/>
  <c r="BD228" i="6"/>
  <c r="HY118" i="1"/>
  <c r="IB117" i="1"/>
  <c r="DL117" i="1"/>
  <c r="DI118" i="1"/>
  <c r="J117" i="10"/>
  <c r="DU118" i="1"/>
  <c r="DX117" i="1"/>
  <c r="EG117" i="1"/>
  <c r="EJ116" i="1"/>
  <c r="AD226" i="6"/>
  <c r="T117" i="1"/>
  <c r="Q118" i="1"/>
  <c r="F116" i="10"/>
  <c r="BP117" i="6"/>
  <c r="BM118" i="6"/>
  <c r="F230" i="6"/>
  <c r="H116" i="10"/>
  <c r="AR116" i="1"/>
  <c r="AO117" i="1"/>
  <c r="HA117" i="1"/>
  <c r="D117" i="10" s="1"/>
  <c r="HD116" i="1"/>
  <c r="IX233" i="1"/>
  <c r="GC118" i="6" l="1"/>
  <c r="GF117" i="6"/>
  <c r="AF117" i="6"/>
  <c r="AC118" i="6"/>
  <c r="EG119" i="6"/>
  <c r="EJ118" i="6"/>
  <c r="CW118" i="6"/>
  <c r="CZ117" i="6"/>
  <c r="FE119" i="6"/>
  <c r="FH118" i="6"/>
  <c r="FT118" i="6"/>
  <c r="FQ119" i="6"/>
  <c r="BY118" i="1"/>
  <c r="CB117" i="1"/>
  <c r="JL116" i="1"/>
  <c r="ES119" i="1"/>
  <c r="EV118" i="1"/>
  <c r="T118" i="6"/>
  <c r="Q119" i="6"/>
  <c r="H118" i="1"/>
  <c r="E119" i="1"/>
  <c r="HM117" i="6"/>
  <c r="HP117" i="6" s="1"/>
  <c r="HD117" i="6"/>
  <c r="HA118" i="6"/>
  <c r="ES118" i="6"/>
  <c r="EV117" i="6"/>
  <c r="GC123" i="1"/>
  <c r="GF122" i="1"/>
  <c r="CN122" i="1"/>
  <c r="CK123" i="1"/>
  <c r="BP118" i="1"/>
  <c r="BM119" i="1"/>
  <c r="IW119" i="1"/>
  <c r="IZ118" i="1"/>
  <c r="FE119" i="1"/>
  <c r="FH118" i="1"/>
  <c r="AF118" i="1"/>
  <c r="AC119" i="1"/>
  <c r="GR120" i="6"/>
  <c r="GR119" i="6"/>
  <c r="GO122" i="6"/>
  <c r="BA119" i="1"/>
  <c r="BD118" i="1"/>
  <c r="DU119" i="6"/>
  <c r="DX118" i="6"/>
  <c r="CB120" i="6"/>
  <c r="BY122" i="6"/>
  <c r="CB119" i="6"/>
  <c r="CL118" i="6"/>
  <c r="HN117" i="6"/>
  <c r="CK119" i="6"/>
  <c r="CN118" i="6"/>
  <c r="DI118" i="6"/>
  <c r="DL117" i="6"/>
  <c r="F117" i="10"/>
  <c r="F231" i="6"/>
  <c r="E230" i="6"/>
  <c r="H227" i="6"/>
  <c r="H228" i="6"/>
  <c r="HA118" i="1"/>
  <c r="HD117" i="1"/>
  <c r="FT122" i="1"/>
  <c r="FQ123" i="1"/>
  <c r="Q119" i="1"/>
  <c r="T118" i="1"/>
  <c r="HY119" i="1"/>
  <c r="IB118" i="1"/>
  <c r="GO118" i="1"/>
  <c r="GR117" i="1"/>
  <c r="JX117" i="1"/>
  <c r="F206" i="1"/>
  <c r="JJ205" i="1"/>
  <c r="EJ117" i="1"/>
  <c r="EG118" i="1"/>
  <c r="BD230" i="6"/>
  <c r="BA231" i="6"/>
  <c r="AO231" i="6"/>
  <c r="AR230" i="6"/>
  <c r="HP118" i="1"/>
  <c r="HM119" i="1"/>
  <c r="BP118" i="6"/>
  <c r="BM119" i="6"/>
  <c r="AO118" i="1"/>
  <c r="AR117" i="1"/>
  <c r="H117" i="10"/>
  <c r="DX118" i="1"/>
  <c r="DU119" i="1"/>
  <c r="JW117" i="1"/>
  <c r="IK118" i="1"/>
  <c r="IN117" i="1"/>
  <c r="JI117" i="1"/>
  <c r="AD227" i="6"/>
  <c r="DL118" i="1"/>
  <c r="DI119" i="1"/>
  <c r="J118" i="10"/>
  <c r="JV117" i="1"/>
  <c r="CZ118" i="1"/>
  <c r="CW119" i="1"/>
  <c r="CZ119" i="1" s="1"/>
  <c r="IX234" i="1"/>
  <c r="GF118" i="6" l="1"/>
  <c r="GC119" i="6"/>
  <c r="CW119" i="6"/>
  <c r="CZ118" i="6"/>
  <c r="EG122" i="6"/>
  <c r="EJ119" i="6"/>
  <c r="EJ120" i="6"/>
  <c r="AC119" i="6"/>
  <c r="AF118" i="6"/>
  <c r="CB118" i="1"/>
  <c r="BY119" i="1"/>
  <c r="FQ122" i="6"/>
  <c r="FT120" i="6"/>
  <c r="FT119" i="6"/>
  <c r="FH120" i="6"/>
  <c r="FH119" i="6"/>
  <c r="FE122" i="6"/>
  <c r="H119" i="1"/>
  <c r="E122" i="1"/>
  <c r="H120" i="1"/>
  <c r="EV120" i="1"/>
  <c r="EV119" i="1"/>
  <c r="ES122" i="1"/>
  <c r="Q122" i="6"/>
  <c r="S16" i="11"/>
  <c r="T119" i="6"/>
  <c r="T120" i="6"/>
  <c r="HM118" i="6"/>
  <c r="HP118" i="6" s="1"/>
  <c r="BP120" i="1"/>
  <c r="BP119" i="1"/>
  <c r="BM122" i="1"/>
  <c r="CN123" i="1"/>
  <c r="CK124" i="1"/>
  <c r="GF123" i="1"/>
  <c r="GC124" i="1"/>
  <c r="DL118" i="6"/>
  <c r="DI119" i="6"/>
  <c r="CB122" i="6"/>
  <c r="BY123" i="6"/>
  <c r="AF120" i="1"/>
  <c r="AC122" i="1"/>
  <c r="AF119" i="1"/>
  <c r="CN119" i="6"/>
  <c r="CN120" i="6"/>
  <c r="CK122" i="6"/>
  <c r="DU122" i="6"/>
  <c r="DX120" i="6"/>
  <c r="DX119" i="6"/>
  <c r="FE122" i="1"/>
  <c r="FH119" i="1"/>
  <c r="FH120" i="1"/>
  <c r="ES119" i="6"/>
  <c r="EV118" i="6"/>
  <c r="CL119" i="6"/>
  <c r="HN118" i="6"/>
  <c r="BD119" i="1"/>
  <c r="BA122" i="1"/>
  <c r="BD120" i="1"/>
  <c r="GR122" i="6"/>
  <c r="GO123" i="6"/>
  <c r="HD118" i="6"/>
  <c r="HA119" i="6"/>
  <c r="IZ119" i="1"/>
  <c r="IW122" i="1"/>
  <c r="IZ120" i="1"/>
  <c r="HA119" i="1"/>
  <c r="HD118" i="1"/>
  <c r="AD230" i="6"/>
  <c r="D118" i="10"/>
  <c r="BA232" i="6"/>
  <c r="BD231" i="6"/>
  <c r="FT123" i="1"/>
  <c r="FQ124" i="1"/>
  <c r="F207" i="1"/>
  <c r="JJ206" i="1"/>
  <c r="AO232" i="6"/>
  <c r="AR231" i="6"/>
  <c r="C117" i="10"/>
  <c r="JL117" i="1"/>
  <c r="DX119" i="1"/>
  <c r="DX120" i="1"/>
  <c r="DU122" i="1"/>
  <c r="EJ118" i="1"/>
  <c r="EG119" i="1"/>
  <c r="JW119" i="1" s="1"/>
  <c r="GR118" i="1"/>
  <c r="GO119" i="1"/>
  <c r="JX118" i="1"/>
  <c r="IB120" i="1"/>
  <c r="HY122" i="1"/>
  <c r="IB119" i="1"/>
  <c r="E231" i="6"/>
  <c r="H230" i="6"/>
  <c r="HP119" i="1"/>
  <c r="HM122" i="1"/>
  <c r="HP120" i="1"/>
  <c r="Q122" i="1"/>
  <c r="T120" i="1"/>
  <c r="T119" i="1"/>
  <c r="JI118" i="1"/>
  <c r="DI122" i="1"/>
  <c r="DL119" i="1"/>
  <c r="DL120" i="1"/>
  <c r="J119" i="10"/>
  <c r="IK119" i="1"/>
  <c r="IN118" i="1"/>
  <c r="JW118" i="1"/>
  <c r="AO119" i="1"/>
  <c r="AR118" i="1"/>
  <c r="H118" i="10"/>
  <c r="JV118" i="1"/>
  <c r="CZ120" i="1"/>
  <c r="CW122" i="1"/>
  <c r="F118" i="10"/>
  <c r="F232" i="6"/>
  <c r="BM122" i="6"/>
  <c r="BP120" i="6"/>
  <c r="W16" i="11"/>
  <c r="BP119" i="6"/>
  <c r="IX235" i="1"/>
  <c r="GF120" i="6" l="1"/>
  <c r="GC122" i="6"/>
  <c r="GF119" i="6"/>
  <c r="KB126" i="1"/>
  <c r="KJ122" i="1" s="1"/>
  <c r="AF120" i="6"/>
  <c r="AC122" i="6"/>
  <c r="AF119" i="6"/>
  <c r="Q16" i="11"/>
  <c r="EG123" i="6"/>
  <c r="EJ122" i="6"/>
  <c r="CW122" i="6"/>
  <c r="CZ119" i="6"/>
  <c r="CZ120" i="6"/>
  <c r="FH122" i="6"/>
  <c r="FE123" i="6"/>
  <c r="FT122" i="6"/>
  <c r="FQ123" i="6"/>
  <c r="D119" i="10"/>
  <c r="CB120" i="1"/>
  <c r="BY122" i="1"/>
  <c r="CB119" i="1"/>
  <c r="EV122" i="1"/>
  <c r="ES123" i="1"/>
  <c r="Q123" i="6"/>
  <c r="T122" i="6"/>
  <c r="H122" i="1"/>
  <c r="E123" i="1"/>
  <c r="HM119" i="6"/>
  <c r="HP119" i="6" s="1"/>
  <c r="HA122" i="6"/>
  <c r="HD120" i="6"/>
  <c r="HD119" i="6"/>
  <c r="GF124" i="1"/>
  <c r="GC125" i="1"/>
  <c r="JV119" i="1"/>
  <c r="GO124" i="6"/>
  <c r="GR123" i="6"/>
  <c r="CL122" i="6"/>
  <c r="HN119" i="6"/>
  <c r="HL130" i="6" s="1"/>
  <c r="DX122" i="6"/>
  <c r="DU123" i="6"/>
  <c r="CN122" i="6"/>
  <c r="CK123" i="6"/>
  <c r="AC123" i="1"/>
  <c r="AF122" i="1"/>
  <c r="CK125" i="1"/>
  <c r="CN124" i="1"/>
  <c r="ES122" i="6"/>
  <c r="EV119" i="6"/>
  <c r="EV120" i="6"/>
  <c r="BA123" i="1"/>
  <c r="BD122" i="1"/>
  <c r="BY124" i="6"/>
  <c r="CB123" i="6"/>
  <c r="BP122" i="1"/>
  <c r="BM123" i="1"/>
  <c r="FH122" i="1"/>
  <c r="FE123" i="1"/>
  <c r="DL119" i="6"/>
  <c r="DL120" i="6"/>
  <c r="DI122" i="6"/>
  <c r="IZ122" i="1"/>
  <c r="IW123" i="1"/>
  <c r="H119" i="10"/>
  <c r="AR120" i="1"/>
  <c r="AR119" i="1"/>
  <c r="AO122" i="1"/>
  <c r="HM123" i="1"/>
  <c r="HP122" i="1"/>
  <c r="F208" i="1"/>
  <c r="JJ207" i="1"/>
  <c r="C118" i="10"/>
  <c r="JL118" i="1"/>
  <c r="DU123" i="1"/>
  <c r="DX122" i="1"/>
  <c r="DI123" i="1"/>
  <c r="DL122" i="1"/>
  <c r="J122" i="10"/>
  <c r="F119" i="10"/>
  <c r="GO122" i="1"/>
  <c r="GR120" i="1"/>
  <c r="GR119" i="1"/>
  <c r="KF126" i="1"/>
  <c r="JX120" i="1"/>
  <c r="JX119" i="1"/>
  <c r="AD231" i="6"/>
  <c r="JI119" i="1"/>
  <c r="JI120" i="1" s="1"/>
  <c r="JL120" i="1" s="1"/>
  <c r="FT124" i="1"/>
  <c r="FQ125" i="1"/>
  <c r="KJ127" i="1"/>
  <c r="KJ129" i="1"/>
  <c r="KJ124" i="1"/>
  <c r="KJ123" i="1"/>
  <c r="H231" i="6"/>
  <c r="E232" i="6"/>
  <c r="EG122" i="1"/>
  <c r="JW122" i="1" s="1"/>
  <c r="EJ119" i="1"/>
  <c r="EJ120" i="1"/>
  <c r="KD126" i="1"/>
  <c r="HY123" i="1"/>
  <c r="IB122" i="1"/>
  <c r="BD232" i="6"/>
  <c r="BA233" i="6"/>
  <c r="HA122" i="1"/>
  <c r="HD120" i="1"/>
  <c r="HD119" i="1"/>
  <c r="BP122" i="6"/>
  <c r="BM123" i="6"/>
  <c r="JW120" i="1"/>
  <c r="Q123" i="1"/>
  <c r="T122" i="1"/>
  <c r="JV120" i="1"/>
  <c r="IN119" i="1"/>
  <c r="IN120" i="1"/>
  <c r="IK122" i="1"/>
  <c r="F233" i="6"/>
  <c r="CZ122" i="1"/>
  <c r="CW123" i="1"/>
  <c r="AR232" i="6"/>
  <c r="AO233" i="6"/>
  <c r="IX236" i="1"/>
  <c r="KJ125" i="1" l="1"/>
  <c r="KJ126" i="1"/>
  <c r="HK130" i="6"/>
  <c r="KB122" i="1"/>
  <c r="KJ128" i="1"/>
  <c r="GF122" i="6"/>
  <c r="GC123" i="6"/>
  <c r="EJ123" i="6"/>
  <c r="EG124" i="6"/>
  <c r="AC123" i="6"/>
  <c r="AF122" i="6"/>
  <c r="CW123" i="6"/>
  <c r="CZ122" i="6"/>
  <c r="FQ124" i="6"/>
  <c r="FT123" i="6"/>
  <c r="CB122" i="1"/>
  <c r="BY123" i="1"/>
  <c r="FH123" i="6"/>
  <c r="FE124" i="6"/>
  <c r="Q124" i="6"/>
  <c r="T123" i="6"/>
  <c r="ES124" i="1"/>
  <c r="EV123" i="1"/>
  <c r="E124" i="1"/>
  <c r="H123" i="1"/>
  <c r="HM122" i="6"/>
  <c r="HP122" i="6" s="1"/>
  <c r="HP120" i="6"/>
  <c r="CB124" i="6"/>
  <c r="BY125" i="6"/>
  <c r="DU124" i="6"/>
  <c r="DX123" i="6"/>
  <c r="IW124" i="1"/>
  <c r="IZ123" i="1"/>
  <c r="BA124" i="1"/>
  <c r="BD123" i="1"/>
  <c r="CL123" i="6"/>
  <c r="HN122" i="6"/>
  <c r="ES123" i="6"/>
  <c r="EV122" i="6"/>
  <c r="CK124" i="6"/>
  <c r="CN123" i="6"/>
  <c r="DI123" i="6"/>
  <c r="DL122" i="6"/>
  <c r="GO125" i="6"/>
  <c r="GR124" i="6"/>
  <c r="FE124" i="1"/>
  <c r="FH123" i="1"/>
  <c r="CK126" i="1"/>
  <c r="CN125" i="1"/>
  <c r="HD122" i="6"/>
  <c r="HA123" i="6"/>
  <c r="BM124" i="1"/>
  <c r="BP123" i="1"/>
  <c r="AF123" i="1"/>
  <c r="AC124" i="1"/>
  <c r="GF125" i="1"/>
  <c r="GC126" i="1"/>
  <c r="KL124" i="1"/>
  <c r="KL123" i="1"/>
  <c r="KL127" i="1"/>
  <c r="KL128" i="1"/>
  <c r="KL122" i="1"/>
  <c r="KL125" i="1"/>
  <c r="KD122" i="1"/>
  <c r="KL129" i="1"/>
  <c r="KL126" i="1"/>
  <c r="DL123" i="1"/>
  <c r="DI124" i="1"/>
  <c r="J123" i="10"/>
  <c r="AD232" i="6"/>
  <c r="EG123" i="1"/>
  <c r="JW123" i="1" s="1"/>
  <c r="EJ122" i="1"/>
  <c r="AO123" i="1"/>
  <c r="AR122" i="1"/>
  <c r="H122" i="10"/>
  <c r="F209" i="1"/>
  <c r="JJ208" i="1"/>
  <c r="T123" i="1"/>
  <c r="Q124" i="1"/>
  <c r="F234" i="6"/>
  <c r="HD122" i="1"/>
  <c r="HA123" i="1"/>
  <c r="D123" i="10" s="1"/>
  <c r="KN129" i="1"/>
  <c r="KF122" i="1"/>
  <c r="KN122" i="1"/>
  <c r="KN123" i="1"/>
  <c r="KN124" i="1"/>
  <c r="KN127" i="1"/>
  <c r="KN125" i="1"/>
  <c r="KN126" i="1"/>
  <c r="KN128" i="1"/>
  <c r="JV122" i="1"/>
  <c r="BD233" i="6"/>
  <c r="BA234" i="6"/>
  <c r="D122" i="10"/>
  <c r="CW124" i="1"/>
  <c r="CZ123" i="1"/>
  <c r="JI122" i="1"/>
  <c r="E233" i="6"/>
  <c r="H232" i="6"/>
  <c r="JL119" i="1"/>
  <c r="C119" i="10"/>
  <c r="F122" i="10"/>
  <c r="GO123" i="1"/>
  <c r="GR122" i="1"/>
  <c r="JX122" i="1"/>
  <c r="DX123" i="1"/>
  <c r="DU124" i="1"/>
  <c r="HM124" i="1"/>
  <c r="HP123" i="1"/>
  <c r="BP123" i="6"/>
  <c r="BM124" i="6"/>
  <c r="AO234" i="6"/>
  <c r="AR233" i="6"/>
  <c r="IN122" i="1"/>
  <c r="IK123" i="1"/>
  <c r="IB123" i="1"/>
  <c r="HY124" i="1"/>
  <c r="FT125" i="1"/>
  <c r="FQ126" i="1"/>
  <c r="IX239" i="1"/>
  <c r="GC124" i="6" l="1"/>
  <c r="GF123" i="6"/>
  <c r="CZ123" i="6"/>
  <c r="CW124" i="6"/>
  <c r="JV123" i="1"/>
  <c r="AC124" i="6"/>
  <c r="AF123" i="6"/>
  <c r="EG125" i="6"/>
  <c r="EJ124" i="6"/>
  <c r="CB123" i="1"/>
  <c r="BY124" i="1"/>
  <c r="FE125" i="6"/>
  <c r="FH124" i="6"/>
  <c r="FQ125" i="6"/>
  <c r="FT124" i="6"/>
  <c r="E125" i="1"/>
  <c r="H124" i="1"/>
  <c r="EV124" i="1"/>
  <c r="ES125" i="1"/>
  <c r="T124" i="6"/>
  <c r="Q125" i="6"/>
  <c r="F123" i="10"/>
  <c r="HA124" i="6"/>
  <c r="HD123" i="6"/>
  <c r="BA125" i="1"/>
  <c r="BD124" i="1"/>
  <c r="GC127" i="1"/>
  <c r="GF126" i="1"/>
  <c r="CN126" i="1"/>
  <c r="CK127" i="1"/>
  <c r="CN124" i="6"/>
  <c r="CK125" i="6"/>
  <c r="AC125" i="1"/>
  <c r="AF124" i="1"/>
  <c r="IW125" i="1"/>
  <c r="IZ124" i="1"/>
  <c r="EV123" i="6"/>
  <c r="ES124" i="6"/>
  <c r="DU125" i="6"/>
  <c r="DX124" i="6"/>
  <c r="BP124" i="1"/>
  <c r="BM125" i="1"/>
  <c r="GO126" i="6"/>
  <c r="GR125" i="6"/>
  <c r="CB125" i="6"/>
  <c r="BY126" i="6"/>
  <c r="HM123" i="6"/>
  <c r="HP123" i="6" s="1"/>
  <c r="FE125" i="1"/>
  <c r="FH124" i="1"/>
  <c r="DL123" i="6"/>
  <c r="DI124" i="6"/>
  <c r="CL124" i="6"/>
  <c r="HN123" i="6"/>
  <c r="JI123" i="1"/>
  <c r="JL122" i="1"/>
  <c r="JG130" i="1"/>
  <c r="C122" i="10"/>
  <c r="AO235" i="6"/>
  <c r="AR234" i="6"/>
  <c r="HM125" i="1"/>
  <c r="HP124" i="1"/>
  <c r="FT126" i="1"/>
  <c r="FQ127" i="1"/>
  <c r="CW125" i="1"/>
  <c r="CZ124" i="1"/>
  <c r="T124" i="1"/>
  <c r="Q125" i="1"/>
  <c r="AD233" i="6"/>
  <c r="IN123" i="1"/>
  <c r="IK124" i="1"/>
  <c r="DX124" i="1"/>
  <c r="DU125" i="1"/>
  <c r="HA124" i="1"/>
  <c r="HD123" i="1"/>
  <c r="AR123" i="1"/>
  <c r="AO124" i="1"/>
  <c r="H123" i="10"/>
  <c r="F212" i="1"/>
  <c r="JJ209" i="1"/>
  <c r="JH220" i="1" s="1"/>
  <c r="BP124" i="6"/>
  <c r="BM125" i="6"/>
  <c r="BA235" i="6"/>
  <c r="BD234" i="6"/>
  <c r="DI125" i="1"/>
  <c r="DL124" i="1"/>
  <c r="J124" i="10"/>
  <c r="GR123" i="1"/>
  <c r="GO124" i="1"/>
  <c r="JX123" i="1"/>
  <c r="HY125" i="1"/>
  <c r="IB124" i="1"/>
  <c r="E234" i="6"/>
  <c r="H233" i="6"/>
  <c r="F235" i="6"/>
  <c r="EJ123" i="1"/>
  <c r="EG124" i="1"/>
  <c r="JW124" i="1" s="1"/>
  <c r="IX240" i="1"/>
  <c r="JV124" i="1" l="1"/>
  <c r="GC125" i="6"/>
  <c r="GF124" i="6"/>
  <c r="EG126" i="6"/>
  <c r="EJ125" i="6"/>
  <c r="AF124" i="6"/>
  <c r="AC125" i="6"/>
  <c r="CZ124" i="6"/>
  <c r="CW125" i="6"/>
  <c r="FH125" i="6"/>
  <c r="FE126" i="6"/>
  <c r="FQ126" i="6"/>
  <c r="FT125" i="6"/>
  <c r="BY125" i="1"/>
  <c r="CB124" i="1"/>
  <c r="T125" i="6"/>
  <c r="Q126" i="6"/>
  <c r="EV125" i="1"/>
  <c r="ES126" i="1"/>
  <c r="HM124" i="6"/>
  <c r="HP124" i="6" s="1"/>
  <c r="E126" i="1"/>
  <c r="H125" i="1"/>
  <c r="IZ125" i="1"/>
  <c r="IW126" i="1"/>
  <c r="BA126" i="1"/>
  <c r="BD125" i="1"/>
  <c r="ES125" i="6"/>
  <c r="EV124" i="6"/>
  <c r="AC126" i="1"/>
  <c r="AF125" i="1"/>
  <c r="FE126" i="1"/>
  <c r="FH125" i="1"/>
  <c r="CB126" i="6"/>
  <c r="BY127" i="6"/>
  <c r="CL125" i="6"/>
  <c r="HN124" i="6"/>
  <c r="GC128" i="1"/>
  <c r="GF127" i="1"/>
  <c r="GR126" i="6"/>
  <c r="GO127" i="6"/>
  <c r="BP125" i="1"/>
  <c r="BM126" i="1"/>
  <c r="CN127" i="1"/>
  <c r="CK128" i="1"/>
  <c r="HA125" i="6"/>
  <c r="HD124" i="6"/>
  <c r="DI125" i="6"/>
  <c r="DL124" i="6"/>
  <c r="CN125" i="6"/>
  <c r="CK126" i="6"/>
  <c r="DU126" i="6"/>
  <c r="DX125" i="6"/>
  <c r="AR235" i="6"/>
  <c r="AO236" i="6"/>
  <c r="E235" i="6"/>
  <c r="H234" i="6"/>
  <c r="HP125" i="1"/>
  <c r="HM126" i="1"/>
  <c r="HA125" i="1"/>
  <c r="HD124" i="1"/>
  <c r="F213" i="1"/>
  <c r="JJ212" i="1"/>
  <c r="IN124" i="1"/>
  <c r="IK125" i="1"/>
  <c r="BA236" i="6"/>
  <c r="BD235" i="6"/>
  <c r="AD234" i="6"/>
  <c r="JL123" i="1"/>
  <c r="C123" i="10"/>
  <c r="DL125" i="1"/>
  <c r="DI126" i="1"/>
  <c r="J125" i="10"/>
  <c r="BP125" i="6"/>
  <c r="BM126" i="6"/>
  <c r="DU126" i="1"/>
  <c r="DX125" i="1"/>
  <c r="JJ210" i="1"/>
  <c r="AR124" i="1"/>
  <c r="AO125" i="1"/>
  <c r="H124" i="10"/>
  <c r="HY126" i="1"/>
  <c r="IB125" i="1"/>
  <c r="D124" i="10"/>
  <c r="JI124" i="1"/>
  <c r="CW126" i="1"/>
  <c r="CZ125" i="1"/>
  <c r="EJ124" i="1"/>
  <c r="EG125" i="1"/>
  <c r="F124" i="10"/>
  <c r="FQ128" i="1"/>
  <c r="FT127" i="1"/>
  <c r="T125" i="1"/>
  <c r="Q126" i="1"/>
  <c r="F236" i="6"/>
  <c r="GO125" i="1"/>
  <c r="GR124" i="1"/>
  <c r="JX124" i="1"/>
  <c r="IX241" i="1"/>
  <c r="GC126" i="6" l="1"/>
  <c r="GF125" i="6"/>
  <c r="CZ125" i="6"/>
  <c r="CW126" i="6"/>
  <c r="AF125" i="6"/>
  <c r="AC126" i="6"/>
  <c r="EG127" i="6"/>
  <c r="EJ126" i="6"/>
  <c r="CB125" i="1"/>
  <c r="BY126" i="1"/>
  <c r="FQ127" i="6"/>
  <c r="FT126" i="6"/>
  <c r="FH126" i="6"/>
  <c r="FE127" i="6"/>
  <c r="JV125" i="1"/>
  <c r="EV126" i="1"/>
  <c r="ES127" i="1"/>
  <c r="H126" i="1"/>
  <c r="E127" i="1"/>
  <c r="F125" i="10"/>
  <c r="Q127" i="6"/>
  <c r="T126" i="6"/>
  <c r="HM125" i="6"/>
  <c r="HP125" i="6" s="1"/>
  <c r="GO128" i="6"/>
  <c r="GR127" i="6"/>
  <c r="GC131" i="1"/>
  <c r="GF128" i="1"/>
  <c r="GF129" i="1"/>
  <c r="HA126" i="6"/>
  <c r="HD125" i="6"/>
  <c r="CN129" i="1"/>
  <c r="CN128" i="1"/>
  <c r="CK131" i="1"/>
  <c r="DL125" i="6"/>
  <c r="DI126" i="6"/>
  <c r="AC127" i="1"/>
  <c r="AF126" i="1"/>
  <c r="BM127" i="1"/>
  <c r="BP126" i="1"/>
  <c r="CB127" i="6"/>
  <c r="BY128" i="6"/>
  <c r="BD126" i="1"/>
  <c r="BA127" i="1"/>
  <c r="DU127" i="6"/>
  <c r="DX126" i="6"/>
  <c r="CL126" i="6"/>
  <c r="HN125" i="6"/>
  <c r="ES126" i="6"/>
  <c r="EV125" i="6"/>
  <c r="CK127" i="6"/>
  <c r="CN126" i="6"/>
  <c r="IZ126" i="1"/>
  <c r="IW127" i="1"/>
  <c r="FH126" i="1"/>
  <c r="FE127" i="1"/>
  <c r="IK126" i="1"/>
  <c r="IN125" i="1"/>
  <c r="HD125" i="1"/>
  <c r="HA126" i="1"/>
  <c r="D126" i="10" s="1"/>
  <c r="D125" i="10"/>
  <c r="BA239" i="6"/>
  <c r="BD236" i="6"/>
  <c r="BD237" i="6"/>
  <c r="CW127" i="1"/>
  <c r="CZ126" i="1"/>
  <c r="F214" i="1"/>
  <c r="JJ213" i="1"/>
  <c r="JI125" i="1"/>
  <c r="T126" i="1"/>
  <c r="Q127" i="1"/>
  <c r="HP126" i="1"/>
  <c r="HM127" i="1"/>
  <c r="DU127" i="1"/>
  <c r="DX126" i="1"/>
  <c r="BM127" i="6"/>
  <c r="BP126" i="6"/>
  <c r="AD235" i="6"/>
  <c r="EJ125" i="1"/>
  <c r="EG126" i="1"/>
  <c r="GR125" i="1"/>
  <c r="GO126" i="1"/>
  <c r="JX125" i="1"/>
  <c r="E236" i="6"/>
  <c r="H235" i="6"/>
  <c r="JW125" i="1"/>
  <c r="FQ131" i="1"/>
  <c r="FT128" i="1"/>
  <c r="FT129" i="1"/>
  <c r="F239" i="6"/>
  <c r="IB126" i="1"/>
  <c r="HY127" i="1"/>
  <c r="DI127" i="1"/>
  <c r="DL126" i="1"/>
  <c r="J126" i="10"/>
  <c r="AR237" i="6"/>
  <c r="AO239" i="6"/>
  <c r="AR236" i="6"/>
  <c r="U29" i="11"/>
  <c r="JL124" i="1"/>
  <c r="C124" i="10"/>
  <c r="H125" i="10"/>
  <c r="AO126" i="1"/>
  <c r="AR125" i="1"/>
  <c r="IX242" i="1"/>
  <c r="GF126" i="6" l="1"/>
  <c r="GC127" i="6"/>
  <c r="EJ127" i="6"/>
  <c r="EG128" i="6"/>
  <c r="AC127" i="6"/>
  <c r="AF126" i="6"/>
  <c r="CW127" i="6"/>
  <c r="CZ126" i="6"/>
  <c r="JV126" i="1"/>
  <c r="FE128" i="6"/>
  <c r="FH127" i="6"/>
  <c r="FT127" i="6"/>
  <c r="FQ128" i="6"/>
  <c r="CB126" i="1"/>
  <c r="BY127" i="1"/>
  <c r="T127" i="6"/>
  <c r="Q128" i="6"/>
  <c r="E128" i="1"/>
  <c r="H127" i="1"/>
  <c r="ES128" i="1"/>
  <c r="EV127" i="1"/>
  <c r="CN131" i="1"/>
  <c r="CK132" i="1"/>
  <c r="F126" i="10"/>
  <c r="CK128" i="6"/>
  <c r="CN127" i="6"/>
  <c r="BP127" i="1"/>
  <c r="BM128" i="1"/>
  <c r="DL126" i="6"/>
  <c r="DI127" i="6"/>
  <c r="CB129" i="6"/>
  <c r="BY131" i="6"/>
  <c r="CB128" i="6"/>
  <c r="AF127" i="1"/>
  <c r="AC128" i="1"/>
  <c r="EV126" i="6"/>
  <c r="ES127" i="6"/>
  <c r="HA127" i="6"/>
  <c r="HD126" i="6"/>
  <c r="CL127" i="6"/>
  <c r="HN126" i="6"/>
  <c r="FH127" i="1"/>
  <c r="FE128" i="1"/>
  <c r="GF131" i="1"/>
  <c r="GC132" i="1"/>
  <c r="HM126" i="6"/>
  <c r="HP126" i="6" s="1"/>
  <c r="DX127" i="6"/>
  <c r="DU128" i="6"/>
  <c r="IW128" i="1"/>
  <c r="IZ127" i="1"/>
  <c r="BD127" i="1"/>
  <c r="BA128" i="1"/>
  <c r="GR129" i="6"/>
  <c r="GO131" i="6"/>
  <c r="GR128" i="6"/>
  <c r="JW126" i="1"/>
  <c r="HM128" i="1"/>
  <c r="HP127" i="1"/>
  <c r="JI126" i="1"/>
  <c r="F240" i="6"/>
  <c r="AD236" i="6"/>
  <c r="CW128" i="1"/>
  <c r="CZ127" i="1"/>
  <c r="EG127" i="1"/>
  <c r="EJ126" i="1"/>
  <c r="H237" i="6"/>
  <c r="H236" i="6"/>
  <c r="E239" i="6"/>
  <c r="DI128" i="1"/>
  <c r="DL127" i="1"/>
  <c r="J127" i="10"/>
  <c r="T127" i="1"/>
  <c r="Q128" i="1"/>
  <c r="DU128" i="1"/>
  <c r="DX127" i="1"/>
  <c r="HD126" i="1"/>
  <c r="HA127" i="1"/>
  <c r="D127" i="10" s="1"/>
  <c r="C125" i="10"/>
  <c r="JL125" i="1"/>
  <c r="BA240" i="6"/>
  <c r="BD239" i="6"/>
  <c r="AR126" i="1"/>
  <c r="H126" i="10"/>
  <c r="AO127" i="1"/>
  <c r="BM128" i="6"/>
  <c r="BP127" i="6"/>
  <c r="FQ132" i="1"/>
  <c r="FT131" i="1"/>
  <c r="AO240" i="6"/>
  <c r="AR239" i="6"/>
  <c r="IB127" i="1"/>
  <c r="HY128" i="1"/>
  <c r="GR126" i="1"/>
  <c r="GO127" i="1"/>
  <c r="JX126" i="1"/>
  <c r="F215" i="1"/>
  <c r="JJ214" i="1"/>
  <c r="IN126" i="1"/>
  <c r="IK127" i="1"/>
  <c r="IX243" i="1"/>
  <c r="GC128" i="6" l="1"/>
  <c r="GF127" i="6"/>
  <c r="CW128" i="6"/>
  <c r="CZ127" i="6"/>
  <c r="AF127" i="6"/>
  <c r="AC128" i="6"/>
  <c r="EG131" i="6"/>
  <c r="EJ129" i="6"/>
  <c r="EJ128" i="6"/>
  <c r="FQ131" i="6"/>
  <c r="FT129" i="6"/>
  <c r="FT128" i="6"/>
  <c r="BY128" i="1"/>
  <c r="CB127" i="1"/>
  <c r="FH129" i="6"/>
  <c r="FE131" i="6"/>
  <c r="FH128" i="6"/>
  <c r="HM127" i="6"/>
  <c r="HP127" i="6" s="1"/>
  <c r="ES131" i="1"/>
  <c r="EV128" i="1"/>
  <c r="EV129" i="1"/>
  <c r="E131" i="1"/>
  <c r="H129" i="1"/>
  <c r="H128" i="1"/>
  <c r="S17" i="11"/>
  <c r="T129" i="6"/>
  <c r="Q131" i="6"/>
  <c r="T128" i="6"/>
  <c r="BP128" i="1"/>
  <c r="BM131" i="1"/>
  <c r="BP129" i="1"/>
  <c r="DI128" i="6"/>
  <c r="DL127" i="6"/>
  <c r="FH128" i="1"/>
  <c r="FH129" i="1"/>
  <c r="FE131" i="1"/>
  <c r="AC131" i="1"/>
  <c r="AF128" i="1"/>
  <c r="AF129" i="1"/>
  <c r="BD128" i="1"/>
  <c r="BA131" i="1"/>
  <c r="BD129" i="1"/>
  <c r="CN128" i="6"/>
  <c r="CK131" i="6"/>
  <c r="CN129" i="6"/>
  <c r="CL128" i="6"/>
  <c r="HN127" i="6"/>
  <c r="IZ128" i="1"/>
  <c r="IW131" i="1"/>
  <c r="IZ129" i="1"/>
  <c r="GR131" i="6"/>
  <c r="GO132" i="6"/>
  <c r="DU131" i="6"/>
  <c r="DX129" i="6"/>
  <c r="DX128" i="6"/>
  <c r="HA128" i="6"/>
  <c r="HD127" i="6"/>
  <c r="ES128" i="6"/>
  <c r="EV127" i="6"/>
  <c r="CB131" i="6"/>
  <c r="BY132" i="6"/>
  <c r="CK133" i="1"/>
  <c r="CN132" i="1"/>
  <c r="GF132" i="1"/>
  <c r="GC133" i="1"/>
  <c r="F216" i="1"/>
  <c r="JJ215" i="1"/>
  <c r="EJ127" i="1"/>
  <c r="EG128" i="1"/>
  <c r="JW129" i="1" s="1"/>
  <c r="DI131" i="1"/>
  <c r="DL128" i="1"/>
  <c r="DL129" i="1"/>
  <c r="J128" i="10"/>
  <c r="HP128" i="1"/>
  <c r="HM131" i="1"/>
  <c r="HP129" i="1"/>
  <c r="JW127" i="1"/>
  <c r="JL126" i="1"/>
  <c r="C126" i="10"/>
  <c r="BA241" i="6"/>
  <c r="BD240" i="6"/>
  <c r="DX129" i="1"/>
  <c r="DX128" i="1"/>
  <c r="DU131" i="1"/>
  <c r="FQ133" i="1"/>
  <c r="FT132" i="1"/>
  <c r="AO128" i="1"/>
  <c r="H127" i="10"/>
  <c r="AR127" i="1"/>
  <c r="GO128" i="1"/>
  <c r="GR127" i="1"/>
  <c r="JX127" i="1"/>
  <c r="IN127" i="1"/>
  <c r="IK128" i="1"/>
  <c r="HY131" i="1"/>
  <c r="IB129" i="1"/>
  <c r="IB128" i="1"/>
  <c r="BM131" i="6"/>
  <c r="BP128" i="6"/>
  <c r="BP129" i="6"/>
  <c r="W17" i="11"/>
  <c r="JI127" i="1"/>
  <c r="H239" i="6"/>
  <c r="E240" i="6"/>
  <c r="CZ128" i="1"/>
  <c r="CW131" i="1"/>
  <c r="CZ129" i="1"/>
  <c r="JV127" i="1"/>
  <c r="AO241" i="6"/>
  <c r="AR240" i="6"/>
  <c r="HD127" i="1"/>
  <c r="HA128" i="1"/>
  <c r="F127" i="10"/>
  <c r="AD239" i="6"/>
  <c r="T129" i="1"/>
  <c r="Q131" i="1"/>
  <c r="T128" i="1"/>
  <c r="F241" i="6"/>
  <c r="IX244" i="1"/>
  <c r="GC131" i="6" l="1"/>
  <c r="GF128" i="6"/>
  <c r="GF129" i="6"/>
  <c r="EG132" i="6"/>
  <c r="EJ131" i="6"/>
  <c r="AF128" i="6"/>
  <c r="Q17" i="11"/>
  <c r="AF129" i="6"/>
  <c r="AC131" i="6"/>
  <c r="CZ129" i="6"/>
  <c r="CW131" i="6"/>
  <c r="CZ128" i="6"/>
  <c r="FH131" i="6"/>
  <c r="FE132" i="6"/>
  <c r="CB129" i="1"/>
  <c r="BY131" i="1"/>
  <c r="CB128" i="1"/>
  <c r="HM128" i="6"/>
  <c r="HK139" i="6" s="1"/>
  <c r="FQ132" i="6"/>
  <c r="FT131" i="6"/>
  <c r="Q132" i="6"/>
  <c r="T131" i="6"/>
  <c r="E132" i="1"/>
  <c r="H131" i="1"/>
  <c r="JW128" i="1"/>
  <c r="ES132" i="1"/>
  <c r="EV131" i="1"/>
  <c r="KD135" i="1"/>
  <c r="KL137" i="1" s="1"/>
  <c r="CK134" i="1"/>
  <c r="CN133" i="1"/>
  <c r="FH131" i="1"/>
  <c r="FE132" i="1"/>
  <c r="ES131" i="6"/>
  <c r="EV129" i="6"/>
  <c r="EV128" i="6"/>
  <c r="DL129" i="6"/>
  <c r="DL128" i="6"/>
  <c r="DI131" i="6"/>
  <c r="IW132" i="1"/>
  <c r="IZ131" i="1"/>
  <c r="GR132" i="6"/>
  <c r="GO133" i="6"/>
  <c r="CN131" i="6"/>
  <c r="CK132" i="6"/>
  <c r="BD131" i="1"/>
  <c r="BA132" i="1"/>
  <c r="DU132" i="6"/>
  <c r="DX131" i="6"/>
  <c r="CB132" i="6"/>
  <c r="BY133" i="6"/>
  <c r="CL131" i="6"/>
  <c r="HN128" i="6"/>
  <c r="HL139" i="6" s="1"/>
  <c r="GC134" i="1"/>
  <c r="GF133" i="1"/>
  <c r="HD128" i="6"/>
  <c r="HA131" i="6"/>
  <c r="HD129" i="6"/>
  <c r="BM132" i="1"/>
  <c r="BP131" i="1"/>
  <c r="AC132" i="1"/>
  <c r="AF131" i="1"/>
  <c r="AR128" i="1"/>
  <c r="AO131" i="1"/>
  <c r="H128" i="10"/>
  <c r="AR129" i="1"/>
  <c r="EG131" i="1"/>
  <c r="JW131" i="1" s="1"/>
  <c r="EJ128" i="1"/>
  <c r="EJ129" i="1"/>
  <c r="BM132" i="6"/>
  <c r="BP131" i="6"/>
  <c r="F242" i="6"/>
  <c r="CW132" i="1"/>
  <c r="CZ131" i="1"/>
  <c r="KB135" i="1"/>
  <c r="AO242" i="6"/>
  <c r="AR241" i="6"/>
  <c r="DX131" i="1"/>
  <c r="DU132" i="1"/>
  <c r="FQ134" i="1"/>
  <c r="FT133" i="1"/>
  <c r="IK131" i="1"/>
  <c r="IN128" i="1"/>
  <c r="IN129" i="1"/>
  <c r="JV128" i="1"/>
  <c r="JV129" i="1"/>
  <c r="F128" i="10"/>
  <c r="AD240" i="6"/>
  <c r="H240" i="6"/>
  <c r="E241" i="6"/>
  <c r="DI132" i="1"/>
  <c r="DL131" i="1"/>
  <c r="J131" i="10"/>
  <c r="GR129" i="1"/>
  <c r="GR128" i="1"/>
  <c r="GO131" i="1"/>
  <c r="JX128" i="1"/>
  <c r="JX129" i="1"/>
  <c r="KF135" i="1"/>
  <c r="F217" i="1"/>
  <c r="JJ216" i="1"/>
  <c r="HD129" i="1"/>
  <c r="HA131" i="1"/>
  <c r="HD128" i="1"/>
  <c r="JL127" i="1"/>
  <c r="C127" i="10"/>
  <c r="D128" i="10"/>
  <c r="HM132" i="1"/>
  <c r="HP131" i="1"/>
  <c r="BD241" i="6"/>
  <c r="BA242" i="6"/>
  <c r="JI128" i="1"/>
  <c r="Q132" i="1"/>
  <c r="T131" i="1"/>
  <c r="IB131" i="1"/>
  <c r="HY132" i="1"/>
  <c r="IX245" i="1"/>
  <c r="JV131" i="1" l="1"/>
  <c r="KL138" i="1"/>
  <c r="KD131" i="1"/>
  <c r="KL133" i="1"/>
  <c r="HP128" i="6"/>
  <c r="KL135" i="1"/>
  <c r="KL131" i="1"/>
  <c r="GC132" i="6"/>
  <c r="GF131" i="6"/>
  <c r="AF131" i="6"/>
  <c r="AC132" i="6"/>
  <c r="CW132" i="6"/>
  <c r="CZ131" i="6"/>
  <c r="EJ132" i="6"/>
  <c r="EG133" i="6"/>
  <c r="HP129" i="6"/>
  <c r="HM131" i="6"/>
  <c r="HP131" i="6" s="1"/>
  <c r="CB131" i="1"/>
  <c r="BY132" i="1"/>
  <c r="FT132" i="6"/>
  <c r="FQ133" i="6"/>
  <c r="FE133" i="6"/>
  <c r="FH132" i="6"/>
  <c r="KL136" i="1"/>
  <c r="E133" i="1"/>
  <c r="H132" i="1"/>
  <c r="KL134" i="1"/>
  <c r="ES133" i="1"/>
  <c r="EV132" i="1"/>
  <c r="KL132" i="1"/>
  <c r="Q133" i="6"/>
  <c r="T132" i="6"/>
  <c r="GF134" i="1"/>
  <c r="GC135" i="1"/>
  <c r="IW133" i="1"/>
  <c r="IZ132" i="1"/>
  <c r="DI132" i="6"/>
  <c r="DL131" i="6"/>
  <c r="CL132" i="6"/>
  <c r="HN131" i="6"/>
  <c r="CB133" i="6"/>
  <c r="BY134" i="6"/>
  <c r="CK135" i="1"/>
  <c r="CN134" i="1"/>
  <c r="BA133" i="1"/>
  <c r="BD132" i="1"/>
  <c r="AF132" i="1"/>
  <c r="AC133" i="1"/>
  <c r="CN132" i="6"/>
  <c r="CK133" i="6"/>
  <c r="BM133" i="1"/>
  <c r="BP132" i="1"/>
  <c r="EV131" i="6"/>
  <c r="ES132" i="6"/>
  <c r="HA132" i="6"/>
  <c r="HD131" i="6"/>
  <c r="GR133" i="6"/>
  <c r="GO134" i="6"/>
  <c r="FH132" i="1"/>
  <c r="FE133" i="1"/>
  <c r="DX132" i="6"/>
  <c r="DU133" i="6"/>
  <c r="FQ135" i="1"/>
  <c r="FT134" i="1"/>
  <c r="KJ136" i="1"/>
  <c r="KJ134" i="1"/>
  <c r="KJ135" i="1"/>
  <c r="KB131" i="1"/>
  <c r="KJ133" i="1"/>
  <c r="KJ137" i="1"/>
  <c r="KJ131" i="1"/>
  <c r="KJ138" i="1"/>
  <c r="KJ132" i="1"/>
  <c r="HM133" i="1"/>
  <c r="HP132" i="1"/>
  <c r="GR131" i="1"/>
  <c r="GO132" i="1"/>
  <c r="JX131" i="1"/>
  <c r="JI131" i="1"/>
  <c r="JG139" i="1" s="1"/>
  <c r="HD131" i="1"/>
  <c r="HA132" i="1"/>
  <c r="D132" i="10" s="1"/>
  <c r="DL132" i="1"/>
  <c r="DI133" i="1"/>
  <c r="J132" i="10"/>
  <c r="CZ132" i="1"/>
  <c r="CW133" i="1"/>
  <c r="BP132" i="6"/>
  <c r="BM133" i="6"/>
  <c r="EJ131" i="1"/>
  <c r="EG132" i="1"/>
  <c r="HY133" i="1"/>
  <c r="IB132" i="1"/>
  <c r="AD241" i="6"/>
  <c r="D131" i="10"/>
  <c r="F131" i="10"/>
  <c r="DX132" i="1"/>
  <c r="DU133" i="1"/>
  <c r="F218" i="1"/>
  <c r="JJ217" i="1"/>
  <c r="AO243" i="6"/>
  <c r="AR242" i="6"/>
  <c r="T132" i="1"/>
  <c r="Q133" i="1"/>
  <c r="KN133" i="1"/>
  <c r="KF131" i="1"/>
  <c r="KN136" i="1"/>
  <c r="KN134" i="1"/>
  <c r="KN138" i="1"/>
  <c r="KN132" i="1"/>
  <c r="KN135" i="1"/>
  <c r="KN137" i="1"/>
  <c r="KN131" i="1"/>
  <c r="E242" i="6"/>
  <c r="H241" i="6"/>
  <c r="F243" i="6"/>
  <c r="JL128" i="1"/>
  <c r="C128" i="10"/>
  <c r="JI129" i="1"/>
  <c r="JL129" i="1" s="1"/>
  <c r="BD242" i="6"/>
  <c r="BA243" i="6"/>
  <c r="IN131" i="1"/>
  <c r="IK132" i="1"/>
  <c r="AO132" i="1"/>
  <c r="AR131" i="1"/>
  <c r="H131" i="10"/>
  <c r="IX248" i="1"/>
  <c r="GC133" i="6" l="1"/>
  <c r="GF132" i="6"/>
  <c r="EG134" i="6"/>
  <c r="EJ133" i="6"/>
  <c r="CZ132" i="6"/>
  <c r="CW133" i="6"/>
  <c r="AF132" i="6"/>
  <c r="AC133" i="6"/>
  <c r="FT133" i="6"/>
  <c r="FQ134" i="6"/>
  <c r="FE134" i="6"/>
  <c r="FH133" i="6"/>
  <c r="BY133" i="1"/>
  <c r="CB132" i="1"/>
  <c r="EV133" i="1"/>
  <c r="ES134" i="1"/>
  <c r="H133" i="1"/>
  <c r="E134" i="1"/>
  <c r="Q134" i="6"/>
  <c r="T133" i="6"/>
  <c r="JI132" i="1"/>
  <c r="C132" i="10" s="1"/>
  <c r="HA133" i="6"/>
  <c r="HD132" i="6"/>
  <c r="EV132" i="6"/>
  <c r="ES133" i="6"/>
  <c r="CN133" i="6"/>
  <c r="CK134" i="6"/>
  <c r="HM132" i="6"/>
  <c r="HP132" i="6" s="1"/>
  <c r="CB134" i="6"/>
  <c r="BY135" i="6"/>
  <c r="AC134" i="1"/>
  <c r="AF133" i="1"/>
  <c r="DX133" i="6"/>
  <c r="DU134" i="6"/>
  <c r="CL133" i="6"/>
  <c r="HN132" i="6"/>
  <c r="GR134" i="6"/>
  <c r="GO135" i="6"/>
  <c r="BP133" i="1"/>
  <c r="BM134" i="1"/>
  <c r="BA134" i="1"/>
  <c r="BD133" i="1"/>
  <c r="DL132" i="6"/>
  <c r="DI133" i="6"/>
  <c r="GC136" i="1"/>
  <c r="GF135" i="1"/>
  <c r="CK136" i="1"/>
  <c r="CN135" i="1"/>
  <c r="FH133" i="1"/>
  <c r="FE134" i="1"/>
  <c r="IW134" i="1"/>
  <c r="IZ133" i="1"/>
  <c r="JL131" i="1"/>
  <c r="C131" i="10"/>
  <c r="AR132" i="1"/>
  <c r="H132" i="10"/>
  <c r="AO133" i="1"/>
  <c r="HM134" i="1"/>
  <c r="HP133" i="1"/>
  <c r="EJ132" i="1"/>
  <c r="EG133" i="1"/>
  <c r="JW133" i="1" s="1"/>
  <c r="DU134" i="1"/>
  <c r="DX133" i="1"/>
  <c r="JW132" i="1"/>
  <c r="GR132" i="1"/>
  <c r="GO133" i="1"/>
  <c r="JX132" i="1"/>
  <c r="CZ133" i="1"/>
  <c r="CW134" i="1"/>
  <c r="IK133" i="1"/>
  <c r="IN132" i="1"/>
  <c r="AO244" i="6"/>
  <c r="AR243" i="6"/>
  <c r="F132" i="10"/>
  <c r="T133" i="1"/>
  <c r="Q134" i="1"/>
  <c r="AD242" i="6"/>
  <c r="DI134" i="1"/>
  <c r="DL133" i="1"/>
  <c r="J133" i="10"/>
  <c r="F244" i="6"/>
  <c r="F221" i="1"/>
  <c r="JJ218" i="1"/>
  <c r="JH229" i="1" s="1"/>
  <c r="BP133" i="6"/>
  <c r="BM134" i="6"/>
  <c r="BA244" i="6"/>
  <c r="BD243" i="6"/>
  <c r="E243" i="6"/>
  <c r="H242" i="6"/>
  <c r="JV132" i="1"/>
  <c r="HY134" i="1"/>
  <c r="IB133" i="1"/>
  <c r="HD132" i="1"/>
  <c r="HA133" i="1"/>
  <c r="FT135" i="1"/>
  <c r="FQ136" i="1"/>
  <c r="IX249" i="1"/>
  <c r="F133" i="10" l="1"/>
  <c r="GC134" i="6"/>
  <c r="GF133" i="6"/>
  <c r="AC134" i="6"/>
  <c r="AF133" i="6"/>
  <c r="CW134" i="6"/>
  <c r="CZ133" i="6"/>
  <c r="JV133" i="1"/>
  <c r="EJ134" i="6"/>
  <c r="EG135" i="6"/>
  <c r="CB133" i="1"/>
  <c r="BY134" i="1"/>
  <c r="FH134" i="6"/>
  <c r="FE135" i="6"/>
  <c r="FT134" i="6"/>
  <c r="FQ135" i="6"/>
  <c r="JL132" i="1"/>
  <c r="T134" i="6"/>
  <c r="Q135" i="6"/>
  <c r="H134" i="1"/>
  <c r="E135" i="1"/>
  <c r="ES135" i="1"/>
  <c r="EV134" i="1"/>
  <c r="DI134" i="6"/>
  <c r="DL133" i="6"/>
  <c r="CL134" i="6"/>
  <c r="HN133" i="6"/>
  <c r="CN134" i="6"/>
  <c r="CK135" i="6"/>
  <c r="GO136" i="6"/>
  <c r="GR135" i="6"/>
  <c r="IW135" i="1"/>
  <c r="IZ134" i="1"/>
  <c r="GC137" i="1"/>
  <c r="GF136" i="1"/>
  <c r="ES134" i="6"/>
  <c r="EV133" i="6"/>
  <c r="DX134" i="6"/>
  <c r="DU135" i="6"/>
  <c r="FH134" i="1"/>
  <c r="FE135" i="1"/>
  <c r="HM133" i="6"/>
  <c r="HP133" i="6" s="1"/>
  <c r="BD134" i="1"/>
  <c r="BA135" i="1"/>
  <c r="AF134" i="1"/>
  <c r="AC135" i="1"/>
  <c r="CN136" i="1"/>
  <c r="CK137" i="1"/>
  <c r="BM135" i="1"/>
  <c r="BP134" i="1"/>
  <c r="BY136" i="6"/>
  <c r="CB135" i="6"/>
  <c r="HA134" i="6"/>
  <c r="HD133" i="6"/>
  <c r="JI133" i="1"/>
  <c r="C133" i="10" s="1"/>
  <c r="D133" i="10"/>
  <c r="JJ219" i="1"/>
  <c r="DX134" i="1"/>
  <c r="DU135" i="1"/>
  <c r="H133" i="10"/>
  <c r="AO134" i="1"/>
  <c r="AR133" i="1"/>
  <c r="H243" i="6"/>
  <c r="E244" i="6"/>
  <c r="F245" i="6"/>
  <c r="T134" i="1"/>
  <c r="Q135" i="1"/>
  <c r="EJ133" i="1"/>
  <c r="EG134" i="1"/>
  <c r="F222" i="1"/>
  <c r="JJ221" i="1"/>
  <c r="BD244" i="6"/>
  <c r="BA245" i="6"/>
  <c r="FT136" i="1"/>
  <c r="FQ137" i="1"/>
  <c r="AR244" i="6"/>
  <c r="AO245" i="6"/>
  <c r="BP134" i="6"/>
  <c r="BM135" i="6"/>
  <c r="HP134" i="1"/>
  <c r="HM135" i="1"/>
  <c r="HA134" i="1"/>
  <c r="D134" i="10" s="1"/>
  <c r="HD133" i="1"/>
  <c r="IK134" i="1"/>
  <c r="IN133" i="1"/>
  <c r="GR133" i="1"/>
  <c r="GO134" i="1"/>
  <c r="JX133" i="1"/>
  <c r="AD243" i="6"/>
  <c r="CZ134" i="1"/>
  <c r="CW135" i="1"/>
  <c r="DL134" i="1"/>
  <c r="DI135" i="1"/>
  <c r="J134" i="10"/>
  <c r="HY135" i="1"/>
  <c r="IB134" i="1"/>
  <c r="IX250" i="1"/>
  <c r="GC135" i="6" l="1"/>
  <c r="GF134" i="6"/>
  <c r="EJ135" i="6"/>
  <c r="EG136" i="6"/>
  <c r="CW135" i="6"/>
  <c r="CZ134" i="6"/>
  <c r="JV134" i="1"/>
  <c r="AC135" i="6"/>
  <c r="AF134" i="6"/>
  <c r="FQ136" i="6"/>
  <c r="FT135" i="6"/>
  <c r="FH135" i="6"/>
  <c r="FE136" i="6"/>
  <c r="CB134" i="1"/>
  <c r="BY135" i="1"/>
  <c r="Q136" i="6"/>
  <c r="T135" i="6"/>
  <c r="ES136" i="1"/>
  <c r="EV135" i="1"/>
  <c r="H135" i="1"/>
  <c r="E136" i="1"/>
  <c r="CK136" i="6"/>
  <c r="CN135" i="6"/>
  <c r="BY137" i="6"/>
  <c r="CB136" i="6"/>
  <c r="FE136" i="1"/>
  <c r="FH135" i="1"/>
  <c r="CL135" i="6"/>
  <c r="HN134" i="6"/>
  <c r="JL133" i="1"/>
  <c r="BP135" i="1"/>
  <c r="BM136" i="1"/>
  <c r="DU136" i="6"/>
  <c r="DX135" i="6"/>
  <c r="DL134" i="6"/>
  <c r="DI135" i="6"/>
  <c r="ES135" i="6"/>
  <c r="EV134" i="6"/>
  <c r="HA135" i="6"/>
  <c r="HD134" i="6"/>
  <c r="CN137" i="1"/>
  <c r="CN138" i="1"/>
  <c r="CK140" i="1"/>
  <c r="GF138" i="1"/>
  <c r="GC140" i="1"/>
  <c r="GF137" i="1"/>
  <c r="BA136" i="1"/>
  <c r="BD135" i="1"/>
  <c r="HM134" i="6"/>
  <c r="HP134" i="6" s="1"/>
  <c r="AC136" i="1"/>
  <c r="AF135" i="1"/>
  <c r="GO137" i="6"/>
  <c r="GR136" i="6"/>
  <c r="IW136" i="1"/>
  <c r="IZ135" i="1"/>
  <c r="DI136" i="1"/>
  <c r="DL135" i="1"/>
  <c r="J135" i="10"/>
  <c r="H244" i="6"/>
  <c r="E245" i="6"/>
  <c r="H134" i="10"/>
  <c r="AO135" i="1"/>
  <c r="AR134" i="1"/>
  <c r="EG135" i="1"/>
  <c r="JW135" i="1" s="1"/>
  <c r="EJ134" i="1"/>
  <c r="JW134" i="1"/>
  <c r="CW136" i="1"/>
  <c r="CZ135" i="1"/>
  <c r="HA135" i="1"/>
  <c r="D135" i="10" s="1"/>
  <c r="HD134" i="1"/>
  <c r="F134" i="10"/>
  <c r="IN134" i="1"/>
  <c r="IK135" i="1"/>
  <c r="AO248" i="6"/>
  <c r="AR245" i="6"/>
  <c r="AR246" i="6"/>
  <c r="U30" i="11"/>
  <c r="BA248" i="6"/>
  <c r="BD245" i="6"/>
  <c r="BD246" i="6"/>
  <c r="DU136" i="1"/>
  <c r="DX135" i="1"/>
  <c r="FT138" i="1"/>
  <c r="FQ140" i="1"/>
  <c r="FT137" i="1"/>
  <c r="F248" i="6"/>
  <c r="HM136" i="1"/>
  <c r="HP135" i="1"/>
  <c r="AD244" i="6"/>
  <c r="BP135" i="6"/>
  <c r="BM136" i="6"/>
  <c r="HY136" i="1"/>
  <c r="IB135" i="1"/>
  <c r="JI134" i="1"/>
  <c r="GR134" i="1"/>
  <c r="GO135" i="1"/>
  <c r="JX134" i="1"/>
  <c r="F223" i="1"/>
  <c r="JJ222" i="1"/>
  <c r="T135" i="1"/>
  <c r="Q136" i="1"/>
  <c r="IX251" i="1"/>
  <c r="JV135" i="1" l="1"/>
  <c r="GF135" i="6"/>
  <c r="GC136" i="6"/>
  <c r="AF135" i="6"/>
  <c r="AC136" i="6"/>
  <c r="CZ135" i="6"/>
  <c r="CW136" i="6"/>
  <c r="EJ136" i="6"/>
  <c r="EG137" i="6"/>
  <c r="BY136" i="1"/>
  <c r="CB135" i="1"/>
  <c r="FE137" i="6"/>
  <c r="FH136" i="6"/>
  <c r="FQ137" i="6"/>
  <c r="FT136" i="6"/>
  <c r="H136" i="1"/>
  <c r="E137" i="1"/>
  <c r="ES137" i="1"/>
  <c r="EV136" i="1"/>
  <c r="Q137" i="6"/>
  <c r="T136" i="6"/>
  <c r="DI136" i="6"/>
  <c r="DL135" i="6"/>
  <c r="CN140" i="1"/>
  <c r="CK141" i="1"/>
  <c r="EV135" i="6"/>
  <c r="ES136" i="6"/>
  <c r="GC141" i="1"/>
  <c r="GF140" i="1"/>
  <c r="CB138" i="6"/>
  <c r="CB137" i="6"/>
  <c r="BY140" i="6"/>
  <c r="GO140" i="6"/>
  <c r="GR138" i="6"/>
  <c r="GR137" i="6"/>
  <c r="CL136" i="6"/>
  <c r="HN135" i="6"/>
  <c r="AC137" i="1"/>
  <c r="AF136" i="1"/>
  <c r="IZ136" i="1"/>
  <c r="IW137" i="1"/>
  <c r="HM135" i="6"/>
  <c r="HP135" i="6" s="1"/>
  <c r="BA137" i="1"/>
  <c r="BD136" i="1"/>
  <c r="DU137" i="6"/>
  <c r="DX136" i="6"/>
  <c r="HA136" i="6"/>
  <c r="HD135" i="6"/>
  <c r="FH136" i="1"/>
  <c r="FE137" i="1"/>
  <c r="F135" i="10"/>
  <c r="BP136" i="1"/>
  <c r="BM137" i="1"/>
  <c r="CN136" i="6"/>
  <c r="CK137" i="6"/>
  <c r="HP136" i="1"/>
  <c r="HM137" i="1"/>
  <c r="AR248" i="6"/>
  <c r="AO249" i="6"/>
  <c r="EG136" i="1"/>
  <c r="JW136" i="1" s="1"/>
  <c r="EJ135" i="1"/>
  <c r="BA249" i="6"/>
  <c r="BD248" i="6"/>
  <c r="AO136" i="1"/>
  <c r="AR135" i="1"/>
  <c r="H135" i="10"/>
  <c r="AD245" i="6"/>
  <c r="IN135" i="1"/>
  <c r="IK136" i="1"/>
  <c r="JI135" i="1"/>
  <c r="F224" i="1"/>
  <c r="JJ223" i="1"/>
  <c r="F249" i="6"/>
  <c r="CZ136" i="1"/>
  <c r="CW137" i="1"/>
  <c r="FT140" i="1"/>
  <c r="FQ141" i="1"/>
  <c r="HD135" i="1"/>
  <c r="HA136" i="1"/>
  <c r="D136" i="10" s="1"/>
  <c r="BM137" i="6"/>
  <c r="BP136" i="6"/>
  <c r="T136" i="1"/>
  <c r="Q137" i="1"/>
  <c r="DU137" i="1"/>
  <c r="DX136" i="1"/>
  <c r="H245" i="6"/>
  <c r="E248" i="6"/>
  <c r="H246" i="6"/>
  <c r="GR135" i="1"/>
  <c r="GO136" i="1"/>
  <c r="JX135" i="1"/>
  <c r="HY137" i="1"/>
  <c r="IB136" i="1"/>
  <c r="JL134" i="1"/>
  <c r="C134" i="10"/>
  <c r="DI137" i="1"/>
  <c r="DL136" i="1"/>
  <c r="J136" i="10"/>
  <c r="IX252" i="1"/>
  <c r="GF136" i="6" l="1"/>
  <c r="GC137" i="6"/>
  <c r="EG140" i="6"/>
  <c r="EJ138" i="6"/>
  <c r="EJ137" i="6"/>
  <c r="CW137" i="6"/>
  <c r="CZ136" i="6"/>
  <c r="AC137" i="6"/>
  <c r="AF136" i="6"/>
  <c r="FQ140" i="6"/>
  <c r="FT138" i="6"/>
  <c r="FT137" i="6"/>
  <c r="FH138" i="6"/>
  <c r="FE140" i="6"/>
  <c r="FH137" i="6"/>
  <c r="BY137" i="1"/>
  <c r="CB136" i="1"/>
  <c r="T137" i="6"/>
  <c r="T138" i="6"/>
  <c r="S18" i="11"/>
  <c r="Q140" i="6"/>
  <c r="EV138" i="1"/>
  <c r="EV137" i="1"/>
  <c r="ES140" i="1"/>
  <c r="H138" i="1"/>
  <c r="H137" i="1"/>
  <c r="E140" i="1"/>
  <c r="DX138" i="6"/>
  <c r="DX137" i="6"/>
  <c r="DU140" i="6"/>
  <c r="BP138" i="1"/>
  <c r="BP137" i="1"/>
  <c r="BM140" i="1"/>
  <c r="ES137" i="6"/>
  <c r="EV136" i="6"/>
  <c r="BA140" i="1"/>
  <c r="BD138" i="1"/>
  <c r="BD137" i="1"/>
  <c r="CB140" i="6"/>
  <c r="BY141" i="6"/>
  <c r="DI137" i="6"/>
  <c r="DL136" i="6"/>
  <c r="AF138" i="1"/>
  <c r="AC140" i="1"/>
  <c r="AF137" i="1"/>
  <c r="IZ137" i="1"/>
  <c r="IW140" i="1"/>
  <c r="IZ138" i="1"/>
  <c r="GC142" i="1"/>
  <c r="GF141" i="1"/>
  <c r="CL137" i="6"/>
  <c r="HN136" i="6"/>
  <c r="CK142" i="1"/>
  <c r="CN141" i="1"/>
  <c r="FH137" i="1"/>
  <c r="FH138" i="1"/>
  <c r="FE140" i="1"/>
  <c r="GO141" i="6"/>
  <c r="GR140" i="6"/>
  <c r="HM136" i="6"/>
  <c r="HP136" i="6" s="1"/>
  <c r="CK140" i="6"/>
  <c r="CN138" i="6"/>
  <c r="CN137" i="6"/>
  <c r="HD136" i="6"/>
  <c r="HA137" i="6"/>
  <c r="JI136" i="1"/>
  <c r="C136" i="10" s="1"/>
  <c r="BD249" i="6"/>
  <c r="BA250" i="6"/>
  <c r="C135" i="10"/>
  <c r="JL135" i="1"/>
  <c r="E249" i="6"/>
  <c r="H248" i="6"/>
  <c r="FQ142" i="1"/>
  <c r="FT141" i="1"/>
  <c r="IK137" i="1"/>
  <c r="IN136" i="1"/>
  <c r="EJ136" i="1"/>
  <c r="EG137" i="1"/>
  <c r="JW137" i="1" s="1"/>
  <c r="BM140" i="6"/>
  <c r="BP138" i="6"/>
  <c r="W18" i="11"/>
  <c r="BP137" i="6"/>
  <c r="F250" i="6"/>
  <c r="AO250" i="6"/>
  <c r="AR249" i="6"/>
  <c r="CW140" i="1"/>
  <c r="CZ137" i="1"/>
  <c r="CZ138" i="1"/>
  <c r="GR136" i="1"/>
  <c r="GO137" i="1"/>
  <c r="JX136" i="1"/>
  <c r="F136" i="10"/>
  <c r="Q140" i="1"/>
  <c r="T137" i="1"/>
  <c r="T138" i="1"/>
  <c r="HY140" i="1"/>
  <c r="IB137" i="1"/>
  <c r="IB138" i="1"/>
  <c r="F225" i="1"/>
  <c r="JJ224" i="1"/>
  <c r="AD248" i="6"/>
  <c r="HP138" i="1"/>
  <c r="HM140" i="1"/>
  <c r="HP137" i="1"/>
  <c r="AO137" i="1"/>
  <c r="AR136" i="1"/>
  <c r="H136" i="10"/>
  <c r="HA137" i="1"/>
  <c r="D137" i="10" s="1"/>
  <c r="HD136" i="1"/>
  <c r="JV136" i="1"/>
  <c r="DL137" i="1"/>
  <c r="DL138" i="1"/>
  <c r="DI140" i="1"/>
  <c r="J137" i="10"/>
  <c r="DU140" i="1"/>
  <c r="DX137" i="1"/>
  <c r="DX138" i="1"/>
  <c r="IX253" i="1"/>
  <c r="KB144" i="1" l="1"/>
  <c r="GF138" i="6"/>
  <c r="GC140" i="6"/>
  <c r="GF137" i="6"/>
  <c r="Q18" i="11"/>
  <c r="AF137" i="6"/>
  <c r="AF138" i="6"/>
  <c r="AC140" i="6"/>
  <c r="CZ137" i="6"/>
  <c r="CW140" i="6"/>
  <c r="CZ138" i="6"/>
  <c r="EJ140" i="6"/>
  <c r="EG141" i="6"/>
  <c r="CB138" i="1"/>
  <c r="CB137" i="1"/>
  <c r="BY140" i="1"/>
  <c r="FE141" i="6"/>
  <c r="FH140" i="6"/>
  <c r="FQ141" i="6"/>
  <c r="FT140" i="6"/>
  <c r="H140" i="1"/>
  <c r="E141" i="1"/>
  <c r="ES141" i="1"/>
  <c r="EV140" i="1"/>
  <c r="T140" i="6"/>
  <c r="Q141" i="6"/>
  <c r="CK143" i="1"/>
  <c r="CN142" i="1"/>
  <c r="HD138" i="6"/>
  <c r="HA140" i="6"/>
  <c r="HD137" i="6"/>
  <c r="BA141" i="1"/>
  <c r="BD140" i="1"/>
  <c r="AF140" i="1"/>
  <c r="AC141" i="1"/>
  <c r="BM141" i="1"/>
  <c r="BP140" i="1"/>
  <c r="GF142" i="1"/>
  <c r="GC143" i="1"/>
  <c r="ES140" i="6"/>
  <c r="EV137" i="6"/>
  <c r="EV138" i="6"/>
  <c r="CL140" i="6"/>
  <c r="HN137" i="6"/>
  <c r="HL148" i="6" s="1"/>
  <c r="DL137" i="6"/>
  <c r="DL138" i="6"/>
  <c r="DI140" i="6"/>
  <c r="GO142" i="6"/>
  <c r="GR141" i="6"/>
  <c r="BY142" i="6"/>
  <c r="CB141" i="6"/>
  <c r="DU141" i="6"/>
  <c r="DX140" i="6"/>
  <c r="HM137" i="6"/>
  <c r="HP137" i="6" s="1"/>
  <c r="FH140" i="1"/>
  <c r="FE141" i="1"/>
  <c r="IZ140" i="1"/>
  <c r="IW141" i="1"/>
  <c r="CN140" i="6"/>
  <c r="CK141" i="6"/>
  <c r="JL136" i="1"/>
  <c r="F226" i="1"/>
  <c r="JJ225" i="1"/>
  <c r="T140" i="1"/>
  <c r="Q141" i="1"/>
  <c r="FT142" i="1"/>
  <c r="FQ143" i="1"/>
  <c r="GR138" i="1"/>
  <c r="GO140" i="1"/>
  <c r="GR137" i="1"/>
  <c r="KF144" i="1"/>
  <c r="JX138" i="1"/>
  <c r="JX137" i="1"/>
  <c r="CZ140" i="1"/>
  <c r="CW141" i="1"/>
  <c r="DI141" i="1"/>
  <c r="DL140" i="1"/>
  <c r="J140" i="10"/>
  <c r="AR137" i="1"/>
  <c r="AR138" i="1"/>
  <c r="AO140" i="1"/>
  <c r="H137" i="10"/>
  <c r="HY141" i="1"/>
  <c r="IB140" i="1"/>
  <c r="AO251" i="6"/>
  <c r="AR250" i="6"/>
  <c r="E250" i="6"/>
  <c r="H249" i="6"/>
  <c r="EJ137" i="1"/>
  <c r="EJ138" i="1"/>
  <c r="EG140" i="1"/>
  <c r="HM141" i="1"/>
  <c r="HP140" i="1"/>
  <c r="JV137" i="1"/>
  <c r="F251" i="6"/>
  <c r="DU141" i="1"/>
  <c r="DX140" i="1"/>
  <c r="JV138" i="1"/>
  <c r="HD137" i="1"/>
  <c r="HD138" i="1"/>
  <c r="HA140" i="1"/>
  <c r="D140" i="10" s="1"/>
  <c r="JI137" i="1"/>
  <c r="IK140" i="1"/>
  <c r="IN137" i="1"/>
  <c r="IN138" i="1"/>
  <c r="BA251" i="6"/>
  <c r="BD250" i="6"/>
  <c r="AD249" i="6"/>
  <c r="F137" i="10"/>
  <c r="KD144" i="1"/>
  <c r="BP140" i="6"/>
  <c r="BM141" i="6"/>
  <c r="KJ147" i="1"/>
  <c r="KJ144" i="1"/>
  <c r="KJ145" i="1"/>
  <c r="KJ141" i="1"/>
  <c r="KJ146" i="1"/>
  <c r="KJ140" i="1"/>
  <c r="KJ142" i="1"/>
  <c r="KB140" i="1"/>
  <c r="KJ143" i="1"/>
  <c r="JW138" i="1"/>
  <c r="IX254" i="1"/>
  <c r="GF140" i="6" l="1"/>
  <c r="GC141" i="6"/>
  <c r="CZ140" i="6"/>
  <c r="CW141" i="6"/>
  <c r="EJ141" i="6"/>
  <c r="EG142" i="6"/>
  <c r="AC141" i="6"/>
  <c r="AF140" i="6"/>
  <c r="JV140" i="1"/>
  <c r="FT141" i="6"/>
  <c r="FQ142" i="6"/>
  <c r="FE142" i="6"/>
  <c r="FH141" i="6"/>
  <c r="BY141" i="1"/>
  <c r="CB140" i="1"/>
  <c r="Q142" i="6"/>
  <c r="T141" i="6"/>
  <c r="ES142" i="1"/>
  <c r="EV141" i="1"/>
  <c r="H141" i="1"/>
  <c r="E142" i="1"/>
  <c r="HP138" i="6"/>
  <c r="HK148" i="6"/>
  <c r="F140" i="10"/>
  <c r="CN141" i="6"/>
  <c r="CK142" i="6"/>
  <c r="BY143" i="6"/>
  <c r="CB142" i="6"/>
  <c r="BA142" i="1"/>
  <c r="BD141" i="1"/>
  <c r="ES141" i="6"/>
  <c r="EV140" i="6"/>
  <c r="FE142" i="1"/>
  <c r="FH141" i="1"/>
  <c r="JW140" i="1"/>
  <c r="DI141" i="6"/>
  <c r="DL140" i="6"/>
  <c r="IZ141" i="1"/>
  <c r="IW142" i="1"/>
  <c r="GC144" i="1"/>
  <c r="GF143" i="1"/>
  <c r="GR142" i="6"/>
  <c r="GO143" i="6"/>
  <c r="BP141" i="1"/>
  <c r="BM142" i="1"/>
  <c r="HD140" i="6"/>
  <c r="HA141" i="6"/>
  <c r="DU142" i="6"/>
  <c r="DX141" i="6"/>
  <c r="HM140" i="6"/>
  <c r="HP140" i="6" s="1"/>
  <c r="CL141" i="6"/>
  <c r="HN140" i="6"/>
  <c r="AF141" i="1"/>
  <c r="AC142" i="1"/>
  <c r="CK144" i="1"/>
  <c r="CN143" i="1"/>
  <c r="JI140" i="1"/>
  <c r="JG148" i="1" s="1"/>
  <c r="KL146" i="1"/>
  <c r="KL140" i="1"/>
  <c r="KD140" i="1"/>
  <c r="KL144" i="1"/>
  <c r="KL141" i="1"/>
  <c r="KL145" i="1"/>
  <c r="KL142" i="1"/>
  <c r="KL147" i="1"/>
  <c r="KL143" i="1"/>
  <c r="BD251" i="6"/>
  <c r="BA252" i="6"/>
  <c r="IB141" i="1"/>
  <c r="HY142" i="1"/>
  <c r="CW142" i="1"/>
  <c r="CZ141" i="1"/>
  <c r="DI142" i="1"/>
  <c r="DL141" i="1"/>
  <c r="J141" i="10"/>
  <c r="HP141" i="1"/>
  <c r="HM142" i="1"/>
  <c r="Q142" i="1"/>
  <c r="T141" i="1"/>
  <c r="E251" i="6"/>
  <c r="H250" i="6"/>
  <c r="AR140" i="1"/>
  <c r="AO141" i="1"/>
  <c r="H140" i="10"/>
  <c r="F252" i="6"/>
  <c r="DX141" i="1"/>
  <c r="DU142" i="1"/>
  <c r="KN140" i="1"/>
  <c r="KF140" i="1"/>
  <c r="KN142" i="1"/>
  <c r="KN143" i="1"/>
  <c r="KN145" i="1"/>
  <c r="KN144" i="1"/>
  <c r="KN147" i="1"/>
  <c r="KN146" i="1"/>
  <c r="KN141" i="1"/>
  <c r="EJ140" i="1"/>
  <c r="EG141" i="1"/>
  <c r="JW141" i="1" s="1"/>
  <c r="AO252" i="6"/>
  <c r="AR251" i="6"/>
  <c r="F227" i="1"/>
  <c r="JJ226" i="1"/>
  <c r="IK141" i="1"/>
  <c r="IN140" i="1"/>
  <c r="GR140" i="1"/>
  <c r="GO141" i="1"/>
  <c r="JX140" i="1"/>
  <c r="C137" i="10"/>
  <c r="JL137" i="1"/>
  <c r="JI138" i="1"/>
  <c r="JL138" i="1" s="1"/>
  <c r="AD250" i="6"/>
  <c r="HA141" i="1"/>
  <c r="D141" i="10" s="1"/>
  <c r="HD140" i="1"/>
  <c r="BP141" i="6"/>
  <c r="BM142" i="6"/>
  <c r="FQ144" i="1"/>
  <c r="FT143" i="1"/>
  <c r="IX257" i="1"/>
  <c r="GC142" i="6" l="1"/>
  <c r="GF141" i="6"/>
  <c r="AC142" i="6"/>
  <c r="AF141" i="6"/>
  <c r="EG143" i="6"/>
  <c r="EJ142" i="6"/>
  <c r="CW142" i="6"/>
  <c r="CZ141" i="6"/>
  <c r="CB141" i="1"/>
  <c r="BY142" i="1"/>
  <c r="FQ143" i="6"/>
  <c r="FT142" i="6"/>
  <c r="FE143" i="6"/>
  <c r="FH142" i="6"/>
  <c r="EV142" i="1"/>
  <c r="ES143" i="1"/>
  <c r="H142" i="1"/>
  <c r="E143" i="1"/>
  <c r="Q143" i="6"/>
  <c r="T142" i="6"/>
  <c r="JI141" i="1"/>
  <c r="JL141" i="1" s="1"/>
  <c r="CK145" i="1"/>
  <c r="CN144" i="1"/>
  <c r="GF144" i="1"/>
  <c r="GC145" i="1"/>
  <c r="AF142" i="1"/>
  <c r="AC143" i="1"/>
  <c r="IW143" i="1"/>
  <c r="IZ142" i="1"/>
  <c r="DX142" i="6"/>
  <c r="DU143" i="6"/>
  <c r="HD141" i="6"/>
  <c r="HA142" i="6"/>
  <c r="BD142" i="1"/>
  <c r="BA143" i="1"/>
  <c r="C140" i="10"/>
  <c r="CL142" i="6"/>
  <c r="HN141" i="6"/>
  <c r="EV141" i="6"/>
  <c r="ES142" i="6"/>
  <c r="DL141" i="6"/>
  <c r="DI142" i="6"/>
  <c r="BY144" i="6"/>
  <c r="CB143" i="6"/>
  <c r="HM141" i="6"/>
  <c r="HP141" i="6" s="1"/>
  <c r="CN142" i="6"/>
  <c r="CK143" i="6"/>
  <c r="JL140" i="1"/>
  <c r="BP142" i="1"/>
  <c r="BM143" i="1"/>
  <c r="FH142" i="1"/>
  <c r="FE143" i="1"/>
  <c r="GR143" i="6"/>
  <c r="GO144" i="6"/>
  <c r="JV141" i="1"/>
  <c r="FQ145" i="1"/>
  <c r="FT144" i="1"/>
  <c r="EJ141" i="1"/>
  <c r="EG142" i="1"/>
  <c r="DX142" i="1"/>
  <c r="DU143" i="1"/>
  <c r="CZ142" i="1"/>
  <c r="CW143" i="1"/>
  <c r="IN141" i="1"/>
  <c r="IK142" i="1"/>
  <c r="F253" i="6"/>
  <c r="IB142" i="1"/>
  <c r="HY143" i="1"/>
  <c r="HD141" i="1"/>
  <c r="HA142" i="1"/>
  <c r="F141" i="10"/>
  <c r="AD251" i="6"/>
  <c r="F230" i="1"/>
  <c r="JJ227" i="1"/>
  <c r="JH238" i="1" s="1"/>
  <c r="AO142" i="1"/>
  <c r="AR141" i="1"/>
  <c r="H141" i="10"/>
  <c r="BA253" i="6"/>
  <c r="BD252" i="6"/>
  <c r="GO142" i="1"/>
  <c r="GR141" i="1"/>
  <c r="JX141" i="1"/>
  <c r="T142" i="1"/>
  <c r="Q143" i="1"/>
  <c r="HP142" i="1"/>
  <c r="HM143" i="1"/>
  <c r="DL142" i="1"/>
  <c r="DI143" i="1"/>
  <c r="J142" i="10"/>
  <c r="BM143" i="6"/>
  <c r="BP142" i="6"/>
  <c r="AO253" i="6"/>
  <c r="AR252" i="6"/>
  <c r="H251" i="6"/>
  <c r="E252" i="6"/>
  <c r="IX258" i="1"/>
  <c r="JV142" i="1" l="1"/>
  <c r="GF142" i="6"/>
  <c r="GC143" i="6"/>
  <c r="CW143" i="6"/>
  <c r="CZ142" i="6"/>
  <c r="EJ143" i="6"/>
  <c r="EG144" i="6"/>
  <c r="C141" i="10"/>
  <c r="AF142" i="6"/>
  <c r="AC143" i="6"/>
  <c r="FH143" i="6"/>
  <c r="FE144" i="6"/>
  <c r="FT143" i="6"/>
  <c r="FQ144" i="6"/>
  <c r="BY143" i="1"/>
  <c r="CB142" i="1"/>
  <c r="T143" i="6"/>
  <c r="Q144" i="6"/>
  <c r="E144" i="1"/>
  <c r="H143" i="1"/>
  <c r="EV143" i="1"/>
  <c r="ES144" i="1"/>
  <c r="BA144" i="1"/>
  <c r="BD143" i="1"/>
  <c r="GO145" i="6"/>
  <c r="GR144" i="6"/>
  <c r="FH143" i="1"/>
  <c r="FE144" i="1"/>
  <c r="CB144" i="6"/>
  <c r="BY145" i="6"/>
  <c r="HA143" i="6"/>
  <c r="HD142" i="6"/>
  <c r="BM144" i="1"/>
  <c r="BP143" i="1"/>
  <c r="JI142" i="1"/>
  <c r="JL142" i="1" s="1"/>
  <c r="DX143" i="6"/>
  <c r="DU144" i="6"/>
  <c r="JW142" i="1"/>
  <c r="GF145" i="1"/>
  <c r="GC146" i="1"/>
  <c r="IZ143" i="1"/>
  <c r="IW144" i="1"/>
  <c r="DI143" i="6"/>
  <c r="DL142" i="6"/>
  <c r="AC144" i="1"/>
  <c r="AF143" i="1"/>
  <c r="CN143" i="6"/>
  <c r="CK144" i="6"/>
  <c r="HM142" i="6"/>
  <c r="HP142" i="6" s="1"/>
  <c r="EV142" i="6"/>
  <c r="ES143" i="6"/>
  <c r="CL143" i="6"/>
  <c r="HN142" i="6"/>
  <c r="CK146" i="1"/>
  <c r="CN145" i="1"/>
  <c r="HA143" i="1"/>
  <c r="D143" i="10" s="1"/>
  <c r="HD142" i="1"/>
  <c r="AR253" i="6"/>
  <c r="AO254" i="6"/>
  <c r="GO143" i="1"/>
  <c r="GR142" i="1"/>
  <c r="JX142" i="1"/>
  <c r="D142" i="10"/>
  <c r="HM144" i="1"/>
  <c r="HP143" i="1"/>
  <c r="F254" i="6"/>
  <c r="IK143" i="1"/>
  <c r="IN142" i="1"/>
  <c r="DX143" i="1"/>
  <c r="DU144" i="1"/>
  <c r="BP143" i="6"/>
  <c r="BM144" i="6"/>
  <c r="DL143" i="1"/>
  <c r="DI144" i="1"/>
  <c r="J143" i="10"/>
  <c r="FQ146" i="1"/>
  <c r="FT145" i="1"/>
  <c r="HY144" i="1"/>
  <c r="IB143" i="1"/>
  <c r="CW144" i="1"/>
  <c r="CZ143" i="1"/>
  <c r="EJ142" i="1"/>
  <c r="EG143" i="1"/>
  <c r="JW143" i="1" s="1"/>
  <c r="F142" i="10"/>
  <c r="AO143" i="1"/>
  <c r="AR142" i="1"/>
  <c r="H142" i="10"/>
  <c r="F231" i="1"/>
  <c r="JJ230" i="1"/>
  <c r="AD252" i="6"/>
  <c r="H252" i="6"/>
  <c r="E253" i="6"/>
  <c r="BD253" i="6"/>
  <c r="BA254" i="6"/>
  <c r="Q144" i="1"/>
  <c r="T143" i="1"/>
  <c r="JJ228" i="1"/>
  <c r="IX259" i="1"/>
  <c r="GC144" i="6" l="1"/>
  <c r="GF143" i="6"/>
  <c r="JV143" i="1"/>
  <c r="EJ144" i="6"/>
  <c r="EG145" i="6"/>
  <c r="AC144" i="6"/>
  <c r="AF143" i="6"/>
  <c r="CZ143" i="6"/>
  <c r="CW144" i="6"/>
  <c r="BY144" i="1"/>
  <c r="CB143" i="1"/>
  <c r="FT144" i="6"/>
  <c r="FQ145" i="6"/>
  <c r="FE145" i="6"/>
  <c r="FH144" i="6"/>
  <c r="HM143" i="6"/>
  <c r="HP143" i="6" s="1"/>
  <c r="E145" i="1"/>
  <c r="H144" i="1"/>
  <c r="Q145" i="6"/>
  <c r="T144" i="6"/>
  <c r="EV144" i="1"/>
  <c r="ES145" i="1"/>
  <c r="EV145" i="1" s="1"/>
  <c r="HD143" i="6"/>
  <c r="HA144" i="6"/>
  <c r="GC149" i="1"/>
  <c r="GF147" i="1"/>
  <c r="GF146" i="1"/>
  <c r="CB145" i="6"/>
  <c r="BY146" i="6"/>
  <c r="IZ144" i="1"/>
  <c r="IW145" i="1"/>
  <c r="CL144" i="6"/>
  <c r="HN143" i="6"/>
  <c r="ES144" i="6"/>
  <c r="EV143" i="6"/>
  <c r="CK145" i="6"/>
  <c r="CN144" i="6"/>
  <c r="FE145" i="1"/>
  <c r="FH144" i="1"/>
  <c r="DX144" i="6"/>
  <c r="DU145" i="6"/>
  <c r="CK149" i="1"/>
  <c r="CN147" i="1"/>
  <c r="CN146" i="1"/>
  <c r="AF144" i="1"/>
  <c r="AC145" i="1"/>
  <c r="GO146" i="6"/>
  <c r="GR145" i="6"/>
  <c r="C142" i="10"/>
  <c r="DI144" i="6"/>
  <c r="DL143" i="6"/>
  <c r="BP144" i="1"/>
  <c r="BM145" i="1"/>
  <c r="BA145" i="1"/>
  <c r="BD144" i="1"/>
  <c r="FT147" i="1"/>
  <c r="FT146" i="1"/>
  <c r="FQ149" i="1"/>
  <c r="GO144" i="1"/>
  <c r="GR143" i="1"/>
  <c r="JX143" i="1"/>
  <c r="F257" i="6"/>
  <c r="HM145" i="1"/>
  <c r="HP144" i="1"/>
  <c r="BP144" i="6"/>
  <c r="BM145" i="6"/>
  <c r="T144" i="1"/>
  <c r="Q145" i="1"/>
  <c r="IN143" i="1"/>
  <c r="IK144" i="1"/>
  <c r="F232" i="1"/>
  <c r="JJ231" i="1"/>
  <c r="EJ143" i="1"/>
  <c r="EG144" i="1"/>
  <c r="JW144" i="1" s="1"/>
  <c r="CZ144" i="1"/>
  <c r="CW145" i="1"/>
  <c r="HA144" i="1"/>
  <c r="D144" i="10" s="1"/>
  <c r="HD143" i="1"/>
  <c r="AR255" i="6"/>
  <c r="AO257" i="6"/>
  <c r="AR254" i="6"/>
  <c r="U31" i="11"/>
  <c r="H253" i="6"/>
  <c r="E254" i="6"/>
  <c r="JI143" i="1"/>
  <c r="DI145" i="1"/>
  <c r="DL144" i="1"/>
  <c r="J144" i="10"/>
  <c r="DX144" i="1"/>
  <c r="DU145" i="1"/>
  <c r="IB144" i="1"/>
  <c r="HY145" i="1"/>
  <c r="F143" i="10"/>
  <c r="BD255" i="6"/>
  <c r="BA257" i="6"/>
  <c r="BD254" i="6"/>
  <c r="AD253" i="6"/>
  <c r="AO144" i="1"/>
  <c r="AR143" i="1"/>
  <c r="H143" i="10"/>
  <c r="IX260" i="1"/>
  <c r="GC145" i="6" l="1"/>
  <c r="GF144" i="6"/>
  <c r="CW145" i="6"/>
  <c r="CZ144" i="6"/>
  <c r="AC145" i="6"/>
  <c r="AF144" i="6"/>
  <c r="EJ145" i="6"/>
  <c r="EG146" i="6"/>
  <c r="FH145" i="6"/>
  <c r="FE146" i="6"/>
  <c r="FT145" i="6"/>
  <c r="FQ146" i="6"/>
  <c r="BY145" i="1"/>
  <c r="CB144" i="1"/>
  <c r="HM144" i="6"/>
  <c r="HP144" i="6" s="1"/>
  <c r="ES146" i="1"/>
  <c r="Q146" i="6"/>
  <c r="T145" i="6"/>
  <c r="H145" i="1"/>
  <c r="E146" i="1"/>
  <c r="AF145" i="1"/>
  <c r="AC146" i="1"/>
  <c r="BY149" i="6"/>
  <c r="CB147" i="6"/>
  <c r="CB146" i="6"/>
  <c r="CN145" i="6"/>
  <c r="CK146" i="6"/>
  <c r="CK150" i="1"/>
  <c r="CN149" i="1"/>
  <c r="GC150" i="1"/>
  <c r="GF149" i="1"/>
  <c r="IW146" i="1"/>
  <c r="IZ145" i="1"/>
  <c r="DU146" i="6"/>
  <c r="DX145" i="6"/>
  <c r="BA146" i="1"/>
  <c r="BD145" i="1"/>
  <c r="DI145" i="6"/>
  <c r="DL144" i="6"/>
  <c r="GO149" i="6"/>
  <c r="GR146" i="6"/>
  <c r="GR147" i="6"/>
  <c r="EV144" i="6"/>
  <c r="ES145" i="6"/>
  <c r="BM146" i="1"/>
  <c r="BP145" i="1"/>
  <c r="FE146" i="1"/>
  <c r="FH145" i="1"/>
  <c r="CL145" i="6"/>
  <c r="HN144" i="6"/>
  <c r="HD144" i="6"/>
  <c r="HA145" i="6"/>
  <c r="Q146" i="1"/>
  <c r="T145" i="1"/>
  <c r="BM146" i="6"/>
  <c r="BP145" i="6"/>
  <c r="FQ150" i="1"/>
  <c r="FT149" i="1"/>
  <c r="F233" i="1"/>
  <c r="JJ232" i="1"/>
  <c r="HD144" i="1"/>
  <c r="HA145" i="1"/>
  <c r="D145" i="10" s="1"/>
  <c r="IK145" i="1"/>
  <c r="IN144" i="1"/>
  <c r="AR144" i="1"/>
  <c r="AO145" i="1"/>
  <c r="H144" i="10"/>
  <c r="BA258" i="6"/>
  <c r="BD257" i="6"/>
  <c r="JL143" i="1"/>
  <c r="C143" i="10"/>
  <c r="F258" i="6"/>
  <c r="DI146" i="1"/>
  <c r="DL145" i="1"/>
  <c r="J145" i="10"/>
  <c r="HM146" i="1"/>
  <c r="HP145" i="1"/>
  <c r="DX145" i="1"/>
  <c r="DU146" i="1"/>
  <c r="HY146" i="1"/>
  <c r="IB145" i="1"/>
  <c r="CZ145" i="1"/>
  <c r="CW146" i="1"/>
  <c r="EG145" i="1"/>
  <c r="EJ144" i="1"/>
  <c r="JI144" i="1"/>
  <c r="E257" i="6"/>
  <c r="H257" i="6" s="1"/>
  <c r="H255" i="6"/>
  <c r="H254" i="6"/>
  <c r="JV144" i="1"/>
  <c r="AD254" i="6"/>
  <c r="AO258" i="6"/>
  <c r="AR257" i="6"/>
  <c r="F144" i="10"/>
  <c r="GO145" i="1"/>
  <c r="GR144" i="1"/>
  <c r="JX144" i="1"/>
  <c r="IX261" i="1"/>
  <c r="GC146" i="6" l="1"/>
  <c r="GF145" i="6"/>
  <c r="EG149" i="6"/>
  <c r="EJ146" i="6"/>
  <c r="EJ147" i="6"/>
  <c r="AF145" i="6"/>
  <c r="AC146" i="6"/>
  <c r="CW146" i="6"/>
  <c r="CZ145" i="6"/>
  <c r="BY146" i="1"/>
  <c r="CB145" i="1"/>
  <c r="FT147" i="6"/>
  <c r="FT146" i="6"/>
  <c r="FQ149" i="6"/>
  <c r="FH147" i="6"/>
  <c r="FE149" i="6"/>
  <c r="FH146" i="6"/>
  <c r="EV147" i="1"/>
  <c r="ES149" i="1"/>
  <c r="EV146" i="1"/>
  <c r="E149" i="1"/>
  <c r="H146" i="1"/>
  <c r="H147" i="1"/>
  <c r="S19" i="11"/>
  <c r="T147" i="6"/>
  <c r="Q149" i="6"/>
  <c r="T146" i="6"/>
  <c r="HD145" i="6"/>
  <c r="HA146" i="6"/>
  <c r="GO150" i="6"/>
  <c r="GR149" i="6"/>
  <c r="DI146" i="6"/>
  <c r="DL145" i="6"/>
  <c r="BA149" i="1"/>
  <c r="BD147" i="1"/>
  <c r="BD146" i="1"/>
  <c r="GF150" i="1"/>
  <c r="GC151" i="1"/>
  <c r="FH147" i="1"/>
  <c r="FE149" i="1"/>
  <c r="FH146" i="1"/>
  <c r="HM145" i="6"/>
  <c r="HP145" i="6" s="1"/>
  <c r="DX146" i="6"/>
  <c r="DU149" i="6"/>
  <c r="DX147" i="6"/>
  <c r="CL146" i="6"/>
  <c r="HN145" i="6"/>
  <c r="BP147" i="1"/>
  <c r="BP146" i="1"/>
  <c r="BM149" i="1"/>
  <c r="ES146" i="6"/>
  <c r="EV145" i="6"/>
  <c r="IZ147" i="1"/>
  <c r="IZ146" i="1"/>
  <c r="IW149" i="1"/>
  <c r="CB149" i="6"/>
  <c r="BY150" i="6"/>
  <c r="CK149" i="6"/>
  <c r="CN147" i="6"/>
  <c r="CN146" i="6"/>
  <c r="AF146" i="1"/>
  <c r="AC149" i="1"/>
  <c r="AF147" i="1"/>
  <c r="CN150" i="1"/>
  <c r="CK151" i="1"/>
  <c r="AO146" i="1"/>
  <c r="H145" i="10"/>
  <c r="AR145" i="1"/>
  <c r="HA146" i="1"/>
  <c r="D146" i="10" s="1"/>
  <c r="HD145" i="1"/>
  <c r="BP147" i="6"/>
  <c r="BP146" i="6"/>
  <c r="W19" i="11"/>
  <c r="BM149" i="6"/>
  <c r="AD257" i="6"/>
  <c r="JL144" i="1"/>
  <c r="C144" i="10"/>
  <c r="DL147" i="1"/>
  <c r="DI149" i="1"/>
  <c r="DL146" i="1"/>
  <c r="J146" i="10"/>
  <c r="EJ145" i="1"/>
  <c r="EG146" i="1"/>
  <c r="CZ147" i="1"/>
  <c r="CZ146" i="1"/>
  <c r="CW149" i="1"/>
  <c r="F259" i="6"/>
  <c r="JI145" i="1"/>
  <c r="F234" i="1"/>
  <c r="JJ233" i="1"/>
  <c r="JV145" i="1"/>
  <c r="AO259" i="6"/>
  <c r="AR258" i="6"/>
  <c r="F145" i="10"/>
  <c r="HY149" i="1"/>
  <c r="IB147" i="1"/>
  <c r="IB146" i="1"/>
  <c r="GR145" i="1"/>
  <c r="GO146" i="1"/>
  <c r="JX145" i="1"/>
  <c r="E258" i="6"/>
  <c r="HP147" i="1"/>
  <c r="HP146" i="1"/>
  <c r="HM149" i="1"/>
  <c r="BA259" i="6"/>
  <c r="BD258" i="6"/>
  <c r="DU149" i="1"/>
  <c r="DX147" i="1"/>
  <c r="DX146" i="1"/>
  <c r="JW145" i="1"/>
  <c r="IN145" i="1"/>
  <c r="IK146" i="1"/>
  <c r="FT150" i="1"/>
  <c r="FQ151" i="1"/>
  <c r="Q149" i="1"/>
  <c r="T146" i="1"/>
  <c r="T147" i="1"/>
  <c r="IX262" i="1"/>
  <c r="KB153" i="1" l="1"/>
  <c r="KJ153" i="1" s="1"/>
  <c r="GF147" i="6"/>
  <c r="GC149" i="6"/>
  <c r="GF146" i="6"/>
  <c r="CZ146" i="6"/>
  <c r="CW149" i="6"/>
  <c r="CZ147" i="6"/>
  <c r="AF147" i="6"/>
  <c r="AC149" i="6"/>
  <c r="Q19" i="11"/>
  <c r="AF146" i="6"/>
  <c r="EJ149" i="6"/>
  <c r="EG150" i="6"/>
  <c r="FE150" i="6"/>
  <c r="FH149" i="6"/>
  <c r="JV147" i="1"/>
  <c r="FQ150" i="6"/>
  <c r="FT149" i="6"/>
  <c r="CB146" i="1"/>
  <c r="BY149" i="1"/>
  <c r="CB147" i="1"/>
  <c r="H149" i="1"/>
  <c r="E150" i="1"/>
  <c r="T149" i="6"/>
  <c r="Q150" i="6"/>
  <c r="ES150" i="1"/>
  <c r="EV149" i="1"/>
  <c r="HM146" i="6"/>
  <c r="HK157" i="6" s="1"/>
  <c r="F146" i="10"/>
  <c r="AC150" i="1"/>
  <c r="AF149" i="1"/>
  <c r="BP149" i="1"/>
  <c r="BM150" i="1"/>
  <c r="DL147" i="6"/>
  <c r="DL146" i="6"/>
  <c r="DI149" i="6"/>
  <c r="FE150" i="1"/>
  <c r="FH149" i="1"/>
  <c r="CB150" i="6"/>
  <c r="BY151" i="6"/>
  <c r="GC152" i="1"/>
  <c r="GF151" i="1"/>
  <c r="CK150" i="6"/>
  <c r="CN149" i="6"/>
  <c r="CK152" i="1"/>
  <c r="CK153" i="1" s="1"/>
  <c r="CN151" i="1"/>
  <c r="IW150" i="1"/>
  <c r="IZ149" i="1"/>
  <c r="CL149" i="6"/>
  <c r="HN146" i="6"/>
  <c r="HL157" i="6" s="1"/>
  <c r="DU150" i="6"/>
  <c r="DX149" i="6"/>
  <c r="GR150" i="6"/>
  <c r="GO151" i="6"/>
  <c r="EV146" i="6"/>
  <c r="ES149" i="6"/>
  <c r="EV147" i="6"/>
  <c r="HD146" i="6"/>
  <c r="HA149" i="6"/>
  <c r="HD147" i="6"/>
  <c r="BD149" i="1"/>
  <c r="BA150" i="1"/>
  <c r="JI146" i="1"/>
  <c r="JI147" i="1" s="1"/>
  <c r="JL147" i="1" s="1"/>
  <c r="JV146" i="1"/>
  <c r="C145" i="10"/>
  <c r="JL145" i="1"/>
  <c r="CZ149" i="1"/>
  <c r="CW150" i="1"/>
  <c r="HY150" i="1"/>
  <c r="IB149" i="1"/>
  <c r="F235" i="1"/>
  <c r="JJ234" i="1"/>
  <c r="HD146" i="1"/>
  <c r="HD147" i="1"/>
  <c r="HA149" i="1"/>
  <c r="AR259" i="6"/>
  <c r="AO260" i="6"/>
  <c r="EG149" i="1"/>
  <c r="EJ146" i="1"/>
  <c r="EJ147" i="1"/>
  <c r="AD258" i="6"/>
  <c r="HP149" i="1"/>
  <c r="HM150" i="1"/>
  <c r="IN147" i="1"/>
  <c r="IK149" i="1"/>
  <c r="IN146" i="1"/>
  <c r="DX149" i="1"/>
  <c r="DU150" i="1"/>
  <c r="F260" i="6"/>
  <c r="H146" i="10"/>
  <c r="AO149" i="1"/>
  <c r="AR146" i="1"/>
  <c r="AR147" i="1"/>
  <c r="KJ151" i="1"/>
  <c r="KJ150" i="1"/>
  <c r="KJ154" i="1"/>
  <c r="KJ149" i="1"/>
  <c r="GO149" i="1"/>
  <c r="GR146" i="1"/>
  <c r="GR147" i="1"/>
  <c r="JX147" i="1"/>
  <c r="KF153" i="1"/>
  <c r="JX146" i="1"/>
  <c r="KD153" i="1"/>
  <c r="DL149" i="1"/>
  <c r="DI150" i="1"/>
  <c r="J149" i="10"/>
  <c r="H258" i="6"/>
  <c r="E259" i="6"/>
  <c r="Q150" i="1"/>
  <c r="T149" i="1"/>
  <c r="JW147" i="1"/>
  <c r="BP149" i="6"/>
  <c r="BM150" i="6"/>
  <c r="FQ152" i="1"/>
  <c r="FQ153" i="1" s="1"/>
  <c r="FT151" i="1"/>
  <c r="BA260" i="6"/>
  <c r="BD259" i="6"/>
  <c r="JW146" i="1"/>
  <c r="IX263" i="1"/>
  <c r="KJ155" i="1" l="1"/>
  <c r="KJ152" i="1"/>
  <c r="KJ156" i="1"/>
  <c r="KB149" i="1"/>
  <c r="GC150" i="6"/>
  <c r="GF149" i="6"/>
  <c r="AC150" i="6"/>
  <c r="AF149" i="6"/>
  <c r="EJ150" i="6"/>
  <c r="EG151" i="6"/>
  <c r="CW150" i="6"/>
  <c r="CZ149" i="6"/>
  <c r="BY150" i="1"/>
  <c r="CB149" i="1"/>
  <c r="FQ151" i="6"/>
  <c r="FT150" i="6"/>
  <c r="FE151" i="6"/>
  <c r="FH150" i="6"/>
  <c r="HP146" i="6"/>
  <c r="F149" i="10"/>
  <c r="EV150" i="1"/>
  <c r="ES151" i="1"/>
  <c r="H150" i="1"/>
  <c r="E151" i="1"/>
  <c r="HP147" i="6"/>
  <c r="Q151" i="6"/>
  <c r="T150" i="6"/>
  <c r="FE151" i="1"/>
  <c r="FH150" i="1"/>
  <c r="BA151" i="1"/>
  <c r="BD150" i="1"/>
  <c r="GO152" i="6"/>
  <c r="GR151" i="6"/>
  <c r="DL149" i="6"/>
  <c r="DI150" i="6"/>
  <c r="CN150" i="6"/>
  <c r="CK151" i="6"/>
  <c r="DU151" i="6"/>
  <c r="DX150" i="6"/>
  <c r="BM151" i="1"/>
  <c r="BP150" i="1"/>
  <c r="CL150" i="6"/>
  <c r="HN149" i="6"/>
  <c r="CB151" i="6"/>
  <c r="BY152" i="6"/>
  <c r="GC153" i="1"/>
  <c r="GF152" i="1"/>
  <c r="HM149" i="6"/>
  <c r="HP149" i="6" s="1"/>
  <c r="HD149" i="6"/>
  <c r="HA150" i="6"/>
  <c r="IZ150" i="1"/>
  <c r="IW151" i="1"/>
  <c r="CN152" i="1"/>
  <c r="EV149" i="6"/>
  <c r="ES150" i="6"/>
  <c r="AC151" i="1"/>
  <c r="AF150" i="1"/>
  <c r="C146" i="10"/>
  <c r="JL146" i="1"/>
  <c r="Q151" i="1"/>
  <c r="T150" i="1"/>
  <c r="DI151" i="1"/>
  <c r="DL150" i="1"/>
  <c r="J150" i="10"/>
  <c r="AR149" i="1"/>
  <c r="AO150" i="1"/>
  <c r="H149" i="10"/>
  <c r="HP150" i="1"/>
  <c r="HM151" i="1"/>
  <c r="HD149" i="1"/>
  <c r="HA150" i="1"/>
  <c r="D150" i="10" s="1"/>
  <c r="BD260" i="6"/>
  <c r="BA261" i="6"/>
  <c r="EG150" i="1"/>
  <c r="EJ149" i="1"/>
  <c r="JW149" i="1"/>
  <c r="KL156" i="1"/>
  <c r="KL155" i="1"/>
  <c r="KL151" i="1"/>
  <c r="KL154" i="1"/>
  <c r="KD149" i="1"/>
  <c r="KL152" i="1"/>
  <c r="KL149" i="1"/>
  <c r="KL150" i="1"/>
  <c r="KL153" i="1"/>
  <c r="KN149" i="1"/>
  <c r="KN156" i="1"/>
  <c r="KF149" i="1"/>
  <c r="KN150" i="1"/>
  <c r="KN154" i="1"/>
  <c r="KN155" i="1"/>
  <c r="KN152" i="1"/>
  <c r="KN151" i="1"/>
  <c r="KN153" i="1"/>
  <c r="D149" i="10"/>
  <c r="FT152" i="1"/>
  <c r="F261" i="6"/>
  <c r="DX150" i="1"/>
  <c r="DU151" i="1"/>
  <c r="HY151" i="1"/>
  <c r="IB150" i="1"/>
  <c r="JV149" i="1"/>
  <c r="GR149" i="1"/>
  <c r="GO150" i="1"/>
  <c r="JX149" i="1"/>
  <c r="F236" i="1"/>
  <c r="JJ235" i="1"/>
  <c r="CZ150" i="1"/>
  <c r="CW151" i="1"/>
  <c r="JI149" i="1"/>
  <c r="JG157" i="1" s="1"/>
  <c r="E260" i="6"/>
  <c r="H259" i="6"/>
  <c r="AD259" i="6"/>
  <c r="BP150" i="6"/>
  <c r="BM151" i="6"/>
  <c r="AO261" i="6"/>
  <c r="AR260" i="6"/>
  <c r="IN149" i="1"/>
  <c r="IK150" i="1"/>
  <c r="IX266" i="1"/>
  <c r="JV150" i="1" l="1"/>
  <c r="GC151" i="6"/>
  <c r="GF150" i="6"/>
  <c r="CW151" i="6"/>
  <c r="CZ150" i="6"/>
  <c r="EJ151" i="6"/>
  <c r="EG152" i="6"/>
  <c r="AF150" i="6"/>
  <c r="AC151" i="6"/>
  <c r="HM150" i="6"/>
  <c r="HP150" i="6" s="1"/>
  <c r="BY151" i="1"/>
  <c r="CB150" i="1"/>
  <c r="FE152" i="6"/>
  <c r="FH151" i="6"/>
  <c r="FT151" i="6"/>
  <c r="FQ152" i="6"/>
  <c r="H151" i="1"/>
  <c r="E152" i="1"/>
  <c r="E153" i="1" s="1"/>
  <c r="T151" i="6"/>
  <c r="Q152" i="6"/>
  <c r="Q153" i="6" s="1"/>
  <c r="ES152" i="1"/>
  <c r="ES153" i="1" s="1"/>
  <c r="EV151" i="1"/>
  <c r="F150" i="10"/>
  <c r="BY153" i="6"/>
  <c r="CB152" i="6"/>
  <c r="IZ151" i="1"/>
  <c r="IW152" i="1"/>
  <c r="HA151" i="6"/>
  <c r="HD150" i="6"/>
  <c r="DL150" i="6"/>
  <c r="DI151" i="6"/>
  <c r="AC152" i="1"/>
  <c r="AC153" i="1" s="1"/>
  <c r="AF151" i="1"/>
  <c r="GF153" i="1"/>
  <c r="GC154" i="1"/>
  <c r="EV150" i="6"/>
  <c r="ES151" i="6"/>
  <c r="CL151" i="6"/>
  <c r="HN150" i="6"/>
  <c r="GR152" i="6"/>
  <c r="GO153" i="6"/>
  <c r="CK152" i="6"/>
  <c r="CN151" i="6"/>
  <c r="JW150" i="1"/>
  <c r="CN153" i="1"/>
  <c r="CK154" i="1"/>
  <c r="BP151" i="1"/>
  <c r="BM152" i="1"/>
  <c r="BM153" i="1" s="1"/>
  <c r="BA152" i="1"/>
  <c r="BA153" i="1" s="1"/>
  <c r="BD151" i="1"/>
  <c r="DU152" i="6"/>
  <c r="DX151" i="6"/>
  <c r="FH151" i="1"/>
  <c r="FE152" i="1"/>
  <c r="FE153" i="1" s="1"/>
  <c r="HM152" i="1"/>
  <c r="HP151" i="1"/>
  <c r="AR261" i="6"/>
  <c r="AO262" i="6"/>
  <c r="C149" i="10"/>
  <c r="JL149" i="1"/>
  <c r="CZ151" i="1"/>
  <c r="CW152" i="1"/>
  <c r="CW153" i="1" s="1"/>
  <c r="IB151" i="1"/>
  <c r="HY152" i="1"/>
  <c r="IK151" i="1"/>
  <c r="IN150" i="1"/>
  <c r="E261" i="6"/>
  <c r="H260" i="6"/>
  <c r="F239" i="1"/>
  <c r="JJ236" i="1"/>
  <c r="JH247" i="1" s="1"/>
  <c r="DU152" i="1"/>
  <c r="DU153" i="1" s="1"/>
  <c r="DX151" i="1"/>
  <c r="JI150" i="1"/>
  <c r="FT153" i="1"/>
  <c r="FQ154" i="1"/>
  <c r="AR150" i="1"/>
  <c r="AO151" i="1"/>
  <c r="H150" i="10"/>
  <c r="F262" i="6"/>
  <c r="BP151" i="6"/>
  <c r="BM152" i="6"/>
  <c r="BM153" i="6" s="1"/>
  <c r="BD261" i="6"/>
  <c r="BA262" i="6"/>
  <c r="EG151" i="1"/>
  <c r="JW151" i="1" s="1"/>
  <c r="EJ150" i="1"/>
  <c r="DI152" i="1"/>
  <c r="DI153" i="1" s="1"/>
  <c r="DL151" i="1"/>
  <c r="J151" i="10"/>
  <c r="AD260" i="6"/>
  <c r="GR150" i="1"/>
  <c r="GO151" i="1"/>
  <c r="JX150" i="1"/>
  <c r="HD150" i="1"/>
  <c r="HA151" i="1"/>
  <c r="D151" i="10" s="1"/>
  <c r="Q152" i="1"/>
  <c r="Q153" i="1" s="1"/>
  <c r="T151" i="1"/>
  <c r="IX267" i="1"/>
  <c r="GF151" i="6" l="1"/>
  <c r="GC152" i="6"/>
  <c r="F151" i="10"/>
  <c r="AC152" i="6"/>
  <c r="AC153" i="6" s="1"/>
  <c r="AF151" i="6"/>
  <c r="EG153" i="6"/>
  <c r="EJ152" i="6"/>
  <c r="CW152" i="6"/>
  <c r="CZ151" i="6"/>
  <c r="FE153" i="6"/>
  <c r="FH152" i="6"/>
  <c r="CB151" i="1"/>
  <c r="BY152" i="1"/>
  <c r="BY153" i="1" s="1"/>
  <c r="FT152" i="6"/>
  <c r="FQ153" i="6"/>
  <c r="EV152" i="1"/>
  <c r="T152" i="6"/>
  <c r="H152" i="1"/>
  <c r="ES152" i="6"/>
  <c r="EV151" i="6"/>
  <c r="AF152" i="1"/>
  <c r="GC155" i="1"/>
  <c r="GF154" i="1"/>
  <c r="BD152" i="1"/>
  <c r="GO154" i="6"/>
  <c r="GR153" i="6"/>
  <c r="HD151" i="6"/>
  <c r="HA152" i="6"/>
  <c r="FH152" i="1"/>
  <c r="DL151" i="6"/>
  <c r="DI152" i="6"/>
  <c r="DU153" i="6"/>
  <c r="DX152" i="6"/>
  <c r="BP152" i="1"/>
  <c r="IZ152" i="1"/>
  <c r="IW153" i="1"/>
  <c r="CK153" i="6"/>
  <c r="CN152" i="6"/>
  <c r="HM151" i="6"/>
  <c r="HP151" i="6" s="1"/>
  <c r="CK155" i="1"/>
  <c r="CN154" i="1"/>
  <c r="CL152" i="6"/>
  <c r="HN151" i="6"/>
  <c r="CB153" i="6"/>
  <c r="BY154" i="6"/>
  <c r="BP152" i="6"/>
  <c r="IB152" i="1"/>
  <c r="HY153" i="1"/>
  <c r="HA152" i="1"/>
  <c r="HD151" i="1"/>
  <c r="DL152" i="1"/>
  <c r="J152" i="10"/>
  <c r="EG152" i="1"/>
  <c r="EJ151" i="1"/>
  <c r="HM153" i="1"/>
  <c r="HP152" i="1"/>
  <c r="GO152" i="1"/>
  <c r="GR151" i="1"/>
  <c r="JX151" i="1"/>
  <c r="FQ155" i="1"/>
  <c r="FT154" i="1"/>
  <c r="IK152" i="1"/>
  <c r="IN151" i="1"/>
  <c r="AR262" i="6"/>
  <c r="AO263" i="6"/>
  <c r="T152" i="1"/>
  <c r="DX152" i="1"/>
  <c r="CZ152" i="1"/>
  <c r="F263" i="6"/>
  <c r="JJ237" i="1"/>
  <c r="AO152" i="1"/>
  <c r="AO153" i="1" s="1"/>
  <c r="H151" i="10"/>
  <c r="AR151" i="1"/>
  <c r="F240" i="1"/>
  <c r="JJ239" i="1"/>
  <c r="BD262" i="6"/>
  <c r="BA263" i="6"/>
  <c r="JL150" i="1"/>
  <c r="C150" i="10"/>
  <c r="JI151" i="1"/>
  <c r="JV151" i="1"/>
  <c r="AD261" i="6"/>
  <c r="E262" i="6"/>
  <c r="H261" i="6"/>
  <c r="IX268" i="1"/>
  <c r="JW152" i="1" l="1"/>
  <c r="EG153" i="1"/>
  <c r="GC153" i="6"/>
  <c r="GF152" i="6"/>
  <c r="JV152" i="1"/>
  <c r="CW153" i="6"/>
  <c r="CZ152" i="6"/>
  <c r="EG154" i="6"/>
  <c r="EJ153" i="6"/>
  <c r="AF152" i="6"/>
  <c r="FT153" i="6"/>
  <c r="FQ154" i="6"/>
  <c r="CB152" i="1"/>
  <c r="FH153" i="6"/>
  <c r="FE154" i="6"/>
  <c r="H153" i="1"/>
  <c r="E154" i="1"/>
  <c r="Q154" i="6"/>
  <c r="T153" i="6"/>
  <c r="EV153" i="1"/>
  <c r="ES154" i="1"/>
  <c r="BD153" i="1"/>
  <c r="BA154" i="1"/>
  <c r="CB154" i="6"/>
  <c r="BY155" i="6"/>
  <c r="CN153" i="6"/>
  <c r="CK154" i="6"/>
  <c r="DI153" i="6"/>
  <c r="DL152" i="6"/>
  <c r="IZ153" i="1"/>
  <c r="IW154" i="1"/>
  <c r="GF156" i="1"/>
  <c r="GF155" i="1"/>
  <c r="GC158" i="1"/>
  <c r="DX153" i="6"/>
  <c r="DU154" i="6"/>
  <c r="FE154" i="1"/>
  <c r="FH153" i="1"/>
  <c r="BP153" i="1"/>
  <c r="BM154" i="1"/>
  <c r="HD152" i="6"/>
  <c r="HA153" i="6"/>
  <c r="AC154" i="1"/>
  <c r="AF153" i="1"/>
  <c r="CL153" i="6"/>
  <c r="HN152" i="6"/>
  <c r="HM152" i="6"/>
  <c r="HP152" i="6" s="1"/>
  <c r="CK158" i="1"/>
  <c r="CN155" i="1"/>
  <c r="CN156" i="1"/>
  <c r="GR154" i="6"/>
  <c r="GO155" i="6"/>
  <c r="ES153" i="6"/>
  <c r="EV152" i="6"/>
  <c r="F241" i="1"/>
  <c r="JJ240" i="1"/>
  <c r="AO266" i="6"/>
  <c r="AR263" i="6"/>
  <c r="AR264" i="6"/>
  <c r="U32" i="11"/>
  <c r="HP153" i="1"/>
  <c r="HM154" i="1"/>
  <c r="IB153" i="1"/>
  <c r="HY154" i="1"/>
  <c r="F266" i="6"/>
  <c r="AD262" i="6"/>
  <c r="GR152" i="1"/>
  <c r="GO153" i="1"/>
  <c r="JX152" i="1"/>
  <c r="JL151" i="1"/>
  <c r="C151" i="10"/>
  <c r="HD152" i="1"/>
  <c r="HA153" i="1"/>
  <c r="D153" i="10" s="1"/>
  <c r="H152" i="10"/>
  <c r="AR152" i="1"/>
  <c r="JV153" i="1"/>
  <c r="IK153" i="1"/>
  <c r="IN152" i="1"/>
  <c r="T153" i="1"/>
  <c r="Q154" i="1"/>
  <c r="EJ152" i="1"/>
  <c r="JW153" i="1"/>
  <c r="DX153" i="1"/>
  <c r="DU154" i="1"/>
  <c r="H262" i="6"/>
  <c r="E263" i="6"/>
  <c r="CZ153" i="1"/>
  <c r="CW154" i="1"/>
  <c r="FT156" i="1"/>
  <c r="FT155" i="1"/>
  <c r="FQ158" i="1"/>
  <c r="JI152" i="1"/>
  <c r="D152" i="10"/>
  <c r="DI154" i="1"/>
  <c r="DL153" i="1"/>
  <c r="J153" i="10"/>
  <c r="BA266" i="6"/>
  <c r="BD264" i="6"/>
  <c r="BD263" i="6"/>
  <c r="F152" i="10"/>
  <c r="BM154" i="6"/>
  <c r="BP153" i="6"/>
  <c r="IX269" i="1"/>
  <c r="GC154" i="6" l="1"/>
  <c r="GF153" i="6"/>
  <c r="EG155" i="6"/>
  <c r="EJ154" i="6"/>
  <c r="HM153" i="6"/>
  <c r="HP153" i="6" s="1"/>
  <c r="CW154" i="6"/>
  <c r="CZ153" i="6"/>
  <c r="AF153" i="6"/>
  <c r="AC154" i="6"/>
  <c r="FE155" i="6"/>
  <c r="FH154" i="6"/>
  <c r="BY154" i="1"/>
  <c r="CB153" i="1"/>
  <c r="FQ155" i="6"/>
  <c r="FT154" i="6"/>
  <c r="ES155" i="1"/>
  <c r="EV154" i="1"/>
  <c r="Q155" i="6"/>
  <c r="T154" i="6"/>
  <c r="F153" i="10"/>
  <c r="H154" i="1"/>
  <c r="E155" i="1"/>
  <c r="BP154" i="1"/>
  <c r="BM155" i="1"/>
  <c r="FE155" i="1"/>
  <c r="FH154" i="1"/>
  <c r="GC159" i="1"/>
  <c r="GF158" i="1"/>
  <c r="CN158" i="1"/>
  <c r="CK159" i="1"/>
  <c r="IW155" i="1"/>
  <c r="IZ154" i="1"/>
  <c r="CK155" i="6"/>
  <c r="CN154" i="6"/>
  <c r="DL153" i="6"/>
  <c r="DI154" i="6"/>
  <c r="CL154" i="6"/>
  <c r="HN153" i="6"/>
  <c r="CB156" i="6"/>
  <c r="BY158" i="6"/>
  <c r="CB155" i="6"/>
  <c r="ES154" i="6"/>
  <c r="EV153" i="6"/>
  <c r="AC155" i="1"/>
  <c r="AF154" i="1"/>
  <c r="DX154" i="6"/>
  <c r="DU155" i="6"/>
  <c r="GR155" i="6"/>
  <c r="GO158" i="6"/>
  <c r="GR156" i="6"/>
  <c r="HD153" i="6"/>
  <c r="HA154" i="6"/>
  <c r="BA155" i="1"/>
  <c r="BD154" i="1"/>
  <c r="GO154" i="1"/>
  <c r="GR153" i="1"/>
  <c r="JX153" i="1"/>
  <c r="HM155" i="1"/>
  <c r="HP154" i="1"/>
  <c r="DL154" i="1"/>
  <c r="DI155" i="1"/>
  <c r="J154" i="10"/>
  <c r="Q155" i="1"/>
  <c r="T154" i="1"/>
  <c r="HD153" i="1"/>
  <c r="HA154" i="1"/>
  <c r="BA267" i="6"/>
  <c r="BD266" i="6"/>
  <c r="E266" i="6"/>
  <c r="H264" i="6"/>
  <c r="H263" i="6"/>
  <c r="AD263" i="6"/>
  <c r="AR266" i="6"/>
  <c r="AO267" i="6"/>
  <c r="BP154" i="6"/>
  <c r="BM155" i="6"/>
  <c r="C152" i="10"/>
  <c r="JL152" i="1"/>
  <c r="FT158" i="1"/>
  <c r="FQ159" i="1"/>
  <c r="DU155" i="1"/>
  <c r="DX154" i="1"/>
  <c r="EG154" i="1"/>
  <c r="EJ153" i="1"/>
  <c r="IN153" i="1"/>
  <c r="IK154" i="1"/>
  <c r="F267" i="6"/>
  <c r="CZ154" i="1"/>
  <c r="CW155" i="1"/>
  <c r="JI153" i="1"/>
  <c r="AO154" i="1"/>
  <c r="H153" i="10"/>
  <c r="AR153" i="1"/>
  <c r="HY155" i="1"/>
  <c r="IB154" i="1"/>
  <c r="F242" i="1"/>
  <c r="JJ241" i="1"/>
  <c r="IX270" i="1"/>
  <c r="GC155" i="6" l="1"/>
  <c r="GF154" i="6"/>
  <c r="AF154" i="6"/>
  <c r="AC155" i="6"/>
  <c r="CZ154" i="6"/>
  <c r="CW155" i="6"/>
  <c r="JV154" i="1"/>
  <c r="EJ156" i="6"/>
  <c r="EG158" i="6"/>
  <c r="EJ155" i="6"/>
  <c r="FH156" i="6"/>
  <c r="FH155" i="6"/>
  <c r="FE158" i="6"/>
  <c r="FT156" i="6"/>
  <c r="FQ158" i="6"/>
  <c r="FT155" i="6"/>
  <c r="BY155" i="1"/>
  <c r="CB154" i="1"/>
  <c r="S20" i="11"/>
  <c r="Q158" i="6"/>
  <c r="T156" i="6"/>
  <c r="T155" i="6"/>
  <c r="H155" i="1"/>
  <c r="H156" i="1"/>
  <c r="E158" i="1"/>
  <c r="EV155" i="1"/>
  <c r="EV156" i="1"/>
  <c r="ES158" i="1"/>
  <c r="DI155" i="6"/>
  <c r="DL154" i="6"/>
  <c r="CN159" i="1"/>
  <c r="CK160" i="1"/>
  <c r="F154" i="10"/>
  <c r="CN156" i="6"/>
  <c r="CN155" i="6"/>
  <c r="CK158" i="6"/>
  <c r="GF159" i="1"/>
  <c r="GC160" i="1"/>
  <c r="IZ155" i="1"/>
  <c r="IZ156" i="1"/>
  <c r="IW158" i="1"/>
  <c r="EV154" i="6"/>
  <c r="ES155" i="6"/>
  <c r="HM154" i="6"/>
  <c r="HP154" i="6" s="1"/>
  <c r="CB158" i="6"/>
  <c r="BY159" i="6"/>
  <c r="DU158" i="6"/>
  <c r="DX156" i="6"/>
  <c r="DX155" i="6"/>
  <c r="CL155" i="6"/>
  <c r="HN154" i="6"/>
  <c r="BD156" i="1"/>
  <c r="BA158" i="1"/>
  <c r="BD155" i="1"/>
  <c r="GO159" i="6"/>
  <c r="GR158" i="6"/>
  <c r="JW154" i="1"/>
  <c r="FH156" i="1"/>
  <c r="FH155" i="1"/>
  <c r="FE158" i="1"/>
  <c r="BM158" i="1"/>
  <c r="BP156" i="1"/>
  <c r="BP155" i="1"/>
  <c r="AF156" i="1"/>
  <c r="AC158" i="1"/>
  <c r="AF155" i="1"/>
  <c r="HD154" i="6"/>
  <c r="HA155" i="6"/>
  <c r="DL155" i="1"/>
  <c r="DI158" i="1"/>
  <c r="DL156" i="1"/>
  <c r="J155" i="10"/>
  <c r="BA268" i="6"/>
  <c r="BD267" i="6"/>
  <c r="BM158" i="6"/>
  <c r="BP155" i="6"/>
  <c r="BP156" i="6"/>
  <c r="W20" i="11"/>
  <c r="HA155" i="1"/>
  <c r="D155" i="10" s="1"/>
  <c r="HD154" i="1"/>
  <c r="JI154" i="1"/>
  <c r="HP156" i="1"/>
  <c r="HM158" i="1"/>
  <c r="HP155" i="1"/>
  <c r="EJ154" i="1"/>
  <c r="EG155" i="1"/>
  <c r="KD162" i="1" s="1"/>
  <c r="C153" i="10"/>
  <c r="JL153" i="1"/>
  <c r="AD266" i="6"/>
  <c r="F243" i="1"/>
  <c r="JJ242" i="1"/>
  <c r="D154" i="10"/>
  <c r="Q158" i="1"/>
  <c r="T156" i="1"/>
  <c r="T155" i="1"/>
  <c r="AR267" i="6"/>
  <c r="AO268" i="6"/>
  <c r="F268" i="6"/>
  <c r="E267" i="6"/>
  <c r="H266" i="6"/>
  <c r="GO155" i="1"/>
  <c r="GR154" i="1"/>
  <c r="JX154" i="1"/>
  <c r="HY158" i="1"/>
  <c r="IB155" i="1"/>
  <c r="IB156" i="1"/>
  <c r="IK155" i="1"/>
  <c r="IN154" i="1"/>
  <c r="DX155" i="1"/>
  <c r="DX156" i="1"/>
  <c r="DU158" i="1"/>
  <c r="CZ156" i="1"/>
  <c r="CW158" i="1"/>
  <c r="CZ155" i="1"/>
  <c r="AR154" i="1"/>
  <c r="AO155" i="1"/>
  <c r="H154" i="10"/>
  <c r="FQ160" i="1"/>
  <c r="FT159" i="1"/>
  <c r="IX271" i="1"/>
  <c r="GC158" i="6" l="1"/>
  <c r="GF155" i="6"/>
  <c r="GF156" i="6"/>
  <c r="EJ158" i="6"/>
  <c r="EG159" i="6"/>
  <c r="JW156" i="1"/>
  <c r="CW158" i="6"/>
  <c r="CZ155" i="6"/>
  <c r="CZ156" i="6"/>
  <c r="JW155" i="1"/>
  <c r="AC158" i="6"/>
  <c r="AF156" i="6"/>
  <c r="Q20" i="11"/>
  <c r="AF155" i="6"/>
  <c r="HM155" i="6"/>
  <c r="HP155" i="6" s="1"/>
  <c r="FT158" i="6"/>
  <c r="FQ159" i="6"/>
  <c r="CB156" i="1"/>
  <c r="BY158" i="1"/>
  <c r="CB155" i="1"/>
  <c r="FE159" i="6"/>
  <c r="FH158" i="6"/>
  <c r="ES159" i="1"/>
  <c r="EV158" i="1"/>
  <c r="T158" i="6"/>
  <c r="Q159" i="6"/>
  <c r="H158" i="1"/>
  <c r="E159" i="1"/>
  <c r="F155" i="10"/>
  <c r="GR159" i="6"/>
  <c r="GO160" i="6"/>
  <c r="CN158" i="6"/>
  <c r="CK159" i="6"/>
  <c r="AF158" i="1"/>
  <c r="AC159" i="1"/>
  <c r="BA159" i="1"/>
  <c r="BD158" i="1"/>
  <c r="HD155" i="6"/>
  <c r="HA158" i="6"/>
  <c r="HD156" i="6"/>
  <c r="CL158" i="6"/>
  <c r="HN155" i="6"/>
  <c r="HL166" i="6" s="1"/>
  <c r="BY160" i="6"/>
  <c r="CB159" i="6"/>
  <c r="EV155" i="6"/>
  <c r="ES158" i="6"/>
  <c r="EV156" i="6"/>
  <c r="BM159" i="1"/>
  <c r="BP158" i="1"/>
  <c r="IZ158" i="1"/>
  <c r="IW159" i="1"/>
  <c r="FH158" i="1"/>
  <c r="FE159" i="1"/>
  <c r="CN160" i="1"/>
  <c r="CK161" i="1"/>
  <c r="GC161" i="1"/>
  <c r="GF160" i="1"/>
  <c r="DU159" i="6"/>
  <c r="DX158" i="6"/>
  <c r="DL156" i="6"/>
  <c r="DL155" i="6"/>
  <c r="DI158" i="6"/>
  <c r="AR155" i="1"/>
  <c r="AO158" i="1"/>
  <c r="AR156" i="1"/>
  <c r="H155" i="10"/>
  <c r="AO269" i="6"/>
  <c r="AR268" i="6"/>
  <c r="Q159" i="1"/>
  <c r="T158" i="1"/>
  <c r="F269" i="6"/>
  <c r="IB158" i="1"/>
  <c r="HY159" i="1"/>
  <c r="AD267" i="6"/>
  <c r="BP158" i="6"/>
  <c r="BM159" i="6"/>
  <c r="GR155" i="1"/>
  <c r="GO158" i="1"/>
  <c r="GR156" i="1"/>
  <c r="JX155" i="1"/>
  <c r="KF162" i="1"/>
  <c r="JX156" i="1"/>
  <c r="BD268" i="6"/>
  <c r="BA269" i="6"/>
  <c r="IN155" i="1"/>
  <c r="IK158" i="1"/>
  <c r="IN156" i="1"/>
  <c r="JI155" i="1"/>
  <c r="EG158" i="1"/>
  <c r="JW158" i="1" s="1"/>
  <c r="EJ155" i="1"/>
  <c r="EJ156" i="1"/>
  <c r="C154" i="10"/>
  <c r="JL154" i="1"/>
  <c r="CW159" i="1"/>
  <c r="CZ158" i="1"/>
  <c r="E268" i="6"/>
  <c r="H267" i="6"/>
  <c r="JV156" i="1"/>
  <c r="DU159" i="1"/>
  <c r="DX158" i="1"/>
  <c r="JV155" i="1"/>
  <c r="HA158" i="1"/>
  <c r="HD155" i="1"/>
  <c r="HD156" i="1"/>
  <c r="KL164" i="1"/>
  <c r="KL162" i="1"/>
  <c r="KD158" i="1"/>
  <c r="KL165" i="1"/>
  <c r="KL160" i="1"/>
  <c r="KL161" i="1"/>
  <c r="KL163" i="1"/>
  <c r="KL159" i="1"/>
  <c r="KL158" i="1"/>
  <c r="KB162" i="1"/>
  <c r="HM159" i="1"/>
  <c r="HP158" i="1"/>
  <c r="DI159" i="1"/>
  <c r="DL158" i="1"/>
  <c r="J158" i="10"/>
  <c r="FT160" i="1"/>
  <c r="FQ161" i="1"/>
  <c r="F244" i="1"/>
  <c r="JJ243" i="1"/>
  <c r="IX272" i="1"/>
  <c r="GF158" i="6" l="1"/>
  <c r="GC159" i="6"/>
  <c r="HP156" i="6"/>
  <c r="CW159" i="6"/>
  <c r="CZ158" i="6"/>
  <c r="AF158" i="6"/>
  <c r="AC159" i="6"/>
  <c r="HK166" i="6"/>
  <c r="EG160" i="6"/>
  <c r="EJ159" i="6"/>
  <c r="FE160" i="6"/>
  <c r="FH159" i="6"/>
  <c r="BY159" i="1"/>
  <c r="CB158" i="1"/>
  <c r="FT159" i="6"/>
  <c r="FQ160" i="6"/>
  <c r="H159" i="1"/>
  <c r="E160" i="1"/>
  <c r="EV159" i="1"/>
  <c r="ES160" i="1"/>
  <c r="Q160" i="6"/>
  <c r="T159" i="6"/>
  <c r="JI158" i="1"/>
  <c r="JV158" i="1"/>
  <c r="BY161" i="6"/>
  <c r="CB160" i="6"/>
  <c r="DI159" i="6"/>
  <c r="DL158" i="6"/>
  <c r="FE160" i="1"/>
  <c r="FH159" i="1"/>
  <c r="BD159" i="1"/>
  <c r="BA160" i="1"/>
  <c r="AC160" i="1"/>
  <c r="AF159" i="1"/>
  <c r="DX159" i="6"/>
  <c r="DU160" i="6"/>
  <c r="GF161" i="1"/>
  <c r="GC162" i="1"/>
  <c r="BP159" i="1"/>
  <c r="BM160" i="1"/>
  <c r="EV158" i="6"/>
  <c r="ES159" i="6"/>
  <c r="CK162" i="1"/>
  <c r="CN161" i="1"/>
  <c r="HM158" i="6"/>
  <c r="HP158" i="6" s="1"/>
  <c r="IW160" i="1"/>
  <c r="IZ159" i="1"/>
  <c r="CL159" i="6"/>
  <c r="HN158" i="6"/>
  <c r="CN159" i="6"/>
  <c r="CK160" i="6"/>
  <c r="HD158" i="6"/>
  <c r="HA159" i="6"/>
  <c r="GO161" i="6"/>
  <c r="GR160" i="6"/>
  <c r="EG159" i="1"/>
  <c r="EJ158" i="1"/>
  <c r="F158" i="10"/>
  <c r="JL155" i="1"/>
  <c r="C155" i="10"/>
  <c r="JI156" i="1"/>
  <c r="JL156" i="1" s="1"/>
  <c r="AD268" i="6"/>
  <c r="HA159" i="1"/>
  <c r="HD158" i="1"/>
  <c r="GO159" i="1"/>
  <c r="GR158" i="1"/>
  <c r="JX158" i="1"/>
  <c r="IB159" i="1"/>
  <c r="HY160" i="1"/>
  <c r="Q160" i="1"/>
  <c r="T159" i="1"/>
  <c r="DX159" i="1"/>
  <c r="DU160" i="1"/>
  <c r="DI160" i="1"/>
  <c r="DL159" i="1"/>
  <c r="J159" i="10"/>
  <c r="AR269" i="6"/>
  <c r="AO270" i="6"/>
  <c r="F245" i="1"/>
  <c r="JJ244" i="1"/>
  <c r="IN158" i="1"/>
  <c r="IK159" i="1"/>
  <c r="AO159" i="1"/>
  <c r="AR158" i="1"/>
  <c r="H158" i="10"/>
  <c r="E269" i="6"/>
  <c r="H268" i="6"/>
  <c r="CW160" i="1"/>
  <c r="CZ159" i="1"/>
  <c r="BP159" i="6"/>
  <c r="BM160" i="6"/>
  <c r="HM160" i="1"/>
  <c r="HP159" i="1"/>
  <c r="BA270" i="6"/>
  <c r="BD269" i="6"/>
  <c r="F270" i="6"/>
  <c r="KN162" i="1"/>
  <c r="KF158" i="1"/>
  <c r="KN158" i="1"/>
  <c r="KN165" i="1"/>
  <c r="KN164" i="1"/>
  <c r="KN161" i="1"/>
  <c r="KN163" i="1"/>
  <c r="KN160" i="1"/>
  <c r="KN159" i="1"/>
  <c r="FQ162" i="1"/>
  <c r="FT161" i="1"/>
  <c r="KJ163" i="1"/>
  <c r="KJ165" i="1"/>
  <c r="KB158" i="1"/>
  <c r="KJ161" i="1"/>
  <c r="KJ164" i="1"/>
  <c r="KJ159" i="1"/>
  <c r="KJ162" i="1"/>
  <c r="KJ160" i="1"/>
  <c r="KJ158" i="1"/>
  <c r="D158" i="10"/>
  <c r="JG166" i="1" l="1"/>
  <c r="JL158" i="1"/>
  <c r="GF159" i="6"/>
  <c r="GC160" i="6"/>
  <c r="EJ160" i="6"/>
  <c r="EG161" i="6"/>
  <c r="AC160" i="6"/>
  <c r="AF159" i="6"/>
  <c r="CZ159" i="6"/>
  <c r="CW160" i="6"/>
  <c r="JV159" i="1"/>
  <c r="FQ161" i="6"/>
  <c r="FT160" i="6"/>
  <c r="BY160" i="1"/>
  <c r="CB159" i="1"/>
  <c r="FH160" i="6"/>
  <c r="FE161" i="6"/>
  <c r="Q161" i="6"/>
  <c r="T160" i="6"/>
  <c r="EV160" i="1"/>
  <c r="ES161" i="1"/>
  <c r="E161" i="1"/>
  <c r="H160" i="1"/>
  <c r="C158" i="10"/>
  <c r="F159" i="10"/>
  <c r="FE161" i="1"/>
  <c r="FH160" i="1"/>
  <c r="CK163" i="1"/>
  <c r="CN162" i="1"/>
  <c r="GR161" i="6"/>
  <c r="GO162" i="6"/>
  <c r="ES160" i="6"/>
  <c r="EV159" i="6"/>
  <c r="IZ160" i="1"/>
  <c r="IW161" i="1"/>
  <c r="JW159" i="1"/>
  <c r="HA160" i="6"/>
  <c r="HD159" i="6"/>
  <c r="DU161" i="6"/>
  <c r="DX160" i="6"/>
  <c r="AF160" i="1"/>
  <c r="AC161" i="1"/>
  <c r="BD160" i="1"/>
  <c r="BA161" i="1"/>
  <c r="CL160" i="6"/>
  <c r="HN159" i="6"/>
  <c r="BY162" i="6"/>
  <c r="CB161" i="6"/>
  <c r="DI160" i="6"/>
  <c r="DL159" i="6"/>
  <c r="CN160" i="6"/>
  <c r="CK161" i="6"/>
  <c r="HM159" i="6"/>
  <c r="HP159" i="6" s="1"/>
  <c r="BM161" i="1"/>
  <c r="BP160" i="1"/>
  <c r="GF162" i="1"/>
  <c r="GC163" i="1"/>
  <c r="JI159" i="1"/>
  <c r="C159" i="10" s="1"/>
  <c r="HM161" i="1"/>
  <c r="HP160" i="1"/>
  <c r="AO271" i="6"/>
  <c r="AR270" i="6"/>
  <c r="H269" i="6"/>
  <c r="E270" i="6"/>
  <c r="BM161" i="6"/>
  <c r="BP160" i="6"/>
  <c r="F248" i="1"/>
  <c r="JJ245" i="1"/>
  <c r="JH256" i="1" s="1"/>
  <c r="HD159" i="1"/>
  <c r="HA160" i="1"/>
  <c r="Q161" i="1"/>
  <c r="T160" i="1"/>
  <c r="EJ159" i="1"/>
  <c r="EG160" i="1"/>
  <c r="JW160" i="1" s="1"/>
  <c r="IB160" i="1"/>
  <c r="HY161" i="1"/>
  <c r="AD269" i="6"/>
  <c r="F271" i="6"/>
  <c r="DI161" i="1"/>
  <c r="DL160" i="1"/>
  <c r="J160" i="10"/>
  <c r="IK160" i="1"/>
  <c r="IN159" i="1"/>
  <c r="H159" i="10"/>
  <c r="AO160" i="1"/>
  <c r="AR159" i="1"/>
  <c r="D159" i="10"/>
  <c r="BA271" i="6"/>
  <c r="BD270" i="6"/>
  <c r="FT162" i="1"/>
  <c r="FQ163" i="1"/>
  <c r="DX160" i="1"/>
  <c r="DU161" i="1"/>
  <c r="CW161" i="1"/>
  <c r="CZ160" i="1"/>
  <c r="GO160" i="1"/>
  <c r="GR159" i="1"/>
  <c r="JX159" i="1"/>
  <c r="GC161" i="6" l="1"/>
  <c r="GF160" i="6"/>
  <c r="CZ160" i="6"/>
  <c r="CW161" i="6"/>
  <c r="AC161" i="6"/>
  <c r="AF160" i="6"/>
  <c r="EJ161" i="6"/>
  <c r="EG162" i="6"/>
  <c r="JV160" i="1"/>
  <c r="FT161" i="6"/>
  <c r="FQ162" i="6"/>
  <c r="FE162" i="6"/>
  <c r="FH161" i="6"/>
  <c r="BY161" i="1"/>
  <c r="CB160" i="1"/>
  <c r="E162" i="1"/>
  <c r="H161" i="1"/>
  <c r="EV161" i="1"/>
  <c r="ES162" i="1"/>
  <c r="Q162" i="6"/>
  <c r="T161" i="6"/>
  <c r="AF161" i="1"/>
  <c r="AC162" i="1"/>
  <c r="EV160" i="6"/>
  <c r="ES161" i="6"/>
  <c r="GR162" i="6"/>
  <c r="GO163" i="6"/>
  <c r="CN161" i="6"/>
  <c r="CK162" i="6"/>
  <c r="DL160" i="6"/>
  <c r="DI161" i="6"/>
  <c r="DU162" i="6"/>
  <c r="DX161" i="6"/>
  <c r="CB162" i="6"/>
  <c r="BY163" i="6"/>
  <c r="HD160" i="6"/>
  <c r="HA161" i="6"/>
  <c r="BP161" i="1"/>
  <c r="BM162" i="1"/>
  <c r="BD161" i="1"/>
  <c r="BA162" i="1"/>
  <c r="GF163" i="1"/>
  <c r="GC164" i="1"/>
  <c r="HM160" i="6"/>
  <c r="HP160" i="6" s="1"/>
  <c r="CL161" i="6"/>
  <c r="HN160" i="6"/>
  <c r="IZ161" i="1"/>
  <c r="IW162" i="1"/>
  <c r="CN163" i="1"/>
  <c r="CK164" i="1"/>
  <c r="FH161" i="1"/>
  <c r="FE162" i="1"/>
  <c r="JL159" i="1"/>
  <c r="FQ164" i="1"/>
  <c r="FT163" i="1"/>
  <c r="EG161" i="1"/>
  <c r="JW161" i="1" s="1"/>
  <c r="EJ160" i="1"/>
  <c r="HA161" i="1"/>
  <c r="HD160" i="1"/>
  <c r="CZ161" i="1"/>
  <c r="CW162" i="1"/>
  <c r="IN160" i="1"/>
  <c r="IK161" i="1"/>
  <c r="JJ246" i="1"/>
  <c r="F249" i="1"/>
  <c r="JJ248" i="1"/>
  <c r="AO272" i="6"/>
  <c r="AR271" i="6"/>
  <c r="HP161" i="1"/>
  <c r="HM162" i="1"/>
  <c r="BA272" i="6"/>
  <c r="BD271" i="6"/>
  <c r="JI160" i="1"/>
  <c r="F160" i="10"/>
  <c r="H270" i="6"/>
  <c r="E271" i="6"/>
  <c r="F272" i="6"/>
  <c r="D160" i="10"/>
  <c r="GO161" i="1"/>
  <c r="GR160" i="1"/>
  <c r="JX160" i="1"/>
  <c r="DI162" i="1"/>
  <c r="DL161" i="1"/>
  <c r="J161" i="10"/>
  <c r="AD270" i="6"/>
  <c r="T161" i="1"/>
  <c r="Q162" i="1"/>
  <c r="IB161" i="1"/>
  <c r="HY162" i="1"/>
  <c r="BP161" i="6"/>
  <c r="BM162" i="6"/>
  <c r="DU162" i="1"/>
  <c r="DX161" i="1"/>
  <c r="H160" i="10"/>
  <c r="AR160" i="1"/>
  <c r="AO161" i="1"/>
  <c r="AR161" i="1" s="1"/>
  <c r="IX277" i="1"/>
  <c r="IX278" i="1" s="1"/>
  <c r="IX279" i="1" s="1"/>
  <c r="GC162" i="6" l="1"/>
  <c r="GF161" i="6"/>
  <c r="AC162" i="6"/>
  <c r="AF161" i="6"/>
  <c r="CZ161" i="6"/>
  <c r="CW162" i="6"/>
  <c r="EG163" i="6"/>
  <c r="EJ162" i="6"/>
  <c r="CB161" i="1"/>
  <c r="BY162" i="1"/>
  <c r="FH162" i="6"/>
  <c r="FE163" i="6"/>
  <c r="FT162" i="6"/>
  <c r="FQ163" i="6"/>
  <c r="T162" i="6"/>
  <c r="Q163" i="6"/>
  <c r="ES163" i="1"/>
  <c r="EV162" i="1"/>
  <c r="E163" i="1"/>
  <c r="H162" i="1"/>
  <c r="CK163" i="6"/>
  <c r="CN162" i="6"/>
  <c r="GF164" i="1"/>
  <c r="GF165" i="1"/>
  <c r="GC167" i="1"/>
  <c r="GO164" i="6"/>
  <c r="GR163" i="6"/>
  <c r="CB163" i="6"/>
  <c r="BY164" i="6"/>
  <c r="BM163" i="1"/>
  <c r="BP162" i="1"/>
  <c r="IZ162" i="1"/>
  <c r="IW163" i="1"/>
  <c r="DI162" i="6"/>
  <c r="DL161" i="6"/>
  <c r="HD161" i="6"/>
  <c r="HA162" i="6"/>
  <c r="CL162" i="6"/>
  <c r="HN161" i="6"/>
  <c r="AC163" i="1"/>
  <c r="AF162" i="1"/>
  <c r="FE163" i="1"/>
  <c r="FH162" i="1"/>
  <c r="BD162" i="1"/>
  <c r="BA163" i="1"/>
  <c r="CN165" i="1"/>
  <c r="CN164" i="1"/>
  <c r="CK167" i="1"/>
  <c r="DU163" i="6"/>
  <c r="DX162" i="6"/>
  <c r="HM161" i="6"/>
  <c r="HP161" i="6" s="1"/>
  <c r="EV161" i="6"/>
  <c r="ES162" i="6"/>
  <c r="HA162" i="1"/>
  <c r="D162" i="10" s="1"/>
  <c r="HD161" i="1"/>
  <c r="AO162" i="1"/>
  <c r="H161" i="10"/>
  <c r="HP162" i="1"/>
  <c r="HM163" i="1"/>
  <c r="JV161" i="1"/>
  <c r="AO275" i="6"/>
  <c r="AR273" i="6"/>
  <c r="AR272" i="6"/>
  <c r="U33" i="11"/>
  <c r="IN161" i="1"/>
  <c r="IK162" i="1"/>
  <c r="D161" i="10"/>
  <c r="F250" i="1"/>
  <c r="JJ249" i="1"/>
  <c r="DI163" i="1"/>
  <c r="DL162" i="1"/>
  <c r="J162" i="10"/>
  <c r="DU163" i="1"/>
  <c r="DX162" i="1"/>
  <c r="EG162" i="1"/>
  <c r="JW162" i="1" s="1"/>
  <c r="EJ161" i="1"/>
  <c r="E272" i="6"/>
  <c r="H271" i="6"/>
  <c r="JI161" i="1"/>
  <c r="GR161" i="1"/>
  <c r="GO162" i="1"/>
  <c r="JX161" i="1"/>
  <c r="BM163" i="6"/>
  <c r="BP162" i="6"/>
  <c r="HY163" i="1"/>
  <c r="IB162" i="1"/>
  <c r="AD271" i="6"/>
  <c r="F275" i="6"/>
  <c r="CW163" i="1"/>
  <c r="CZ162" i="1"/>
  <c r="JL160" i="1"/>
  <c r="C160" i="10"/>
  <c r="F161" i="10"/>
  <c r="Q163" i="1"/>
  <c r="T162" i="1"/>
  <c r="BD272" i="6"/>
  <c r="BA275" i="6"/>
  <c r="BD273" i="6"/>
  <c r="FT164" i="1"/>
  <c r="FQ167" i="1"/>
  <c r="FT165" i="1"/>
  <c r="GC163" i="6" l="1"/>
  <c r="GF162" i="6"/>
  <c r="EG164" i="6"/>
  <c r="EJ163" i="6"/>
  <c r="JV162" i="1"/>
  <c r="CZ162" i="6"/>
  <c r="CW163" i="6"/>
  <c r="AF162" i="6"/>
  <c r="AC163" i="6"/>
  <c r="FQ164" i="6"/>
  <c r="FT163" i="6"/>
  <c r="FE164" i="6"/>
  <c r="FH163" i="6"/>
  <c r="CB162" i="1"/>
  <c r="BY163" i="1"/>
  <c r="EV163" i="1"/>
  <c r="ES164" i="1"/>
  <c r="T163" i="6"/>
  <c r="Q164" i="6"/>
  <c r="E164" i="1"/>
  <c r="H163" i="1"/>
  <c r="F162" i="10"/>
  <c r="DI163" i="6"/>
  <c r="DL162" i="6"/>
  <c r="GR165" i="6"/>
  <c r="GR164" i="6"/>
  <c r="GO167" i="6"/>
  <c r="BD163" i="1"/>
  <c r="BA164" i="1"/>
  <c r="IZ163" i="1"/>
  <c r="IW164" i="1"/>
  <c r="HA163" i="6"/>
  <c r="HD162" i="6"/>
  <c r="HM162" i="6"/>
  <c r="HP162" i="6" s="1"/>
  <c r="EV162" i="6"/>
  <c r="ES163" i="6"/>
  <c r="CN167" i="1"/>
  <c r="CK168" i="1"/>
  <c r="FE164" i="1"/>
  <c r="FH163" i="1"/>
  <c r="AC164" i="1"/>
  <c r="AF163" i="1"/>
  <c r="BP163" i="1"/>
  <c r="BM164" i="1"/>
  <c r="GF167" i="1"/>
  <c r="GC168" i="1"/>
  <c r="CB164" i="6"/>
  <c r="CB165" i="6"/>
  <c r="BY167" i="6"/>
  <c r="DU164" i="6"/>
  <c r="DX163" i="6"/>
  <c r="CL163" i="6"/>
  <c r="HN162" i="6"/>
  <c r="CK164" i="6"/>
  <c r="CN163" i="6"/>
  <c r="HP163" i="1"/>
  <c r="HM164" i="1"/>
  <c r="CZ163" i="1"/>
  <c r="CW164" i="1"/>
  <c r="E275" i="6"/>
  <c r="H272" i="6"/>
  <c r="H273" i="6"/>
  <c r="EG163" i="1"/>
  <c r="EJ162" i="1"/>
  <c r="DL163" i="1"/>
  <c r="DI164" i="1"/>
  <c r="J163" i="10"/>
  <c r="AR275" i="6"/>
  <c r="AO276" i="6"/>
  <c r="HY164" i="1"/>
  <c r="IB163" i="1"/>
  <c r="FQ168" i="1"/>
  <c r="FT167" i="1"/>
  <c r="BP163" i="6"/>
  <c r="BM164" i="6"/>
  <c r="IN162" i="1"/>
  <c r="IK163" i="1"/>
  <c r="AD272" i="6"/>
  <c r="GR162" i="1"/>
  <c r="GO163" i="1"/>
  <c r="JX162" i="1"/>
  <c r="AO163" i="1"/>
  <c r="AR162" i="1"/>
  <c r="H162" i="10"/>
  <c r="Q164" i="1"/>
  <c r="T163" i="1"/>
  <c r="BD275" i="6"/>
  <c r="BA276" i="6"/>
  <c r="JI162" i="1"/>
  <c r="C161" i="10"/>
  <c r="JL161" i="1"/>
  <c r="DU164" i="1"/>
  <c r="DX163" i="1"/>
  <c r="F251" i="1"/>
  <c r="JJ250" i="1"/>
  <c r="HA163" i="1"/>
  <c r="D163" i="10" s="1"/>
  <c r="HD162" i="1"/>
  <c r="BA277" i="6" l="1"/>
  <c r="BA278" i="6" s="1"/>
  <c r="BD276" i="6"/>
  <c r="GF163" i="6"/>
  <c r="GC164" i="6"/>
  <c r="CZ163" i="6"/>
  <c r="CW164" i="6"/>
  <c r="AF163" i="6"/>
  <c r="AC164" i="6"/>
  <c r="EJ165" i="6"/>
  <c r="EJ164" i="6"/>
  <c r="EG167" i="6"/>
  <c r="BY164" i="1"/>
  <c r="CB163" i="1"/>
  <c r="FH165" i="6"/>
  <c r="FH164" i="6"/>
  <c r="FE167" i="6"/>
  <c r="FT165" i="6"/>
  <c r="FT164" i="6"/>
  <c r="FQ167" i="6"/>
  <c r="H164" i="1"/>
  <c r="H165" i="1"/>
  <c r="E167" i="1"/>
  <c r="F163" i="10"/>
  <c r="S21" i="11"/>
  <c r="T165" i="6"/>
  <c r="Q167" i="6"/>
  <c r="T164" i="6"/>
  <c r="ES167" i="1"/>
  <c r="EV165" i="1"/>
  <c r="EV164" i="1"/>
  <c r="CN165" i="6"/>
  <c r="CK167" i="6"/>
  <c r="CN164" i="6"/>
  <c r="CN168" i="1"/>
  <c r="CK169" i="1"/>
  <c r="IW167" i="1"/>
  <c r="IZ165" i="1"/>
  <c r="IZ164" i="1"/>
  <c r="HD163" i="6"/>
  <c r="HA164" i="6"/>
  <c r="GC169" i="1"/>
  <c r="GF168" i="1"/>
  <c r="BA167" i="1"/>
  <c r="BD164" i="1"/>
  <c r="BD165" i="1"/>
  <c r="CL164" i="6"/>
  <c r="HN163" i="6"/>
  <c r="BP164" i="1"/>
  <c r="BM167" i="1"/>
  <c r="BP165" i="1"/>
  <c r="GO168" i="6"/>
  <c r="GR167" i="6"/>
  <c r="FH164" i="1"/>
  <c r="FH165" i="1"/>
  <c r="FE167" i="1"/>
  <c r="DX165" i="6"/>
  <c r="DU167" i="6"/>
  <c r="DX164" i="6"/>
  <c r="HM163" i="6"/>
  <c r="HP163" i="6" s="1"/>
  <c r="BY168" i="6"/>
  <c r="CB167" i="6"/>
  <c r="AF165" i="1"/>
  <c r="AC167" i="1"/>
  <c r="AF164" i="1"/>
  <c r="ES164" i="6"/>
  <c r="EV163" i="6"/>
  <c r="DI164" i="6"/>
  <c r="DL163" i="6"/>
  <c r="HY167" i="1"/>
  <c r="IB164" i="1"/>
  <c r="IB165" i="1"/>
  <c r="E276" i="6"/>
  <c r="H275" i="6"/>
  <c r="HM167" i="1"/>
  <c r="HP165" i="1"/>
  <c r="HP164" i="1"/>
  <c r="C162" i="10"/>
  <c r="JL162" i="1"/>
  <c r="DL164" i="1"/>
  <c r="DL165" i="1"/>
  <c r="DI167" i="1"/>
  <c r="J164" i="10"/>
  <c r="AO164" i="1"/>
  <c r="H163" i="10"/>
  <c r="AR163" i="1"/>
  <c r="F277" i="6"/>
  <c r="F278" i="6" s="1"/>
  <c r="AR276" i="6"/>
  <c r="AO277" i="6"/>
  <c r="AO278" i="6" s="1"/>
  <c r="BP165" i="6"/>
  <c r="BM167" i="6"/>
  <c r="W21" i="11"/>
  <c r="BP164" i="6"/>
  <c r="JV163" i="1"/>
  <c r="EJ163" i="1"/>
  <c r="EG164" i="1"/>
  <c r="JW164" i="1" s="1"/>
  <c r="IN163" i="1"/>
  <c r="IK164" i="1"/>
  <c r="GO164" i="1"/>
  <c r="GR163" i="1"/>
  <c r="JX163" i="1"/>
  <c r="BD277" i="6"/>
  <c r="DX164" i="1"/>
  <c r="DX165" i="1"/>
  <c r="DU167" i="1"/>
  <c r="T165" i="1"/>
  <c r="T164" i="1"/>
  <c r="Q167" i="1"/>
  <c r="JW163" i="1"/>
  <c r="F252" i="1"/>
  <c r="JJ251" i="1"/>
  <c r="AD275" i="6"/>
  <c r="JI163" i="1"/>
  <c r="HA164" i="1"/>
  <c r="HD163" i="1"/>
  <c r="FT168" i="1"/>
  <c r="FQ169" i="1"/>
  <c r="CZ164" i="1"/>
  <c r="CW167" i="1"/>
  <c r="CZ165" i="1"/>
  <c r="IX280" i="1"/>
  <c r="F279" i="6" l="1"/>
  <c r="AO279" i="6"/>
  <c r="AR279" i="6" s="1"/>
  <c r="AR278" i="6"/>
  <c r="BA279" i="6"/>
  <c r="BD279" i="6" s="1"/>
  <c r="BD278" i="6"/>
  <c r="GF165" i="6"/>
  <c r="GF164" i="6"/>
  <c r="GC167" i="6"/>
  <c r="KD171" i="1"/>
  <c r="KL172" i="1" s="1"/>
  <c r="JV165" i="1"/>
  <c r="Q21" i="11"/>
  <c r="AC167" i="6"/>
  <c r="AF164" i="6"/>
  <c r="AF165" i="6"/>
  <c r="CW167" i="6"/>
  <c r="CZ164" i="6"/>
  <c r="CZ165" i="6"/>
  <c r="EG168" i="6"/>
  <c r="EJ167" i="6"/>
  <c r="FT167" i="6"/>
  <c r="FQ168" i="6"/>
  <c r="FH167" i="6"/>
  <c r="FE168" i="6"/>
  <c r="CB165" i="1"/>
  <c r="BY167" i="1"/>
  <c r="CB164" i="1"/>
  <c r="ES168" i="1"/>
  <c r="EV167" i="1"/>
  <c r="T167" i="6"/>
  <c r="Q168" i="6"/>
  <c r="E168" i="1"/>
  <c r="H167" i="1"/>
  <c r="JV164" i="1"/>
  <c r="KB171" i="1"/>
  <c r="KB167" i="1" s="1"/>
  <c r="D164" i="10"/>
  <c r="EV164" i="6"/>
  <c r="ES167" i="6"/>
  <c r="EV165" i="6"/>
  <c r="DU168" i="6"/>
  <c r="DX167" i="6"/>
  <c r="CL167" i="6"/>
  <c r="HN164" i="6"/>
  <c r="HL175" i="6" s="1"/>
  <c r="BM168" i="1"/>
  <c r="BP167" i="1"/>
  <c r="DL164" i="6"/>
  <c r="DI167" i="6"/>
  <c r="DL165" i="6"/>
  <c r="AF167" i="1"/>
  <c r="AC168" i="1"/>
  <c r="IW168" i="1"/>
  <c r="IZ167" i="1"/>
  <c r="F164" i="10"/>
  <c r="HM164" i="6"/>
  <c r="HP165" i="6" s="1"/>
  <c r="FE168" i="1"/>
  <c r="FH167" i="1"/>
  <c r="BD167" i="1"/>
  <c r="BA168" i="1"/>
  <c r="CN169" i="1"/>
  <c r="CK170" i="1"/>
  <c r="BY169" i="6"/>
  <c r="CB168" i="6"/>
  <c r="CK168" i="6"/>
  <c r="CN167" i="6"/>
  <c r="JW165" i="1"/>
  <c r="GO169" i="6"/>
  <c r="GR168" i="6"/>
  <c r="GF169" i="1"/>
  <c r="GC170" i="1"/>
  <c r="HD165" i="6"/>
  <c r="HD164" i="6"/>
  <c r="HA167" i="6"/>
  <c r="T167" i="1"/>
  <c r="Q168" i="1"/>
  <c r="GO167" i="1"/>
  <c r="GR165" i="1"/>
  <c r="GR164" i="1"/>
  <c r="JX165" i="1"/>
  <c r="KF171" i="1"/>
  <c r="JX164" i="1"/>
  <c r="F253" i="1"/>
  <c r="JJ252" i="1"/>
  <c r="DX167" i="1"/>
  <c r="DU168" i="1"/>
  <c r="AR277" i="6"/>
  <c r="C163" i="10"/>
  <c r="JL163" i="1"/>
  <c r="IK167" i="1"/>
  <c r="IN164" i="1"/>
  <c r="IN165" i="1"/>
  <c r="CW168" i="1"/>
  <c r="CZ167" i="1"/>
  <c r="JI164" i="1"/>
  <c r="E277" i="6"/>
  <c r="E278" i="6" s="1"/>
  <c r="H276" i="6"/>
  <c r="BM168" i="6"/>
  <c r="BP167" i="6"/>
  <c r="HM168" i="1"/>
  <c r="HP167" i="1"/>
  <c r="H164" i="10"/>
  <c r="AR165" i="1"/>
  <c r="AR164" i="1"/>
  <c r="AO167" i="1"/>
  <c r="DI168" i="1"/>
  <c r="DL167" i="1"/>
  <c r="J167" i="10"/>
  <c r="KL174" i="1"/>
  <c r="KL170" i="1"/>
  <c r="FQ170" i="1"/>
  <c r="FT169" i="1"/>
  <c r="HD165" i="1"/>
  <c r="HD164" i="1"/>
  <c r="HA167" i="1"/>
  <c r="EG167" i="1"/>
  <c r="JW167" i="1" s="1"/>
  <c r="EJ165" i="1"/>
  <c r="EJ164" i="1"/>
  <c r="HY168" i="1"/>
  <c r="IB167" i="1"/>
  <c r="IX281" i="1"/>
  <c r="E279" i="6" l="1"/>
  <c r="H278" i="6"/>
  <c r="KL169" i="1"/>
  <c r="KL167" i="1"/>
  <c r="KD167" i="1"/>
  <c r="KL173" i="1"/>
  <c r="GF167" i="6"/>
  <c r="GC168" i="6"/>
  <c r="KL168" i="1"/>
  <c r="KL171" i="1"/>
  <c r="EG169" i="6"/>
  <c r="EJ168" i="6"/>
  <c r="CZ167" i="6"/>
  <c r="CW168" i="6"/>
  <c r="AC168" i="6"/>
  <c r="AF167" i="6"/>
  <c r="KJ174" i="1"/>
  <c r="CB167" i="1"/>
  <c r="BY168" i="1"/>
  <c r="FE169" i="6"/>
  <c r="FH168" i="6"/>
  <c r="FT168" i="6"/>
  <c r="FQ169" i="6"/>
  <c r="Q169" i="6"/>
  <c r="T168" i="6"/>
  <c r="KJ169" i="1"/>
  <c r="KJ172" i="1"/>
  <c r="KJ173" i="1"/>
  <c r="E169" i="1"/>
  <c r="H168" i="1"/>
  <c r="KJ170" i="1"/>
  <c r="KJ167" i="1"/>
  <c r="KJ171" i="1"/>
  <c r="EV168" i="1"/>
  <c r="ES169" i="1"/>
  <c r="KJ168" i="1"/>
  <c r="HM167" i="6"/>
  <c r="HP167" i="6" s="1"/>
  <c r="CN168" i="6"/>
  <c r="CK169" i="6"/>
  <c r="BM169" i="1"/>
  <c r="BP168" i="1"/>
  <c r="HK175" i="6"/>
  <c r="CL168" i="6"/>
  <c r="HN167" i="6"/>
  <c r="HD167" i="6"/>
  <c r="HA168" i="6"/>
  <c r="FE169" i="1"/>
  <c r="FH168" i="1"/>
  <c r="HP164" i="6"/>
  <c r="CB169" i="6"/>
  <c r="BY170" i="6"/>
  <c r="IW169" i="1"/>
  <c r="IZ168" i="1"/>
  <c r="BA169" i="1"/>
  <c r="BD168" i="1"/>
  <c r="GC171" i="1"/>
  <c r="GF170" i="1"/>
  <c r="GR169" i="6"/>
  <c r="GO170" i="6"/>
  <c r="AC169" i="1"/>
  <c r="AF168" i="1"/>
  <c r="CK171" i="1"/>
  <c r="CN170" i="1"/>
  <c r="DX168" i="6"/>
  <c r="DU169" i="6"/>
  <c r="EV167" i="6"/>
  <c r="ES168" i="6"/>
  <c r="DL167" i="6"/>
  <c r="DI168" i="6"/>
  <c r="JI167" i="1"/>
  <c r="KN174" i="1"/>
  <c r="KN169" i="1"/>
  <c r="KN172" i="1"/>
  <c r="KF167" i="1"/>
  <c r="KN167" i="1"/>
  <c r="KN170" i="1"/>
  <c r="KN173" i="1"/>
  <c r="KN171" i="1"/>
  <c r="KN168" i="1"/>
  <c r="JV167" i="1"/>
  <c r="F254" i="1"/>
  <c r="JJ253" i="1"/>
  <c r="AD277" i="6"/>
  <c r="AD278" i="6" s="1"/>
  <c r="BA280" i="6"/>
  <c r="F167" i="10"/>
  <c r="IB168" i="1"/>
  <c r="HY169" i="1"/>
  <c r="C164" i="10"/>
  <c r="JL164" i="1"/>
  <c r="T168" i="1"/>
  <c r="Q169" i="1"/>
  <c r="HM169" i="1"/>
  <c r="HP168" i="1"/>
  <c r="DX168" i="1"/>
  <c r="DU169" i="1"/>
  <c r="GR167" i="1"/>
  <c r="GO168" i="1"/>
  <c r="JX167" i="1"/>
  <c r="EG168" i="1"/>
  <c r="JW168" i="1" s="1"/>
  <c r="EJ167" i="1"/>
  <c r="H277" i="6"/>
  <c r="HD167" i="1"/>
  <c r="HA168" i="1"/>
  <c r="BP168" i="6"/>
  <c r="BM169" i="6"/>
  <c r="CW169" i="1"/>
  <c r="CZ168" i="1"/>
  <c r="FQ171" i="1"/>
  <c r="FT170" i="1"/>
  <c r="JI165" i="1"/>
  <c r="JL165" i="1" s="1"/>
  <c r="DI169" i="1"/>
  <c r="DL168" i="1"/>
  <c r="J168" i="10"/>
  <c r="AR167" i="1"/>
  <c r="H167" i="10"/>
  <c r="AO168" i="1"/>
  <c r="IK168" i="1"/>
  <c r="IN167" i="1"/>
  <c r="D167" i="10"/>
  <c r="IX284" i="1"/>
  <c r="AD279" i="6" l="1"/>
  <c r="H279" i="6"/>
  <c r="GF168" i="6"/>
  <c r="GC169" i="6"/>
  <c r="CW169" i="6"/>
  <c r="CZ168" i="6"/>
  <c r="AC169" i="6"/>
  <c r="AF168" i="6"/>
  <c r="EJ169" i="6"/>
  <c r="EG170" i="6"/>
  <c r="FQ170" i="6"/>
  <c r="FT169" i="6"/>
  <c r="FH169" i="6"/>
  <c r="FE170" i="6"/>
  <c r="BY169" i="1"/>
  <c r="CB168" i="1"/>
  <c r="ES170" i="1"/>
  <c r="EV169" i="1"/>
  <c r="E170" i="1"/>
  <c r="H169" i="1"/>
  <c r="F168" i="10"/>
  <c r="T169" i="6"/>
  <c r="Q170" i="6"/>
  <c r="DL168" i="6"/>
  <c r="DI169" i="6"/>
  <c r="EV168" i="6"/>
  <c r="ES169" i="6"/>
  <c r="JL167" i="1"/>
  <c r="JG175" i="1"/>
  <c r="HM168" i="6"/>
  <c r="HP168" i="6" s="1"/>
  <c r="BY171" i="6"/>
  <c r="CB170" i="6"/>
  <c r="AF169" i="1"/>
  <c r="AC170" i="1"/>
  <c r="BP169" i="1"/>
  <c r="BM170" i="1"/>
  <c r="CK172" i="1"/>
  <c r="CN171" i="1"/>
  <c r="BD169" i="1"/>
  <c r="BA170" i="1"/>
  <c r="CL169" i="6"/>
  <c r="HN168" i="6"/>
  <c r="IZ169" i="1"/>
  <c r="IW170" i="1"/>
  <c r="GO171" i="6"/>
  <c r="GR170" i="6"/>
  <c r="CK170" i="6"/>
  <c r="CN169" i="6"/>
  <c r="DX169" i="6"/>
  <c r="DU170" i="6"/>
  <c r="FH169" i="1"/>
  <c r="FE170" i="1"/>
  <c r="GF171" i="1"/>
  <c r="GC172" i="1"/>
  <c r="HD168" i="6"/>
  <c r="HA169" i="6"/>
  <c r="JI168" i="1"/>
  <c r="JL168" i="1" s="1"/>
  <c r="C167" i="10"/>
  <c r="HD168" i="1"/>
  <c r="HA169" i="1"/>
  <c r="D169" i="10" s="1"/>
  <c r="Q170" i="1"/>
  <c r="T169" i="1"/>
  <c r="DI170" i="1"/>
  <c r="DL169" i="1"/>
  <c r="J169" i="10"/>
  <c r="F280" i="6"/>
  <c r="F257" i="1"/>
  <c r="JJ254" i="1"/>
  <c r="JH265" i="1" s="1"/>
  <c r="CZ169" i="1"/>
  <c r="CW170" i="1"/>
  <c r="D168" i="10"/>
  <c r="BA281" i="6"/>
  <c r="BD280" i="6"/>
  <c r="H168" i="10"/>
  <c r="AR168" i="1"/>
  <c r="AO169" i="1"/>
  <c r="AR169" i="1" s="1"/>
  <c r="DX169" i="1"/>
  <c r="DU170" i="1"/>
  <c r="AO280" i="6"/>
  <c r="EG169" i="1"/>
  <c r="JW169" i="1" s="1"/>
  <c r="EJ168" i="1"/>
  <c r="BP169" i="6"/>
  <c r="BM170" i="6"/>
  <c r="GR168" i="1"/>
  <c r="GO169" i="1"/>
  <c r="JX168" i="1"/>
  <c r="HP169" i="1"/>
  <c r="HM170" i="1"/>
  <c r="IB169" i="1"/>
  <c r="HY170" i="1"/>
  <c r="IN168" i="1"/>
  <c r="IK169" i="1"/>
  <c r="FQ172" i="1"/>
  <c r="FT171" i="1"/>
  <c r="JV168" i="1"/>
  <c r="IX285" i="1"/>
  <c r="JV169" i="1" l="1"/>
  <c r="GF169" i="6"/>
  <c r="GC170" i="6"/>
  <c r="EG171" i="6"/>
  <c r="EJ170" i="6"/>
  <c r="AC170" i="6"/>
  <c r="AF169" i="6"/>
  <c r="CW170" i="6"/>
  <c r="CZ169" i="6"/>
  <c r="FH170" i="6"/>
  <c r="FE171" i="6"/>
  <c r="CB169" i="1"/>
  <c r="BY170" i="1"/>
  <c r="FQ171" i="6"/>
  <c r="FT170" i="6"/>
  <c r="T170" i="6"/>
  <c r="Q171" i="6"/>
  <c r="HM169" i="6"/>
  <c r="HP169" i="6" s="1"/>
  <c r="H170" i="1"/>
  <c r="E171" i="1"/>
  <c r="EV170" i="1"/>
  <c r="ES171" i="1"/>
  <c r="DX170" i="6"/>
  <c r="DU171" i="6"/>
  <c r="FE171" i="1"/>
  <c r="FH170" i="1"/>
  <c r="CK173" i="1"/>
  <c r="CN172" i="1"/>
  <c r="ES170" i="6"/>
  <c r="EV169" i="6"/>
  <c r="BD170" i="1"/>
  <c r="BA171" i="1"/>
  <c r="BM171" i="1"/>
  <c r="BP170" i="1"/>
  <c r="CN170" i="6"/>
  <c r="CK171" i="6"/>
  <c r="HA170" i="6"/>
  <c r="HD169" i="6"/>
  <c r="AF170" i="1"/>
  <c r="AC171" i="1"/>
  <c r="DL169" i="6"/>
  <c r="DI170" i="6"/>
  <c r="BY172" i="6"/>
  <c r="CB171" i="6"/>
  <c r="C168" i="10"/>
  <c r="GR171" i="6"/>
  <c r="GO172" i="6"/>
  <c r="CL170" i="6"/>
  <c r="HN169" i="6"/>
  <c r="GF172" i="1"/>
  <c r="GC173" i="1"/>
  <c r="IW171" i="1"/>
  <c r="IZ170" i="1"/>
  <c r="F169" i="10"/>
  <c r="JI169" i="1"/>
  <c r="IN169" i="1"/>
  <c r="IK170" i="1"/>
  <c r="CZ170" i="1"/>
  <c r="CW171" i="1"/>
  <c r="BD282" i="6"/>
  <c r="BA284" i="6"/>
  <c r="BD281" i="6"/>
  <c r="JJ255" i="1"/>
  <c r="T170" i="1"/>
  <c r="Q171" i="1"/>
  <c r="DL170" i="1"/>
  <c r="DI171" i="1"/>
  <c r="J170" i="10"/>
  <c r="BP170" i="6"/>
  <c r="BM171" i="6"/>
  <c r="DX170" i="1"/>
  <c r="DU171" i="1"/>
  <c r="F258" i="1"/>
  <c r="JJ257" i="1"/>
  <c r="HD169" i="1"/>
  <c r="HA170" i="1"/>
  <c r="H169" i="10"/>
  <c r="AO170" i="1"/>
  <c r="EJ169" i="1"/>
  <c r="EG170" i="1"/>
  <c r="JW170" i="1" s="1"/>
  <c r="F281" i="6"/>
  <c r="GR169" i="1"/>
  <c r="GO170" i="1"/>
  <c r="JX169" i="1"/>
  <c r="IB170" i="1"/>
  <c r="HY171" i="1"/>
  <c r="HM171" i="1"/>
  <c r="HP170" i="1"/>
  <c r="E280" i="6"/>
  <c r="FQ173" i="1"/>
  <c r="FT172" i="1"/>
  <c r="AO281" i="6"/>
  <c r="AR280" i="6"/>
  <c r="IX286" i="1"/>
  <c r="GC171" i="6" l="1"/>
  <c r="GF170" i="6"/>
  <c r="AC171" i="6"/>
  <c r="AF170" i="6"/>
  <c r="CZ170" i="6"/>
  <c r="CW171" i="6"/>
  <c r="EJ171" i="6"/>
  <c r="EG172" i="6"/>
  <c r="FQ172" i="6"/>
  <c r="FT171" i="6"/>
  <c r="BY171" i="1"/>
  <c r="CB170" i="1"/>
  <c r="FH171" i="6"/>
  <c r="FE172" i="6"/>
  <c r="HM170" i="6"/>
  <c r="HP170" i="6" s="1"/>
  <c r="ES172" i="1"/>
  <c r="EV171" i="1"/>
  <c r="E172" i="1"/>
  <c r="H171" i="1"/>
  <c r="T171" i="6"/>
  <c r="Q172" i="6"/>
  <c r="CB172" i="6"/>
  <c r="BY173" i="6"/>
  <c r="EV170" i="6"/>
  <c r="ES171" i="6"/>
  <c r="IZ171" i="1"/>
  <c r="IW172" i="1"/>
  <c r="GC176" i="1"/>
  <c r="GF173" i="1"/>
  <c r="GF174" i="1"/>
  <c r="DL170" i="6"/>
  <c r="DI171" i="6"/>
  <c r="CL171" i="6"/>
  <c r="HN170" i="6"/>
  <c r="HA171" i="6"/>
  <c r="HD170" i="6"/>
  <c r="AF171" i="1"/>
  <c r="AC172" i="1"/>
  <c r="CK172" i="6"/>
  <c r="CN171" i="6"/>
  <c r="GR172" i="6"/>
  <c r="GO173" i="6"/>
  <c r="CK176" i="1"/>
  <c r="CN174" i="1"/>
  <c r="CN173" i="1"/>
  <c r="BM172" i="1"/>
  <c r="BP171" i="1"/>
  <c r="FH171" i="1"/>
  <c r="FE172" i="1"/>
  <c r="BA172" i="1"/>
  <c r="BD171" i="1"/>
  <c r="DU172" i="6"/>
  <c r="DX171" i="6"/>
  <c r="FQ176" i="1"/>
  <c r="FT173" i="1"/>
  <c r="FT174" i="1"/>
  <c r="BP171" i="6"/>
  <c r="BM172" i="6"/>
  <c r="HY172" i="1"/>
  <c r="IB171" i="1"/>
  <c r="H170" i="10"/>
  <c r="AR170" i="1"/>
  <c r="AO171" i="1"/>
  <c r="HD170" i="1"/>
  <c r="HA171" i="1"/>
  <c r="D171" i="10" s="1"/>
  <c r="GR170" i="1"/>
  <c r="GO171" i="1"/>
  <c r="JX170" i="1"/>
  <c r="IK171" i="1"/>
  <c r="IN170" i="1"/>
  <c r="HM172" i="1"/>
  <c r="HP171" i="1"/>
  <c r="CW172" i="1"/>
  <c r="CZ171" i="1"/>
  <c r="DL171" i="1"/>
  <c r="DI172" i="1"/>
  <c r="J171" i="10"/>
  <c r="AO284" i="6"/>
  <c r="AR281" i="6"/>
  <c r="AR282" i="6"/>
  <c r="U34" i="11"/>
  <c r="H280" i="6"/>
  <c r="E281" i="6"/>
  <c r="EJ170" i="1"/>
  <c r="EG171" i="1"/>
  <c r="F259" i="1"/>
  <c r="JJ258" i="1"/>
  <c r="JI170" i="1"/>
  <c r="AD280" i="6"/>
  <c r="D170" i="10"/>
  <c r="JV170" i="1"/>
  <c r="F284" i="6"/>
  <c r="DU172" i="1"/>
  <c r="DX171" i="1"/>
  <c r="F170" i="10"/>
  <c r="BA285" i="6"/>
  <c r="BD284" i="6"/>
  <c r="T171" i="1"/>
  <c r="Q172" i="1"/>
  <c r="C169" i="10"/>
  <c r="JL169" i="1"/>
  <c r="IX287" i="1"/>
  <c r="JV171" i="1" l="1"/>
  <c r="GF171" i="6"/>
  <c r="GC172" i="6"/>
  <c r="EJ172" i="6"/>
  <c r="EG173" i="6"/>
  <c r="CW172" i="6"/>
  <c r="CZ171" i="6"/>
  <c r="AC172" i="6"/>
  <c r="AF171" i="6"/>
  <c r="FH172" i="6"/>
  <c r="FE173" i="6"/>
  <c r="HM171" i="6"/>
  <c r="HP171" i="6" s="1"/>
  <c r="BY172" i="1"/>
  <c r="CB171" i="1"/>
  <c r="FT172" i="6"/>
  <c r="FQ173" i="6"/>
  <c r="T172" i="6"/>
  <c r="Q173" i="6"/>
  <c r="H172" i="1"/>
  <c r="E173" i="1"/>
  <c r="EV172" i="1"/>
  <c r="ES173" i="1"/>
  <c r="BD172" i="1"/>
  <c r="BA173" i="1"/>
  <c r="CN176" i="1"/>
  <c r="CK177" i="1"/>
  <c r="GF176" i="1"/>
  <c r="GC177" i="1"/>
  <c r="FH172" i="1"/>
  <c r="FE173" i="1"/>
  <c r="BM173" i="1"/>
  <c r="BP172" i="1"/>
  <c r="IZ172" i="1"/>
  <c r="IW173" i="1"/>
  <c r="GO176" i="6"/>
  <c r="GR174" i="6"/>
  <c r="GR173" i="6"/>
  <c r="HD171" i="6"/>
  <c r="HA172" i="6"/>
  <c r="CK173" i="6"/>
  <c r="CN172" i="6"/>
  <c r="CL172" i="6"/>
  <c r="HN171" i="6"/>
  <c r="AF172" i="1"/>
  <c r="AC173" i="1"/>
  <c r="EV171" i="6"/>
  <c r="ES172" i="6"/>
  <c r="DU173" i="6"/>
  <c r="DX172" i="6"/>
  <c r="BY176" i="6"/>
  <c r="CB174" i="6"/>
  <c r="CB173" i="6"/>
  <c r="DI172" i="6"/>
  <c r="DL171" i="6"/>
  <c r="JL170" i="1"/>
  <c r="C170" i="10"/>
  <c r="F260" i="1"/>
  <c r="JJ259" i="1"/>
  <c r="HP172" i="1"/>
  <c r="HM173" i="1"/>
  <c r="AO172" i="1"/>
  <c r="H171" i="10"/>
  <c r="AR171" i="1"/>
  <c r="DX172" i="1"/>
  <c r="DU173" i="1"/>
  <c r="EG172" i="1"/>
  <c r="JW172" i="1" s="1"/>
  <c r="EJ171" i="1"/>
  <c r="FQ177" i="1"/>
  <c r="FT176" i="1"/>
  <c r="E284" i="6"/>
  <c r="H282" i="6"/>
  <c r="H281" i="6"/>
  <c r="IB172" i="1"/>
  <c r="HY173" i="1"/>
  <c r="DI173" i="1"/>
  <c r="DL172" i="1"/>
  <c r="J172" i="10"/>
  <c r="JW171" i="1"/>
  <c r="GO172" i="1"/>
  <c r="GR171" i="1"/>
  <c r="JX171" i="1"/>
  <c r="BD285" i="6"/>
  <c r="BA286" i="6"/>
  <c r="JI171" i="1"/>
  <c r="BP172" i="6"/>
  <c r="BM173" i="6"/>
  <c r="F285" i="6"/>
  <c r="IN171" i="1"/>
  <c r="IK172" i="1"/>
  <c r="F171" i="10"/>
  <c r="CZ172" i="1"/>
  <c r="CW173" i="1"/>
  <c r="HA172" i="1"/>
  <c r="D172" i="10" s="1"/>
  <c r="HD171" i="1"/>
  <c r="T172" i="1"/>
  <c r="Q173" i="1"/>
  <c r="AD281" i="6"/>
  <c r="AO285" i="6"/>
  <c r="AR284" i="6"/>
  <c r="IX288" i="1"/>
  <c r="GC173" i="6" l="1"/>
  <c r="GF172" i="6"/>
  <c r="JV172" i="1"/>
  <c r="AC173" i="6"/>
  <c r="AF172" i="6"/>
  <c r="CZ172" i="6"/>
  <c r="CW173" i="6"/>
  <c r="EG176" i="6"/>
  <c r="EJ173" i="6"/>
  <c r="EJ174" i="6"/>
  <c r="FT173" i="6"/>
  <c r="FT174" i="6"/>
  <c r="FQ176" i="6"/>
  <c r="BY173" i="1"/>
  <c r="CB172" i="1"/>
  <c r="FH174" i="6"/>
  <c r="FH173" i="6"/>
  <c r="FE176" i="6"/>
  <c r="EV174" i="1"/>
  <c r="EV173" i="1"/>
  <c r="ES176" i="1"/>
  <c r="H173" i="1"/>
  <c r="H174" i="1"/>
  <c r="E176" i="1"/>
  <c r="T174" i="6"/>
  <c r="Q176" i="6"/>
  <c r="S22" i="11"/>
  <c r="T173" i="6"/>
  <c r="F172" i="10"/>
  <c r="GC178" i="1"/>
  <c r="GF177" i="1"/>
  <c r="EV172" i="6"/>
  <c r="ES173" i="6"/>
  <c r="CN174" i="6"/>
  <c r="CN173" i="6"/>
  <c r="CK176" i="6"/>
  <c r="BM176" i="1"/>
  <c r="BP173" i="1"/>
  <c r="BP174" i="1"/>
  <c r="AF173" i="1"/>
  <c r="AC176" i="1"/>
  <c r="AF174" i="1"/>
  <c r="FE176" i="1"/>
  <c r="FH174" i="1"/>
  <c r="FH173" i="1"/>
  <c r="DI173" i="6"/>
  <c r="DL172" i="6"/>
  <c r="HA173" i="6"/>
  <c r="HD172" i="6"/>
  <c r="CB176" i="6"/>
  <c r="BY177" i="6"/>
  <c r="DU176" i="6"/>
  <c r="DX173" i="6"/>
  <c r="DX174" i="6"/>
  <c r="CK178" i="1"/>
  <c r="CN177" i="1"/>
  <c r="CL173" i="6"/>
  <c r="HN172" i="6"/>
  <c r="BD174" i="1"/>
  <c r="BD173" i="1"/>
  <c r="BA176" i="1"/>
  <c r="GR176" i="6"/>
  <c r="GO177" i="6"/>
  <c r="IZ173" i="1"/>
  <c r="IZ174" i="1"/>
  <c r="IW176" i="1"/>
  <c r="HM172" i="6"/>
  <c r="HP172" i="6" s="1"/>
  <c r="JI172" i="1"/>
  <c r="JL172" i="1" s="1"/>
  <c r="BM176" i="6"/>
  <c r="BP173" i="6"/>
  <c r="BP174" i="6"/>
  <c r="W22" i="11"/>
  <c r="HM176" i="1"/>
  <c r="HP173" i="1"/>
  <c r="HP174" i="1"/>
  <c r="H284" i="6"/>
  <c r="E285" i="6"/>
  <c r="JL171" i="1"/>
  <c r="C171" i="10"/>
  <c r="DX173" i="1"/>
  <c r="DX174" i="1"/>
  <c r="DU176" i="1"/>
  <c r="BA287" i="6"/>
  <c r="BD286" i="6"/>
  <c r="F261" i="1"/>
  <c r="JJ260" i="1"/>
  <c r="AO286" i="6"/>
  <c r="AR285" i="6"/>
  <c r="IB174" i="1"/>
  <c r="HY176" i="1"/>
  <c r="IB173" i="1"/>
  <c r="F286" i="6"/>
  <c r="FQ178" i="1"/>
  <c r="FT177" i="1"/>
  <c r="AD284" i="6"/>
  <c r="HA173" i="1"/>
  <c r="HD172" i="1"/>
  <c r="GR172" i="1"/>
  <c r="GO173" i="1"/>
  <c r="JX172" i="1"/>
  <c r="EG173" i="1"/>
  <c r="EJ172" i="1"/>
  <c r="T174" i="1"/>
  <c r="T173" i="1"/>
  <c r="Q176" i="1"/>
  <c r="DI176" i="1"/>
  <c r="DL173" i="1"/>
  <c r="DL174" i="1"/>
  <c r="J173" i="10"/>
  <c r="AO173" i="1"/>
  <c r="AR172" i="1"/>
  <c r="H172" i="10"/>
  <c r="IK173" i="1"/>
  <c r="IN172" i="1"/>
  <c r="CZ173" i="1"/>
  <c r="CW176" i="1"/>
  <c r="CZ174" i="1"/>
  <c r="IX289" i="1"/>
  <c r="GF174" i="6" l="1"/>
  <c r="GF173" i="6"/>
  <c r="GC176" i="6"/>
  <c r="KB180" i="1"/>
  <c r="KJ181" i="1" s="1"/>
  <c r="EJ176" i="6"/>
  <c r="EG177" i="6"/>
  <c r="CW176" i="6"/>
  <c r="CZ173" i="6"/>
  <c r="CZ174" i="6"/>
  <c r="AC176" i="6"/>
  <c r="Q22" i="11"/>
  <c r="AF173" i="6"/>
  <c r="AF174" i="6"/>
  <c r="CB174" i="1"/>
  <c r="CB173" i="1"/>
  <c r="BY176" i="1"/>
  <c r="FE177" i="6"/>
  <c r="FH176" i="6"/>
  <c r="FQ177" i="6"/>
  <c r="FT176" i="6"/>
  <c r="E177" i="1"/>
  <c r="H176" i="1"/>
  <c r="T176" i="6"/>
  <c r="Q177" i="6"/>
  <c r="ES177" i="1"/>
  <c r="EV176" i="1"/>
  <c r="C172" i="10"/>
  <c r="JV174" i="1"/>
  <c r="CL176" i="6"/>
  <c r="HN173" i="6"/>
  <c r="HL184" i="6" s="1"/>
  <c r="IW177" i="1"/>
  <c r="IZ176" i="1"/>
  <c r="CN178" i="1"/>
  <c r="CK179" i="1"/>
  <c r="BM177" i="1"/>
  <c r="BP176" i="1"/>
  <c r="DL173" i="6"/>
  <c r="DL174" i="6"/>
  <c r="DI176" i="6"/>
  <c r="CN176" i="6"/>
  <c r="CK177" i="6"/>
  <c r="GO178" i="6"/>
  <c r="GR177" i="6"/>
  <c r="FH176" i="1"/>
  <c r="FE177" i="1"/>
  <c r="HM173" i="6"/>
  <c r="HP174" i="6" s="1"/>
  <c r="BA177" i="1"/>
  <c r="BD176" i="1"/>
  <c r="ES176" i="6"/>
  <c r="EV174" i="6"/>
  <c r="EV173" i="6"/>
  <c r="CB177" i="6"/>
  <c r="BY178" i="6"/>
  <c r="AC177" i="1"/>
  <c r="AF176" i="1"/>
  <c r="HD173" i="6"/>
  <c r="HA176" i="6"/>
  <c r="HD174" i="6"/>
  <c r="DX176" i="6"/>
  <c r="DU177" i="6"/>
  <c r="GF178" i="1"/>
  <c r="GC179" i="1"/>
  <c r="JI173" i="1"/>
  <c r="C173" i="10" s="1"/>
  <c r="JV173" i="1"/>
  <c r="D173" i="10"/>
  <c r="DU177" i="1"/>
  <c r="DX176" i="1"/>
  <c r="IB176" i="1"/>
  <c r="HY177" i="1"/>
  <c r="FQ179" i="1"/>
  <c r="FT178" i="1"/>
  <c r="HP176" i="1"/>
  <c r="HM177" i="1"/>
  <c r="AD285" i="6"/>
  <c r="IN174" i="1"/>
  <c r="IN173" i="1"/>
  <c r="IK176" i="1"/>
  <c r="GR173" i="1"/>
  <c r="GR174" i="1"/>
  <c r="GO176" i="1"/>
  <c r="KF180" i="1"/>
  <c r="JX174" i="1"/>
  <c r="JX173" i="1"/>
  <c r="AR286" i="6"/>
  <c r="AO287" i="6"/>
  <c r="DL176" i="1"/>
  <c r="DI177" i="1"/>
  <c r="J176" i="10"/>
  <c r="EJ173" i="1"/>
  <c r="EJ174" i="1"/>
  <c r="EG176" i="1"/>
  <c r="JW176" i="1" s="1"/>
  <c r="F173" i="10"/>
  <c r="JW173" i="1"/>
  <c r="Q177" i="1"/>
  <c r="T176" i="1"/>
  <c r="F262" i="1"/>
  <c r="JJ261" i="1"/>
  <c r="KD180" i="1"/>
  <c r="AR173" i="1"/>
  <c r="H173" i="10"/>
  <c r="AO176" i="1"/>
  <c r="AR174" i="1"/>
  <c r="HA176" i="1"/>
  <c r="D176" i="10" s="1"/>
  <c r="HD173" i="1"/>
  <c r="HD174" i="1"/>
  <c r="F287" i="6"/>
  <c r="JW174" i="1"/>
  <c r="BD287" i="6"/>
  <c r="BA288" i="6"/>
  <c r="H285" i="6"/>
  <c r="E286" i="6"/>
  <c r="BM177" i="6"/>
  <c r="BP176" i="6"/>
  <c r="CW177" i="1"/>
  <c r="CZ176" i="1"/>
  <c r="IX290" i="1"/>
  <c r="KJ178" i="1" l="1"/>
  <c r="KJ177" i="1"/>
  <c r="HM176" i="6"/>
  <c r="KJ182" i="1"/>
  <c r="KJ180" i="1"/>
  <c r="KJ183" i="1"/>
  <c r="KB176" i="1"/>
  <c r="KJ179" i="1"/>
  <c r="KJ176" i="1"/>
  <c r="GF176" i="6"/>
  <c r="GC177" i="6"/>
  <c r="CZ176" i="6"/>
  <c r="CW177" i="6"/>
  <c r="EJ177" i="6"/>
  <c r="EG178" i="6"/>
  <c r="AF176" i="6"/>
  <c r="AC177" i="6"/>
  <c r="FQ178" i="6"/>
  <c r="FT177" i="6"/>
  <c r="FH177" i="6"/>
  <c r="FE178" i="6"/>
  <c r="CB176" i="1"/>
  <c r="BY177" i="1"/>
  <c r="ES178" i="1"/>
  <c r="EV177" i="1"/>
  <c r="T177" i="6"/>
  <c r="Q178" i="6"/>
  <c r="E178" i="1"/>
  <c r="H177" i="1"/>
  <c r="JI174" i="1"/>
  <c r="JL174" i="1" s="1"/>
  <c r="JL173" i="1"/>
  <c r="HK184" i="6"/>
  <c r="GF179" i="1"/>
  <c r="GC180" i="1"/>
  <c r="AC178" i="1"/>
  <c r="AF177" i="1"/>
  <c r="BY179" i="6"/>
  <c r="CB178" i="6"/>
  <c r="FE178" i="1"/>
  <c r="FH177" i="1"/>
  <c r="BM178" i="1"/>
  <c r="BP177" i="1"/>
  <c r="CN179" i="1"/>
  <c r="CK180" i="1"/>
  <c r="GO179" i="6"/>
  <c r="GR178" i="6"/>
  <c r="CK178" i="6"/>
  <c r="CN177" i="6"/>
  <c r="IZ177" i="1"/>
  <c r="IW178" i="1"/>
  <c r="DU178" i="6"/>
  <c r="DX177" i="6"/>
  <c r="EV176" i="6"/>
  <c r="ES177" i="6"/>
  <c r="CL177" i="6"/>
  <c r="HN176" i="6"/>
  <c r="HD176" i="6"/>
  <c r="HA177" i="6"/>
  <c r="BD177" i="1"/>
  <c r="BA178" i="1"/>
  <c r="DI177" i="6"/>
  <c r="DL176" i="6"/>
  <c r="HP173" i="6"/>
  <c r="HP176" i="6"/>
  <c r="DL177" i="1"/>
  <c r="DI178" i="1"/>
  <c r="J177" i="10"/>
  <c r="GO177" i="1"/>
  <c r="GR176" i="1"/>
  <c r="JX176" i="1"/>
  <c r="FT179" i="1"/>
  <c r="FQ180" i="1"/>
  <c r="BD288" i="6"/>
  <c r="BA289" i="6"/>
  <c r="IK177" i="1"/>
  <c r="IN176" i="1"/>
  <c r="HY178" i="1"/>
  <c r="IB177" i="1"/>
  <c r="CW178" i="1"/>
  <c r="CZ177" i="1"/>
  <c r="BM178" i="6"/>
  <c r="BP177" i="6"/>
  <c r="F288" i="6"/>
  <c r="AR287" i="6"/>
  <c r="AO288" i="6"/>
  <c r="AD286" i="6"/>
  <c r="F263" i="1"/>
  <c r="JJ262" i="1"/>
  <c r="HP177" i="1"/>
  <c r="HM178" i="1"/>
  <c r="H176" i="10"/>
  <c r="AO177" i="1"/>
  <c r="AR176" i="1"/>
  <c r="JI176" i="1"/>
  <c r="JG184" i="1" s="1"/>
  <c r="JV176" i="1"/>
  <c r="DX177" i="1"/>
  <c r="DU178" i="1"/>
  <c r="Q178" i="1"/>
  <c r="T177" i="1"/>
  <c r="HD176" i="1"/>
  <c r="HA177" i="1"/>
  <c r="D177" i="10" s="1"/>
  <c r="F176" i="10"/>
  <c r="EJ176" i="1"/>
  <c r="EG177" i="1"/>
  <c r="KN182" i="1"/>
  <c r="KN183" i="1"/>
  <c r="KN180" i="1"/>
  <c r="KN181" i="1"/>
  <c r="KN177" i="1"/>
  <c r="KN179" i="1"/>
  <c r="KN178" i="1"/>
  <c r="KF176" i="1"/>
  <c r="KN176" i="1"/>
  <c r="KL176" i="1"/>
  <c r="KL179" i="1"/>
  <c r="KD176" i="1"/>
  <c r="KL183" i="1"/>
  <c r="KL181" i="1"/>
  <c r="KL178" i="1"/>
  <c r="KL180" i="1"/>
  <c r="KL182" i="1"/>
  <c r="KL177" i="1"/>
  <c r="H286" i="6"/>
  <c r="E287" i="6"/>
  <c r="IX293" i="1"/>
  <c r="GC178" i="6" l="1"/>
  <c r="GF177" i="6"/>
  <c r="AF177" i="6"/>
  <c r="AC178" i="6"/>
  <c r="EJ178" i="6"/>
  <c r="EG179" i="6"/>
  <c r="CZ177" i="6"/>
  <c r="CW178" i="6"/>
  <c r="CB177" i="1"/>
  <c r="BY178" i="1"/>
  <c r="FH178" i="6"/>
  <c r="FE179" i="6"/>
  <c r="FQ179" i="6"/>
  <c r="FT178" i="6"/>
  <c r="HM177" i="6"/>
  <c r="HP177" i="6" s="1"/>
  <c r="T178" i="6"/>
  <c r="Q179" i="6"/>
  <c r="E179" i="1"/>
  <c r="H178" i="1"/>
  <c r="ES179" i="1"/>
  <c r="EV178" i="1"/>
  <c r="F177" i="10"/>
  <c r="CN180" i="1"/>
  <c r="CK181" i="1"/>
  <c r="BM179" i="1"/>
  <c r="BP178" i="1"/>
  <c r="CL178" i="6"/>
  <c r="HN177" i="6"/>
  <c r="FH178" i="1"/>
  <c r="FE179" i="1"/>
  <c r="EV177" i="6"/>
  <c r="ES178" i="6"/>
  <c r="GO180" i="6"/>
  <c r="GR179" i="6"/>
  <c r="CB179" i="6"/>
  <c r="BY180" i="6"/>
  <c r="DL177" i="6"/>
  <c r="DI178" i="6"/>
  <c r="BD178" i="1"/>
  <c r="BA179" i="1"/>
  <c r="AF178" i="1"/>
  <c r="AC179" i="1"/>
  <c r="CN178" i="6"/>
  <c r="CK179" i="6"/>
  <c r="DU179" i="6"/>
  <c r="DX178" i="6"/>
  <c r="GC181" i="1"/>
  <c r="GF180" i="1"/>
  <c r="HD177" i="6"/>
  <c r="HA178" i="6"/>
  <c r="IW179" i="1"/>
  <c r="IZ178" i="1"/>
  <c r="T178" i="1"/>
  <c r="Q179" i="1"/>
  <c r="JL176" i="1"/>
  <c r="C176" i="10"/>
  <c r="AD287" i="6"/>
  <c r="AR288" i="6"/>
  <c r="AO289" i="6"/>
  <c r="BP178" i="6"/>
  <c r="BM179" i="6"/>
  <c r="IK178" i="1"/>
  <c r="IN177" i="1"/>
  <c r="FQ181" i="1"/>
  <c r="FT180" i="1"/>
  <c r="H177" i="10"/>
  <c r="AR177" i="1"/>
  <c r="AO178" i="1"/>
  <c r="GR177" i="1"/>
  <c r="GO178" i="1"/>
  <c r="JX177" i="1"/>
  <c r="HM179" i="1"/>
  <c r="HP178" i="1"/>
  <c r="CW179" i="1"/>
  <c r="CZ178" i="1"/>
  <c r="EJ177" i="1"/>
  <c r="EG178" i="1"/>
  <c r="H287" i="6"/>
  <c r="E288" i="6"/>
  <c r="HD177" i="1"/>
  <c r="HA178" i="1"/>
  <c r="F289" i="6"/>
  <c r="DI179" i="1"/>
  <c r="DL178" i="1"/>
  <c r="J178" i="10"/>
  <c r="DU179" i="1"/>
  <c r="DX178" i="1"/>
  <c r="F266" i="1"/>
  <c r="JJ263" i="1"/>
  <c r="JH274" i="1" s="1"/>
  <c r="JI177" i="1"/>
  <c r="HY179" i="1"/>
  <c r="IB178" i="1"/>
  <c r="BD289" i="6"/>
  <c r="BA290" i="6"/>
  <c r="JW177" i="1"/>
  <c r="JV177" i="1"/>
  <c r="IX294" i="1"/>
  <c r="GC179" i="6" l="1"/>
  <c r="GF178" i="6"/>
  <c r="EJ179" i="6"/>
  <c r="EG180" i="6"/>
  <c r="JV178" i="1"/>
  <c r="AC179" i="6"/>
  <c r="AF178" i="6"/>
  <c r="CW179" i="6"/>
  <c r="CZ178" i="6"/>
  <c r="FQ180" i="6"/>
  <c r="FT179" i="6"/>
  <c r="FE180" i="6"/>
  <c r="FH179" i="6"/>
  <c r="HM178" i="6"/>
  <c r="HP178" i="6" s="1"/>
  <c r="CB178" i="1"/>
  <c r="ES180" i="1"/>
  <c r="EV179" i="1"/>
  <c r="H179" i="1"/>
  <c r="E180" i="1"/>
  <c r="Q180" i="6"/>
  <c r="T179" i="6"/>
  <c r="DU180" i="6"/>
  <c r="DX179" i="6"/>
  <c r="CK180" i="6"/>
  <c r="CN179" i="6"/>
  <c r="BY181" i="6"/>
  <c r="CB180" i="6"/>
  <c r="AF179" i="1"/>
  <c r="AC180" i="1"/>
  <c r="IW180" i="1"/>
  <c r="IZ179" i="1"/>
  <c r="GO181" i="6"/>
  <c r="GR180" i="6"/>
  <c r="HD178" i="6"/>
  <c r="HA179" i="6"/>
  <c r="ES179" i="6"/>
  <c r="EV178" i="6"/>
  <c r="CL179" i="6"/>
  <c r="HN178" i="6"/>
  <c r="BD179" i="1"/>
  <c r="BA180" i="1"/>
  <c r="BP179" i="1"/>
  <c r="BM180" i="1"/>
  <c r="GC182" i="1"/>
  <c r="GF181" i="1"/>
  <c r="F178" i="10"/>
  <c r="DI179" i="6"/>
  <c r="DL178" i="6"/>
  <c r="FE180" i="1"/>
  <c r="FH179" i="1"/>
  <c r="CK182" i="1"/>
  <c r="CN181" i="1"/>
  <c r="IK179" i="1"/>
  <c r="IN178" i="1"/>
  <c r="GO179" i="1"/>
  <c r="GR178" i="1"/>
  <c r="JX178" i="1"/>
  <c r="JI178" i="1"/>
  <c r="BA293" i="6"/>
  <c r="BD290" i="6"/>
  <c r="BD291" i="6"/>
  <c r="BP179" i="6"/>
  <c r="BM180" i="6"/>
  <c r="EG179" i="1"/>
  <c r="JW179" i="1" s="1"/>
  <c r="EJ178" i="1"/>
  <c r="DI180" i="1"/>
  <c r="DL179" i="1"/>
  <c r="J179" i="10"/>
  <c r="H178" i="10"/>
  <c r="AR178" i="1"/>
  <c r="AO179" i="1"/>
  <c r="T179" i="1"/>
  <c r="Q180" i="1"/>
  <c r="JW178" i="1"/>
  <c r="C177" i="10"/>
  <c r="JL177" i="1"/>
  <c r="AR289" i="6"/>
  <c r="AO290" i="6"/>
  <c r="HY180" i="1"/>
  <c r="IB179" i="1"/>
  <c r="H288" i="6"/>
  <c r="E289" i="6"/>
  <c r="HM180" i="1"/>
  <c r="HP179" i="1"/>
  <c r="HA179" i="1"/>
  <c r="D179" i="10" s="1"/>
  <c r="HD178" i="1"/>
  <c r="CW180" i="1"/>
  <c r="CZ179" i="1"/>
  <c r="JJ264" i="1"/>
  <c r="D178" i="10"/>
  <c r="F290" i="6"/>
  <c r="AD288" i="6"/>
  <c r="DU180" i="1"/>
  <c r="DX179" i="1"/>
  <c r="F267" i="1"/>
  <c r="JJ266" i="1"/>
  <c r="FT181" i="1"/>
  <c r="FQ182" i="1"/>
  <c r="IX295" i="1"/>
  <c r="JV179" i="1" l="1"/>
  <c r="GC180" i="6"/>
  <c r="GF179" i="6"/>
  <c r="AF179" i="6"/>
  <c r="AC180" i="6"/>
  <c r="EJ180" i="6"/>
  <c r="EG181" i="6"/>
  <c r="CZ179" i="6"/>
  <c r="CW180" i="6"/>
  <c r="CB179" i="1"/>
  <c r="BY180" i="1"/>
  <c r="FE181" i="6"/>
  <c r="FH180" i="6"/>
  <c r="HM179" i="6"/>
  <c r="HP179" i="6" s="1"/>
  <c r="FQ181" i="6"/>
  <c r="FT180" i="6"/>
  <c r="T180" i="6"/>
  <c r="Q181" i="6"/>
  <c r="Q182" i="6" s="1"/>
  <c r="H180" i="1"/>
  <c r="E181" i="1"/>
  <c r="ES181" i="1"/>
  <c r="EV180" i="1"/>
  <c r="F179" i="10"/>
  <c r="BD180" i="1"/>
  <c r="BA181" i="1"/>
  <c r="AC181" i="1"/>
  <c r="AF180" i="1"/>
  <c r="CL180" i="6"/>
  <c r="HN179" i="6"/>
  <c r="CK185" i="1"/>
  <c r="CN182" i="1"/>
  <c r="CN183" i="1"/>
  <c r="ES180" i="6"/>
  <c r="EV179" i="6"/>
  <c r="BY182" i="6"/>
  <c r="CB181" i="6"/>
  <c r="HA180" i="6"/>
  <c r="HD179" i="6"/>
  <c r="GF183" i="1"/>
  <c r="GF182" i="1"/>
  <c r="GC185" i="1"/>
  <c r="CN180" i="6"/>
  <c r="CK181" i="6"/>
  <c r="BM181" i="1"/>
  <c r="BP180" i="1"/>
  <c r="FE181" i="1"/>
  <c r="FH180" i="1"/>
  <c r="GR181" i="6"/>
  <c r="GO182" i="6"/>
  <c r="DI180" i="6"/>
  <c r="DL179" i="6"/>
  <c r="IZ180" i="1"/>
  <c r="IW181" i="1"/>
  <c r="DX180" i="6"/>
  <c r="DU181" i="6"/>
  <c r="JI179" i="1"/>
  <c r="C179" i="10" s="1"/>
  <c r="IB180" i="1"/>
  <c r="HY181" i="1"/>
  <c r="DU181" i="1"/>
  <c r="DX180" i="1"/>
  <c r="CZ180" i="1"/>
  <c r="CW181" i="1"/>
  <c r="HM181" i="1"/>
  <c r="HP180" i="1"/>
  <c r="GO180" i="1"/>
  <c r="GR179" i="1"/>
  <c r="JX179" i="1"/>
  <c r="DL180" i="1"/>
  <c r="DI181" i="1"/>
  <c r="J180" i="10"/>
  <c r="F268" i="1"/>
  <c r="JJ267" i="1"/>
  <c r="AD289" i="6"/>
  <c r="HA180" i="1"/>
  <c r="D180" i="10" s="1"/>
  <c r="HD179" i="1"/>
  <c r="E290" i="6"/>
  <c r="H289" i="6"/>
  <c r="EJ179" i="1"/>
  <c r="EG180" i="1"/>
  <c r="JW180" i="1" s="1"/>
  <c r="BA294" i="6"/>
  <c r="BD293" i="6"/>
  <c r="FQ185" i="1"/>
  <c r="FT182" i="1"/>
  <c r="FT183" i="1"/>
  <c r="AR290" i="6"/>
  <c r="AR291" i="6"/>
  <c r="AO293" i="6"/>
  <c r="U35" i="11"/>
  <c r="T180" i="1"/>
  <c r="Q181" i="1"/>
  <c r="C178" i="10"/>
  <c r="JL178" i="1"/>
  <c r="BM181" i="6"/>
  <c r="BM182" i="6" s="1"/>
  <c r="BP180" i="6"/>
  <c r="F293" i="6"/>
  <c r="H179" i="10"/>
  <c r="AO180" i="1"/>
  <c r="AR179" i="1"/>
  <c r="IK180" i="1"/>
  <c r="IN179" i="1"/>
  <c r="IX296" i="1"/>
  <c r="JV180" i="1" l="1"/>
  <c r="GF180" i="6"/>
  <c r="GC181" i="6"/>
  <c r="EG182" i="6"/>
  <c r="EJ181" i="6"/>
  <c r="CZ180" i="6"/>
  <c r="CW181" i="6"/>
  <c r="AC181" i="6"/>
  <c r="AF180" i="6"/>
  <c r="FQ182" i="6"/>
  <c r="FT181" i="6"/>
  <c r="FH181" i="6"/>
  <c r="FE182" i="6"/>
  <c r="BY181" i="1"/>
  <c r="CB180" i="1"/>
  <c r="H181" i="1"/>
  <c r="E182" i="1"/>
  <c r="EV181" i="1"/>
  <c r="ES182" i="1"/>
  <c r="T181" i="6"/>
  <c r="JL179" i="1"/>
  <c r="HA181" i="6"/>
  <c r="HD180" i="6"/>
  <c r="DI181" i="6"/>
  <c r="DL180" i="6"/>
  <c r="BY185" i="6"/>
  <c r="CB182" i="6"/>
  <c r="CB183" i="6"/>
  <c r="FE182" i="1"/>
  <c r="FH181" i="1"/>
  <c r="BM182" i="1"/>
  <c r="BP181" i="1"/>
  <c r="CL181" i="6"/>
  <c r="HN180" i="6"/>
  <c r="ES181" i="6"/>
  <c r="EV180" i="6"/>
  <c r="CK182" i="6"/>
  <c r="CN181" i="6"/>
  <c r="GC186" i="1"/>
  <c r="GF185" i="1"/>
  <c r="BA182" i="1"/>
  <c r="BD181" i="1"/>
  <c r="DX181" i="6"/>
  <c r="DU182" i="6"/>
  <c r="AF181" i="1"/>
  <c r="AC182" i="1"/>
  <c r="HM180" i="6"/>
  <c r="HP180" i="6" s="1"/>
  <c r="GR183" i="6"/>
  <c r="GR182" i="6"/>
  <c r="GO185" i="6"/>
  <c r="IZ181" i="1"/>
  <c r="IW182" i="1"/>
  <c r="CN185" i="1"/>
  <c r="CK186" i="1"/>
  <c r="EJ180" i="1"/>
  <c r="EG181" i="1"/>
  <c r="JI180" i="1"/>
  <c r="HY182" i="1"/>
  <c r="IB181" i="1"/>
  <c r="GR180" i="1"/>
  <c r="GO181" i="1"/>
  <c r="JX180" i="1"/>
  <c r="DU182" i="1"/>
  <c r="DX181" i="1"/>
  <c r="F180" i="10"/>
  <c r="FQ186" i="1"/>
  <c r="FT185" i="1"/>
  <c r="Q182" i="1"/>
  <c r="T181" i="1"/>
  <c r="CZ181" i="1"/>
  <c r="CW182" i="1"/>
  <c r="F269" i="1"/>
  <c r="JJ268" i="1"/>
  <c r="H290" i="6"/>
  <c r="H291" i="6"/>
  <c r="E293" i="6"/>
  <c r="DI182" i="1"/>
  <c r="DL181" i="1"/>
  <c r="J181" i="10"/>
  <c r="AD290" i="6"/>
  <c r="IN180" i="1"/>
  <c r="IK181" i="1"/>
  <c r="H180" i="10"/>
  <c r="AR180" i="1"/>
  <c r="AO181" i="1"/>
  <c r="BP181" i="6"/>
  <c r="AR293" i="6"/>
  <c r="AO294" i="6"/>
  <c r="HA181" i="1"/>
  <c r="D181" i="10" s="1"/>
  <c r="HD180" i="1"/>
  <c r="F294" i="6"/>
  <c r="BA295" i="6"/>
  <c r="BD294" i="6"/>
  <c r="HM182" i="1"/>
  <c r="HP181" i="1"/>
  <c r="IX297" i="1"/>
  <c r="GC182" i="6" l="1"/>
  <c r="GF181" i="6"/>
  <c r="CW182" i="6"/>
  <c r="CZ181" i="6"/>
  <c r="AC182" i="6"/>
  <c r="AF181" i="6"/>
  <c r="HM181" i="6"/>
  <c r="HP181" i="6" s="1"/>
  <c r="EJ183" i="6"/>
  <c r="EJ182" i="6"/>
  <c r="EG185" i="6"/>
  <c r="CB181" i="1"/>
  <c r="BY182" i="1"/>
  <c r="FE185" i="6"/>
  <c r="FH183" i="6"/>
  <c r="FH182" i="6"/>
  <c r="FT182" i="6"/>
  <c r="FT183" i="6"/>
  <c r="FQ185" i="6"/>
  <c r="EV182" i="1"/>
  <c r="EV183" i="1"/>
  <c r="ES185" i="1"/>
  <c r="T182" i="6"/>
  <c r="S23" i="11"/>
  <c r="T183" i="6"/>
  <c r="E185" i="1"/>
  <c r="H182" i="1"/>
  <c r="H183" i="1"/>
  <c r="CN186" i="1"/>
  <c r="CK187" i="1"/>
  <c r="BM185" i="1"/>
  <c r="BP182" i="1"/>
  <c r="BP183" i="1"/>
  <c r="BD183" i="1"/>
  <c r="BD182" i="1"/>
  <c r="BA185" i="1"/>
  <c r="IZ183" i="1"/>
  <c r="IW185" i="1"/>
  <c r="IZ182" i="1"/>
  <c r="FH182" i="1"/>
  <c r="FE185" i="1"/>
  <c r="FH183" i="1"/>
  <c r="GO186" i="6"/>
  <c r="GR185" i="6"/>
  <c r="GF186" i="1"/>
  <c r="GC187" i="1"/>
  <c r="ES182" i="6"/>
  <c r="EV181" i="6"/>
  <c r="CB185" i="6"/>
  <c r="BY186" i="6"/>
  <c r="DL181" i="6"/>
  <c r="DI182" i="6"/>
  <c r="AC185" i="1"/>
  <c r="AF182" i="1"/>
  <c r="AF183" i="1"/>
  <c r="DU185" i="6"/>
  <c r="DX183" i="6"/>
  <c r="DX182" i="6"/>
  <c r="CL182" i="6"/>
  <c r="HN181" i="6"/>
  <c r="CN183" i="6"/>
  <c r="CN182" i="6"/>
  <c r="CK185" i="6"/>
  <c r="HA182" i="6"/>
  <c r="HD181" i="6"/>
  <c r="EJ181" i="1"/>
  <c r="EG182" i="1"/>
  <c r="KD189" i="1" s="1"/>
  <c r="BD295" i="6"/>
  <c r="BA296" i="6"/>
  <c r="IB182" i="1"/>
  <c r="HY185" i="1"/>
  <c r="IB183" i="1"/>
  <c r="AR181" i="1"/>
  <c r="AO182" i="1"/>
  <c r="H181" i="10"/>
  <c r="FQ187" i="1"/>
  <c r="FT186" i="1"/>
  <c r="F181" i="10"/>
  <c r="DI185" i="1"/>
  <c r="DL182" i="1"/>
  <c r="DL183" i="1"/>
  <c r="J182" i="10"/>
  <c r="C180" i="10"/>
  <c r="JL180" i="1"/>
  <c r="F295" i="6"/>
  <c r="AO295" i="6"/>
  <c r="AR294" i="6"/>
  <c r="F270" i="1"/>
  <c r="JJ269" i="1"/>
  <c r="Q185" i="1"/>
  <c r="T182" i="1"/>
  <c r="T183" i="1"/>
  <c r="DU185" i="1"/>
  <c r="DX182" i="1"/>
  <c r="DX183" i="1"/>
  <c r="H293" i="6"/>
  <c r="E294" i="6"/>
  <c r="JW181" i="1"/>
  <c r="IN181" i="1"/>
  <c r="IK182" i="1"/>
  <c r="JV181" i="1"/>
  <c r="HD181" i="1"/>
  <c r="HA182" i="1"/>
  <c r="JI181" i="1"/>
  <c r="HP182" i="1"/>
  <c r="HP183" i="1"/>
  <c r="HM185" i="1"/>
  <c r="W23" i="11"/>
  <c r="BP182" i="6"/>
  <c r="BP183" i="6"/>
  <c r="AD293" i="6"/>
  <c r="CW185" i="1"/>
  <c r="CZ182" i="1"/>
  <c r="CZ183" i="1"/>
  <c r="GO182" i="1"/>
  <c r="GR181" i="1"/>
  <c r="JX181" i="1"/>
  <c r="IX298" i="1"/>
  <c r="HM182" i="6" l="1"/>
  <c r="HK193" i="6" s="1"/>
  <c r="AC186" i="1"/>
  <c r="AC187" i="1" s="1"/>
  <c r="AF185" i="1"/>
  <c r="GF182" i="6"/>
  <c r="GC185" i="6"/>
  <c r="GF183" i="6"/>
  <c r="AF183" i="6"/>
  <c r="AF182" i="6"/>
  <c r="Q23" i="11"/>
  <c r="EG186" i="6"/>
  <c r="EJ185" i="6"/>
  <c r="CZ182" i="6"/>
  <c r="CZ183" i="6"/>
  <c r="CW185" i="6"/>
  <c r="FT185" i="6"/>
  <c r="FQ186" i="6"/>
  <c r="FE186" i="6"/>
  <c r="FH185" i="6"/>
  <c r="CB183" i="1"/>
  <c r="BY185" i="1"/>
  <c r="CB182" i="1"/>
  <c r="Q186" i="6"/>
  <c r="T185" i="6"/>
  <c r="ES186" i="1"/>
  <c r="EV185" i="1"/>
  <c r="H185" i="1"/>
  <c r="E186" i="1"/>
  <c r="JW183" i="1"/>
  <c r="JW182" i="1"/>
  <c r="GF187" i="1"/>
  <c r="GC188" i="1"/>
  <c r="IZ185" i="1"/>
  <c r="IW186" i="1"/>
  <c r="AF186" i="1"/>
  <c r="DL183" i="6"/>
  <c r="DL182" i="6"/>
  <c r="DI185" i="6"/>
  <c r="CL185" i="6"/>
  <c r="HN182" i="6"/>
  <c r="HL193" i="6" s="1"/>
  <c r="GO187" i="6"/>
  <c r="GR186" i="6"/>
  <c r="BA186" i="1"/>
  <c r="BD185" i="1"/>
  <c r="FE186" i="1"/>
  <c r="FH185" i="1"/>
  <c r="CB186" i="6"/>
  <c r="BY187" i="6"/>
  <c r="BP185" i="1"/>
  <c r="BM186" i="1"/>
  <c r="DU186" i="6"/>
  <c r="DX185" i="6"/>
  <c r="HD182" i="6"/>
  <c r="HD183" i="6"/>
  <c r="HA185" i="6"/>
  <c r="CN187" i="1"/>
  <c r="CK188" i="1"/>
  <c r="CK186" i="6"/>
  <c r="CN185" i="6"/>
  <c r="EV182" i="6"/>
  <c r="ES185" i="6"/>
  <c r="EV183" i="6"/>
  <c r="E295" i="6"/>
  <c r="H294" i="6"/>
  <c r="F271" i="1"/>
  <c r="JJ270" i="1"/>
  <c r="AO185" i="1"/>
  <c r="H182" i="10"/>
  <c r="AR183" i="1"/>
  <c r="AR182" i="1"/>
  <c r="FT187" i="1"/>
  <c r="FQ188" i="1"/>
  <c r="HD182" i="1"/>
  <c r="HD183" i="1"/>
  <c r="HA185" i="1"/>
  <c r="D185" i="10" s="1"/>
  <c r="C181" i="10"/>
  <c r="JL181" i="1"/>
  <c r="JI182" i="1"/>
  <c r="JI183" i="1" s="1"/>
  <c r="JL183" i="1" s="1"/>
  <c r="CW186" i="1"/>
  <c r="CZ185" i="1"/>
  <c r="GR183" i="1"/>
  <c r="GR182" i="1"/>
  <c r="GO185" i="1"/>
  <c r="JX183" i="1"/>
  <c r="KF189" i="1"/>
  <c r="JX182" i="1"/>
  <c r="BP185" i="6"/>
  <c r="BM186" i="6"/>
  <c r="JV183" i="1"/>
  <c r="Q186" i="1"/>
  <c r="T185" i="1"/>
  <c r="AD294" i="6"/>
  <c r="IK185" i="1"/>
  <c r="IN182" i="1"/>
  <c r="IN183" i="1"/>
  <c r="KB189" i="1"/>
  <c r="HY186" i="1"/>
  <c r="IB185" i="1"/>
  <c r="DX185" i="1"/>
  <c r="DU186" i="1"/>
  <c r="F182" i="10"/>
  <c r="DL185" i="1"/>
  <c r="DI186" i="1"/>
  <c r="J185" i="10"/>
  <c r="D182" i="10"/>
  <c r="BA297" i="6"/>
  <c r="BD296" i="6"/>
  <c r="JV182" i="1"/>
  <c r="KL187" i="1"/>
  <c r="KL188" i="1"/>
  <c r="KL186" i="1"/>
  <c r="KL189" i="1"/>
  <c r="KD185" i="1"/>
  <c r="KL192" i="1"/>
  <c r="KL185" i="1"/>
  <c r="KL191" i="1"/>
  <c r="KL190" i="1"/>
  <c r="F296" i="6"/>
  <c r="AO296" i="6"/>
  <c r="AR295" i="6"/>
  <c r="HP185" i="1"/>
  <c r="HM186" i="1"/>
  <c r="EJ182" i="1"/>
  <c r="EJ183" i="1"/>
  <c r="EG185" i="1"/>
  <c r="IX299" i="1"/>
  <c r="HM185" i="6" l="1"/>
  <c r="HP185" i="6" s="1"/>
  <c r="GF185" i="6"/>
  <c r="GC186" i="6"/>
  <c r="JV185" i="1"/>
  <c r="HP183" i="6"/>
  <c r="HP182" i="6"/>
  <c r="EJ186" i="6"/>
  <c r="EG187" i="6"/>
  <c r="AC186" i="6"/>
  <c r="AF185" i="6"/>
  <c r="CZ185" i="6"/>
  <c r="CW186" i="6"/>
  <c r="CB185" i="1"/>
  <c r="BY186" i="1"/>
  <c r="FE187" i="6"/>
  <c r="FH186" i="6"/>
  <c r="FQ187" i="6"/>
  <c r="FT186" i="6"/>
  <c r="E187" i="1"/>
  <c r="H186" i="1"/>
  <c r="EV186" i="1"/>
  <c r="ES187" i="1"/>
  <c r="T186" i="6"/>
  <c r="Q187" i="6"/>
  <c r="CL186" i="6"/>
  <c r="HN185" i="6"/>
  <c r="EV185" i="6"/>
  <c r="ES186" i="6"/>
  <c r="DU187" i="6"/>
  <c r="DX186" i="6"/>
  <c r="FH186" i="1"/>
  <c r="FE187" i="1"/>
  <c r="BM187" i="1"/>
  <c r="BP186" i="1"/>
  <c r="DL185" i="6"/>
  <c r="DI186" i="6"/>
  <c r="CK187" i="6"/>
  <c r="CN186" i="6"/>
  <c r="BD186" i="1"/>
  <c r="BA187" i="1"/>
  <c r="AC188" i="1"/>
  <c r="AF187" i="1"/>
  <c r="CK189" i="1"/>
  <c r="CN188" i="1"/>
  <c r="IZ186" i="1"/>
  <c r="IW187" i="1"/>
  <c r="HA186" i="6"/>
  <c r="HD185" i="6"/>
  <c r="GR187" i="6"/>
  <c r="GO188" i="6"/>
  <c r="GC189" i="1"/>
  <c r="GF188" i="1"/>
  <c r="BY188" i="6"/>
  <c r="CB187" i="6"/>
  <c r="JI185" i="1"/>
  <c r="JG193" i="1" s="1"/>
  <c r="FQ189" i="1"/>
  <c r="FT188" i="1"/>
  <c r="HM187" i="1"/>
  <c r="HP186" i="1"/>
  <c r="IB186" i="1"/>
  <c r="HY187" i="1"/>
  <c r="AD295" i="6"/>
  <c r="EG186" i="1"/>
  <c r="JW186" i="1" s="1"/>
  <c r="EJ185" i="1"/>
  <c r="F185" i="10"/>
  <c r="JW185" i="1"/>
  <c r="BP186" i="6"/>
  <c r="BM187" i="6"/>
  <c r="F297" i="6"/>
  <c r="KJ187" i="1"/>
  <c r="KJ189" i="1"/>
  <c r="KJ191" i="1"/>
  <c r="KJ186" i="1"/>
  <c r="KB185" i="1"/>
  <c r="KJ188" i="1"/>
  <c r="KJ192" i="1"/>
  <c r="KJ185" i="1"/>
  <c r="KJ190" i="1"/>
  <c r="Q187" i="1"/>
  <c r="T186" i="1"/>
  <c r="CZ186" i="1"/>
  <c r="CW187" i="1"/>
  <c r="AR296" i="6"/>
  <c r="AO297" i="6"/>
  <c r="F272" i="1"/>
  <c r="JJ271" i="1"/>
  <c r="DX186" i="1"/>
  <c r="DU187" i="1"/>
  <c r="DL186" i="1"/>
  <c r="DI187" i="1"/>
  <c r="J186" i="10"/>
  <c r="KN186" i="1"/>
  <c r="KN192" i="1"/>
  <c r="KN189" i="1"/>
  <c r="KN191" i="1"/>
  <c r="KN185" i="1"/>
  <c r="KN188" i="1"/>
  <c r="KN190" i="1"/>
  <c r="KN187" i="1"/>
  <c r="KF185" i="1"/>
  <c r="IN185" i="1"/>
  <c r="IK186" i="1"/>
  <c r="BA298" i="6"/>
  <c r="BD297" i="6"/>
  <c r="C182" i="10"/>
  <c r="JL182" i="1"/>
  <c r="GO186" i="1"/>
  <c r="GR185" i="1"/>
  <c r="JX185" i="1"/>
  <c r="HD185" i="1"/>
  <c r="HA186" i="1"/>
  <c r="AO186" i="1"/>
  <c r="AR185" i="1"/>
  <c r="H185" i="10"/>
  <c r="H295" i="6"/>
  <c r="E296" i="6"/>
  <c r="IX302" i="1"/>
  <c r="HM186" i="6" l="1"/>
  <c r="JV186" i="1"/>
  <c r="AR186" i="1"/>
  <c r="GC187" i="6"/>
  <c r="GF186" i="6"/>
  <c r="CW187" i="6"/>
  <c r="CZ186" i="6"/>
  <c r="AF186" i="6"/>
  <c r="AC187" i="6"/>
  <c r="EG188" i="6"/>
  <c r="EJ187" i="6"/>
  <c r="FT187" i="6"/>
  <c r="FQ188" i="6"/>
  <c r="FE188" i="6"/>
  <c r="FH187" i="6"/>
  <c r="CB186" i="1"/>
  <c r="BY187" i="1"/>
  <c r="F186" i="10"/>
  <c r="EV187" i="1"/>
  <c r="ES188" i="1"/>
  <c r="Q188" i="6"/>
  <c r="T187" i="6"/>
  <c r="E188" i="1"/>
  <c r="H187" i="1"/>
  <c r="HP186" i="6"/>
  <c r="C185" i="10"/>
  <c r="HA187" i="6"/>
  <c r="HD186" i="6"/>
  <c r="BA188" i="1"/>
  <c r="BD187" i="1"/>
  <c r="BM188" i="1"/>
  <c r="BP187" i="1"/>
  <c r="JI186" i="1"/>
  <c r="JL186" i="1" s="1"/>
  <c r="FE188" i="1"/>
  <c r="FH187" i="1"/>
  <c r="IW188" i="1"/>
  <c r="IZ187" i="1"/>
  <c r="DU188" i="6"/>
  <c r="DX187" i="6"/>
  <c r="CK188" i="6"/>
  <c r="CN187" i="6"/>
  <c r="BY189" i="6"/>
  <c r="CB188" i="6"/>
  <c r="GF189" i="1"/>
  <c r="GC190" i="1"/>
  <c r="ES187" i="6"/>
  <c r="EV186" i="6"/>
  <c r="GR188" i="6"/>
  <c r="GO189" i="6"/>
  <c r="DI187" i="6"/>
  <c r="DL186" i="6"/>
  <c r="CN189" i="1"/>
  <c r="CK190" i="1"/>
  <c r="JL185" i="1"/>
  <c r="AF188" i="1"/>
  <c r="AC189" i="1"/>
  <c r="CL187" i="6"/>
  <c r="HN186" i="6"/>
  <c r="AD296" i="6"/>
  <c r="AO187" i="1"/>
  <c r="H186" i="10"/>
  <c r="DI188" i="1"/>
  <c r="DL187" i="1"/>
  <c r="J187" i="10"/>
  <c r="HD186" i="1"/>
  <c r="HA187" i="1"/>
  <c r="D187" i="10" s="1"/>
  <c r="IK187" i="1"/>
  <c r="IN186" i="1"/>
  <c r="F298" i="6"/>
  <c r="T187" i="1"/>
  <c r="Q188" i="1"/>
  <c r="GO187" i="1"/>
  <c r="GR186" i="1"/>
  <c r="JX186" i="1"/>
  <c r="AR297" i="6"/>
  <c r="AO298" i="6"/>
  <c r="FQ190" i="1"/>
  <c r="FT189" i="1"/>
  <c r="D186" i="10"/>
  <c r="BP187" i="6"/>
  <c r="BM188" i="6"/>
  <c r="HP187" i="1"/>
  <c r="HM188" i="1"/>
  <c r="DU188" i="1"/>
  <c r="DX187" i="1"/>
  <c r="HY188" i="1"/>
  <c r="IB187" i="1"/>
  <c r="F275" i="1"/>
  <c r="JJ272" i="1"/>
  <c r="JH283" i="1" s="1"/>
  <c r="BD298" i="6"/>
  <c r="BA299" i="6"/>
  <c r="E297" i="6"/>
  <c r="H296" i="6"/>
  <c r="CW188" i="1"/>
  <c r="CZ187" i="1"/>
  <c r="EJ186" i="1"/>
  <c r="EG187" i="1"/>
  <c r="IX303" i="1"/>
  <c r="HM187" i="6" l="1"/>
  <c r="GC188" i="6"/>
  <c r="GF187" i="6"/>
  <c r="AF187" i="6"/>
  <c r="AC188" i="6"/>
  <c r="F187" i="10"/>
  <c r="EJ188" i="6"/>
  <c r="EG189" i="6"/>
  <c r="CW188" i="6"/>
  <c r="CZ187" i="6"/>
  <c r="CB187" i="1"/>
  <c r="BY188" i="1"/>
  <c r="FE189" i="6"/>
  <c r="FH188" i="6"/>
  <c r="FQ189" i="6"/>
  <c r="FT188" i="6"/>
  <c r="HP187" i="6"/>
  <c r="JV187" i="1"/>
  <c r="Q189" i="6"/>
  <c r="T188" i="6"/>
  <c r="ES189" i="1"/>
  <c r="EV188" i="1"/>
  <c r="H188" i="1"/>
  <c r="E189" i="1"/>
  <c r="IZ188" i="1"/>
  <c r="IW189" i="1"/>
  <c r="CK189" i="6"/>
  <c r="CN188" i="6"/>
  <c r="AF189" i="1"/>
  <c r="AC190" i="1"/>
  <c r="GO190" i="6"/>
  <c r="GR189" i="6"/>
  <c r="DU189" i="6"/>
  <c r="DX188" i="6"/>
  <c r="FE189" i="1"/>
  <c r="FH188" i="1"/>
  <c r="CL188" i="6"/>
  <c r="HN187" i="6"/>
  <c r="CN190" i="1"/>
  <c r="CK191" i="1"/>
  <c r="EV187" i="6"/>
  <c r="ES188" i="6"/>
  <c r="BM189" i="1"/>
  <c r="BP188" i="1"/>
  <c r="C186" i="10"/>
  <c r="DL187" i="6"/>
  <c r="DI188" i="6"/>
  <c r="GF190" i="1"/>
  <c r="GC191" i="1"/>
  <c r="BD188" i="1"/>
  <c r="BA189" i="1"/>
  <c r="HD187" i="6"/>
  <c r="HA188" i="6"/>
  <c r="BY190" i="6"/>
  <c r="CB189" i="6"/>
  <c r="HP188" i="1"/>
  <c r="HM189" i="1"/>
  <c r="JW187" i="1"/>
  <c r="HA188" i="1"/>
  <c r="D188" i="10" s="1"/>
  <c r="HD187" i="1"/>
  <c r="EG188" i="1"/>
  <c r="JW188" i="1" s="1"/>
  <c r="EJ187" i="1"/>
  <c r="AO188" i="1"/>
  <c r="H187" i="10"/>
  <c r="AR187" i="1"/>
  <c r="FQ191" i="1"/>
  <c r="FT190" i="1"/>
  <c r="IK188" i="1"/>
  <c r="IN187" i="1"/>
  <c r="AD297" i="6"/>
  <c r="IB188" i="1"/>
  <c r="HY189" i="1"/>
  <c r="Q189" i="1"/>
  <c r="T188" i="1"/>
  <c r="JJ275" i="1"/>
  <c r="BD300" i="6"/>
  <c r="BD299" i="6"/>
  <c r="BA302" i="6"/>
  <c r="BM189" i="6"/>
  <c r="BP188" i="6"/>
  <c r="AR298" i="6"/>
  <c r="AO299" i="6"/>
  <c r="GO188" i="1"/>
  <c r="GR187" i="1"/>
  <c r="JX187" i="1"/>
  <c r="E298" i="6"/>
  <c r="H297" i="6"/>
  <c r="DU189" i="1"/>
  <c r="DX188" i="1"/>
  <c r="DL188" i="1"/>
  <c r="DI189" i="1"/>
  <c r="J188" i="10"/>
  <c r="JJ273" i="1"/>
  <c r="CW189" i="1"/>
  <c r="CZ188" i="1"/>
  <c r="F299" i="6"/>
  <c r="JI187" i="1"/>
  <c r="IX304" i="1"/>
  <c r="HM188" i="6" l="1"/>
  <c r="JV188" i="1"/>
  <c r="GF188" i="6"/>
  <c r="GC189" i="6"/>
  <c r="AC189" i="6"/>
  <c r="AF188" i="6"/>
  <c r="CZ188" i="6"/>
  <c r="CW189" i="6"/>
  <c r="EJ189" i="6"/>
  <c r="EG190" i="6"/>
  <c r="FQ190" i="6"/>
  <c r="FT189" i="6"/>
  <c r="FH189" i="6"/>
  <c r="FE190" i="6"/>
  <c r="BY189" i="1"/>
  <c r="CB188" i="1"/>
  <c r="E190" i="1"/>
  <c r="H189" i="1"/>
  <c r="ES190" i="1"/>
  <c r="EV189" i="1"/>
  <c r="T189" i="6"/>
  <c r="Q190" i="6"/>
  <c r="BD189" i="1"/>
  <c r="BA190" i="1"/>
  <c r="DX189" i="6"/>
  <c r="DU190" i="6"/>
  <c r="GF192" i="1"/>
  <c r="GC194" i="1"/>
  <c r="GF191" i="1"/>
  <c r="EV188" i="6"/>
  <c r="ES189" i="6"/>
  <c r="DI189" i="6"/>
  <c r="DL188" i="6"/>
  <c r="CN192" i="1"/>
  <c r="CN191" i="1"/>
  <c r="CK194" i="1"/>
  <c r="GR190" i="6"/>
  <c r="GO191" i="6"/>
  <c r="F188" i="10"/>
  <c r="AC191" i="1"/>
  <c r="AF190" i="1"/>
  <c r="CB190" i="6"/>
  <c r="BY191" i="6"/>
  <c r="CN189" i="6"/>
  <c r="CK190" i="6"/>
  <c r="HP188" i="6"/>
  <c r="HA189" i="6"/>
  <c r="HD188" i="6"/>
  <c r="CL189" i="6"/>
  <c r="HN188" i="6"/>
  <c r="BM190" i="1"/>
  <c r="BP189" i="1"/>
  <c r="FE190" i="1"/>
  <c r="FH189" i="1"/>
  <c r="IZ189" i="1"/>
  <c r="IW190" i="1"/>
  <c r="F302" i="6"/>
  <c r="AR300" i="6"/>
  <c r="AO302" i="6"/>
  <c r="AR299" i="6"/>
  <c r="U36" i="11"/>
  <c r="BP189" i="6"/>
  <c r="BM190" i="6"/>
  <c r="JI188" i="1"/>
  <c r="FQ194" i="1"/>
  <c r="FT192" i="1"/>
  <c r="FT191" i="1"/>
  <c r="IK189" i="1"/>
  <c r="IN188" i="1"/>
  <c r="CZ189" i="1"/>
  <c r="CW190" i="1"/>
  <c r="DX189" i="1"/>
  <c r="DU190" i="1"/>
  <c r="BD302" i="6"/>
  <c r="BA303" i="6"/>
  <c r="HP189" i="1"/>
  <c r="HM190" i="1"/>
  <c r="H188" i="10"/>
  <c r="AR188" i="1"/>
  <c r="AO189" i="1"/>
  <c r="JL187" i="1"/>
  <c r="C187" i="10"/>
  <c r="H298" i="6"/>
  <c r="E299" i="6"/>
  <c r="T189" i="1"/>
  <c r="Q190" i="1"/>
  <c r="AD298" i="6"/>
  <c r="F277" i="1"/>
  <c r="F278" i="1" s="1"/>
  <c r="JJ276" i="1"/>
  <c r="EG189" i="1"/>
  <c r="EJ188" i="1"/>
  <c r="IB189" i="1"/>
  <c r="HY190" i="1"/>
  <c r="DL189" i="1"/>
  <c r="DI190" i="1"/>
  <c r="J189" i="10"/>
  <c r="GO189" i="1"/>
  <c r="GR188" i="1"/>
  <c r="JX188" i="1"/>
  <c r="HD188" i="1"/>
  <c r="HA189" i="1"/>
  <c r="D189" i="10" s="1"/>
  <c r="IX305" i="1"/>
  <c r="IX306" i="1" s="1"/>
  <c r="F279" i="1" l="1"/>
  <c r="JJ279" i="1" s="1"/>
  <c r="JJ278" i="1"/>
  <c r="HM189" i="6"/>
  <c r="GC190" i="6"/>
  <c r="GF189" i="6"/>
  <c r="CW190" i="6"/>
  <c r="CZ189" i="6"/>
  <c r="EJ190" i="6"/>
  <c r="EG191" i="6"/>
  <c r="AF189" i="6"/>
  <c r="AC190" i="6"/>
  <c r="FE191" i="6"/>
  <c r="FH190" i="6"/>
  <c r="CB189" i="1"/>
  <c r="BY190" i="1"/>
  <c r="HP189" i="6"/>
  <c r="FT190" i="6"/>
  <c r="FQ191" i="6"/>
  <c r="T190" i="6"/>
  <c r="Q191" i="6"/>
  <c r="EV190" i="1"/>
  <c r="ES191" i="1"/>
  <c r="E191" i="1"/>
  <c r="H190" i="1"/>
  <c r="FE191" i="1"/>
  <c r="FH190" i="1"/>
  <c r="CK191" i="6"/>
  <c r="CN190" i="6"/>
  <c r="GR192" i="6"/>
  <c r="GO194" i="6"/>
  <c r="GR191" i="6"/>
  <c r="BP190" i="1"/>
  <c r="BM191" i="1"/>
  <c r="CB191" i="6"/>
  <c r="CB192" i="6"/>
  <c r="GC195" i="1"/>
  <c r="GF194" i="1"/>
  <c r="CN194" i="1"/>
  <c r="CK195" i="1"/>
  <c r="DL189" i="6"/>
  <c r="DI190" i="6"/>
  <c r="DU191" i="6"/>
  <c r="DX190" i="6"/>
  <c r="IZ190" i="1"/>
  <c r="IW191" i="1"/>
  <c r="AC194" i="1"/>
  <c r="AF191" i="1"/>
  <c r="AF192" i="1"/>
  <c r="CL190" i="6"/>
  <c r="HN189" i="6"/>
  <c r="ES190" i="6"/>
  <c r="EV189" i="6"/>
  <c r="HA190" i="6"/>
  <c r="HD189" i="6"/>
  <c r="BD190" i="1"/>
  <c r="BA191" i="1"/>
  <c r="CW191" i="1"/>
  <c r="CZ190" i="1"/>
  <c r="HP190" i="1"/>
  <c r="HM191" i="1"/>
  <c r="AO190" i="1"/>
  <c r="H189" i="10"/>
  <c r="AR189" i="1"/>
  <c r="IN189" i="1"/>
  <c r="IK190" i="1"/>
  <c r="E302" i="6"/>
  <c r="H300" i="6"/>
  <c r="H299" i="6"/>
  <c r="BM191" i="6"/>
  <c r="BP190" i="6"/>
  <c r="GR189" i="1"/>
  <c r="GO190" i="1"/>
  <c r="JX189" i="1"/>
  <c r="BD303" i="6"/>
  <c r="BA304" i="6"/>
  <c r="EG190" i="1"/>
  <c r="EJ189" i="1"/>
  <c r="AD299" i="6"/>
  <c r="DL190" i="1"/>
  <c r="DI191" i="1"/>
  <c r="J190" i="10"/>
  <c r="JV189" i="1"/>
  <c r="AR302" i="6"/>
  <c r="AO303" i="6"/>
  <c r="HD189" i="1"/>
  <c r="HA190" i="1"/>
  <c r="JJ277" i="1"/>
  <c r="JI189" i="1"/>
  <c r="DX190" i="1"/>
  <c r="DU191" i="1"/>
  <c r="IB190" i="1"/>
  <c r="HY191" i="1"/>
  <c r="F189" i="10"/>
  <c r="JL188" i="1"/>
  <c r="C188" i="10"/>
  <c r="Q191" i="1"/>
  <c r="T190" i="1"/>
  <c r="JW189" i="1"/>
  <c r="FQ195" i="1"/>
  <c r="FT194" i="1"/>
  <c r="F303" i="6"/>
  <c r="HM190" i="6" l="1"/>
  <c r="GF190" i="6"/>
  <c r="GC191" i="6"/>
  <c r="AC191" i="6"/>
  <c r="AF190" i="6"/>
  <c r="JV190" i="1"/>
  <c r="EJ191" i="6"/>
  <c r="EJ192" i="6"/>
  <c r="EG194" i="6"/>
  <c r="CW191" i="6"/>
  <c r="CZ190" i="6"/>
  <c r="FQ194" i="6"/>
  <c r="FT192" i="6"/>
  <c r="FT191" i="6"/>
  <c r="BY191" i="1"/>
  <c r="CB190" i="1"/>
  <c r="FE194" i="6"/>
  <c r="FH192" i="6"/>
  <c r="FH191" i="6"/>
  <c r="EV192" i="1"/>
  <c r="ES194" i="1"/>
  <c r="EV191" i="1"/>
  <c r="H191" i="1"/>
  <c r="E194" i="1"/>
  <c r="H192" i="1"/>
  <c r="Q194" i="6"/>
  <c r="T192" i="6"/>
  <c r="T191" i="6"/>
  <c r="S24" i="11"/>
  <c r="HP190" i="6"/>
  <c r="CB194" i="6"/>
  <c r="BY195" i="6"/>
  <c r="BM194" i="1"/>
  <c r="BP192" i="1"/>
  <c r="BP191" i="1"/>
  <c r="BD192" i="1"/>
  <c r="BA194" i="1"/>
  <c r="BD191" i="1"/>
  <c r="AC195" i="1"/>
  <c r="AF194" i="1"/>
  <c r="IZ191" i="1"/>
  <c r="IW194" i="1"/>
  <c r="IZ192" i="1"/>
  <c r="GR194" i="6"/>
  <c r="GO195" i="6"/>
  <c r="HD190" i="6"/>
  <c r="HA191" i="6"/>
  <c r="DU194" i="6"/>
  <c r="DX191" i="6"/>
  <c r="DX192" i="6"/>
  <c r="CK196" i="1"/>
  <c r="CN195" i="1"/>
  <c r="EV190" i="6"/>
  <c r="ES191" i="6"/>
  <c r="CN191" i="6"/>
  <c r="CN192" i="6"/>
  <c r="CK194" i="6"/>
  <c r="CL191" i="6"/>
  <c r="HN190" i="6"/>
  <c r="DL190" i="6"/>
  <c r="DI191" i="6"/>
  <c r="GF195" i="1"/>
  <c r="GC196" i="1"/>
  <c r="FH192" i="1"/>
  <c r="FH191" i="1"/>
  <c r="FE194" i="1"/>
  <c r="EG191" i="1"/>
  <c r="JW192" i="1" s="1"/>
  <c r="EJ190" i="1"/>
  <c r="JL189" i="1"/>
  <c r="C189" i="10"/>
  <c r="DL191" i="1"/>
  <c r="DI194" i="1"/>
  <c r="DL192" i="1"/>
  <c r="J191" i="10"/>
  <c r="AO191" i="1"/>
  <c r="H190" i="10"/>
  <c r="AR190" i="1"/>
  <c r="HA191" i="1"/>
  <c r="HD190" i="1"/>
  <c r="GO191" i="1"/>
  <c r="GR190" i="1"/>
  <c r="JX190" i="1"/>
  <c r="F304" i="6"/>
  <c r="T192" i="1"/>
  <c r="T191" i="1"/>
  <c r="Q194" i="1"/>
  <c r="IB192" i="1"/>
  <c r="IB191" i="1"/>
  <c r="HY194" i="1"/>
  <c r="BM194" i="6"/>
  <c r="BP192" i="6"/>
  <c r="BP191" i="6"/>
  <c r="W24" i="11"/>
  <c r="IN190" i="1"/>
  <c r="IK191" i="1"/>
  <c r="DX192" i="1"/>
  <c r="DU194" i="1"/>
  <c r="DX191" i="1"/>
  <c r="AR303" i="6"/>
  <c r="AO304" i="6"/>
  <c r="H302" i="6"/>
  <c r="E303" i="6"/>
  <c r="JW190" i="1"/>
  <c r="BD304" i="6"/>
  <c r="BA305" i="6"/>
  <c r="F190" i="10"/>
  <c r="HP192" i="1"/>
  <c r="HM194" i="1"/>
  <c r="HP191" i="1"/>
  <c r="FQ196" i="1"/>
  <c r="FT195" i="1"/>
  <c r="JI190" i="1"/>
  <c r="D190" i="10"/>
  <c r="AD302" i="6"/>
  <c r="CZ191" i="1"/>
  <c r="CZ192" i="1"/>
  <c r="CW194" i="1"/>
  <c r="IX307" i="1"/>
  <c r="HM191" i="6" l="1"/>
  <c r="GC194" i="6"/>
  <c r="GF192" i="6"/>
  <c r="GF191" i="6"/>
  <c r="KD198" i="1"/>
  <c r="KL201" i="1" s="1"/>
  <c r="EJ194" i="6"/>
  <c r="EG195" i="6"/>
  <c r="JV192" i="1"/>
  <c r="JW191" i="1"/>
  <c r="CW194" i="6"/>
  <c r="CZ192" i="6"/>
  <c r="CZ191" i="6"/>
  <c r="AF191" i="6"/>
  <c r="AF192" i="6"/>
  <c r="Q24" i="11"/>
  <c r="AC194" i="6"/>
  <c r="FH194" i="6"/>
  <c r="FE195" i="6"/>
  <c r="CB191" i="1"/>
  <c r="CB192" i="1"/>
  <c r="BY194" i="1"/>
  <c r="HP191" i="6"/>
  <c r="FQ195" i="6"/>
  <c r="FT194" i="6"/>
  <c r="E195" i="1"/>
  <c r="H194" i="1"/>
  <c r="T194" i="6"/>
  <c r="Q195" i="6"/>
  <c r="EV194" i="1"/>
  <c r="ES195" i="1"/>
  <c r="JV191" i="1"/>
  <c r="GC197" i="1"/>
  <c r="GF196" i="1"/>
  <c r="BM195" i="1"/>
  <c r="BP194" i="1"/>
  <c r="IZ194" i="1"/>
  <c r="IW195" i="1"/>
  <c r="CB195" i="6"/>
  <c r="BY196" i="6"/>
  <c r="DI194" i="6"/>
  <c r="DL192" i="6"/>
  <c r="DL191" i="6"/>
  <c r="CN196" i="1"/>
  <c r="CK197" i="1"/>
  <c r="CL194" i="6"/>
  <c r="HN191" i="6"/>
  <c r="HL202" i="6" s="1"/>
  <c r="DU195" i="6"/>
  <c r="DX194" i="6"/>
  <c r="CK195" i="6"/>
  <c r="CN194" i="6"/>
  <c r="AC196" i="1"/>
  <c r="AF195" i="1"/>
  <c r="HD192" i="6"/>
  <c r="HD191" i="6"/>
  <c r="HA194" i="6"/>
  <c r="BA195" i="1"/>
  <c r="BD194" i="1"/>
  <c r="KB198" i="1"/>
  <c r="KJ200" i="1" s="1"/>
  <c r="FE195" i="1"/>
  <c r="FH194" i="1"/>
  <c r="ES194" i="6"/>
  <c r="EV192" i="6"/>
  <c r="EV191" i="6"/>
  <c r="GR195" i="6"/>
  <c r="GO196" i="6"/>
  <c r="HD191" i="1"/>
  <c r="HA194" i="1"/>
  <c r="D194" i="10" s="1"/>
  <c r="HD192" i="1"/>
  <c r="HM195" i="1"/>
  <c r="HP194" i="1"/>
  <c r="HY195" i="1"/>
  <c r="IB194" i="1"/>
  <c r="EG194" i="1"/>
  <c r="EJ192" i="1"/>
  <c r="EJ191" i="1"/>
  <c r="GR192" i="1"/>
  <c r="GR191" i="1"/>
  <c r="GO194" i="1"/>
  <c r="JX192" i="1"/>
  <c r="KF198" i="1"/>
  <c r="JX191" i="1"/>
  <c r="FQ197" i="1"/>
  <c r="FT196" i="1"/>
  <c r="F305" i="6"/>
  <c r="F280" i="1"/>
  <c r="AR192" i="1"/>
  <c r="H191" i="10"/>
  <c r="AR191" i="1"/>
  <c r="AO194" i="1"/>
  <c r="IN191" i="1"/>
  <c r="IK194" i="1"/>
  <c r="IN192" i="1"/>
  <c r="JI191" i="1"/>
  <c r="AR304" i="6"/>
  <c r="AO305" i="6"/>
  <c r="F191" i="10"/>
  <c r="CW195" i="1"/>
  <c r="CZ194" i="1"/>
  <c r="D191" i="10"/>
  <c r="Q195" i="1"/>
  <c r="T194" i="1"/>
  <c r="DI195" i="1"/>
  <c r="DL194" i="1"/>
  <c r="J194" i="10"/>
  <c r="BM195" i="6"/>
  <c r="BP194" i="6"/>
  <c r="AD303" i="6"/>
  <c r="H303" i="6"/>
  <c r="E304" i="6"/>
  <c r="BD305" i="6"/>
  <c r="BA306" i="6"/>
  <c r="JL190" i="1"/>
  <c r="C190" i="10"/>
  <c r="DU195" i="1"/>
  <c r="DX194" i="1"/>
  <c r="IX308" i="1"/>
  <c r="HM194" i="6" l="1"/>
  <c r="KL199" i="1"/>
  <c r="KL195" i="1"/>
  <c r="KL196" i="1"/>
  <c r="KL200" i="1"/>
  <c r="KL197" i="1"/>
  <c r="KL194" i="1"/>
  <c r="KD194" i="1"/>
  <c r="HP192" i="6"/>
  <c r="HK202" i="6"/>
  <c r="KL198" i="1"/>
  <c r="GF194" i="6"/>
  <c r="GC195" i="6"/>
  <c r="AC195" i="6"/>
  <c r="AF194" i="6"/>
  <c r="EJ195" i="6"/>
  <c r="EG196" i="6"/>
  <c r="CZ194" i="6"/>
  <c r="CW195" i="6"/>
  <c r="FT195" i="6"/>
  <c r="FQ196" i="6"/>
  <c r="BY195" i="1"/>
  <c r="CB194" i="1"/>
  <c r="HP194" i="6"/>
  <c r="FH195" i="6"/>
  <c r="FE196" i="6"/>
  <c r="EV195" i="1"/>
  <c r="ES196" i="1"/>
  <c r="Q196" i="6"/>
  <c r="T195" i="6"/>
  <c r="E196" i="1"/>
  <c r="H195" i="1"/>
  <c r="KJ197" i="1"/>
  <c r="KJ199" i="1"/>
  <c r="KB194" i="1"/>
  <c r="KJ195" i="1"/>
  <c r="KJ194" i="1"/>
  <c r="KJ198" i="1"/>
  <c r="KJ196" i="1"/>
  <c r="EV194" i="6"/>
  <c r="ES195" i="6"/>
  <c r="GR196" i="6"/>
  <c r="GO197" i="6"/>
  <c r="CN195" i="6"/>
  <c r="CK196" i="6"/>
  <c r="DI195" i="6"/>
  <c r="DL194" i="6"/>
  <c r="BD195" i="1"/>
  <c r="BA196" i="1"/>
  <c r="HA195" i="6"/>
  <c r="HD194" i="6"/>
  <c r="DU196" i="6"/>
  <c r="DX195" i="6"/>
  <c r="BY197" i="6"/>
  <c r="CB196" i="6"/>
  <c r="CL195" i="6"/>
  <c r="HN194" i="6"/>
  <c r="IW196" i="1"/>
  <c r="IZ195" i="1"/>
  <c r="BM196" i="1"/>
  <c r="BP195" i="1"/>
  <c r="FH195" i="1"/>
  <c r="FE196" i="1"/>
  <c r="AF196" i="1"/>
  <c r="AC197" i="1"/>
  <c r="CK198" i="1"/>
  <c r="CN197" i="1"/>
  <c r="GC198" i="1"/>
  <c r="GC199" i="1" s="1"/>
  <c r="GF197" i="1"/>
  <c r="KJ201" i="1"/>
  <c r="BM196" i="6"/>
  <c r="BP195" i="6"/>
  <c r="T195" i="1"/>
  <c r="Q196" i="1"/>
  <c r="CW196" i="1"/>
  <c r="CZ195" i="1"/>
  <c r="JI192" i="1"/>
  <c r="JL192" i="1" s="1"/>
  <c r="JL191" i="1"/>
  <c r="C191" i="10"/>
  <c r="IN194" i="1"/>
  <c r="IK195" i="1"/>
  <c r="F306" i="6"/>
  <c r="EJ194" i="1"/>
  <c r="EG195" i="1"/>
  <c r="IB195" i="1"/>
  <c r="HY196" i="1"/>
  <c r="DX195" i="1"/>
  <c r="DU196" i="1"/>
  <c r="DL195" i="1"/>
  <c r="DI196" i="1"/>
  <c r="J195" i="10"/>
  <c r="FQ198" i="1"/>
  <c r="FQ199" i="1" s="1"/>
  <c r="FT197" i="1"/>
  <c r="H304" i="6"/>
  <c r="E305" i="6"/>
  <c r="HP195" i="1"/>
  <c r="HM196" i="1"/>
  <c r="F281" i="1"/>
  <c r="JJ280" i="1"/>
  <c r="KN195" i="1"/>
  <c r="KN194" i="1"/>
  <c r="KN200" i="1"/>
  <c r="KF194" i="1"/>
  <c r="KN196" i="1"/>
  <c r="KN201" i="1"/>
  <c r="KN198" i="1"/>
  <c r="KN197" i="1"/>
  <c r="KN199" i="1"/>
  <c r="HD194" i="1"/>
  <c r="HA195" i="1"/>
  <c r="D195" i="10" s="1"/>
  <c r="JI194" i="1"/>
  <c r="JG202" i="1" s="1"/>
  <c r="AR194" i="1"/>
  <c r="H194" i="10"/>
  <c r="AO195" i="1"/>
  <c r="AD304" i="6"/>
  <c r="JV194" i="1"/>
  <c r="GO195" i="1"/>
  <c r="GR194" i="1"/>
  <c r="JX194" i="1"/>
  <c r="BA307" i="6"/>
  <c r="BD306" i="6"/>
  <c r="F194" i="10"/>
  <c r="JW194" i="1"/>
  <c r="AO306" i="6"/>
  <c r="AR305" i="6"/>
  <c r="IX311" i="1"/>
  <c r="GF195" i="6" l="1"/>
  <c r="GC196" i="6"/>
  <c r="EJ196" i="6"/>
  <c r="EG197" i="6"/>
  <c r="JV195" i="1"/>
  <c r="CZ195" i="6"/>
  <c r="CW196" i="6"/>
  <c r="AC196" i="6"/>
  <c r="AF195" i="6"/>
  <c r="FE197" i="6"/>
  <c r="FH196" i="6"/>
  <c r="CB195" i="1"/>
  <c r="BY196" i="1"/>
  <c r="FQ197" i="6"/>
  <c r="FT196" i="6"/>
  <c r="E197" i="1"/>
  <c r="H196" i="1"/>
  <c r="Q197" i="6"/>
  <c r="T196" i="6"/>
  <c r="EV196" i="1"/>
  <c r="ES197" i="1"/>
  <c r="HD195" i="6"/>
  <c r="HA196" i="6"/>
  <c r="BA197" i="1"/>
  <c r="BD196" i="1"/>
  <c r="AF197" i="1"/>
  <c r="AC198" i="1"/>
  <c r="IZ196" i="1"/>
  <c r="IW197" i="1"/>
  <c r="DL195" i="6"/>
  <c r="DI196" i="6"/>
  <c r="FE197" i="1"/>
  <c r="FH196" i="1"/>
  <c r="CK197" i="6"/>
  <c r="CN196" i="6"/>
  <c r="F195" i="10"/>
  <c r="CL196" i="6"/>
  <c r="HN195" i="6"/>
  <c r="GF198" i="1"/>
  <c r="GR197" i="6"/>
  <c r="GO198" i="6"/>
  <c r="BP196" i="1"/>
  <c r="BM197" i="1"/>
  <c r="CB197" i="6"/>
  <c r="BY198" i="6"/>
  <c r="CK199" i="1"/>
  <c r="CN198" i="1"/>
  <c r="ES196" i="6"/>
  <c r="EV195" i="6"/>
  <c r="HM195" i="6"/>
  <c r="HP195" i="6" s="1"/>
  <c r="DU197" i="6"/>
  <c r="DX196" i="6"/>
  <c r="HM197" i="1"/>
  <c r="HP196" i="1"/>
  <c r="F307" i="6"/>
  <c r="CW197" i="1"/>
  <c r="CZ196" i="1"/>
  <c r="GO196" i="1"/>
  <c r="GR195" i="1"/>
  <c r="JX195" i="1"/>
  <c r="JW195" i="1"/>
  <c r="AO307" i="6"/>
  <c r="AR306" i="6"/>
  <c r="AD305" i="6"/>
  <c r="DI197" i="1"/>
  <c r="DL196" i="1"/>
  <c r="J196" i="10"/>
  <c r="IK196" i="1"/>
  <c r="IN195" i="1"/>
  <c r="JI195" i="1"/>
  <c r="JL194" i="1"/>
  <c r="C194" i="10"/>
  <c r="E306" i="6"/>
  <c r="H305" i="6"/>
  <c r="IB196" i="1"/>
  <c r="HY197" i="1"/>
  <c r="EG196" i="1"/>
  <c r="EJ195" i="1"/>
  <c r="DX196" i="1"/>
  <c r="DU197" i="1"/>
  <c r="Q197" i="1"/>
  <c r="T196" i="1"/>
  <c r="BD307" i="6"/>
  <c r="BA308" i="6"/>
  <c r="AO196" i="1"/>
  <c r="H195" i="10"/>
  <c r="AR195" i="1"/>
  <c r="HD195" i="1"/>
  <c r="HA196" i="1"/>
  <c r="F284" i="1"/>
  <c r="JJ281" i="1"/>
  <c r="JH292" i="1" s="1"/>
  <c r="FT198" i="1"/>
  <c r="BP196" i="6"/>
  <c r="BM197" i="6"/>
  <c r="IX312" i="1"/>
  <c r="GC197" i="6" l="1"/>
  <c r="GF196" i="6"/>
  <c r="JV196" i="1"/>
  <c r="CW197" i="6"/>
  <c r="CZ196" i="6"/>
  <c r="AF196" i="6"/>
  <c r="AC197" i="6"/>
  <c r="EJ197" i="6"/>
  <c r="EG198" i="6"/>
  <c r="FT197" i="6"/>
  <c r="FQ198" i="6"/>
  <c r="CB196" i="1"/>
  <c r="BY197" i="1"/>
  <c r="FE198" i="6"/>
  <c r="FH197" i="6"/>
  <c r="ES198" i="1"/>
  <c r="EV197" i="1"/>
  <c r="Q198" i="6"/>
  <c r="T197" i="6"/>
  <c r="H197" i="1"/>
  <c r="E198" i="1"/>
  <c r="HM196" i="6"/>
  <c r="HP196" i="6" s="1"/>
  <c r="CK200" i="1"/>
  <c r="CN199" i="1"/>
  <c r="CK198" i="6"/>
  <c r="CN197" i="6"/>
  <c r="DX197" i="6"/>
  <c r="DU198" i="6"/>
  <c r="BY199" i="6"/>
  <c r="CB198" i="6"/>
  <c r="BP197" i="1"/>
  <c r="BM198" i="1"/>
  <c r="FH197" i="1"/>
  <c r="FE198" i="1"/>
  <c r="DL196" i="6"/>
  <c r="DI197" i="6"/>
  <c r="BA198" i="1"/>
  <c r="BD197" i="1"/>
  <c r="IW198" i="1"/>
  <c r="IZ197" i="1"/>
  <c r="GO199" i="6"/>
  <c r="GR198" i="6"/>
  <c r="EV196" i="6"/>
  <c r="ES197" i="6"/>
  <c r="GF199" i="1"/>
  <c r="GC200" i="1"/>
  <c r="AC199" i="1"/>
  <c r="AF198" i="1"/>
  <c r="HD196" i="6"/>
  <c r="HA197" i="6"/>
  <c r="CL197" i="6"/>
  <c r="HN196" i="6"/>
  <c r="JI196" i="1"/>
  <c r="JL196" i="1" s="1"/>
  <c r="HA197" i="1"/>
  <c r="D197" i="10" s="1"/>
  <c r="HD196" i="1"/>
  <c r="HY198" i="1"/>
  <c r="HY199" i="1" s="1"/>
  <c r="IB197" i="1"/>
  <c r="F196" i="10"/>
  <c r="GO197" i="1"/>
  <c r="GR196" i="1"/>
  <c r="JX196" i="1"/>
  <c r="DI198" i="1"/>
  <c r="DL197" i="1"/>
  <c r="J197" i="10"/>
  <c r="JW196" i="1"/>
  <c r="AR196" i="1"/>
  <c r="AO197" i="1"/>
  <c r="H196" i="10"/>
  <c r="BA311" i="6"/>
  <c r="BD309" i="6"/>
  <c r="BD308" i="6"/>
  <c r="Q198" i="1"/>
  <c r="T197" i="1"/>
  <c r="H306" i="6"/>
  <c r="E307" i="6"/>
  <c r="CZ197" i="1"/>
  <c r="CW198" i="1"/>
  <c r="EJ196" i="1"/>
  <c r="EG197" i="1"/>
  <c r="JW197" i="1" s="1"/>
  <c r="D196" i="10"/>
  <c r="JL195" i="1"/>
  <c r="C195" i="10"/>
  <c r="F308" i="6"/>
  <c r="HP197" i="1"/>
  <c r="HM198" i="1"/>
  <c r="HM199" i="1" s="1"/>
  <c r="BP197" i="6"/>
  <c r="BM198" i="6"/>
  <c r="FT199" i="1"/>
  <c r="FQ200" i="1"/>
  <c r="DU198" i="1"/>
  <c r="DX197" i="1"/>
  <c r="AD306" i="6"/>
  <c r="IK197" i="1"/>
  <c r="IN196" i="1"/>
  <c r="JJ282" i="1"/>
  <c r="F285" i="1"/>
  <c r="JJ284" i="1"/>
  <c r="AO308" i="6"/>
  <c r="AR307" i="6"/>
  <c r="IX313" i="1"/>
  <c r="GC198" i="6" l="1"/>
  <c r="GF197" i="6"/>
  <c r="AC198" i="6"/>
  <c r="AF197" i="6"/>
  <c r="CW198" i="6"/>
  <c r="CZ197" i="6"/>
  <c r="EJ198" i="6"/>
  <c r="EG199" i="6"/>
  <c r="FH198" i="6"/>
  <c r="FE199" i="6"/>
  <c r="CB197" i="1"/>
  <c r="BY198" i="1"/>
  <c r="FQ199" i="6"/>
  <c r="FT198" i="6"/>
  <c r="JV197" i="1"/>
  <c r="H198" i="1"/>
  <c r="E199" i="1"/>
  <c r="Q199" i="6"/>
  <c r="T198" i="6"/>
  <c r="ES199" i="1"/>
  <c r="EV198" i="1"/>
  <c r="C196" i="10"/>
  <c r="AF199" i="1"/>
  <c r="AC200" i="1"/>
  <c r="BM199" i="1"/>
  <c r="BP198" i="1"/>
  <c r="GR199" i="6"/>
  <c r="GO200" i="6"/>
  <c r="IZ198" i="1"/>
  <c r="IW199" i="1"/>
  <c r="CL198" i="6"/>
  <c r="HN197" i="6"/>
  <c r="BA199" i="1"/>
  <c r="BD198" i="1"/>
  <c r="BY200" i="6"/>
  <c r="CB199" i="6"/>
  <c r="DL197" i="6"/>
  <c r="DI198" i="6"/>
  <c r="DU199" i="6"/>
  <c r="DX198" i="6"/>
  <c r="GC203" i="1"/>
  <c r="GF200" i="1"/>
  <c r="GF201" i="1"/>
  <c r="HD197" i="6"/>
  <c r="HA198" i="6"/>
  <c r="CN198" i="6"/>
  <c r="CK199" i="6"/>
  <c r="HM197" i="6"/>
  <c r="HP197" i="6" s="1"/>
  <c r="ES198" i="6"/>
  <c r="EV197" i="6"/>
  <c r="FH198" i="1"/>
  <c r="FE199" i="1"/>
  <c r="CN200" i="1"/>
  <c r="CN201" i="1"/>
  <c r="CK203" i="1"/>
  <c r="H307" i="6"/>
  <c r="E308" i="6"/>
  <c r="GO198" i="1"/>
  <c r="GO199" i="1" s="1"/>
  <c r="GR197" i="1"/>
  <c r="JX197" i="1"/>
  <c r="HP198" i="1"/>
  <c r="DU199" i="1"/>
  <c r="DX198" i="1"/>
  <c r="JI197" i="1"/>
  <c r="AD307" i="6"/>
  <c r="IB198" i="1"/>
  <c r="F311" i="6"/>
  <c r="F197" i="10"/>
  <c r="DI199" i="1"/>
  <c r="DL198" i="1"/>
  <c r="J198" i="10"/>
  <c r="HD197" i="1"/>
  <c r="HA198" i="1"/>
  <c r="F286" i="1"/>
  <c r="JJ285" i="1"/>
  <c r="AR308" i="6"/>
  <c r="AR309" i="6"/>
  <c r="AO311" i="6"/>
  <c r="U37" i="11"/>
  <c r="T198" i="1"/>
  <c r="Q199" i="1"/>
  <c r="EG198" i="1"/>
  <c r="EJ197" i="1"/>
  <c r="AO198" i="1"/>
  <c r="H197" i="10"/>
  <c r="AR197" i="1"/>
  <c r="FT201" i="1"/>
  <c r="FQ203" i="1"/>
  <c r="FT200" i="1"/>
  <c r="BM199" i="6"/>
  <c r="BP198" i="6"/>
  <c r="CW199" i="1"/>
  <c r="CZ198" i="1"/>
  <c r="IN197" i="1"/>
  <c r="IK198" i="1"/>
  <c r="IK199" i="1" s="1"/>
  <c r="BA312" i="6"/>
  <c r="BD311" i="6"/>
  <c r="IX314" i="1"/>
  <c r="D198" i="10" l="1"/>
  <c r="HA199" i="1"/>
  <c r="JV198" i="1"/>
  <c r="GC199" i="6"/>
  <c r="GF198" i="6"/>
  <c r="EJ199" i="6"/>
  <c r="EG200" i="6"/>
  <c r="CZ198" i="6"/>
  <c r="CW199" i="6"/>
  <c r="AF198" i="6"/>
  <c r="AC199" i="6"/>
  <c r="FT199" i="6"/>
  <c r="FQ200" i="6"/>
  <c r="CB198" i="1"/>
  <c r="BY199" i="1"/>
  <c r="FH199" i="6"/>
  <c r="FE200" i="6"/>
  <c r="EV199" i="1"/>
  <c r="ES200" i="1"/>
  <c r="T199" i="6"/>
  <c r="Q200" i="6"/>
  <c r="H199" i="1"/>
  <c r="E200" i="1"/>
  <c r="EV198" i="6"/>
  <c r="ES199" i="6"/>
  <c r="GC204" i="1"/>
  <c r="GF203" i="1"/>
  <c r="F198" i="10"/>
  <c r="GR200" i="6"/>
  <c r="GO203" i="6"/>
  <c r="GR201" i="6"/>
  <c r="CN199" i="6"/>
  <c r="CK200" i="6"/>
  <c r="CB201" i="6"/>
  <c r="BY203" i="6"/>
  <c r="CB200" i="6"/>
  <c r="HA199" i="6"/>
  <c r="HD198" i="6"/>
  <c r="DX199" i="6"/>
  <c r="DU200" i="6"/>
  <c r="BA200" i="1"/>
  <c r="BD199" i="1"/>
  <c r="DI199" i="6"/>
  <c r="DL198" i="6"/>
  <c r="CK204" i="1"/>
  <c r="CN203" i="1"/>
  <c r="CL199" i="6"/>
  <c r="HN198" i="6"/>
  <c r="BP199" i="1"/>
  <c r="BM200" i="1"/>
  <c r="HM198" i="6"/>
  <c r="HP198" i="6" s="1"/>
  <c r="AF200" i="1"/>
  <c r="AC203" i="1"/>
  <c r="AF201" i="1"/>
  <c r="FH199" i="1"/>
  <c r="FE200" i="1"/>
  <c r="IW200" i="1"/>
  <c r="IZ199" i="1"/>
  <c r="F312" i="6"/>
  <c r="IN198" i="1"/>
  <c r="JW198" i="1"/>
  <c r="HY200" i="1"/>
  <c r="IB199" i="1"/>
  <c r="HP199" i="1"/>
  <c r="HM200" i="1"/>
  <c r="AR311" i="6"/>
  <c r="AO312" i="6"/>
  <c r="JI198" i="1"/>
  <c r="JL197" i="1"/>
  <c r="C197" i="10"/>
  <c r="CZ199" i="1"/>
  <c r="CW200" i="1"/>
  <c r="T199" i="1"/>
  <c r="Q200" i="1"/>
  <c r="DL199" i="1"/>
  <c r="DI200" i="1"/>
  <c r="J199" i="10"/>
  <c r="GR198" i="1"/>
  <c r="JX198" i="1"/>
  <c r="BP199" i="6"/>
  <c r="BM200" i="6"/>
  <c r="H198" i="10"/>
  <c r="AO199" i="1"/>
  <c r="AR198" i="1"/>
  <c r="F287" i="1"/>
  <c r="JJ286" i="1"/>
  <c r="DU200" i="1"/>
  <c r="DX199" i="1"/>
  <c r="E311" i="6"/>
  <c r="H309" i="6"/>
  <c r="H308" i="6"/>
  <c r="FT203" i="1"/>
  <c r="FQ204" i="1"/>
  <c r="AD308" i="6"/>
  <c r="EJ198" i="1"/>
  <c r="EG199" i="1"/>
  <c r="BA313" i="6"/>
  <c r="BD312" i="6"/>
  <c r="HD198" i="1"/>
  <c r="D199" i="10"/>
  <c r="IX315" i="1"/>
  <c r="GC200" i="6" l="1"/>
  <c r="GF199" i="6"/>
  <c r="AF199" i="6"/>
  <c r="AC200" i="6"/>
  <c r="CZ199" i="6"/>
  <c r="CW200" i="6"/>
  <c r="EJ201" i="6"/>
  <c r="EJ200" i="6"/>
  <c r="EG203" i="6"/>
  <c r="JV199" i="1"/>
  <c r="FH200" i="6"/>
  <c r="FE203" i="6"/>
  <c r="FH201" i="6"/>
  <c r="BY200" i="1"/>
  <c r="CB199" i="1"/>
  <c r="FT200" i="6"/>
  <c r="FQ203" i="6"/>
  <c r="FT201" i="6"/>
  <c r="H201" i="1"/>
  <c r="E203" i="1"/>
  <c r="H200" i="1"/>
  <c r="S25" i="11"/>
  <c r="T200" i="6"/>
  <c r="Q203" i="6"/>
  <c r="T201" i="6"/>
  <c r="EV201" i="1"/>
  <c r="ES203" i="1"/>
  <c r="EV200" i="1"/>
  <c r="JI199" i="1"/>
  <c r="JL199" i="1" s="1"/>
  <c r="BP201" i="1"/>
  <c r="BM203" i="1"/>
  <c r="BP200" i="1"/>
  <c r="DU203" i="6"/>
  <c r="DX201" i="6"/>
  <c r="DX200" i="6"/>
  <c r="FE203" i="1"/>
  <c r="FH200" i="1"/>
  <c r="FH201" i="1"/>
  <c r="GO204" i="6"/>
  <c r="GR203" i="6"/>
  <c r="CL200" i="6"/>
  <c r="HN199" i="6"/>
  <c r="HA200" i="6"/>
  <c r="HD199" i="6"/>
  <c r="AC204" i="1"/>
  <c r="AF203" i="1"/>
  <c r="CN204" i="1"/>
  <c r="CK205" i="1"/>
  <c r="CB203" i="6"/>
  <c r="BY204" i="6"/>
  <c r="GC205" i="1"/>
  <c r="GF204" i="1"/>
  <c r="ES200" i="6"/>
  <c r="EV199" i="6"/>
  <c r="CK203" i="6"/>
  <c r="CN201" i="6"/>
  <c r="CN200" i="6"/>
  <c r="DL199" i="6"/>
  <c r="DI200" i="6"/>
  <c r="HM199" i="6"/>
  <c r="HP199" i="6" s="1"/>
  <c r="IZ200" i="1"/>
  <c r="IW203" i="1"/>
  <c r="IZ201" i="1"/>
  <c r="BD201" i="1"/>
  <c r="BD200" i="1"/>
  <c r="BA203" i="1"/>
  <c r="GR199" i="1"/>
  <c r="GO200" i="1"/>
  <c r="JX199" i="1"/>
  <c r="H311" i="6"/>
  <c r="E312" i="6"/>
  <c r="F199" i="10"/>
  <c r="JL198" i="1"/>
  <c r="C198" i="10"/>
  <c r="T201" i="1"/>
  <c r="T200" i="1"/>
  <c r="Q203" i="1"/>
  <c r="HD199" i="1"/>
  <c r="HA200" i="1"/>
  <c r="D200" i="10" s="1"/>
  <c r="JW199" i="1"/>
  <c r="FQ205" i="1"/>
  <c r="FT204" i="1"/>
  <c r="DU203" i="1"/>
  <c r="DX201" i="1"/>
  <c r="DX200" i="1"/>
  <c r="CZ201" i="1"/>
  <c r="CW203" i="1"/>
  <c r="CZ200" i="1"/>
  <c r="AO313" i="6"/>
  <c r="AR312" i="6"/>
  <c r="BA314" i="6"/>
  <c r="BD313" i="6"/>
  <c r="W25" i="11"/>
  <c r="BP200" i="6"/>
  <c r="BP201" i="6"/>
  <c r="BM203" i="6"/>
  <c r="F288" i="1"/>
  <c r="JJ287" i="1"/>
  <c r="AD311" i="6"/>
  <c r="DL200" i="1"/>
  <c r="DL201" i="1"/>
  <c r="DI203" i="1"/>
  <c r="J200" i="10"/>
  <c r="HP201" i="1"/>
  <c r="HP200" i="1"/>
  <c r="HM203" i="1"/>
  <c r="IB200" i="1"/>
  <c r="HY203" i="1"/>
  <c r="IB201" i="1"/>
  <c r="EG200" i="1"/>
  <c r="EJ199" i="1"/>
  <c r="IN199" i="1"/>
  <c r="IK200" i="1"/>
  <c r="H199" i="10"/>
  <c r="AR199" i="1"/>
  <c r="AO200" i="1"/>
  <c r="F313" i="6"/>
  <c r="IX316" i="1"/>
  <c r="GF200" i="6" l="1"/>
  <c r="GF201" i="6"/>
  <c r="GC203" i="6"/>
  <c r="EJ203" i="6"/>
  <c r="EG204" i="6"/>
  <c r="CZ200" i="6"/>
  <c r="CW203" i="6"/>
  <c r="CZ201" i="6"/>
  <c r="AC203" i="6"/>
  <c r="AF201" i="6"/>
  <c r="AF200" i="6"/>
  <c r="Q25" i="11"/>
  <c r="FQ204" i="6"/>
  <c r="FT203" i="6"/>
  <c r="CB201" i="1"/>
  <c r="BY203" i="1"/>
  <c r="CB200" i="1"/>
  <c r="FH203" i="6"/>
  <c r="FE204" i="6"/>
  <c r="KB207" i="1"/>
  <c r="KJ207" i="1" s="1"/>
  <c r="C199" i="10"/>
  <c r="EV203" i="1"/>
  <c r="ES204" i="1"/>
  <c r="H203" i="1"/>
  <c r="E204" i="1"/>
  <c r="Q204" i="6"/>
  <c r="T203" i="6"/>
  <c r="JV201" i="1"/>
  <c r="IW204" i="1"/>
  <c r="IZ203" i="1"/>
  <c r="CK206" i="1"/>
  <c r="CN205" i="1"/>
  <c r="FE204" i="1"/>
  <c r="FH203" i="1"/>
  <c r="JV200" i="1"/>
  <c r="ES203" i="6"/>
  <c r="EV200" i="6"/>
  <c r="EV201" i="6"/>
  <c r="AC205" i="1"/>
  <c r="AF204" i="1"/>
  <c r="DL200" i="6"/>
  <c r="DI203" i="6"/>
  <c r="DL201" i="6"/>
  <c r="GC206" i="1"/>
  <c r="GF205" i="1"/>
  <c r="DX203" i="6"/>
  <c r="DU204" i="6"/>
  <c r="HA203" i="6"/>
  <c r="HD201" i="6"/>
  <c r="HD200" i="6"/>
  <c r="BM204" i="1"/>
  <c r="BP203" i="1"/>
  <c r="BA204" i="1"/>
  <c r="BD203" i="1"/>
  <c r="CL203" i="6"/>
  <c r="HN200" i="6"/>
  <c r="HL211" i="6" s="1"/>
  <c r="HM200" i="6"/>
  <c r="HP201" i="6" s="1"/>
  <c r="CB204" i="6"/>
  <c r="BY205" i="6"/>
  <c r="CK204" i="6"/>
  <c r="CN203" i="6"/>
  <c r="GR204" i="6"/>
  <c r="GO205" i="6"/>
  <c r="JI200" i="1"/>
  <c r="JL200" i="1" s="1"/>
  <c r="GR200" i="1"/>
  <c r="GO203" i="1"/>
  <c r="GR201" i="1"/>
  <c r="JX201" i="1"/>
  <c r="JX200" i="1"/>
  <c r="KF207" i="1"/>
  <c r="FQ206" i="1"/>
  <c r="FT205" i="1"/>
  <c r="EJ200" i="1"/>
  <c r="EJ201" i="1"/>
  <c r="EG203" i="1"/>
  <c r="JW203" i="1" s="1"/>
  <c r="AR201" i="1"/>
  <c r="H200" i="10"/>
  <c r="AR200" i="1"/>
  <c r="AO203" i="1"/>
  <c r="AD312" i="6"/>
  <c r="E313" i="6"/>
  <c r="H312" i="6"/>
  <c r="DL203" i="1"/>
  <c r="DI204" i="1"/>
  <c r="J203" i="10"/>
  <c r="AR313" i="6"/>
  <c r="AO314" i="6"/>
  <c r="F200" i="10"/>
  <c r="CW204" i="1"/>
  <c r="CZ203" i="1"/>
  <c r="Q204" i="1"/>
  <c r="T203" i="1"/>
  <c r="BA315" i="6"/>
  <c r="BD314" i="6"/>
  <c r="BM204" i="6"/>
  <c r="BP203" i="6"/>
  <c r="JW201" i="1"/>
  <c r="F289" i="1"/>
  <c r="JJ288" i="1"/>
  <c r="HP203" i="1"/>
  <c r="HM204" i="1"/>
  <c r="KD207" i="1"/>
  <c r="F314" i="6"/>
  <c r="IB203" i="1"/>
  <c r="HY204" i="1"/>
  <c r="IN200" i="1"/>
  <c r="IK203" i="1"/>
  <c r="IN201" i="1"/>
  <c r="JW200" i="1"/>
  <c r="DX203" i="1"/>
  <c r="DU204" i="1"/>
  <c r="HD200" i="1"/>
  <c r="HA203" i="1"/>
  <c r="D203" i="10" s="1"/>
  <c r="HD201" i="1"/>
  <c r="IX317" i="1"/>
  <c r="JV203" i="1" l="1"/>
  <c r="GC204" i="6"/>
  <c r="GF203" i="6"/>
  <c r="CW204" i="6"/>
  <c r="CZ203" i="6"/>
  <c r="EG205" i="6"/>
  <c r="EJ204" i="6"/>
  <c r="AC204" i="6"/>
  <c r="AF203" i="6"/>
  <c r="KB203" i="1"/>
  <c r="KJ210" i="1"/>
  <c r="KJ209" i="1"/>
  <c r="KJ206" i="1"/>
  <c r="KJ208" i="1"/>
  <c r="KJ205" i="1"/>
  <c r="KJ204" i="1"/>
  <c r="KJ203" i="1"/>
  <c r="FH204" i="6"/>
  <c r="FE205" i="6"/>
  <c r="CB203" i="1"/>
  <c r="BY204" i="1"/>
  <c r="F203" i="10"/>
  <c r="FQ205" i="6"/>
  <c r="FT204" i="6"/>
  <c r="C200" i="10"/>
  <c r="Q205" i="6"/>
  <c r="T204" i="6"/>
  <c r="E205" i="1"/>
  <c r="H204" i="1"/>
  <c r="EV204" i="1"/>
  <c r="ES205" i="1"/>
  <c r="JI201" i="1"/>
  <c r="JL201" i="1" s="1"/>
  <c r="HK211" i="6"/>
  <c r="EV203" i="6"/>
  <c r="ES204" i="6"/>
  <c r="BD204" i="1"/>
  <c r="BA205" i="1"/>
  <c r="CK205" i="6"/>
  <c r="CN204" i="6"/>
  <c r="GC207" i="1"/>
  <c r="GF206" i="1"/>
  <c r="BY206" i="6"/>
  <c r="CB205" i="6"/>
  <c r="BP204" i="1"/>
  <c r="BM205" i="1"/>
  <c r="DL203" i="6"/>
  <c r="DI204" i="6"/>
  <c r="FE205" i="1"/>
  <c r="FH204" i="1"/>
  <c r="HP200" i="6"/>
  <c r="HA204" i="6"/>
  <c r="HD203" i="6"/>
  <c r="CL204" i="6"/>
  <c r="HN203" i="6"/>
  <c r="AC206" i="1"/>
  <c r="AF205" i="1"/>
  <c r="CN206" i="1"/>
  <c r="CK207" i="1"/>
  <c r="HM203" i="6"/>
  <c r="HP203" i="6" s="1"/>
  <c r="GO206" i="6"/>
  <c r="GR205" i="6"/>
  <c r="DU205" i="6"/>
  <c r="DX204" i="6"/>
  <c r="IZ204" i="1"/>
  <c r="IW205" i="1"/>
  <c r="DU205" i="1"/>
  <c r="DX204" i="1"/>
  <c r="F290" i="1"/>
  <c r="JJ289" i="1"/>
  <c r="KF203" i="1"/>
  <c r="KN205" i="1"/>
  <c r="KN203" i="1"/>
  <c r="KN204" i="1"/>
  <c r="KN209" i="1"/>
  <c r="KN207" i="1"/>
  <c r="KN210" i="1"/>
  <c r="KN208" i="1"/>
  <c r="KN206" i="1"/>
  <c r="HM205" i="1"/>
  <c r="HP204" i="1"/>
  <c r="IB204" i="1"/>
  <c r="HY205" i="1"/>
  <c r="FQ207" i="1"/>
  <c r="FT206" i="1"/>
  <c r="T204" i="1"/>
  <c r="Q205" i="1"/>
  <c r="F315" i="6"/>
  <c r="CZ204" i="1"/>
  <c r="CW205" i="1"/>
  <c r="BP204" i="6"/>
  <c r="BM205" i="6"/>
  <c r="H313" i="6"/>
  <c r="E314" i="6"/>
  <c r="EJ203" i="1"/>
  <c r="EG204" i="1"/>
  <c r="GR203" i="1"/>
  <c r="GO204" i="1"/>
  <c r="JX203" i="1"/>
  <c r="JI203" i="1"/>
  <c r="JG211" i="1" s="1"/>
  <c r="KL208" i="1"/>
  <c r="KL205" i="1"/>
  <c r="KL209" i="1"/>
  <c r="KL210" i="1"/>
  <c r="KL204" i="1"/>
  <c r="KD203" i="1"/>
  <c r="KL207" i="1"/>
  <c r="KL203" i="1"/>
  <c r="KL206" i="1"/>
  <c r="BD315" i="6"/>
  <c r="BA316" i="6"/>
  <c r="AD313" i="6"/>
  <c r="HD203" i="1"/>
  <c r="HA204" i="1"/>
  <c r="D204" i="10" s="1"/>
  <c r="DI205" i="1"/>
  <c r="DL204" i="1"/>
  <c r="J204" i="10"/>
  <c r="AR314" i="6"/>
  <c r="AO315" i="6"/>
  <c r="IK204" i="1"/>
  <c r="IN203" i="1"/>
  <c r="AR203" i="1"/>
  <c r="AO204" i="1"/>
  <c r="H203" i="10"/>
  <c r="IX320" i="1"/>
  <c r="JV204" i="1" l="1"/>
  <c r="GF204" i="6"/>
  <c r="GC205" i="6"/>
  <c r="AF204" i="6"/>
  <c r="AC205" i="6"/>
  <c r="EG206" i="6"/>
  <c r="EJ205" i="6"/>
  <c r="CZ204" i="6"/>
  <c r="CW205" i="6"/>
  <c r="FQ206" i="6"/>
  <c r="FT205" i="6"/>
  <c r="CB204" i="1"/>
  <c r="BY205" i="1"/>
  <c r="HM204" i="6"/>
  <c r="HP204" i="6" s="1"/>
  <c r="FH205" i="6"/>
  <c r="FE206" i="6"/>
  <c r="E206" i="1"/>
  <c r="H205" i="1"/>
  <c r="EV205" i="1"/>
  <c r="ES206" i="1"/>
  <c r="T205" i="6"/>
  <c r="Q206" i="6"/>
  <c r="AC207" i="1"/>
  <c r="AF206" i="1"/>
  <c r="HA205" i="6"/>
  <c r="HD204" i="6"/>
  <c r="IW206" i="1"/>
  <c r="IZ205" i="1"/>
  <c r="CK208" i="1"/>
  <c r="CN207" i="1"/>
  <c r="BY207" i="6"/>
  <c r="CB206" i="6"/>
  <c r="F204" i="10"/>
  <c r="GC208" i="1"/>
  <c r="GF207" i="1"/>
  <c r="CN205" i="6"/>
  <c r="CK206" i="6"/>
  <c r="GR206" i="6"/>
  <c r="GO207" i="6"/>
  <c r="DX205" i="6"/>
  <c r="DU206" i="6"/>
  <c r="DL204" i="6"/>
  <c r="DI205" i="6"/>
  <c r="BA206" i="1"/>
  <c r="BD205" i="1"/>
  <c r="ES205" i="6"/>
  <c r="EV204" i="6"/>
  <c r="CL205" i="6"/>
  <c r="HN204" i="6"/>
  <c r="FE206" i="1"/>
  <c r="FH205" i="1"/>
  <c r="BM206" i="1"/>
  <c r="BP205" i="1"/>
  <c r="AO205" i="1"/>
  <c r="AR204" i="1"/>
  <c r="H204" i="10"/>
  <c r="AR315" i="6"/>
  <c r="AO316" i="6"/>
  <c r="JW204" i="1"/>
  <c r="HM206" i="1"/>
  <c r="HP205" i="1"/>
  <c r="AD314" i="6"/>
  <c r="Q206" i="1"/>
  <c r="T205" i="1"/>
  <c r="H314" i="6"/>
  <c r="E315" i="6"/>
  <c r="CZ205" i="1"/>
  <c r="CW206" i="1"/>
  <c r="FQ208" i="1"/>
  <c r="FT207" i="1"/>
  <c r="HY206" i="1"/>
  <c r="IB205" i="1"/>
  <c r="BA317" i="6"/>
  <c r="BD316" i="6"/>
  <c r="F293" i="1"/>
  <c r="JJ290" i="1"/>
  <c r="JH301" i="1" s="1"/>
  <c r="IN204" i="1"/>
  <c r="IK205" i="1"/>
  <c r="JL203" i="1"/>
  <c r="C203" i="10"/>
  <c r="DI206" i="1"/>
  <c r="DL205" i="1"/>
  <c r="J205" i="10"/>
  <c r="F316" i="6"/>
  <c r="EG205" i="1"/>
  <c r="JW205" i="1" s="1"/>
  <c r="EJ204" i="1"/>
  <c r="HD204" i="1"/>
  <c r="HA205" i="1"/>
  <c r="D205" i="10" s="1"/>
  <c r="GO205" i="1"/>
  <c r="GR204" i="1"/>
  <c r="JX204" i="1"/>
  <c r="BM206" i="6"/>
  <c r="BP205" i="6"/>
  <c r="JI204" i="1"/>
  <c r="DU206" i="1"/>
  <c r="DX205" i="1"/>
  <c r="IX321" i="1"/>
  <c r="JV205" i="1" l="1"/>
  <c r="GF205" i="6"/>
  <c r="GC206" i="6"/>
  <c r="EG207" i="6"/>
  <c r="EJ206" i="6"/>
  <c r="AF205" i="6"/>
  <c r="AC206" i="6"/>
  <c r="CZ205" i="6"/>
  <c r="CW206" i="6"/>
  <c r="FE207" i="6"/>
  <c r="FH206" i="6"/>
  <c r="BY206" i="1"/>
  <c r="CB205" i="1"/>
  <c r="FQ207" i="6"/>
  <c r="FT206" i="6"/>
  <c r="ES207" i="1"/>
  <c r="EV206" i="1"/>
  <c r="Q207" i="6"/>
  <c r="T206" i="6"/>
  <c r="H206" i="1"/>
  <c r="E207" i="1"/>
  <c r="FE207" i="1"/>
  <c r="FH206" i="1"/>
  <c r="BA207" i="1"/>
  <c r="BD206" i="1"/>
  <c r="GC209" i="1"/>
  <c r="GF208" i="1"/>
  <c r="DL205" i="6"/>
  <c r="DI206" i="6"/>
  <c r="CL206" i="6"/>
  <c r="HN205" i="6"/>
  <c r="DU207" i="6"/>
  <c r="DX206" i="6"/>
  <c r="CB207" i="6"/>
  <c r="BY208" i="6"/>
  <c r="EV205" i="6"/>
  <c r="ES206" i="6"/>
  <c r="CK209" i="1"/>
  <c r="CN208" i="1"/>
  <c r="BM207" i="1"/>
  <c r="BP206" i="1"/>
  <c r="HM205" i="6"/>
  <c r="HP205" i="6" s="1"/>
  <c r="GO208" i="6"/>
  <c r="GR207" i="6"/>
  <c r="IZ206" i="1"/>
  <c r="IW207" i="1"/>
  <c r="CN206" i="6"/>
  <c r="CK207" i="6"/>
  <c r="HD205" i="6"/>
  <c r="HA206" i="6"/>
  <c r="AF207" i="1"/>
  <c r="AC208" i="1"/>
  <c r="BD317" i="6"/>
  <c r="BA320" i="6"/>
  <c r="BD318" i="6"/>
  <c r="IN205" i="1"/>
  <c r="IK206" i="1"/>
  <c r="EJ205" i="1"/>
  <c r="EG206" i="1"/>
  <c r="JJ291" i="1"/>
  <c r="F317" i="6"/>
  <c r="F294" i="1"/>
  <c r="JJ293" i="1"/>
  <c r="T206" i="1"/>
  <c r="Q207" i="1"/>
  <c r="H205" i="10"/>
  <c r="AO206" i="1"/>
  <c r="AR205" i="1"/>
  <c r="JL204" i="1"/>
  <c r="C204" i="10"/>
  <c r="JI205" i="1"/>
  <c r="IB206" i="1"/>
  <c r="HY207" i="1"/>
  <c r="BM207" i="6"/>
  <c r="BP206" i="6"/>
  <c r="GO206" i="1"/>
  <c r="GR205" i="1"/>
  <c r="JX205" i="1"/>
  <c r="AD315" i="6"/>
  <c r="AO317" i="6"/>
  <c r="AR316" i="6"/>
  <c r="HA206" i="1"/>
  <c r="D206" i="10" s="1"/>
  <c r="HD205" i="1"/>
  <c r="DI207" i="1"/>
  <c r="DL206" i="1"/>
  <c r="J206" i="10"/>
  <c r="E316" i="6"/>
  <c r="H315" i="6"/>
  <c r="F205" i="10"/>
  <c r="HM207" i="1"/>
  <c r="HP206" i="1"/>
  <c r="CZ206" i="1"/>
  <c r="CW207" i="1"/>
  <c r="DX206" i="1"/>
  <c r="DU207" i="1"/>
  <c r="FT208" i="1"/>
  <c r="FQ209" i="1"/>
  <c r="IX322" i="1"/>
  <c r="GF206" i="6" l="1"/>
  <c r="GC207" i="6"/>
  <c r="JV206" i="1"/>
  <c r="HM206" i="6"/>
  <c r="HP206" i="6" s="1"/>
  <c r="AC207" i="6"/>
  <c r="AF206" i="6"/>
  <c r="CW207" i="6"/>
  <c r="CZ206" i="6"/>
  <c r="EG208" i="6"/>
  <c r="EJ207" i="6"/>
  <c r="FT207" i="6"/>
  <c r="FQ208" i="6"/>
  <c r="BY207" i="1"/>
  <c r="CB206" i="1"/>
  <c r="FH207" i="6"/>
  <c r="FE208" i="6"/>
  <c r="H207" i="1"/>
  <c r="E208" i="1"/>
  <c r="T207" i="6"/>
  <c r="Q208" i="6"/>
  <c r="ES208" i="1"/>
  <c r="EV207" i="1"/>
  <c r="AF208" i="1"/>
  <c r="AC209" i="1"/>
  <c r="IW208" i="1"/>
  <c r="IZ207" i="1"/>
  <c r="CL207" i="6"/>
  <c r="HN206" i="6"/>
  <c r="BM208" i="1"/>
  <c r="BP207" i="1"/>
  <c r="DI207" i="6"/>
  <c r="DL206" i="6"/>
  <c r="GR208" i="6"/>
  <c r="GO209" i="6"/>
  <c r="CN209" i="1"/>
  <c r="CN210" i="1"/>
  <c r="CK212" i="1"/>
  <c r="CK208" i="6"/>
  <c r="CN207" i="6"/>
  <c r="EV206" i="6"/>
  <c r="ES207" i="6"/>
  <c r="GF209" i="1"/>
  <c r="GF210" i="1"/>
  <c r="GC212" i="1"/>
  <c r="HD206" i="6"/>
  <c r="HA207" i="6"/>
  <c r="BY209" i="6"/>
  <c r="CB208" i="6"/>
  <c r="BA208" i="1"/>
  <c r="BD207" i="1"/>
  <c r="DU208" i="6"/>
  <c r="DX207" i="6"/>
  <c r="FH207" i="1"/>
  <c r="FE208" i="1"/>
  <c r="JI206" i="1"/>
  <c r="JL206" i="1" s="1"/>
  <c r="H316" i="6"/>
  <c r="E317" i="6"/>
  <c r="GO207" i="1"/>
  <c r="GR206" i="1"/>
  <c r="JX206" i="1"/>
  <c r="JW206" i="1"/>
  <c r="F295" i="1"/>
  <c r="JJ294" i="1"/>
  <c r="CW208" i="1"/>
  <c r="CZ207" i="1"/>
  <c r="DL207" i="1"/>
  <c r="DI208" i="1"/>
  <c r="J207" i="10"/>
  <c r="AO207" i="1"/>
  <c r="AR206" i="1"/>
  <c r="H206" i="10"/>
  <c r="IN206" i="1"/>
  <c r="IK207" i="1"/>
  <c r="BP207" i="6"/>
  <c r="BM208" i="6"/>
  <c r="FQ212" i="1"/>
  <c r="FT209" i="1"/>
  <c r="FT210" i="1"/>
  <c r="HA207" i="1"/>
  <c r="D207" i="10" s="1"/>
  <c r="HD206" i="1"/>
  <c r="IB207" i="1"/>
  <c r="HY208" i="1"/>
  <c r="DX207" i="1"/>
  <c r="DU208" i="1"/>
  <c r="HP207" i="1"/>
  <c r="HM208" i="1"/>
  <c r="F320" i="6"/>
  <c r="Q208" i="1"/>
  <c r="T207" i="1"/>
  <c r="EG207" i="1"/>
  <c r="EJ206" i="1"/>
  <c r="AR317" i="6"/>
  <c r="AO320" i="6"/>
  <c r="AR318" i="6"/>
  <c r="U38" i="11"/>
  <c r="C205" i="10"/>
  <c r="JL205" i="1"/>
  <c r="BA321" i="6"/>
  <c r="BD320" i="6"/>
  <c r="AD316" i="6"/>
  <c r="F206" i="10"/>
  <c r="IX323" i="1"/>
  <c r="GF207" i="6" l="1"/>
  <c r="GC208" i="6"/>
  <c r="CW208" i="6"/>
  <c r="CZ207" i="6"/>
  <c r="EG209" i="6"/>
  <c r="EJ208" i="6"/>
  <c r="HM207" i="6"/>
  <c r="HP207" i="6" s="1"/>
  <c r="AC208" i="6"/>
  <c r="AF207" i="6"/>
  <c r="JV207" i="1"/>
  <c r="FH208" i="6"/>
  <c r="FE209" i="6"/>
  <c r="FT208" i="6"/>
  <c r="FQ209" i="6"/>
  <c r="BY208" i="1"/>
  <c r="CB207" i="1"/>
  <c r="Q209" i="6"/>
  <c r="T208" i="6"/>
  <c r="EV208" i="1"/>
  <c r="ES209" i="1"/>
  <c r="H208" i="1"/>
  <c r="E209" i="1"/>
  <c r="C206" i="10"/>
  <c r="F207" i="10"/>
  <c r="DX208" i="6"/>
  <c r="DU209" i="6"/>
  <c r="CK209" i="6"/>
  <c r="CN208" i="6"/>
  <c r="CK213" i="1"/>
  <c r="CN212" i="1"/>
  <c r="HD207" i="6"/>
  <c r="HA208" i="6"/>
  <c r="IZ208" i="1"/>
  <c r="IW209" i="1"/>
  <c r="GC213" i="1"/>
  <c r="GF212" i="1"/>
  <c r="GR210" i="6"/>
  <c r="GO212" i="6"/>
  <c r="GR209" i="6"/>
  <c r="AC212" i="1"/>
  <c r="AF210" i="1"/>
  <c r="AF209" i="1"/>
  <c r="DI208" i="6"/>
  <c r="DL207" i="6"/>
  <c r="BD208" i="1"/>
  <c r="BA209" i="1"/>
  <c r="FE209" i="1"/>
  <c r="FH208" i="1"/>
  <c r="ES208" i="6"/>
  <c r="EV207" i="6"/>
  <c r="BM209" i="1"/>
  <c r="BP208" i="1"/>
  <c r="CB210" i="6"/>
  <c r="BY212" i="6"/>
  <c r="CB209" i="6"/>
  <c r="CL208" i="6"/>
  <c r="HN207" i="6"/>
  <c r="JI207" i="1"/>
  <c r="C207" i="10" s="1"/>
  <c r="F321" i="6"/>
  <c r="AD317" i="6"/>
  <c r="BP208" i="6"/>
  <c r="BM209" i="6"/>
  <c r="H207" i="10"/>
  <c r="AR207" i="1"/>
  <c r="AO208" i="1"/>
  <c r="F296" i="1"/>
  <c r="JJ295" i="1"/>
  <c r="Q209" i="1"/>
  <c r="T208" i="1"/>
  <c r="HA208" i="1"/>
  <c r="HD207" i="1"/>
  <c r="DL208" i="1"/>
  <c r="DI209" i="1"/>
  <c r="J208" i="10"/>
  <c r="GR207" i="1"/>
  <c r="GO208" i="1"/>
  <c r="JX207" i="1"/>
  <c r="IB208" i="1"/>
  <c r="HY209" i="1"/>
  <c r="E320" i="6"/>
  <c r="H317" i="6"/>
  <c r="H318" i="6"/>
  <c r="DX208" i="1"/>
  <c r="DU209" i="1"/>
  <c r="EG208" i="1"/>
  <c r="EJ207" i="1"/>
  <c r="IK208" i="1"/>
  <c r="IN207" i="1"/>
  <c r="JW207" i="1"/>
  <c r="HP208" i="1"/>
  <c r="HM209" i="1"/>
  <c r="BD321" i="6"/>
  <c r="BA322" i="6"/>
  <c r="AR320" i="6"/>
  <c r="AO321" i="6"/>
  <c r="FQ213" i="1"/>
  <c r="FT212" i="1"/>
  <c r="CZ208" i="1"/>
  <c r="CW209" i="1"/>
  <c r="IX324" i="1"/>
  <c r="JV208" i="1" l="1"/>
  <c r="GC209" i="6"/>
  <c r="GF208" i="6"/>
  <c r="AF208" i="6"/>
  <c r="AC209" i="6"/>
  <c r="EJ210" i="6"/>
  <c r="EJ209" i="6"/>
  <c r="EG212" i="6"/>
  <c r="CZ208" i="6"/>
  <c r="CW209" i="6"/>
  <c r="BY209" i="1"/>
  <c r="CB208" i="1"/>
  <c r="FT210" i="6"/>
  <c r="FQ212" i="6"/>
  <c r="FT209" i="6"/>
  <c r="FH209" i="6"/>
  <c r="FH210" i="6"/>
  <c r="FE212" i="6"/>
  <c r="E212" i="1"/>
  <c r="H209" i="1"/>
  <c r="H210" i="1"/>
  <c r="EV210" i="1"/>
  <c r="ES212" i="1"/>
  <c r="EV209" i="1"/>
  <c r="Q212" i="6"/>
  <c r="T209" i="6"/>
  <c r="T210" i="6"/>
  <c r="S26" i="11"/>
  <c r="JL207" i="1"/>
  <c r="HM208" i="6"/>
  <c r="HP208" i="6" s="1"/>
  <c r="CL209" i="6"/>
  <c r="HN208" i="6"/>
  <c r="BD210" i="1"/>
  <c r="BA212" i="1"/>
  <c r="BD209" i="1"/>
  <c r="GO213" i="6"/>
  <c r="GR212" i="6"/>
  <c r="GC214" i="1"/>
  <c r="GF213" i="1"/>
  <c r="BY213" i="6"/>
  <c r="CB212" i="6"/>
  <c r="CN213" i="1"/>
  <c r="CK214" i="1"/>
  <c r="DI209" i="6"/>
  <c r="DL208" i="6"/>
  <c r="BP209" i="1"/>
  <c r="BM212" i="1"/>
  <c r="BP210" i="1"/>
  <c r="IW212" i="1"/>
  <c r="IZ209" i="1"/>
  <c r="IZ210" i="1"/>
  <c r="ES209" i="6"/>
  <c r="EV208" i="6"/>
  <c r="CK212" i="6"/>
  <c r="CN209" i="6"/>
  <c r="CN210" i="6"/>
  <c r="DX210" i="6"/>
  <c r="DX209" i="6"/>
  <c r="DU212" i="6"/>
  <c r="FH209" i="1"/>
  <c r="FH210" i="1"/>
  <c r="FE212" i="1"/>
  <c r="AF212" i="1"/>
  <c r="AC213" i="1"/>
  <c r="HD208" i="6"/>
  <c r="HA209" i="6"/>
  <c r="EG209" i="1"/>
  <c r="JW210" i="1" s="1"/>
  <c r="EJ208" i="1"/>
  <c r="IB209" i="1"/>
  <c r="HY212" i="1"/>
  <c r="IB210" i="1"/>
  <c r="HA209" i="1"/>
  <c r="D209" i="10" s="1"/>
  <c r="HD208" i="1"/>
  <c r="BA323" i="6"/>
  <c r="BD322" i="6"/>
  <c r="JI208" i="1"/>
  <c r="W26" i="11"/>
  <c r="BP210" i="6"/>
  <c r="BP209" i="6"/>
  <c r="BM212" i="6"/>
  <c r="JW208" i="1"/>
  <c r="F208" i="10"/>
  <c r="F297" i="1"/>
  <c r="JJ296" i="1"/>
  <c r="AR321" i="6"/>
  <c r="AO322" i="6"/>
  <c r="DX209" i="1"/>
  <c r="DU212" i="1"/>
  <c r="DX210" i="1"/>
  <c r="IN208" i="1"/>
  <c r="IK209" i="1"/>
  <c r="AD320" i="6"/>
  <c r="E321" i="6"/>
  <c r="H320" i="6"/>
  <c r="T210" i="1"/>
  <c r="Q212" i="1"/>
  <c r="T209" i="1"/>
  <c r="D208" i="10"/>
  <c r="HM212" i="1"/>
  <c r="HP210" i="1"/>
  <c r="HP209" i="1"/>
  <c r="DL209" i="1"/>
  <c r="DL210" i="1"/>
  <c r="DI212" i="1"/>
  <c r="J209" i="10"/>
  <c r="F322" i="6"/>
  <c r="CZ209" i="1"/>
  <c r="CW212" i="1"/>
  <c r="CZ210" i="1"/>
  <c r="GR208" i="1"/>
  <c r="GO209" i="1"/>
  <c r="JX208" i="1"/>
  <c r="FT213" i="1"/>
  <c r="FQ214" i="1"/>
  <c r="H208" i="10"/>
  <c r="AO209" i="1"/>
  <c r="AR208" i="1"/>
  <c r="IX325" i="1"/>
  <c r="GF210" i="6" l="1"/>
  <c r="GC212" i="6"/>
  <c r="GF209" i="6"/>
  <c r="EG213" i="6"/>
  <c r="EJ212" i="6"/>
  <c r="AF209" i="6"/>
  <c r="AF210" i="6"/>
  <c r="AC212" i="6"/>
  <c r="Q26" i="11"/>
  <c r="CW212" i="6"/>
  <c r="CZ210" i="6"/>
  <c r="CZ209" i="6"/>
  <c r="JV209" i="1"/>
  <c r="FE213" i="6"/>
  <c r="FH212" i="6"/>
  <c r="JW209" i="1"/>
  <c r="FQ213" i="6"/>
  <c r="FT212" i="6"/>
  <c r="CB210" i="1"/>
  <c r="BY212" i="1"/>
  <c r="CB209" i="1"/>
  <c r="T212" i="6"/>
  <c r="Q213" i="6"/>
  <c r="ES213" i="1"/>
  <c r="EV212" i="1"/>
  <c r="E213" i="1"/>
  <c r="H212" i="1"/>
  <c r="KB216" i="1"/>
  <c r="KJ217" i="1" s="1"/>
  <c r="JV210" i="1"/>
  <c r="AC214" i="1"/>
  <c r="AF213" i="1"/>
  <c r="CB213" i="6"/>
  <c r="BY214" i="6"/>
  <c r="BP212" i="1"/>
  <c r="BM213" i="1"/>
  <c r="KD216" i="1"/>
  <c r="KL218" i="1" s="1"/>
  <c r="CN212" i="6"/>
  <c r="CK213" i="6"/>
  <c r="GF214" i="1"/>
  <c r="GC215" i="1"/>
  <c r="FE213" i="1"/>
  <c r="FH212" i="1"/>
  <c r="DL210" i="6"/>
  <c r="DL209" i="6"/>
  <c r="DI212" i="6"/>
  <c r="CK215" i="1"/>
  <c r="CN214" i="1"/>
  <c r="EV210" i="6"/>
  <c r="EV209" i="6"/>
  <c r="ES212" i="6"/>
  <c r="GO214" i="6"/>
  <c r="GR213" i="6"/>
  <c r="HM209" i="6"/>
  <c r="HP210" i="6" s="1"/>
  <c r="BD212" i="1"/>
  <c r="BA213" i="1"/>
  <c r="F209" i="10"/>
  <c r="DU213" i="6"/>
  <c r="DX212" i="6"/>
  <c r="HD209" i="6"/>
  <c r="HA212" i="6"/>
  <c r="HD210" i="6"/>
  <c r="IZ212" i="1"/>
  <c r="IW213" i="1"/>
  <c r="CL212" i="6"/>
  <c r="HN209" i="6"/>
  <c r="HL220" i="6" s="1"/>
  <c r="JI209" i="1"/>
  <c r="C209" i="10" s="1"/>
  <c r="DU213" i="1"/>
  <c r="DX212" i="1"/>
  <c r="F298" i="1"/>
  <c r="JJ297" i="1"/>
  <c r="CW213" i="1"/>
  <c r="CZ212" i="1"/>
  <c r="HA212" i="1"/>
  <c r="HD209" i="1"/>
  <c r="HD210" i="1"/>
  <c r="FT214" i="1"/>
  <c r="FQ215" i="1"/>
  <c r="HM213" i="1"/>
  <c r="HP212" i="1"/>
  <c r="Q213" i="1"/>
  <c r="T212" i="1"/>
  <c r="AD321" i="6"/>
  <c r="AO323" i="6"/>
  <c r="AR322" i="6"/>
  <c r="BP212" i="6"/>
  <c r="BM213" i="6"/>
  <c r="IB212" i="1"/>
  <c r="HY213" i="1"/>
  <c r="AR209" i="1"/>
  <c r="AR210" i="1"/>
  <c r="H209" i="10"/>
  <c r="AO212" i="1"/>
  <c r="IK212" i="1"/>
  <c r="IN209" i="1"/>
  <c r="IN210" i="1"/>
  <c r="BA324" i="6"/>
  <c r="BD323" i="6"/>
  <c r="F323" i="6"/>
  <c r="EJ210" i="1"/>
  <c r="EG212" i="1"/>
  <c r="EJ209" i="1"/>
  <c r="GR210" i="1"/>
  <c r="GR209" i="1"/>
  <c r="GO212" i="1"/>
  <c r="JX210" i="1"/>
  <c r="KF216" i="1"/>
  <c r="JX209" i="1"/>
  <c r="DL212" i="1"/>
  <c r="DI213" i="1"/>
  <c r="J212" i="10"/>
  <c r="H321" i="6"/>
  <c r="E322" i="6"/>
  <c r="C208" i="10"/>
  <c r="JL208" i="1"/>
  <c r="IX326" i="1"/>
  <c r="GF212" i="6" l="1"/>
  <c r="GC213" i="6"/>
  <c r="AC213" i="6"/>
  <c r="AF212" i="6"/>
  <c r="CW213" i="6"/>
  <c r="CZ212" i="6"/>
  <c r="EG214" i="6"/>
  <c r="EJ213" i="6"/>
  <c r="KL219" i="1"/>
  <c r="KL214" i="1"/>
  <c r="KL215" i="1"/>
  <c r="BY213" i="1"/>
  <c r="CB212" i="1"/>
  <c r="FT213" i="6"/>
  <c r="FQ214" i="6"/>
  <c r="KJ212" i="1"/>
  <c r="FE214" i="6"/>
  <c r="FH213" i="6"/>
  <c r="KJ216" i="1"/>
  <c r="KL213" i="1"/>
  <c r="E214" i="1"/>
  <c r="H213" i="1"/>
  <c r="KD212" i="1"/>
  <c r="ES214" i="1"/>
  <c r="EV213" i="1"/>
  <c r="KB212" i="1"/>
  <c r="KL217" i="1"/>
  <c r="KJ215" i="1"/>
  <c r="KJ214" i="1"/>
  <c r="KJ219" i="1"/>
  <c r="Q214" i="6"/>
  <c r="T213" i="6"/>
  <c r="KJ213" i="1"/>
  <c r="KJ218" i="1"/>
  <c r="HK220" i="6"/>
  <c r="HP209" i="6"/>
  <c r="CN215" i="1"/>
  <c r="CK216" i="1"/>
  <c r="GF215" i="1"/>
  <c r="GC216" i="1"/>
  <c r="HD212" i="6"/>
  <c r="HA213" i="6"/>
  <c r="DL212" i="6"/>
  <c r="DI213" i="6"/>
  <c r="CK214" i="6"/>
  <c r="CN213" i="6"/>
  <c r="DU214" i="6"/>
  <c r="DX213" i="6"/>
  <c r="BM214" i="1"/>
  <c r="BP213" i="1"/>
  <c r="GO215" i="6"/>
  <c r="GR214" i="6"/>
  <c r="FE214" i="1"/>
  <c r="FH213" i="1"/>
  <c r="BY215" i="6"/>
  <c r="CB214" i="6"/>
  <c r="ES213" i="6"/>
  <c r="EV212" i="6"/>
  <c r="KL216" i="1"/>
  <c r="HM212" i="6"/>
  <c r="HP212" i="6" s="1"/>
  <c r="KL212" i="1"/>
  <c r="CL213" i="6"/>
  <c r="HN212" i="6"/>
  <c r="BA214" i="1"/>
  <c r="BD213" i="1"/>
  <c r="IZ213" i="1"/>
  <c r="IW214" i="1"/>
  <c r="AF214" i="1"/>
  <c r="AC215" i="1"/>
  <c r="JL209" i="1"/>
  <c r="JI210" i="1"/>
  <c r="JL210" i="1" s="1"/>
  <c r="CZ213" i="1"/>
  <c r="CW214" i="1"/>
  <c r="F299" i="1"/>
  <c r="JJ298" i="1"/>
  <c r="HM214" i="1"/>
  <c r="HP213" i="1"/>
  <c r="F324" i="6"/>
  <c r="AO324" i="6"/>
  <c r="AR323" i="6"/>
  <c r="DX213" i="1"/>
  <c r="DU214" i="1"/>
  <c r="BP213" i="6"/>
  <c r="BM214" i="6"/>
  <c r="FQ216" i="1"/>
  <c r="FT215" i="1"/>
  <c r="HD212" i="1"/>
  <c r="HA213" i="1"/>
  <c r="D213" i="10" s="1"/>
  <c r="AD322" i="6"/>
  <c r="AR212" i="1"/>
  <c r="H212" i="10"/>
  <c r="AO213" i="1"/>
  <c r="JI212" i="1"/>
  <c r="JG220" i="1" s="1"/>
  <c r="JV212" i="1"/>
  <c r="T213" i="1"/>
  <c r="Q214" i="1"/>
  <c r="EJ212" i="1"/>
  <c r="EG213" i="1"/>
  <c r="JW213" i="1" s="1"/>
  <c r="IN212" i="1"/>
  <c r="IK213" i="1"/>
  <c r="F212" i="10"/>
  <c r="D212" i="10"/>
  <c r="BD324" i="6"/>
  <c r="BA325" i="6"/>
  <c r="KF212" i="1"/>
  <c r="KN217" i="1"/>
  <c r="KN218" i="1"/>
  <c r="KN219" i="1"/>
  <c r="KN214" i="1"/>
  <c r="KN213" i="1"/>
  <c r="KN216" i="1"/>
  <c r="KN215" i="1"/>
  <c r="KN212" i="1"/>
  <c r="E323" i="6"/>
  <c r="H322" i="6"/>
  <c r="GO213" i="1"/>
  <c r="GR212" i="1"/>
  <c r="JX212" i="1"/>
  <c r="DL213" i="1"/>
  <c r="DI214" i="1"/>
  <c r="J213" i="10"/>
  <c r="IB213" i="1"/>
  <c r="HY214" i="1"/>
  <c r="JW212" i="1"/>
  <c r="IX329" i="1"/>
  <c r="GF213" i="6" l="1"/>
  <c r="GC214" i="6"/>
  <c r="CZ213" i="6"/>
  <c r="CW214" i="6"/>
  <c r="EJ214" i="6"/>
  <c r="EG215" i="6"/>
  <c r="AC214" i="6"/>
  <c r="AF213" i="6"/>
  <c r="FE215" i="6"/>
  <c r="FH214" i="6"/>
  <c r="FT214" i="6"/>
  <c r="FQ215" i="6"/>
  <c r="BY214" i="1"/>
  <c r="CB213" i="1"/>
  <c r="ES215" i="1"/>
  <c r="EV214" i="1"/>
  <c r="T214" i="6"/>
  <c r="Q215" i="6"/>
  <c r="E215" i="1"/>
  <c r="E216" i="1" s="1"/>
  <c r="H214" i="1"/>
  <c r="AC216" i="1"/>
  <c r="AF215" i="1"/>
  <c r="DL213" i="6"/>
  <c r="DI214" i="6"/>
  <c r="BP214" i="1"/>
  <c r="BM215" i="1"/>
  <c r="IW215" i="1"/>
  <c r="IZ214" i="1"/>
  <c r="EV213" i="6"/>
  <c r="ES214" i="6"/>
  <c r="HD213" i="6"/>
  <c r="HA214" i="6"/>
  <c r="CB215" i="6"/>
  <c r="BY216" i="6"/>
  <c r="GF216" i="1"/>
  <c r="GC217" i="1"/>
  <c r="BA215" i="1"/>
  <c r="BD214" i="1"/>
  <c r="DU215" i="6"/>
  <c r="DX214" i="6"/>
  <c r="FE215" i="1"/>
  <c r="FH214" i="1"/>
  <c r="CK217" i="1"/>
  <c r="CN216" i="1"/>
  <c r="F213" i="10"/>
  <c r="CL214" i="6"/>
  <c r="HN213" i="6"/>
  <c r="GR215" i="6"/>
  <c r="GO216" i="6"/>
  <c r="HM213" i="6"/>
  <c r="HP213" i="6" s="1"/>
  <c r="CK215" i="6"/>
  <c r="CN214" i="6"/>
  <c r="JI213" i="1"/>
  <c r="JL213" i="1" s="1"/>
  <c r="AD323" i="6"/>
  <c r="F302" i="1"/>
  <c r="JJ299" i="1"/>
  <c r="JH310" i="1" s="1"/>
  <c r="FT216" i="1"/>
  <c r="FQ217" i="1"/>
  <c r="DI215" i="1"/>
  <c r="DL214" i="1"/>
  <c r="J214" i="10"/>
  <c r="AO325" i="6"/>
  <c r="AR324" i="6"/>
  <c r="AO214" i="1"/>
  <c r="AR213" i="1"/>
  <c r="H213" i="10"/>
  <c r="JV213" i="1"/>
  <c r="T214" i="1"/>
  <c r="Q215" i="1"/>
  <c r="BP214" i="6"/>
  <c r="BM215" i="6"/>
  <c r="GR213" i="1"/>
  <c r="GO214" i="1"/>
  <c r="GR214" i="1" s="1"/>
  <c r="JX213" i="1"/>
  <c r="IK214" i="1"/>
  <c r="IN213" i="1"/>
  <c r="F325" i="6"/>
  <c r="DX214" i="1"/>
  <c r="DU215" i="1"/>
  <c r="HP214" i="1"/>
  <c r="HM215" i="1"/>
  <c r="IB214" i="1"/>
  <c r="HY215" i="1"/>
  <c r="E324" i="6"/>
  <c r="H323" i="6"/>
  <c r="BA326" i="6"/>
  <c r="BD325" i="6"/>
  <c r="HD213" i="1"/>
  <c r="HA214" i="1"/>
  <c r="D214" i="10" s="1"/>
  <c r="CZ214" i="1"/>
  <c r="CW215" i="1"/>
  <c r="EG214" i="1"/>
  <c r="JW214" i="1" s="1"/>
  <c r="EJ213" i="1"/>
  <c r="C212" i="10"/>
  <c r="JL212" i="1"/>
  <c r="IX330" i="1"/>
  <c r="GF214" i="6" l="1"/>
  <c r="GC215" i="6"/>
  <c r="AF214" i="6"/>
  <c r="AC215" i="6"/>
  <c r="EJ215" i="6"/>
  <c r="EG216" i="6"/>
  <c r="CW215" i="6"/>
  <c r="CZ214" i="6"/>
  <c r="CB214" i="1"/>
  <c r="BY215" i="1"/>
  <c r="FT215" i="6"/>
  <c r="FQ216" i="6"/>
  <c r="FH215" i="6"/>
  <c r="FE216" i="6"/>
  <c r="H215" i="1"/>
  <c r="EV215" i="1"/>
  <c r="ES216" i="1"/>
  <c r="Q216" i="6"/>
  <c r="T215" i="6"/>
  <c r="CB216" i="6"/>
  <c r="BY217" i="6"/>
  <c r="CK218" i="1"/>
  <c r="CN217" i="1"/>
  <c r="HA215" i="6"/>
  <c r="HD214" i="6"/>
  <c r="CK216" i="6"/>
  <c r="CN215" i="6"/>
  <c r="FE216" i="1"/>
  <c r="FH215" i="1"/>
  <c r="EV214" i="6"/>
  <c r="ES215" i="6"/>
  <c r="GR216" i="6"/>
  <c r="GO217" i="6"/>
  <c r="DU216" i="6"/>
  <c r="DX215" i="6"/>
  <c r="DI215" i="6"/>
  <c r="DL214" i="6"/>
  <c r="HM214" i="6"/>
  <c r="HP214" i="6" s="1"/>
  <c r="CL215" i="6"/>
  <c r="HN214" i="6"/>
  <c r="BA216" i="1"/>
  <c r="BD215" i="1"/>
  <c r="IW216" i="1"/>
  <c r="IZ215" i="1"/>
  <c r="GC218" i="1"/>
  <c r="GF217" i="1"/>
  <c r="BM216" i="1"/>
  <c r="BP215" i="1"/>
  <c r="C213" i="10"/>
  <c r="AC217" i="1"/>
  <c r="AF216" i="1"/>
  <c r="JI214" i="1"/>
  <c r="C214" i="10" s="1"/>
  <c r="FT217" i="1"/>
  <c r="FQ218" i="1"/>
  <c r="AR325" i="6"/>
  <c r="AO326" i="6"/>
  <c r="GO215" i="1"/>
  <c r="JX214" i="1"/>
  <c r="BP215" i="6"/>
  <c r="BM216" i="6"/>
  <c r="BD326" i="6"/>
  <c r="BA329" i="6"/>
  <c r="BD327" i="6"/>
  <c r="JJ300" i="1"/>
  <c r="F326" i="6"/>
  <c r="F303" i="1"/>
  <c r="F304" i="1" s="1"/>
  <c r="JJ302" i="1"/>
  <c r="HD214" i="1"/>
  <c r="HA215" i="1"/>
  <c r="D215" i="10" s="1"/>
  <c r="AR214" i="1"/>
  <c r="H214" i="10"/>
  <c r="AO215" i="1"/>
  <c r="DU216" i="1"/>
  <c r="DX215" i="1"/>
  <c r="H324" i="6"/>
  <c r="E325" i="6"/>
  <c r="F214" i="10"/>
  <c r="AD324" i="6"/>
  <c r="JV214" i="1"/>
  <c r="HY216" i="1"/>
  <c r="IB215" i="1"/>
  <c r="Q216" i="1"/>
  <c r="T215" i="1"/>
  <c r="DL215" i="1"/>
  <c r="DI216" i="1"/>
  <c r="J215" i="10"/>
  <c r="CZ215" i="1"/>
  <c r="CW216" i="1"/>
  <c r="HM216" i="1"/>
  <c r="HP215" i="1"/>
  <c r="IK215" i="1"/>
  <c r="IN214" i="1"/>
  <c r="EJ214" i="1"/>
  <c r="EG215" i="1"/>
  <c r="JW215" i="1" s="1"/>
  <c r="IX331" i="1"/>
  <c r="GC216" i="6" l="1"/>
  <c r="GF215" i="6"/>
  <c r="EJ216" i="6"/>
  <c r="EG217" i="6"/>
  <c r="CW216" i="6"/>
  <c r="CZ215" i="6"/>
  <c r="AF215" i="6"/>
  <c r="AC216" i="6"/>
  <c r="FH216" i="6"/>
  <c r="FE217" i="6"/>
  <c r="FT216" i="6"/>
  <c r="FQ217" i="6"/>
  <c r="CB215" i="1"/>
  <c r="BY216" i="1"/>
  <c r="Q217" i="6"/>
  <c r="T216" i="6"/>
  <c r="ES217" i="1"/>
  <c r="EV216" i="1"/>
  <c r="E217" i="1"/>
  <c r="H216" i="1"/>
  <c r="HA216" i="6"/>
  <c r="HD215" i="6"/>
  <c r="CL216" i="6"/>
  <c r="HN215" i="6"/>
  <c r="AC218" i="1"/>
  <c r="AF217" i="1"/>
  <c r="DL215" i="6"/>
  <c r="DI216" i="6"/>
  <c r="FE217" i="1"/>
  <c r="FH216" i="1"/>
  <c r="CN219" i="1"/>
  <c r="CK221" i="1"/>
  <c r="CN218" i="1"/>
  <c r="BP216" i="1"/>
  <c r="BM217" i="1"/>
  <c r="CK217" i="6"/>
  <c r="CN216" i="6"/>
  <c r="GC221" i="1"/>
  <c r="GF219" i="1"/>
  <c r="GF218" i="1"/>
  <c r="CB217" i="6"/>
  <c r="BY218" i="6"/>
  <c r="DU217" i="6"/>
  <c r="DX216" i="6"/>
  <c r="IW217" i="1"/>
  <c r="IZ216" i="1"/>
  <c r="GR217" i="6"/>
  <c r="GO218" i="6"/>
  <c r="HM215" i="6"/>
  <c r="HP215" i="6" s="1"/>
  <c r="JL214" i="1"/>
  <c r="BD216" i="1"/>
  <c r="BA217" i="1"/>
  <c r="ES216" i="6"/>
  <c r="EV215" i="6"/>
  <c r="EG216" i="1"/>
  <c r="JW216" i="1" s="1"/>
  <c r="EJ215" i="1"/>
  <c r="GO216" i="1"/>
  <c r="GR215" i="1"/>
  <c r="JX215" i="1"/>
  <c r="AO216" i="1"/>
  <c r="H215" i="10"/>
  <c r="AR215" i="1"/>
  <c r="BP216" i="6"/>
  <c r="BM217" i="6"/>
  <c r="AO329" i="6"/>
  <c r="AR326" i="6"/>
  <c r="AR327" i="6"/>
  <c r="U39" i="11"/>
  <c r="T216" i="1"/>
  <c r="Q217" i="1"/>
  <c r="CZ216" i="1"/>
  <c r="CW217" i="1"/>
  <c r="DU217" i="1"/>
  <c r="DX216" i="1"/>
  <c r="DI217" i="1"/>
  <c r="DL216" i="1"/>
  <c r="J216" i="10"/>
  <c r="FQ221" i="1"/>
  <c r="FT219" i="1"/>
  <c r="FT218" i="1"/>
  <c r="BA330" i="6"/>
  <c r="BD329" i="6"/>
  <c r="JI215" i="1"/>
  <c r="JJ303" i="1"/>
  <c r="AD325" i="6"/>
  <c r="HM217" i="1"/>
  <c r="HP216" i="1"/>
  <c r="JV215" i="1"/>
  <c r="HY217" i="1"/>
  <c r="IB216" i="1"/>
  <c r="H325" i="6"/>
  <c r="E326" i="6"/>
  <c r="IN215" i="1"/>
  <c r="IK216" i="1"/>
  <c r="HA216" i="1"/>
  <c r="D216" i="10" s="1"/>
  <c r="HD215" i="1"/>
  <c r="F215" i="10"/>
  <c r="F329" i="6"/>
  <c r="IX332" i="1"/>
  <c r="GF216" i="6" l="1"/>
  <c r="GC217" i="6"/>
  <c r="AC217" i="6"/>
  <c r="AF216" i="6"/>
  <c r="CZ216" i="6"/>
  <c r="CW217" i="6"/>
  <c r="EG218" i="6"/>
  <c r="EJ217" i="6"/>
  <c r="JV216" i="1"/>
  <c r="CB216" i="1"/>
  <c r="BY217" i="1"/>
  <c r="FT217" i="6"/>
  <c r="FQ218" i="6"/>
  <c r="FE218" i="6"/>
  <c r="FH217" i="6"/>
  <c r="EV217" i="1"/>
  <c r="ES218" i="1"/>
  <c r="T217" i="6"/>
  <c r="Q218" i="6"/>
  <c r="T218" i="6" s="1"/>
  <c r="E218" i="1"/>
  <c r="H217" i="1"/>
  <c r="HM216" i="6"/>
  <c r="HP216" i="6" s="1"/>
  <c r="F216" i="10"/>
  <c r="GR218" i="6"/>
  <c r="GO221" i="6"/>
  <c r="GR219" i="6"/>
  <c r="BP217" i="1"/>
  <c r="BM218" i="1"/>
  <c r="AC221" i="1"/>
  <c r="AF218" i="1"/>
  <c r="AF219" i="1"/>
  <c r="IZ217" i="1"/>
  <c r="IW218" i="1"/>
  <c r="CN221" i="1"/>
  <c r="CK222" i="1"/>
  <c r="DX217" i="6"/>
  <c r="DU218" i="6"/>
  <c r="GC222" i="1"/>
  <c r="GF221" i="1"/>
  <c r="CB219" i="6"/>
  <c r="CB218" i="6"/>
  <c r="BY221" i="6"/>
  <c r="FH217" i="1"/>
  <c r="FE218" i="1"/>
  <c r="DL216" i="6"/>
  <c r="DI217" i="6"/>
  <c r="BD217" i="1"/>
  <c r="BA218" i="1"/>
  <c r="CL217" i="6"/>
  <c r="HN216" i="6"/>
  <c r="ES217" i="6"/>
  <c r="EV216" i="6"/>
  <c r="CK218" i="6"/>
  <c r="CN217" i="6"/>
  <c r="HD216" i="6"/>
  <c r="HA217" i="6"/>
  <c r="JI216" i="1"/>
  <c r="JL216" i="1" s="1"/>
  <c r="T217" i="1"/>
  <c r="Q218" i="1"/>
  <c r="BM218" i="6"/>
  <c r="BP217" i="6"/>
  <c r="E329" i="6"/>
  <c r="H326" i="6"/>
  <c r="H327" i="6"/>
  <c r="GR216" i="1"/>
  <c r="GO217" i="1"/>
  <c r="JX216" i="1"/>
  <c r="FQ222" i="1"/>
  <c r="FT221" i="1"/>
  <c r="BA331" i="6"/>
  <c r="BD330" i="6"/>
  <c r="DU218" i="1"/>
  <c r="DX217" i="1"/>
  <c r="EG217" i="1"/>
  <c r="JW217" i="1" s="1"/>
  <c r="EJ216" i="1"/>
  <c r="DL217" i="1"/>
  <c r="DI218" i="1"/>
  <c r="J217" i="10"/>
  <c r="IB217" i="1"/>
  <c r="HY218" i="1"/>
  <c r="HD216" i="1"/>
  <c r="HA217" i="1"/>
  <c r="D217" i="10" s="1"/>
  <c r="HP217" i="1"/>
  <c r="HM218" i="1"/>
  <c r="CW218" i="1"/>
  <c r="CZ217" i="1"/>
  <c r="AO330" i="6"/>
  <c r="AR329" i="6"/>
  <c r="F305" i="1"/>
  <c r="F306" i="1" s="1"/>
  <c r="JJ306" i="1" s="1"/>
  <c r="JJ304" i="1"/>
  <c r="IN216" i="1"/>
  <c r="IK217" i="1"/>
  <c r="AD326" i="6"/>
  <c r="F330" i="6"/>
  <c r="JL215" i="1"/>
  <c r="C215" i="10"/>
  <c r="AR216" i="1"/>
  <c r="AO217" i="1"/>
  <c r="H216" i="10"/>
  <c r="IX333" i="1"/>
  <c r="JV217" i="1" l="1"/>
  <c r="GC218" i="6"/>
  <c r="GF217" i="6"/>
  <c r="CZ217" i="6"/>
  <c r="CW218" i="6"/>
  <c r="EJ218" i="6"/>
  <c r="EJ219" i="6"/>
  <c r="EG221" i="6"/>
  <c r="AC218" i="6"/>
  <c r="AF217" i="6"/>
  <c r="FE221" i="6"/>
  <c r="FH218" i="6"/>
  <c r="FH219" i="6"/>
  <c r="FQ221" i="6"/>
  <c r="FT218" i="6"/>
  <c r="FT219" i="6"/>
  <c r="CB217" i="1"/>
  <c r="BY218" i="1"/>
  <c r="C216" i="10"/>
  <c r="E221" i="1"/>
  <c r="H219" i="1"/>
  <c r="H218" i="1"/>
  <c r="S27" i="11"/>
  <c r="T219" i="6"/>
  <c r="Q221" i="6"/>
  <c r="HM217" i="6"/>
  <c r="HP217" i="6" s="1"/>
  <c r="EV219" i="1"/>
  <c r="ES221" i="1"/>
  <c r="EV218" i="1"/>
  <c r="HA218" i="6"/>
  <c r="HD217" i="6"/>
  <c r="DX218" i="6"/>
  <c r="DX219" i="6"/>
  <c r="DU221" i="6"/>
  <c r="DI218" i="6"/>
  <c r="DL217" i="6"/>
  <c r="BP219" i="1"/>
  <c r="BP218" i="1"/>
  <c r="BM221" i="1"/>
  <c r="CN222" i="1"/>
  <c r="CK223" i="1"/>
  <c r="GR221" i="6"/>
  <c r="GO222" i="6"/>
  <c r="FH219" i="1"/>
  <c r="FE221" i="1"/>
  <c r="FH218" i="1"/>
  <c r="IW221" i="1"/>
  <c r="IZ219" i="1"/>
  <c r="IZ218" i="1"/>
  <c r="CB221" i="6"/>
  <c r="BY222" i="6"/>
  <c r="CK221" i="6"/>
  <c r="CN218" i="6"/>
  <c r="CN219" i="6"/>
  <c r="ES218" i="6"/>
  <c r="EV217" i="6"/>
  <c r="CL218" i="6"/>
  <c r="HN217" i="6"/>
  <c r="AF221" i="1"/>
  <c r="AC222" i="1"/>
  <c r="BD219" i="1"/>
  <c r="BD218" i="1"/>
  <c r="BA221" i="1"/>
  <c r="GF222" i="1"/>
  <c r="GC223" i="1"/>
  <c r="BP219" i="6"/>
  <c r="BM221" i="6"/>
  <c r="W27" i="11"/>
  <c r="BP218" i="6"/>
  <c r="GO218" i="1"/>
  <c r="GR217" i="1"/>
  <c r="JX217" i="1"/>
  <c r="JI217" i="1"/>
  <c r="JJ305" i="1"/>
  <c r="BA332" i="6"/>
  <c r="BD331" i="6"/>
  <c r="DL219" i="1"/>
  <c r="DL218" i="1"/>
  <c r="DI221" i="1"/>
  <c r="J218" i="10"/>
  <c r="F217" i="10"/>
  <c r="T219" i="1"/>
  <c r="T218" i="1"/>
  <c r="Q221" i="1"/>
  <c r="AO218" i="1"/>
  <c r="AR217" i="1"/>
  <c r="H217" i="10"/>
  <c r="HA218" i="1"/>
  <c r="HD217" i="1"/>
  <c r="DX218" i="1"/>
  <c r="DU221" i="1"/>
  <c r="DX219" i="1"/>
  <c r="F331" i="6"/>
  <c r="AO331" i="6"/>
  <c r="AR330" i="6"/>
  <c r="HY221" i="1"/>
  <c r="IB218" i="1"/>
  <c r="IB219" i="1"/>
  <c r="EG218" i="1"/>
  <c r="KD225" i="1" s="1"/>
  <c r="EJ217" i="1"/>
  <c r="FT222" i="1"/>
  <c r="FQ223" i="1"/>
  <c r="AD329" i="6"/>
  <c r="CW221" i="1"/>
  <c r="CZ218" i="1"/>
  <c r="CZ219" i="1"/>
  <c r="HP218" i="1"/>
  <c r="HM221" i="1"/>
  <c r="HP219" i="1"/>
  <c r="IK218" i="1"/>
  <c r="IN217" i="1"/>
  <c r="E330" i="6"/>
  <c r="H329" i="6"/>
  <c r="IX334" i="1"/>
  <c r="GC221" i="6" l="1"/>
  <c r="GF219" i="6"/>
  <c r="GF218" i="6"/>
  <c r="AF219" i="6"/>
  <c r="AC221" i="6"/>
  <c r="AF218" i="6"/>
  <c r="Q27" i="11"/>
  <c r="EJ221" i="6"/>
  <c r="EG222" i="6"/>
  <c r="CZ218" i="6"/>
  <c r="CW221" i="6"/>
  <c r="CZ219" i="6"/>
  <c r="CB218" i="1"/>
  <c r="CB219" i="1"/>
  <c r="BY221" i="1"/>
  <c r="FQ222" i="6"/>
  <c r="FT221" i="6"/>
  <c r="FE222" i="6"/>
  <c r="FH221" i="6"/>
  <c r="E222" i="1"/>
  <c r="H221" i="1"/>
  <c r="T221" i="6"/>
  <c r="Q222" i="6"/>
  <c r="ES222" i="1"/>
  <c r="EV221" i="1"/>
  <c r="GF223" i="1"/>
  <c r="GC224" i="1"/>
  <c r="ES221" i="6"/>
  <c r="EV218" i="6"/>
  <c r="EV219" i="6"/>
  <c r="BP221" i="1"/>
  <c r="BM222" i="1"/>
  <c r="BD221" i="1"/>
  <c r="BA222" i="1"/>
  <c r="FH221" i="1"/>
  <c r="FE222" i="1"/>
  <c r="CK222" i="6"/>
  <c r="CN221" i="6"/>
  <c r="GO223" i="6"/>
  <c r="GR222" i="6"/>
  <c r="DL219" i="6"/>
  <c r="DI221" i="6"/>
  <c r="DL218" i="6"/>
  <c r="AF222" i="1"/>
  <c r="AC223" i="1"/>
  <c r="BY223" i="6"/>
  <c r="CB222" i="6"/>
  <c r="CN223" i="1"/>
  <c r="CK224" i="1"/>
  <c r="DX221" i="6"/>
  <c r="DU222" i="6"/>
  <c r="CL221" i="6"/>
  <c r="HN218" i="6"/>
  <c r="HL229" i="6" s="1"/>
  <c r="IW222" i="1"/>
  <c r="IZ221" i="1"/>
  <c r="HM218" i="6"/>
  <c r="HK229" i="6" s="1"/>
  <c r="HA221" i="6"/>
  <c r="HD219" i="6"/>
  <c r="HD218" i="6"/>
  <c r="D218" i="10"/>
  <c r="JI218" i="1"/>
  <c r="JL218" i="1" s="1"/>
  <c r="GO221" i="1"/>
  <c r="GR219" i="1"/>
  <c r="GR218" i="1"/>
  <c r="KF225" i="1"/>
  <c r="JX219" i="1"/>
  <c r="JX218" i="1"/>
  <c r="IK221" i="1"/>
  <c r="IN218" i="1"/>
  <c r="IN219" i="1"/>
  <c r="H218" i="10"/>
  <c r="AR218" i="1"/>
  <c r="AO221" i="1"/>
  <c r="AR219" i="1"/>
  <c r="DU222" i="1"/>
  <c r="DX221" i="1"/>
  <c r="KB225" i="1"/>
  <c r="EG221" i="1"/>
  <c r="JW221" i="1" s="1"/>
  <c r="EJ219" i="1"/>
  <c r="EJ218" i="1"/>
  <c r="JV218" i="1"/>
  <c r="KL224" i="1"/>
  <c r="KL223" i="1"/>
  <c r="KD221" i="1"/>
  <c r="KL228" i="1"/>
  <c r="KL222" i="1"/>
  <c r="KL227" i="1"/>
  <c r="KL226" i="1"/>
  <c r="KL221" i="1"/>
  <c r="KL225" i="1"/>
  <c r="F218" i="10"/>
  <c r="F307" i="1"/>
  <c r="HD219" i="1"/>
  <c r="HA221" i="1"/>
  <c r="HD218" i="1"/>
  <c r="JV219" i="1"/>
  <c r="IB221" i="1"/>
  <c r="HY222" i="1"/>
  <c r="Q222" i="1"/>
  <c r="T221" i="1"/>
  <c r="BD332" i="6"/>
  <c r="BA333" i="6"/>
  <c r="H330" i="6"/>
  <c r="E331" i="6"/>
  <c r="HM222" i="1"/>
  <c r="HP221" i="1"/>
  <c r="AD330" i="6"/>
  <c r="FT223" i="1"/>
  <c r="FQ224" i="1"/>
  <c r="AR331" i="6"/>
  <c r="AO332" i="6"/>
  <c r="DL221" i="1"/>
  <c r="DI222" i="1"/>
  <c r="J221" i="10"/>
  <c r="CZ221" i="1"/>
  <c r="CW222" i="1"/>
  <c r="BM222" i="6"/>
  <c r="BP221" i="6"/>
  <c r="JW219" i="1"/>
  <c r="JW218" i="1"/>
  <c r="F332" i="6"/>
  <c r="JL217" i="1"/>
  <c r="C217" i="10"/>
  <c r="IX335" i="1"/>
  <c r="GC222" i="6" l="1"/>
  <c r="GF221" i="6"/>
  <c r="CW222" i="6"/>
  <c r="CZ221" i="6"/>
  <c r="EJ222" i="6"/>
  <c r="EG223" i="6"/>
  <c r="AF221" i="6"/>
  <c r="AC222" i="6"/>
  <c r="HM221" i="6"/>
  <c r="HP221" i="6" s="1"/>
  <c r="FH222" i="6"/>
  <c r="FE223" i="6"/>
  <c r="FQ223" i="6"/>
  <c r="FT222" i="6"/>
  <c r="CB221" i="1"/>
  <c r="BY222" i="1"/>
  <c r="JV221" i="1"/>
  <c r="ES223" i="1"/>
  <c r="EV222" i="1"/>
  <c r="T222" i="6"/>
  <c r="F221" i="10"/>
  <c r="E223" i="1"/>
  <c r="H222" i="1"/>
  <c r="JI219" i="1"/>
  <c r="JL219" i="1" s="1"/>
  <c r="HP219" i="6"/>
  <c r="HP218" i="6"/>
  <c r="C218" i="10"/>
  <c r="CN222" i="6"/>
  <c r="CK223" i="6"/>
  <c r="BY224" i="6"/>
  <c r="CB223" i="6"/>
  <c r="FE223" i="1"/>
  <c r="FH222" i="1"/>
  <c r="HD221" i="6"/>
  <c r="HA222" i="6"/>
  <c r="BA223" i="1"/>
  <c r="BD222" i="1"/>
  <c r="AF223" i="1"/>
  <c r="AC224" i="1"/>
  <c r="CL222" i="6"/>
  <c r="HN221" i="6"/>
  <c r="BP222" i="1"/>
  <c r="BM223" i="1"/>
  <c r="DU223" i="6"/>
  <c r="DX222" i="6"/>
  <c r="DI222" i="6"/>
  <c r="DL221" i="6"/>
  <c r="ES222" i="6"/>
  <c r="EV221" i="6"/>
  <c r="GO224" i="6"/>
  <c r="GR223" i="6"/>
  <c r="GC225" i="1"/>
  <c r="GF224" i="1"/>
  <c r="CK225" i="1"/>
  <c r="CN224" i="1"/>
  <c r="IZ222" i="1"/>
  <c r="IW223" i="1"/>
  <c r="F308" i="1"/>
  <c r="JJ307" i="1"/>
  <c r="IN221" i="1"/>
  <c r="IK222" i="1"/>
  <c r="H331" i="6"/>
  <c r="E332" i="6"/>
  <c r="DL222" i="1"/>
  <c r="DI223" i="1"/>
  <c r="J222" i="10"/>
  <c r="JI221" i="1"/>
  <c r="JG229" i="1" s="1"/>
  <c r="HD221" i="1"/>
  <c r="HA222" i="1"/>
  <c r="D222" i="10" s="1"/>
  <c r="EJ221" i="1"/>
  <c r="EG222" i="1"/>
  <c r="JW222" i="1" s="1"/>
  <c r="KN221" i="1"/>
  <c r="KN228" i="1"/>
  <c r="KN225" i="1"/>
  <c r="KF221" i="1"/>
  <c r="KN227" i="1"/>
  <c r="KN222" i="1"/>
  <c r="KN226" i="1"/>
  <c r="KN224" i="1"/>
  <c r="KN223" i="1"/>
  <c r="AR332" i="6"/>
  <c r="AO333" i="6"/>
  <c r="CW223" i="1"/>
  <c r="CZ222" i="1"/>
  <c r="DX222" i="1"/>
  <c r="DU223" i="1"/>
  <c r="FQ225" i="1"/>
  <c r="FT224" i="1"/>
  <c r="AR221" i="1"/>
  <c r="AO222" i="1"/>
  <c r="H221" i="10"/>
  <c r="GO222" i="1"/>
  <c r="GR221" i="1"/>
  <c r="JX221" i="1"/>
  <c r="AD331" i="6"/>
  <c r="Q223" i="1"/>
  <c r="T222" i="1"/>
  <c r="BP222" i="6"/>
  <c r="HY223" i="1"/>
  <c r="IB222" i="1"/>
  <c r="KJ223" i="1"/>
  <c r="KJ228" i="1"/>
  <c r="KJ224" i="1"/>
  <c r="KJ225" i="1"/>
  <c r="KJ221" i="1"/>
  <c r="KB221" i="1"/>
  <c r="KJ222" i="1"/>
  <c r="KJ226" i="1"/>
  <c r="KJ227" i="1"/>
  <c r="F333" i="6"/>
  <c r="HP222" i="1"/>
  <c r="HM223" i="1"/>
  <c r="BD333" i="6"/>
  <c r="BA334" i="6"/>
  <c r="D221" i="10"/>
  <c r="IX338" i="1"/>
  <c r="JV222" i="1" l="1"/>
  <c r="GF222" i="6"/>
  <c r="GC223" i="6"/>
  <c r="AF222" i="6"/>
  <c r="EJ223" i="6"/>
  <c r="EG224" i="6"/>
  <c r="CZ222" i="6"/>
  <c r="CW223" i="6"/>
  <c r="BY223" i="1"/>
  <c r="CB222" i="1"/>
  <c r="FQ224" i="6"/>
  <c r="FT223" i="6"/>
  <c r="FH223" i="6"/>
  <c r="FE224" i="6"/>
  <c r="E224" i="1"/>
  <c r="H223" i="1"/>
  <c r="Q224" i="6"/>
  <c r="T223" i="6"/>
  <c r="EV223" i="1"/>
  <c r="ES224" i="1"/>
  <c r="EV222" i="6"/>
  <c r="ES223" i="6"/>
  <c r="HD222" i="6"/>
  <c r="HA223" i="6"/>
  <c r="CL223" i="6"/>
  <c r="HN222" i="6"/>
  <c r="AF224" i="1"/>
  <c r="AC225" i="1"/>
  <c r="FE224" i="1"/>
  <c r="FH223" i="1"/>
  <c r="CK226" i="1"/>
  <c r="CN225" i="1"/>
  <c r="DI223" i="6"/>
  <c r="DL222" i="6"/>
  <c r="BY225" i="6"/>
  <c r="CB224" i="6"/>
  <c r="IZ223" i="1"/>
  <c r="IW224" i="1"/>
  <c r="CN223" i="6"/>
  <c r="CK224" i="6"/>
  <c r="GF225" i="1"/>
  <c r="GC226" i="1"/>
  <c r="DU224" i="6"/>
  <c r="DX223" i="6"/>
  <c r="BD223" i="1"/>
  <c r="BA224" i="1"/>
  <c r="HM222" i="6"/>
  <c r="HP222" i="6" s="1"/>
  <c r="GO225" i="6"/>
  <c r="GR224" i="6"/>
  <c r="BM224" i="1"/>
  <c r="BP223" i="1"/>
  <c r="CZ223" i="1"/>
  <c r="CW224" i="1"/>
  <c r="IK223" i="1"/>
  <c r="IN222" i="1"/>
  <c r="IB223" i="1"/>
  <c r="HY224" i="1"/>
  <c r="BP223" i="6"/>
  <c r="AD332" i="6"/>
  <c r="H332" i="6"/>
  <c r="E333" i="6"/>
  <c r="F334" i="6"/>
  <c r="AO334" i="6"/>
  <c r="AR333" i="6"/>
  <c r="EG223" i="1"/>
  <c r="JW223" i="1" s="1"/>
  <c r="EJ222" i="1"/>
  <c r="JI222" i="1"/>
  <c r="HP223" i="1"/>
  <c r="HM224" i="1"/>
  <c r="T223" i="1"/>
  <c r="Q224" i="1"/>
  <c r="DL223" i="1"/>
  <c r="DI224" i="1"/>
  <c r="J223" i="10"/>
  <c r="FQ226" i="1"/>
  <c r="FQ227" i="1" s="1"/>
  <c r="FT225" i="1"/>
  <c r="HD222" i="1"/>
  <c r="HA223" i="1"/>
  <c r="D223" i="10" s="1"/>
  <c r="AO223" i="1"/>
  <c r="AR222" i="1"/>
  <c r="H222" i="10"/>
  <c r="BD334" i="6"/>
  <c r="BA335" i="6"/>
  <c r="F222" i="10"/>
  <c r="GO223" i="1"/>
  <c r="GR222" i="1"/>
  <c r="JX222" i="1"/>
  <c r="DX223" i="1"/>
  <c r="DU224" i="1"/>
  <c r="C221" i="10"/>
  <c r="JL221" i="1"/>
  <c r="F311" i="1"/>
  <c r="JJ308" i="1"/>
  <c r="JH319" i="1" s="1"/>
  <c r="IX339" i="1"/>
  <c r="GC224" i="6" l="1"/>
  <c r="GF223" i="6"/>
  <c r="EJ224" i="6"/>
  <c r="EG225" i="6"/>
  <c r="CW224" i="6"/>
  <c r="CZ223" i="6"/>
  <c r="AF223" i="6"/>
  <c r="AC224" i="6"/>
  <c r="FT224" i="6"/>
  <c r="FQ225" i="6"/>
  <c r="FH224" i="6"/>
  <c r="FE225" i="6"/>
  <c r="BY224" i="1"/>
  <c r="CB223" i="1"/>
  <c r="EV224" i="1"/>
  <c r="ES225" i="1"/>
  <c r="T224" i="6"/>
  <c r="Q225" i="6"/>
  <c r="HM223" i="6"/>
  <c r="HP223" i="6" s="1"/>
  <c r="H224" i="1"/>
  <c r="E225" i="1"/>
  <c r="AC226" i="1"/>
  <c r="AF225" i="1"/>
  <c r="BY226" i="6"/>
  <c r="CB225" i="6"/>
  <c r="BD224" i="1"/>
  <c r="BA225" i="1"/>
  <c r="BP224" i="1"/>
  <c r="BM225" i="1"/>
  <c r="DI224" i="6"/>
  <c r="DL223" i="6"/>
  <c r="CL224" i="6"/>
  <c r="HN223" i="6"/>
  <c r="GC227" i="1"/>
  <c r="GF226" i="1"/>
  <c r="HD223" i="6"/>
  <c r="HA224" i="6"/>
  <c r="DX224" i="6"/>
  <c r="DU225" i="6"/>
  <c r="GR225" i="6"/>
  <c r="GO226" i="6"/>
  <c r="CN224" i="6"/>
  <c r="CK225" i="6"/>
  <c r="CN226" i="1"/>
  <c r="CK227" i="1"/>
  <c r="ES224" i="6"/>
  <c r="EV223" i="6"/>
  <c r="IW225" i="1"/>
  <c r="IZ224" i="1"/>
  <c r="FE225" i="1"/>
  <c r="FH224" i="1"/>
  <c r="H223" i="10"/>
  <c r="AO224" i="1"/>
  <c r="AR223" i="1"/>
  <c r="DI225" i="1"/>
  <c r="DL224" i="1"/>
  <c r="J224" i="10"/>
  <c r="F335" i="6"/>
  <c r="GO224" i="1"/>
  <c r="GR223" i="1"/>
  <c r="JX223" i="1"/>
  <c r="IK224" i="1"/>
  <c r="IN223" i="1"/>
  <c r="CZ224" i="1"/>
  <c r="CW225" i="1"/>
  <c r="FT226" i="1"/>
  <c r="EJ223" i="1"/>
  <c r="EG224" i="1"/>
  <c r="BA338" i="6"/>
  <c r="BD336" i="6"/>
  <c r="BD335" i="6"/>
  <c r="HA224" i="1"/>
  <c r="D224" i="10" s="1"/>
  <c r="HD223" i="1"/>
  <c r="F223" i="10"/>
  <c r="AD333" i="6"/>
  <c r="JJ309" i="1"/>
  <c r="DX224" i="1"/>
  <c r="DU225" i="1"/>
  <c r="Q225" i="1"/>
  <c r="T224" i="1"/>
  <c r="JV223" i="1"/>
  <c r="F312" i="1"/>
  <c r="JJ311" i="1"/>
  <c r="AR334" i="6"/>
  <c r="AO335" i="6"/>
  <c r="BP224" i="6"/>
  <c r="HM225" i="1"/>
  <c r="HP224" i="1"/>
  <c r="H333" i="6"/>
  <c r="E334" i="6"/>
  <c r="JI223" i="1"/>
  <c r="JL222" i="1"/>
  <c r="C222" i="10"/>
  <c r="IB224" i="1"/>
  <c r="HY225" i="1"/>
  <c r="IX340" i="1"/>
  <c r="JV224" i="1" l="1"/>
  <c r="GF224" i="6"/>
  <c r="GC225" i="6"/>
  <c r="CZ224" i="6"/>
  <c r="CW225" i="6"/>
  <c r="EJ225" i="6"/>
  <c r="EG226" i="6"/>
  <c r="AC225" i="6"/>
  <c r="AF224" i="6"/>
  <c r="FH225" i="6"/>
  <c r="FE226" i="6"/>
  <c r="CB224" i="1"/>
  <c r="BY225" i="1"/>
  <c r="FQ226" i="6"/>
  <c r="FT225" i="6"/>
  <c r="T225" i="6"/>
  <c r="Q226" i="6"/>
  <c r="E226" i="1"/>
  <c r="H225" i="1"/>
  <c r="EV225" i="1"/>
  <c r="ES226" i="1"/>
  <c r="EV224" i="6"/>
  <c r="ES225" i="6"/>
  <c r="DL224" i="6"/>
  <c r="DI225" i="6"/>
  <c r="CN228" i="1"/>
  <c r="CN227" i="1"/>
  <c r="CK230" i="1"/>
  <c r="BM226" i="1"/>
  <c r="BP225" i="1"/>
  <c r="HD224" i="6"/>
  <c r="HA225" i="6"/>
  <c r="HM224" i="6"/>
  <c r="HP224" i="6" s="1"/>
  <c r="FH225" i="1"/>
  <c r="FE226" i="1"/>
  <c r="GF228" i="1"/>
  <c r="GC230" i="1"/>
  <c r="GF227" i="1"/>
  <c r="BD225" i="1"/>
  <c r="BA226" i="1"/>
  <c r="CK226" i="6"/>
  <c r="CN225" i="6"/>
  <c r="IZ225" i="1"/>
  <c r="IW226" i="1"/>
  <c r="GO227" i="6"/>
  <c r="GR226" i="6"/>
  <c r="CB226" i="6"/>
  <c r="BY227" i="6"/>
  <c r="DX225" i="6"/>
  <c r="DU226" i="6"/>
  <c r="CL225" i="6"/>
  <c r="HN224" i="6"/>
  <c r="AC227" i="1"/>
  <c r="AF226" i="1"/>
  <c r="GR224" i="1"/>
  <c r="GO225" i="1"/>
  <c r="JX224" i="1"/>
  <c r="E335" i="6"/>
  <c r="H334" i="6"/>
  <c r="IN224" i="1"/>
  <c r="IK225" i="1"/>
  <c r="JI224" i="1"/>
  <c r="C223" i="10"/>
  <c r="JL223" i="1"/>
  <c r="FQ230" i="1"/>
  <c r="FT228" i="1"/>
  <c r="FT227" i="1"/>
  <c r="DI226" i="1"/>
  <c r="DL225" i="1"/>
  <c r="J225" i="10"/>
  <c r="HM226" i="1"/>
  <c r="HP225" i="1"/>
  <c r="BD338" i="6"/>
  <c r="BA339" i="6"/>
  <c r="EG225" i="1"/>
  <c r="EJ224" i="1"/>
  <c r="T225" i="1"/>
  <c r="Q226" i="1"/>
  <c r="DU226" i="1"/>
  <c r="DX225" i="1"/>
  <c r="F338" i="6"/>
  <c r="H224" i="10"/>
  <c r="AR224" i="1"/>
  <c r="AO225" i="1"/>
  <c r="AO338" i="6"/>
  <c r="AR335" i="6"/>
  <c r="AR336" i="6"/>
  <c r="U40" i="11"/>
  <c r="JW224" i="1"/>
  <c r="F224" i="10"/>
  <c r="F313" i="1"/>
  <c r="JJ312" i="1"/>
  <c r="HA225" i="1"/>
  <c r="HD224" i="1"/>
  <c r="CW226" i="1"/>
  <c r="CZ225" i="1"/>
  <c r="AD334" i="6"/>
  <c r="HY226" i="1"/>
  <c r="IB225" i="1"/>
  <c r="BP225" i="6"/>
  <c r="IX341" i="1"/>
  <c r="GF225" i="6" l="1"/>
  <c r="GC226" i="6"/>
  <c r="EJ226" i="6"/>
  <c r="EG227" i="6"/>
  <c r="HM225" i="6"/>
  <c r="HP225" i="6" s="1"/>
  <c r="AF225" i="6"/>
  <c r="AC226" i="6"/>
  <c r="CW226" i="6"/>
  <c r="CZ225" i="6"/>
  <c r="FQ227" i="6"/>
  <c r="FT226" i="6"/>
  <c r="CB225" i="1"/>
  <c r="BY226" i="1"/>
  <c r="FH226" i="6"/>
  <c r="FE227" i="6"/>
  <c r="T226" i="6"/>
  <c r="Q227" i="6"/>
  <c r="EV226" i="1"/>
  <c r="ES227" i="1"/>
  <c r="H226" i="1"/>
  <c r="E227" i="1"/>
  <c r="F225" i="10"/>
  <c r="DU227" i="6"/>
  <c r="DX226" i="6"/>
  <c r="IW227" i="1"/>
  <c r="IZ226" i="1"/>
  <c r="HA226" i="6"/>
  <c r="HD225" i="6"/>
  <c r="CB227" i="6"/>
  <c r="BY230" i="6"/>
  <c r="CB228" i="6"/>
  <c r="CN226" i="6"/>
  <c r="CK227" i="6"/>
  <c r="BD226" i="1"/>
  <c r="BA227" i="1"/>
  <c r="GC231" i="1"/>
  <c r="GF230" i="1"/>
  <c r="BM227" i="1"/>
  <c r="BP226" i="1"/>
  <c r="CN230" i="1"/>
  <c r="CK231" i="1"/>
  <c r="GO230" i="6"/>
  <c r="GR228" i="6"/>
  <c r="GR227" i="6"/>
  <c r="DI226" i="6"/>
  <c r="DL225" i="6"/>
  <c r="AF228" i="1"/>
  <c r="AF227" i="1"/>
  <c r="AC230" i="1"/>
  <c r="FE227" i="1"/>
  <c r="FH226" i="1"/>
  <c r="EV225" i="6"/>
  <c r="ES226" i="6"/>
  <c r="CL226" i="6"/>
  <c r="HN225" i="6"/>
  <c r="FT230" i="1"/>
  <c r="FQ231" i="1"/>
  <c r="AR225" i="1"/>
  <c r="H225" i="10"/>
  <c r="AO226" i="1"/>
  <c r="HM227" i="1"/>
  <c r="HP226" i="1"/>
  <c r="JW225" i="1"/>
  <c r="DI227" i="1"/>
  <c r="DL226" i="1"/>
  <c r="J226" i="10"/>
  <c r="BA340" i="6"/>
  <c r="BD339" i="6"/>
  <c r="F339" i="6"/>
  <c r="JV225" i="1"/>
  <c r="GO226" i="1"/>
  <c r="GR225" i="1"/>
  <c r="JX225" i="1"/>
  <c r="AO339" i="6"/>
  <c r="AR338" i="6"/>
  <c r="HA226" i="1"/>
  <c r="HD225" i="1"/>
  <c r="D225" i="10"/>
  <c r="JI225" i="1"/>
  <c r="C224" i="10"/>
  <c r="JL224" i="1"/>
  <c r="H335" i="6"/>
  <c r="E338" i="6"/>
  <c r="H336" i="6"/>
  <c r="IB226" i="1"/>
  <c r="HY227" i="1"/>
  <c r="CW227" i="1"/>
  <c r="CZ226" i="1"/>
  <c r="IK226" i="1"/>
  <c r="IN225" i="1"/>
  <c r="BP226" i="6"/>
  <c r="F314" i="1"/>
  <c r="JJ313" i="1"/>
  <c r="DX226" i="1"/>
  <c r="DU227" i="1"/>
  <c r="T226" i="1"/>
  <c r="Q227" i="1"/>
  <c r="EG226" i="1"/>
  <c r="EJ225" i="1"/>
  <c r="AD335" i="6"/>
  <c r="IX342" i="1"/>
  <c r="GC227" i="6" l="1"/>
  <c r="GF226" i="6"/>
  <c r="AC227" i="6"/>
  <c r="AF226" i="6"/>
  <c r="CW227" i="6"/>
  <c r="CZ226" i="6"/>
  <c r="EG230" i="6"/>
  <c r="EJ228" i="6"/>
  <c r="EJ227" i="6"/>
  <c r="FH227" i="6"/>
  <c r="FE230" i="6"/>
  <c r="FH228" i="6"/>
  <c r="BY227" i="1"/>
  <c r="CB226" i="1"/>
  <c r="FT228" i="6"/>
  <c r="FQ230" i="6"/>
  <c r="FT227" i="6"/>
  <c r="EV227" i="1"/>
  <c r="ES230" i="1"/>
  <c r="EV228" i="1"/>
  <c r="Q230" i="6"/>
  <c r="T228" i="6"/>
  <c r="T227" i="6"/>
  <c r="S28" i="11"/>
  <c r="E230" i="1"/>
  <c r="H228" i="1"/>
  <c r="H227" i="1"/>
  <c r="DL226" i="6"/>
  <c r="DI227" i="6"/>
  <c r="ES227" i="6"/>
  <c r="EV226" i="6"/>
  <c r="BY231" i="6"/>
  <c r="CB230" i="6"/>
  <c r="BP227" i="1"/>
  <c r="BM230" i="1"/>
  <c r="BP228" i="1"/>
  <c r="HA227" i="6"/>
  <c r="HD226" i="6"/>
  <c r="FH227" i="1"/>
  <c r="FE230" i="1"/>
  <c r="FH228" i="1"/>
  <c r="GC232" i="1"/>
  <c r="GF231" i="1"/>
  <c r="BD227" i="1"/>
  <c r="BA230" i="1"/>
  <c r="BD228" i="1"/>
  <c r="GO231" i="6"/>
  <c r="GR230" i="6"/>
  <c r="AC231" i="1"/>
  <c r="AF230" i="1"/>
  <c r="CK230" i="6"/>
  <c r="CN227" i="6"/>
  <c r="CN228" i="6"/>
  <c r="IZ227" i="1"/>
  <c r="IW230" i="1"/>
  <c r="IZ228" i="1"/>
  <c r="HM226" i="6"/>
  <c r="HP226" i="6" s="1"/>
  <c r="CL227" i="6"/>
  <c r="HN226" i="6"/>
  <c r="CK232" i="1"/>
  <c r="CN231" i="1"/>
  <c r="DX228" i="6"/>
  <c r="DU230" i="6"/>
  <c r="DX227" i="6"/>
  <c r="F315" i="1"/>
  <c r="JJ314" i="1"/>
  <c r="AR226" i="1"/>
  <c r="H226" i="10"/>
  <c r="AO227" i="1"/>
  <c r="DX227" i="1"/>
  <c r="DU230" i="1"/>
  <c r="DX228" i="1"/>
  <c r="F340" i="6"/>
  <c r="DL228" i="1"/>
  <c r="DI230" i="1"/>
  <c r="DL227" i="1"/>
  <c r="J227" i="10"/>
  <c r="IN226" i="1"/>
  <c r="IK227" i="1"/>
  <c r="E339" i="6"/>
  <c r="H338" i="6"/>
  <c r="EG227" i="1"/>
  <c r="KD234" i="1" s="1"/>
  <c r="EJ226" i="1"/>
  <c r="JV226" i="1"/>
  <c r="CZ228" i="1"/>
  <c r="CW230" i="1"/>
  <c r="CZ227" i="1"/>
  <c r="HP227" i="1"/>
  <c r="HM230" i="1"/>
  <c r="HP228" i="1"/>
  <c r="JW226" i="1"/>
  <c r="JI226" i="1"/>
  <c r="F226" i="10"/>
  <c r="IB227" i="1"/>
  <c r="IB228" i="1"/>
  <c r="HY230" i="1"/>
  <c r="AD338" i="6"/>
  <c r="T227" i="1"/>
  <c r="Q230" i="1"/>
  <c r="T228" i="1"/>
  <c r="FQ232" i="1"/>
  <c r="FT231" i="1"/>
  <c r="GR226" i="1"/>
  <c r="GO227" i="1"/>
  <c r="JX226" i="1"/>
  <c r="AO340" i="6"/>
  <c r="AR339" i="6"/>
  <c r="HA227" i="1"/>
  <c r="HD226" i="1"/>
  <c r="BP227" i="6"/>
  <c r="BM230" i="6"/>
  <c r="W28" i="11"/>
  <c r="BP228" i="6"/>
  <c r="D226" i="10"/>
  <c r="C225" i="10"/>
  <c r="JL225" i="1"/>
  <c r="BD340" i="6"/>
  <c r="BA341" i="6"/>
  <c r="IX343" i="1"/>
  <c r="GF227" i="6" l="1"/>
  <c r="GC230" i="6"/>
  <c r="GF228" i="6"/>
  <c r="EG231" i="6"/>
  <c r="EJ230" i="6"/>
  <c r="CZ227" i="6"/>
  <c r="CW230" i="6"/>
  <c r="CZ228" i="6"/>
  <c r="AF227" i="6"/>
  <c r="AC230" i="6"/>
  <c r="Q28" i="11"/>
  <c r="AF228" i="6"/>
  <c r="FQ231" i="6"/>
  <c r="FT230" i="6"/>
  <c r="CB227" i="1"/>
  <c r="BY230" i="1"/>
  <c r="CB228" i="1"/>
  <c r="FH230" i="6"/>
  <c r="FE231" i="6"/>
  <c r="HM227" i="6"/>
  <c r="HP227" i="6" s="1"/>
  <c r="EV230" i="1"/>
  <c r="ES231" i="1"/>
  <c r="H230" i="1"/>
  <c r="E231" i="1"/>
  <c r="Q231" i="6"/>
  <c r="T230" i="6"/>
  <c r="CN230" i="6"/>
  <c r="CK231" i="6"/>
  <c r="BP230" i="1"/>
  <c r="BM231" i="1"/>
  <c r="CL230" i="6"/>
  <c r="HN227" i="6"/>
  <c r="HL238" i="6" s="1"/>
  <c r="GC233" i="1"/>
  <c r="GF232" i="1"/>
  <c r="CB231" i="6"/>
  <c r="BY232" i="6"/>
  <c r="AF231" i="1"/>
  <c r="AC232" i="1"/>
  <c r="FE231" i="1"/>
  <c r="FH230" i="1"/>
  <c r="GO232" i="6"/>
  <c r="GR231" i="6"/>
  <c r="ES230" i="6"/>
  <c r="EV227" i="6"/>
  <c r="EV228" i="6"/>
  <c r="IW231" i="1"/>
  <c r="IZ230" i="1"/>
  <c r="HD227" i="6"/>
  <c r="HA230" i="6"/>
  <c r="HD228" i="6"/>
  <c r="BA231" i="1"/>
  <c r="BD230" i="1"/>
  <c r="DL228" i="6"/>
  <c r="DI230" i="6"/>
  <c r="DL227" i="6"/>
  <c r="CN232" i="1"/>
  <c r="CK233" i="1"/>
  <c r="DX230" i="6"/>
  <c r="DU231" i="6"/>
  <c r="JI227" i="1"/>
  <c r="JL227" i="1" s="1"/>
  <c r="CW231" i="1"/>
  <c r="CZ230" i="1"/>
  <c r="DX230" i="1"/>
  <c r="DU231" i="1"/>
  <c r="BP230" i="6"/>
  <c r="BM231" i="6"/>
  <c r="DL230" i="1"/>
  <c r="DI231" i="1"/>
  <c r="J230" i="10"/>
  <c r="AR227" i="1"/>
  <c r="H227" i="10"/>
  <c r="AR228" i="1"/>
  <c r="AO230" i="1"/>
  <c r="E340" i="6"/>
  <c r="H339" i="6"/>
  <c r="AD339" i="6"/>
  <c r="F341" i="6"/>
  <c r="BD341" i="6"/>
  <c r="BA342" i="6"/>
  <c r="IB230" i="1"/>
  <c r="HY231" i="1"/>
  <c r="KL235" i="1"/>
  <c r="KL234" i="1"/>
  <c r="KL231" i="1"/>
  <c r="KL233" i="1"/>
  <c r="KL232" i="1"/>
  <c r="KL237" i="1"/>
  <c r="KL230" i="1"/>
  <c r="KL236" i="1"/>
  <c r="KD230" i="1"/>
  <c r="AR340" i="6"/>
  <c r="AO341" i="6"/>
  <c r="JV228" i="1"/>
  <c r="EJ228" i="1"/>
  <c r="EG230" i="1"/>
  <c r="JW230" i="1" s="1"/>
  <c r="EJ227" i="1"/>
  <c r="GR228" i="1"/>
  <c r="GO230" i="1"/>
  <c r="GR227" i="1"/>
  <c r="JX227" i="1"/>
  <c r="KF234" i="1"/>
  <c r="JX228" i="1"/>
  <c r="JV227" i="1"/>
  <c r="HM231" i="1"/>
  <c r="HP230" i="1"/>
  <c r="T230" i="1"/>
  <c r="Q231" i="1"/>
  <c r="KB234" i="1"/>
  <c r="C226" i="10"/>
  <c r="JL226" i="1"/>
  <c r="JW228" i="1"/>
  <c r="IK230" i="1"/>
  <c r="IN228" i="1"/>
  <c r="IN227" i="1"/>
  <c r="F316" i="1"/>
  <c r="JJ315" i="1"/>
  <c r="HD227" i="1"/>
  <c r="HD228" i="1"/>
  <c r="HA230" i="1"/>
  <c r="D230" i="10" s="1"/>
  <c r="FT232" i="1"/>
  <c r="FQ233" i="1"/>
  <c r="F227" i="10"/>
  <c r="JW227" i="1"/>
  <c r="D227" i="10"/>
  <c r="IX344" i="1"/>
  <c r="BY231" i="1" l="1"/>
  <c r="CB231" i="1" s="1"/>
  <c r="CB230" i="1"/>
  <c r="JV230" i="1"/>
  <c r="GC231" i="6"/>
  <c r="GF230" i="6"/>
  <c r="AC231" i="6"/>
  <c r="AF230" i="6"/>
  <c r="CZ230" i="6"/>
  <c r="CW231" i="6"/>
  <c r="EJ231" i="6"/>
  <c r="EG232" i="6"/>
  <c r="HM230" i="6"/>
  <c r="HP230" i="6" s="1"/>
  <c r="FE232" i="6"/>
  <c r="FH231" i="6"/>
  <c r="HK238" i="6"/>
  <c r="HP228" i="6"/>
  <c r="BY232" i="1"/>
  <c r="FQ232" i="6"/>
  <c r="FT231" i="6"/>
  <c r="Q232" i="6"/>
  <c r="T231" i="6"/>
  <c r="E232" i="1"/>
  <c r="H231" i="1"/>
  <c r="ES232" i="1"/>
  <c r="EV231" i="1"/>
  <c r="GC234" i="1"/>
  <c r="GF233" i="1"/>
  <c r="GO233" i="6"/>
  <c r="GR232" i="6"/>
  <c r="CN233" i="1"/>
  <c r="CK234" i="1"/>
  <c r="HD230" i="6"/>
  <c r="HA231" i="6"/>
  <c r="CL231" i="6"/>
  <c r="HN230" i="6"/>
  <c r="FE232" i="1"/>
  <c r="FH231" i="1"/>
  <c r="DL230" i="6"/>
  <c r="DI231" i="6"/>
  <c r="IW232" i="1"/>
  <c r="IZ231" i="1"/>
  <c r="BM232" i="1"/>
  <c r="BP231" i="1"/>
  <c r="DU232" i="6"/>
  <c r="DX231" i="6"/>
  <c r="AC233" i="1"/>
  <c r="AF232" i="1"/>
  <c r="EV230" i="6"/>
  <c r="ES231" i="6"/>
  <c r="BY233" i="6"/>
  <c r="CB232" i="6"/>
  <c r="CK232" i="6"/>
  <c r="CN231" i="6"/>
  <c r="BA232" i="1"/>
  <c r="BD231" i="1"/>
  <c r="JI228" i="1"/>
  <c r="JL228" i="1" s="1"/>
  <c r="C227" i="10"/>
  <c r="HP231" i="1"/>
  <c r="HM232" i="1"/>
  <c r="AO231" i="1"/>
  <c r="JV231" i="1" s="1"/>
  <c r="AR230" i="1"/>
  <c r="H230" i="10"/>
  <c r="BA343" i="6"/>
  <c r="BD342" i="6"/>
  <c r="HA231" i="1"/>
  <c r="HD230" i="1"/>
  <c r="F342" i="6"/>
  <c r="CW232" i="1"/>
  <c r="CZ231" i="1"/>
  <c r="KJ234" i="1"/>
  <c r="KJ233" i="1"/>
  <c r="KJ236" i="1"/>
  <c r="KJ235" i="1"/>
  <c r="KJ237" i="1"/>
  <c r="KJ230" i="1"/>
  <c r="KJ231" i="1"/>
  <c r="KJ232" i="1"/>
  <c r="KB230" i="1"/>
  <c r="F317" i="1"/>
  <c r="JJ316" i="1"/>
  <c r="JI230" i="1"/>
  <c r="JG238" i="1" s="1"/>
  <c r="EJ230" i="1"/>
  <c r="EG231" i="1"/>
  <c r="DU232" i="1"/>
  <c r="DX231" i="1"/>
  <c r="E341" i="6"/>
  <c r="H340" i="6"/>
  <c r="FT233" i="1"/>
  <c r="FQ234" i="1"/>
  <c r="F230" i="10"/>
  <c r="IN230" i="1"/>
  <c r="IK231" i="1"/>
  <c r="T231" i="1"/>
  <c r="Q232" i="1"/>
  <c r="AO342" i="6"/>
  <c r="AR341" i="6"/>
  <c r="AD340" i="6"/>
  <c r="DL231" i="1"/>
  <c r="DI232" i="1"/>
  <c r="J231" i="10"/>
  <c r="BM232" i="6"/>
  <c r="BP231" i="6"/>
  <c r="HY232" i="1"/>
  <c r="IB231" i="1"/>
  <c r="KN231" i="1"/>
  <c r="KF230" i="1"/>
  <c r="KN230" i="1"/>
  <c r="KN232" i="1"/>
  <c r="KN235" i="1"/>
  <c r="KN236" i="1"/>
  <c r="KN234" i="1"/>
  <c r="KN237" i="1"/>
  <c r="KN233" i="1"/>
  <c r="GO231" i="1"/>
  <c r="GR230" i="1"/>
  <c r="JX230" i="1"/>
  <c r="IX347" i="1"/>
  <c r="GC232" i="6" l="1"/>
  <c r="GF231" i="6"/>
  <c r="CZ231" i="6"/>
  <c r="CW232" i="6"/>
  <c r="EJ232" i="6"/>
  <c r="EG233" i="6"/>
  <c r="AC232" i="6"/>
  <c r="AF231" i="6"/>
  <c r="CB232" i="1"/>
  <c r="BY233" i="1"/>
  <c r="FQ233" i="6"/>
  <c r="FT232" i="6"/>
  <c r="FE233" i="6"/>
  <c r="FH232" i="6"/>
  <c r="EV232" i="1"/>
  <c r="ES233" i="1"/>
  <c r="H232" i="1"/>
  <c r="E233" i="1"/>
  <c r="Q233" i="6"/>
  <c r="T232" i="6"/>
  <c r="BM233" i="1"/>
  <c r="BP232" i="1"/>
  <c r="HD231" i="6"/>
  <c r="HA232" i="6"/>
  <c r="ES232" i="6"/>
  <c r="EV231" i="6"/>
  <c r="IW233" i="1"/>
  <c r="IZ232" i="1"/>
  <c r="DI232" i="6"/>
  <c r="DL231" i="6"/>
  <c r="CN234" i="1"/>
  <c r="CK235" i="1"/>
  <c r="AF233" i="1"/>
  <c r="AC234" i="1"/>
  <c r="BD232" i="1"/>
  <c r="BA233" i="1"/>
  <c r="GR233" i="6"/>
  <c r="GO234" i="6"/>
  <c r="CN232" i="6"/>
  <c r="CK233" i="6"/>
  <c r="FH232" i="1"/>
  <c r="FE233" i="1"/>
  <c r="GC235" i="1"/>
  <c r="GF234" i="1"/>
  <c r="DX232" i="6"/>
  <c r="DU233" i="6"/>
  <c r="CL232" i="6"/>
  <c r="HN231" i="6"/>
  <c r="HM231" i="6"/>
  <c r="HP231" i="6" s="1"/>
  <c r="CB233" i="6"/>
  <c r="BY234" i="6"/>
  <c r="F343" i="6"/>
  <c r="AR342" i="6"/>
  <c r="AO343" i="6"/>
  <c r="FQ235" i="1"/>
  <c r="FT234" i="1"/>
  <c r="E342" i="6"/>
  <c r="H341" i="6"/>
  <c r="EG232" i="1"/>
  <c r="JW232" i="1" s="1"/>
  <c r="EJ231" i="1"/>
  <c r="F320" i="1"/>
  <c r="JJ317" i="1"/>
  <c r="JH328" i="1" s="1"/>
  <c r="HA232" i="1"/>
  <c r="HD231" i="1"/>
  <c r="GR231" i="1"/>
  <c r="GO232" i="1"/>
  <c r="JX231" i="1"/>
  <c r="IB232" i="1"/>
  <c r="HY233" i="1"/>
  <c r="T232" i="1"/>
  <c r="Q233" i="1"/>
  <c r="BD343" i="6"/>
  <c r="BA344" i="6"/>
  <c r="CW233" i="1"/>
  <c r="CZ232" i="1"/>
  <c r="JL230" i="1"/>
  <c r="C230" i="10"/>
  <c r="F231" i="10"/>
  <c r="BP232" i="6"/>
  <c r="BM233" i="6"/>
  <c r="D231" i="10"/>
  <c r="H231" i="10"/>
  <c r="AO232" i="1"/>
  <c r="AR231" i="1"/>
  <c r="AD341" i="6"/>
  <c r="JI231" i="1"/>
  <c r="IK232" i="1"/>
  <c r="IN231" i="1"/>
  <c r="JW231" i="1"/>
  <c r="HM233" i="1"/>
  <c r="HP232" i="1"/>
  <c r="DI233" i="1"/>
  <c r="DL232" i="1"/>
  <c r="J232" i="10"/>
  <c r="DU233" i="1"/>
  <c r="DX232" i="1"/>
  <c r="IX348" i="1"/>
  <c r="GF232" i="6" l="1"/>
  <c r="GC233" i="6"/>
  <c r="AC233" i="6"/>
  <c r="AF232" i="6"/>
  <c r="CZ232" i="6"/>
  <c r="CW233" i="6"/>
  <c r="EJ233" i="6"/>
  <c r="EG234" i="6"/>
  <c r="FE234" i="6"/>
  <c r="FH233" i="6"/>
  <c r="FT233" i="6"/>
  <c r="FQ234" i="6"/>
  <c r="BY234" i="1"/>
  <c r="CB233" i="1"/>
  <c r="HM232" i="6"/>
  <c r="HP232" i="6" s="1"/>
  <c r="T233" i="6"/>
  <c r="Q234" i="6"/>
  <c r="H233" i="1"/>
  <c r="E234" i="1"/>
  <c r="ES234" i="1"/>
  <c r="EV233" i="1"/>
  <c r="GC236" i="1"/>
  <c r="GF235" i="1"/>
  <c r="IZ233" i="1"/>
  <c r="IW234" i="1"/>
  <c r="CB234" i="6"/>
  <c r="BY235" i="6"/>
  <c r="BD233" i="1"/>
  <c r="BA234" i="1"/>
  <c r="ES233" i="6"/>
  <c r="EV232" i="6"/>
  <c r="AC235" i="1"/>
  <c r="AF234" i="1"/>
  <c r="HA233" i="6"/>
  <c r="HD232" i="6"/>
  <c r="CL233" i="6"/>
  <c r="HN232" i="6"/>
  <c r="DX233" i="6"/>
  <c r="DU234" i="6"/>
  <c r="GR234" i="6"/>
  <c r="GO235" i="6"/>
  <c r="CN235" i="1"/>
  <c r="CK236" i="1"/>
  <c r="BM234" i="1"/>
  <c r="BP233" i="1"/>
  <c r="FH233" i="1"/>
  <c r="FE234" i="1"/>
  <c r="CK234" i="6"/>
  <c r="CN233" i="6"/>
  <c r="DL232" i="6"/>
  <c r="DI233" i="6"/>
  <c r="T233" i="1"/>
  <c r="Q234" i="1"/>
  <c r="IB233" i="1"/>
  <c r="HY234" i="1"/>
  <c r="DI234" i="1"/>
  <c r="DL233" i="1"/>
  <c r="J233" i="10"/>
  <c r="AR343" i="6"/>
  <c r="AO344" i="6"/>
  <c r="H342" i="6"/>
  <c r="E343" i="6"/>
  <c r="BM234" i="6"/>
  <c r="BP233" i="6"/>
  <c r="JJ318" i="1"/>
  <c r="CW234" i="1"/>
  <c r="CZ233" i="1"/>
  <c r="F321" i="1"/>
  <c r="JJ320" i="1"/>
  <c r="F344" i="6"/>
  <c r="H232" i="10"/>
  <c r="AR232" i="1"/>
  <c r="AO233" i="1"/>
  <c r="C231" i="10"/>
  <c r="JL231" i="1"/>
  <c r="BA347" i="6"/>
  <c r="BD344" i="6"/>
  <c r="BD345" i="6"/>
  <c r="HD232" i="1"/>
  <c r="HA233" i="1"/>
  <c r="D233" i="10" s="1"/>
  <c r="DX233" i="1"/>
  <c r="DU234" i="1"/>
  <c r="JI232" i="1"/>
  <c r="GR232" i="1"/>
  <c r="GO233" i="1"/>
  <c r="JX232" i="1"/>
  <c r="EG233" i="1"/>
  <c r="F233" i="10" s="1"/>
  <c r="EJ232" i="1"/>
  <c r="FT235" i="1"/>
  <c r="FQ236" i="1"/>
  <c r="IK233" i="1"/>
  <c r="IN232" i="1"/>
  <c r="AD342" i="6"/>
  <c r="JV232" i="1"/>
  <c r="D232" i="10"/>
  <c r="HM234" i="1"/>
  <c r="HP233" i="1"/>
  <c r="F232" i="10"/>
  <c r="IX349" i="1"/>
  <c r="GF233" i="6" l="1"/>
  <c r="GC234" i="6"/>
  <c r="EG235" i="6"/>
  <c r="EJ234" i="6"/>
  <c r="CW234" i="6"/>
  <c r="CZ233" i="6"/>
  <c r="AC234" i="6"/>
  <c r="AF233" i="6"/>
  <c r="BY235" i="1"/>
  <c r="CB234" i="1"/>
  <c r="FQ235" i="6"/>
  <c r="FT234" i="6"/>
  <c r="FE235" i="6"/>
  <c r="FH234" i="6"/>
  <c r="ES235" i="1"/>
  <c r="EV234" i="1"/>
  <c r="Q235" i="6"/>
  <c r="T234" i="6"/>
  <c r="H234" i="1"/>
  <c r="E235" i="1"/>
  <c r="HM233" i="6"/>
  <c r="HP233" i="6" s="1"/>
  <c r="JW233" i="1"/>
  <c r="FH234" i="1"/>
  <c r="FE235" i="1"/>
  <c r="DU235" i="6"/>
  <c r="DX234" i="6"/>
  <c r="EV233" i="6"/>
  <c r="ES234" i="6"/>
  <c r="JI233" i="1"/>
  <c r="C233" i="10" s="1"/>
  <c r="DI234" i="6"/>
  <c r="DL233" i="6"/>
  <c r="BA235" i="1"/>
  <c r="BD234" i="1"/>
  <c r="BM235" i="1"/>
  <c r="BP234" i="1"/>
  <c r="CL234" i="6"/>
  <c r="HN233" i="6"/>
  <c r="CN237" i="1"/>
  <c r="CK239" i="1"/>
  <c r="CN236" i="1"/>
  <c r="BY236" i="6"/>
  <c r="CB235" i="6"/>
  <c r="GR235" i="6"/>
  <c r="GO236" i="6"/>
  <c r="IZ234" i="1"/>
  <c r="IW235" i="1"/>
  <c r="HD233" i="6"/>
  <c r="HA234" i="6"/>
  <c r="CN234" i="6"/>
  <c r="CK235" i="6"/>
  <c r="AF235" i="1"/>
  <c r="AC236" i="1"/>
  <c r="GF237" i="1"/>
  <c r="GF236" i="1"/>
  <c r="GC239" i="1"/>
  <c r="CW235" i="1"/>
  <c r="CZ234" i="1"/>
  <c r="F322" i="1"/>
  <c r="JJ321" i="1"/>
  <c r="EJ233" i="1"/>
  <c r="EG234" i="1"/>
  <c r="BA348" i="6"/>
  <c r="BD347" i="6"/>
  <c r="DU235" i="1"/>
  <c r="DX234" i="1"/>
  <c r="AD343" i="6"/>
  <c r="HD233" i="1"/>
  <c r="HA234" i="1"/>
  <c r="D234" i="10" s="1"/>
  <c r="IB234" i="1"/>
  <c r="HY235" i="1"/>
  <c r="H233" i="10"/>
  <c r="AR233" i="1"/>
  <c r="AO234" i="1"/>
  <c r="JV234" i="1" s="1"/>
  <c r="FT237" i="1"/>
  <c r="FQ239" i="1"/>
  <c r="FT236" i="1"/>
  <c r="T234" i="1"/>
  <c r="Q235" i="1"/>
  <c r="GR233" i="1"/>
  <c r="GO234" i="1"/>
  <c r="JX233" i="1"/>
  <c r="IK234" i="1"/>
  <c r="IN233" i="1"/>
  <c r="H343" i="6"/>
  <c r="E344" i="6"/>
  <c r="F347" i="6"/>
  <c r="BP234" i="6"/>
  <c r="BM235" i="6"/>
  <c r="DL234" i="1"/>
  <c r="DI235" i="1"/>
  <c r="J234" i="10"/>
  <c r="C232" i="10"/>
  <c r="JL232" i="1"/>
  <c r="HP234" i="1"/>
  <c r="HM235" i="1"/>
  <c r="AO347" i="6"/>
  <c r="AR345" i="6"/>
  <c r="AR344" i="6"/>
  <c r="U41" i="11"/>
  <c r="JV233" i="1"/>
  <c r="IX350" i="1"/>
  <c r="GF234" i="6" l="1"/>
  <c r="GC235" i="6"/>
  <c r="AC235" i="6"/>
  <c r="AF234" i="6"/>
  <c r="CW235" i="6"/>
  <c r="CZ234" i="6"/>
  <c r="EG236" i="6"/>
  <c r="EJ235" i="6"/>
  <c r="FE236" i="6"/>
  <c r="FH235" i="6"/>
  <c r="FT235" i="6"/>
  <c r="FQ236" i="6"/>
  <c r="BY236" i="1"/>
  <c r="CB235" i="1"/>
  <c r="E236" i="1"/>
  <c r="H235" i="1"/>
  <c r="Q236" i="6"/>
  <c r="T235" i="6"/>
  <c r="ES236" i="1"/>
  <c r="EV235" i="1"/>
  <c r="JL233" i="1"/>
  <c r="CN239" i="1"/>
  <c r="CK240" i="1"/>
  <c r="IZ235" i="1"/>
  <c r="IW236" i="1"/>
  <c r="ES235" i="6"/>
  <c r="EV234" i="6"/>
  <c r="GR237" i="6"/>
  <c r="GO239" i="6"/>
  <c r="GR236" i="6"/>
  <c r="CL235" i="6"/>
  <c r="HN234" i="6"/>
  <c r="DX235" i="6"/>
  <c r="DU236" i="6"/>
  <c r="BM236" i="1"/>
  <c r="BP235" i="1"/>
  <c r="FE236" i="1"/>
  <c r="FH235" i="1"/>
  <c r="CN235" i="6"/>
  <c r="CK236" i="6"/>
  <c r="BA236" i="1"/>
  <c r="BD235" i="1"/>
  <c r="GC240" i="1"/>
  <c r="GF239" i="1"/>
  <c r="HM234" i="6"/>
  <c r="HP234" i="6" s="1"/>
  <c r="CB237" i="6"/>
  <c r="CB236" i="6"/>
  <c r="BY239" i="6"/>
  <c r="AC239" i="1"/>
  <c r="AF236" i="1"/>
  <c r="AF237" i="1"/>
  <c r="HD234" i="6"/>
  <c r="HA235" i="6"/>
  <c r="DL234" i="6"/>
  <c r="DI235" i="6"/>
  <c r="EJ234" i="1"/>
  <c r="EG235" i="1"/>
  <c r="JW235" i="1" s="1"/>
  <c r="F323" i="1"/>
  <c r="JJ322" i="1"/>
  <c r="FT239" i="1"/>
  <c r="FQ240" i="1"/>
  <c r="F234" i="10"/>
  <c r="GR234" i="1"/>
  <c r="GO235" i="1"/>
  <c r="JX234" i="1"/>
  <c r="H344" i="6"/>
  <c r="E347" i="6"/>
  <c r="H345" i="6"/>
  <c r="IN234" i="1"/>
  <c r="IK235" i="1"/>
  <c r="T235" i="1"/>
  <c r="Q236" i="1"/>
  <c r="HD234" i="1"/>
  <c r="HA235" i="1"/>
  <c r="D235" i="10" s="1"/>
  <c r="JI234" i="1"/>
  <c r="H234" i="10"/>
  <c r="AO235" i="1"/>
  <c r="AR234" i="1"/>
  <c r="JW234" i="1"/>
  <c r="AD344" i="6"/>
  <c r="DX235" i="1"/>
  <c r="DU236" i="1"/>
  <c r="HY236" i="1"/>
  <c r="IB235" i="1"/>
  <c r="CZ235" i="1"/>
  <c r="CW236" i="1"/>
  <c r="HP235" i="1"/>
  <c r="HM236" i="1"/>
  <c r="BP235" i="6"/>
  <c r="BM236" i="6"/>
  <c r="AR347" i="6"/>
  <c r="AO348" i="6"/>
  <c r="DL235" i="1"/>
  <c r="DI236" i="1"/>
  <c r="J235" i="10"/>
  <c r="F348" i="6"/>
  <c r="BA349" i="6"/>
  <c r="BD348" i="6"/>
  <c r="IX351" i="1"/>
  <c r="GC236" i="6" l="1"/>
  <c r="GF235" i="6"/>
  <c r="EG239" i="6"/>
  <c r="EJ237" i="6"/>
  <c r="EJ236" i="6"/>
  <c r="CZ235" i="6"/>
  <c r="CW236" i="6"/>
  <c r="AC236" i="6"/>
  <c r="AF235" i="6"/>
  <c r="BY239" i="1"/>
  <c r="CB236" i="1"/>
  <c r="CB237" i="1"/>
  <c r="FT236" i="6"/>
  <c r="FQ239" i="6"/>
  <c r="FT237" i="6"/>
  <c r="FH237" i="6"/>
  <c r="FH236" i="6"/>
  <c r="FE239" i="6"/>
  <c r="HM235" i="6"/>
  <c r="HP235" i="6" s="1"/>
  <c r="EV236" i="1"/>
  <c r="ES239" i="1"/>
  <c r="EV237" i="1"/>
  <c r="S29" i="11"/>
  <c r="T236" i="6"/>
  <c r="T237" i="6"/>
  <c r="Q239" i="6"/>
  <c r="E239" i="1"/>
  <c r="H236" i="1"/>
  <c r="H237" i="1"/>
  <c r="JI235" i="1"/>
  <c r="JL235" i="1" s="1"/>
  <c r="JV235" i="1"/>
  <c r="CL236" i="6"/>
  <c r="HN235" i="6"/>
  <c r="BD236" i="1"/>
  <c r="BA239" i="1"/>
  <c r="BD237" i="1"/>
  <c r="GO240" i="6"/>
  <c r="GR239" i="6"/>
  <c r="DI236" i="6"/>
  <c r="DL235" i="6"/>
  <c r="HA236" i="6"/>
  <c r="HD235" i="6"/>
  <c r="CN236" i="6"/>
  <c r="CK239" i="6"/>
  <c r="CN237" i="6"/>
  <c r="FE239" i="1"/>
  <c r="FH237" i="1"/>
  <c r="FH236" i="1"/>
  <c r="EV235" i="6"/>
  <c r="ES236" i="6"/>
  <c r="BY240" i="6"/>
  <c r="CB239" i="6"/>
  <c r="BM239" i="1"/>
  <c r="BP236" i="1"/>
  <c r="BP237" i="1"/>
  <c r="IZ237" i="1"/>
  <c r="IZ236" i="1"/>
  <c r="IW239" i="1"/>
  <c r="GF240" i="1"/>
  <c r="GC241" i="1"/>
  <c r="DX236" i="6"/>
  <c r="DU239" i="6"/>
  <c r="DX237" i="6"/>
  <c r="AC240" i="1"/>
  <c r="AF239" i="1"/>
  <c r="CK241" i="1"/>
  <c r="CN240" i="1"/>
  <c r="F235" i="10"/>
  <c r="FT240" i="1"/>
  <c r="FQ241" i="1"/>
  <c r="E348" i="6"/>
  <c r="H347" i="6"/>
  <c r="HP237" i="1"/>
  <c r="HM239" i="1"/>
  <c r="HP236" i="1"/>
  <c r="Q239" i="1"/>
  <c r="T236" i="1"/>
  <c r="T237" i="1"/>
  <c r="W29" i="11"/>
  <c r="BP237" i="6"/>
  <c r="BP236" i="6"/>
  <c r="BM239" i="6"/>
  <c r="IK236" i="1"/>
  <c r="IN235" i="1"/>
  <c r="GR235" i="1"/>
  <c r="GO236" i="1"/>
  <c r="JX235" i="1"/>
  <c r="DI239" i="1"/>
  <c r="DL236" i="1"/>
  <c r="DL237" i="1"/>
  <c r="J236" i="10"/>
  <c r="DX237" i="1"/>
  <c r="DU239" i="1"/>
  <c r="DX236" i="1"/>
  <c r="F324" i="1"/>
  <c r="JJ323" i="1"/>
  <c r="JL234" i="1"/>
  <c r="C234" i="10"/>
  <c r="IB236" i="1"/>
  <c r="HY239" i="1"/>
  <c r="IB237" i="1"/>
  <c r="CZ236" i="1"/>
  <c r="CZ237" i="1"/>
  <c r="CW239" i="1"/>
  <c r="EJ235" i="1"/>
  <c r="EG236" i="1"/>
  <c r="JW236" i="1" s="1"/>
  <c r="BA350" i="6"/>
  <c r="BD349" i="6"/>
  <c r="F349" i="6"/>
  <c r="H235" i="10"/>
  <c r="AR235" i="1"/>
  <c r="AO236" i="1"/>
  <c r="JV236" i="1" s="1"/>
  <c r="AO349" i="6"/>
  <c r="AR348" i="6"/>
  <c r="AD347" i="6"/>
  <c r="HA236" i="1"/>
  <c r="HD235" i="1"/>
  <c r="IX352" i="1"/>
  <c r="GF236" i="6" l="1"/>
  <c r="GF237" i="6"/>
  <c r="GC239" i="6"/>
  <c r="CZ236" i="6"/>
  <c r="CW239" i="6"/>
  <c r="CZ237" i="6"/>
  <c r="AC239" i="6"/>
  <c r="AF236" i="6"/>
  <c r="AF237" i="6"/>
  <c r="Q29" i="11"/>
  <c r="EG240" i="6"/>
  <c r="EJ239" i="6"/>
  <c r="FH239" i="6"/>
  <c r="FE240" i="6"/>
  <c r="FT239" i="6"/>
  <c r="FQ240" i="6"/>
  <c r="BY240" i="1"/>
  <c r="CB239" i="1"/>
  <c r="C235" i="10"/>
  <c r="Q240" i="6"/>
  <c r="T239" i="6"/>
  <c r="HM236" i="6"/>
  <c r="HP237" i="6" s="1"/>
  <c r="ES240" i="1"/>
  <c r="EV239" i="1"/>
  <c r="H239" i="1"/>
  <c r="E240" i="1"/>
  <c r="DL237" i="6"/>
  <c r="DI239" i="6"/>
  <c r="DL236" i="6"/>
  <c r="GO241" i="6"/>
  <c r="GR240" i="6"/>
  <c r="CK242" i="1"/>
  <c r="CN241" i="1"/>
  <c r="BP239" i="1"/>
  <c r="BM240" i="1"/>
  <c r="BA240" i="1"/>
  <c r="BD239" i="1"/>
  <c r="AF240" i="1"/>
  <c r="AC241" i="1"/>
  <c r="JW237" i="1"/>
  <c r="DU240" i="6"/>
  <c r="DX239" i="6"/>
  <c r="ES239" i="6"/>
  <c r="EV236" i="6"/>
  <c r="EV237" i="6"/>
  <c r="CN239" i="6"/>
  <c r="CK240" i="6"/>
  <c r="JI236" i="1"/>
  <c r="JI237" i="1" s="1"/>
  <c r="JL237" i="1" s="1"/>
  <c r="GF241" i="1"/>
  <c r="GC242" i="1"/>
  <c r="CL239" i="6"/>
  <c r="HN236" i="6"/>
  <c r="HL247" i="6" s="1"/>
  <c r="CB240" i="6"/>
  <c r="BY241" i="6"/>
  <c r="HA239" i="6"/>
  <c r="HD236" i="6"/>
  <c r="HD237" i="6"/>
  <c r="JV237" i="1"/>
  <c r="IZ239" i="1"/>
  <c r="IW240" i="1"/>
  <c r="FE240" i="1"/>
  <c r="FH239" i="1"/>
  <c r="KB243" i="1"/>
  <c r="KJ239" i="1" s="1"/>
  <c r="D236" i="10"/>
  <c r="E349" i="6"/>
  <c r="H348" i="6"/>
  <c r="F350" i="6"/>
  <c r="DU240" i="1"/>
  <c r="DX239" i="1"/>
  <c r="EG239" i="1"/>
  <c r="JW239" i="1" s="1"/>
  <c r="EJ236" i="1"/>
  <c r="EJ237" i="1"/>
  <c r="KD243" i="1"/>
  <c r="F236" i="10"/>
  <c r="GO239" i="1"/>
  <c r="GR237" i="1"/>
  <c r="GR236" i="1"/>
  <c r="JX236" i="1"/>
  <c r="JX237" i="1"/>
  <c r="KF243" i="1"/>
  <c r="BD350" i="6"/>
  <c r="BA351" i="6"/>
  <c r="HD237" i="1"/>
  <c r="HD236" i="1"/>
  <c r="HA239" i="1"/>
  <c r="D239" i="10" s="1"/>
  <c r="FQ242" i="1"/>
  <c r="FT241" i="1"/>
  <c r="CW240" i="1"/>
  <c r="CZ239" i="1"/>
  <c r="Q240" i="1"/>
  <c r="T239" i="1"/>
  <c r="F325" i="1"/>
  <c r="JJ324" i="1"/>
  <c r="AR237" i="1"/>
  <c r="AR236" i="1"/>
  <c r="H236" i="10"/>
  <c r="AO239" i="1"/>
  <c r="JV239" i="1" s="1"/>
  <c r="IN236" i="1"/>
  <c r="IK239" i="1"/>
  <c r="IN237" i="1"/>
  <c r="AO350" i="6"/>
  <c r="AR349" i="6"/>
  <c r="IB239" i="1"/>
  <c r="HY240" i="1"/>
  <c r="HM240" i="1"/>
  <c r="HP239" i="1"/>
  <c r="AD348" i="6"/>
  <c r="DI240" i="1"/>
  <c r="DL239" i="1"/>
  <c r="J239" i="10"/>
  <c r="BP239" i="6"/>
  <c r="BM240" i="6"/>
  <c r="IX353" i="1"/>
  <c r="GC240" i="6" l="1"/>
  <c r="GF239" i="6"/>
  <c r="AF239" i="6"/>
  <c r="AC240" i="6"/>
  <c r="EG241" i="6"/>
  <c r="EJ240" i="6"/>
  <c r="CW240" i="6"/>
  <c r="CZ239" i="6"/>
  <c r="HM239" i="6"/>
  <c r="HP239" i="6" s="1"/>
  <c r="BY241" i="1"/>
  <c r="CB240" i="1"/>
  <c r="FT240" i="6"/>
  <c r="FQ241" i="6"/>
  <c r="FH240" i="6"/>
  <c r="FE241" i="6"/>
  <c r="HP236" i="6"/>
  <c r="HK247" i="6"/>
  <c r="E241" i="1"/>
  <c r="H240" i="1"/>
  <c r="KJ245" i="1"/>
  <c r="KJ241" i="1"/>
  <c r="ES241" i="1"/>
  <c r="EV240" i="1"/>
  <c r="KJ244" i="1"/>
  <c r="Q241" i="6"/>
  <c r="T240" i="6"/>
  <c r="KJ246" i="1"/>
  <c r="KJ243" i="1"/>
  <c r="KJ240" i="1"/>
  <c r="KB239" i="1"/>
  <c r="JL236" i="1"/>
  <c r="C236" i="10"/>
  <c r="F239" i="10"/>
  <c r="BY242" i="6"/>
  <c r="CB241" i="6"/>
  <c r="FH240" i="1"/>
  <c r="FE241" i="1"/>
  <c r="DU241" i="6"/>
  <c r="DX240" i="6"/>
  <c r="IW241" i="1"/>
  <c r="IZ240" i="1"/>
  <c r="CK243" i="1"/>
  <c r="CN242" i="1"/>
  <c r="CL240" i="6"/>
  <c r="HN239" i="6"/>
  <c r="GC243" i="1"/>
  <c r="GF242" i="1"/>
  <c r="GO242" i="6"/>
  <c r="GR241" i="6"/>
  <c r="AF241" i="1"/>
  <c r="AC242" i="1"/>
  <c r="CK241" i="6"/>
  <c r="CN240" i="6"/>
  <c r="BA241" i="1"/>
  <c r="BD240" i="1"/>
  <c r="HA240" i="6"/>
  <c r="HD239" i="6"/>
  <c r="DL239" i="6"/>
  <c r="DI240" i="6"/>
  <c r="KJ242" i="1"/>
  <c r="EV239" i="6"/>
  <c r="ES240" i="6"/>
  <c r="BM241" i="1"/>
  <c r="BP240" i="1"/>
  <c r="CZ240" i="1"/>
  <c r="CW241" i="1"/>
  <c r="JI239" i="1"/>
  <c r="JG247" i="1" s="1"/>
  <c r="BD351" i="6"/>
  <c r="BA352" i="6"/>
  <c r="HY241" i="1"/>
  <c r="IB240" i="1"/>
  <c r="FT242" i="1"/>
  <c r="FQ243" i="1"/>
  <c r="DX240" i="1"/>
  <c r="DU241" i="1"/>
  <c r="KN239" i="1"/>
  <c r="KF239" i="1"/>
  <c r="KN246" i="1"/>
  <c r="KN241" i="1"/>
  <c r="KN243" i="1"/>
  <c r="KN244" i="1"/>
  <c r="KN242" i="1"/>
  <c r="KN240" i="1"/>
  <c r="KN245" i="1"/>
  <c r="Q241" i="1"/>
  <c r="T240" i="1"/>
  <c r="F351" i="6"/>
  <c r="IN239" i="1"/>
  <c r="IK240" i="1"/>
  <c r="KL241" i="1"/>
  <c r="KL243" i="1"/>
  <c r="KL244" i="1"/>
  <c r="KL239" i="1"/>
  <c r="KD239" i="1"/>
  <c r="KL240" i="1"/>
  <c r="KL246" i="1"/>
  <c r="KL242" i="1"/>
  <c r="KL245" i="1"/>
  <c r="F326" i="1"/>
  <c r="JJ325" i="1"/>
  <c r="AR239" i="1"/>
  <c r="AO240" i="1"/>
  <c r="H239" i="10"/>
  <c r="DL240" i="1"/>
  <c r="DI241" i="1"/>
  <c r="J240" i="10"/>
  <c r="HP240" i="1"/>
  <c r="HM241" i="1"/>
  <c r="BM241" i="6"/>
  <c r="BP240" i="6"/>
  <c r="H349" i="6"/>
  <c r="E350" i="6"/>
  <c r="AO351" i="6"/>
  <c r="AR350" i="6"/>
  <c r="AD349" i="6"/>
  <c r="HA240" i="1"/>
  <c r="D240" i="10" s="1"/>
  <c r="HD239" i="1"/>
  <c r="GR239" i="1"/>
  <c r="GO240" i="1"/>
  <c r="JX239" i="1"/>
  <c r="EG240" i="1"/>
  <c r="EJ239" i="1"/>
  <c r="IX356" i="1"/>
  <c r="GC241" i="6" l="1"/>
  <c r="GF240" i="6"/>
  <c r="CW241" i="6"/>
  <c r="CZ240" i="6"/>
  <c r="EG242" i="6"/>
  <c r="EJ241" i="6"/>
  <c r="AC241" i="6"/>
  <c r="AF240" i="6"/>
  <c r="FE242" i="6"/>
  <c r="FH241" i="6"/>
  <c r="FT241" i="6"/>
  <c r="FQ242" i="6"/>
  <c r="BY242" i="1"/>
  <c r="CB241" i="1"/>
  <c r="T241" i="6"/>
  <c r="Q242" i="6"/>
  <c r="ES242" i="1"/>
  <c r="EV241" i="1"/>
  <c r="E242" i="1"/>
  <c r="H241" i="1"/>
  <c r="F240" i="10"/>
  <c r="AF242" i="1"/>
  <c r="AC243" i="1"/>
  <c r="CL241" i="6"/>
  <c r="HN240" i="6"/>
  <c r="BM242" i="1"/>
  <c r="BP241" i="1"/>
  <c r="CK244" i="1"/>
  <c r="CN243" i="1"/>
  <c r="EV240" i="6"/>
  <c r="ES241" i="6"/>
  <c r="HD240" i="6"/>
  <c r="HA241" i="6"/>
  <c r="GO243" i="6"/>
  <c r="GR242" i="6"/>
  <c r="IW242" i="1"/>
  <c r="IZ241" i="1"/>
  <c r="DX241" i="6"/>
  <c r="DU242" i="6"/>
  <c r="BA242" i="1"/>
  <c r="BD241" i="1"/>
  <c r="GF243" i="1"/>
  <c r="GC244" i="1"/>
  <c r="FE242" i="1"/>
  <c r="FH241" i="1"/>
  <c r="HM240" i="6"/>
  <c r="HP240" i="6" s="1"/>
  <c r="CK242" i="6"/>
  <c r="CN241" i="6"/>
  <c r="DL240" i="6"/>
  <c r="DI241" i="6"/>
  <c r="CB242" i="6"/>
  <c r="BY243" i="6"/>
  <c r="JI240" i="1"/>
  <c r="JL240" i="1" s="1"/>
  <c r="HM242" i="1"/>
  <c r="HP241" i="1"/>
  <c r="F352" i="6"/>
  <c r="Q242" i="1"/>
  <c r="T241" i="1"/>
  <c r="HY242" i="1"/>
  <c r="IB241" i="1"/>
  <c r="FQ244" i="1"/>
  <c r="FT243" i="1"/>
  <c r="EG241" i="1"/>
  <c r="JW241" i="1" s="1"/>
  <c r="EJ240" i="1"/>
  <c r="AD350" i="6"/>
  <c r="BM242" i="6"/>
  <c r="BP241" i="6"/>
  <c r="DL241" i="1"/>
  <c r="DI242" i="1"/>
  <c r="J241" i="10"/>
  <c r="IN240" i="1"/>
  <c r="IK241" i="1"/>
  <c r="BA353" i="6"/>
  <c r="BD352" i="6"/>
  <c r="F329" i="1"/>
  <c r="JJ326" i="1"/>
  <c r="JH337" i="1" s="1"/>
  <c r="JW240" i="1"/>
  <c r="AO241" i="1"/>
  <c r="JV241" i="1" s="1"/>
  <c r="H240" i="10"/>
  <c r="AR240" i="1"/>
  <c r="DX241" i="1"/>
  <c r="DU242" i="1"/>
  <c r="CZ241" i="1"/>
  <c r="CW242" i="1"/>
  <c r="AO352" i="6"/>
  <c r="AR351" i="6"/>
  <c r="E351" i="6"/>
  <c r="H350" i="6"/>
  <c r="JL239" i="1"/>
  <c r="C239" i="10"/>
  <c r="GO241" i="1"/>
  <c r="GR240" i="1"/>
  <c r="JX240" i="1"/>
  <c r="HA241" i="1"/>
  <c r="HD240" i="1"/>
  <c r="JV240" i="1"/>
  <c r="IX357" i="1"/>
  <c r="GC242" i="6" l="1"/>
  <c r="GF241" i="6"/>
  <c r="EG243" i="6"/>
  <c r="EJ242" i="6"/>
  <c r="AC242" i="6"/>
  <c r="AF241" i="6"/>
  <c r="CW242" i="6"/>
  <c r="CZ241" i="6"/>
  <c r="BY243" i="1"/>
  <c r="CB242" i="1"/>
  <c r="FQ243" i="6"/>
  <c r="FT242" i="6"/>
  <c r="FH242" i="6"/>
  <c r="FE243" i="6"/>
  <c r="H242" i="1"/>
  <c r="E243" i="1"/>
  <c r="ES243" i="1"/>
  <c r="EV242" i="1"/>
  <c r="Q243" i="6"/>
  <c r="T242" i="6"/>
  <c r="C240" i="10"/>
  <c r="F241" i="10"/>
  <c r="FH242" i="1"/>
  <c r="FE243" i="1"/>
  <c r="CK245" i="1"/>
  <c r="CN244" i="1"/>
  <c r="GC245" i="1"/>
  <c r="GF244" i="1"/>
  <c r="CB243" i="6"/>
  <c r="BY244" i="6"/>
  <c r="IW243" i="1"/>
  <c r="IZ242" i="1"/>
  <c r="BP242" i="1"/>
  <c r="BM243" i="1"/>
  <c r="DL241" i="6"/>
  <c r="DI242" i="6"/>
  <c r="BA243" i="1"/>
  <c r="BD242" i="1"/>
  <c r="CL242" i="6"/>
  <c r="HN241" i="6"/>
  <c r="AF243" i="1"/>
  <c r="AC244" i="1"/>
  <c r="GR243" i="6"/>
  <c r="GO244" i="6"/>
  <c r="CK243" i="6"/>
  <c r="CN242" i="6"/>
  <c r="DU243" i="6"/>
  <c r="DX242" i="6"/>
  <c r="HA242" i="6"/>
  <c r="HD241" i="6"/>
  <c r="ES242" i="6"/>
  <c r="EV241" i="6"/>
  <c r="HM241" i="6"/>
  <c r="HP241" i="6" s="1"/>
  <c r="DL242" i="1"/>
  <c r="DI243" i="1"/>
  <c r="J242" i="10"/>
  <c r="T242" i="1"/>
  <c r="Q243" i="1"/>
  <c r="EG242" i="1"/>
  <c r="JW242" i="1" s="1"/>
  <c r="EJ241" i="1"/>
  <c r="F353" i="6"/>
  <c r="H351" i="6"/>
  <c r="E352" i="6"/>
  <c r="GO242" i="1"/>
  <c r="GR241" i="1"/>
  <c r="JX241" i="1"/>
  <c r="H241" i="10"/>
  <c r="AR241" i="1"/>
  <c r="AO242" i="1"/>
  <c r="JV242" i="1" s="1"/>
  <c r="BM243" i="6"/>
  <c r="BP242" i="6"/>
  <c r="HM243" i="1"/>
  <c r="HP242" i="1"/>
  <c r="HA242" i="1"/>
  <c r="HD241" i="1"/>
  <c r="IN241" i="1"/>
  <c r="IK242" i="1"/>
  <c r="FQ245" i="1"/>
  <c r="FT244" i="1"/>
  <c r="JJ327" i="1"/>
  <c r="CZ242" i="1"/>
  <c r="CW243" i="1"/>
  <c r="AD351" i="6"/>
  <c r="DU243" i="1"/>
  <c r="DX242" i="1"/>
  <c r="F330" i="1"/>
  <c r="JJ329" i="1"/>
  <c r="AR352" i="6"/>
  <c r="AO353" i="6"/>
  <c r="BD353" i="6"/>
  <c r="BD354" i="6"/>
  <c r="BA356" i="6"/>
  <c r="HY243" i="1"/>
  <c r="IB242" i="1"/>
  <c r="D241" i="10"/>
  <c r="JI241" i="1"/>
  <c r="IX358" i="1"/>
  <c r="GC243" i="6" l="1"/>
  <c r="GF242" i="6"/>
  <c r="AF242" i="6"/>
  <c r="AC243" i="6"/>
  <c r="CZ242" i="6"/>
  <c r="CW243" i="6"/>
  <c r="EJ243" i="6"/>
  <c r="EG244" i="6"/>
  <c r="FE244" i="6"/>
  <c r="FH243" i="6"/>
  <c r="FT243" i="6"/>
  <c r="FQ244" i="6"/>
  <c r="CB243" i="1"/>
  <c r="BY244" i="1"/>
  <c r="T243" i="6"/>
  <c r="Q244" i="6"/>
  <c r="EV243" i="1"/>
  <c r="ES244" i="1"/>
  <c r="H243" i="1"/>
  <c r="E244" i="1"/>
  <c r="BP243" i="1"/>
  <c r="BM244" i="1"/>
  <c r="AC245" i="1"/>
  <c r="AF244" i="1"/>
  <c r="IW244" i="1"/>
  <c r="IZ243" i="1"/>
  <c r="HA243" i="6"/>
  <c r="HD242" i="6"/>
  <c r="BY245" i="6"/>
  <c r="CB244" i="6"/>
  <c r="CL243" i="6"/>
  <c r="HN242" i="6"/>
  <c r="DU244" i="6"/>
  <c r="DX243" i="6"/>
  <c r="GF246" i="1"/>
  <c r="GF245" i="1"/>
  <c r="GC248" i="1"/>
  <c r="CN243" i="6"/>
  <c r="CK244" i="6"/>
  <c r="BD243" i="1"/>
  <c r="BA244" i="1"/>
  <c r="CN246" i="1"/>
  <c r="CK248" i="1"/>
  <c r="CN245" i="1"/>
  <c r="EV242" i="6"/>
  <c r="ES243" i="6"/>
  <c r="FH243" i="1"/>
  <c r="FE244" i="1"/>
  <c r="GO245" i="6"/>
  <c r="GR244" i="6"/>
  <c r="HM242" i="6"/>
  <c r="HP242" i="6" s="1"/>
  <c r="DL242" i="6"/>
  <c r="DI243" i="6"/>
  <c r="EJ242" i="1"/>
  <c r="EG243" i="1"/>
  <c r="JW243" i="1" s="1"/>
  <c r="DL243" i="1"/>
  <c r="DI244" i="1"/>
  <c r="J243" i="10"/>
  <c r="JI242" i="1"/>
  <c r="F356" i="6"/>
  <c r="HA243" i="1"/>
  <c r="D243" i="10" s="1"/>
  <c r="HD242" i="1"/>
  <c r="IK243" i="1"/>
  <c r="IN242" i="1"/>
  <c r="AR242" i="1"/>
  <c r="AO243" i="1"/>
  <c r="JV243" i="1" s="1"/>
  <c r="H242" i="10"/>
  <c r="F242" i="10"/>
  <c r="GO243" i="1"/>
  <c r="GR242" i="1"/>
  <c r="JX242" i="1"/>
  <c r="DX243" i="1"/>
  <c r="DU244" i="1"/>
  <c r="BA357" i="6"/>
  <c r="BD356" i="6"/>
  <c r="T243" i="1"/>
  <c r="Q244" i="1"/>
  <c r="F331" i="1"/>
  <c r="JJ330" i="1"/>
  <c r="D242" i="10"/>
  <c r="BP243" i="6"/>
  <c r="BM244" i="6"/>
  <c r="AD352" i="6"/>
  <c r="E353" i="6"/>
  <c r="H352" i="6"/>
  <c r="JL241" i="1"/>
  <c r="C241" i="10"/>
  <c r="CW244" i="1"/>
  <c r="CZ243" i="1"/>
  <c r="FQ248" i="1"/>
  <c r="FT246" i="1"/>
  <c r="FT245" i="1"/>
  <c r="HP243" i="1"/>
  <c r="HM244" i="1"/>
  <c r="IB243" i="1"/>
  <c r="HY244" i="1"/>
  <c r="AR354" i="6"/>
  <c r="AO356" i="6"/>
  <c r="AR353" i="6"/>
  <c r="U42" i="11"/>
  <c r="IX359" i="1"/>
  <c r="GC244" i="6" l="1"/>
  <c r="GF243" i="6"/>
  <c r="CZ243" i="6"/>
  <c r="CW244" i="6"/>
  <c r="EG245" i="6"/>
  <c r="EJ244" i="6"/>
  <c r="AC244" i="6"/>
  <c r="AF243" i="6"/>
  <c r="CB244" i="1"/>
  <c r="BY245" i="1"/>
  <c r="FT244" i="6"/>
  <c r="FQ245" i="6"/>
  <c r="FE245" i="6"/>
  <c r="FH244" i="6"/>
  <c r="HM243" i="6"/>
  <c r="HP243" i="6" s="1"/>
  <c r="ES245" i="1"/>
  <c r="EV244" i="1"/>
  <c r="Q245" i="6"/>
  <c r="T244" i="6"/>
  <c r="H244" i="1"/>
  <c r="E245" i="1"/>
  <c r="JI243" i="1"/>
  <c r="JL243" i="1" s="1"/>
  <c r="GR246" i="6"/>
  <c r="GO248" i="6"/>
  <c r="GR245" i="6"/>
  <c r="BA245" i="1"/>
  <c r="BD244" i="1"/>
  <c r="DU245" i="6"/>
  <c r="DX244" i="6"/>
  <c r="FH244" i="1"/>
  <c r="FE245" i="1"/>
  <c r="IZ244" i="1"/>
  <c r="IW245" i="1"/>
  <c r="CN244" i="6"/>
  <c r="CK245" i="6"/>
  <c r="AF246" i="1"/>
  <c r="AF245" i="1"/>
  <c r="AC248" i="1"/>
  <c r="GC249" i="1"/>
  <c r="GF248" i="1"/>
  <c r="CL244" i="6"/>
  <c r="HN243" i="6"/>
  <c r="BP244" i="1"/>
  <c r="BM245" i="1"/>
  <c r="DI244" i="6"/>
  <c r="DL243" i="6"/>
  <c r="CB245" i="6"/>
  <c r="CB246" i="6"/>
  <c r="BY248" i="6"/>
  <c r="EV243" i="6"/>
  <c r="ES244" i="6"/>
  <c r="CK249" i="1"/>
  <c r="CN248" i="1"/>
  <c r="HA244" i="6"/>
  <c r="HD243" i="6"/>
  <c r="JL242" i="1"/>
  <c r="C242" i="10"/>
  <c r="AO357" i="6"/>
  <c r="AR356" i="6"/>
  <c r="IB244" i="1"/>
  <c r="HY245" i="1"/>
  <c r="E356" i="6"/>
  <c r="H354" i="6"/>
  <c r="H353" i="6"/>
  <c r="DL244" i="1"/>
  <c r="DI245" i="1"/>
  <c r="J244" i="10"/>
  <c r="GR243" i="1"/>
  <c r="GO244" i="1"/>
  <c r="JX243" i="1"/>
  <c r="AD353" i="6"/>
  <c r="IN243" i="1"/>
  <c r="IK244" i="1"/>
  <c r="DU245" i="1"/>
  <c r="DX244" i="1"/>
  <c r="F243" i="10"/>
  <c r="BP244" i="6"/>
  <c r="BM245" i="6"/>
  <c r="T244" i="1"/>
  <c r="Q245" i="1"/>
  <c r="HP244" i="1"/>
  <c r="HM245" i="1"/>
  <c r="FT248" i="1"/>
  <c r="FQ249" i="1"/>
  <c r="F332" i="1"/>
  <c r="JJ331" i="1"/>
  <c r="F357" i="6"/>
  <c r="H243" i="10"/>
  <c r="AO244" i="1"/>
  <c r="JV244" i="1" s="1"/>
  <c r="AR243" i="1"/>
  <c r="HD243" i="1"/>
  <c r="HA244" i="1"/>
  <c r="D244" i="10" s="1"/>
  <c r="EG244" i="1"/>
  <c r="JW244" i="1" s="1"/>
  <c r="EJ243" i="1"/>
  <c r="CW245" i="1"/>
  <c r="CZ244" i="1"/>
  <c r="BA358" i="6"/>
  <c r="BD357" i="6"/>
  <c r="IX360" i="1"/>
  <c r="GF244" i="6" l="1"/>
  <c r="GC245" i="6"/>
  <c r="AC245" i="6"/>
  <c r="AF244" i="6"/>
  <c r="EJ246" i="6"/>
  <c r="EJ245" i="6"/>
  <c r="EG248" i="6"/>
  <c r="CW245" i="6"/>
  <c r="CZ244" i="6"/>
  <c r="FE248" i="6"/>
  <c r="FH246" i="6"/>
  <c r="FH245" i="6"/>
  <c r="FT245" i="6"/>
  <c r="FT246" i="6"/>
  <c r="FQ248" i="6"/>
  <c r="CB246" i="1"/>
  <c r="CB245" i="1"/>
  <c r="BY248" i="1"/>
  <c r="EV245" i="1"/>
  <c r="ES248" i="1"/>
  <c r="EV246" i="1"/>
  <c r="C243" i="10"/>
  <c r="E248" i="1"/>
  <c r="H246" i="1"/>
  <c r="H245" i="1"/>
  <c r="T245" i="6"/>
  <c r="T246" i="6"/>
  <c r="Q248" i="6"/>
  <c r="S30" i="11"/>
  <c r="HM244" i="6"/>
  <c r="HP244" i="6" s="1"/>
  <c r="CL245" i="6"/>
  <c r="HN244" i="6"/>
  <c r="FE248" i="1"/>
  <c r="FH246" i="1"/>
  <c r="FH245" i="1"/>
  <c r="DL244" i="6"/>
  <c r="DI245" i="6"/>
  <c r="GC250" i="1"/>
  <c r="GF249" i="1"/>
  <c r="CK250" i="1"/>
  <c r="CN249" i="1"/>
  <c r="AF248" i="1"/>
  <c r="AC249" i="1"/>
  <c r="ES245" i="6"/>
  <c r="EV244" i="6"/>
  <c r="DX246" i="6"/>
  <c r="DU248" i="6"/>
  <c r="DX245" i="6"/>
  <c r="BM248" i="1"/>
  <c r="BP246" i="1"/>
  <c r="BP245" i="1"/>
  <c r="CK248" i="6"/>
  <c r="CN245" i="6"/>
  <c r="CN246" i="6"/>
  <c r="BD245" i="1"/>
  <c r="BD246" i="1"/>
  <c r="BA248" i="1"/>
  <c r="GR248" i="6"/>
  <c r="GO249" i="6"/>
  <c r="HA245" i="6"/>
  <c r="HD244" i="6"/>
  <c r="CB248" i="6"/>
  <c r="BY249" i="6"/>
  <c r="IZ245" i="1"/>
  <c r="IW248" i="1"/>
  <c r="IZ246" i="1"/>
  <c r="AD356" i="6"/>
  <c r="DU248" i="1"/>
  <c r="DX246" i="1"/>
  <c r="DX245" i="1"/>
  <c r="JI244" i="1"/>
  <c r="AO358" i="6"/>
  <c r="AR357" i="6"/>
  <c r="F244" i="10"/>
  <c r="H356" i="6"/>
  <c r="E357" i="6"/>
  <c r="F358" i="6"/>
  <c r="FT249" i="1"/>
  <c r="FQ250" i="1"/>
  <c r="T246" i="1"/>
  <c r="Q248" i="1"/>
  <c r="T245" i="1"/>
  <c r="GO245" i="1"/>
  <c r="GR244" i="1"/>
  <c r="JX244" i="1"/>
  <c r="HD244" i="1"/>
  <c r="HA245" i="1"/>
  <c r="D245" i="10" s="1"/>
  <c r="F333" i="1"/>
  <c r="JJ332" i="1"/>
  <c r="HM248" i="1"/>
  <c r="HP245" i="1"/>
  <c r="HP246" i="1"/>
  <c r="AO245" i="1"/>
  <c r="AR244" i="1"/>
  <c r="H244" i="10"/>
  <c r="BD358" i="6"/>
  <c r="BA359" i="6"/>
  <c r="IB246" i="1"/>
  <c r="IB245" i="1"/>
  <c r="HY248" i="1"/>
  <c r="EJ244" i="1"/>
  <c r="EG245" i="1"/>
  <c r="JW245" i="1" s="1"/>
  <c r="CW248" i="1"/>
  <c r="CZ245" i="1"/>
  <c r="CZ246" i="1"/>
  <c r="BP246" i="6"/>
  <c r="BM248" i="6"/>
  <c r="BP245" i="6"/>
  <c r="W30" i="11"/>
  <c r="IN244" i="1"/>
  <c r="IK245" i="1"/>
  <c r="DL245" i="1"/>
  <c r="DI248" i="1"/>
  <c r="DL246" i="1"/>
  <c r="J245" i="10"/>
  <c r="IX361" i="1"/>
  <c r="GF245" i="6" l="1"/>
  <c r="GC248" i="6"/>
  <c r="GF246" i="6"/>
  <c r="EG249" i="6"/>
  <c r="EJ248" i="6"/>
  <c r="CW248" i="6"/>
  <c r="CZ246" i="6"/>
  <c r="CZ245" i="6"/>
  <c r="AF245" i="6"/>
  <c r="AC248" i="6"/>
  <c r="Q30" i="11"/>
  <c r="AF246" i="6"/>
  <c r="FT248" i="6"/>
  <c r="FQ249" i="6"/>
  <c r="CB248" i="1"/>
  <c r="BY249" i="1"/>
  <c r="FH248" i="6"/>
  <c r="FE249" i="6"/>
  <c r="JI245" i="1"/>
  <c r="JI246" i="1" s="1"/>
  <c r="JL246" i="1" s="1"/>
  <c r="T248" i="6"/>
  <c r="Q249" i="6"/>
  <c r="H248" i="1"/>
  <c r="E249" i="1"/>
  <c r="EV248" i="1"/>
  <c r="ES249" i="1"/>
  <c r="JW246" i="1"/>
  <c r="IZ248" i="1"/>
  <c r="IW249" i="1"/>
  <c r="BA249" i="1"/>
  <c r="BD248" i="1"/>
  <c r="EV245" i="6"/>
  <c r="EV246" i="6"/>
  <c r="ES248" i="6"/>
  <c r="CB249" i="6"/>
  <c r="BY250" i="6"/>
  <c r="AF249" i="1"/>
  <c r="AC250" i="1"/>
  <c r="FE249" i="1"/>
  <c r="FH248" i="1"/>
  <c r="CL248" i="6"/>
  <c r="HN245" i="6"/>
  <c r="HL256" i="6" s="1"/>
  <c r="HA248" i="6"/>
  <c r="HD245" i="6"/>
  <c r="HD246" i="6"/>
  <c r="CN248" i="6"/>
  <c r="CK249" i="6"/>
  <c r="GR249" i="6"/>
  <c r="GO250" i="6"/>
  <c r="CK251" i="1"/>
  <c r="CN250" i="1"/>
  <c r="BP248" i="1"/>
  <c r="BM249" i="1"/>
  <c r="F245" i="10"/>
  <c r="GC251" i="1"/>
  <c r="GF250" i="1"/>
  <c r="HM245" i="6"/>
  <c r="HP245" i="6" s="1"/>
  <c r="KD252" i="1"/>
  <c r="KL253" i="1" s="1"/>
  <c r="DX248" i="6"/>
  <c r="DU249" i="6"/>
  <c r="DL246" i="6"/>
  <c r="DI248" i="6"/>
  <c r="DL245" i="6"/>
  <c r="Q249" i="1"/>
  <c r="T248" i="1"/>
  <c r="AR358" i="6"/>
  <c r="AO359" i="6"/>
  <c r="BM249" i="6"/>
  <c r="BP248" i="6"/>
  <c r="GR245" i="1"/>
  <c r="GR246" i="1"/>
  <c r="GO248" i="1"/>
  <c r="JX246" i="1"/>
  <c r="KF252" i="1"/>
  <c r="JX245" i="1"/>
  <c r="CW249" i="1"/>
  <c r="CZ248" i="1"/>
  <c r="HY249" i="1"/>
  <c r="IB248" i="1"/>
  <c r="FT250" i="1"/>
  <c r="FQ251" i="1"/>
  <c r="DU249" i="1"/>
  <c r="DX248" i="1"/>
  <c r="BD359" i="6"/>
  <c r="BA360" i="6"/>
  <c r="DI249" i="1"/>
  <c r="DL248" i="1"/>
  <c r="J248" i="10"/>
  <c r="AR246" i="1"/>
  <c r="H245" i="10"/>
  <c r="AR245" i="1"/>
  <c r="AO248" i="1"/>
  <c r="HM249" i="1"/>
  <c r="HP248" i="1"/>
  <c r="KB252" i="1"/>
  <c r="F359" i="6"/>
  <c r="JL244" i="1"/>
  <c r="C244" i="10"/>
  <c r="E358" i="6"/>
  <c r="H357" i="6"/>
  <c r="EJ245" i="1"/>
  <c r="EG248" i="1"/>
  <c r="JW248" i="1" s="1"/>
  <c r="EJ246" i="1"/>
  <c r="IN245" i="1"/>
  <c r="IK248" i="1"/>
  <c r="IN246" i="1"/>
  <c r="JV245" i="1"/>
  <c r="AD357" i="6"/>
  <c r="HD245" i="1"/>
  <c r="HA248" i="1"/>
  <c r="D248" i="10" s="1"/>
  <c r="HD246" i="1"/>
  <c r="F334" i="1"/>
  <c r="JJ333" i="1"/>
  <c r="JV246" i="1"/>
  <c r="IX362" i="1"/>
  <c r="GF248" i="6" l="1"/>
  <c r="GC249" i="6"/>
  <c r="AF248" i="6"/>
  <c r="AC249" i="6"/>
  <c r="CZ248" i="6"/>
  <c r="CW249" i="6"/>
  <c r="EJ249" i="6"/>
  <c r="EG250" i="6"/>
  <c r="C245" i="10"/>
  <c r="JL245" i="1"/>
  <c r="FE250" i="6"/>
  <c r="FH249" i="6"/>
  <c r="CB249" i="1"/>
  <c r="BY250" i="1"/>
  <c r="FQ250" i="6"/>
  <c r="FT249" i="6"/>
  <c r="KL248" i="1"/>
  <c r="KL251" i="1"/>
  <c r="KD248" i="1"/>
  <c r="KL254" i="1"/>
  <c r="H249" i="1"/>
  <c r="E250" i="1"/>
  <c r="ES250" i="1"/>
  <c r="EV249" i="1"/>
  <c r="Q250" i="6"/>
  <c r="T249" i="6"/>
  <c r="KL252" i="1"/>
  <c r="KL255" i="1"/>
  <c r="HK256" i="6"/>
  <c r="HP246" i="6"/>
  <c r="GO251" i="6"/>
  <c r="GR250" i="6"/>
  <c r="FE250" i="1"/>
  <c r="FH249" i="1"/>
  <c r="DL248" i="6"/>
  <c r="DI249" i="6"/>
  <c r="AF250" i="1"/>
  <c r="AC251" i="1"/>
  <c r="HM248" i="6"/>
  <c r="HP248" i="6" s="1"/>
  <c r="BM250" i="1"/>
  <c r="BP249" i="1"/>
  <c r="CN249" i="6"/>
  <c r="CK250" i="6"/>
  <c r="DU250" i="6"/>
  <c r="DX249" i="6"/>
  <c r="BY251" i="6"/>
  <c r="CB250" i="6"/>
  <c r="ES249" i="6"/>
  <c r="EV248" i="6"/>
  <c r="HA249" i="6"/>
  <c r="HD248" i="6"/>
  <c r="CL249" i="6"/>
  <c r="HN248" i="6"/>
  <c r="CN251" i="1"/>
  <c r="CK252" i="1"/>
  <c r="BD249" i="1"/>
  <c r="BA250" i="1"/>
  <c r="GF251" i="1"/>
  <c r="GC252" i="1"/>
  <c r="IZ249" i="1"/>
  <c r="IW250" i="1"/>
  <c r="KL249" i="1"/>
  <c r="KL250" i="1"/>
  <c r="JI248" i="1"/>
  <c r="JG256" i="1" s="1"/>
  <c r="F360" i="6"/>
  <c r="BP249" i="6"/>
  <c r="BM250" i="6"/>
  <c r="AR359" i="6"/>
  <c r="AO360" i="6"/>
  <c r="IB249" i="1"/>
  <c r="HY250" i="1"/>
  <c r="KJ252" i="1"/>
  <c r="KB248" i="1"/>
  <c r="KJ255" i="1"/>
  <c r="KJ251" i="1"/>
  <c r="KJ254" i="1"/>
  <c r="KJ253" i="1"/>
  <c r="KJ250" i="1"/>
  <c r="KJ248" i="1"/>
  <c r="KJ249" i="1"/>
  <c r="HM250" i="1"/>
  <c r="HP249" i="1"/>
  <c r="DU250" i="1"/>
  <c r="DX249" i="1"/>
  <c r="CW250" i="1"/>
  <c r="CZ249" i="1"/>
  <c r="H358" i="6"/>
  <c r="E359" i="6"/>
  <c r="JV248" i="1"/>
  <c r="DI250" i="1"/>
  <c r="DL249" i="1"/>
  <c r="J249" i="10"/>
  <c r="EJ248" i="1"/>
  <c r="EG249" i="1"/>
  <c r="F248" i="10"/>
  <c r="AO249" i="1"/>
  <c r="JV249" i="1" s="1"/>
  <c r="AR248" i="1"/>
  <c r="H248" i="10"/>
  <c r="HD248" i="1"/>
  <c r="HA249" i="1"/>
  <c r="FQ252" i="1"/>
  <c r="FT251" i="1"/>
  <c r="KN250" i="1"/>
  <c r="KN254" i="1"/>
  <c r="KN251" i="1"/>
  <c r="KN252" i="1"/>
  <c r="KN253" i="1"/>
  <c r="KN249" i="1"/>
  <c r="KF248" i="1"/>
  <c r="KN248" i="1"/>
  <c r="KN255" i="1"/>
  <c r="T249" i="1"/>
  <c r="Q250" i="1"/>
  <c r="F335" i="1"/>
  <c r="JJ334" i="1"/>
  <c r="IK249" i="1"/>
  <c r="IN248" i="1"/>
  <c r="GO249" i="1"/>
  <c r="GR248" i="1"/>
  <c r="JX248" i="1"/>
  <c r="BA361" i="6"/>
  <c r="BD360" i="6"/>
  <c r="AD358" i="6"/>
  <c r="IX365" i="1"/>
  <c r="GC250" i="6" l="1"/>
  <c r="GF249" i="6"/>
  <c r="CW250" i="6"/>
  <c r="CZ249" i="6"/>
  <c r="AF249" i="6"/>
  <c r="AC250" i="6"/>
  <c r="EJ250" i="6"/>
  <c r="EG251" i="6"/>
  <c r="FT250" i="6"/>
  <c r="FQ251" i="6"/>
  <c r="HM249" i="6"/>
  <c r="HP249" i="6" s="1"/>
  <c r="BY251" i="1"/>
  <c r="CB250" i="1"/>
  <c r="FE251" i="6"/>
  <c r="FH250" i="6"/>
  <c r="Q251" i="6"/>
  <c r="T250" i="6"/>
  <c r="EV250" i="1"/>
  <c r="ES251" i="1"/>
  <c r="E251" i="1"/>
  <c r="H250" i="1"/>
  <c r="F249" i="10"/>
  <c r="C248" i="10"/>
  <c r="JL248" i="1"/>
  <c r="BP250" i="1"/>
  <c r="BM251" i="1"/>
  <c r="AF251" i="1"/>
  <c r="AC252" i="1"/>
  <c r="JW249" i="1"/>
  <c r="CL250" i="6"/>
  <c r="HN249" i="6"/>
  <c r="BY252" i="6"/>
  <c r="CB251" i="6"/>
  <c r="BA251" i="1"/>
  <c r="BD250" i="1"/>
  <c r="CN252" i="1"/>
  <c r="CK253" i="1"/>
  <c r="IW251" i="1"/>
  <c r="IZ250" i="1"/>
  <c r="FH250" i="1"/>
  <c r="FE251" i="1"/>
  <c r="DL249" i="6"/>
  <c r="DI250" i="6"/>
  <c r="DX250" i="6"/>
  <c r="DU251" i="6"/>
  <c r="ES250" i="6"/>
  <c r="EV249" i="6"/>
  <c r="HA250" i="6"/>
  <c r="HD249" i="6"/>
  <c r="GC253" i="1"/>
  <c r="GF252" i="1"/>
  <c r="CN250" i="6"/>
  <c r="CK251" i="6"/>
  <c r="GO252" i="6"/>
  <c r="GR251" i="6"/>
  <c r="BM251" i="6"/>
  <c r="BP250" i="6"/>
  <c r="E360" i="6"/>
  <c r="H359" i="6"/>
  <c r="AR249" i="1"/>
  <c r="AO250" i="1"/>
  <c r="H249" i="10"/>
  <c r="CW251" i="1"/>
  <c r="CZ250" i="1"/>
  <c r="HD249" i="1"/>
  <c r="HA250" i="1"/>
  <c r="D249" i="10"/>
  <c r="AD359" i="6"/>
  <c r="FT252" i="1"/>
  <c r="FQ253" i="1"/>
  <c r="EJ249" i="1"/>
  <c r="EG250" i="1"/>
  <c r="JW250" i="1" s="1"/>
  <c r="F361" i="6"/>
  <c r="DU251" i="1"/>
  <c r="DX250" i="1"/>
  <c r="F338" i="1"/>
  <c r="JJ335" i="1"/>
  <c r="JH346" i="1" s="1"/>
  <c r="BA362" i="6"/>
  <c r="BD361" i="6"/>
  <c r="HM251" i="1"/>
  <c r="HP250" i="1"/>
  <c r="HY251" i="1"/>
  <c r="IB250" i="1"/>
  <c r="T250" i="1"/>
  <c r="Q251" i="1"/>
  <c r="DL250" i="1"/>
  <c r="DI251" i="1"/>
  <c r="J250" i="10"/>
  <c r="GO250" i="1"/>
  <c r="GR249" i="1"/>
  <c r="JX249" i="1"/>
  <c r="IK250" i="1"/>
  <c r="IN249" i="1"/>
  <c r="JI249" i="1"/>
  <c r="AO361" i="6"/>
  <c r="AR360" i="6"/>
  <c r="IX366" i="1"/>
  <c r="GF250" i="6" l="1"/>
  <c r="GC251" i="6"/>
  <c r="AF250" i="6"/>
  <c r="AC251" i="6"/>
  <c r="EJ251" i="6"/>
  <c r="EG252" i="6"/>
  <c r="CW251" i="6"/>
  <c r="CZ250" i="6"/>
  <c r="FH251" i="6"/>
  <c r="FE252" i="6"/>
  <c r="BY252" i="1"/>
  <c r="CB251" i="1"/>
  <c r="FT251" i="6"/>
  <c r="FQ252" i="6"/>
  <c r="E252" i="1"/>
  <c r="H251" i="1"/>
  <c r="ES252" i="1"/>
  <c r="EV251" i="1"/>
  <c r="Q252" i="6"/>
  <c r="T251" i="6"/>
  <c r="FH251" i="1"/>
  <c r="FE252" i="1"/>
  <c r="CL251" i="6"/>
  <c r="HN250" i="6"/>
  <c r="GO253" i="6"/>
  <c r="GR252" i="6"/>
  <c r="EV250" i="6"/>
  <c r="ES251" i="6"/>
  <c r="CK252" i="6"/>
  <c r="CN251" i="6"/>
  <c r="DX251" i="6"/>
  <c r="DU252" i="6"/>
  <c r="IW252" i="1"/>
  <c r="IZ251" i="1"/>
  <c r="AC253" i="1"/>
  <c r="AF253" i="1" s="1"/>
  <c r="AF252" i="1"/>
  <c r="BY253" i="6"/>
  <c r="CB252" i="6"/>
  <c r="CN253" i="1"/>
  <c r="CK254" i="1"/>
  <c r="DI251" i="6"/>
  <c r="DL250" i="6"/>
  <c r="BP251" i="1"/>
  <c r="BM252" i="1"/>
  <c r="HM250" i="6"/>
  <c r="HP250" i="6" s="1"/>
  <c r="GC254" i="1"/>
  <c r="GF253" i="1"/>
  <c r="BA252" i="1"/>
  <c r="BD251" i="1"/>
  <c r="HD250" i="6"/>
  <c r="HA251" i="6"/>
  <c r="AO251" i="1"/>
  <c r="JV251" i="1" s="1"/>
  <c r="AR250" i="1"/>
  <c r="H250" i="10"/>
  <c r="BD363" i="6"/>
  <c r="BA365" i="6"/>
  <c r="BD362" i="6"/>
  <c r="E361" i="6"/>
  <c r="H360" i="6"/>
  <c r="FT253" i="1"/>
  <c r="FQ254" i="1"/>
  <c r="JJ336" i="1"/>
  <c r="F339" i="1"/>
  <c r="JJ338" i="1"/>
  <c r="F362" i="6"/>
  <c r="AD360" i="6"/>
  <c r="HD250" i="1"/>
  <c r="HA251" i="1"/>
  <c r="IN250" i="1"/>
  <c r="IK251" i="1"/>
  <c r="HY252" i="1"/>
  <c r="IB251" i="1"/>
  <c r="D250" i="10"/>
  <c r="JL249" i="1"/>
  <c r="C249" i="10"/>
  <c r="JI250" i="1"/>
  <c r="CW252" i="1"/>
  <c r="CZ251" i="1"/>
  <c r="AR361" i="6"/>
  <c r="AO362" i="6"/>
  <c r="JV250" i="1"/>
  <c r="HP251" i="1"/>
  <c r="HM252" i="1"/>
  <c r="DU252" i="1"/>
  <c r="DX251" i="1"/>
  <c r="EJ250" i="1"/>
  <c r="EG251" i="1"/>
  <c r="BM252" i="6"/>
  <c r="BP251" i="6"/>
  <c r="GO251" i="1"/>
  <c r="GR250" i="1"/>
  <c r="JX250" i="1"/>
  <c r="F250" i="10"/>
  <c r="DL251" i="1"/>
  <c r="DI252" i="1"/>
  <c r="J251" i="10"/>
  <c r="Q252" i="1"/>
  <c r="T251" i="1"/>
  <c r="IX367" i="1"/>
  <c r="GF251" i="6" l="1"/>
  <c r="GC252" i="6"/>
  <c r="EG253" i="6"/>
  <c r="EJ252" i="6"/>
  <c r="CW252" i="6"/>
  <c r="CZ251" i="6"/>
  <c r="AC252" i="6"/>
  <c r="AF251" i="6"/>
  <c r="FT252" i="6"/>
  <c r="FQ253" i="6"/>
  <c r="CB252" i="1"/>
  <c r="BY253" i="1"/>
  <c r="FE253" i="6"/>
  <c r="FH252" i="6"/>
  <c r="T252" i="6"/>
  <c r="Q253" i="6"/>
  <c r="ES253" i="1"/>
  <c r="EV252" i="1"/>
  <c r="HM251" i="6"/>
  <c r="HP251" i="6" s="1"/>
  <c r="F251" i="10"/>
  <c r="H252" i="1"/>
  <c r="E253" i="1"/>
  <c r="JI251" i="1"/>
  <c r="C251" i="10" s="1"/>
  <c r="ES252" i="6"/>
  <c r="EV251" i="6"/>
  <c r="HA252" i="6"/>
  <c r="HD251" i="6"/>
  <c r="BY254" i="6"/>
  <c r="CB253" i="6"/>
  <c r="GR253" i="6"/>
  <c r="GO254" i="6"/>
  <c r="CN255" i="1"/>
  <c r="CN254" i="1"/>
  <c r="CK257" i="1"/>
  <c r="BD252" i="1"/>
  <c r="BA253" i="1"/>
  <c r="AC254" i="1"/>
  <c r="CL252" i="6"/>
  <c r="HN251" i="6"/>
  <c r="BP252" i="1"/>
  <c r="BM253" i="1"/>
  <c r="FH252" i="1"/>
  <c r="FE253" i="1"/>
  <c r="GF255" i="1"/>
  <c r="GF254" i="1"/>
  <c r="GC257" i="1"/>
  <c r="IW253" i="1"/>
  <c r="IZ252" i="1"/>
  <c r="DU253" i="6"/>
  <c r="DX252" i="6"/>
  <c r="CK253" i="6"/>
  <c r="CN252" i="6"/>
  <c r="DL251" i="6"/>
  <c r="DI252" i="6"/>
  <c r="BA366" i="6"/>
  <c r="BD365" i="6"/>
  <c r="HA252" i="1"/>
  <c r="HD251" i="1"/>
  <c r="BP252" i="6"/>
  <c r="BM253" i="6"/>
  <c r="GO252" i="1"/>
  <c r="GR251" i="1"/>
  <c r="JX251" i="1"/>
  <c r="HM253" i="1"/>
  <c r="HP252" i="1"/>
  <c r="H361" i="6"/>
  <c r="E362" i="6"/>
  <c r="T252" i="1"/>
  <c r="Q253" i="1"/>
  <c r="AO252" i="1"/>
  <c r="H251" i="10"/>
  <c r="AR251" i="1"/>
  <c r="DL252" i="1"/>
  <c r="DI253" i="1"/>
  <c r="J252" i="10"/>
  <c r="F365" i="6"/>
  <c r="IK252" i="1"/>
  <c r="IN251" i="1"/>
  <c r="EG252" i="1"/>
  <c r="EJ251" i="1"/>
  <c r="D251" i="10"/>
  <c r="F340" i="1"/>
  <c r="JJ339" i="1"/>
  <c r="JW251" i="1"/>
  <c r="CW253" i="1"/>
  <c r="CZ252" i="1"/>
  <c r="AO365" i="6"/>
  <c r="AR363" i="6"/>
  <c r="AR362" i="6"/>
  <c r="DX252" i="1"/>
  <c r="DU253" i="1"/>
  <c r="JL250" i="1"/>
  <c r="C250" i="10"/>
  <c r="IB252" i="1"/>
  <c r="HY253" i="1"/>
  <c r="AD361" i="6"/>
  <c r="FQ257" i="1"/>
  <c r="FT254" i="1"/>
  <c r="FT255" i="1"/>
  <c r="IX368" i="1"/>
  <c r="GC253" i="6" l="1"/>
  <c r="GF252" i="6"/>
  <c r="CW253" i="6"/>
  <c r="CZ252" i="6"/>
  <c r="AF252" i="6"/>
  <c r="AC253" i="6"/>
  <c r="EG254" i="6"/>
  <c r="EJ253" i="6"/>
  <c r="FH253" i="6"/>
  <c r="FE254" i="6"/>
  <c r="CB253" i="1"/>
  <c r="BY254" i="1"/>
  <c r="FQ254" i="6"/>
  <c r="FT253" i="6"/>
  <c r="F252" i="10"/>
  <c r="H253" i="1"/>
  <c r="E254" i="1"/>
  <c r="JL251" i="1"/>
  <c r="ES254" i="1"/>
  <c r="EV253" i="1"/>
  <c r="Q254" i="6"/>
  <c r="T253" i="6"/>
  <c r="BD253" i="1"/>
  <c r="BA254" i="1"/>
  <c r="BM254" i="1"/>
  <c r="BP253" i="1"/>
  <c r="DU254" i="6"/>
  <c r="DX253" i="6"/>
  <c r="HD252" i="6"/>
  <c r="HA253" i="6"/>
  <c r="AC257" i="1"/>
  <c r="AF255" i="1"/>
  <c r="AF254" i="1"/>
  <c r="FH253" i="1"/>
  <c r="FE254" i="1"/>
  <c r="HM252" i="6"/>
  <c r="HP252" i="6" s="1"/>
  <c r="IZ253" i="1"/>
  <c r="IW254" i="1"/>
  <c r="CB254" i="6"/>
  <c r="CB255" i="6"/>
  <c r="BY257" i="6"/>
  <c r="GR255" i="6"/>
  <c r="GR254" i="6"/>
  <c r="GO257" i="6"/>
  <c r="GC258" i="1"/>
  <c r="GF257" i="1"/>
  <c r="ES253" i="6"/>
  <c r="EV252" i="6"/>
  <c r="CN253" i="6"/>
  <c r="CK254" i="6"/>
  <c r="CL253" i="6"/>
  <c r="HN252" i="6"/>
  <c r="CK258" i="1"/>
  <c r="CN257" i="1"/>
  <c r="DL252" i="6"/>
  <c r="DI253" i="6"/>
  <c r="BP253" i="6"/>
  <c r="BM254" i="6"/>
  <c r="HD252" i="1"/>
  <c r="HA253" i="1"/>
  <c r="D253" i="10" s="1"/>
  <c r="AD362" i="6"/>
  <c r="CZ253" i="1"/>
  <c r="CW254" i="1"/>
  <c r="AO253" i="1"/>
  <c r="JV253" i="1" s="1"/>
  <c r="H252" i="10"/>
  <c r="AR252" i="1"/>
  <c r="E365" i="6"/>
  <c r="H363" i="6"/>
  <c r="H362" i="6"/>
  <c r="EJ252" i="1"/>
  <c r="EG253" i="1"/>
  <c r="JW253" i="1" s="1"/>
  <c r="BA367" i="6"/>
  <c r="BD366" i="6"/>
  <c r="HY254" i="1"/>
  <c r="IB253" i="1"/>
  <c r="AR365" i="6"/>
  <c r="AO366" i="6"/>
  <c r="HM254" i="1"/>
  <c r="HP253" i="1"/>
  <c r="IN252" i="1"/>
  <c r="IK253" i="1"/>
  <c r="F341" i="1"/>
  <c r="JJ340" i="1"/>
  <c r="F366" i="6"/>
  <c r="DX253" i="1"/>
  <c r="DU254" i="1"/>
  <c r="DI254" i="1"/>
  <c r="DL253" i="1"/>
  <c r="J253" i="10"/>
  <c r="T253" i="1"/>
  <c r="Q254" i="1"/>
  <c r="JW252" i="1"/>
  <c r="JV252" i="1"/>
  <c r="GO253" i="1"/>
  <c r="GR252" i="1"/>
  <c r="JX252" i="1"/>
  <c r="D252" i="10"/>
  <c r="FQ258" i="1"/>
  <c r="FT257" i="1"/>
  <c r="JI252" i="1"/>
  <c r="IX369" i="1"/>
  <c r="GC254" i="6" l="1"/>
  <c r="GF253" i="6"/>
  <c r="EG257" i="6"/>
  <c r="EJ254" i="6"/>
  <c r="EJ255" i="6"/>
  <c r="AC254" i="6"/>
  <c r="AF253" i="6"/>
  <c r="CW254" i="6"/>
  <c r="CZ253" i="6"/>
  <c r="HM253" i="6"/>
  <c r="HP253" i="6" s="1"/>
  <c r="FQ257" i="6"/>
  <c r="FT255" i="6"/>
  <c r="FT254" i="6"/>
  <c r="CB255" i="1"/>
  <c r="CB254" i="1"/>
  <c r="BY257" i="1"/>
  <c r="FE257" i="6"/>
  <c r="FH254" i="6"/>
  <c r="FH255" i="6"/>
  <c r="Q257" i="6"/>
  <c r="T254" i="6"/>
  <c r="T255" i="6"/>
  <c r="S31" i="11"/>
  <c r="H254" i="1"/>
  <c r="H255" i="1"/>
  <c r="E257" i="1"/>
  <c r="ES257" i="1"/>
  <c r="EV255" i="1"/>
  <c r="EV254" i="1"/>
  <c r="GF258" i="1"/>
  <c r="GC259" i="1"/>
  <c r="HD253" i="6"/>
  <c r="HA254" i="6"/>
  <c r="DI254" i="6"/>
  <c r="DL253" i="6"/>
  <c r="GR257" i="6"/>
  <c r="GO258" i="6"/>
  <c r="ES254" i="6"/>
  <c r="EV253" i="6"/>
  <c r="AF257" i="1"/>
  <c r="AC258" i="1"/>
  <c r="CN258" i="1"/>
  <c r="CK259" i="1"/>
  <c r="IW257" i="1"/>
  <c r="IZ254" i="1"/>
  <c r="IZ255" i="1"/>
  <c r="DU257" i="6"/>
  <c r="DX255" i="6"/>
  <c r="DX254" i="6"/>
  <c r="BP254" i="1"/>
  <c r="BP255" i="1"/>
  <c r="BM257" i="1"/>
  <c r="CL254" i="6"/>
  <c r="HN253" i="6"/>
  <c r="BY258" i="6"/>
  <c r="CB257" i="6"/>
  <c r="BD255" i="1"/>
  <c r="BA257" i="1"/>
  <c r="BD254" i="1"/>
  <c r="CN255" i="6"/>
  <c r="CN254" i="6"/>
  <c r="CK257" i="6"/>
  <c r="FE257" i="1"/>
  <c r="FH254" i="1"/>
  <c r="FH255" i="1"/>
  <c r="CZ254" i="1"/>
  <c r="CZ255" i="1"/>
  <c r="CW257" i="1"/>
  <c r="HP254" i="1"/>
  <c r="HP255" i="1"/>
  <c r="HM257" i="1"/>
  <c r="GO254" i="1"/>
  <c r="GR253" i="1"/>
  <c r="JX253" i="1"/>
  <c r="AD365" i="6"/>
  <c r="AR366" i="6"/>
  <c r="AO367" i="6"/>
  <c r="EG254" i="1"/>
  <c r="JW255" i="1" s="1"/>
  <c r="EJ253" i="1"/>
  <c r="HA254" i="1"/>
  <c r="HD253" i="1"/>
  <c r="DL254" i="1"/>
  <c r="DI257" i="1"/>
  <c r="DL255" i="1"/>
  <c r="J254" i="10"/>
  <c r="H365" i="6"/>
  <c r="E366" i="6"/>
  <c r="IB254" i="1"/>
  <c r="HY257" i="1"/>
  <c r="IB255" i="1"/>
  <c r="BP254" i="6"/>
  <c r="BP255" i="6"/>
  <c r="BM257" i="6"/>
  <c r="W31" i="11"/>
  <c r="BA368" i="6"/>
  <c r="BD367" i="6"/>
  <c r="DU257" i="1"/>
  <c r="DX254" i="1"/>
  <c r="DX255" i="1"/>
  <c r="JI253" i="1"/>
  <c r="F253" i="10"/>
  <c r="T255" i="1"/>
  <c r="T254" i="1"/>
  <c r="Q257" i="1"/>
  <c r="F367" i="6"/>
  <c r="F342" i="1"/>
  <c r="JJ341" i="1"/>
  <c r="AO254" i="1"/>
  <c r="KB261" i="1" s="1"/>
  <c r="H253" i="10"/>
  <c r="AR253" i="1"/>
  <c r="JL252" i="1"/>
  <c r="C252" i="10"/>
  <c r="FQ259" i="1"/>
  <c r="FT258" i="1"/>
  <c r="IK254" i="1"/>
  <c r="IN253" i="1"/>
  <c r="IX370" i="1"/>
  <c r="GC257" i="6" l="1"/>
  <c r="GF254" i="6"/>
  <c r="GF255" i="6"/>
  <c r="JW254" i="1"/>
  <c r="CZ254" i="6"/>
  <c r="CZ255" i="6"/>
  <c r="CW257" i="6"/>
  <c r="AC257" i="6"/>
  <c r="Q31" i="11"/>
  <c r="AF255" i="6"/>
  <c r="AF254" i="6"/>
  <c r="EJ257" i="6"/>
  <c r="EG258" i="6"/>
  <c r="FH257" i="6"/>
  <c r="FE258" i="6"/>
  <c r="BY258" i="1"/>
  <c r="CB257" i="1"/>
  <c r="FQ258" i="6"/>
  <c r="FT257" i="6"/>
  <c r="ES258" i="1"/>
  <c r="EV257" i="1"/>
  <c r="H257" i="1"/>
  <c r="E258" i="1"/>
  <c r="HM254" i="6"/>
  <c r="HP255" i="6" s="1"/>
  <c r="T257" i="6"/>
  <c r="Q258" i="6"/>
  <c r="DU258" i="6"/>
  <c r="DX257" i="6"/>
  <c r="CN257" i="6"/>
  <c r="CK258" i="6"/>
  <c r="DL255" i="6"/>
  <c r="DI257" i="6"/>
  <c r="DL254" i="6"/>
  <c r="AF258" i="1"/>
  <c r="AC259" i="1"/>
  <c r="HD255" i="6"/>
  <c r="HA257" i="6"/>
  <c r="HD254" i="6"/>
  <c r="CK260" i="1"/>
  <c r="CN259" i="1"/>
  <c r="FH257" i="1"/>
  <c r="FE258" i="1"/>
  <c r="BD257" i="1"/>
  <c r="BA258" i="1"/>
  <c r="BY259" i="6"/>
  <c r="CB258" i="6"/>
  <c r="GC260" i="1"/>
  <c r="GF259" i="1"/>
  <c r="CL257" i="6"/>
  <c r="HN254" i="6"/>
  <c r="HL265" i="6" s="1"/>
  <c r="BM258" i="1"/>
  <c r="BP257" i="1"/>
  <c r="GR258" i="6"/>
  <c r="GO259" i="6"/>
  <c r="IW258" i="1"/>
  <c r="IZ257" i="1"/>
  <c r="F254" i="10"/>
  <c r="KD261" i="1"/>
  <c r="KL264" i="1" s="1"/>
  <c r="EV255" i="6"/>
  <c r="EV254" i="6"/>
  <c r="ES257" i="6"/>
  <c r="KJ258" i="1"/>
  <c r="KJ263" i="1"/>
  <c r="KB257" i="1"/>
  <c r="KJ264" i="1"/>
  <c r="KJ260" i="1"/>
  <c r="KJ262" i="1"/>
  <c r="KJ259" i="1"/>
  <c r="KJ257" i="1"/>
  <c r="KJ261" i="1"/>
  <c r="FQ260" i="1"/>
  <c r="FT259" i="1"/>
  <c r="IK257" i="1"/>
  <c r="IN255" i="1"/>
  <c r="IN254" i="1"/>
  <c r="H366" i="6"/>
  <c r="E367" i="6"/>
  <c r="DI258" i="1"/>
  <c r="DL257" i="1"/>
  <c r="J257" i="10"/>
  <c r="GR255" i="1"/>
  <c r="GO257" i="1"/>
  <c r="GR254" i="1"/>
  <c r="KF261" i="1"/>
  <c r="JX255" i="1"/>
  <c r="JX254" i="1"/>
  <c r="JL253" i="1"/>
  <c r="C253" i="10"/>
  <c r="CZ257" i="1"/>
  <c r="CW258" i="1"/>
  <c r="DU258" i="1"/>
  <c r="DX257" i="1"/>
  <c r="BM258" i="6"/>
  <c r="BP257" i="6"/>
  <c r="F368" i="6"/>
  <c r="HD255" i="1"/>
  <c r="HA257" i="1"/>
  <c r="HD254" i="1"/>
  <c r="AD366" i="6"/>
  <c r="HP257" i="1"/>
  <c r="HM258" i="1"/>
  <c r="Q258" i="1"/>
  <c r="T257" i="1"/>
  <c r="BA369" i="6"/>
  <c r="BD368" i="6"/>
  <c r="D254" i="10"/>
  <c r="IB257" i="1"/>
  <c r="HY258" i="1"/>
  <c r="EJ255" i="1"/>
  <c r="EJ254" i="1"/>
  <c r="EG257" i="1"/>
  <c r="H254" i="10"/>
  <c r="AR254" i="1"/>
  <c r="AO257" i="1"/>
  <c r="AR255" i="1"/>
  <c r="JI254" i="1"/>
  <c r="JV254" i="1"/>
  <c r="JV255" i="1"/>
  <c r="AR367" i="6"/>
  <c r="AO368" i="6"/>
  <c r="F343" i="1"/>
  <c r="JJ342" i="1"/>
  <c r="IX371" i="1"/>
  <c r="GC258" i="6" l="1"/>
  <c r="GF257" i="6"/>
  <c r="EG259" i="6"/>
  <c r="EJ258" i="6"/>
  <c r="AF257" i="6"/>
  <c r="AC258" i="6"/>
  <c r="CW258" i="6"/>
  <c r="CZ257" i="6"/>
  <c r="FT258" i="6"/>
  <c r="FQ259" i="6"/>
  <c r="CB258" i="1"/>
  <c r="BY259" i="1"/>
  <c r="FE259" i="6"/>
  <c r="FH258" i="6"/>
  <c r="HK265" i="6"/>
  <c r="HP254" i="6"/>
  <c r="F257" i="10"/>
  <c r="ES259" i="1"/>
  <c r="EV258" i="1"/>
  <c r="H258" i="1"/>
  <c r="E259" i="1"/>
  <c r="T258" i="6"/>
  <c r="Q259" i="6"/>
  <c r="KL260" i="1"/>
  <c r="KD257" i="1"/>
  <c r="JW257" i="1"/>
  <c r="KL261" i="1"/>
  <c r="KL257" i="1"/>
  <c r="KL263" i="1"/>
  <c r="KL259" i="1"/>
  <c r="GR259" i="6"/>
  <c r="GO260" i="6"/>
  <c r="FE259" i="1"/>
  <c r="FH258" i="1"/>
  <c r="CK259" i="6"/>
  <c r="CN258" i="6"/>
  <c r="GF260" i="1"/>
  <c r="GC261" i="1"/>
  <c r="KL262" i="1"/>
  <c r="HA258" i="6"/>
  <c r="HD257" i="6"/>
  <c r="BA259" i="1"/>
  <c r="BD258" i="1"/>
  <c r="AC260" i="1"/>
  <c r="AF259" i="1"/>
  <c r="HM257" i="6"/>
  <c r="HP257" i="6" s="1"/>
  <c r="KL258" i="1"/>
  <c r="IW259" i="1"/>
  <c r="IZ258" i="1"/>
  <c r="CB259" i="6"/>
  <c r="BY260" i="6"/>
  <c r="BM259" i="1"/>
  <c r="BP258" i="1"/>
  <c r="DX258" i="6"/>
  <c r="DU259" i="6"/>
  <c r="DI258" i="6"/>
  <c r="DL257" i="6"/>
  <c r="ES258" i="6"/>
  <c r="EV257" i="6"/>
  <c r="CL258" i="6"/>
  <c r="HN257" i="6"/>
  <c r="CN260" i="1"/>
  <c r="CK261" i="1"/>
  <c r="AD367" i="6"/>
  <c r="KN257" i="1"/>
  <c r="KN262" i="1"/>
  <c r="KN260" i="1"/>
  <c r="KN261" i="1"/>
  <c r="KF257" i="1"/>
  <c r="KN258" i="1"/>
  <c r="KN259" i="1"/>
  <c r="KN264" i="1"/>
  <c r="KN263" i="1"/>
  <c r="EG258" i="1"/>
  <c r="JW258" i="1" s="1"/>
  <c r="EJ257" i="1"/>
  <c r="BM259" i="6"/>
  <c r="BP258" i="6"/>
  <c r="HM259" i="1"/>
  <c r="HP258" i="1"/>
  <c r="CZ258" i="1"/>
  <c r="CW259" i="1"/>
  <c r="Q259" i="1"/>
  <c r="T258" i="1"/>
  <c r="GR257" i="1"/>
  <c r="GO258" i="1"/>
  <c r="JX257" i="1"/>
  <c r="AR368" i="6"/>
  <c r="AO369" i="6"/>
  <c r="H367" i="6"/>
  <c r="E368" i="6"/>
  <c r="FQ261" i="1"/>
  <c r="FT260" i="1"/>
  <c r="IK258" i="1"/>
  <c r="IN257" i="1"/>
  <c r="HD257" i="1"/>
  <c r="HA258" i="1"/>
  <c r="D258" i="10" s="1"/>
  <c r="F344" i="1"/>
  <c r="JJ343" i="1"/>
  <c r="DX258" i="1"/>
  <c r="DU259" i="1"/>
  <c r="C254" i="10"/>
  <c r="JL254" i="1"/>
  <c r="JI255" i="1"/>
  <c r="JL255" i="1" s="1"/>
  <c r="IB258" i="1"/>
  <c r="HY259" i="1"/>
  <c r="F369" i="6"/>
  <c r="DL258" i="1"/>
  <c r="DI259" i="1"/>
  <c r="J258" i="10"/>
  <c r="D257" i="10"/>
  <c r="BD369" i="6"/>
  <c r="BA370" i="6"/>
  <c r="AO258" i="1"/>
  <c r="H257" i="10"/>
  <c r="AR257" i="1"/>
  <c r="JI257" i="1"/>
  <c r="JG265" i="1" s="1"/>
  <c r="JV257" i="1"/>
  <c r="GC259" i="6" l="1"/>
  <c r="GF258" i="6"/>
  <c r="AC259" i="6"/>
  <c r="AF258" i="6"/>
  <c r="CZ258" i="6"/>
  <c r="CW259" i="6"/>
  <c r="EG260" i="6"/>
  <c r="EJ259" i="6"/>
  <c r="FE260" i="6"/>
  <c r="FH259" i="6"/>
  <c r="CB259" i="1"/>
  <c r="BY260" i="1"/>
  <c r="FT259" i="6"/>
  <c r="FQ260" i="6"/>
  <c r="T259" i="6"/>
  <c r="Q260" i="6"/>
  <c r="E260" i="1"/>
  <c r="H259" i="1"/>
  <c r="ES260" i="1"/>
  <c r="EV259" i="1"/>
  <c r="JI258" i="1"/>
  <c r="JL258" i="1" s="1"/>
  <c r="BM260" i="1"/>
  <c r="BP259" i="1"/>
  <c r="CK260" i="6"/>
  <c r="CN259" i="6"/>
  <c r="FE260" i="1"/>
  <c r="FH259" i="1"/>
  <c r="BY261" i="6"/>
  <c r="CB260" i="6"/>
  <c r="ES259" i="6"/>
  <c r="EV258" i="6"/>
  <c r="BD259" i="1"/>
  <c r="BA260" i="1"/>
  <c r="GO261" i="6"/>
  <c r="GR260" i="6"/>
  <c r="IZ259" i="1"/>
  <c r="IW260" i="1"/>
  <c r="DI259" i="6"/>
  <c r="DL258" i="6"/>
  <c r="CL259" i="6"/>
  <c r="HN258" i="6"/>
  <c r="AC261" i="1"/>
  <c r="AF260" i="1"/>
  <c r="HA259" i="6"/>
  <c r="HD258" i="6"/>
  <c r="DU260" i="6"/>
  <c r="DX259" i="6"/>
  <c r="GC262" i="1"/>
  <c r="GF261" i="1"/>
  <c r="HM258" i="6"/>
  <c r="HP258" i="6" s="1"/>
  <c r="CK262" i="1"/>
  <c r="CN261" i="1"/>
  <c r="DX259" i="1"/>
  <c r="DU260" i="1"/>
  <c r="EG259" i="1"/>
  <c r="JW259" i="1" s="1"/>
  <c r="EJ258" i="1"/>
  <c r="C257" i="10"/>
  <c r="JL257" i="1"/>
  <c r="IB259" i="1"/>
  <c r="HY260" i="1"/>
  <c r="T259" i="1"/>
  <c r="Q260" i="1"/>
  <c r="AR369" i="6"/>
  <c r="AO370" i="6"/>
  <c r="BM260" i="6"/>
  <c r="BP259" i="6"/>
  <c r="FQ262" i="1"/>
  <c r="FT261" i="1"/>
  <c r="E369" i="6"/>
  <c r="H368" i="6"/>
  <c r="H258" i="10"/>
  <c r="AR258" i="1"/>
  <c r="AO259" i="1"/>
  <c r="HA259" i="1"/>
  <c r="D259" i="10" s="1"/>
  <c r="HD258" i="1"/>
  <c r="JV258" i="1"/>
  <c r="HM260" i="1"/>
  <c r="HP259" i="1"/>
  <c r="F370" i="6"/>
  <c r="DI260" i="1"/>
  <c r="DL259" i="1"/>
  <c r="J259" i="10"/>
  <c r="F258" i="10"/>
  <c r="CZ259" i="1"/>
  <c r="CW260" i="1"/>
  <c r="F347" i="1"/>
  <c r="JJ344" i="1"/>
  <c r="JH355" i="1" s="1"/>
  <c r="GR258" i="1"/>
  <c r="GO259" i="1"/>
  <c r="JX258" i="1"/>
  <c r="BA371" i="6"/>
  <c r="BD370" i="6"/>
  <c r="IK259" i="1"/>
  <c r="IN258" i="1"/>
  <c r="AD368" i="6"/>
  <c r="GF259" i="6" l="1"/>
  <c r="GC260" i="6"/>
  <c r="CW260" i="6"/>
  <c r="CZ259" i="6"/>
  <c r="EG261" i="6"/>
  <c r="EJ260" i="6"/>
  <c r="AC260" i="6"/>
  <c r="AF259" i="6"/>
  <c r="FT260" i="6"/>
  <c r="FQ261" i="6"/>
  <c r="BY261" i="1"/>
  <c r="CB260" i="1"/>
  <c r="FE261" i="6"/>
  <c r="FH260" i="6"/>
  <c r="F259" i="10"/>
  <c r="C258" i="10"/>
  <c r="ES261" i="1"/>
  <c r="EV260" i="1"/>
  <c r="E261" i="1"/>
  <c r="H260" i="1"/>
  <c r="Q261" i="6"/>
  <c r="T260" i="6"/>
  <c r="JI259" i="1"/>
  <c r="JL259" i="1" s="1"/>
  <c r="DX260" i="6"/>
  <c r="DU261" i="6"/>
  <c r="CN262" i="1"/>
  <c r="CK263" i="1"/>
  <c r="DI260" i="6"/>
  <c r="DL259" i="6"/>
  <c r="ES260" i="6"/>
  <c r="EV259" i="6"/>
  <c r="FE261" i="1"/>
  <c r="FH260" i="1"/>
  <c r="HD259" i="6"/>
  <c r="HA260" i="6"/>
  <c r="AF261" i="1"/>
  <c r="AC262" i="1"/>
  <c r="CN260" i="6"/>
  <c r="CK261" i="6"/>
  <c r="IZ260" i="1"/>
  <c r="IW261" i="1"/>
  <c r="BY262" i="6"/>
  <c r="CB261" i="6"/>
  <c r="HM259" i="6"/>
  <c r="HP259" i="6" s="1"/>
  <c r="GR261" i="6"/>
  <c r="GO262" i="6"/>
  <c r="BA261" i="1"/>
  <c r="BD260" i="1"/>
  <c r="GC263" i="1"/>
  <c r="GF262" i="1"/>
  <c r="CL260" i="6"/>
  <c r="HN259" i="6"/>
  <c r="BP260" i="1"/>
  <c r="BM261" i="1"/>
  <c r="Q261" i="1"/>
  <c r="T260" i="1"/>
  <c r="JJ345" i="1"/>
  <c r="F348" i="1"/>
  <c r="JJ347" i="1"/>
  <c r="CW261" i="1"/>
  <c r="CZ260" i="1"/>
  <c r="DI261" i="1"/>
  <c r="DL260" i="1"/>
  <c r="J260" i="10"/>
  <c r="H369" i="6"/>
  <c r="E370" i="6"/>
  <c r="DU261" i="1"/>
  <c r="DX260" i="1"/>
  <c r="HM261" i="1"/>
  <c r="HP260" i="1"/>
  <c r="EG260" i="1"/>
  <c r="EJ259" i="1"/>
  <c r="IK260" i="1"/>
  <c r="IN259" i="1"/>
  <c r="AR370" i="6"/>
  <c r="AO371" i="6"/>
  <c r="BD371" i="6"/>
  <c r="BD372" i="6"/>
  <c r="GR259" i="1"/>
  <c r="GO260" i="1"/>
  <c r="JX259" i="1"/>
  <c r="BM261" i="6"/>
  <c r="BP260" i="6"/>
  <c r="AD369" i="6"/>
  <c r="HD259" i="1"/>
  <c r="HA260" i="1"/>
  <c r="H259" i="10"/>
  <c r="AO260" i="1"/>
  <c r="JV260" i="1" s="1"/>
  <c r="AR259" i="1"/>
  <c r="FT262" i="1"/>
  <c r="FQ263" i="1"/>
  <c r="F371" i="6"/>
  <c r="JV259" i="1"/>
  <c r="HY261" i="1"/>
  <c r="IB260" i="1"/>
  <c r="GC261" i="6" l="1"/>
  <c r="GF260" i="6"/>
  <c r="AF260" i="6"/>
  <c r="AC261" i="6"/>
  <c r="EG262" i="6"/>
  <c r="EJ261" i="6"/>
  <c r="CW261" i="6"/>
  <c r="CZ260" i="6"/>
  <c r="FE262" i="6"/>
  <c r="FH261" i="6"/>
  <c r="BY262" i="1"/>
  <c r="CB261" i="1"/>
  <c r="HM260" i="6"/>
  <c r="HP260" i="6" s="1"/>
  <c r="FQ262" i="6"/>
  <c r="FT261" i="6"/>
  <c r="Q262" i="6"/>
  <c r="T261" i="6"/>
  <c r="H261" i="1"/>
  <c r="E262" i="1"/>
  <c r="ES262" i="1"/>
  <c r="EV261" i="1"/>
  <c r="C259" i="10"/>
  <c r="AC263" i="1"/>
  <c r="AF262" i="1"/>
  <c r="EV260" i="6"/>
  <c r="ES261" i="6"/>
  <c r="BM262" i="1"/>
  <c r="BP261" i="1"/>
  <c r="HD260" i="6"/>
  <c r="HA261" i="6"/>
  <c r="DI261" i="6"/>
  <c r="DL260" i="6"/>
  <c r="CL261" i="6"/>
  <c r="HN260" i="6"/>
  <c r="CB262" i="6"/>
  <c r="BY263" i="6"/>
  <c r="CK266" i="1"/>
  <c r="CN264" i="1"/>
  <c r="CN263" i="1"/>
  <c r="GF263" i="1"/>
  <c r="GC266" i="1"/>
  <c r="GF264" i="1"/>
  <c r="IZ261" i="1"/>
  <c r="IW262" i="1"/>
  <c r="FE262" i="1"/>
  <c r="FH261" i="1"/>
  <c r="DU262" i="6"/>
  <c r="DX261" i="6"/>
  <c r="BA262" i="1"/>
  <c r="BD261" i="1"/>
  <c r="GR262" i="6"/>
  <c r="GO263" i="6"/>
  <c r="CK262" i="6"/>
  <c r="CN261" i="6"/>
  <c r="F349" i="1"/>
  <c r="JJ348" i="1"/>
  <c r="E371" i="6"/>
  <c r="H370" i="6"/>
  <c r="IB261" i="1"/>
  <c r="HY262" i="1"/>
  <c r="HD260" i="1"/>
  <c r="HA261" i="1"/>
  <c r="D261" i="10" s="1"/>
  <c r="IN260" i="1"/>
  <c r="IK261" i="1"/>
  <c r="HP261" i="1"/>
  <c r="HM262" i="1"/>
  <c r="EJ260" i="1"/>
  <c r="EG261" i="1"/>
  <c r="JW261" i="1" s="1"/>
  <c r="DX261" i="1"/>
  <c r="DU262" i="1"/>
  <c r="GR260" i="1"/>
  <c r="GO261" i="1"/>
  <c r="JX260" i="1"/>
  <c r="JI260" i="1"/>
  <c r="DI262" i="1"/>
  <c r="DL261" i="1"/>
  <c r="J261" i="10"/>
  <c r="F260" i="10"/>
  <c r="JW260" i="1"/>
  <c r="FT263" i="1"/>
  <c r="FQ266" i="1"/>
  <c r="FT264" i="1"/>
  <c r="AD370" i="6"/>
  <c r="D260" i="10"/>
  <c r="Q262" i="1"/>
  <c r="T261" i="1"/>
  <c r="BM262" i="6"/>
  <c r="BP261" i="6"/>
  <c r="AR372" i="6"/>
  <c r="AR371" i="6"/>
  <c r="H260" i="10"/>
  <c r="AO261" i="1"/>
  <c r="JV261" i="1" s="1"/>
  <c r="AR260" i="1"/>
  <c r="CW262" i="1"/>
  <c r="CZ261" i="1"/>
  <c r="GF261" i="6" l="1"/>
  <c r="GC262" i="6"/>
  <c r="CZ261" i="6"/>
  <c r="CW262" i="6"/>
  <c r="EG263" i="6"/>
  <c r="EJ262" i="6"/>
  <c r="AC262" i="6"/>
  <c r="AF261" i="6"/>
  <c r="FT262" i="6"/>
  <c r="FQ263" i="6"/>
  <c r="BY263" i="1"/>
  <c r="CB262" i="1"/>
  <c r="FE263" i="6"/>
  <c r="FH262" i="6"/>
  <c r="ES263" i="1"/>
  <c r="EV262" i="1"/>
  <c r="E263" i="1"/>
  <c r="H262" i="1"/>
  <c r="T262" i="6"/>
  <c r="Q263" i="6"/>
  <c r="DL261" i="6"/>
  <c r="DI262" i="6"/>
  <c r="CB263" i="6"/>
  <c r="BY266" i="6"/>
  <c r="CB264" i="6"/>
  <c r="HD261" i="6"/>
  <c r="HA262" i="6"/>
  <c r="DX262" i="6"/>
  <c r="DU263" i="6"/>
  <c r="FH262" i="1"/>
  <c r="FE263" i="1"/>
  <c r="CK267" i="1"/>
  <c r="CN266" i="1"/>
  <c r="HM261" i="6"/>
  <c r="HP261" i="6" s="1"/>
  <c r="GR263" i="6"/>
  <c r="GR264" i="6"/>
  <c r="GO266" i="6"/>
  <c r="IZ262" i="1"/>
  <c r="IW263" i="1"/>
  <c r="BM263" i="1"/>
  <c r="BP262" i="1"/>
  <c r="GC267" i="1"/>
  <c r="GF266" i="1"/>
  <c r="CL262" i="6"/>
  <c r="HN261" i="6"/>
  <c r="ES262" i="6"/>
  <c r="EV261" i="6"/>
  <c r="CK263" i="6"/>
  <c r="CN262" i="6"/>
  <c r="BD262" i="1"/>
  <c r="BA263" i="1"/>
  <c r="AF264" i="1"/>
  <c r="AC266" i="1"/>
  <c r="AF263" i="1"/>
  <c r="DU263" i="1"/>
  <c r="DX262" i="1"/>
  <c r="C260" i="10"/>
  <c r="JL260" i="1"/>
  <c r="HD261" i="1"/>
  <c r="HA262" i="1"/>
  <c r="DL262" i="1"/>
  <c r="DI263" i="1"/>
  <c r="J262" i="10"/>
  <c r="FQ267" i="1"/>
  <c r="FT266" i="1"/>
  <c r="GO262" i="1"/>
  <c r="GR261" i="1"/>
  <c r="JX261" i="1"/>
  <c r="BP262" i="6"/>
  <c r="BM263" i="6"/>
  <c r="H371" i="6"/>
  <c r="H372" i="6"/>
  <c r="F350" i="1"/>
  <c r="JJ349" i="1"/>
  <c r="CW263" i="1"/>
  <c r="CZ262" i="1"/>
  <c r="JI261" i="1"/>
  <c r="IK262" i="1"/>
  <c r="IN261" i="1"/>
  <c r="IB262" i="1"/>
  <c r="HY263" i="1"/>
  <c r="EG262" i="1"/>
  <c r="EJ261" i="1"/>
  <c r="F261" i="10"/>
  <c r="HM263" i="1"/>
  <c r="HP262" i="1"/>
  <c r="H261" i="10"/>
  <c r="AO262" i="1"/>
  <c r="JV262" i="1" s="1"/>
  <c r="AR261" i="1"/>
  <c r="T262" i="1"/>
  <c r="Q263" i="1"/>
  <c r="AD371" i="6"/>
  <c r="GF262" i="6" l="1"/>
  <c r="GC263" i="6"/>
  <c r="AF262" i="6"/>
  <c r="AC263" i="6"/>
  <c r="EJ263" i="6"/>
  <c r="EJ264" i="6"/>
  <c r="EG266" i="6"/>
  <c r="CZ262" i="6"/>
  <c r="CW263" i="6"/>
  <c r="FH264" i="6"/>
  <c r="FH263" i="6"/>
  <c r="FE266" i="6"/>
  <c r="HM262" i="6"/>
  <c r="HP262" i="6" s="1"/>
  <c r="CB263" i="1"/>
  <c r="CB264" i="1"/>
  <c r="BY266" i="1"/>
  <c r="FT264" i="6"/>
  <c r="FT263" i="6"/>
  <c r="FQ266" i="6"/>
  <c r="H263" i="1"/>
  <c r="H264" i="1"/>
  <c r="E266" i="1"/>
  <c r="T264" i="6"/>
  <c r="Q266" i="6"/>
  <c r="S32" i="11"/>
  <c r="T263" i="6"/>
  <c r="ES266" i="1"/>
  <c r="EV263" i="1"/>
  <c r="EV264" i="1"/>
  <c r="IW266" i="1"/>
  <c r="IZ263" i="1"/>
  <c r="IZ264" i="1"/>
  <c r="BA266" i="1"/>
  <c r="BD264" i="1"/>
  <c r="BD263" i="1"/>
  <c r="GF267" i="1"/>
  <c r="GC268" i="1"/>
  <c r="AF266" i="1"/>
  <c r="AC267" i="1"/>
  <c r="DX263" i="6"/>
  <c r="DU266" i="6"/>
  <c r="DX264" i="6"/>
  <c r="CN264" i="6"/>
  <c r="CN263" i="6"/>
  <c r="CK266" i="6"/>
  <c r="GR266" i="6"/>
  <c r="GO267" i="6"/>
  <c r="HD262" i="6"/>
  <c r="HA263" i="6"/>
  <c r="CL263" i="6"/>
  <c r="HN262" i="6"/>
  <c r="BM266" i="1"/>
  <c r="BP263" i="1"/>
  <c r="BP264" i="1"/>
  <c r="BY267" i="6"/>
  <c r="CB266" i="6"/>
  <c r="ES263" i="6"/>
  <c r="EV262" i="6"/>
  <c r="CN267" i="1"/>
  <c r="CK268" i="1"/>
  <c r="DL262" i="6"/>
  <c r="DI263" i="6"/>
  <c r="FH264" i="1"/>
  <c r="FE266" i="1"/>
  <c r="FH263" i="1"/>
  <c r="HD262" i="1"/>
  <c r="HA263" i="1"/>
  <c r="D263" i="10" s="1"/>
  <c r="D262" i="10"/>
  <c r="F351" i="1"/>
  <c r="JJ350" i="1"/>
  <c r="AO263" i="1"/>
  <c r="KB270" i="1" s="1"/>
  <c r="H262" i="10"/>
  <c r="AR262" i="1"/>
  <c r="DX263" i="1"/>
  <c r="DX264" i="1"/>
  <c r="DU266" i="1"/>
  <c r="IB264" i="1"/>
  <c r="IB263" i="1"/>
  <c r="HY266" i="1"/>
  <c r="HP264" i="1"/>
  <c r="HM266" i="1"/>
  <c r="HP263" i="1"/>
  <c r="Q266" i="1"/>
  <c r="T264" i="1"/>
  <c r="T263" i="1"/>
  <c r="GO263" i="1"/>
  <c r="GR262" i="1"/>
  <c r="JX262" i="1"/>
  <c r="EG263" i="1"/>
  <c r="EJ262" i="1"/>
  <c r="CW266" i="1"/>
  <c r="CZ264" i="1"/>
  <c r="CZ263" i="1"/>
  <c r="JI262" i="1"/>
  <c r="F262" i="10"/>
  <c r="C261" i="10"/>
  <c r="JL261" i="1"/>
  <c r="JW262" i="1"/>
  <c r="BM266" i="6"/>
  <c r="BP264" i="6"/>
  <c r="W32" i="11"/>
  <c r="BP263" i="6"/>
  <c r="FQ268" i="1"/>
  <c r="FT267" i="1"/>
  <c r="IK263" i="1"/>
  <c r="IN262" i="1"/>
  <c r="DL264" i="1"/>
  <c r="DL263" i="1"/>
  <c r="DI266" i="1"/>
  <c r="J263" i="10"/>
  <c r="GF264" i="6" l="1"/>
  <c r="GC266" i="6"/>
  <c r="GF263" i="6"/>
  <c r="CZ264" i="6"/>
  <c r="CZ263" i="6"/>
  <c r="CW266" i="6"/>
  <c r="EG267" i="6"/>
  <c r="EJ266" i="6"/>
  <c r="Q32" i="11"/>
  <c r="AC266" i="6"/>
  <c r="AF263" i="6"/>
  <c r="AF264" i="6"/>
  <c r="HM263" i="6"/>
  <c r="HP263" i="6" s="1"/>
  <c r="FT266" i="6"/>
  <c r="FQ267" i="6"/>
  <c r="CB266" i="1"/>
  <c r="BY267" i="1"/>
  <c r="FE267" i="6"/>
  <c r="FH266" i="6"/>
  <c r="T266" i="6"/>
  <c r="Q267" i="6"/>
  <c r="E267" i="1"/>
  <c r="H266" i="1"/>
  <c r="JV263" i="1"/>
  <c r="EV266" i="1"/>
  <c r="ES267" i="1"/>
  <c r="JV264" i="1"/>
  <c r="AF267" i="1"/>
  <c r="AC268" i="1"/>
  <c r="GO268" i="6"/>
  <c r="GR267" i="6"/>
  <c r="DL263" i="6"/>
  <c r="DL264" i="6"/>
  <c r="DI266" i="6"/>
  <c r="CN266" i="6"/>
  <c r="CK267" i="6"/>
  <c r="GC269" i="1"/>
  <c r="GF268" i="1"/>
  <c r="CB267" i="6"/>
  <c r="BY268" i="6"/>
  <c r="CN268" i="1"/>
  <c r="CK269" i="1"/>
  <c r="BM267" i="1"/>
  <c r="BP266" i="1"/>
  <c r="BA267" i="1"/>
  <c r="BD266" i="1"/>
  <c r="EV263" i="6"/>
  <c r="ES266" i="6"/>
  <c r="EV264" i="6"/>
  <c r="CL266" i="6"/>
  <c r="HN263" i="6"/>
  <c r="HL274" i="6" s="1"/>
  <c r="JW263" i="1"/>
  <c r="F263" i="10"/>
  <c r="FH266" i="1"/>
  <c r="FE267" i="1"/>
  <c r="HD263" i="6"/>
  <c r="HA266" i="6"/>
  <c r="HD264" i="6"/>
  <c r="DU267" i="6"/>
  <c r="DX266" i="6"/>
  <c r="JW264" i="1"/>
  <c r="IZ266" i="1"/>
  <c r="IW267" i="1"/>
  <c r="HY267" i="1"/>
  <c r="IB266" i="1"/>
  <c r="HM267" i="1"/>
  <c r="HP266" i="1"/>
  <c r="AR264" i="1"/>
  <c r="H263" i="10"/>
  <c r="AO266" i="1"/>
  <c r="AR263" i="1"/>
  <c r="IN264" i="1"/>
  <c r="IN263" i="1"/>
  <c r="IK266" i="1"/>
  <c r="DL266" i="1"/>
  <c r="DI267" i="1"/>
  <c r="J266" i="10"/>
  <c r="F352" i="1"/>
  <c r="JJ351" i="1"/>
  <c r="BP266" i="6"/>
  <c r="BM267" i="6"/>
  <c r="HA266" i="1"/>
  <c r="D266" i="10" s="1"/>
  <c r="HD264" i="1"/>
  <c r="HD263" i="1"/>
  <c r="C262" i="10"/>
  <c r="JL262" i="1"/>
  <c r="EJ264" i="1"/>
  <c r="EJ263" i="1"/>
  <c r="EG266" i="1"/>
  <c r="JW266" i="1" s="1"/>
  <c r="CZ266" i="1"/>
  <c r="CW267" i="1"/>
  <c r="KJ268" i="1"/>
  <c r="KJ272" i="1"/>
  <c r="KJ269" i="1"/>
  <c r="KJ266" i="1"/>
  <c r="KJ273" i="1"/>
  <c r="KJ270" i="1"/>
  <c r="KB266" i="1"/>
  <c r="KJ267" i="1"/>
  <c r="KJ271" i="1"/>
  <c r="GO266" i="1"/>
  <c r="GR264" i="1"/>
  <c r="GR263" i="1"/>
  <c r="KF270" i="1"/>
  <c r="JX263" i="1"/>
  <c r="JX264" i="1"/>
  <c r="DU267" i="1"/>
  <c r="DX266" i="1"/>
  <c r="JI263" i="1"/>
  <c r="FQ269" i="1"/>
  <c r="FT268" i="1"/>
  <c r="KD270" i="1"/>
  <c r="T266" i="1"/>
  <c r="Q267" i="1"/>
  <c r="HP264" i="6" l="1"/>
  <c r="HK274" i="6"/>
  <c r="GF266" i="6"/>
  <c r="GC267" i="6"/>
  <c r="EJ267" i="6"/>
  <c r="EG268" i="6"/>
  <c r="AC267" i="6"/>
  <c r="AF266" i="6"/>
  <c r="CZ266" i="6"/>
  <c r="CW267" i="6"/>
  <c r="FE268" i="6"/>
  <c r="FH267" i="6"/>
  <c r="CB267" i="1"/>
  <c r="BY268" i="1"/>
  <c r="FQ268" i="6"/>
  <c r="FT267" i="6"/>
  <c r="EV267" i="1"/>
  <c r="ES268" i="1"/>
  <c r="E268" i="1"/>
  <c r="H267" i="1"/>
  <c r="T267" i="6"/>
  <c r="Q268" i="6"/>
  <c r="DX267" i="6"/>
  <c r="DU268" i="6"/>
  <c r="DL266" i="6"/>
  <c r="DI267" i="6"/>
  <c r="HD266" i="6"/>
  <c r="HA267" i="6"/>
  <c r="BM268" i="1"/>
  <c r="BP267" i="1"/>
  <c r="JI266" i="1"/>
  <c r="JG274" i="1" s="1"/>
  <c r="FH267" i="1"/>
  <c r="FE268" i="1"/>
  <c r="CN269" i="1"/>
  <c r="CK270" i="1"/>
  <c r="GO269" i="6"/>
  <c r="GR268" i="6"/>
  <c r="CB268" i="6"/>
  <c r="BY269" i="6"/>
  <c r="EV266" i="6"/>
  <c r="ES267" i="6"/>
  <c r="IZ267" i="1"/>
  <c r="IW268" i="1"/>
  <c r="F266" i="10"/>
  <c r="HM266" i="6"/>
  <c r="HP266" i="6" s="1"/>
  <c r="CL267" i="6"/>
  <c r="HN266" i="6"/>
  <c r="BA268" i="1"/>
  <c r="BD267" i="1"/>
  <c r="GF269" i="1"/>
  <c r="GC270" i="1"/>
  <c r="AC269" i="1"/>
  <c r="AF268" i="1"/>
  <c r="CN267" i="6"/>
  <c r="CK268" i="6"/>
  <c r="CZ267" i="1"/>
  <c r="CW268" i="1"/>
  <c r="F353" i="1"/>
  <c r="JJ352" i="1"/>
  <c r="DL267" i="1"/>
  <c r="DI268" i="1"/>
  <c r="J267" i="10"/>
  <c r="HP267" i="1"/>
  <c r="HM268" i="1"/>
  <c r="BP267" i="6"/>
  <c r="BM268" i="6"/>
  <c r="AO267" i="1"/>
  <c r="H266" i="10"/>
  <c r="AR266" i="1"/>
  <c r="JV266" i="1"/>
  <c r="KN273" i="1"/>
  <c r="KN270" i="1"/>
  <c r="KF266" i="1"/>
  <c r="KN272" i="1"/>
  <c r="KN268" i="1"/>
  <c r="KN269" i="1"/>
  <c r="KN266" i="1"/>
  <c r="KN267" i="1"/>
  <c r="KN271" i="1"/>
  <c r="T267" i="1"/>
  <c r="Q268" i="1"/>
  <c r="HA267" i="1"/>
  <c r="HD266" i="1"/>
  <c r="IK267" i="1"/>
  <c r="IN266" i="1"/>
  <c r="FQ270" i="1"/>
  <c r="FT269" i="1"/>
  <c r="EG267" i="1"/>
  <c r="JW267" i="1" s="1"/>
  <c r="EJ266" i="1"/>
  <c r="JI264" i="1"/>
  <c r="JL264" i="1" s="1"/>
  <c r="JL263" i="1"/>
  <c r="C263" i="10"/>
  <c r="KL270" i="1"/>
  <c r="KL273" i="1"/>
  <c r="KL271" i="1"/>
  <c r="KL266" i="1"/>
  <c r="KL269" i="1"/>
  <c r="KD266" i="1"/>
  <c r="KL272" i="1"/>
  <c r="KL268" i="1"/>
  <c r="KL267" i="1"/>
  <c r="DU268" i="1"/>
  <c r="DX267" i="1"/>
  <c r="GR266" i="1"/>
  <c r="GO267" i="1"/>
  <c r="JX266" i="1"/>
  <c r="IB267" i="1"/>
  <c r="HY268" i="1"/>
  <c r="HM267" i="6" l="1"/>
  <c r="HP267" i="6" s="1"/>
  <c r="GF267" i="6"/>
  <c r="GC268" i="6"/>
  <c r="AF267" i="6"/>
  <c r="AC268" i="6"/>
  <c r="CZ267" i="6"/>
  <c r="CW268" i="6"/>
  <c r="EG269" i="6"/>
  <c r="EJ268" i="6"/>
  <c r="FT268" i="6"/>
  <c r="FQ269" i="6"/>
  <c r="BY269" i="1"/>
  <c r="CB268" i="1"/>
  <c r="FE269" i="6"/>
  <c r="FH268" i="6"/>
  <c r="Q269" i="6"/>
  <c r="T268" i="6"/>
  <c r="E269" i="1"/>
  <c r="H268" i="1"/>
  <c r="EV268" i="1"/>
  <c r="ES269" i="1"/>
  <c r="C266" i="10"/>
  <c r="JL266" i="1"/>
  <c r="GR269" i="6"/>
  <c r="GO270" i="6"/>
  <c r="HD267" i="6"/>
  <c r="HA268" i="6"/>
  <c r="ES268" i="6"/>
  <c r="EV267" i="6"/>
  <c r="CK271" i="1"/>
  <c r="CN270" i="1"/>
  <c r="IZ268" i="1"/>
  <c r="IW269" i="1"/>
  <c r="AC270" i="1"/>
  <c r="AF269" i="1"/>
  <c r="GC271" i="1"/>
  <c r="GF270" i="1"/>
  <c r="CN268" i="6"/>
  <c r="CK269" i="6"/>
  <c r="FE269" i="1"/>
  <c r="FH268" i="1"/>
  <c r="BD268" i="1"/>
  <c r="BA269" i="1"/>
  <c r="DL267" i="6"/>
  <c r="DI268" i="6"/>
  <c r="CL268" i="6"/>
  <c r="HN267" i="6"/>
  <c r="CB269" i="6"/>
  <c r="BY270" i="6"/>
  <c r="BM269" i="1"/>
  <c r="BP268" i="1"/>
  <c r="DX268" i="6"/>
  <c r="DU269" i="6"/>
  <c r="JI267" i="1"/>
  <c r="C267" i="10" s="1"/>
  <c r="BP268" i="6"/>
  <c r="BM269" i="6"/>
  <c r="DL268" i="1"/>
  <c r="DI269" i="1"/>
  <c r="J268" i="10"/>
  <c r="CW269" i="1"/>
  <c r="CZ268" i="1"/>
  <c r="DU269" i="1"/>
  <c r="DX268" i="1"/>
  <c r="IK268" i="1"/>
  <c r="IN267" i="1"/>
  <c r="EG268" i="1"/>
  <c r="EJ267" i="1"/>
  <c r="JV267" i="1"/>
  <c r="GO268" i="1"/>
  <c r="GR267" i="1"/>
  <c r="JX267" i="1"/>
  <c r="HP268" i="1"/>
  <c r="HM269" i="1"/>
  <c r="F356" i="1"/>
  <c r="JJ353" i="1"/>
  <c r="JH364" i="1" s="1"/>
  <c r="HY269" i="1"/>
  <c r="IB268" i="1"/>
  <c r="HD267" i="1"/>
  <c r="HA268" i="1"/>
  <c r="D268" i="10" s="1"/>
  <c r="H267" i="10"/>
  <c r="AO268" i="1"/>
  <c r="AR267" i="1"/>
  <c r="D267" i="10"/>
  <c r="F267" i="10"/>
  <c r="FQ271" i="1"/>
  <c r="FT270" i="1"/>
  <c r="Q269" i="1"/>
  <c r="T268" i="1"/>
  <c r="GC269" i="6" l="1"/>
  <c r="GF268" i="6"/>
  <c r="CW269" i="6"/>
  <c r="CZ268" i="6"/>
  <c r="AF268" i="6"/>
  <c r="AC269" i="6"/>
  <c r="EJ269" i="6"/>
  <c r="EG270" i="6"/>
  <c r="FE270" i="6"/>
  <c r="FH269" i="6"/>
  <c r="BY270" i="1"/>
  <c r="CB269" i="1"/>
  <c r="FQ270" i="6"/>
  <c r="FT269" i="6"/>
  <c r="ES270" i="1"/>
  <c r="EV269" i="1"/>
  <c r="H269" i="1"/>
  <c r="E270" i="1"/>
  <c r="F268" i="10"/>
  <c r="Q270" i="6"/>
  <c r="T269" i="6"/>
  <c r="JL267" i="1"/>
  <c r="CN271" i="1"/>
  <c r="CK272" i="1"/>
  <c r="DX269" i="6"/>
  <c r="DU270" i="6"/>
  <c r="EV268" i="6"/>
  <c r="ES269" i="6"/>
  <c r="BA270" i="1"/>
  <c r="BD269" i="1"/>
  <c r="HA269" i="6"/>
  <c r="HD268" i="6"/>
  <c r="BM270" i="1"/>
  <c r="BP269" i="1"/>
  <c r="GC272" i="1"/>
  <c r="GF271" i="1"/>
  <c r="HM268" i="6"/>
  <c r="HP268" i="6" s="1"/>
  <c r="BY271" i="6"/>
  <c r="CB270" i="6"/>
  <c r="GO271" i="6"/>
  <c r="GR270" i="6"/>
  <c r="FE270" i="1"/>
  <c r="FH269" i="1"/>
  <c r="CL269" i="6"/>
  <c r="HN268" i="6"/>
  <c r="AF270" i="1"/>
  <c r="AC271" i="1"/>
  <c r="DI269" i="6"/>
  <c r="DL268" i="6"/>
  <c r="CN269" i="6"/>
  <c r="CK270" i="6"/>
  <c r="IZ269" i="1"/>
  <c r="IW270" i="1"/>
  <c r="DL269" i="1"/>
  <c r="DI270" i="1"/>
  <c r="J269" i="10"/>
  <c r="CZ269" i="1"/>
  <c r="CW270" i="1"/>
  <c r="IK269" i="1"/>
  <c r="IN268" i="1"/>
  <c r="BP269" i="6"/>
  <c r="BM270" i="6"/>
  <c r="JJ354" i="1"/>
  <c r="F357" i="1"/>
  <c r="JJ356" i="1"/>
  <c r="H268" i="10"/>
  <c r="AR268" i="1"/>
  <c r="AO269" i="1"/>
  <c r="DX269" i="1"/>
  <c r="DU270" i="1"/>
  <c r="EJ268" i="1"/>
  <c r="EG269" i="1"/>
  <c r="JW269" i="1" s="1"/>
  <c r="FQ272" i="1"/>
  <c r="FT271" i="1"/>
  <c r="Q270" i="1"/>
  <c r="T269" i="1"/>
  <c r="HM270" i="1"/>
  <c r="HP269" i="1"/>
  <c r="HA269" i="1"/>
  <c r="HD268" i="1"/>
  <c r="JW268" i="1"/>
  <c r="IB269" i="1"/>
  <c r="HY270" i="1"/>
  <c r="GO269" i="1"/>
  <c r="GR268" i="1"/>
  <c r="JX268" i="1"/>
  <c r="JI268" i="1"/>
  <c r="JV268" i="1"/>
  <c r="JV269" i="1" l="1"/>
  <c r="AR269" i="1"/>
  <c r="GF269" i="6"/>
  <c r="GC270" i="6"/>
  <c r="AC270" i="6"/>
  <c r="AF269" i="6"/>
  <c r="EG271" i="6"/>
  <c r="EJ270" i="6"/>
  <c r="CW270" i="6"/>
  <c r="CZ269" i="6"/>
  <c r="FQ271" i="6"/>
  <c r="FT270" i="6"/>
  <c r="HM269" i="6"/>
  <c r="HP269" i="6" s="1"/>
  <c r="CB270" i="1"/>
  <c r="BY271" i="1"/>
  <c r="FH270" i="6"/>
  <c r="FE271" i="6"/>
  <c r="Q271" i="6"/>
  <c r="T270" i="6"/>
  <c r="H270" i="1"/>
  <c r="E271" i="1"/>
  <c r="EV270" i="1"/>
  <c r="ES271" i="1"/>
  <c r="CB271" i="6"/>
  <c r="BY272" i="6"/>
  <c r="F269" i="10"/>
  <c r="IW271" i="1"/>
  <c r="IZ270" i="1"/>
  <c r="CL270" i="6"/>
  <c r="HN269" i="6"/>
  <c r="GF273" i="1"/>
  <c r="GC275" i="1"/>
  <c r="GF272" i="1"/>
  <c r="DU271" i="6"/>
  <c r="DX270" i="6"/>
  <c r="BP270" i="1"/>
  <c r="BM271" i="1"/>
  <c r="CN272" i="1"/>
  <c r="CK275" i="1"/>
  <c r="CN273" i="1"/>
  <c r="DI270" i="6"/>
  <c r="DL269" i="6"/>
  <c r="HD269" i="6"/>
  <c r="HA270" i="6"/>
  <c r="AC272" i="1"/>
  <c r="AF271" i="1"/>
  <c r="FE271" i="1"/>
  <c r="FH270" i="1"/>
  <c r="CK271" i="6"/>
  <c r="CN270" i="6"/>
  <c r="BA271" i="1"/>
  <c r="BD270" i="1"/>
  <c r="GO272" i="6"/>
  <c r="GR271" i="6"/>
  <c r="EV269" i="6"/>
  <c r="ES270" i="6"/>
  <c r="IN269" i="1"/>
  <c r="IK270" i="1"/>
  <c r="GO270" i="1"/>
  <c r="GR269" i="1"/>
  <c r="JX269" i="1"/>
  <c r="CW271" i="1"/>
  <c r="CZ270" i="1"/>
  <c r="HP270" i="1"/>
  <c r="HM271" i="1"/>
  <c r="F358" i="1"/>
  <c r="JJ357" i="1"/>
  <c r="BP270" i="6"/>
  <c r="BM271" i="6"/>
  <c r="HD269" i="1"/>
  <c r="HA270" i="1"/>
  <c r="D270" i="10" s="1"/>
  <c r="FT273" i="1"/>
  <c r="FQ275" i="1"/>
  <c r="FT272" i="1"/>
  <c r="DI271" i="1"/>
  <c r="DL270" i="1"/>
  <c r="J270" i="10"/>
  <c r="T270" i="1"/>
  <c r="Q271" i="1"/>
  <c r="EG270" i="1"/>
  <c r="EJ269" i="1"/>
  <c r="D269" i="10"/>
  <c r="IB270" i="1"/>
  <c r="HY271" i="1"/>
  <c r="DX270" i="1"/>
  <c r="DU271" i="1"/>
  <c r="AO270" i="1"/>
  <c r="JV270" i="1" s="1"/>
  <c r="H269" i="10"/>
  <c r="C268" i="10"/>
  <c r="JL268" i="1"/>
  <c r="JI269" i="1"/>
  <c r="GC271" i="6" l="1"/>
  <c r="GF270" i="6"/>
  <c r="CW271" i="6"/>
  <c r="CZ270" i="6"/>
  <c r="EG272" i="6"/>
  <c r="EJ271" i="6"/>
  <c r="AC271" i="6"/>
  <c r="AF270" i="6"/>
  <c r="FH271" i="6"/>
  <c r="FE272" i="6"/>
  <c r="BY272" i="1"/>
  <c r="CB271" i="1"/>
  <c r="FQ272" i="6"/>
  <c r="FT271" i="6"/>
  <c r="HM270" i="6"/>
  <c r="HP270" i="6" s="1"/>
  <c r="E272" i="1"/>
  <c r="H271" i="1"/>
  <c r="EV271" i="1"/>
  <c r="ES272" i="1"/>
  <c r="Q272" i="6"/>
  <c r="T271" i="6"/>
  <c r="CK276" i="1"/>
  <c r="CN275" i="1"/>
  <c r="GC276" i="1"/>
  <c r="GF275" i="1"/>
  <c r="EV270" i="6"/>
  <c r="ES271" i="6"/>
  <c r="FE272" i="1"/>
  <c r="FH271" i="1"/>
  <c r="CL271" i="6"/>
  <c r="HN270" i="6"/>
  <c r="GR273" i="6"/>
  <c r="GR272" i="6"/>
  <c r="GO275" i="6"/>
  <c r="AF272" i="1"/>
  <c r="AF273" i="1"/>
  <c r="AC275" i="1"/>
  <c r="BP271" i="1"/>
  <c r="BM272" i="1"/>
  <c r="IZ271" i="1"/>
  <c r="IW272" i="1"/>
  <c r="HA271" i="6"/>
  <c r="HD270" i="6"/>
  <c r="BA272" i="1"/>
  <c r="BD271" i="1"/>
  <c r="CB273" i="6"/>
  <c r="BY275" i="6"/>
  <c r="CB272" i="6"/>
  <c r="DU272" i="6"/>
  <c r="DX271" i="6"/>
  <c r="CK272" i="6"/>
  <c r="CN271" i="6"/>
  <c r="DI271" i="6"/>
  <c r="DL270" i="6"/>
  <c r="JI270" i="1"/>
  <c r="JL270" i="1" s="1"/>
  <c r="F270" i="10"/>
  <c r="CZ271" i="1"/>
  <c r="CW272" i="1"/>
  <c r="AR270" i="1"/>
  <c r="H270" i="10"/>
  <c r="AO271" i="1"/>
  <c r="JV271" i="1" s="1"/>
  <c r="BM272" i="6"/>
  <c r="BP271" i="6"/>
  <c r="GR270" i="1"/>
  <c r="GO271" i="1"/>
  <c r="JX270" i="1"/>
  <c r="EG271" i="1"/>
  <c r="EJ270" i="1"/>
  <c r="IB271" i="1"/>
  <c r="HY272" i="1"/>
  <c r="HP271" i="1"/>
  <c r="HM272" i="1"/>
  <c r="JL269" i="1"/>
  <c r="C269" i="10"/>
  <c r="Q272" i="1"/>
  <c r="T271" i="1"/>
  <c r="F359" i="1"/>
  <c r="JJ358" i="1"/>
  <c r="FQ276" i="1"/>
  <c r="FT275" i="1"/>
  <c r="DI272" i="1"/>
  <c r="DL271" i="1"/>
  <c r="J271" i="10"/>
  <c r="JW270" i="1"/>
  <c r="IN270" i="1"/>
  <c r="IK271" i="1"/>
  <c r="DX271" i="1"/>
  <c r="DU272" i="1"/>
  <c r="HA271" i="1"/>
  <c r="D271" i="10" s="1"/>
  <c r="HD270" i="1"/>
  <c r="GF271" i="6" l="1"/>
  <c r="GC272" i="6"/>
  <c r="AC272" i="6"/>
  <c r="AF271" i="6"/>
  <c r="EJ273" i="6"/>
  <c r="EG275" i="6"/>
  <c r="EJ272" i="6"/>
  <c r="CZ271" i="6"/>
  <c r="CW272" i="6"/>
  <c r="F271" i="10"/>
  <c r="FQ275" i="6"/>
  <c r="FT273" i="6"/>
  <c r="FT272" i="6"/>
  <c r="FH272" i="6"/>
  <c r="FH273" i="6"/>
  <c r="FE275" i="6"/>
  <c r="HM271" i="6"/>
  <c r="HP271" i="6" s="1"/>
  <c r="BY275" i="1"/>
  <c r="CB273" i="1"/>
  <c r="CB272" i="1"/>
  <c r="S33" i="11"/>
  <c r="T272" i="6"/>
  <c r="T273" i="6"/>
  <c r="Q275" i="6"/>
  <c r="ES275" i="1"/>
  <c r="EV272" i="1"/>
  <c r="EV273" i="1"/>
  <c r="E275" i="1"/>
  <c r="H273" i="1"/>
  <c r="H272" i="1"/>
  <c r="C270" i="10"/>
  <c r="DU275" i="6"/>
  <c r="DX272" i="6"/>
  <c r="DX273" i="6"/>
  <c r="IW275" i="1"/>
  <c r="IZ273" i="1"/>
  <c r="IZ272" i="1"/>
  <c r="CL272" i="6"/>
  <c r="HN271" i="6"/>
  <c r="BM275" i="1"/>
  <c r="BP273" i="1"/>
  <c r="BP272" i="1"/>
  <c r="CK275" i="6"/>
  <c r="CN272" i="6"/>
  <c r="CN273" i="6"/>
  <c r="FH272" i="1"/>
  <c r="FE275" i="1"/>
  <c r="FH273" i="1"/>
  <c r="CB275" i="6"/>
  <c r="BY276" i="6"/>
  <c r="AF275" i="1"/>
  <c r="AC276" i="1"/>
  <c r="ES272" i="6"/>
  <c r="EV271" i="6"/>
  <c r="BA275" i="1"/>
  <c r="BD272" i="1"/>
  <c r="BD273" i="1"/>
  <c r="GR275" i="6"/>
  <c r="GO276" i="6"/>
  <c r="GF276" i="1"/>
  <c r="GC277" i="1"/>
  <c r="GC278" i="1" s="1"/>
  <c r="DL271" i="6"/>
  <c r="DI272" i="6"/>
  <c r="HA272" i="6"/>
  <c r="HD271" i="6"/>
  <c r="CK277" i="1"/>
  <c r="CK278" i="1" s="1"/>
  <c r="CN276" i="1"/>
  <c r="EJ271" i="1"/>
  <c r="EG272" i="1"/>
  <c r="JW273" i="1" s="1"/>
  <c r="FQ277" i="1"/>
  <c r="FQ278" i="1" s="1"/>
  <c r="FT276" i="1"/>
  <c r="DX272" i="1"/>
  <c r="DX273" i="1"/>
  <c r="DU275" i="1"/>
  <c r="HY275" i="1"/>
  <c r="IB272" i="1"/>
  <c r="IB273" i="1"/>
  <c r="GR271" i="1"/>
  <c r="GO272" i="1"/>
  <c r="JX271" i="1"/>
  <c r="JW271" i="1"/>
  <c r="HD271" i="1"/>
  <c r="HA272" i="1"/>
  <c r="IK272" i="1"/>
  <c r="IN271" i="1"/>
  <c r="F360" i="1"/>
  <c r="JJ359" i="1"/>
  <c r="CZ272" i="1"/>
  <c r="CZ273" i="1"/>
  <c r="CW275" i="1"/>
  <c r="JI271" i="1"/>
  <c r="HP273" i="1"/>
  <c r="HM275" i="1"/>
  <c r="HP272" i="1"/>
  <c r="BP273" i="6"/>
  <c r="BM275" i="6"/>
  <c r="BP272" i="6"/>
  <c r="W33" i="11"/>
  <c r="DI275" i="1"/>
  <c r="DL272" i="1"/>
  <c r="DL273" i="1"/>
  <c r="J272" i="10"/>
  <c r="Q275" i="1"/>
  <c r="T273" i="1"/>
  <c r="T272" i="1"/>
  <c r="H271" i="10"/>
  <c r="AR271" i="1"/>
  <c r="AO272" i="1"/>
  <c r="KB279" i="1" s="1"/>
  <c r="GF278" i="1" l="1"/>
  <c r="GC279" i="1"/>
  <c r="GF279" i="1" s="1"/>
  <c r="FQ279" i="1"/>
  <c r="FT278" i="1"/>
  <c r="CK279" i="1"/>
  <c r="CN278" i="1"/>
  <c r="KJ279" i="1"/>
  <c r="KJ278" i="1"/>
  <c r="GC275" i="6"/>
  <c r="GF273" i="6"/>
  <c r="GF272" i="6"/>
  <c r="CZ273" i="6"/>
  <c r="CZ272" i="6"/>
  <c r="CW275" i="6"/>
  <c r="EJ275" i="6"/>
  <c r="EG276" i="6"/>
  <c r="AF273" i="6"/>
  <c r="AF272" i="6"/>
  <c r="AC275" i="6"/>
  <c r="Q33" i="11"/>
  <c r="BY276" i="1"/>
  <c r="CB275" i="1"/>
  <c r="FH275" i="6"/>
  <c r="FE276" i="6"/>
  <c r="FQ276" i="6"/>
  <c r="FT275" i="6"/>
  <c r="KD279" i="1"/>
  <c r="HM272" i="6"/>
  <c r="HP272" i="6" s="1"/>
  <c r="EV275" i="1"/>
  <c r="ES276" i="1"/>
  <c r="Q276" i="6"/>
  <c r="T275" i="6"/>
  <c r="H275" i="1"/>
  <c r="E276" i="1"/>
  <c r="HD272" i="6"/>
  <c r="HA275" i="6"/>
  <c r="HD273" i="6"/>
  <c r="DI275" i="6"/>
  <c r="DL273" i="6"/>
  <c r="DL272" i="6"/>
  <c r="CN275" i="6"/>
  <c r="CK276" i="6"/>
  <c r="IZ275" i="1"/>
  <c r="IW276" i="1"/>
  <c r="GF277" i="1"/>
  <c r="EV273" i="6"/>
  <c r="EV272" i="6"/>
  <c r="ES275" i="6"/>
  <c r="AC277" i="1"/>
  <c r="AC278" i="1" s="1"/>
  <c r="AF276" i="1"/>
  <c r="BP275" i="1"/>
  <c r="BM276" i="1"/>
  <c r="DX275" i="6"/>
  <c r="DU276" i="6"/>
  <c r="GR276" i="6"/>
  <c r="GO277" i="6"/>
  <c r="GO278" i="6" s="1"/>
  <c r="CB276" i="6"/>
  <c r="BY277" i="6"/>
  <c r="BY278" i="6" s="1"/>
  <c r="JV272" i="1"/>
  <c r="CL275" i="6"/>
  <c r="HN275" i="6" s="1"/>
  <c r="HN272" i="6"/>
  <c r="HL283" i="6" s="1"/>
  <c r="JV273" i="1"/>
  <c r="BA276" i="1"/>
  <c r="BD275" i="1"/>
  <c r="FE276" i="1"/>
  <c r="FH275" i="1"/>
  <c r="CN277" i="1"/>
  <c r="JI272" i="1"/>
  <c r="JI273" i="1" s="1"/>
  <c r="JL273" i="1" s="1"/>
  <c r="HP275" i="1"/>
  <c r="HM276" i="1"/>
  <c r="EJ273" i="1"/>
  <c r="EJ272" i="1"/>
  <c r="EG275" i="1"/>
  <c r="FT277" i="1"/>
  <c r="IB275" i="1"/>
  <c r="HY276" i="1"/>
  <c r="DL275" i="1"/>
  <c r="DI276" i="1"/>
  <c r="J275" i="10"/>
  <c r="F361" i="1"/>
  <c r="JJ360" i="1"/>
  <c r="KJ276" i="1"/>
  <c r="KB275" i="1"/>
  <c r="KJ280" i="1"/>
  <c r="KJ282" i="1"/>
  <c r="KJ275" i="1"/>
  <c r="KJ281" i="1"/>
  <c r="KJ277" i="1"/>
  <c r="IN272" i="1"/>
  <c r="IK275" i="1"/>
  <c r="IN273" i="1"/>
  <c r="HA275" i="1"/>
  <c r="D275" i="10" s="1"/>
  <c r="HD272" i="1"/>
  <c r="HD273" i="1"/>
  <c r="D272" i="10"/>
  <c r="JL271" i="1"/>
  <c r="C271" i="10"/>
  <c r="JW272" i="1"/>
  <c r="CW276" i="1"/>
  <c r="CZ275" i="1"/>
  <c r="Q276" i="1"/>
  <c r="T275" i="1"/>
  <c r="BP275" i="6"/>
  <c r="BM276" i="6"/>
  <c r="DX275" i="1"/>
  <c r="DU276" i="1"/>
  <c r="GR272" i="1"/>
  <c r="GO275" i="1"/>
  <c r="GR273" i="1"/>
  <c r="KF279" i="1"/>
  <c r="JX272" i="1"/>
  <c r="JX273" i="1"/>
  <c r="F272" i="10"/>
  <c r="AR272" i="1"/>
  <c r="H272" i="10"/>
  <c r="AR273" i="1"/>
  <c r="AO275" i="1"/>
  <c r="JV275" i="1" s="1"/>
  <c r="KN278" i="1" l="1"/>
  <c r="KN279" i="1"/>
  <c r="CN279" i="1"/>
  <c r="KL276" i="1"/>
  <c r="KL278" i="1"/>
  <c r="KL279" i="1"/>
  <c r="GO279" i="6"/>
  <c r="GR279" i="6" s="1"/>
  <c r="GR278" i="6"/>
  <c r="AC279" i="1"/>
  <c r="AF279" i="1" s="1"/>
  <c r="AF278" i="1"/>
  <c r="FT279" i="1"/>
  <c r="CB278" i="6"/>
  <c r="BY279" i="6"/>
  <c r="CB279" i="6" s="1"/>
  <c r="GC276" i="6"/>
  <c r="GF275" i="6"/>
  <c r="AC276" i="6"/>
  <c r="AF275" i="6"/>
  <c r="EJ276" i="6"/>
  <c r="EG277" i="6"/>
  <c r="EG278" i="6" s="1"/>
  <c r="CW276" i="6"/>
  <c r="CZ275" i="6"/>
  <c r="KL275" i="1"/>
  <c r="KL281" i="1"/>
  <c r="KL277" i="1"/>
  <c r="KD275" i="1"/>
  <c r="KL282" i="1"/>
  <c r="KL280" i="1"/>
  <c r="HK283" i="6"/>
  <c r="HM275" i="6"/>
  <c r="HP275" i="6" s="1"/>
  <c r="FQ277" i="6"/>
  <c r="FQ278" i="6" s="1"/>
  <c r="FT276" i="6"/>
  <c r="FE277" i="6"/>
  <c r="FE278" i="6" s="1"/>
  <c r="FH276" i="6"/>
  <c r="HP273" i="6"/>
  <c r="CB276" i="1"/>
  <c r="BY277" i="1"/>
  <c r="BY278" i="1" s="1"/>
  <c r="ES277" i="1"/>
  <c r="ES278" i="1" s="1"/>
  <c r="EV276" i="1"/>
  <c r="E277" i="1"/>
  <c r="E278" i="1" s="1"/>
  <c r="H276" i="1"/>
  <c r="T276" i="6"/>
  <c r="Q277" i="6"/>
  <c r="Q278" i="6" s="1"/>
  <c r="C272" i="10"/>
  <c r="JL272" i="1"/>
  <c r="IW277" i="1"/>
  <c r="IW278" i="1" s="1"/>
  <c r="IZ276" i="1"/>
  <c r="CL276" i="6"/>
  <c r="HN276" i="6" s="1"/>
  <c r="DU277" i="6"/>
  <c r="DU278" i="6" s="1"/>
  <c r="DX276" i="6"/>
  <c r="CN276" i="6"/>
  <c r="CK277" i="6"/>
  <c r="CK278" i="6" s="1"/>
  <c r="BP276" i="1"/>
  <c r="BM277" i="1"/>
  <c r="BM278" i="1" s="1"/>
  <c r="FH276" i="1"/>
  <c r="FE277" i="1"/>
  <c r="FE278" i="1" s="1"/>
  <c r="AF277" i="1"/>
  <c r="ES276" i="6"/>
  <c r="EV275" i="6"/>
  <c r="BA277" i="1"/>
  <c r="BA278" i="1" s="1"/>
  <c r="BD276" i="1"/>
  <c r="DI276" i="6"/>
  <c r="DL275" i="6"/>
  <c r="CB277" i="6"/>
  <c r="F275" i="10"/>
  <c r="HD275" i="6"/>
  <c r="HA276" i="6"/>
  <c r="GR277" i="6"/>
  <c r="JI275" i="1"/>
  <c r="JG283" i="1" s="1"/>
  <c r="DL276" i="1"/>
  <c r="DI277" i="1"/>
  <c r="DI278" i="1" s="1"/>
  <c r="J276" i="10"/>
  <c r="DU277" i="1"/>
  <c r="DU278" i="1" s="1"/>
  <c r="DX276" i="1"/>
  <c r="HP276" i="1"/>
  <c r="HM277" i="1"/>
  <c r="HM278" i="1" s="1"/>
  <c r="IB276" i="1"/>
  <c r="HY277" i="1"/>
  <c r="HY278" i="1" s="1"/>
  <c r="HD275" i="1"/>
  <c r="HA276" i="1"/>
  <c r="D276" i="10" s="1"/>
  <c r="IN275" i="1"/>
  <c r="IK276" i="1"/>
  <c r="F362" i="1"/>
  <c r="JJ361" i="1"/>
  <c r="EG276" i="1"/>
  <c r="EJ275" i="1"/>
  <c r="Q277" i="1"/>
  <c r="Q278" i="1" s="1"/>
  <c r="T276" i="1"/>
  <c r="KN276" i="1"/>
  <c r="KN281" i="1"/>
  <c r="KN280" i="1"/>
  <c r="KN277" i="1"/>
  <c r="KN275" i="1"/>
  <c r="KN282" i="1"/>
  <c r="KF275" i="1"/>
  <c r="JW275" i="1"/>
  <c r="BP276" i="6"/>
  <c r="BM277" i="6"/>
  <c r="BM278" i="6" s="1"/>
  <c r="CW277" i="1"/>
  <c r="CW278" i="1" s="1"/>
  <c r="CZ276" i="1"/>
  <c r="AO276" i="1"/>
  <c r="AR275" i="1"/>
  <c r="H275" i="10"/>
  <c r="GO276" i="1"/>
  <c r="GR275" i="1"/>
  <c r="JX275" i="1"/>
  <c r="FQ279" i="6" l="1"/>
  <c r="FT279" i="6" s="1"/>
  <c r="FT278" i="6"/>
  <c r="T278" i="1"/>
  <c r="Q279" i="1"/>
  <c r="T279" i="1" s="1"/>
  <c r="BY279" i="1"/>
  <c r="CB279" i="1" s="1"/>
  <c r="CB278" i="1"/>
  <c r="BD278" i="1"/>
  <c r="BA279" i="1"/>
  <c r="BD279" i="1" s="1"/>
  <c r="DL278" i="1"/>
  <c r="DI279" i="1"/>
  <c r="DL279" i="1" s="1"/>
  <c r="BP278" i="1"/>
  <c r="BM279" i="1"/>
  <c r="BP279" i="1" s="1"/>
  <c r="CK279" i="6"/>
  <c r="CN279" i="6" s="1"/>
  <c r="CN278" i="6"/>
  <c r="EG279" i="6"/>
  <c r="EJ279" i="6" s="1"/>
  <c r="EJ278" i="6"/>
  <c r="IZ278" i="1"/>
  <c r="IW279" i="1"/>
  <c r="IZ279" i="1" s="1"/>
  <c r="DU279" i="1"/>
  <c r="DX279" i="1" s="1"/>
  <c r="DX278" i="1"/>
  <c r="CZ278" i="1"/>
  <c r="CW279" i="1"/>
  <c r="IB278" i="1"/>
  <c r="HY279" i="1"/>
  <c r="IB279" i="1" s="1"/>
  <c r="BM279" i="6"/>
  <c r="BP279" i="6" s="1"/>
  <c r="BP278" i="6"/>
  <c r="HM279" i="1"/>
  <c r="HP279" i="1" s="1"/>
  <c r="HP278" i="1"/>
  <c r="FH278" i="1"/>
  <c r="FE279" i="1"/>
  <c r="FH279" i="1" s="1"/>
  <c r="EV278" i="1"/>
  <c r="ES279" i="1"/>
  <c r="EV279" i="1" s="1"/>
  <c r="DX278" i="6"/>
  <c r="DU279" i="6"/>
  <c r="DX279" i="6" s="1"/>
  <c r="FE279" i="6"/>
  <c r="FH279" i="6" s="1"/>
  <c r="FH278" i="6"/>
  <c r="Q279" i="6"/>
  <c r="T278" i="6"/>
  <c r="H278" i="1"/>
  <c r="E279" i="1"/>
  <c r="GF276" i="6"/>
  <c r="GC277" i="6"/>
  <c r="GC278" i="6" s="1"/>
  <c r="EJ277" i="6"/>
  <c r="CZ276" i="6"/>
  <c r="CW277" i="6"/>
  <c r="CW278" i="6" s="1"/>
  <c r="AC277" i="6"/>
  <c r="AC278" i="6" s="1"/>
  <c r="AF276" i="6"/>
  <c r="CB277" i="1"/>
  <c r="FH277" i="6"/>
  <c r="FT277" i="6"/>
  <c r="T277" i="6"/>
  <c r="H277" i="1"/>
  <c r="C275" i="10"/>
  <c r="EV277" i="1"/>
  <c r="JL275" i="1"/>
  <c r="FH277" i="1"/>
  <c r="CN277" i="6"/>
  <c r="GC280" i="1"/>
  <c r="DI277" i="6"/>
  <c r="DI278" i="6" s="1"/>
  <c r="DL276" i="6"/>
  <c r="DX277" i="6"/>
  <c r="CL277" i="6"/>
  <c r="BP277" i="1"/>
  <c r="HM276" i="6"/>
  <c r="HP276" i="6" s="1"/>
  <c r="BD277" i="1"/>
  <c r="CK280" i="1"/>
  <c r="HA277" i="6"/>
  <c r="HA278" i="6" s="1"/>
  <c r="HD276" i="6"/>
  <c r="EV276" i="6"/>
  <c r="ES277" i="6"/>
  <c r="ES278" i="6" s="1"/>
  <c r="IZ277" i="1"/>
  <c r="H276" i="10"/>
  <c r="AR276" i="1"/>
  <c r="AO277" i="1"/>
  <c r="BP277" i="6"/>
  <c r="EJ276" i="1"/>
  <c r="EG277" i="1"/>
  <c r="EG278" i="1" s="1"/>
  <c r="JW278" i="1" s="1"/>
  <c r="FQ280" i="1"/>
  <c r="F365" i="1"/>
  <c r="JJ362" i="1"/>
  <c r="JH373" i="1" s="1"/>
  <c r="IB277" i="1"/>
  <c r="IN276" i="1"/>
  <c r="IK277" i="1"/>
  <c r="IK278" i="1" s="1"/>
  <c r="JI276" i="1"/>
  <c r="JV276" i="1"/>
  <c r="HD276" i="1"/>
  <c r="HA277" i="1"/>
  <c r="JW276" i="1"/>
  <c r="F276" i="10"/>
  <c r="DX277" i="1"/>
  <c r="CZ277" i="1"/>
  <c r="T277" i="1"/>
  <c r="HP277" i="1"/>
  <c r="DL277" i="1"/>
  <c r="J277" i="10"/>
  <c r="GO277" i="1"/>
  <c r="GO278" i="1" s="1"/>
  <c r="GR276" i="1"/>
  <c r="JX276" i="1"/>
  <c r="DL278" i="6" l="1"/>
  <c r="DI279" i="6"/>
  <c r="DL279" i="6" s="1"/>
  <c r="GC279" i="6"/>
  <c r="GF279" i="6" s="1"/>
  <c r="GF278" i="6"/>
  <c r="D277" i="10"/>
  <c r="HA278" i="1"/>
  <c r="D278" i="10" s="1"/>
  <c r="HM278" i="6"/>
  <c r="HP278" i="6" s="1"/>
  <c r="T279" i="6"/>
  <c r="CZ279" i="1"/>
  <c r="GR278" i="1"/>
  <c r="GO279" i="1"/>
  <c r="JX278" i="1"/>
  <c r="JV277" i="1"/>
  <c r="AO278" i="1"/>
  <c r="HD278" i="6"/>
  <c r="HA279" i="6"/>
  <c r="HD279" i="6" s="1"/>
  <c r="HN277" i="6"/>
  <c r="CL278" i="6"/>
  <c r="AC279" i="6"/>
  <c r="AF279" i="6" s="1"/>
  <c r="AF278" i="6"/>
  <c r="H279" i="1"/>
  <c r="ES279" i="6"/>
  <c r="EV279" i="6" s="1"/>
  <c r="EV278" i="6"/>
  <c r="IN278" i="1"/>
  <c r="IK279" i="1"/>
  <c r="IN279" i="1" s="1"/>
  <c r="EJ278" i="1"/>
  <c r="EG279" i="1"/>
  <c r="EJ279" i="1" s="1"/>
  <c r="CW279" i="6"/>
  <c r="CZ279" i="6" s="1"/>
  <c r="CZ278" i="6"/>
  <c r="GF277" i="6"/>
  <c r="CZ277" i="6"/>
  <c r="AF277" i="6"/>
  <c r="HM277" i="6"/>
  <c r="HP277" i="6" s="1"/>
  <c r="GO280" i="6"/>
  <c r="GC281" i="1"/>
  <c r="GF280" i="1"/>
  <c r="CN280" i="1"/>
  <c r="CK281" i="1"/>
  <c r="EV277" i="6"/>
  <c r="DL277" i="6"/>
  <c r="BY280" i="6"/>
  <c r="HD277" i="6"/>
  <c r="AC280" i="1"/>
  <c r="JI277" i="1"/>
  <c r="JL277" i="1" s="1"/>
  <c r="EJ277" i="1"/>
  <c r="F277" i="10"/>
  <c r="GR277" i="1"/>
  <c r="JX277" i="1"/>
  <c r="FT280" i="1"/>
  <c r="FQ281" i="1"/>
  <c r="HD277" i="1"/>
  <c r="JJ363" i="1"/>
  <c r="H277" i="10"/>
  <c r="AR277" i="1"/>
  <c r="J278" i="10"/>
  <c r="C276" i="10"/>
  <c r="JL276" i="1"/>
  <c r="F366" i="1"/>
  <c r="JJ365" i="1"/>
  <c r="JW277" i="1"/>
  <c r="IN277" i="1"/>
  <c r="HD278" i="1" l="1"/>
  <c r="HA279" i="1"/>
  <c r="HD279" i="1" s="1"/>
  <c r="CL279" i="6"/>
  <c r="HN279" i="6" s="1"/>
  <c r="HN278" i="6"/>
  <c r="JW279" i="1"/>
  <c r="AR278" i="1"/>
  <c r="AO279" i="1"/>
  <c r="JV278" i="1"/>
  <c r="JI278" i="1"/>
  <c r="JL278" i="1" s="1"/>
  <c r="GR279" i="1"/>
  <c r="JX279" i="1"/>
  <c r="HM279" i="6"/>
  <c r="HP279" i="6" s="1"/>
  <c r="EG280" i="6"/>
  <c r="BY280" i="1"/>
  <c r="FE280" i="6"/>
  <c r="FQ280" i="6"/>
  <c r="Q280" i="6"/>
  <c r="E280" i="1"/>
  <c r="ES280" i="1"/>
  <c r="BM280" i="1"/>
  <c r="BA280" i="1"/>
  <c r="GF282" i="1"/>
  <c r="GF281" i="1"/>
  <c r="GC284" i="1"/>
  <c r="IW280" i="1"/>
  <c r="AF280" i="1"/>
  <c r="AC281" i="1"/>
  <c r="C277" i="10"/>
  <c r="FE280" i="1"/>
  <c r="CK280" i="6"/>
  <c r="CN281" i="1"/>
  <c r="CK284" i="1"/>
  <c r="CN282" i="1"/>
  <c r="GO281" i="6"/>
  <c r="GR280" i="6"/>
  <c r="CB280" i="6"/>
  <c r="BY281" i="6"/>
  <c r="DU280" i="6"/>
  <c r="F367" i="1"/>
  <c r="JJ366" i="1"/>
  <c r="HM280" i="1"/>
  <c r="Q280" i="1"/>
  <c r="HY280" i="1"/>
  <c r="H278" i="10"/>
  <c r="CW280" i="1"/>
  <c r="DI280" i="1"/>
  <c r="J279" i="10"/>
  <c r="DU280" i="1"/>
  <c r="D279" i="10"/>
  <c r="FT281" i="1"/>
  <c r="FT282" i="1"/>
  <c r="FQ284" i="1"/>
  <c r="F278" i="10"/>
  <c r="BM280" i="6"/>
  <c r="AR279" i="1" l="1"/>
  <c r="JV279" i="1"/>
  <c r="JI279" i="1"/>
  <c r="JL279" i="1" s="1"/>
  <c r="GC280" i="6"/>
  <c r="EG281" i="6"/>
  <c r="EJ280" i="6"/>
  <c r="CW280" i="6"/>
  <c r="AC280" i="6"/>
  <c r="FQ281" i="6"/>
  <c r="FT280" i="6"/>
  <c r="FE281" i="6"/>
  <c r="FH280" i="6"/>
  <c r="CB280" i="1"/>
  <c r="BY281" i="1"/>
  <c r="EV280" i="1"/>
  <c r="ES281" i="1"/>
  <c r="E281" i="1"/>
  <c r="H280" i="1"/>
  <c r="T280" i="6"/>
  <c r="Q281" i="6"/>
  <c r="CK281" i="6"/>
  <c r="CN280" i="6"/>
  <c r="ES280" i="6"/>
  <c r="GF284" i="1"/>
  <c r="GC285" i="1"/>
  <c r="HA280" i="6"/>
  <c r="CL280" i="6"/>
  <c r="HN280" i="6" s="1"/>
  <c r="GR282" i="6"/>
  <c r="GR281" i="6"/>
  <c r="GO284" i="6"/>
  <c r="AF282" i="1"/>
  <c r="AC284" i="1"/>
  <c r="AF281" i="1"/>
  <c r="DI280" i="6"/>
  <c r="DU281" i="6"/>
  <c r="DX280" i="6"/>
  <c r="FE281" i="1"/>
  <c r="FH280" i="1"/>
  <c r="BD280" i="1"/>
  <c r="BA281" i="1"/>
  <c r="CK285" i="1"/>
  <c r="CN284" i="1"/>
  <c r="CB282" i="6"/>
  <c r="CB281" i="6"/>
  <c r="BY284" i="6"/>
  <c r="IZ280" i="1"/>
  <c r="IW281" i="1"/>
  <c r="BP280" i="1"/>
  <c r="BM281" i="1"/>
  <c r="DU281" i="1"/>
  <c r="DX280" i="1"/>
  <c r="BM281" i="6"/>
  <c r="BP280" i="6"/>
  <c r="HY281" i="1"/>
  <c r="IB280" i="1"/>
  <c r="EG280" i="1"/>
  <c r="JW280" i="1" s="1"/>
  <c r="GO280" i="1"/>
  <c r="CZ280" i="1"/>
  <c r="CW281" i="1"/>
  <c r="C278" i="10"/>
  <c r="AO280" i="1"/>
  <c r="JV280" i="1" s="1"/>
  <c r="H279" i="10"/>
  <c r="HP280" i="1"/>
  <c r="HM281" i="1"/>
  <c r="F279" i="10"/>
  <c r="F368" i="1"/>
  <c r="JJ367" i="1"/>
  <c r="HA280" i="1"/>
  <c r="D280" i="10" s="1"/>
  <c r="DL280" i="1"/>
  <c r="DI281" i="1"/>
  <c r="J280" i="10"/>
  <c r="IK280" i="1"/>
  <c r="T280" i="1"/>
  <c r="Q281" i="1"/>
  <c r="FQ285" i="1"/>
  <c r="FT284" i="1"/>
  <c r="GF280" i="6" l="1"/>
  <c r="GC281" i="6"/>
  <c r="CW281" i="6"/>
  <c r="CZ280" i="6"/>
  <c r="AF280" i="6"/>
  <c r="AC281" i="6"/>
  <c r="EJ281" i="6"/>
  <c r="EJ282" i="6"/>
  <c r="EG284" i="6"/>
  <c r="CB282" i="1"/>
  <c r="BY284" i="1"/>
  <c r="CB281" i="1"/>
  <c r="FH282" i="6"/>
  <c r="FH281" i="6"/>
  <c r="FE284" i="6"/>
  <c r="HM280" i="6"/>
  <c r="HP280" i="6" s="1"/>
  <c r="FT282" i="6"/>
  <c r="FQ284" i="6"/>
  <c r="FT281" i="6"/>
  <c r="S34" i="11"/>
  <c r="T281" i="6"/>
  <c r="T282" i="6"/>
  <c r="Q284" i="6"/>
  <c r="E284" i="1"/>
  <c r="H281" i="1"/>
  <c r="H282" i="1"/>
  <c r="EV281" i="1"/>
  <c r="EV282" i="1"/>
  <c r="ES284" i="1"/>
  <c r="F280" i="10"/>
  <c r="AF284" i="1"/>
  <c r="AC285" i="1"/>
  <c r="BD281" i="1"/>
  <c r="BD282" i="1"/>
  <c r="BA284" i="1"/>
  <c r="GO285" i="6"/>
  <c r="GR284" i="6"/>
  <c r="FE284" i="1"/>
  <c r="FH282" i="1"/>
  <c r="FH281" i="1"/>
  <c r="CB284" i="6"/>
  <c r="BY285" i="6"/>
  <c r="EV280" i="6"/>
  <c r="ES281" i="6"/>
  <c r="DX281" i="6"/>
  <c r="DX282" i="6"/>
  <c r="DU284" i="6"/>
  <c r="CL281" i="6"/>
  <c r="HN281" i="6" s="1"/>
  <c r="HD280" i="6"/>
  <c r="HA281" i="6"/>
  <c r="IZ281" i="1"/>
  <c r="IW284" i="1"/>
  <c r="IZ282" i="1"/>
  <c r="JI280" i="1"/>
  <c r="JL280" i="1" s="1"/>
  <c r="DL280" i="6"/>
  <c r="DI281" i="6"/>
  <c r="GC286" i="1"/>
  <c r="GF285" i="1"/>
  <c r="CN282" i="6"/>
  <c r="CN281" i="6"/>
  <c r="CK284" i="6"/>
  <c r="CK286" i="1"/>
  <c r="CN285" i="1"/>
  <c r="BP281" i="1"/>
  <c r="BM284" i="1"/>
  <c r="BP282" i="1"/>
  <c r="DI284" i="1"/>
  <c r="DL281" i="1"/>
  <c r="DL282" i="1"/>
  <c r="J281" i="10"/>
  <c r="IB282" i="1"/>
  <c r="IB281" i="1"/>
  <c r="HY284" i="1"/>
  <c r="GO281" i="1"/>
  <c r="GR280" i="1"/>
  <c r="JX280" i="1"/>
  <c r="AR280" i="1"/>
  <c r="H280" i="10"/>
  <c r="AO281" i="1"/>
  <c r="JV281" i="1" s="1"/>
  <c r="FT285" i="1"/>
  <c r="FQ286" i="1"/>
  <c r="F369" i="1"/>
  <c r="JJ368" i="1"/>
  <c r="BP281" i="6"/>
  <c r="BM284" i="6"/>
  <c r="W34" i="11"/>
  <c r="BP282" i="6"/>
  <c r="C279" i="10"/>
  <c r="IK281" i="1"/>
  <c r="IN280" i="1"/>
  <c r="CZ281" i="1"/>
  <c r="CW284" i="1"/>
  <c r="CZ282" i="1"/>
  <c r="EJ280" i="1"/>
  <c r="EG281" i="1"/>
  <c r="T282" i="1"/>
  <c r="Q284" i="1"/>
  <c r="T281" i="1"/>
  <c r="DU284" i="1"/>
  <c r="DX281" i="1"/>
  <c r="DX282" i="1"/>
  <c r="HD280" i="1"/>
  <c r="HA281" i="1"/>
  <c r="HP281" i="1"/>
  <c r="HP282" i="1"/>
  <c r="HM284" i="1"/>
  <c r="GF281" i="6" l="1"/>
  <c r="GF282" i="6"/>
  <c r="GC284" i="6"/>
  <c r="EJ284" i="6"/>
  <c r="EG285" i="6"/>
  <c r="AF282" i="6"/>
  <c r="AC284" i="6"/>
  <c r="AF281" i="6"/>
  <c r="Q34" i="11"/>
  <c r="CW284" i="6"/>
  <c r="CZ282" i="6"/>
  <c r="CZ281" i="6"/>
  <c r="JV282" i="1"/>
  <c r="KB288" i="1"/>
  <c r="KJ289" i="1" s="1"/>
  <c r="FQ285" i="6"/>
  <c r="FT284" i="6"/>
  <c r="FH284" i="6"/>
  <c r="FE285" i="6"/>
  <c r="BY285" i="1"/>
  <c r="CB284" i="1"/>
  <c r="H284" i="1"/>
  <c r="E285" i="1"/>
  <c r="EV284" i="1"/>
  <c r="ES285" i="1"/>
  <c r="Q285" i="6"/>
  <c r="T284" i="6"/>
  <c r="GF286" i="1"/>
  <c r="GC287" i="1"/>
  <c r="FE285" i="1"/>
  <c r="FH284" i="1"/>
  <c r="DI284" i="6"/>
  <c r="DL282" i="6"/>
  <c r="DL281" i="6"/>
  <c r="BP284" i="1"/>
  <c r="BM285" i="1"/>
  <c r="CL284" i="6"/>
  <c r="HL292" i="6"/>
  <c r="GO286" i="6"/>
  <c r="GR285" i="6"/>
  <c r="DU285" i="6"/>
  <c r="DX284" i="6"/>
  <c r="JW282" i="1"/>
  <c r="CK287" i="1"/>
  <c r="CN286" i="1"/>
  <c r="IW285" i="1"/>
  <c r="IZ284" i="1"/>
  <c r="KD288" i="1"/>
  <c r="KL285" i="1" s="1"/>
  <c r="EV281" i="6"/>
  <c r="ES284" i="6"/>
  <c r="EV282" i="6"/>
  <c r="C280" i="10"/>
  <c r="BD284" i="1"/>
  <c r="BA285" i="1"/>
  <c r="CK285" i="6"/>
  <c r="CN284" i="6"/>
  <c r="CB285" i="6"/>
  <c r="BY286" i="6"/>
  <c r="F281" i="10"/>
  <c r="AC286" i="1"/>
  <c r="AF285" i="1"/>
  <c r="HM281" i="6"/>
  <c r="HP281" i="6" s="1"/>
  <c r="HD281" i="6"/>
  <c r="HD282" i="6"/>
  <c r="HA284" i="6"/>
  <c r="JI281" i="1"/>
  <c r="JI282" i="1" s="1"/>
  <c r="JL282" i="1" s="1"/>
  <c r="D281" i="10"/>
  <c r="F370" i="1"/>
  <c r="JJ369" i="1"/>
  <c r="HY285" i="1"/>
  <c r="IB284" i="1"/>
  <c r="CW285" i="1"/>
  <c r="CZ284" i="1"/>
  <c r="HD282" i="1"/>
  <c r="HD281" i="1"/>
  <c r="HA284" i="1"/>
  <c r="D284" i="10" s="1"/>
  <c r="GO284" i="1"/>
  <c r="GR281" i="1"/>
  <c r="GR282" i="1"/>
  <c r="KF288" i="1"/>
  <c r="JX282" i="1"/>
  <c r="JX281" i="1"/>
  <c r="Q285" i="1"/>
  <c r="T284" i="1"/>
  <c r="FQ287" i="1"/>
  <c r="FT286" i="1"/>
  <c r="EG284" i="1"/>
  <c r="JW284" i="1" s="1"/>
  <c r="EJ281" i="1"/>
  <c r="EJ282" i="1"/>
  <c r="DI285" i="1"/>
  <c r="DL284" i="1"/>
  <c r="J284" i="10"/>
  <c r="DU285" i="1"/>
  <c r="DX284" i="1"/>
  <c r="BP284" i="6"/>
  <c r="BM285" i="6"/>
  <c r="AR282" i="1"/>
  <c r="AR281" i="1"/>
  <c r="H281" i="10"/>
  <c r="AO284" i="1"/>
  <c r="HM285" i="1"/>
  <c r="HP284" i="1"/>
  <c r="JW281" i="1"/>
  <c r="IN281" i="1"/>
  <c r="IK284" i="1"/>
  <c r="IN282" i="1"/>
  <c r="KJ287" i="1" l="1"/>
  <c r="KJ284" i="1"/>
  <c r="GF284" i="6"/>
  <c r="GC285" i="6"/>
  <c r="KJ291" i="1"/>
  <c r="KJ286" i="1"/>
  <c r="KJ290" i="1"/>
  <c r="KJ288" i="1"/>
  <c r="CW285" i="6"/>
  <c r="CZ284" i="6"/>
  <c r="AC285" i="6"/>
  <c r="AF284" i="6"/>
  <c r="KB284" i="1"/>
  <c r="KJ285" i="1"/>
  <c r="EJ285" i="6"/>
  <c r="EG286" i="6"/>
  <c r="CB285" i="1"/>
  <c r="BY286" i="1"/>
  <c r="HM284" i="6"/>
  <c r="HP284" i="6" s="1"/>
  <c r="FH285" i="6"/>
  <c r="FE286" i="6"/>
  <c r="FT285" i="6"/>
  <c r="FQ286" i="6"/>
  <c r="KL290" i="1"/>
  <c r="Q286" i="6"/>
  <c r="T285" i="6"/>
  <c r="H285" i="1"/>
  <c r="E286" i="1"/>
  <c r="KL291" i="1"/>
  <c r="KL284" i="1"/>
  <c r="KL289" i="1"/>
  <c r="EV285" i="1"/>
  <c r="ES286" i="1"/>
  <c r="KD284" i="1"/>
  <c r="KL288" i="1"/>
  <c r="KL286" i="1"/>
  <c r="HK292" i="6"/>
  <c r="HP282" i="6"/>
  <c r="KL287" i="1"/>
  <c r="CL285" i="6"/>
  <c r="HN284" i="6"/>
  <c r="IW286" i="1"/>
  <c r="IZ285" i="1"/>
  <c r="BP285" i="1"/>
  <c r="BM286" i="1"/>
  <c r="AC287" i="1"/>
  <c r="AF286" i="1"/>
  <c r="CN287" i="1"/>
  <c r="CK288" i="1"/>
  <c r="DL284" i="6"/>
  <c r="DI285" i="6"/>
  <c r="CB286" i="6"/>
  <c r="BY287" i="6"/>
  <c r="FE286" i="1"/>
  <c r="FH285" i="1"/>
  <c r="HD284" i="6"/>
  <c r="HA285" i="6"/>
  <c r="DU286" i="6"/>
  <c r="DX285" i="6"/>
  <c r="GF287" i="1"/>
  <c r="GC288" i="1"/>
  <c r="EV284" i="6"/>
  <c r="ES285" i="6"/>
  <c r="GR286" i="6"/>
  <c r="GO287" i="6"/>
  <c r="C281" i="10"/>
  <c r="CN285" i="6"/>
  <c r="CK286" i="6"/>
  <c r="JL281" i="1"/>
  <c r="F284" i="10"/>
  <c r="BA286" i="1"/>
  <c r="BD285" i="1"/>
  <c r="AR284" i="1"/>
  <c r="AO285" i="1"/>
  <c r="JV285" i="1" s="1"/>
  <c r="H284" i="10"/>
  <c r="KF284" i="1"/>
  <c r="KN285" i="1"/>
  <c r="KN291" i="1"/>
  <c r="KN289" i="1"/>
  <c r="KN287" i="1"/>
  <c r="KN286" i="1"/>
  <c r="KN290" i="1"/>
  <c r="KN288" i="1"/>
  <c r="KN284" i="1"/>
  <c r="HP285" i="1"/>
  <c r="HM286" i="1"/>
  <c r="IK285" i="1"/>
  <c r="IN284" i="1"/>
  <c r="IB285" i="1"/>
  <c r="HY286" i="1"/>
  <c r="JV284" i="1"/>
  <c r="GR284" i="1"/>
  <c r="GO285" i="1"/>
  <c r="JX284" i="1"/>
  <c r="BM286" i="6"/>
  <c r="BP285" i="6"/>
  <c r="FT287" i="1"/>
  <c r="FQ288" i="1"/>
  <c r="DU286" i="1"/>
  <c r="DX285" i="1"/>
  <c r="EG285" i="1"/>
  <c r="JW285" i="1" s="1"/>
  <c r="EJ284" i="1"/>
  <c r="Q286" i="1"/>
  <c r="T285" i="1"/>
  <c r="HD284" i="1"/>
  <c r="HA285" i="1"/>
  <c r="DL285" i="1"/>
  <c r="DI286" i="1"/>
  <c r="J285" i="10"/>
  <c r="F371" i="1"/>
  <c r="JJ371" i="1" s="1"/>
  <c r="JJ370" i="1"/>
  <c r="CW286" i="1"/>
  <c r="CZ285" i="1"/>
  <c r="JI284" i="1"/>
  <c r="JG292" i="1" l="1"/>
  <c r="JL284" i="1"/>
  <c r="GC286" i="6"/>
  <c r="GF285" i="6"/>
  <c r="CZ285" i="6"/>
  <c r="CW286" i="6"/>
  <c r="EJ286" i="6"/>
  <c r="EG287" i="6"/>
  <c r="AF285" i="6"/>
  <c r="AC286" i="6"/>
  <c r="AC287" i="6" s="1"/>
  <c r="FT286" i="6"/>
  <c r="FQ287" i="6"/>
  <c r="FE287" i="6"/>
  <c r="FH286" i="6"/>
  <c r="CB286" i="1"/>
  <c r="BY287" i="1"/>
  <c r="CB287" i="1" s="1"/>
  <c r="EV286" i="1"/>
  <c r="ES287" i="1"/>
  <c r="H286" i="1"/>
  <c r="E287" i="1"/>
  <c r="Q287" i="6"/>
  <c r="T286" i="6"/>
  <c r="CN288" i="1"/>
  <c r="CK289" i="1"/>
  <c r="BD286" i="1"/>
  <c r="BA287" i="1"/>
  <c r="ES286" i="6"/>
  <c r="EV285" i="6"/>
  <c r="BY288" i="6"/>
  <c r="CB287" i="6"/>
  <c r="AC288" i="1"/>
  <c r="AF287" i="1"/>
  <c r="DI286" i="6"/>
  <c r="DL285" i="6"/>
  <c r="CK287" i="6"/>
  <c r="CN286" i="6"/>
  <c r="DU287" i="6"/>
  <c r="DX286" i="6"/>
  <c r="BP286" i="1"/>
  <c r="BM287" i="1"/>
  <c r="HD285" i="6"/>
  <c r="HA286" i="6"/>
  <c r="HM285" i="6"/>
  <c r="HP285" i="6" s="1"/>
  <c r="IZ286" i="1"/>
  <c r="IW287" i="1"/>
  <c r="GF288" i="1"/>
  <c r="GC289" i="1"/>
  <c r="FE287" i="1"/>
  <c r="FH286" i="1"/>
  <c r="GO288" i="6"/>
  <c r="GR287" i="6"/>
  <c r="CL286" i="6"/>
  <c r="HN285" i="6"/>
  <c r="JJ372" i="1"/>
  <c r="HA286" i="1"/>
  <c r="D286" i="10" s="1"/>
  <c r="HD285" i="1"/>
  <c r="IK286" i="1"/>
  <c r="IN285" i="1"/>
  <c r="C284" i="10"/>
  <c r="HP286" i="1"/>
  <c r="HM287" i="1"/>
  <c r="GO286" i="1"/>
  <c r="GR285" i="1"/>
  <c r="JX285" i="1"/>
  <c r="DU287" i="1"/>
  <c r="DX286" i="1"/>
  <c r="JI285" i="1"/>
  <c r="T286" i="1"/>
  <c r="Q287" i="1"/>
  <c r="BP286" i="6"/>
  <c r="BM287" i="6"/>
  <c r="FT288" i="1"/>
  <c r="FQ289" i="1"/>
  <c r="F285" i="10"/>
  <c r="CZ286" i="1"/>
  <c r="CW287" i="1"/>
  <c r="EJ285" i="1"/>
  <c r="EG286" i="1"/>
  <c r="H285" i="10"/>
  <c r="AO286" i="1"/>
  <c r="JV286" i="1" s="1"/>
  <c r="AR285" i="1"/>
  <c r="DL286" i="1"/>
  <c r="DI287" i="1"/>
  <c r="J286" i="10"/>
  <c r="D285" i="10"/>
  <c r="IB286" i="1"/>
  <c r="HY287" i="1"/>
  <c r="GC287" i="6" l="1"/>
  <c r="GF286" i="6"/>
  <c r="EG288" i="6"/>
  <c r="EJ287" i="6"/>
  <c r="AF286" i="6"/>
  <c r="CZ286" i="6"/>
  <c r="CW287" i="6"/>
  <c r="BY288" i="1"/>
  <c r="HM286" i="6"/>
  <c r="HP286" i="6" s="1"/>
  <c r="FE288" i="6"/>
  <c r="FH287" i="6"/>
  <c r="FQ288" i="6"/>
  <c r="FT287" i="6"/>
  <c r="T287" i="6"/>
  <c r="Q288" i="6"/>
  <c r="H287" i="1"/>
  <c r="E288" i="1"/>
  <c r="ES288" i="1"/>
  <c r="EV287" i="1"/>
  <c r="GF289" i="1"/>
  <c r="GC290" i="1"/>
  <c r="HD286" i="6"/>
  <c r="HA287" i="6"/>
  <c r="AF288" i="1"/>
  <c r="AC289" i="1"/>
  <c r="IW288" i="1"/>
  <c r="IZ287" i="1"/>
  <c r="BM288" i="1"/>
  <c r="BP287" i="1"/>
  <c r="DU288" i="6"/>
  <c r="DX287" i="6"/>
  <c r="CB288" i="6"/>
  <c r="BY289" i="6"/>
  <c r="CL287" i="6"/>
  <c r="HN286" i="6"/>
  <c r="CK288" i="6"/>
  <c r="CN287" i="6"/>
  <c r="EV286" i="6"/>
  <c r="ES287" i="6"/>
  <c r="BA288" i="1"/>
  <c r="BD287" i="1"/>
  <c r="GR288" i="6"/>
  <c r="GO289" i="6"/>
  <c r="DL286" i="6"/>
  <c r="DI287" i="6"/>
  <c r="CK290" i="1"/>
  <c r="CN289" i="1"/>
  <c r="FE288" i="1"/>
  <c r="FH287" i="1"/>
  <c r="EG287" i="1"/>
  <c r="EJ286" i="1"/>
  <c r="JW286" i="1"/>
  <c r="CZ287" i="1"/>
  <c r="CW288" i="1"/>
  <c r="BM288" i="6"/>
  <c r="BP287" i="6"/>
  <c r="DL287" i="1"/>
  <c r="DI288" i="1"/>
  <c r="J287" i="10"/>
  <c r="JL285" i="1"/>
  <c r="C285" i="10"/>
  <c r="JI286" i="1"/>
  <c r="DU288" i="1"/>
  <c r="DX287" i="1"/>
  <c r="IK287" i="1"/>
  <c r="IN286" i="1"/>
  <c r="GO287" i="1"/>
  <c r="GR286" i="1"/>
  <c r="JX286" i="1"/>
  <c r="F286" i="10"/>
  <c r="HP287" i="1"/>
  <c r="HM288" i="1"/>
  <c r="FQ290" i="1"/>
  <c r="FT289" i="1"/>
  <c r="HY288" i="1"/>
  <c r="IB287" i="1"/>
  <c r="AO287" i="1"/>
  <c r="JV287" i="1" s="1"/>
  <c r="AR286" i="1"/>
  <c r="H286" i="10"/>
  <c r="Q288" i="1"/>
  <c r="T287" i="1"/>
  <c r="HA287" i="1"/>
  <c r="HD286" i="1"/>
  <c r="GF287" i="6" l="1"/>
  <c r="GC288" i="6"/>
  <c r="CZ287" i="6"/>
  <c r="CW288" i="6"/>
  <c r="AC288" i="6"/>
  <c r="AF287" i="6"/>
  <c r="EJ288" i="6"/>
  <c r="EG289" i="6"/>
  <c r="FH288" i="6"/>
  <c r="FE289" i="6"/>
  <c r="FQ289" i="6"/>
  <c r="FT288" i="6"/>
  <c r="BY289" i="1"/>
  <c r="CB288" i="1"/>
  <c r="F287" i="10"/>
  <c r="ES289" i="1"/>
  <c r="EV288" i="1"/>
  <c r="H288" i="1"/>
  <c r="E289" i="1"/>
  <c r="T288" i="6"/>
  <c r="Q289" i="6"/>
  <c r="JW287" i="1"/>
  <c r="DL287" i="6"/>
  <c r="DI288" i="6"/>
  <c r="ES288" i="6"/>
  <c r="EV287" i="6"/>
  <c r="GR289" i="6"/>
  <c r="GO290" i="6"/>
  <c r="IZ288" i="1"/>
  <c r="IW289" i="1"/>
  <c r="BP288" i="1"/>
  <c r="BM289" i="1"/>
  <c r="AF289" i="1"/>
  <c r="AC290" i="1"/>
  <c r="CL288" i="6"/>
  <c r="HN287" i="6"/>
  <c r="CB289" i="6"/>
  <c r="BY290" i="6"/>
  <c r="CK289" i="6"/>
  <c r="CN288" i="6"/>
  <c r="HM287" i="6"/>
  <c r="HP287" i="6" s="1"/>
  <c r="HA288" i="6"/>
  <c r="HD287" i="6"/>
  <c r="FE289" i="1"/>
  <c r="FH288" i="1"/>
  <c r="GC293" i="1"/>
  <c r="GF290" i="1"/>
  <c r="GF291" i="1"/>
  <c r="CN290" i="1"/>
  <c r="CN291" i="1"/>
  <c r="CK293" i="1"/>
  <c r="BA289" i="1"/>
  <c r="BD288" i="1"/>
  <c r="DU289" i="6"/>
  <c r="DX288" i="6"/>
  <c r="JI287" i="1"/>
  <c r="JL287" i="1" s="1"/>
  <c r="FT290" i="1"/>
  <c r="FQ293" i="1"/>
  <c r="FT291" i="1"/>
  <c r="HD287" i="1"/>
  <c r="HA288" i="1"/>
  <c r="D288" i="10" s="1"/>
  <c r="T288" i="1"/>
  <c r="Q289" i="1"/>
  <c r="GO288" i="1"/>
  <c r="GR287" i="1"/>
  <c r="JX287" i="1"/>
  <c r="C286" i="10"/>
  <c r="JL286" i="1"/>
  <c r="IK288" i="1"/>
  <c r="IN287" i="1"/>
  <c r="CW289" i="1"/>
  <c r="CZ288" i="1"/>
  <c r="BP288" i="6"/>
  <c r="BM289" i="6"/>
  <c r="H287" i="10"/>
  <c r="AO288" i="1"/>
  <c r="JV288" i="1" s="1"/>
  <c r="AR287" i="1"/>
  <c r="D287" i="10"/>
  <c r="IB288" i="1"/>
  <c r="HY289" i="1"/>
  <c r="HM289" i="1"/>
  <c r="HP288" i="1"/>
  <c r="DX288" i="1"/>
  <c r="DU289" i="1"/>
  <c r="DL288" i="1"/>
  <c r="DI289" i="1"/>
  <c r="J288" i="10"/>
  <c r="EG288" i="1"/>
  <c r="JW288" i="1" s="1"/>
  <c r="EJ287" i="1"/>
  <c r="GF288" i="6" l="1"/>
  <c r="GC289" i="6"/>
  <c r="EG290" i="6"/>
  <c r="EJ289" i="6"/>
  <c r="AF288" i="6"/>
  <c r="AC289" i="6"/>
  <c r="CZ288" i="6"/>
  <c r="CW289" i="6"/>
  <c r="HM288" i="6"/>
  <c r="HP288" i="6" s="1"/>
  <c r="CB289" i="1"/>
  <c r="BY290" i="1"/>
  <c r="FQ290" i="6"/>
  <c r="FT289" i="6"/>
  <c r="FE290" i="6"/>
  <c r="FH289" i="6"/>
  <c r="E290" i="1"/>
  <c r="H289" i="1"/>
  <c r="T289" i="6"/>
  <c r="Q290" i="6"/>
  <c r="EV289" i="1"/>
  <c r="ES290" i="1"/>
  <c r="IW290" i="1"/>
  <c r="IZ289" i="1"/>
  <c r="CN293" i="1"/>
  <c r="CK294" i="1"/>
  <c r="HA289" i="6"/>
  <c r="HD288" i="6"/>
  <c r="CK290" i="6"/>
  <c r="CN289" i="6"/>
  <c r="BY293" i="6"/>
  <c r="CB291" i="6"/>
  <c r="CB290" i="6"/>
  <c r="CL289" i="6"/>
  <c r="HN288" i="6"/>
  <c r="GO293" i="6"/>
  <c r="GR290" i="6"/>
  <c r="GR291" i="6"/>
  <c r="GC294" i="1"/>
  <c r="GF293" i="1"/>
  <c r="ES289" i="6"/>
  <c r="EV288" i="6"/>
  <c r="BP289" i="1"/>
  <c r="BM290" i="1"/>
  <c r="AF291" i="1"/>
  <c r="AC293" i="1"/>
  <c r="AF290" i="1"/>
  <c r="DU290" i="6"/>
  <c r="DX289" i="6"/>
  <c r="DL288" i="6"/>
  <c r="DI289" i="6"/>
  <c r="BA290" i="1"/>
  <c r="BD289" i="1"/>
  <c r="FH289" i="1"/>
  <c r="FE290" i="1"/>
  <c r="C287" i="10"/>
  <c r="IK289" i="1"/>
  <c r="IN288" i="1"/>
  <c r="JI288" i="1"/>
  <c r="FQ294" i="1"/>
  <c r="FT293" i="1"/>
  <c r="HY290" i="1"/>
  <c r="IB289" i="1"/>
  <c r="GR288" i="1"/>
  <c r="GO289" i="1"/>
  <c r="JX288" i="1"/>
  <c r="AO289" i="1"/>
  <c r="JV289" i="1" s="1"/>
  <c r="AR288" i="1"/>
  <c r="H288" i="10"/>
  <c r="DU290" i="1"/>
  <c r="DX289" i="1"/>
  <c r="Q290" i="1"/>
  <c r="T289" i="1"/>
  <c r="HD288" i="1"/>
  <c r="HA289" i="1"/>
  <c r="D289" i="10" s="1"/>
  <c r="CW290" i="1"/>
  <c r="CZ289" i="1"/>
  <c r="EJ288" i="1"/>
  <c r="EG289" i="1"/>
  <c r="JW289" i="1" s="1"/>
  <c r="DL289" i="1"/>
  <c r="DI290" i="1"/>
  <c r="J289" i="10"/>
  <c r="F288" i="10"/>
  <c r="BP289" i="6"/>
  <c r="BM290" i="6"/>
  <c r="HM290" i="1"/>
  <c r="HP289" i="1"/>
  <c r="GF289" i="6" l="1"/>
  <c r="GC290" i="6"/>
  <c r="CW290" i="6"/>
  <c r="CZ289" i="6"/>
  <c r="AC290" i="6"/>
  <c r="AF289" i="6"/>
  <c r="EG293" i="6"/>
  <c r="EJ291" i="6"/>
  <c r="EJ290" i="6"/>
  <c r="FH290" i="6"/>
  <c r="FE293" i="6"/>
  <c r="FH291" i="6"/>
  <c r="FT290" i="6"/>
  <c r="FT291" i="6"/>
  <c r="FQ293" i="6"/>
  <c r="BY293" i="1"/>
  <c r="CB290" i="1"/>
  <c r="CB291" i="1"/>
  <c r="ES293" i="1"/>
  <c r="EV290" i="1"/>
  <c r="EV291" i="1"/>
  <c r="T291" i="6"/>
  <c r="T290" i="6"/>
  <c r="Q293" i="6"/>
  <c r="S35" i="11"/>
  <c r="E293" i="1"/>
  <c r="H291" i="1"/>
  <c r="H290" i="1"/>
  <c r="FH291" i="1"/>
  <c r="FH290" i="1"/>
  <c r="FE293" i="1"/>
  <c r="CL290" i="6"/>
  <c r="HN289" i="6"/>
  <c r="BD290" i="1"/>
  <c r="BA293" i="1"/>
  <c r="BD291" i="1"/>
  <c r="ES290" i="6"/>
  <c r="EV289" i="6"/>
  <c r="CK293" i="6"/>
  <c r="CN290" i="6"/>
  <c r="CN291" i="6"/>
  <c r="CB293" i="6"/>
  <c r="BY294" i="6"/>
  <c r="DI290" i="6"/>
  <c r="DL289" i="6"/>
  <c r="GC295" i="1"/>
  <c r="GF294" i="1"/>
  <c r="HA290" i="6"/>
  <c r="HD289" i="6"/>
  <c r="BP290" i="1"/>
  <c r="BP291" i="1"/>
  <c r="BM293" i="1"/>
  <c r="CK295" i="1"/>
  <c r="CN294" i="1"/>
  <c r="DX290" i="6"/>
  <c r="DU293" i="6"/>
  <c r="DX291" i="6"/>
  <c r="GR293" i="6"/>
  <c r="GO294" i="6"/>
  <c r="HM289" i="6"/>
  <c r="HP289" i="6" s="1"/>
  <c r="AC294" i="1"/>
  <c r="AF293" i="1"/>
  <c r="IW293" i="1"/>
  <c r="IZ290" i="1"/>
  <c r="IZ291" i="1"/>
  <c r="FT294" i="1"/>
  <c r="FQ295" i="1"/>
  <c r="Q293" i="1"/>
  <c r="T291" i="1"/>
  <c r="T290" i="1"/>
  <c r="BM293" i="6"/>
  <c r="BP290" i="6"/>
  <c r="W35" i="11"/>
  <c r="BP291" i="6"/>
  <c r="JL288" i="1"/>
  <c r="C288" i="10"/>
  <c r="HA290" i="1"/>
  <c r="HD289" i="1"/>
  <c r="IB291" i="1"/>
  <c r="HY293" i="1"/>
  <c r="IB290" i="1"/>
  <c r="IN289" i="1"/>
  <c r="IK290" i="1"/>
  <c r="DI293" i="1"/>
  <c r="DL291" i="1"/>
  <c r="DL290" i="1"/>
  <c r="J290" i="10"/>
  <c r="JI289" i="1"/>
  <c r="AO290" i="1"/>
  <c r="JV291" i="1" s="1"/>
  <c r="H289" i="10"/>
  <c r="AR289" i="1"/>
  <c r="DX290" i="1"/>
  <c r="DU293" i="1"/>
  <c r="DX291" i="1"/>
  <c r="CZ290" i="1"/>
  <c r="CZ291" i="1"/>
  <c r="CW293" i="1"/>
  <c r="HM293" i="1"/>
  <c r="HP291" i="1"/>
  <c r="HP290" i="1"/>
  <c r="EJ289" i="1"/>
  <c r="EG290" i="1"/>
  <c r="JW290" i="1" s="1"/>
  <c r="F289" i="10"/>
  <c r="GO290" i="1"/>
  <c r="GR289" i="1"/>
  <c r="JX289" i="1"/>
  <c r="GF291" i="6" l="1"/>
  <c r="GC293" i="6"/>
  <c r="GF290" i="6"/>
  <c r="EG294" i="6"/>
  <c r="EJ293" i="6"/>
  <c r="AF291" i="6"/>
  <c r="AC293" i="6"/>
  <c r="AF290" i="6"/>
  <c r="Q35" i="11"/>
  <c r="CZ290" i="6"/>
  <c r="CZ291" i="6"/>
  <c r="CW293" i="6"/>
  <c r="CB293" i="1"/>
  <c r="BY294" i="1"/>
  <c r="FQ294" i="6"/>
  <c r="FT293" i="6"/>
  <c r="FE294" i="6"/>
  <c r="FH293" i="6"/>
  <c r="H293" i="1"/>
  <c r="E294" i="1"/>
  <c r="T293" i="6"/>
  <c r="Q294" i="6"/>
  <c r="ES294" i="1"/>
  <c r="EV293" i="1"/>
  <c r="AF294" i="1"/>
  <c r="AC295" i="1"/>
  <c r="CK296" i="1"/>
  <c r="CN295" i="1"/>
  <c r="DI293" i="6"/>
  <c r="DL290" i="6"/>
  <c r="DL291" i="6"/>
  <c r="CL293" i="6"/>
  <c r="HN290" i="6"/>
  <c r="HL301" i="6" s="1"/>
  <c r="HM290" i="6"/>
  <c r="HP291" i="6" s="1"/>
  <c r="CN293" i="6"/>
  <c r="CK294" i="6"/>
  <c r="BY295" i="6"/>
  <c r="CB294" i="6"/>
  <c r="DX293" i="6"/>
  <c r="DU294" i="6"/>
  <c r="HA293" i="6"/>
  <c r="HD291" i="6"/>
  <c r="HD290" i="6"/>
  <c r="EV291" i="6"/>
  <c r="EV290" i="6"/>
  <c r="ES293" i="6"/>
  <c r="FE294" i="1"/>
  <c r="FH293" i="1"/>
  <c r="BP293" i="1"/>
  <c r="BM294" i="1"/>
  <c r="F290" i="10"/>
  <c r="GR294" i="6"/>
  <c r="GO295" i="6"/>
  <c r="GF295" i="1"/>
  <c r="GC296" i="1"/>
  <c r="JW291" i="1"/>
  <c r="IW294" i="1"/>
  <c r="IZ293" i="1"/>
  <c r="BA294" i="1"/>
  <c r="BD293" i="1"/>
  <c r="CW294" i="1"/>
  <c r="CZ293" i="1"/>
  <c r="HD291" i="1"/>
  <c r="HD290" i="1"/>
  <c r="HA293" i="1"/>
  <c r="Q294" i="1"/>
  <c r="T293" i="1"/>
  <c r="KB297" i="1"/>
  <c r="FQ296" i="1"/>
  <c r="FT295" i="1"/>
  <c r="H290" i="10"/>
  <c r="AO293" i="1"/>
  <c r="JV293" i="1" s="1"/>
  <c r="AR291" i="1"/>
  <c r="AR290" i="1"/>
  <c r="JV290" i="1"/>
  <c r="C289" i="10"/>
  <c r="JL289" i="1"/>
  <c r="JI290" i="1"/>
  <c r="JI291" i="1" s="1"/>
  <c r="JL291" i="1" s="1"/>
  <c r="BP293" i="6"/>
  <c r="BM294" i="6"/>
  <c r="GO293" i="1"/>
  <c r="GR290" i="1"/>
  <c r="GR291" i="1"/>
  <c r="JX291" i="1"/>
  <c r="KF297" i="1"/>
  <c r="JX290" i="1"/>
  <c r="IN291" i="1"/>
  <c r="IK293" i="1"/>
  <c r="IN290" i="1"/>
  <c r="HM294" i="1"/>
  <c r="HP293" i="1"/>
  <c r="DX293" i="1"/>
  <c r="DU294" i="1"/>
  <c r="DI294" i="1"/>
  <c r="DL293" i="1"/>
  <c r="J293" i="10"/>
  <c r="HY294" i="1"/>
  <c r="IB293" i="1"/>
  <c r="EJ291" i="1"/>
  <c r="EG293" i="1"/>
  <c r="JW293" i="1" s="1"/>
  <c r="EJ290" i="1"/>
  <c r="D290" i="10"/>
  <c r="KD297" i="1"/>
  <c r="GC294" i="6" l="1"/>
  <c r="GF293" i="6"/>
  <c r="CZ293" i="6"/>
  <c r="CW294" i="6"/>
  <c r="AF293" i="6"/>
  <c r="AC294" i="6"/>
  <c r="EG295" i="6"/>
  <c r="EJ294" i="6"/>
  <c r="HM293" i="6"/>
  <c r="HP293" i="6" s="1"/>
  <c r="FE295" i="6"/>
  <c r="FH294" i="6"/>
  <c r="FQ295" i="6"/>
  <c r="FT294" i="6"/>
  <c r="CB294" i="1"/>
  <c r="BY295" i="1"/>
  <c r="ES295" i="1"/>
  <c r="EV294" i="1"/>
  <c r="E295" i="1"/>
  <c r="H294" i="1"/>
  <c r="T294" i="6"/>
  <c r="Q295" i="6"/>
  <c r="HK301" i="6"/>
  <c r="HP290" i="6"/>
  <c r="F293" i="10"/>
  <c r="BP294" i="1"/>
  <c r="BM295" i="1"/>
  <c r="CL294" i="6"/>
  <c r="HN293" i="6"/>
  <c r="HD293" i="6"/>
  <c r="HA294" i="6"/>
  <c r="DU295" i="6"/>
  <c r="DX294" i="6"/>
  <c r="FH294" i="1"/>
  <c r="FE295" i="1"/>
  <c r="EV293" i="6"/>
  <c r="ES294" i="6"/>
  <c r="GC297" i="1"/>
  <c r="GF297" i="1" s="1"/>
  <c r="GF296" i="1"/>
  <c r="CB295" i="6"/>
  <c r="BY296" i="6"/>
  <c r="DL293" i="6"/>
  <c r="DI294" i="6"/>
  <c r="IZ294" i="1"/>
  <c r="IW295" i="1"/>
  <c r="CN294" i="6"/>
  <c r="CK295" i="6"/>
  <c r="GR295" i="6"/>
  <c r="GO296" i="6"/>
  <c r="CN296" i="1"/>
  <c r="CK297" i="1"/>
  <c r="AF295" i="1"/>
  <c r="AC296" i="1"/>
  <c r="BA295" i="1"/>
  <c r="BD294" i="1"/>
  <c r="KJ300" i="1"/>
  <c r="KJ297" i="1"/>
  <c r="KJ296" i="1"/>
  <c r="KB293" i="1"/>
  <c r="KJ295" i="1"/>
  <c r="KJ298" i="1"/>
  <c r="KJ294" i="1"/>
  <c r="KJ299" i="1"/>
  <c r="KJ293" i="1"/>
  <c r="HA294" i="1"/>
  <c r="D294" i="10" s="1"/>
  <c r="HD293" i="1"/>
  <c r="IK294" i="1"/>
  <c r="IN293" i="1"/>
  <c r="HY295" i="1"/>
  <c r="IB294" i="1"/>
  <c r="HM295" i="1"/>
  <c r="HP294" i="1"/>
  <c r="H293" i="10"/>
  <c r="AR293" i="1"/>
  <c r="AO294" i="1"/>
  <c r="DX294" i="1"/>
  <c r="DU295" i="1"/>
  <c r="BP294" i="6"/>
  <c r="BM295" i="6"/>
  <c r="FT296" i="1"/>
  <c r="FQ297" i="1"/>
  <c r="DL294" i="1"/>
  <c r="DI295" i="1"/>
  <c r="J294" i="10"/>
  <c r="KL294" i="1"/>
  <c r="KL299" i="1"/>
  <c r="KL297" i="1"/>
  <c r="KL293" i="1"/>
  <c r="KL298" i="1"/>
  <c r="KL300" i="1"/>
  <c r="KL295" i="1"/>
  <c r="KL296" i="1"/>
  <c r="KD293" i="1"/>
  <c r="KN297" i="1"/>
  <c r="KN293" i="1"/>
  <c r="KN295" i="1"/>
  <c r="KN294" i="1"/>
  <c r="KN299" i="1"/>
  <c r="KN298" i="1"/>
  <c r="KF293" i="1"/>
  <c r="KN296" i="1"/>
  <c r="KN300" i="1"/>
  <c r="GO294" i="1"/>
  <c r="GR293" i="1"/>
  <c r="JX293" i="1"/>
  <c r="C290" i="10"/>
  <c r="JL290" i="1"/>
  <c r="Q295" i="1"/>
  <c r="T294" i="1"/>
  <c r="D293" i="10"/>
  <c r="EG294" i="1"/>
  <c r="JW294" i="1" s="1"/>
  <c r="EJ293" i="1"/>
  <c r="JI293" i="1"/>
  <c r="JG301" i="1" s="1"/>
  <c r="CW295" i="1"/>
  <c r="CZ294" i="1"/>
  <c r="GF294" i="6" l="1"/>
  <c r="GC295" i="6"/>
  <c r="AC295" i="6"/>
  <c r="AF294" i="6"/>
  <c r="EG296" i="6"/>
  <c r="EJ295" i="6"/>
  <c r="CW295" i="6"/>
  <c r="CZ294" i="6"/>
  <c r="CB295" i="1"/>
  <c r="BY296" i="1"/>
  <c r="FT295" i="6"/>
  <c r="FQ296" i="6"/>
  <c r="FE296" i="6"/>
  <c r="FH295" i="6"/>
  <c r="Q296" i="6"/>
  <c r="T295" i="6"/>
  <c r="E296" i="1"/>
  <c r="H295" i="1"/>
  <c r="ES296" i="1"/>
  <c r="EV295" i="1"/>
  <c r="IW296" i="1"/>
  <c r="IZ295" i="1"/>
  <c r="CK296" i="6"/>
  <c r="CN295" i="6"/>
  <c r="DX295" i="6"/>
  <c r="DU296" i="6"/>
  <c r="DI295" i="6"/>
  <c r="DL294" i="6"/>
  <c r="BA296" i="1"/>
  <c r="BD295" i="1"/>
  <c r="BY297" i="6"/>
  <c r="CB296" i="6"/>
  <c r="HA295" i="6"/>
  <c r="HD294" i="6"/>
  <c r="AF296" i="1"/>
  <c r="AC297" i="1"/>
  <c r="CK298" i="1"/>
  <c r="CN297" i="1"/>
  <c r="GC298" i="1"/>
  <c r="ES295" i="6"/>
  <c r="EV294" i="6"/>
  <c r="HM294" i="6"/>
  <c r="HP294" i="6" s="1"/>
  <c r="CL295" i="6"/>
  <c r="HN294" i="6"/>
  <c r="BM296" i="1"/>
  <c r="BP295" i="1"/>
  <c r="FE296" i="1"/>
  <c r="FH295" i="1"/>
  <c r="GO297" i="6"/>
  <c r="GR296" i="6"/>
  <c r="JI294" i="1"/>
  <c r="C294" i="10" s="1"/>
  <c r="JV294" i="1"/>
  <c r="GO295" i="1"/>
  <c r="GR294" i="1"/>
  <c r="JX294" i="1"/>
  <c r="F294" i="10"/>
  <c r="HP295" i="1"/>
  <c r="HM296" i="1"/>
  <c r="AR294" i="1"/>
  <c r="AO295" i="1"/>
  <c r="JV295" i="1" s="1"/>
  <c r="H294" i="10"/>
  <c r="IB295" i="1"/>
  <c r="HY296" i="1"/>
  <c r="BM296" i="6"/>
  <c r="BP295" i="6"/>
  <c r="JL293" i="1"/>
  <c r="C293" i="10"/>
  <c r="FT297" i="1"/>
  <c r="FQ298" i="1"/>
  <c r="HD294" i="1"/>
  <c r="HA295" i="1"/>
  <c r="DU296" i="1"/>
  <c r="DX295" i="1"/>
  <c r="DI296" i="1"/>
  <c r="DL295" i="1"/>
  <c r="J295" i="10"/>
  <c r="CW296" i="1"/>
  <c r="CZ295" i="1"/>
  <c r="T295" i="1"/>
  <c r="Q296" i="1"/>
  <c r="IK295" i="1"/>
  <c r="IN294" i="1"/>
  <c r="EJ294" i="1"/>
  <c r="EG295" i="1"/>
  <c r="JW295" i="1" s="1"/>
  <c r="GF295" i="6" l="1"/>
  <c r="GC296" i="6"/>
  <c r="CW296" i="6"/>
  <c r="CZ295" i="6"/>
  <c r="EG297" i="6"/>
  <c r="EJ296" i="6"/>
  <c r="AC296" i="6"/>
  <c r="AF295" i="6"/>
  <c r="FE297" i="6"/>
  <c r="FH296" i="6"/>
  <c r="FQ297" i="6"/>
  <c r="FT296" i="6"/>
  <c r="CB296" i="1"/>
  <c r="BY297" i="1"/>
  <c r="EV296" i="1"/>
  <c r="ES297" i="1"/>
  <c r="E297" i="1"/>
  <c r="H296" i="1"/>
  <c r="HM295" i="6"/>
  <c r="HP295" i="6" s="1"/>
  <c r="Q297" i="6"/>
  <c r="T296" i="6"/>
  <c r="CN298" i="1"/>
  <c r="CK299" i="1"/>
  <c r="CL296" i="6"/>
  <c r="HN295" i="6"/>
  <c r="BD296" i="1"/>
  <c r="BA297" i="1"/>
  <c r="DI296" i="6"/>
  <c r="DL295" i="6"/>
  <c r="DU297" i="6"/>
  <c r="DX296" i="6"/>
  <c r="HD295" i="6"/>
  <c r="HA296" i="6"/>
  <c r="AF297" i="1"/>
  <c r="AC298" i="1"/>
  <c r="GR297" i="6"/>
  <c r="GO298" i="6"/>
  <c r="EV295" i="6"/>
  <c r="ES296" i="6"/>
  <c r="CN296" i="6"/>
  <c r="CK297" i="6"/>
  <c r="FH296" i="1"/>
  <c r="FE297" i="1"/>
  <c r="CB297" i="6"/>
  <c r="BY298" i="6"/>
  <c r="GF298" i="1"/>
  <c r="GC299" i="1"/>
  <c r="BP296" i="1"/>
  <c r="BM297" i="1"/>
  <c r="IZ296" i="1"/>
  <c r="IW297" i="1"/>
  <c r="JL294" i="1"/>
  <c r="HD295" i="1"/>
  <c r="HA296" i="1"/>
  <c r="D296" i="10" s="1"/>
  <c r="EJ295" i="1"/>
  <c r="EG296" i="1"/>
  <c r="DU297" i="1"/>
  <c r="DX296" i="1"/>
  <c r="BP296" i="6"/>
  <c r="BM297" i="6"/>
  <c r="CW297" i="1"/>
  <c r="CZ296" i="1"/>
  <c r="GO296" i="1"/>
  <c r="GR295" i="1"/>
  <c r="JX295" i="1"/>
  <c r="IN295" i="1"/>
  <c r="IK296" i="1"/>
  <c r="JI295" i="1"/>
  <c r="DL296" i="1"/>
  <c r="DI297" i="1"/>
  <c r="J296" i="10"/>
  <c r="H295" i="10"/>
  <c r="AR295" i="1"/>
  <c r="AO296" i="1"/>
  <c r="JV296" i="1" s="1"/>
  <c r="Q297" i="1"/>
  <c r="T296" i="1"/>
  <c r="HP296" i="1"/>
  <c r="HM297" i="1"/>
  <c r="FT298" i="1"/>
  <c r="FQ299" i="1"/>
  <c r="HY297" i="1"/>
  <c r="IB296" i="1"/>
  <c r="D295" i="10"/>
  <c r="F295" i="10"/>
  <c r="GC297" i="6" l="1"/>
  <c r="GF296" i="6"/>
  <c r="AF296" i="6"/>
  <c r="AC297" i="6"/>
  <c r="EG298" i="6"/>
  <c r="EJ297" i="6"/>
  <c r="CZ296" i="6"/>
  <c r="CW297" i="6"/>
  <c r="CB297" i="1"/>
  <c r="BY298" i="1"/>
  <c r="FQ298" i="6"/>
  <c r="FT297" i="6"/>
  <c r="FE298" i="6"/>
  <c r="FH297" i="6"/>
  <c r="Q298" i="6"/>
  <c r="T297" i="6"/>
  <c r="HM296" i="6"/>
  <c r="HP296" i="6" s="1"/>
  <c r="E298" i="1"/>
  <c r="H297" i="1"/>
  <c r="ES298" i="1"/>
  <c r="EV297" i="1"/>
  <c r="GR298" i="6"/>
  <c r="GO299" i="6"/>
  <c r="AF298" i="1"/>
  <c r="AC299" i="1"/>
  <c r="BA298" i="1"/>
  <c r="BD297" i="1"/>
  <c r="FH297" i="1"/>
  <c r="FE298" i="1"/>
  <c r="HD296" i="6"/>
  <c r="HA297" i="6"/>
  <c r="BP297" i="1"/>
  <c r="BM298" i="1"/>
  <c r="GF300" i="1"/>
  <c r="GC302" i="1"/>
  <c r="GF299" i="1"/>
  <c r="CL297" i="6"/>
  <c r="HN296" i="6"/>
  <c r="IZ297" i="1"/>
  <c r="IW298" i="1"/>
  <c r="CN299" i="1"/>
  <c r="CK302" i="1"/>
  <c r="CN300" i="1"/>
  <c r="CK298" i="6"/>
  <c r="CN297" i="6"/>
  <c r="DX297" i="6"/>
  <c r="DU298" i="6"/>
  <c r="ES297" i="6"/>
  <c r="EV296" i="6"/>
  <c r="BY299" i="6"/>
  <c r="CB298" i="6"/>
  <c r="DI297" i="6"/>
  <c r="DL296" i="6"/>
  <c r="EJ296" i="1"/>
  <c r="EG297" i="1"/>
  <c r="JW297" i="1" s="1"/>
  <c r="BM298" i="6"/>
  <c r="BP297" i="6"/>
  <c r="DI298" i="1"/>
  <c r="DL297" i="1"/>
  <c r="J297" i="10"/>
  <c r="HP297" i="1"/>
  <c r="HM298" i="1"/>
  <c r="JW296" i="1"/>
  <c r="HD296" i="1"/>
  <c r="HA297" i="1"/>
  <c r="D297" i="10" s="1"/>
  <c r="DU298" i="1"/>
  <c r="DX297" i="1"/>
  <c r="FQ302" i="1"/>
  <c r="FT300" i="1"/>
  <c r="FT299" i="1"/>
  <c r="HY298" i="1"/>
  <c r="IB297" i="1"/>
  <c r="AR296" i="1"/>
  <c r="AO297" i="1"/>
  <c r="H296" i="10"/>
  <c r="CZ297" i="1"/>
  <c r="CW298" i="1"/>
  <c r="JL295" i="1"/>
  <c r="C295" i="10"/>
  <c r="JI296" i="1"/>
  <c r="F296" i="10"/>
  <c r="IN296" i="1"/>
  <c r="IK297" i="1"/>
  <c r="GO297" i="1"/>
  <c r="GR296" i="1"/>
  <c r="JX296" i="1"/>
  <c r="T297" i="1"/>
  <c r="Q298" i="1"/>
  <c r="GC298" i="6" l="1"/>
  <c r="GF297" i="6"/>
  <c r="CZ297" i="6"/>
  <c r="CW298" i="6"/>
  <c r="EJ298" i="6"/>
  <c r="EG299" i="6"/>
  <c r="AF297" i="6"/>
  <c r="AC298" i="6"/>
  <c r="FE299" i="6"/>
  <c r="FH298" i="6"/>
  <c r="FT298" i="6"/>
  <c r="FQ299" i="6"/>
  <c r="BY299" i="1"/>
  <c r="CB298" i="1"/>
  <c r="F297" i="10"/>
  <c r="HM297" i="6"/>
  <c r="HP297" i="6" s="1"/>
  <c r="E299" i="1"/>
  <c r="H298" i="1"/>
  <c r="ES299" i="1"/>
  <c r="EV298" i="1"/>
  <c r="T298" i="6"/>
  <c r="Q299" i="6"/>
  <c r="CB300" i="6"/>
  <c r="BY302" i="6"/>
  <c r="CB299" i="6"/>
  <c r="GC303" i="1"/>
  <c r="GF302" i="1"/>
  <c r="BD298" i="1"/>
  <c r="BA299" i="1"/>
  <c r="ES298" i="6"/>
  <c r="EV297" i="6"/>
  <c r="BM299" i="1"/>
  <c r="BP298" i="1"/>
  <c r="AC302" i="1"/>
  <c r="AF300" i="1"/>
  <c r="AF299" i="1"/>
  <c r="HA298" i="6"/>
  <c r="HD297" i="6"/>
  <c r="IW299" i="1"/>
  <c r="IZ298" i="1"/>
  <c r="DU299" i="6"/>
  <c r="DX298" i="6"/>
  <c r="GR299" i="6"/>
  <c r="GO302" i="6"/>
  <c r="GR300" i="6"/>
  <c r="CK299" i="6"/>
  <c r="CN298" i="6"/>
  <c r="DI298" i="6"/>
  <c r="DL297" i="6"/>
  <c r="CN302" i="1"/>
  <c r="CK303" i="1"/>
  <c r="CL298" i="6"/>
  <c r="HN297" i="6"/>
  <c r="FH298" i="1"/>
  <c r="FE299" i="1"/>
  <c r="HD297" i="1"/>
  <c r="HA298" i="1"/>
  <c r="DI299" i="1"/>
  <c r="DL298" i="1"/>
  <c r="J298" i="10"/>
  <c r="JI297" i="1"/>
  <c r="DX298" i="1"/>
  <c r="DU299" i="1"/>
  <c r="T298" i="1"/>
  <c r="Q299" i="1"/>
  <c r="HY299" i="1"/>
  <c r="IB298" i="1"/>
  <c r="AO298" i="1"/>
  <c r="JV298" i="1" s="1"/>
  <c r="AR297" i="1"/>
  <c r="H297" i="10"/>
  <c r="C296" i="10"/>
  <c r="JL296" i="1"/>
  <c r="GR297" i="1"/>
  <c r="GO298" i="1"/>
  <c r="JX297" i="1"/>
  <c r="BM299" i="6"/>
  <c r="BP298" i="6"/>
  <c r="HP298" i="1"/>
  <c r="HM299" i="1"/>
  <c r="IN297" i="1"/>
  <c r="IK298" i="1"/>
  <c r="EG298" i="1"/>
  <c r="EJ297" i="1"/>
  <c r="JV297" i="1"/>
  <c r="CW299" i="1"/>
  <c r="CZ298" i="1"/>
  <c r="FT302" i="1"/>
  <c r="FQ303" i="1"/>
  <c r="GF298" i="6" l="1"/>
  <c r="GC299" i="6"/>
  <c r="EJ300" i="6"/>
  <c r="EJ299" i="6"/>
  <c r="EG302" i="6"/>
  <c r="AC299" i="6"/>
  <c r="AF298" i="6"/>
  <c r="CW299" i="6"/>
  <c r="CZ298" i="6"/>
  <c r="BY302" i="1"/>
  <c r="CB300" i="1"/>
  <c r="CB299" i="1"/>
  <c r="FQ302" i="6"/>
  <c r="FT300" i="6"/>
  <c r="FT299" i="6"/>
  <c r="FE302" i="6"/>
  <c r="FH299" i="6"/>
  <c r="FH300" i="6"/>
  <c r="ES302" i="1"/>
  <c r="EV300" i="1"/>
  <c r="EV299" i="1"/>
  <c r="S36" i="11"/>
  <c r="T300" i="6"/>
  <c r="T299" i="6"/>
  <c r="Q302" i="6"/>
  <c r="E302" i="1"/>
  <c r="H300" i="1"/>
  <c r="H299" i="1"/>
  <c r="F298" i="10"/>
  <c r="FH300" i="1"/>
  <c r="FH299" i="1"/>
  <c r="FE302" i="1"/>
  <c r="HA299" i="6"/>
  <c r="HD298" i="6"/>
  <c r="BP299" i="1"/>
  <c r="BP300" i="1"/>
  <c r="BM302" i="1"/>
  <c r="EV298" i="6"/>
  <c r="ES299" i="6"/>
  <c r="DX300" i="6"/>
  <c r="DU302" i="6"/>
  <c r="DX299" i="6"/>
  <c r="CN303" i="1"/>
  <c r="CK304" i="1"/>
  <c r="BD300" i="1"/>
  <c r="BD299" i="1"/>
  <c r="BA302" i="1"/>
  <c r="GF303" i="1"/>
  <c r="CL299" i="6"/>
  <c r="HN298" i="6"/>
  <c r="CK302" i="6"/>
  <c r="CN300" i="6"/>
  <c r="CN299" i="6"/>
  <c r="AF302" i="1"/>
  <c r="AC303" i="1"/>
  <c r="DI299" i="6"/>
  <c r="DL298" i="6"/>
  <c r="IZ299" i="1"/>
  <c r="IZ300" i="1"/>
  <c r="IW302" i="1"/>
  <c r="BY303" i="6"/>
  <c r="CB302" i="6"/>
  <c r="HM298" i="6"/>
  <c r="HP298" i="6" s="1"/>
  <c r="GO303" i="6"/>
  <c r="GR302" i="6"/>
  <c r="C297" i="10"/>
  <c r="JL297" i="1"/>
  <c r="JI298" i="1"/>
  <c r="EJ298" i="1"/>
  <c r="EG299" i="1"/>
  <c r="JW300" i="1" s="1"/>
  <c r="T300" i="1"/>
  <c r="Q302" i="1"/>
  <c r="T299" i="1"/>
  <c r="DL300" i="1"/>
  <c r="DL299" i="1"/>
  <c r="DI302" i="1"/>
  <c r="J299" i="10"/>
  <c r="IB299" i="1"/>
  <c r="IB300" i="1"/>
  <c r="HY302" i="1"/>
  <c r="FT303" i="1"/>
  <c r="HA299" i="1"/>
  <c r="HD298" i="1"/>
  <c r="JW298" i="1"/>
  <c r="HP299" i="1"/>
  <c r="HP300" i="1"/>
  <c r="HM302" i="1"/>
  <c r="IK299" i="1"/>
  <c r="IN298" i="1"/>
  <c r="BP299" i="6"/>
  <c r="W36" i="11"/>
  <c r="BM302" i="6"/>
  <c r="BP300" i="6"/>
  <c r="CZ300" i="1"/>
  <c r="CZ299" i="1"/>
  <c r="CW302" i="1"/>
  <c r="GR298" i="1"/>
  <c r="GO299" i="1"/>
  <c r="JX298" i="1"/>
  <c r="AR298" i="1"/>
  <c r="AO299" i="1"/>
  <c r="JV299" i="1" s="1"/>
  <c r="H298" i="10"/>
  <c r="D298" i="10"/>
  <c r="DU302" i="1"/>
  <c r="DX300" i="1"/>
  <c r="DX299" i="1"/>
  <c r="GC302" i="6" l="1"/>
  <c r="GF300" i="6"/>
  <c r="GF299" i="6"/>
  <c r="AF299" i="6"/>
  <c r="AC302" i="6"/>
  <c r="Q36" i="11"/>
  <c r="AF300" i="6"/>
  <c r="CZ300" i="6"/>
  <c r="CW302" i="6"/>
  <c r="CZ299" i="6"/>
  <c r="EG303" i="6"/>
  <c r="EJ302" i="6"/>
  <c r="HM299" i="6"/>
  <c r="HP300" i="6" s="1"/>
  <c r="FH302" i="6"/>
  <c r="FE303" i="6"/>
  <c r="FQ303" i="6"/>
  <c r="FT302" i="6"/>
  <c r="BY303" i="1"/>
  <c r="CB302" i="1"/>
  <c r="E303" i="1"/>
  <c r="EV302" i="1"/>
  <c r="ES303" i="1"/>
  <c r="T302" i="6"/>
  <c r="Q303" i="6"/>
  <c r="CB303" i="6"/>
  <c r="BY304" i="6"/>
  <c r="BM303" i="1"/>
  <c r="BP302" i="1"/>
  <c r="CL302" i="6"/>
  <c r="HN299" i="6"/>
  <c r="HL310" i="6" s="1"/>
  <c r="DU303" i="6"/>
  <c r="DX302" i="6"/>
  <c r="JV300" i="1"/>
  <c r="GC305" i="1"/>
  <c r="GC306" i="1" s="1"/>
  <c r="GF304" i="1"/>
  <c r="KB306" i="1"/>
  <c r="KJ303" i="1" s="1"/>
  <c r="DI302" i="6"/>
  <c r="DL299" i="6"/>
  <c r="DL300" i="6"/>
  <c r="HD300" i="6"/>
  <c r="HD299" i="6"/>
  <c r="HA302" i="6"/>
  <c r="CK303" i="6"/>
  <c r="CN302" i="6"/>
  <c r="FH302" i="1"/>
  <c r="FE303" i="1"/>
  <c r="CK305" i="1"/>
  <c r="CK306" i="1" s="1"/>
  <c r="CN304" i="1"/>
  <c r="ES302" i="6"/>
  <c r="EV299" i="6"/>
  <c r="EV300" i="6"/>
  <c r="IW303" i="1"/>
  <c r="IZ302" i="1"/>
  <c r="KD306" i="1"/>
  <c r="KL303" i="1" s="1"/>
  <c r="JW299" i="1"/>
  <c r="GR303" i="6"/>
  <c r="GO304" i="6"/>
  <c r="BD302" i="1"/>
  <c r="BA303" i="1"/>
  <c r="AF303" i="1"/>
  <c r="D299" i="10"/>
  <c r="EJ299" i="1"/>
  <c r="EG302" i="1"/>
  <c r="JW302" i="1" s="1"/>
  <c r="EJ300" i="1"/>
  <c r="FQ305" i="1"/>
  <c r="FQ306" i="1" s="1"/>
  <c r="FT306" i="1" s="1"/>
  <c r="FT304" i="1"/>
  <c r="C298" i="10"/>
  <c r="JL298" i="1"/>
  <c r="CW303" i="1"/>
  <c r="CZ302" i="1"/>
  <c r="F299" i="10"/>
  <c r="HP302" i="1"/>
  <c r="HM303" i="1"/>
  <c r="JI299" i="1"/>
  <c r="AR299" i="1"/>
  <c r="AO302" i="1"/>
  <c r="AR300" i="1"/>
  <c r="H299" i="10"/>
  <c r="T302" i="1"/>
  <c r="Q303" i="1"/>
  <c r="IN300" i="1"/>
  <c r="IK302" i="1"/>
  <c r="IN299" i="1"/>
  <c r="BM303" i="6"/>
  <c r="BP302" i="6"/>
  <c r="IB302" i="1"/>
  <c r="HY303" i="1"/>
  <c r="HD300" i="1"/>
  <c r="HD299" i="1"/>
  <c r="HA302" i="1"/>
  <c r="DX302" i="1"/>
  <c r="DU303" i="1"/>
  <c r="GR300" i="1"/>
  <c r="GO302" i="1"/>
  <c r="GR299" i="1"/>
  <c r="KF306" i="1"/>
  <c r="JX299" i="1"/>
  <c r="JX300" i="1"/>
  <c r="DI303" i="1"/>
  <c r="DL302" i="1"/>
  <c r="J302" i="10"/>
  <c r="CN306" i="1" l="1"/>
  <c r="GF306" i="1"/>
  <c r="HK310" i="6"/>
  <c r="HP299" i="6"/>
  <c r="GC303" i="6"/>
  <c r="GF302" i="6"/>
  <c r="EJ303" i="6"/>
  <c r="EG304" i="6"/>
  <c r="CZ302" i="6"/>
  <c r="CW303" i="6"/>
  <c r="AC303" i="6"/>
  <c r="AF302" i="6"/>
  <c r="CB303" i="1"/>
  <c r="FT303" i="6"/>
  <c r="FQ304" i="6"/>
  <c r="FE304" i="6"/>
  <c r="FH303" i="6"/>
  <c r="HM302" i="6"/>
  <c r="HP302" i="6" s="1"/>
  <c r="ES304" i="1"/>
  <c r="EV303" i="1"/>
  <c r="T303" i="6"/>
  <c r="Q304" i="6"/>
  <c r="H303" i="1"/>
  <c r="KJ305" i="1"/>
  <c r="KJ304" i="1"/>
  <c r="KJ307" i="1"/>
  <c r="KJ302" i="1"/>
  <c r="KJ308" i="1"/>
  <c r="KJ309" i="1"/>
  <c r="KD302" i="1"/>
  <c r="KL309" i="1"/>
  <c r="KL308" i="1"/>
  <c r="FE304" i="1"/>
  <c r="FH303" i="1"/>
  <c r="GO305" i="6"/>
  <c r="GR304" i="6"/>
  <c r="BP303" i="1"/>
  <c r="DI303" i="6"/>
  <c r="DL302" i="6"/>
  <c r="IW304" i="1"/>
  <c r="IZ303" i="1"/>
  <c r="GF305" i="1"/>
  <c r="CK304" i="6"/>
  <c r="CN303" i="6"/>
  <c r="KL307" i="1"/>
  <c r="HD302" i="6"/>
  <c r="HA303" i="6"/>
  <c r="BY305" i="6"/>
  <c r="CB304" i="6"/>
  <c r="KL305" i="1"/>
  <c r="DX303" i="6"/>
  <c r="DU304" i="6"/>
  <c r="KL304" i="1"/>
  <c r="KL302" i="1"/>
  <c r="KB302" i="1"/>
  <c r="EV302" i="6"/>
  <c r="ES303" i="6"/>
  <c r="AF304" i="1"/>
  <c r="AC305" i="1"/>
  <c r="AC306" i="1" s="1"/>
  <c r="AF306" i="1" s="1"/>
  <c r="BD303" i="1"/>
  <c r="CN305" i="1"/>
  <c r="CL303" i="6"/>
  <c r="HN302" i="6"/>
  <c r="JL299" i="1"/>
  <c r="C299" i="10"/>
  <c r="FT305" i="1"/>
  <c r="BP303" i="6"/>
  <c r="BM304" i="6"/>
  <c r="DI304" i="1"/>
  <c r="DL303" i="1"/>
  <c r="J303" i="10"/>
  <c r="GO303" i="1"/>
  <c r="GR302" i="1"/>
  <c r="JX302" i="1"/>
  <c r="EJ302" i="1"/>
  <c r="EG303" i="1"/>
  <c r="T303" i="1"/>
  <c r="IB303" i="1"/>
  <c r="CZ303" i="1"/>
  <c r="CW304" i="1"/>
  <c r="H302" i="10"/>
  <c r="AO303" i="1"/>
  <c r="JV303" i="1" s="1"/>
  <c r="AR302" i="1"/>
  <c r="KN309" i="1"/>
  <c r="KN303" i="1"/>
  <c r="KF302" i="1"/>
  <c r="KN305" i="1"/>
  <c r="KN304" i="1"/>
  <c r="KN302" i="1"/>
  <c r="KN307" i="1"/>
  <c r="KN308" i="1"/>
  <c r="JV302" i="1"/>
  <c r="DX303" i="1"/>
  <c r="DU304" i="1"/>
  <c r="JI302" i="1"/>
  <c r="JG310" i="1" s="1"/>
  <c r="HP303" i="1"/>
  <c r="HA303" i="1"/>
  <c r="D303" i="10" s="1"/>
  <c r="HD302" i="1"/>
  <c r="JI300" i="1"/>
  <c r="JL300" i="1" s="1"/>
  <c r="IN302" i="1"/>
  <c r="IK303" i="1"/>
  <c r="D302" i="10"/>
  <c r="F302" i="10"/>
  <c r="GC304" i="6" l="1"/>
  <c r="GF303" i="6"/>
  <c r="CW304" i="6"/>
  <c r="CZ303" i="6"/>
  <c r="AC304" i="6"/>
  <c r="AF303" i="6"/>
  <c r="HM303" i="6"/>
  <c r="HP303" i="6" s="1"/>
  <c r="EJ304" i="6"/>
  <c r="EG305" i="6"/>
  <c r="FE305" i="6"/>
  <c r="FH304" i="6"/>
  <c r="FT304" i="6"/>
  <c r="FQ305" i="6"/>
  <c r="CB304" i="1"/>
  <c r="BY305" i="1"/>
  <c r="BY306" i="1" s="1"/>
  <c r="CB306" i="1" s="1"/>
  <c r="E305" i="1"/>
  <c r="E306" i="1" s="1"/>
  <c r="H306" i="1" s="1"/>
  <c r="H304" i="1"/>
  <c r="T304" i="6"/>
  <c r="Q305" i="6"/>
  <c r="ES305" i="1"/>
  <c r="ES306" i="1" s="1"/>
  <c r="EV306" i="1" s="1"/>
  <c r="EV304" i="1"/>
  <c r="F303" i="10"/>
  <c r="CK307" i="1"/>
  <c r="DU305" i="6"/>
  <c r="DX304" i="6"/>
  <c r="CK305" i="6"/>
  <c r="CN304" i="6"/>
  <c r="GC307" i="1"/>
  <c r="DI304" i="6"/>
  <c r="DL303" i="6"/>
  <c r="BA305" i="1"/>
  <c r="BA306" i="1" s="1"/>
  <c r="BD306" i="1" s="1"/>
  <c r="BD304" i="1"/>
  <c r="BY306" i="6"/>
  <c r="CB305" i="6"/>
  <c r="IZ304" i="1"/>
  <c r="IW305" i="1"/>
  <c r="IW306" i="1" s="1"/>
  <c r="IZ306" i="1" s="1"/>
  <c r="BM305" i="1"/>
  <c r="BM306" i="1" s="1"/>
  <c r="BP306" i="1" s="1"/>
  <c r="BP304" i="1"/>
  <c r="HA304" i="6"/>
  <c r="HD303" i="6"/>
  <c r="AF305" i="1"/>
  <c r="EV303" i="6"/>
  <c r="ES304" i="6"/>
  <c r="GO306" i="6"/>
  <c r="GR305" i="6"/>
  <c r="CL304" i="6"/>
  <c r="HN303" i="6"/>
  <c r="FE305" i="1"/>
  <c r="FE306" i="1" s="1"/>
  <c r="FH306" i="1" s="1"/>
  <c r="FH304" i="1"/>
  <c r="DI305" i="1"/>
  <c r="DI306" i="1" s="1"/>
  <c r="DL306" i="1" s="1"/>
  <c r="DL304" i="1"/>
  <c r="J304" i="10"/>
  <c r="IK304" i="1"/>
  <c r="IN303" i="1"/>
  <c r="HM305" i="1"/>
  <c r="HM306" i="1" s="1"/>
  <c r="HP306" i="1" s="1"/>
  <c r="HP304" i="1"/>
  <c r="JL302" i="1"/>
  <c r="C302" i="10"/>
  <c r="BM305" i="6"/>
  <c r="BP304" i="6"/>
  <c r="Q305" i="1"/>
  <c r="Q306" i="1" s="1"/>
  <c r="T306" i="1" s="1"/>
  <c r="T304" i="1"/>
  <c r="JV304" i="1"/>
  <c r="H303" i="10"/>
  <c r="AR303" i="1"/>
  <c r="DU305" i="1"/>
  <c r="DU306" i="1" s="1"/>
  <c r="DX306" i="1" s="1"/>
  <c r="DX304" i="1"/>
  <c r="EJ303" i="1"/>
  <c r="EG304" i="1"/>
  <c r="JW304" i="1" s="1"/>
  <c r="GR303" i="1"/>
  <c r="JX303" i="1"/>
  <c r="FQ307" i="1"/>
  <c r="HD303" i="1"/>
  <c r="D304" i="10"/>
  <c r="CW305" i="1"/>
  <c r="CW306" i="1" s="1"/>
  <c r="CZ304" i="1"/>
  <c r="HY305" i="1"/>
  <c r="HY306" i="1" s="1"/>
  <c r="IB306" i="1" s="1"/>
  <c r="IB304" i="1"/>
  <c r="JW303" i="1"/>
  <c r="JI303" i="1"/>
  <c r="CZ306" i="1" l="1"/>
  <c r="JI304" i="1"/>
  <c r="GC305" i="6"/>
  <c r="GF304" i="6"/>
  <c r="EJ305" i="6"/>
  <c r="EG306" i="6"/>
  <c r="AF304" i="6"/>
  <c r="AC305" i="6"/>
  <c r="HM304" i="6"/>
  <c r="HP304" i="6" s="1"/>
  <c r="CZ304" i="6"/>
  <c r="CW305" i="6"/>
  <c r="CB305" i="1"/>
  <c r="FT305" i="6"/>
  <c r="FQ306" i="6"/>
  <c r="FH305" i="6"/>
  <c r="FE306" i="6"/>
  <c r="T305" i="6"/>
  <c r="Q306" i="6"/>
  <c r="EV305" i="1"/>
  <c r="H305" i="1"/>
  <c r="BD305" i="1"/>
  <c r="HD304" i="6"/>
  <c r="HA305" i="6"/>
  <c r="DI305" i="6"/>
  <c r="DL304" i="6"/>
  <c r="BP305" i="1"/>
  <c r="IZ305" i="1"/>
  <c r="GC308" i="1"/>
  <c r="GF307" i="1"/>
  <c r="ES305" i="6"/>
  <c r="EV304" i="6"/>
  <c r="CN305" i="6"/>
  <c r="CK306" i="6"/>
  <c r="GO307" i="6"/>
  <c r="GR306" i="6"/>
  <c r="BY307" i="6"/>
  <c r="CB306" i="6"/>
  <c r="AC307" i="1"/>
  <c r="DX305" i="6"/>
  <c r="DU306" i="6"/>
  <c r="FH305" i="1"/>
  <c r="CL305" i="6"/>
  <c r="HN304" i="6"/>
  <c r="F304" i="10"/>
  <c r="CK308" i="1"/>
  <c r="CN307" i="1"/>
  <c r="CZ305" i="1"/>
  <c r="T305" i="1"/>
  <c r="DL305" i="1"/>
  <c r="J305" i="10"/>
  <c r="GO305" i="1"/>
  <c r="GO306" i="1" s="1"/>
  <c r="GR306" i="1" s="1"/>
  <c r="GR304" i="1"/>
  <c r="JX304" i="1"/>
  <c r="IK305" i="1"/>
  <c r="IK306" i="1" s="1"/>
  <c r="IN306" i="1" s="1"/>
  <c r="IN304" i="1"/>
  <c r="HP305" i="1"/>
  <c r="EG305" i="1"/>
  <c r="EG306" i="1" s="1"/>
  <c r="EJ306" i="1" s="1"/>
  <c r="EJ304" i="1"/>
  <c r="FQ308" i="1"/>
  <c r="FT307" i="1"/>
  <c r="JL303" i="1"/>
  <c r="C303" i="10"/>
  <c r="AO305" i="1"/>
  <c r="AO306" i="1" s="1"/>
  <c r="AR304" i="1"/>
  <c r="H304" i="10"/>
  <c r="IB305" i="1"/>
  <c r="BP305" i="6"/>
  <c r="BM306" i="6"/>
  <c r="HA305" i="1"/>
  <c r="HD304" i="1"/>
  <c r="DX305" i="1"/>
  <c r="JW306" i="1" l="1"/>
  <c r="D305" i="10"/>
  <c r="HA306" i="1"/>
  <c r="AR306" i="1"/>
  <c r="JV306" i="1"/>
  <c r="JI306" i="1"/>
  <c r="JL306" i="1" s="1"/>
  <c r="GC306" i="6"/>
  <c r="GF305" i="6"/>
  <c r="CZ305" i="6"/>
  <c r="CW306" i="6"/>
  <c r="AC306" i="6"/>
  <c r="AF305" i="6"/>
  <c r="EG307" i="6"/>
  <c r="EJ306" i="6"/>
  <c r="FH306" i="6"/>
  <c r="FE307" i="6"/>
  <c r="FT306" i="6"/>
  <c r="FQ307" i="6"/>
  <c r="BY307" i="1"/>
  <c r="E307" i="1"/>
  <c r="ES307" i="1"/>
  <c r="Q307" i="6"/>
  <c r="T306" i="6"/>
  <c r="BM307" i="1"/>
  <c r="CL306" i="6"/>
  <c r="HN305" i="6"/>
  <c r="GR307" i="6"/>
  <c r="GO308" i="6"/>
  <c r="FE307" i="1"/>
  <c r="CK307" i="6"/>
  <c r="CN306" i="6"/>
  <c r="HD305" i="6"/>
  <c r="HA306" i="6"/>
  <c r="DI306" i="6"/>
  <c r="DL305" i="6"/>
  <c r="ES306" i="6"/>
  <c r="EV305" i="6"/>
  <c r="DU307" i="6"/>
  <c r="DX306" i="6"/>
  <c r="HM305" i="6"/>
  <c r="HP305" i="6" s="1"/>
  <c r="AF307" i="1"/>
  <c r="AC308" i="1"/>
  <c r="F305" i="10"/>
  <c r="BA307" i="1"/>
  <c r="GF309" i="1"/>
  <c r="GC311" i="1"/>
  <c r="GF308" i="1"/>
  <c r="CK311" i="1"/>
  <c r="CN309" i="1"/>
  <c r="CN308" i="1"/>
  <c r="CB307" i="6"/>
  <c r="BY308" i="6"/>
  <c r="IW307" i="1"/>
  <c r="JI305" i="1"/>
  <c r="JL305" i="1" s="1"/>
  <c r="JV305" i="1"/>
  <c r="FT308" i="1"/>
  <c r="FQ311" i="1"/>
  <c r="FT309" i="1"/>
  <c r="DI307" i="1"/>
  <c r="J306" i="10"/>
  <c r="HD305" i="1"/>
  <c r="Q307" i="1"/>
  <c r="GR305" i="1"/>
  <c r="JX305" i="1"/>
  <c r="DU307" i="1"/>
  <c r="EJ305" i="1"/>
  <c r="JW305" i="1"/>
  <c r="HM307" i="1"/>
  <c r="H305" i="10"/>
  <c r="AR305" i="1"/>
  <c r="CW307" i="1"/>
  <c r="JL304" i="1"/>
  <c r="C304" i="10"/>
  <c r="BM307" i="6"/>
  <c r="BP306" i="6"/>
  <c r="IN305" i="1"/>
  <c r="HY307" i="1"/>
  <c r="HD306" i="1" l="1"/>
  <c r="JX306" i="1"/>
  <c r="GC307" i="6"/>
  <c r="GF306" i="6"/>
  <c r="EJ307" i="6"/>
  <c r="EG308" i="6"/>
  <c r="AF306" i="6"/>
  <c r="AC307" i="6"/>
  <c r="CZ306" i="6"/>
  <c r="CW307" i="6"/>
  <c r="BY308" i="1"/>
  <c r="CB307" i="1"/>
  <c r="FT307" i="6"/>
  <c r="FQ308" i="6"/>
  <c r="FH307" i="6"/>
  <c r="FE308" i="6"/>
  <c r="Q308" i="6"/>
  <c r="T307" i="6"/>
  <c r="EV307" i="1"/>
  <c r="ES308" i="1"/>
  <c r="E308" i="1"/>
  <c r="H307" i="1"/>
  <c r="C305" i="10"/>
  <c r="HA307" i="6"/>
  <c r="HD306" i="6"/>
  <c r="DU308" i="6"/>
  <c r="DX307" i="6"/>
  <c r="CK308" i="6"/>
  <c r="CN307" i="6"/>
  <c r="GF311" i="1"/>
  <c r="GC312" i="1"/>
  <c r="FE308" i="1"/>
  <c r="FH307" i="1"/>
  <c r="GR309" i="6"/>
  <c r="GO311" i="6"/>
  <c r="GR308" i="6"/>
  <c r="CN311" i="1"/>
  <c r="CK312" i="1"/>
  <c r="HM306" i="6"/>
  <c r="HP306" i="6" s="1"/>
  <c r="BD307" i="1"/>
  <c r="BA308" i="1"/>
  <c r="EV306" i="6"/>
  <c r="ES307" i="6"/>
  <c r="AC311" i="1"/>
  <c r="AF309" i="1"/>
  <c r="AF308" i="1"/>
  <c r="CL307" i="6"/>
  <c r="HN306" i="6"/>
  <c r="IZ307" i="1"/>
  <c r="IW308" i="1"/>
  <c r="CB309" i="6"/>
  <c r="CB308" i="6"/>
  <c r="BY311" i="6"/>
  <c r="DL306" i="6"/>
  <c r="DI307" i="6"/>
  <c r="BM308" i="1"/>
  <c r="BP307" i="1"/>
  <c r="FQ312" i="1"/>
  <c r="FT311" i="1"/>
  <c r="GO307" i="1"/>
  <c r="F306" i="10"/>
  <c r="T307" i="1"/>
  <c r="Q308" i="1"/>
  <c r="AO307" i="1"/>
  <c r="JV307" i="1" s="1"/>
  <c r="H306" i="10"/>
  <c r="CW308" i="1"/>
  <c r="CZ307" i="1"/>
  <c r="BM308" i="6"/>
  <c r="BP307" i="6"/>
  <c r="EG307" i="1"/>
  <c r="HA307" i="1"/>
  <c r="D307" i="10" s="1"/>
  <c r="HM308" i="1"/>
  <c r="HP307" i="1"/>
  <c r="D306" i="10"/>
  <c r="IK307" i="1"/>
  <c r="DX307" i="1"/>
  <c r="DU308" i="1"/>
  <c r="IB307" i="1"/>
  <c r="HY308" i="1"/>
  <c r="DI308" i="1"/>
  <c r="DL307" i="1"/>
  <c r="J307" i="10"/>
  <c r="GF307" i="6" l="1"/>
  <c r="GC308" i="6"/>
  <c r="CZ307" i="6"/>
  <c r="CW308" i="6"/>
  <c r="AF307" i="6"/>
  <c r="AC308" i="6"/>
  <c r="EG311" i="6"/>
  <c r="EJ309" i="6"/>
  <c r="EJ308" i="6"/>
  <c r="FE311" i="6"/>
  <c r="FH309" i="6"/>
  <c r="FH308" i="6"/>
  <c r="FT308" i="6"/>
  <c r="FT309" i="6"/>
  <c r="FQ311" i="6"/>
  <c r="CB309" i="1"/>
  <c r="BY311" i="1"/>
  <c r="CB308" i="1"/>
  <c r="E311" i="1"/>
  <c r="H308" i="1"/>
  <c r="H309" i="1"/>
  <c r="ES311" i="1"/>
  <c r="EV308" i="1"/>
  <c r="EV309" i="1"/>
  <c r="T309" i="6"/>
  <c r="S37" i="11"/>
  <c r="T308" i="6"/>
  <c r="Q311" i="6"/>
  <c r="BP309" i="1"/>
  <c r="BP308" i="1"/>
  <c r="BM311" i="1"/>
  <c r="CN312" i="1"/>
  <c r="CK313" i="1"/>
  <c r="CN308" i="6"/>
  <c r="CN309" i="6"/>
  <c r="CK311" i="6"/>
  <c r="DI308" i="6"/>
  <c r="DL307" i="6"/>
  <c r="CL308" i="6"/>
  <c r="HN307" i="6"/>
  <c r="DX308" i="6"/>
  <c r="DU311" i="6"/>
  <c r="DX309" i="6"/>
  <c r="IW311" i="1"/>
  <c r="IZ308" i="1"/>
  <c r="IZ309" i="1"/>
  <c r="HD307" i="6"/>
  <c r="HA308" i="6"/>
  <c r="CB311" i="6"/>
  <c r="BY312" i="6"/>
  <c r="GR311" i="6"/>
  <c r="GO312" i="6"/>
  <c r="AF311" i="1"/>
  <c r="AC312" i="1"/>
  <c r="FH308" i="1"/>
  <c r="FE311" i="1"/>
  <c r="FH309" i="1"/>
  <c r="HM307" i="6"/>
  <c r="HP307" i="6" s="1"/>
  <c r="ES308" i="6"/>
  <c r="EV307" i="6"/>
  <c r="BD309" i="1"/>
  <c r="BA311" i="1"/>
  <c r="BD308" i="1"/>
  <c r="GC313" i="1"/>
  <c r="GF312" i="1"/>
  <c r="EJ307" i="1"/>
  <c r="EG308" i="1"/>
  <c r="JW308" i="1" s="1"/>
  <c r="DX309" i="1"/>
  <c r="DU311" i="1"/>
  <c r="DX308" i="1"/>
  <c r="IK308" i="1"/>
  <c r="IN307" i="1"/>
  <c r="C306" i="10"/>
  <c r="AO308" i="1"/>
  <c r="KB315" i="1" s="1"/>
  <c r="AR307" i="1"/>
  <c r="H307" i="10"/>
  <c r="T309" i="1"/>
  <c r="Q311" i="1"/>
  <c r="T308" i="1"/>
  <c r="GR307" i="1"/>
  <c r="GO308" i="1"/>
  <c r="JX307" i="1"/>
  <c r="FT312" i="1"/>
  <c r="FQ313" i="1"/>
  <c r="HP308" i="1"/>
  <c r="HP309" i="1"/>
  <c r="HM311" i="1"/>
  <c r="JW307" i="1"/>
  <c r="JI307" i="1"/>
  <c r="F307" i="10"/>
  <c r="BM311" i="6"/>
  <c r="BP308" i="6"/>
  <c r="BP309" i="6"/>
  <c r="W37" i="11"/>
  <c r="DL309" i="1"/>
  <c r="DI311" i="1"/>
  <c r="DL308" i="1"/>
  <c r="J308" i="10"/>
  <c r="CW311" i="1"/>
  <c r="CZ308" i="1"/>
  <c r="CZ309" i="1"/>
  <c r="IB309" i="1"/>
  <c r="HY311" i="1"/>
  <c r="IB308" i="1"/>
  <c r="HD307" i="1"/>
  <c r="HA308" i="1"/>
  <c r="GC311" i="6" l="1"/>
  <c r="GF309" i="6"/>
  <c r="GF308" i="6"/>
  <c r="AC311" i="6"/>
  <c r="Q37" i="11"/>
  <c r="AF309" i="6"/>
  <c r="AF308" i="6"/>
  <c r="EG312" i="6"/>
  <c r="EJ311" i="6"/>
  <c r="CZ308" i="6"/>
  <c r="CW311" i="6"/>
  <c r="CZ309" i="6"/>
  <c r="BY312" i="1"/>
  <c r="CB311" i="1"/>
  <c r="FQ312" i="6"/>
  <c r="FT311" i="6"/>
  <c r="KD315" i="1"/>
  <c r="KD311" i="1" s="1"/>
  <c r="JW309" i="1"/>
  <c r="FH311" i="6"/>
  <c r="FE312" i="6"/>
  <c r="HM308" i="6"/>
  <c r="HP308" i="6" s="1"/>
  <c r="ES312" i="1"/>
  <c r="EV311" i="1"/>
  <c r="T311" i="6"/>
  <c r="Q312" i="6"/>
  <c r="H311" i="1"/>
  <c r="E312" i="1"/>
  <c r="GF313" i="1"/>
  <c r="GC314" i="1"/>
  <c r="FE312" i="1"/>
  <c r="FH311" i="1"/>
  <c r="HD308" i="6"/>
  <c r="HA311" i="6"/>
  <c r="HD309" i="6"/>
  <c r="BA312" i="1"/>
  <c r="BD311" i="1"/>
  <c r="AF312" i="1"/>
  <c r="AC313" i="1"/>
  <c r="DI311" i="6"/>
  <c r="DL308" i="6"/>
  <c r="DL309" i="6"/>
  <c r="IW312" i="1"/>
  <c r="IZ311" i="1"/>
  <c r="CK312" i="6"/>
  <c r="CN311" i="6"/>
  <c r="DU312" i="6"/>
  <c r="DX311" i="6"/>
  <c r="EV309" i="6"/>
  <c r="EV308" i="6"/>
  <c r="ES311" i="6"/>
  <c r="CK314" i="1"/>
  <c r="CN313" i="1"/>
  <c r="JV309" i="1"/>
  <c r="GO313" i="6"/>
  <c r="GR312" i="6"/>
  <c r="BP311" i="1"/>
  <c r="BM312" i="1"/>
  <c r="F308" i="10"/>
  <c r="D308" i="10"/>
  <c r="CB312" i="6"/>
  <c r="BY313" i="6"/>
  <c r="CL311" i="6"/>
  <c r="HN308" i="6"/>
  <c r="HL319" i="6" s="1"/>
  <c r="KJ311" i="1"/>
  <c r="KJ312" i="1"/>
  <c r="KJ314" i="1"/>
  <c r="KJ315" i="1"/>
  <c r="KJ316" i="1"/>
  <c r="KJ318" i="1"/>
  <c r="KB311" i="1"/>
  <c r="KJ317" i="1"/>
  <c r="KJ313" i="1"/>
  <c r="CZ311" i="1"/>
  <c r="CW312" i="1"/>
  <c r="IB311" i="1"/>
  <c r="HY312" i="1"/>
  <c r="JI308" i="1"/>
  <c r="DI312" i="1"/>
  <c r="DL311" i="1"/>
  <c r="J311" i="10"/>
  <c r="H308" i="10"/>
  <c r="AO311" i="1"/>
  <c r="AR308" i="1"/>
  <c r="AR309" i="1"/>
  <c r="IK311" i="1"/>
  <c r="IN309" i="1"/>
  <c r="IN308" i="1"/>
  <c r="C307" i="10"/>
  <c r="JL307" i="1"/>
  <c r="GR308" i="1"/>
  <c r="GO311" i="1"/>
  <c r="GR309" i="1"/>
  <c r="JX308" i="1"/>
  <c r="JX309" i="1"/>
  <c r="KF315" i="1"/>
  <c r="T311" i="1"/>
  <c r="Q312" i="1"/>
  <c r="EJ308" i="1"/>
  <c r="EG311" i="1"/>
  <c r="JW311" i="1" s="1"/>
  <c r="EJ309" i="1"/>
  <c r="HM312" i="1"/>
  <c r="HP311" i="1"/>
  <c r="BM312" i="6"/>
  <c r="BP311" i="6"/>
  <c r="DU312" i="1"/>
  <c r="DX311" i="1"/>
  <c r="JV308" i="1"/>
  <c r="FQ314" i="1"/>
  <c r="FT313" i="1"/>
  <c r="HD308" i="1"/>
  <c r="HD309" i="1"/>
  <c r="HA311" i="1"/>
  <c r="D311" i="10" s="1"/>
  <c r="GF311" i="6" l="1"/>
  <c r="GC312" i="6"/>
  <c r="KL316" i="1"/>
  <c r="KL313" i="1"/>
  <c r="KL318" i="1"/>
  <c r="KL314" i="1"/>
  <c r="CW312" i="6"/>
  <c r="CZ311" i="6"/>
  <c r="EJ312" i="6"/>
  <c r="EG313" i="6"/>
  <c r="KL315" i="1"/>
  <c r="AF311" i="6"/>
  <c r="AC312" i="6"/>
  <c r="FE313" i="6"/>
  <c r="FH312" i="6"/>
  <c r="HP309" i="6"/>
  <c r="HK319" i="6"/>
  <c r="KL311" i="1"/>
  <c r="FQ313" i="6"/>
  <c r="FT312" i="6"/>
  <c r="KL317" i="1"/>
  <c r="KL312" i="1"/>
  <c r="CB312" i="1"/>
  <c r="BY313" i="1"/>
  <c r="T312" i="6"/>
  <c r="Q313" i="6"/>
  <c r="ES313" i="1"/>
  <c r="EV312" i="1"/>
  <c r="H312" i="1"/>
  <c r="E313" i="1"/>
  <c r="F311" i="10"/>
  <c r="HM311" i="6"/>
  <c r="HP311" i="6" s="1"/>
  <c r="JI311" i="1"/>
  <c r="JG319" i="1" s="1"/>
  <c r="JV311" i="1"/>
  <c r="CB313" i="6"/>
  <c r="BY314" i="6"/>
  <c r="GO314" i="6"/>
  <c r="GR313" i="6"/>
  <c r="CK313" i="6"/>
  <c r="CN312" i="6"/>
  <c r="BA313" i="1"/>
  <c r="BD312" i="1"/>
  <c r="IW313" i="1"/>
  <c r="IZ312" i="1"/>
  <c r="CN314" i="1"/>
  <c r="CK315" i="1"/>
  <c r="BP312" i="1"/>
  <c r="BM313" i="1"/>
  <c r="HD311" i="6"/>
  <c r="HA312" i="6"/>
  <c r="ES312" i="6"/>
  <c r="EV311" i="6"/>
  <c r="FE313" i="1"/>
  <c r="FH312" i="1"/>
  <c r="GF314" i="1"/>
  <c r="GC315" i="1"/>
  <c r="DL311" i="6"/>
  <c r="DI312" i="6"/>
  <c r="CL312" i="6"/>
  <c r="HN311" i="6"/>
  <c r="DU313" i="6"/>
  <c r="DX312" i="6"/>
  <c r="AC314" i="1"/>
  <c r="AF313" i="1"/>
  <c r="CZ312" i="1"/>
  <c r="CW313" i="1"/>
  <c r="AR311" i="1"/>
  <c r="AO312" i="1"/>
  <c r="JV312" i="1" s="1"/>
  <c r="H311" i="10"/>
  <c r="DL312" i="1"/>
  <c r="DI313" i="1"/>
  <c r="J312" i="10"/>
  <c r="HM313" i="1"/>
  <c r="HP312" i="1"/>
  <c r="IN311" i="1"/>
  <c r="IK312" i="1"/>
  <c r="FT314" i="1"/>
  <c r="FQ315" i="1"/>
  <c r="C308" i="10"/>
  <c r="JL308" i="1"/>
  <c r="JI309" i="1"/>
  <c r="JL309" i="1" s="1"/>
  <c r="KN316" i="1"/>
  <c r="KN311" i="1"/>
  <c r="KN312" i="1"/>
  <c r="KN314" i="1"/>
  <c r="KN318" i="1"/>
  <c r="KF311" i="1"/>
  <c r="KN315" i="1"/>
  <c r="KN313" i="1"/>
  <c r="KN317" i="1"/>
  <c r="DU313" i="1"/>
  <c r="DX312" i="1"/>
  <c r="IB312" i="1"/>
  <c r="HY313" i="1"/>
  <c r="T312" i="1"/>
  <c r="Q313" i="1"/>
  <c r="HD311" i="1"/>
  <c r="HA312" i="1"/>
  <c r="D312" i="10" s="1"/>
  <c r="GR311" i="1"/>
  <c r="GO312" i="1"/>
  <c r="JX311" i="1"/>
  <c r="BP312" i="6"/>
  <c r="BM313" i="6"/>
  <c r="EG312" i="1"/>
  <c r="JW312" i="1" s="1"/>
  <c r="EJ311" i="1"/>
  <c r="GF312" i="6" l="1"/>
  <c r="GC313" i="6"/>
  <c r="EG314" i="6"/>
  <c r="EJ313" i="6"/>
  <c r="AC313" i="6"/>
  <c r="AF312" i="6"/>
  <c r="CW313" i="6"/>
  <c r="CZ312" i="6"/>
  <c r="FT313" i="6"/>
  <c r="FQ314" i="6"/>
  <c r="CB313" i="1"/>
  <c r="BY314" i="1"/>
  <c r="FE314" i="6"/>
  <c r="FH313" i="6"/>
  <c r="JL311" i="1"/>
  <c r="H313" i="1"/>
  <c r="E314" i="1"/>
  <c r="EV313" i="1"/>
  <c r="ES314" i="1"/>
  <c r="C311" i="10"/>
  <c r="T313" i="6"/>
  <c r="Q314" i="6"/>
  <c r="HM312" i="6"/>
  <c r="HP312" i="6" s="1"/>
  <c r="GC316" i="1"/>
  <c r="GF315" i="1"/>
  <c r="IW314" i="1"/>
  <c r="IZ313" i="1"/>
  <c r="BD313" i="1"/>
  <c r="BA314" i="1"/>
  <c r="BP313" i="1"/>
  <c r="BM314" i="1"/>
  <c r="CN313" i="6"/>
  <c r="CK314" i="6"/>
  <c r="GR314" i="6"/>
  <c r="GO315" i="6"/>
  <c r="FH313" i="1"/>
  <c r="FE314" i="1"/>
  <c r="DU314" i="6"/>
  <c r="DX313" i="6"/>
  <c r="AF314" i="1"/>
  <c r="AC315" i="1"/>
  <c r="F312" i="10"/>
  <c r="CL313" i="6"/>
  <c r="HN312" i="6"/>
  <c r="DI313" i="6"/>
  <c r="DL312" i="6"/>
  <c r="EV312" i="6"/>
  <c r="ES313" i="6"/>
  <c r="CK316" i="1"/>
  <c r="CN315" i="1"/>
  <c r="CB314" i="6"/>
  <c r="BY315" i="6"/>
  <c r="HA313" i="6"/>
  <c r="HD312" i="6"/>
  <c r="H312" i="10"/>
  <c r="AR312" i="1"/>
  <c r="AO313" i="1"/>
  <c r="JV313" i="1" s="1"/>
  <c r="JI312" i="1"/>
  <c r="IK313" i="1"/>
  <c r="IN312" i="1"/>
  <c r="Q314" i="1"/>
  <c r="T313" i="1"/>
  <c r="HP313" i="1"/>
  <c r="HM314" i="1"/>
  <c r="CZ313" i="1"/>
  <c r="CW314" i="1"/>
  <c r="IB313" i="1"/>
  <c r="HY314" i="1"/>
  <c r="BM314" i="6"/>
  <c r="BP313" i="6"/>
  <c r="FQ316" i="1"/>
  <c r="FT315" i="1"/>
  <c r="DU314" i="1"/>
  <c r="DX313" i="1"/>
  <c r="GR312" i="1"/>
  <c r="GO313" i="1"/>
  <c r="JX312" i="1"/>
  <c r="DL313" i="1"/>
  <c r="DI314" i="1"/>
  <c r="J313" i="10"/>
  <c r="HD312" i="1"/>
  <c r="HA313" i="1"/>
  <c r="EJ312" i="1"/>
  <c r="EG313" i="1"/>
  <c r="JW313" i="1" s="1"/>
  <c r="GC314" i="6" l="1"/>
  <c r="GF313" i="6"/>
  <c r="CW314" i="6"/>
  <c r="CZ313" i="6"/>
  <c r="AC314" i="6"/>
  <c r="AF313" i="6"/>
  <c r="EJ314" i="6"/>
  <c r="EG315" i="6"/>
  <c r="FE315" i="6"/>
  <c r="FH314" i="6"/>
  <c r="BY315" i="1"/>
  <c r="CB314" i="1"/>
  <c r="FQ315" i="6"/>
  <c r="FT314" i="6"/>
  <c r="EV314" i="1"/>
  <c r="ES315" i="1"/>
  <c r="Q315" i="6"/>
  <c r="T314" i="6"/>
  <c r="H314" i="1"/>
  <c r="E315" i="1"/>
  <c r="FH314" i="1"/>
  <c r="FE315" i="1"/>
  <c r="BM315" i="1"/>
  <c r="BP314" i="1"/>
  <c r="GR315" i="6"/>
  <c r="GO316" i="6"/>
  <c r="BA315" i="1"/>
  <c r="BD314" i="1"/>
  <c r="BY316" i="6"/>
  <c r="CB315" i="6"/>
  <c r="CN314" i="6"/>
  <c r="CK315" i="6"/>
  <c r="IZ314" i="1"/>
  <c r="IW315" i="1"/>
  <c r="HD313" i="6"/>
  <c r="HA314" i="6"/>
  <c r="HM313" i="6"/>
  <c r="HP313" i="6" s="1"/>
  <c r="CL314" i="6"/>
  <c r="HN313" i="6"/>
  <c r="CN316" i="1"/>
  <c r="CK317" i="1"/>
  <c r="GF316" i="1"/>
  <c r="GC317" i="1"/>
  <c r="EV313" i="6"/>
  <c r="ES314" i="6"/>
  <c r="AF315" i="1"/>
  <c r="AC316" i="1"/>
  <c r="DI314" i="6"/>
  <c r="DL313" i="6"/>
  <c r="DX314" i="6"/>
  <c r="DU315" i="6"/>
  <c r="BP314" i="6"/>
  <c r="BM315" i="6"/>
  <c r="Q315" i="1"/>
  <c r="T314" i="1"/>
  <c r="FT316" i="1"/>
  <c r="FQ317" i="1"/>
  <c r="IB314" i="1"/>
  <c r="HY315" i="1"/>
  <c r="GO314" i="1"/>
  <c r="GR313" i="1"/>
  <c r="JX313" i="1"/>
  <c r="HA314" i="1"/>
  <c r="D314" i="10" s="1"/>
  <c r="HD313" i="1"/>
  <c r="JI313" i="1"/>
  <c r="DI315" i="1"/>
  <c r="DL314" i="1"/>
  <c r="J314" i="10"/>
  <c r="IK314" i="1"/>
  <c r="IN313" i="1"/>
  <c r="C312" i="10"/>
  <c r="JL312" i="1"/>
  <c r="D313" i="10"/>
  <c r="EJ313" i="1"/>
  <c r="EG314" i="1"/>
  <c r="CW315" i="1"/>
  <c r="CZ314" i="1"/>
  <c r="AR313" i="1"/>
  <c r="H313" i="10"/>
  <c r="AO314" i="1"/>
  <c r="F313" i="10"/>
  <c r="DX314" i="1"/>
  <c r="DU315" i="1"/>
  <c r="HP314" i="1"/>
  <c r="HM315" i="1"/>
  <c r="GC315" i="6" l="1"/>
  <c r="GF314" i="6"/>
  <c r="EG316" i="6"/>
  <c r="EJ315" i="6"/>
  <c r="AF314" i="6"/>
  <c r="AC315" i="6"/>
  <c r="CZ314" i="6"/>
  <c r="CW315" i="6"/>
  <c r="FT315" i="6"/>
  <c r="FQ316" i="6"/>
  <c r="BY316" i="1"/>
  <c r="CB315" i="1"/>
  <c r="FE316" i="6"/>
  <c r="FH315" i="6"/>
  <c r="E316" i="1"/>
  <c r="H315" i="1"/>
  <c r="T315" i="6"/>
  <c r="Q316" i="6"/>
  <c r="EV315" i="1"/>
  <c r="ES316" i="1"/>
  <c r="F314" i="10"/>
  <c r="JI314" i="1"/>
  <c r="C314" i="10" s="1"/>
  <c r="EV314" i="6"/>
  <c r="ES315" i="6"/>
  <c r="BA316" i="1"/>
  <c r="BD315" i="1"/>
  <c r="HD314" i="6"/>
  <c r="HA315" i="6"/>
  <c r="GR316" i="6"/>
  <c r="GO317" i="6"/>
  <c r="GF318" i="1"/>
  <c r="GC320" i="1"/>
  <c r="GF317" i="1"/>
  <c r="IZ315" i="1"/>
  <c r="IW316" i="1"/>
  <c r="CK316" i="6"/>
  <c r="CN315" i="6"/>
  <c r="DI315" i="6"/>
  <c r="DL314" i="6"/>
  <c r="CN318" i="1"/>
  <c r="CN317" i="1"/>
  <c r="CK320" i="1"/>
  <c r="BP315" i="1"/>
  <c r="BM316" i="1"/>
  <c r="DU316" i="6"/>
  <c r="DX315" i="6"/>
  <c r="FE316" i="1"/>
  <c r="FH315" i="1"/>
  <c r="JV314" i="1"/>
  <c r="BY317" i="6"/>
  <c r="CB316" i="6"/>
  <c r="CL315" i="6"/>
  <c r="HN314" i="6"/>
  <c r="HM314" i="6"/>
  <c r="HP314" i="6" s="1"/>
  <c r="AC317" i="1"/>
  <c r="AF316" i="1"/>
  <c r="FQ320" i="1"/>
  <c r="FT317" i="1"/>
  <c r="FT318" i="1"/>
  <c r="GR314" i="1"/>
  <c r="GO315" i="1"/>
  <c r="JX314" i="1"/>
  <c r="EJ314" i="1"/>
  <c r="EG315" i="1"/>
  <c r="HA315" i="1"/>
  <c r="D315" i="10" s="1"/>
  <c r="HD314" i="1"/>
  <c r="H314" i="10"/>
  <c r="AR314" i="1"/>
  <c r="AO315" i="1"/>
  <c r="JV315" i="1" s="1"/>
  <c r="DU316" i="1"/>
  <c r="DX315" i="1"/>
  <c r="JW314" i="1"/>
  <c r="DI316" i="1"/>
  <c r="DL315" i="1"/>
  <c r="J315" i="10"/>
  <c r="Q316" i="1"/>
  <c r="T315" i="1"/>
  <c r="CZ315" i="1"/>
  <c r="CW316" i="1"/>
  <c r="HM316" i="1"/>
  <c r="HP315" i="1"/>
  <c r="BP315" i="6"/>
  <c r="BM316" i="6"/>
  <c r="C313" i="10"/>
  <c r="JL313" i="1"/>
  <c r="IN314" i="1"/>
  <c r="IK315" i="1"/>
  <c r="HY316" i="1"/>
  <c r="IB315" i="1"/>
  <c r="GC316" i="6" l="1"/>
  <c r="GF315" i="6"/>
  <c r="AF315" i="6"/>
  <c r="AC316" i="6"/>
  <c r="CW316" i="6"/>
  <c r="CZ315" i="6"/>
  <c r="EJ316" i="6"/>
  <c r="EG317" i="6"/>
  <c r="FE317" i="6"/>
  <c r="FH316" i="6"/>
  <c r="CB316" i="1"/>
  <c r="BY317" i="1"/>
  <c r="FQ317" i="6"/>
  <c r="FT316" i="6"/>
  <c r="HM315" i="6"/>
  <c r="HP315" i="6" s="1"/>
  <c r="Q317" i="6"/>
  <c r="T316" i="6"/>
  <c r="E317" i="1"/>
  <c r="H316" i="1"/>
  <c r="EV316" i="1"/>
  <c r="ES317" i="1"/>
  <c r="JL314" i="1"/>
  <c r="CL316" i="6"/>
  <c r="HN315" i="6"/>
  <c r="DI316" i="6"/>
  <c r="DL315" i="6"/>
  <c r="GO320" i="6"/>
  <c r="GR317" i="6"/>
  <c r="GR318" i="6"/>
  <c r="HD315" i="6"/>
  <c r="HA316" i="6"/>
  <c r="FH316" i="1"/>
  <c r="FE317" i="1"/>
  <c r="CN316" i="6"/>
  <c r="CK317" i="6"/>
  <c r="DX316" i="6"/>
  <c r="DU317" i="6"/>
  <c r="IW317" i="1"/>
  <c r="IZ316" i="1"/>
  <c r="BA317" i="1"/>
  <c r="BD316" i="1"/>
  <c r="BM317" i="1"/>
  <c r="BP316" i="1"/>
  <c r="CN320" i="1"/>
  <c r="CK321" i="1"/>
  <c r="EV315" i="6"/>
  <c r="ES316" i="6"/>
  <c r="CB318" i="6"/>
  <c r="CB317" i="6"/>
  <c r="BY320" i="6"/>
  <c r="AF317" i="1"/>
  <c r="AC320" i="1"/>
  <c r="AF318" i="1"/>
  <c r="GF320" i="1"/>
  <c r="GC321" i="1"/>
  <c r="JI315" i="1"/>
  <c r="C315" i="10" s="1"/>
  <c r="FQ321" i="1"/>
  <c r="FT320" i="1"/>
  <c r="GO316" i="1"/>
  <c r="GR315" i="1"/>
  <c r="JX315" i="1"/>
  <c r="DX316" i="1"/>
  <c r="DU317" i="1"/>
  <c r="HP316" i="1"/>
  <c r="HM317" i="1"/>
  <c r="Q317" i="1"/>
  <c r="T316" i="1"/>
  <c r="BM317" i="6"/>
  <c r="BP316" i="6"/>
  <c r="EG316" i="1"/>
  <c r="EJ315" i="1"/>
  <c r="AR315" i="1"/>
  <c r="H315" i="10"/>
  <c r="AO316" i="1"/>
  <c r="JV316" i="1" s="1"/>
  <c r="JW315" i="1"/>
  <c r="CW317" i="1"/>
  <c r="CZ316" i="1"/>
  <c r="IB316" i="1"/>
  <c r="HY317" i="1"/>
  <c r="DI317" i="1"/>
  <c r="DL316" i="1"/>
  <c r="J316" i="10"/>
  <c r="F315" i="10"/>
  <c r="IK316" i="1"/>
  <c r="IN315" i="1"/>
  <c r="HD315" i="1"/>
  <c r="HA316" i="1"/>
  <c r="GC317" i="6" l="1"/>
  <c r="GF316" i="6"/>
  <c r="EJ317" i="6"/>
  <c r="EJ318" i="6"/>
  <c r="EG320" i="6"/>
  <c r="CW317" i="6"/>
  <c r="CZ316" i="6"/>
  <c r="AF316" i="6"/>
  <c r="AC317" i="6"/>
  <c r="FT318" i="6"/>
  <c r="FQ320" i="6"/>
  <c r="FT317" i="6"/>
  <c r="CB317" i="1"/>
  <c r="BY320" i="1"/>
  <c r="CB318" i="1"/>
  <c r="FH317" i="6"/>
  <c r="FH318" i="6"/>
  <c r="FE320" i="6"/>
  <c r="ES320" i="1"/>
  <c r="EV317" i="1"/>
  <c r="EV318" i="1"/>
  <c r="E320" i="1"/>
  <c r="H317" i="1"/>
  <c r="H318" i="1"/>
  <c r="Q320" i="6"/>
  <c r="S38" i="11"/>
  <c r="T318" i="6"/>
  <c r="T317" i="6"/>
  <c r="F316" i="10"/>
  <c r="HM316" i="6"/>
  <c r="HP316" i="6" s="1"/>
  <c r="GF321" i="1"/>
  <c r="GC322" i="1"/>
  <c r="CN321" i="1"/>
  <c r="CK322" i="1"/>
  <c r="FH318" i="1"/>
  <c r="FH317" i="1"/>
  <c r="FE320" i="1"/>
  <c r="BA320" i="1"/>
  <c r="BD317" i="1"/>
  <c r="BD318" i="1"/>
  <c r="GR320" i="6"/>
  <c r="GO321" i="6"/>
  <c r="BY321" i="6"/>
  <c r="CB320" i="6"/>
  <c r="JW316" i="1"/>
  <c r="DL316" i="6"/>
  <c r="DI317" i="6"/>
  <c r="HD316" i="6"/>
  <c r="HA317" i="6"/>
  <c r="BM320" i="1"/>
  <c r="BP317" i="1"/>
  <c r="BP318" i="1"/>
  <c r="EV316" i="6"/>
  <c r="ES317" i="6"/>
  <c r="IZ317" i="1"/>
  <c r="IZ318" i="1"/>
  <c r="IW320" i="1"/>
  <c r="DU320" i="6"/>
  <c r="DX317" i="6"/>
  <c r="DX318" i="6"/>
  <c r="AC321" i="1"/>
  <c r="AF320" i="1"/>
  <c r="CN317" i="6"/>
  <c r="CN318" i="6"/>
  <c r="CK320" i="6"/>
  <c r="CL317" i="6"/>
  <c r="HN316" i="6"/>
  <c r="JL315" i="1"/>
  <c r="JI316" i="1"/>
  <c r="C316" i="10" s="1"/>
  <c r="H316" i="10"/>
  <c r="AO317" i="1"/>
  <c r="KB324" i="1" s="1"/>
  <c r="AR316" i="1"/>
  <c r="FQ322" i="1"/>
  <c r="FT321" i="1"/>
  <c r="DL317" i="1"/>
  <c r="DI320" i="1"/>
  <c r="DL318" i="1"/>
  <c r="J317" i="10"/>
  <c r="D316" i="10"/>
  <c r="GO317" i="1"/>
  <c r="GR316" i="1"/>
  <c r="JX316" i="1"/>
  <c r="W38" i="11"/>
  <c r="BP318" i="6"/>
  <c r="BP317" i="6"/>
  <c r="BM320" i="6"/>
  <c r="DU320" i="1"/>
  <c r="DX318" i="1"/>
  <c r="DX317" i="1"/>
  <c r="HM320" i="1"/>
  <c r="HP317" i="1"/>
  <c r="HP318" i="1"/>
  <c r="EG317" i="1"/>
  <c r="JW317" i="1" s="1"/>
  <c r="EJ316" i="1"/>
  <c r="CZ317" i="1"/>
  <c r="CW320" i="1"/>
  <c r="CZ318" i="1"/>
  <c r="HY320" i="1"/>
  <c r="IB317" i="1"/>
  <c r="IB318" i="1"/>
  <c r="IN316" i="1"/>
  <c r="IK317" i="1"/>
  <c r="T317" i="1"/>
  <c r="T318" i="1"/>
  <c r="Q320" i="1"/>
  <c r="HA317" i="1"/>
  <c r="HD316" i="1"/>
  <c r="GC320" i="6" l="1"/>
  <c r="GF318" i="6"/>
  <c r="GF317" i="6"/>
  <c r="AF317" i="6"/>
  <c r="Q38" i="11"/>
  <c r="AF318" i="6"/>
  <c r="AC320" i="6"/>
  <c r="CZ317" i="6"/>
  <c r="CW320" i="6"/>
  <c r="CZ318" i="6"/>
  <c r="EJ320" i="6"/>
  <c r="EG321" i="6"/>
  <c r="FE321" i="6"/>
  <c r="FH320" i="6"/>
  <c r="BY321" i="1"/>
  <c r="CB320" i="1"/>
  <c r="FT320" i="6"/>
  <c r="FQ321" i="6"/>
  <c r="F317" i="10"/>
  <c r="ES321" i="1"/>
  <c r="EV320" i="1"/>
  <c r="Q321" i="6"/>
  <c r="T320" i="6"/>
  <c r="JW318" i="1"/>
  <c r="H320" i="1"/>
  <c r="E321" i="1"/>
  <c r="KD324" i="1"/>
  <c r="KL326" i="1" s="1"/>
  <c r="D317" i="10"/>
  <c r="JV317" i="1"/>
  <c r="IZ320" i="1"/>
  <c r="IW321" i="1"/>
  <c r="DL317" i="6"/>
  <c r="DI320" i="6"/>
  <c r="DL318" i="6"/>
  <c r="BY322" i="6"/>
  <c r="CB321" i="6"/>
  <c r="FH320" i="1"/>
  <c r="FE321" i="1"/>
  <c r="ES320" i="6"/>
  <c r="EV318" i="6"/>
  <c r="EV317" i="6"/>
  <c r="GR321" i="6"/>
  <c r="GO322" i="6"/>
  <c r="CN322" i="1"/>
  <c r="CK323" i="1"/>
  <c r="HM317" i="6"/>
  <c r="HP317" i="6" s="1"/>
  <c r="DX320" i="6"/>
  <c r="DU321" i="6"/>
  <c r="BA321" i="1"/>
  <c r="BD320" i="1"/>
  <c r="GF322" i="1"/>
  <c r="GC323" i="1"/>
  <c r="AF321" i="1"/>
  <c r="AC322" i="1"/>
  <c r="CL320" i="6"/>
  <c r="HN317" i="6"/>
  <c r="HL328" i="6" s="1"/>
  <c r="BP320" i="1"/>
  <c r="BM321" i="1"/>
  <c r="CN320" i="6"/>
  <c r="CK321" i="6"/>
  <c r="HD318" i="6"/>
  <c r="HA320" i="6"/>
  <c r="HD317" i="6"/>
  <c r="JL316" i="1"/>
  <c r="T320" i="1"/>
  <c r="Q321" i="1"/>
  <c r="CW321" i="1"/>
  <c r="CZ320" i="1"/>
  <c r="FQ323" i="1"/>
  <c r="FT322" i="1"/>
  <c r="GO320" i="1"/>
  <c r="GR318" i="1"/>
  <c r="GR317" i="1"/>
  <c r="JX317" i="1"/>
  <c r="JX318" i="1"/>
  <c r="KF324" i="1"/>
  <c r="DL320" i="1"/>
  <c r="DI321" i="1"/>
  <c r="J320" i="10"/>
  <c r="EJ317" i="1"/>
  <c r="EJ318" i="1"/>
  <c r="EG320" i="1"/>
  <c r="JW320" i="1" s="1"/>
  <c r="BP320" i="6"/>
  <c r="BM321" i="6"/>
  <c r="AO320" i="1"/>
  <c r="JV320" i="1" s="1"/>
  <c r="AR318" i="1"/>
  <c r="H317" i="10"/>
  <c r="AR317" i="1"/>
  <c r="HY321" i="1"/>
  <c r="IB320" i="1"/>
  <c r="DU321" i="1"/>
  <c r="DX320" i="1"/>
  <c r="IN318" i="1"/>
  <c r="IK320" i="1"/>
  <c r="IN317" i="1"/>
  <c r="JI317" i="1"/>
  <c r="HD317" i="1"/>
  <c r="HD318" i="1"/>
  <c r="HA320" i="1"/>
  <c r="D320" i="10" s="1"/>
  <c r="KJ323" i="1"/>
  <c r="KJ327" i="1"/>
  <c r="KJ326" i="1"/>
  <c r="KJ324" i="1"/>
  <c r="KJ321" i="1"/>
  <c r="KJ325" i="1"/>
  <c r="KB320" i="1"/>
  <c r="KJ322" i="1"/>
  <c r="KJ320" i="1"/>
  <c r="JV318" i="1"/>
  <c r="HM321" i="1"/>
  <c r="HP320" i="1"/>
  <c r="GF320" i="6" l="1"/>
  <c r="GC321" i="6"/>
  <c r="EG322" i="6"/>
  <c r="EJ321" i="6"/>
  <c r="CW321" i="6"/>
  <c r="CZ320" i="6"/>
  <c r="AF320" i="6"/>
  <c r="AC321" i="6"/>
  <c r="KL323" i="1"/>
  <c r="KL324" i="1"/>
  <c r="KL320" i="1"/>
  <c r="FQ322" i="6"/>
  <c r="FT321" i="6"/>
  <c r="BY322" i="1"/>
  <c r="CB321" i="1"/>
  <c r="KD320" i="1"/>
  <c r="FH321" i="6"/>
  <c r="FE322" i="6"/>
  <c r="HM320" i="6"/>
  <c r="HP320" i="6" s="1"/>
  <c r="KL321" i="1"/>
  <c r="E322" i="1"/>
  <c r="H321" i="1"/>
  <c r="KL325" i="1"/>
  <c r="T321" i="6"/>
  <c r="Q322" i="6"/>
  <c r="EV321" i="1"/>
  <c r="ES322" i="1"/>
  <c r="KL322" i="1"/>
  <c r="KL327" i="1"/>
  <c r="HP318" i="6"/>
  <c r="HK328" i="6"/>
  <c r="GF323" i="1"/>
  <c r="GC324" i="1"/>
  <c r="EV320" i="6"/>
  <c r="ES321" i="6"/>
  <c r="F320" i="10"/>
  <c r="BD321" i="1"/>
  <c r="BA322" i="1"/>
  <c r="HA321" i="6"/>
  <c r="HD320" i="6"/>
  <c r="CK322" i="6"/>
  <c r="CN321" i="6"/>
  <c r="DU322" i="6"/>
  <c r="DX321" i="6"/>
  <c r="FE322" i="1"/>
  <c r="FH321" i="1"/>
  <c r="DI321" i="6"/>
  <c r="DL320" i="6"/>
  <c r="BP321" i="1"/>
  <c r="BM322" i="1"/>
  <c r="CK324" i="1"/>
  <c r="CN323" i="1"/>
  <c r="BY323" i="6"/>
  <c r="CB322" i="6"/>
  <c r="IZ321" i="1"/>
  <c r="IW322" i="1"/>
  <c r="CL321" i="6"/>
  <c r="HN320" i="6"/>
  <c r="GO323" i="6"/>
  <c r="GR322" i="6"/>
  <c r="AF322" i="1"/>
  <c r="AC323" i="1"/>
  <c r="JI320" i="1"/>
  <c r="IB321" i="1"/>
  <c r="HY322" i="1"/>
  <c r="Q322" i="1"/>
  <c r="T321" i="1"/>
  <c r="IN320" i="1"/>
  <c r="IK321" i="1"/>
  <c r="JL317" i="1"/>
  <c r="C317" i="10"/>
  <c r="JI318" i="1"/>
  <c r="JL318" i="1" s="1"/>
  <c r="KN320" i="1"/>
  <c r="KF320" i="1"/>
  <c r="KN327" i="1"/>
  <c r="KN325" i="1"/>
  <c r="KN321" i="1"/>
  <c r="KN322" i="1"/>
  <c r="KN323" i="1"/>
  <c r="KN326" i="1"/>
  <c r="KN324" i="1"/>
  <c r="GO321" i="1"/>
  <c r="GR320" i="1"/>
  <c r="JX320" i="1"/>
  <c r="H320" i="10"/>
  <c r="AR320" i="1"/>
  <c r="AO321" i="1"/>
  <c r="HA321" i="1"/>
  <c r="HD320" i="1"/>
  <c r="BP321" i="6"/>
  <c r="BM322" i="6"/>
  <c r="DU322" i="1"/>
  <c r="DX321" i="1"/>
  <c r="DL321" i="1"/>
  <c r="DI322" i="1"/>
  <c r="J321" i="10"/>
  <c r="HM322" i="1"/>
  <c r="HP321" i="1"/>
  <c r="EG321" i="1"/>
  <c r="EJ320" i="1"/>
  <c r="FQ324" i="1"/>
  <c r="FT323" i="1"/>
  <c r="CZ321" i="1"/>
  <c r="CW322" i="1"/>
  <c r="GF321" i="6" l="1"/>
  <c r="GC322" i="6"/>
  <c r="AF321" i="6"/>
  <c r="AC322" i="6"/>
  <c r="CW322" i="6"/>
  <c r="CZ321" i="6"/>
  <c r="EJ322" i="6"/>
  <c r="EG323" i="6"/>
  <c r="FH322" i="6"/>
  <c r="FE323" i="6"/>
  <c r="CB322" i="1"/>
  <c r="BY323" i="1"/>
  <c r="FQ323" i="6"/>
  <c r="FT322" i="6"/>
  <c r="Q323" i="6"/>
  <c r="T322" i="6"/>
  <c r="HM321" i="6"/>
  <c r="HP321" i="6" s="1"/>
  <c r="H322" i="1"/>
  <c r="E323" i="1"/>
  <c r="ES323" i="1"/>
  <c r="EV322" i="1"/>
  <c r="IZ322" i="1"/>
  <c r="IW323" i="1"/>
  <c r="DX322" i="6"/>
  <c r="DU323" i="6"/>
  <c r="ES322" i="6"/>
  <c r="EV321" i="6"/>
  <c r="CN324" i="1"/>
  <c r="CK325" i="1"/>
  <c r="HA322" i="6"/>
  <c r="HD321" i="6"/>
  <c r="GC325" i="1"/>
  <c r="GF324" i="1"/>
  <c r="JL320" i="1"/>
  <c r="JG328" i="1"/>
  <c r="CK323" i="6"/>
  <c r="CN322" i="6"/>
  <c r="BD322" i="1"/>
  <c r="BA323" i="1"/>
  <c r="BY324" i="6"/>
  <c r="CB323" i="6"/>
  <c r="BP322" i="1"/>
  <c r="BM323" i="1"/>
  <c r="DI322" i="6"/>
  <c r="DL321" i="6"/>
  <c r="AF323" i="1"/>
  <c r="AC324" i="1"/>
  <c r="GO324" i="6"/>
  <c r="GR323" i="6"/>
  <c r="CL322" i="6"/>
  <c r="HN321" i="6"/>
  <c r="FH322" i="1"/>
  <c r="FE323" i="1"/>
  <c r="C320" i="10"/>
  <c r="EJ321" i="1"/>
  <c r="EG322" i="1"/>
  <c r="JW322" i="1" s="1"/>
  <c r="FT324" i="1"/>
  <c r="FQ325" i="1"/>
  <c r="IK322" i="1"/>
  <c r="IN321" i="1"/>
  <c r="BP322" i="6"/>
  <c r="BM323" i="6"/>
  <c r="DL322" i="1"/>
  <c r="DI323" i="1"/>
  <c r="J322" i="10"/>
  <c r="JW321" i="1"/>
  <c r="GR321" i="1"/>
  <c r="GO322" i="1"/>
  <c r="JX321" i="1"/>
  <c r="F321" i="10"/>
  <c r="HA322" i="1"/>
  <c r="HD321" i="1"/>
  <c r="AO322" i="1"/>
  <c r="JV322" i="1" s="1"/>
  <c r="H321" i="10"/>
  <c r="AR321" i="1"/>
  <c r="JV321" i="1"/>
  <c r="D321" i="10"/>
  <c r="HP322" i="1"/>
  <c r="HM323" i="1"/>
  <c r="CW323" i="1"/>
  <c r="CZ322" i="1"/>
  <c r="DU323" i="1"/>
  <c r="DX322" i="1"/>
  <c r="Q323" i="1"/>
  <c r="T322" i="1"/>
  <c r="JI321" i="1"/>
  <c r="IB322" i="1"/>
  <c r="HY323" i="1"/>
  <c r="GC323" i="6" l="1"/>
  <c r="GF322" i="6"/>
  <c r="EJ323" i="6"/>
  <c r="EG324" i="6"/>
  <c r="CZ322" i="6"/>
  <c r="CW323" i="6"/>
  <c r="AF322" i="6"/>
  <c r="AC323" i="6"/>
  <c r="F322" i="10"/>
  <c r="FQ324" i="6"/>
  <c r="FT323" i="6"/>
  <c r="CB323" i="1"/>
  <c r="BY324" i="1"/>
  <c r="FE324" i="6"/>
  <c r="FH323" i="6"/>
  <c r="ES324" i="1"/>
  <c r="EV323" i="1"/>
  <c r="H323" i="1"/>
  <c r="E324" i="1"/>
  <c r="Q324" i="6"/>
  <c r="T323" i="6"/>
  <c r="CK324" i="6"/>
  <c r="CN323" i="6"/>
  <c r="AC325" i="1"/>
  <c r="AF324" i="1"/>
  <c r="DL322" i="6"/>
  <c r="DI323" i="6"/>
  <c r="FH323" i="1"/>
  <c r="FE324" i="1"/>
  <c r="EV322" i="6"/>
  <c r="ES323" i="6"/>
  <c r="BP323" i="1"/>
  <c r="BM324" i="1"/>
  <c r="DX323" i="6"/>
  <c r="DU324" i="6"/>
  <c r="JI322" i="1"/>
  <c r="JL322" i="1" s="1"/>
  <c r="BD323" i="1"/>
  <c r="BA324" i="1"/>
  <c r="CL323" i="6"/>
  <c r="HN322" i="6"/>
  <c r="BY325" i="6"/>
  <c r="CB324" i="6"/>
  <c r="GF325" i="1"/>
  <c r="GC326" i="1"/>
  <c r="HM322" i="6"/>
  <c r="HP322" i="6" s="1"/>
  <c r="GR324" i="6"/>
  <c r="GO325" i="6"/>
  <c r="HA323" i="6"/>
  <c r="HD322" i="6"/>
  <c r="IZ323" i="1"/>
  <c r="IW324" i="1"/>
  <c r="CK326" i="1"/>
  <c r="CN325" i="1"/>
  <c r="DU324" i="1"/>
  <c r="DX323" i="1"/>
  <c r="HY324" i="1"/>
  <c r="IB323" i="1"/>
  <c r="JL321" i="1"/>
  <c r="C321" i="10"/>
  <c r="HA323" i="1"/>
  <c r="D323" i="10" s="1"/>
  <c r="HD322" i="1"/>
  <c r="FQ326" i="1"/>
  <c r="FT325" i="1"/>
  <c r="DI324" i="1"/>
  <c r="DL323" i="1"/>
  <c r="J323" i="10"/>
  <c r="AR322" i="1"/>
  <c r="AO323" i="1"/>
  <c r="JV323" i="1" s="1"/>
  <c r="H322" i="10"/>
  <c r="IK323" i="1"/>
  <c r="IN322" i="1"/>
  <c r="CZ323" i="1"/>
  <c r="CW324" i="1"/>
  <c r="T323" i="1"/>
  <c r="Q324" i="1"/>
  <c r="D322" i="10"/>
  <c r="EG323" i="1"/>
  <c r="EJ322" i="1"/>
  <c r="BP323" i="6"/>
  <c r="BM324" i="6"/>
  <c r="HM324" i="1"/>
  <c r="HP323" i="1"/>
  <c r="GR322" i="1"/>
  <c r="GO323" i="1"/>
  <c r="JX322" i="1"/>
  <c r="GF323" i="6" l="1"/>
  <c r="GC324" i="6"/>
  <c r="AF323" i="6"/>
  <c r="AC324" i="6"/>
  <c r="CW324" i="6"/>
  <c r="CZ323" i="6"/>
  <c r="EJ324" i="6"/>
  <c r="EG325" i="6"/>
  <c r="CB324" i="1"/>
  <c r="BY325" i="1"/>
  <c r="FE325" i="6"/>
  <c r="FH324" i="6"/>
  <c r="FT324" i="6"/>
  <c r="FQ325" i="6"/>
  <c r="H324" i="1"/>
  <c r="E325" i="1"/>
  <c r="T324" i="6"/>
  <c r="Q325" i="6"/>
  <c r="EV324" i="1"/>
  <c r="ES325" i="1"/>
  <c r="C322" i="10"/>
  <c r="CB325" i="6"/>
  <c r="BY326" i="6"/>
  <c r="BM325" i="1"/>
  <c r="BP324" i="1"/>
  <c r="CN327" i="1"/>
  <c r="CN326" i="1"/>
  <c r="CK329" i="1"/>
  <c r="IW325" i="1"/>
  <c r="IZ324" i="1"/>
  <c r="FH324" i="1"/>
  <c r="FE325" i="1"/>
  <c r="AC326" i="1"/>
  <c r="AF325" i="1"/>
  <c r="ES324" i="6"/>
  <c r="EV323" i="6"/>
  <c r="GR325" i="6"/>
  <c r="GO326" i="6"/>
  <c r="CK325" i="6"/>
  <c r="CN324" i="6"/>
  <c r="CL324" i="6"/>
  <c r="HN323" i="6"/>
  <c r="BD324" i="1"/>
  <c r="BA325" i="1"/>
  <c r="HD323" i="6"/>
  <c r="HA324" i="6"/>
  <c r="DX324" i="6"/>
  <c r="DU325" i="6"/>
  <c r="DI324" i="6"/>
  <c r="DL323" i="6"/>
  <c r="HM323" i="6"/>
  <c r="HP323" i="6" s="1"/>
  <c r="GC329" i="1"/>
  <c r="GF326" i="1"/>
  <c r="GF327" i="1"/>
  <c r="CZ324" i="1"/>
  <c r="CW325" i="1"/>
  <c r="IK324" i="1"/>
  <c r="IN323" i="1"/>
  <c r="IB324" i="1"/>
  <c r="HY325" i="1"/>
  <c r="EJ323" i="1"/>
  <c r="EG324" i="1"/>
  <c r="JW324" i="1" s="1"/>
  <c r="JI323" i="1"/>
  <c r="F323" i="10"/>
  <c r="HP324" i="1"/>
  <c r="HM325" i="1"/>
  <c r="T324" i="1"/>
  <c r="Q325" i="1"/>
  <c r="GO324" i="1"/>
  <c r="GR323" i="1"/>
  <c r="JX323" i="1"/>
  <c r="FT326" i="1"/>
  <c r="FQ329" i="1"/>
  <c r="FT327" i="1"/>
  <c r="AO324" i="1"/>
  <c r="JV324" i="1" s="1"/>
  <c r="AR323" i="1"/>
  <c r="H323" i="10"/>
  <c r="HD323" i="1"/>
  <c r="HA324" i="1"/>
  <c r="DL324" i="1"/>
  <c r="DI325" i="1"/>
  <c r="J324" i="10"/>
  <c r="BP324" i="6"/>
  <c r="BM325" i="6"/>
  <c r="JW323" i="1"/>
  <c r="DX324" i="1"/>
  <c r="DU325" i="1"/>
  <c r="GC325" i="6" l="1"/>
  <c r="GF324" i="6"/>
  <c r="EJ325" i="6"/>
  <c r="EG326" i="6"/>
  <c r="CZ324" i="6"/>
  <c r="CW325" i="6"/>
  <c r="AC325" i="6"/>
  <c r="AF324" i="6"/>
  <c r="FQ326" i="6"/>
  <c r="FT325" i="6"/>
  <c r="FE326" i="6"/>
  <c r="FH325" i="6"/>
  <c r="BY326" i="1"/>
  <c r="CB325" i="1"/>
  <c r="T325" i="6"/>
  <c r="Q326" i="6"/>
  <c r="E326" i="1"/>
  <c r="H325" i="1"/>
  <c r="ES326" i="1"/>
  <c r="EV325" i="1"/>
  <c r="HM324" i="6"/>
  <c r="HP324" i="6" s="1"/>
  <c r="F324" i="10"/>
  <c r="JI324" i="1"/>
  <c r="JL324" i="1" s="1"/>
  <c r="AF326" i="1"/>
  <c r="AC329" i="1"/>
  <c r="AF327" i="1"/>
  <c r="CK330" i="1"/>
  <c r="CN329" i="1"/>
  <c r="GF329" i="1"/>
  <c r="GC330" i="1"/>
  <c r="DL324" i="6"/>
  <c r="DI325" i="6"/>
  <c r="CK326" i="6"/>
  <c r="CN325" i="6"/>
  <c r="GR326" i="6"/>
  <c r="GO329" i="6"/>
  <c r="GR327" i="6"/>
  <c r="FH325" i="1"/>
  <c r="FE326" i="1"/>
  <c r="CL325" i="6"/>
  <c r="HN324" i="6"/>
  <c r="HD324" i="6"/>
  <c r="HA325" i="6"/>
  <c r="BP325" i="1"/>
  <c r="BM326" i="1"/>
  <c r="CB326" i="6"/>
  <c r="BY329" i="6"/>
  <c r="CB327" i="6"/>
  <c r="DX325" i="6"/>
  <c r="DU326" i="6"/>
  <c r="ES325" i="6"/>
  <c r="EV324" i="6"/>
  <c r="IZ325" i="1"/>
  <c r="IW326" i="1"/>
  <c r="BD325" i="1"/>
  <c r="BA326" i="1"/>
  <c r="D324" i="10"/>
  <c r="FQ330" i="1"/>
  <c r="FT329" i="1"/>
  <c r="CZ325" i="1"/>
  <c r="CW326" i="1"/>
  <c r="HA325" i="1"/>
  <c r="D325" i="10" s="1"/>
  <c r="HD324" i="1"/>
  <c r="DX325" i="1"/>
  <c r="DU326" i="1"/>
  <c r="C323" i="10"/>
  <c r="JL323" i="1"/>
  <c r="GO325" i="1"/>
  <c r="GR324" i="1"/>
  <c r="JX324" i="1"/>
  <c r="Q326" i="1"/>
  <c r="T325" i="1"/>
  <c r="H324" i="10"/>
  <c r="AR324" i="1"/>
  <c r="AO325" i="1"/>
  <c r="JV325" i="1" s="1"/>
  <c r="BP325" i="6"/>
  <c r="BM326" i="6"/>
  <c r="IK325" i="1"/>
  <c r="IN324" i="1"/>
  <c r="EJ324" i="1"/>
  <c r="EG325" i="1"/>
  <c r="IB325" i="1"/>
  <c r="HY326" i="1"/>
  <c r="DL325" i="1"/>
  <c r="DI326" i="1"/>
  <c r="J325" i="10"/>
  <c r="HM326" i="1"/>
  <c r="HP325" i="1"/>
  <c r="GC326" i="6" l="1"/>
  <c r="GF325" i="6"/>
  <c r="CZ325" i="6"/>
  <c r="CW326" i="6"/>
  <c r="AF325" i="6"/>
  <c r="AC326" i="6"/>
  <c r="EG329" i="6"/>
  <c r="EJ326" i="6"/>
  <c r="EJ327" i="6"/>
  <c r="BY329" i="1"/>
  <c r="CB327" i="1"/>
  <c r="CB326" i="1"/>
  <c r="FH327" i="6"/>
  <c r="FH326" i="6"/>
  <c r="FE329" i="6"/>
  <c r="FQ329" i="6"/>
  <c r="FT326" i="6"/>
  <c r="FT327" i="6"/>
  <c r="C324" i="10"/>
  <c r="EV327" i="1"/>
  <c r="EV326" i="1"/>
  <c r="ES329" i="1"/>
  <c r="E329" i="1"/>
  <c r="H326" i="1"/>
  <c r="H327" i="1"/>
  <c r="Q329" i="6"/>
  <c r="T327" i="6"/>
  <c r="S39" i="11"/>
  <c r="T326" i="6"/>
  <c r="BD327" i="1"/>
  <c r="BA329" i="1"/>
  <c r="BD326" i="1"/>
  <c r="BP326" i="1"/>
  <c r="BM329" i="1"/>
  <c r="BP327" i="1"/>
  <c r="IW329" i="1"/>
  <c r="IZ326" i="1"/>
  <c r="IZ327" i="1"/>
  <c r="HD325" i="6"/>
  <c r="HA326" i="6"/>
  <c r="EV325" i="6"/>
  <c r="ES326" i="6"/>
  <c r="CN326" i="6"/>
  <c r="CN327" i="6"/>
  <c r="CK329" i="6"/>
  <c r="GC331" i="1"/>
  <c r="GF330" i="1"/>
  <c r="CL326" i="6"/>
  <c r="HN325" i="6"/>
  <c r="HM325" i="6"/>
  <c r="HP325" i="6" s="1"/>
  <c r="DL325" i="6"/>
  <c r="DI326" i="6"/>
  <c r="FH327" i="1"/>
  <c r="FE329" i="1"/>
  <c r="FH326" i="1"/>
  <c r="DX327" i="6"/>
  <c r="DX326" i="6"/>
  <c r="DU329" i="6"/>
  <c r="AC330" i="1"/>
  <c r="AF329" i="1"/>
  <c r="GO330" i="6"/>
  <c r="GR329" i="6"/>
  <c r="CB329" i="6"/>
  <c r="BY330" i="6"/>
  <c r="CK331" i="1"/>
  <c r="CN330" i="1"/>
  <c r="HP326" i="1"/>
  <c r="HM329" i="1"/>
  <c r="HP327" i="1"/>
  <c r="DI329" i="1"/>
  <c r="DL327" i="1"/>
  <c r="DL326" i="1"/>
  <c r="J326" i="10"/>
  <c r="EG326" i="1"/>
  <c r="JW326" i="1" s="1"/>
  <c r="EJ325" i="1"/>
  <c r="JW325" i="1"/>
  <c r="CW329" i="1"/>
  <c r="CZ327" i="1"/>
  <c r="CZ326" i="1"/>
  <c r="IB327" i="1"/>
  <c r="HY329" i="1"/>
  <c r="IB326" i="1"/>
  <c r="GO326" i="1"/>
  <c r="GR325" i="1"/>
  <c r="JX325" i="1"/>
  <c r="Q329" i="1"/>
  <c r="T326" i="1"/>
  <c r="T327" i="1"/>
  <c r="F325" i="10"/>
  <c r="HA326" i="1"/>
  <c r="HD325" i="1"/>
  <c r="JI325" i="1"/>
  <c r="IN325" i="1"/>
  <c r="IK326" i="1"/>
  <c r="BM329" i="6"/>
  <c r="BP327" i="6"/>
  <c r="BP326" i="6"/>
  <c r="W39" i="11"/>
  <c r="DX327" i="1"/>
  <c r="DX326" i="1"/>
  <c r="DU329" i="1"/>
  <c r="AR325" i="1"/>
  <c r="H325" i="10"/>
  <c r="AO326" i="1"/>
  <c r="FT330" i="1"/>
  <c r="FQ331" i="1"/>
  <c r="GF327" i="6" l="1"/>
  <c r="GF326" i="6"/>
  <c r="GC329" i="6"/>
  <c r="EG330" i="6"/>
  <c r="EJ329" i="6"/>
  <c r="AF326" i="6"/>
  <c r="AC329" i="6"/>
  <c r="AF327" i="6"/>
  <c r="Q39" i="11"/>
  <c r="CZ326" i="6"/>
  <c r="CW329" i="6"/>
  <c r="CZ327" i="6"/>
  <c r="FQ330" i="6"/>
  <c r="FT329" i="6"/>
  <c r="FE330" i="6"/>
  <c r="FH329" i="6"/>
  <c r="CB329" i="1"/>
  <c r="BY330" i="1"/>
  <c r="D326" i="10"/>
  <c r="Q330" i="6"/>
  <c r="T329" i="6"/>
  <c r="E330" i="1"/>
  <c r="H329" i="1"/>
  <c r="EV329" i="1"/>
  <c r="ES330" i="1"/>
  <c r="JW327" i="1"/>
  <c r="DL327" i="6"/>
  <c r="DL326" i="6"/>
  <c r="DI329" i="6"/>
  <c r="IZ329" i="1"/>
  <c r="IW330" i="1"/>
  <c r="BM330" i="1"/>
  <c r="BP329" i="1"/>
  <c r="GO331" i="6"/>
  <c r="GR330" i="6"/>
  <c r="HD327" i="6"/>
  <c r="HA329" i="6"/>
  <c r="HD326" i="6"/>
  <c r="EV327" i="6"/>
  <c r="EV326" i="6"/>
  <c r="ES329" i="6"/>
  <c r="AC331" i="1"/>
  <c r="AF330" i="1"/>
  <c r="DU330" i="6"/>
  <c r="DX329" i="6"/>
  <c r="CL329" i="6"/>
  <c r="HN326" i="6"/>
  <c r="HL337" i="6" s="1"/>
  <c r="GF331" i="1"/>
  <c r="GC332" i="1"/>
  <c r="BA330" i="1"/>
  <c r="BD329" i="1"/>
  <c r="KD333" i="1"/>
  <c r="KL331" i="1" s="1"/>
  <c r="CK332" i="1"/>
  <c r="CN331" i="1"/>
  <c r="CN329" i="6"/>
  <c r="CK330" i="6"/>
  <c r="HM326" i="6"/>
  <c r="HK337" i="6" s="1"/>
  <c r="CB330" i="6"/>
  <c r="BY331" i="6"/>
  <c r="FH329" i="1"/>
  <c r="FE330" i="1"/>
  <c r="DL329" i="1"/>
  <c r="DI330" i="1"/>
  <c r="J329" i="10"/>
  <c r="H326" i="10"/>
  <c r="AO329" i="1"/>
  <c r="JV329" i="1" s="1"/>
  <c r="AR327" i="1"/>
  <c r="AR326" i="1"/>
  <c r="HD327" i="1"/>
  <c r="HA329" i="1"/>
  <c r="D329" i="10" s="1"/>
  <c r="HD326" i="1"/>
  <c r="KB333" i="1"/>
  <c r="C325" i="10"/>
  <c r="JL325" i="1"/>
  <c r="JV326" i="1"/>
  <c r="GR327" i="1"/>
  <c r="GR326" i="1"/>
  <c r="GO329" i="1"/>
  <c r="JX327" i="1"/>
  <c r="JX326" i="1"/>
  <c r="KF333" i="1"/>
  <c r="JV327" i="1"/>
  <c r="HP329" i="1"/>
  <c r="HM330" i="1"/>
  <c r="DX329" i="1"/>
  <c r="DU330" i="1"/>
  <c r="T329" i="1"/>
  <c r="Q330" i="1"/>
  <c r="CW330" i="1"/>
  <c r="CZ329" i="1"/>
  <c r="JI326" i="1"/>
  <c r="JI327" i="1" s="1"/>
  <c r="JL327" i="1" s="1"/>
  <c r="BP329" i="6"/>
  <c r="BM330" i="6"/>
  <c r="IN327" i="1"/>
  <c r="IN326" i="1"/>
  <c r="IK329" i="1"/>
  <c r="FQ332" i="1"/>
  <c r="FT331" i="1"/>
  <c r="F326" i="10"/>
  <c r="HY330" i="1"/>
  <c r="IB329" i="1"/>
  <c r="EG329" i="1"/>
  <c r="EJ326" i="1"/>
  <c r="EJ327" i="1"/>
  <c r="GC330" i="6" l="1"/>
  <c r="GF329" i="6"/>
  <c r="CW330" i="6"/>
  <c r="CZ329" i="6"/>
  <c r="AF329" i="6"/>
  <c r="AC330" i="6"/>
  <c r="EJ330" i="6"/>
  <c r="EG331" i="6"/>
  <c r="CB330" i="1"/>
  <c r="BY331" i="1"/>
  <c r="FH330" i="6"/>
  <c r="FE331" i="6"/>
  <c r="FQ331" i="6"/>
  <c r="FT330" i="6"/>
  <c r="KL336" i="1"/>
  <c r="KL332" i="1"/>
  <c r="KL335" i="1"/>
  <c r="E331" i="1"/>
  <c r="H330" i="1"/>
  <c r="ES331" i="1"/>
  <c r="EV330" i="1"/>
  <c r="T330" i="6"/>
  <c r="Q331" i="6"/>
  <c r="KL329" i="1"/>
  <c r="KL333" i="1"/>
  <c r="KL334" i="1"/>
  <c r="KL330" i="1"/>
  <c r="CB331" i="6"/>
  <c r="BY332" i="6"/>
  <c r="GO332" i="6"/>
  <c r="GR331" i="6"/>
  <c r="GF332" i="1"/>
  <c r="GC333" i="1"/>
  <c r="AC332" i="1"/>
  <c r="AF331" i="1"/>
  <c r="BM331" i="1"/>
  <c r="BP330" i="1"/>
  <c r="IZ330" i="1"/>
  <c r="IW331" i="1"/>
  <c r="EV329" i="6"/>
  <c r="ES330" i="6"/>
  <c r="CK333" i="1"/>
  <c r="CN332" i="1"/>
  <c r="HA330" i="6"/>
  <c r="HD329" i="6"/>
  <c r="CL330" i="6"/>
  <c r="HN329" i="6"/>
  <c r="HM329" i="6"/>
  <c r="HP329" i="6" s="1"/>
  <c r="DL329" i="6"/>
  <c r="DI330" i="6"/>
  <c r="CN330" i="6"/>
  <c r="CK331" i="6"/>
  <c r="HP326" i="6"/>
  <c r="HP327" i="6"/>
  <c r="F329" i="10"/>
  <c r="KD329" i="1"/>
  <c r="FE331" i="1"/>
  <c r="FH330" i="1"/>
  <c r="BA331" i="1"/>
  <c r="BD330" i="1"/>
  <c r="DU331" i="6"/>
  <c r="DX330" i="6"/>
  <c r="GR329" i="1"/>
  <c r="GO330" i="1"/>
  <c r="JX329" i="1"/>
  <c r="HY331" i="1"/>
  <c r="IB330" i="1"/>
  <c r="T330" i="1"/>
  <c r="Q331" i="1"/>
  <c r="AR329" i="1"/>
  <c r="H329" i="10"/>
  <c r="AO330" i="1"/>
  <c r="JV330" i="1" s="1"/>
  <c r="KJ333" i="1"/>
  <c r="KJ330" i="1"/>
  <c r="KJ332" i="1"/>
  <c r="KJ335" i="1"/>
  <c r="KJ329" i="1"/>
  <c r="KJ334" i="1"/>
  <c r="KB329" i="1"/>
  <c r="KJ331" i="1"/>
  <c r="KJ336" i="1"/>
  <c r="DX330" i="1"/>
  <c r="DU331" i="1"/>
  <c r="BM331" i="6"/>
  <c r="BP330" i="6"/>
  <c r="HM331" i="1"/>
  <c r="HP330" i="1"/>
  <c r="EG330" i="1"/>
  <c r="JW330" i="1" s="1"/>
  <c r="EJ329" i="1"/>
  <c r="JI329" i="1"/>
  <c r="JG337" i="1" s="1"/>
  <c r="FT332" i="1"/>
  <c r="FQ333" i="1"/>
  <c r="JW329" i="1"/>
  <c r="KF329" i="1"/>
  <c r="KN334" i="1"/>
  <c r="KN331" i="1"/>
  <c r="KN332" i="1"/>
  <c r="KN333" i="1"/>
  <c r="KN335" i="1"/>
  <c r="KN330" i="1"/>
  <c r="KN329" i="1"/>
  <c r="KN336" i="1"/>
  <c r="DI331" i="1"/>
  <c r="DL330" i="1"/>
  <c r="J330" i="10"/>
  <c r="CZ330" i="1"/>
  <c r="CW331" i="1"/>
  <c r="HD329" i="1"/>
  <c r="HA330" i="1"/>
  <c r="D330" i="10" s="1"/>
  <c r="C326" i="10"/>
  <c r="JL326" i="1"/>
  <c r="IN329" i="1"/>
  <c r="IK330" i="1"/>
  <c r="GC331" i="6" l="1"/>
  <c r="GF330" i="6"/>
  <c r="AF330" i="6"/>
  <c r="AC331" i="6"/>
  <c r="EG332" i="6"/>
  <c r="EJ331" i="6"/>
  <c r="CZ330" i="6"/>
  <c r="CW331" i="6"/>
  <c r="FT331" i="6"/>
  <c r="FQ332" i="6"/>
  <c r="FH331" i="6"/>
  <c r="FE332" i="6"/>
  <c r="BY332" i="1"/>
  <c r="CB331" i="1"/>
  <c r="T331" i="6"/>
  <c r="Q332" i="6"/>
  <c r="EV331" i="1"/>
  <c r="ES332" i="1"/>
  <c r="H331" i="1"/>
  <c r="E332" i="1"/>
  <c r="F330" i="10"/>
  <c r="DI331" i="6"/>
  <c r="DL330" i="6"/>
  <c r="CK334" i="1"/>
  <c r="CN333" i="1"/>
  <c r="DX331" i="6"/>
  <c r="DU332" i="6"/>
  <c r="EV330" i="6"/>
  <c r="ES331" i="6"/>
  <c r="BM332" i="1"/>
  <c r="BP331" i="1"/>
  <c r="IZ331" i="1"/>
  <c r="IW332" i="1"/>
  <c r="AF332" i="1"/>
  <c r="AC333" i="1"/>
  <c r="GC334" i="1"/>
  <c r="GF333" i="1"/>
  <c r="BD331" i="1"/>
  <c r="BA332" i="1"/>
  <c r="CL331" i="6"/>
  <c r="HN330" i="6"/>
  <c r="GR332" i="6"/>
  <c r="GO333" i="6"/>
  <c r="FH331" i="1"/>
  <c r="FE332" i="1"/>
  <c r="BY333" i="6"/>
  <c r="CB332" i="6"/>
  <c r="CN331" i="6"/>
  <c r="CK332" i="6"/>
  <c r="HD330" i="6"/>
  <c r="HA331" i="6"/>
  <c r="HM330" i="6"/>
  <c r="HP330" i="6" s="1"/>
  <c r="JI330" i="1"/>
  <c r="JL330" i="1" s="1"/>
  <c r="H330" i="10"/>
  <c r="AR330" i="1"/>
  <c r="AO331" i="1"/>
  <c r="JV331" i="1" s="1"/>
  <c r="Q332" i="1"/>
  <c r="T331" i="1"/>
  <c r="CW332" i="1"/>
  <c r="CZ331" i="1"/>
  <c r="C329" i="10"/>
  <c r="JL329" i="1"/>
  <c r="GO331" i="1"/>
  <c r="GR330" i="1"/>
  <c r="JX330" i="1"/>
  <c r="DX331" i="1"/>
  <c r="DU332" i="1"/>
  <c r="HM332" i="1"/>
  <c r="HP331" i="1"/>
  <c r="IN330" i="1"/>
  <c r="IK331" i="1"/>
  <c r="IB331" i="1"/>
  <c r="HY332" i="1"/>
  <c r="HA331" i="1"/>
  <c r="D331" i="10" s="1"/>
  <c r="HD330" i="1"/>
  <c r="DI332" i="1"/>
  <c r="DL331" i="1"/>
  <c r="J331" i="10"/>
  <c r="BM332" i="6"/>
  <c r="BP331" i="6"/>
  <c r="FQ334" i="1"/>
  <c r="FT333" i="1"/>
  <c r="EJ330" i="1"/>
  <c r="EG331" i="1"/>
  <c r="GC332" i="6" l="1"/>
  <c r="GF331" i="6"/>
  <c r="CW332" i="6"/>
  <c r="CZ331" i="6"/>
  <c r="EG333" i="6"/>
  <c r="EJ332" i="6"/>
  <c r="AC332" i="6"/>
  <c r="AF331" i="6"/>
  <c r="BY333" i="1"/>
  <c r="CB332" i="1"/>
  <c r="FH332" i="6"/>
  <c r="FE333" i="6"/>
  <c r="FT332" i="6"/>
  <c r="FQ333" i="6"/>
  <c r="EV332" i="1"/>
  <c r="ES333" i="1"/>
  <c r="T332" i="6"/>
  <c r="Q333" i="6"/>
  <c r="H332" i="1"/>
  <c r="E333" i="1"/>
  <c r="BY334" i="6"/>
  <c r="CB333" i="6"/>
  <c r="ES332" i="6"/>
  <c r="EV331" i="6"/>
  <c r="DX332" i="6"/>
  <c r="DU333" i="6"/>
  <c r="BP332" i="1"/>
  <c r="BM333" i="1"/>
  <c r="C330" i="10"/>
  <c r="BA333" i="1"/>
  <c r="BD332" i="1"/>
  <c r="AC334" i="1"/>
  <c r="AF333" i="1"/>
  <c r="FH332" i="1"/>
  <c r="FE333" i="1"/>
  <c r="GC335" i="1"/>
  <c r="GF334" i="1"/>
  <c r="CL332" i="6"/>
  <c r="HN331" i="6"/>
  <c r="HA332" i="6"/>
  <c r="HD331" i="6"/>
  <c r="GR333" i="6"/>
  <c r="GO334" i="6"/>
  <c r="CN332" i="6"/>
  <c r="CK333" i="6"/>
  <c r="CK335" i="1"/>
  <c r="CN334" i="1"/>
  <c r="IW333" i="1"/>
  <c r="IZ332" i="1"/>
  <c r="HM331" i="6"/>
  <c r="HP331" i="6" s="1"/>
  <c r="DI332" i="6"/>
  <c r="DL331" i="6"/>
  <c r="BM333" i="6"/>
  <c r="BP332" i="6"/>
  <c r="GO332" i="1"/>
  <c r="GR331" i="1"/>
  <c r="JX331" i="1"/>
  <c r="EG332" i="1"/>
  <c r="JW332" i="1" s="1"/>
  <c r="EJ331" i="1"/>
  <c r="HY333" i="1"/>
  <c r="IB332" i="1"/>
  <c r="DX332" i="1"/>
  <c r="DU333" i="1"/>
  <c r="FT334" i="1"/>
  <c r="FQ335" i="1"/>
  <c r="CZ332" i="1"/>
  <c r="CW333" i="1"/>
  <c r="DL332" i="1"/>
  <c r="DI333" i="1"/>
  <c r="J332" i="10"/>
  <c r="IN331" i="1"/>
  <c r="IK332" i="1"/>
  <c r="HA332" i="1"/>
  <c r="D332" i="10" s="1"/>
  <c r="HD331" i="1"/>
  <c r="JW331" i="1"/>
  <c r="JI331" i="1"/>
  <c r="H331" i="10"/>
  <c r="AR331" i="1"/>
  <c r="AO332" i="1"/>
  <c r="JV332" i="1" s="1"/>
  <c r="T332" i="1"/>
  <c r="Q333" i="1"/>
  <c r="F331" i="10"/>
  <c r="HM333" i="1"/>
  <c r="HP332" i="1"/>
  <c r="GF332" i="6" l="1"/>
  <c r="GC333" i="6"/>
  <c r="AF332" i="6"/>
  <c r="AC333" i="6"/>
  <c r="EG334" i="6"/>
  <c r="EJ333" i="6"/>
  <c r="CZ332" i="6"/>
  <c r="CW333" i="6"/>
  <c r="FQ334" i="6"/>
  <c r="FT333" i="6"/>
  <c r="FE334" i="6"/>
  <c r="FH333" i="6"/>
  <c r="CB333" i="1"/>
  <c r="BY334" i="1"/>
  <c r="E334" i="1"/>
  <c r="H333" i="1"/>
  <c r="ES334" i="1"/>
  <c r="EV333" i="1"/>
  <c r="T333" i="6"/>
  <c r="Q334" i="6"/>
  <c r="GO335" i="6"/>
  <c r="GR334" i="6"/>
  <c r="FH333" i="1"/>
  <c r="FE334" i="1"/>
  <c r="ES333" i="6"/>
  <c r="EV332" i="6"/>
  <c r="DI333" i="6"/>
  <c r="DL332" i="6"/>
  <c r="CB334" i="6"/>
  <c r="BY335" i="6"/>
  <c r="HD332" i="6"/>
  <c r="HA333" i="6"/>
  <c r="AF334" i="1"/>
  <c r="AC335" i="1"/>
  <c r="IW334" i="1"/>
  <c r="IZ333" i="1"/>
  <c r="BA334" i="1"/>
  <c r="BD333" i="1"/>
  <c r="CL333" i="6"/>
  <c r="HN332" i="6"/>
  <c r="BM334" i="1"/>
  <c r="BP333" i="1"/>
  <c r="CK338" i="1"/>
  <c r="CN335" i="1"/>
  <c r="CN336" i="1"/>
  <c r="GF336" i="1"/>
  <c r="GC338" i="1"/>
  <c r="GF335" i="1"/>
  <c r="DX333" i="6"/>
  <c r="DU334" i="6"/>
  <c r="HM332" i="6"/>
  <c r="HP332" i="6" s="1"/>
  <c r="CK334" i="6"/>
  <c r="CN333" i="6"/>
  <c r="JI332" i="1"/>
  <c r="JL332" i="1" s="1"/>
  <c r="F332" i="10"/>
  <c r="T333" i="1"/>
  <c r="Q334" i="1"/>
  <c r="GR332" i="1"/>
  <c r="GO333" i="1"/>
  <c r="JX332" i="1"/>
  <c r="FQ338" i="1"/>
  <c r="FT335" i="1"/>
  <c r="FT336" i="1"/>
  <c r="H332" i="10"/>
  <c r="AR332" i="1"/>
  <c r="AO333" i="1"/>
  <c r="DI334" i="1"/>
  <c r="DL333" i="1"/>
  <c r="J333" i="10"/>
  <c r="HP333" i="1"/>
  <c r="HM334" i="1"/>
  <c r="IK333" i="1"/>
  <c r="IN332" i="1"/>
  <c r="DU334" i="1"/>
  <c r="DX333" i="1"/>
  <c r="EJ332" i="1"/>
  <c r="EG333" i="1"/>
  <c r="JW333" i="1" s="1"/>
  <c r="HD332" i="1"/>
  <c r="HA333" i="1"/>
  <c r="D333" i="10" s="1"/>
  <c r="CZ333" i="1"/>
  <c r="CW334" i="1"/>
  <c r="JL331" i="1"/>
  <c r="C331" i="10"/>
  <c r="IB333" i="1"/>
  <c r="HY334" i="1"/>
  <c r="BP333" i="6"/>
  <c r="BM334" i="6"/>
  <c r="GF333" i="6" l="1"/>
  <c r="GC334" i="6"/>
  <c r="CW334" i="6"/>
  <c r="CZ333" i="6"/>
  <c r="EJ334" i="6"/>
  <c r="EG335" i="6"/>
  <c r="AC334" i="6"/>
  <c r="AF333" i="6"/>
  <c r="BY335" i="1"/>
  <c r="CB334" i="1"/>
  <c r="HM333" i="6"/>
  <c r="HP333" i="6" s="1"/>
  <c r="FE335" i="6"/>
  <c r="FH334" i="6"/>
  <c r="FQ335" i="6"/>
  <c r="FT334" i="6"/>
  <c r="Q335" i="6"/>
  <c r="T334" i="6"/>
  <c r="ES335" i="1"/>
  <c r="EV334" i="1"/>
  <c r="H334" i="1"/>
  <c r="E335" i="1"/>
  <c r="CN338" i="1"/>
  <c r="CK339" i="1"/>
  <c r="BP334" i="1"/>
  <c r="BM335" i="1"/>
  <c r="CB336" i="6"/>
  <c r="BY338" i="6"/>
  <c r="CB335" i="6"/>
  <c r="DU335" i="6"/>
  <c r="DX334" i="6"/>
  <c r="DL333" i="6"/>
  <c r="DI334" i="6"/>
  <c r="CL334" i="6"/>
  <c r="HN333" i="6"/>
  <c r="CK335" i="6"/>
  <c r="CN334" i="6"/>
  <c r="EV333" i="6"/>
  <c r="ES334" i="6"/>
  <c r="BD334" i="1"/>
  <c r="BA335" i="1"/>
  <c r="FH334" i="1"/>
  <c r="FE335" i="1"/>
  <c r="F333" i="10"/>
  <c r="GC339" i="1"/>
  <c r="GF338" i="1"/>
  <c r="IW335" i="1"/>
  <c r="IZ334" i="1"/>
  <c r="HD333" i="6"/>
  <c r="HA334" i="6"/>
  <c r="AF335" i="1"/>
  <c r="AF336" i="1"/>
  <c r="AC338" i="1"/>
  <c r="GO338" i="6"/>
  <c r="GR336" i="6"/>
  <c r="GR335" i="6"/>
  <c r="C332" i="10"/>
  <c r="HY335" i="1"/>
  <c r="IB334" i="1"/>
  <c r="Q335" i="1"/>
  <c r="T334" i="1"/>
  <c r="FQ339" i="1"/>
  <c r="FT338" i="1"/>
  <c r="CW335" i="1"/>
  <c r="CZ334" i="1"/>
  <c r="AR333" i="1"/>
  <c r="AO334" i="1"/>
  <c r="JV334" i="1" s="1"/>
  <c r="H333" i="10"/>
  <c r="HP334" i="1"/>
  <c r="HM335" i="1"/>
  <c r="DI335" i="1"/>
  <c r="DL334" i="1"/>
  <c r="J334" i="10"/>
  <c r="DX334" i="1"/>
  <c r="DU335" i="1"/>
  <c r="IN333" i="1"/>
  <c r="IK334" i="1"/>
  <c r="GR333" i="1"/>
  <c r="GO334" i="1"/>
  <c r="JX333" i="1"/>
  <c r="JI333" i="1"/>
  <c r="BP334" i="6"/>
  <c r="BM335" i="6"/>
  <c r="HD333" i="1"/>
  <c r="HA334" i="1"/>
  <c r="EJ333" i="1"/>
  <c r="EG334" i="1"/>
  <c r="JV333" i="1"/>
  <c r="GC335" i="6" l="1"/>
  <c r="GF334" i="6"/>
  <c r="AC335" i="6"/>
  <c r="AF334" i="6"/>
  <c r="EJ335" i="6"/>
  <c r="EJ336" i="6"/>
  <c r="EG338" i="6"/>
  <c r="CW335" i="6"/>
  <c r="CZ334" i="6"/>
  <c r="FT336" i="6"/>
  <c r="FQ338" i="6"/>
  <c r="FT335" i="6"/>
  <c r="FE338" i="6"/>
  <c r="FH335" i="6"/>
  <c r="FH336" i="6"/>
  <c r="CB335" i="1"/>
  <c r="BY338" i="1"/>
  <c r="CB336" i="1"/>
  <c r="H336" i="1"/>
  <c r="E338" i="1"/>
  <c r="H335" i="1"/>
  <c r="EV336" i="1"/>
  <c r="EV335" i="1"/>
  <c r="ES338" i="1"/>
  <c r="Q338" i="6"/>
  <c r="T336" i="6"/>
  <c r="T335" i="6"/>
  <c r="S40" i="11"/>
  <c r="F334" i="10"/>
  <c r="GC340" i="1"/>
  <c r="GF339" i="1"/>
  <c r="GR338" i="6"/>
  <c r="GO339" i="6"/>
  <c r="CK338" i="6"/>
  <c r="CN336" i="6"/>
  <c r="CN335" i="6"/>
  <c r="BP335" i="1"/>
  <c r="BM338" i="1"/>
  <c r="BP336" i="1"/>
  <c r="AF338" i="1"/>
  <c r="AC339" i="1"/>
  <c r="DL334" i="6"/>
  <c r="DI335" i="6"/>
  <c r="BD336" i="1"/>
  <c r="BA338" i="1"/>
  <c r="BD335" i="1"/>
  <c r="HA335" i="6"/>
  <c r="HD334" i="6"/>
  <c r="FH336" i="1"/>
  <c r="FH335" i="1"/>
  <c r="FE338" i="1"/>
  <c r="IZ336" i="1"/>
  <c r="IZ335" i="1"/>
  <c r="IW338" i="1"/>
  <c r="CL335" i="6"/>
  <c r="HN334" i="6"/>
  <c r="DX336" i="6"/>
  <c r="DU338" i="6"/>
  <c r="DX335" i="6"/>
  <c r="HM334" i="6"/>
  <c r="HP334" i="6" s="1"/>
  <c r="ES335" i="6"/>
  <c r="EV334" i="6"/>
  <c r="CN339" i="1"/>
  <c r="CK340" i="1"/>
  <c r="CB338" i="6"/>
  <c r="BY339" i="6"/>
  <c r="HD334" i="1"/>
  <c r="HA335" i="1"/>
  <c r="T335" i="1"/>
  <c r="T336" i="1"/>
  <c r="Q338" i="1"/>
  <c r="JI334" i="1"/>
  <c r="W40" i="11"/>
  <c r="BM338" i="6"/>
  <c r="BP336" i="6"/>
  <c r="BP335" i="6"/>
  <c r="FQ340" i="1"/>
  <c r="FT339" i="1"/>
  <c r="GR334" i="1"/>
  <c r="GO335" i="1"/>
  <c r="JX334" i="1"/>
  <c r="C333" i="10"/>
  <c r="JL333" i="1"/>
  <c r="IN334" i="1"/>
  <c r="IK335" i="1"/>
  <c r="EJ334" i="1"/>
  <c r="EG335" i="1"/>
  <c r="KD342" i="1" s="1"/>
  <c r="AR334" i="1"/>
  <c r="AO335" i="1"/>
  <c r="H334" i="10"/>
  <c r="DX336" i="1"/>
  <c r="DU338" i="1"/>
  <c r="DX335" i="1"/>
  <c r="HP335" i="1"/>
  <c r="HP336" i="1"/>
  <c r="HM338" i="1"/>
  <c r="JW334" i="1"/>
  <c r="CZ335" i="1"/>
  <c r="CW338" i="1"/>
  <c r="CZ336" i="1"/>
  <c r="D334" i="10"/>
  <c r="DL336" i="1"/>
  <c r="DL335" i="1"/>
  <c r="DI338" i="1"/>
  <c r="J335" i="10"/>
  <c r="IB336" i="1"/>
  <c r="HY338" i="1"/>
  <c r="IB335" i="1"/>
  <c r="GF336" i="6" l="1"/>
  <c r="GF335" i="6"/>
  <c r="GC338" i="6"/>
  <c r="EG339" i="6"/>
  <c r="EJ338" i="6"/>
  <c r="CZ336" i="6"/>
  <c r="CZ335" i="6"/>
  <c r="CW338" i="6"/>
  <c r="AC338" i="6"/>
  <c r="AF336" i="6"/>
  <c r="Q40" i="11"/>
  <c r="AF335" i="6"/>
  <c r="CB338" i="1"/>
  <c r="BY339" i="1"/>
  <c r="FH338" i="6"/>
  <c r="FE339" i="6"/>
  <c r="HM335" i="6"/>
  <c r="HP336" i="6" s="1"/>
  <c r="FT338" i="6"/>
  <c r="FQ339" i="6"/>
  <c r="Q339" i="6"/>
  <c r="T338" i="6"/>
  <c r="E339" i="1"/>
  <c r="H338" i="1"/>
  <c r="EV338" i="1"/>
  <c r="ES339" i="1"/>
  <c r="BM339" i="1"/>
  <c r="BP338" i="1"/>
  <c r="EV336" i="6"/>
  <c r="EV335" i="6"/>
  <c r="ES338" i="6"/>
  <c r="FH338" i="1"/>
  <c r="FE339" i="1"/>
  <c r="DL336" i="6"/>
  <c r="DI338" i="6"/>
  <c r="DL335" i="6"/>
  <c r="CN338" i="6"/>
  <c r="CK339" i="6"/>
  <c r="HD336" i="6"/>
  <c r="HA338" i="6"/>
  <c r="HD335" i="6"/>
  <c r="GO340" i="6"/>
  <c r="GR339" i="6"/>
  <c r="F335" i="10"/>
  <c r="DU339" i="6"/>
  <c r="DX338" i="6"/>
  <c r="D335" i="10"/>
  <c r="BY340" i="6"/>
  <c r="CB339" i="6"/>
  <c r="CL338" i="6"/>
  <c r="HN335" i="6"/>
  <c r="HL346" i="6" s="1"/>
  <c r="BD338" i="1"/>
  <c r="BA339" i="1"/>
  <c r="AF339" i="1"/>
  <c r="AC340" i="1"/>
  <c r="CN340" i="1"/>
  <c r="CK341" i="1"/>
  <c r="IZ338" i="1"/>
  <c r="IW339" i="1"/>
  <c r="GC341" i="1"/>
  <c r="GF340" i="1"/>
  <c r="KL338" i="1"/>
  <c r="KL339" i="1"/>
  <c r="KL340" i="1"/>
  <c r="KL343" i="1"/>
  <c r="KL341" i="1"/>
  <c r="KD338" i="1"/>
  <c r="KL345" i="1"/>
  <c r="KL344" i="1"/>
  <c r="KL342" i="1"/>
  <c r="T338" i="1"/>
  <c r="Q339" i="1"/>
  <c r="AO338" i="1"/>
  <c r="JV338" i="1" s="1"/>
  <c r="AR335" i="1"/>
  <c r="AR336" i="1"/>
  <c r="H335" i="10"/>
  <c r="DX338" i="1"/>
  <c r="DU339" i="1"/>
  <c r="BM339" i="6"/>
  <c r="BP338" i="6"/>
  <c r="GR336" i="1"/>
  <c r="GO338" i="1"/>
  <c r="GR335" i="1"/>
  <c r="JX336" i="1"/>
  <c r="JX335" i="1"/>
  <c r="KF342" i="1"/>
  <c r="EG338" i="1"/>
  <c r="JW338" i="1" s="1"/>
  <c r="EJ335" i="1"/>
  <c r="EJ336" i="1"/>
  <c r="JW336" i="1"/>
  <c r="JW335" i="1"/>
  <c r="JV335" i="1"/>
  <c r="JL334" i="1"/>
  <c r="C334" i="10"/>
  <c r="DL338" i="1"/>
  <c r="DI339" i="1"/>
  <c r="J338" i="10"/>
  <c r="JI335" i="1"/>
  <c r="JI336" i="1" s="1"/>
  <c r="JL336" i="1" s="1"/>
  <c r="CW339" i="1"/>
  <c r="CZ338" i="1"/>
  <c r="KB342" i="1"/>
  <c r="JV336" i="1"/>
  <c r="HD335" i="1"/>
  <c r="HD336" i="1"/>
  <c r="HA338" i="1"/>
  <c r="D338" i="10" s="1"/>
  <c r="IN335" i="1"/>
  <c r="IK338" i="1"/>
  <c r="IN336" i="1"/>
  <c r="IB338" i="1"/>
  <c r="HY339" i="1"/>
  <c r="FQ341" i="1"/>
  <c r="FT340" i="1"/>
  <c r="HM339" i="1"/>
  <c r="HP338" i="1"/>
  <c r="GF338" i="6" l="1"/>
  <c r="GC339" i="6"/>
  <c r="HM338" i="6"/>
  <c r="HP338" i="6" s="1"/>
  <c r="CZ338" i="6"/>
  <c r="CW339" i="6"/>
  <c r="AF338" i="6"/>
  <c r="AC339" i="6"/>
  <c r="EJ339" i="6"/>
  <c r="EG340" i="6"/>
  <c r="HK346" i="6"/>
  <c r="HP335" i="6"/>
  <c r="FT339" i="6"/>
  <c r="FQ340" i="6"/>
  <c r="FE340" i="6"/>
  <c r="FH339" i="6"/>
  <c r="BY340" i="1"/>
  <c r="CB339" i="1"/>
  <c r="EV339" i="1"/>
  <c r="ES340" i="1"/>
  <c r="E340" i="1"/>
  <c r="H339" i="1"/>
  <c r="Q340" i="6"/>
  <c r="T339" i="6"/>
  <c r="F338" i="10"/>
  <c r="GC342" i="1"/>
  <c r="GF341" i="1"/>
  <c r="HA339" i="6"/>
  <c r="HD338" i="6"/>
  <c r="IW340" i="1"/>
  <c r="IZ339" i="1"/>
  <c r="DL338" i="6"/>
  <c r="DI339" i="6"/>
  <c r="BY341" i="6"/>
  <c r="CB340" i="6"/>
  <c r="FH339" i="1"/>
  <c r="FE340" i="1"/>
  <c r="AC341" i="1"/>
  <c r="AF340" i="1"/>
  <c r="DU340" i="6"/>
  <c r="DX339" i="6"/>
  <c r="EV338" i="6"/>
  <c r="ES339" i="6"/>
  <c r="BD339" i="1"/>
  <c r="BA340" i="1"/>
  <c r="CK340" i="6"/>
  <c r="CN339" i="6"/>
  <c r="BP339" i="1"/>
  <c r="BM340" i="1"/>
  <c r="CK342" i="1"/>
  <c r="CN341" i="1"/>
  <c r="CL339" i="6"/>
  <c r="HN338" i="6"/>
  <c r="GO341" i="6"/>
  <c r="GR340" i="6"/>
  <c r="DU340" i="1"/>
  <c r="DX339" i="1"/>
  <c r="Q340" i="1"/>
  <c r="T339" i="1"/>
  <c r="GO339" i="1"/>
  <c r="GR338" i="1"/>
  <c r="JX338" i="1"/>
  <c r="KJ341" i="1"/>
  <c r="KJ338" i="1"/>
  <c r="KJ342" i="1"/>
  <c r="KJ343" i="1"/>
  <c r="KJ340" i="1"/>
  <c r="KJ339" i="1"/>
  <c r="KB338" i="1"/>
  <c r="KJ344" i="1"/>
  <c r="KJ345" i="1"/>
  <c r="EG339" i="1"/>
  <c r="JW339" i="1" s="1"/>
  <c r="EJ338" i="1"/>
  <c r="FQ342" i="1"/>
  <c r="FT341" i="1"/>
  <c r="KF338" i="1"/>
  <c r="KN338" i="1"/>
  <c r="KN343" i="1"/>
  <c r="KN342" i="1"/>
  <c r="KN340" i="1"/>
  <c r="KN345" i="1"/>
  <c r="KN341" i="1"/>
  <c r="KN344" i="1"/>
  <c r="KN339" i="1"/>
  <c r="HY340" i="1"/>
  <c r="IB339" i="1"/>
  <c r="AO339" i="1"/>
  <c r="JV339" i="1" s="1"/>
  <c r="H338" i="10"/>
  <c r="AR338" i="1"/>
  <c r="DL339" i="1"/>
  <c r="DI340" i="1"/>
  <c r="J339" i="10"/>
  <c r="HA339" i="1"/>
  <c r="D339" i="10" s="1"/>
  <c r="HD338" i="1"/>
  <c r="IK339" i="1"/>
  <c r="IN338" i="1"/>
  <c r="CZ339" i="1"/>
  <c r="CW340" i="1"/>
  <c r="BP339" i="6"/>
  <c r="BM340" i="6"/>
  <c r="HM340" i="1"/>
  <c r="HP339" i="1"/>
  <c r="C335" i="10"/>
  <c r="JL335" i="1"/>
  <c r="JI338" i="1"/>
  <c r="JG346" i="1" s="1"/>
  <c r="GC340" i="6" l="1"/>
  <c r="GF339" i="6"/>
  <c r="EG341" i="6"/>
  <c r="EJ340" i="6"/>
  <c r="AF339" i="6"/>
  <c r="AC340" i="6"/>
  <c r="CZ339" i="6"/>
  <c r="CW340" i="6"/>
  <c r="BY341" i="1"/>
  <c r="CB340" i="1"/>
  <c r="FH340" i="6"/>
  <c r="FE341" i="6"/>
  <c r="FT340" i="6"/>
  <c r="FQ341" i="6"/>
  <c r="HM339" i="6"/>
  <c r="HP339" i="6" s="1"/>
  <c r="T340" i="6"/>
  <c r="Q341" i="6"/>
  <c r="E341" i="1"/>
  <c r="H340" i="1"/>
  <c r="EV340" i="1"/>
  <c r="ES341" i="1"/>
  <c r="EV339" i="6"/>
  <c r="ES340" i="6"/>
  <c r="CN342" i="1"/>
  <c r="CK343" i="1"/>
  <c r="BY342" i="6"/>
  <c r="CB341" i="6"/>
  <c r="BM341" i="1"/>
  <c r="BP340" i="1"/>
  <c r="DL339" i="6"/>
  <c r="DI340" i="6"/>
  <c r="AC342" i="1"/>
  <c r="AF341" i="1"/>
  <c r="IW341" i="1"/>
  <c r="IZ340" i="1"/>
  <c r="DX340" i="6"/>
  <c r="DU341" i="6"/>
  <c r="CK341" i="6"/>
  <c r="CN340" i="6"/>
  <c r="HA340" i="6"/>
  <c r="HD339" i="6"/>
  <c r="FE341" i="1"/>
  <c r="FH340" i="1"/>
  <c r="GR341" i="6"/>
  <c r="GO342" i="6"/>
  <c r="BA341" i="1"/>
  <c r="BD340" i="1"/>
  <c r="CL340" i="6"/>
  <c r="HN339" i="6"/>
  <c r="GC343" i="1"/>
  <c r="GF342" i="1"/>
  <c r="GR339" i="1"/>
  <c r="GO340" i="1"/>
  <c r="JX339" i="1"/>
  <c r="BM341" i="6"/>
  <c r="BP340" i="6"/>
  <c r="IN339" i="1"/>
  <c r="IK340" i="1"/>
  <c r="F339" i="10"/>
  <c r="C338" i="10"/>
  <c r="JL338" i="1"/>
  <c r="AO340" i="1"/>
  <c r="H339" i="10"/>
  <c r="AR339" i="1"/>
  <c r="DI341" i="1"/>
  <c r="DL340" i="1"/>
  <c r="J340" i="10"/>
  <c r="IB340" i="1"/>
  <c r="HY341" i="1"/>
  <c r="Q341" i="1"/>
  <c r="T340" i="1"/>
  <c r="JI339" i="1"/>
  <c r="FQ343" i="1"/>
  <c r="FT342" i="1"/>
  <c r="DU341" i="1"/>
  <c r="DX340" i="1"/>
  <c r="HD339" i="1"/>
  <c r="HA340" i="1"/>
  <c r="D340" i="10" s="1"/>
  <c r="HM341" i="1"/>
  <c r="HP340" i="1"/>
  <c r="CW341" i="1"/>
  <c r="CZ340" i="1"/>
  <c r="EJ339" i="1"/>
  <c r="EG340" i="1"/>
  <c r="JW340" i="1" s="1"/>
  <c r="GF340" i="6" l="1"/>
  <c r="GC341" i="6"/>
  <c r="CZ340" i="6"/>
  <c r="CW341" i="6"/>
  <c r="AF340" i="6"/>
  <c r="AC341" i="6"/>
  <c r="EJ341" i="6"/>
  <c r="EG342" i="6"/>
  <c r="FT341" i="6"/>
  <c r="FQ342" i="6"/>
  <c r="FH341" i="6"/>
  <c r="FE342" i="6"/>
  <c r="BY342" i="1"/>
  <c r="CB341" i="1"/>
  <c r="ES342" i="1"/>
  <c r="EV341" i="1"/>
  <c r="H341" i="1"/>
  <c r="E342" i="1"/>
  <c r="T341" i="6"/>
  <c r="Q342" i="6"/>
  <c r="HA341" i="6"/>
  <c r="HD340" i="6"/>
  <c r="AF342" i="1"/>
  <c r="AC343" i="1"/>
  <c r="FE342" i="1"/>
  <c r="FH341" i="1"/>
  <c r="DL340" i="6"/>
  <c r="DI341" i="6"/>
  <c r="BM342" i="1"/>
  <c r="BP341" i="1"/>
  <c r="CB342" i="6"/>
  <c r="BY343" i="6"/>
  <c r="GC344" i="1"/>
  <c r="GF343" i="1"/>
  <c r="CL341" i="6"/>
  <c r="HN340" i="6"/>
  <c r="HM340" i="6"/>
  <c r="HP340" i="6" s="1"/>
  <c r="CN341" i="6"/>
  <c r="CK342" i="6"/>
  <c r="DU342" i="6"/>
  <c r="DX341" i="6"/>
  <c r="CK344" i="1"/>
  <c r="CN343" i="1"/>
  <c r="BD341" i="1"/>
  <c r="BA342" i="1"/>
  <c r="EV340" i="6"/>
  <c r="ES341" i="6"/>
  <c r="GO343" i="6"/>
  <c r="GR342" i="6"/>
  <c r="IW342" i="1"/>
  <c r="IZ341" i="1"/>
  <c r="AO341" i="1"/>
  <c r="JV341" i="1" s="1"/>
  <c r="AR340" i="1"/>
  <c r="H340" i="10"/>
  <c r="JL339" i="1"/>
  <c r="C339" i="10"/>
  <c r="BP341" i="6"/>
  <c r="BM342" i="6"/>
  <c r="DL341" i="1"/>
  <c r="DI342" i="1"/>
  <c r="J341" i="10"/>
  <c r="CZ341" i="1"/>
  <c r="CW342" i="1"/>
  <c r="JI340" i="1"/>
  <c r="IK341" i="1"/>
  <c r="IN340" i="1"/>
  <c r="HY342" i="1"/>
  <c r="IB341" i="1"/>
  <c r="DU342" i="1"/>
  <c r="DX341" i="1"/>
  <c r="HP341" i="1"/>
  <c r="HM342" i="1"/>
  <c r="FQ344" i="1"/>
  <c r="FT343" i="1"/>
  <c r="HD340" i="1"/>
  <c r="HA341" i="1"/>
  <c r="JV340" i="1"/>
  <c r="GR340" i="1"/>
  <c r="GO341" i="1"/>
  <c r="JX340" i="1"/>
  <c r="F340" i="10"/>
  <c r="EG341" i="1"/>
  <c r="JW341" i="1" s="1"/>
  <c r="EJ340" i="1"/>
  <c r="T341" i="1"/>
  <c r="Q342" i="1"/>
  <c r="GC342" i="6" l="1"/>
  <c r="GF341" i="6"/>
  <c r="EJ342" i="6"/>
  <c r="EG343" i="6"/>
  <c r="AC342" i="6"/>
  <c r="AF341" i="6"/>
  <c r="CZ341" i="6"/>
  <c r="CW342" i="6"/>
  <c r="BY343" i="1"/>
  <c r="CB342" i="1"/>
  <c r="FH342" i="6"/>
  <c r="FE343" i="6"/>
  <c r="FT342" i="6"/>
  <c r="FQ343" i="6"/>
  <c r="T342" i="6"/>
  <c r="Q343" i="6"/>
  <c r="H342" i="1"/>
  <c r="E343" i="1"/>
  <c r="HM341" i="6"/>
  <c r="HP341" i="6" s="1"/>
  <c r="ES343" i="1"/>
  <c r="EV342" i="1"/>
  <c r="CK347" i="1"/>
  <c r="CN344" i="1"/>
  <c r="CN345" i="1"/>
  <c r="GF344" i="1"/>
  <c r="GF345" i="1"/>
  <c r="GC347" i="1"/>
  <c r="BM343" i="1"/>
  <c r="BP342" i="1"/>
  <c r="DL341" i="6"/>
  <c r="DI342" i="6"/>
  <c r="JI341" i="1"/>
  <c r="JL341" i="1" s="1"/>
  <c r="IZ342" i="1"/>
  <c r="IW343" i="1"/>
  <c r="FH342" i="1"/>
  <c r="FE343" i="1"/>
  <c r="DX342" i="6"/>
  <c r="DU343" i="6"/>
  <c r="GR343" i="6"/>
  <c r="GO344" i="6"/>
  <c r="ES342" i="6"/>
  <c r="EV341" i="6"/>
  <c r="CK343" i="6"/>
  <c r="CN342" i="6"/>
  <c r="D341" i="10"/>
  <c r="BY344" i="6"/>
  <c r="CB343" i="6"/>
  <c r="BD342" i="1"/>
  <c r="BA343" i="1"/>
  <c r="AF343" i="1"/>
  <c r="AC344" i="1"/>
  <c r="CL342" i="6"/>
  <c r="HN341" i="6"/>
  <c r="HD341" i="6"/>
  <c r="HA342" i="6"/>
  <c r="JL340" i="1"/>
  <c r="C340" i="10"/>
  <c r="GO342" i="1"/>
  <c r="GR341" i="1"/>
  <c r="JX341" i="1"/>
  <c r="FQ347" i="1"/>
  <c r="FT345" i="1"/>
  <c r="FT344" i="1"/>
  <c r="CW343" i="1"/>
  <c r="CZ342" i="1"/>
  <c r="F341" i="10"/>
  <c r="HY343" i="1"/>
  <c r="IB342" i="1"/>
  <c r="AR341" i="1"/>
  <c r="AO342" i="1"/>
  <c r="JV342" i="1" s="1"/>
  <c r="H341" i="10"/>
  <c r="HP342" i="1"/>
  <c r="HM343" i="1"/>
  <c r="IN341" i="1"/>
  <c r="IK342" i="1"/>
  <c r="BM343" i="6"/>
  <c r="BP342" i="6"/>
  <c r="DU343" i="1"/>
  <c r="DX342" i="1"/>
  <c r="T342" i="1"/>
  <c r="Q343" i="1"/>
  <c r="DI343" i="1"/>
  <c r="DL342" i="1"/>
  <c r="J342" i="10"/>
  <c r="HD341" i="1"/>
  <c r="HA342" i="1"/>
  <c r="D342" i="10" s="1"/>
  <c r="EG342" i="1"/>
  <c r="EJ341" i="1"/>
  <c r="GF342" i="6" l="1"/>
  <c r="GC343" i="6"/>
  <c r="CZ342" i="6"/>
  <c r="CW343" i="6"/>
  <c r="AF342" i="6"/>
  <c r="AC343" i="6"/>
  <c r="EG344" i="6"/>
  <c r="EJ343" i="6"/>
  <c r="FT343" i="6"/>
  <c r="FQ344" i="6"/>
  <c r="FH343" i="6"/>
  <c r="FE344" i="6"/>
  <c r="HM342" i="6"/>
  <c r="HP342" i="6" s="1"/>
  <c r="CB343" i="1"/>
  <c r="BY344" i="1"/>
  <c r="E344" i="1"/>
  <c r="H343" i="1"/>
  <c r="T343" i="6"/>
  <c r="Q344" i="6"/>
  <c r="ES344" i="1"/>
  <c r="EV343" i="1"/>
  <c r="C341" i="10"/>
  <c r="JI342" i="1"/>
  <c r="JL342" i="1" s="1"/>
  <c r="DU344" i="6"/>
  <c r="DX343" i="6"/>
  <c r="FE344" i="1"/>
  <c r="FH343" i="1"/>
  <c r="DL342" i="6"/>
  <c r="DI343" i="6"/>
  <c r="IZ343" i="1"/>
  <c r="IW344" i="1"/>
  <c r="BP343" i="1"/>
  <c r="BM344" i="1"/>
  <c r="GF347" i="1"/>
  <c r="GC348" i="1"/>
  <c r="CK344" i="6"/>
  <c r="CN343" i="6"/>
  <c r="HA343" i="6"/>
  <c r="HD342" i="6"/>
  <c r="F342" i="10"/>
  <c r="ES343" i="6"/>
  <c r="EV342" i="6"/>
  <c r="AF344" i="1"/>
  <c r="AC347" i="1"/>
  <c r="AF345" i="1"/>
  <c r="BD343" i="1"/>
  <c r="BA344" i="1"/>
  <c r="CB344" i="6"/>
  <c r="BY347" i="6"/>
  <c r="CB345" i="6"/>
  <c r="GO347" i="6"/>
  <c r="GR345" i="6"/>
  <c r="GR344" i="6"/>
  <c r="CL343" i="6"/>
  <c r="HN342" i="6"/>
  <c r="CK348" i="1"/>
  <c r="CN347" i="1"/>
  <c r="FQ348" i="1"/>
  <c r="FT347" i="1"/>
  <c r="EJ342" i="1"/>
  <c r="EG343" i="1"/>
  <c r="JW343" i="1" s="1"/>
  <c r="HM344" i="1"/>
  <c r="HP343" i="1"/>
  <c r="T343" i="1"/>
  <c r="Q344" i="1"/>
  <c r="GO343" i="1"/>
  <c r="GR342" i="1"/>
  <c r="JX342" i="1"/>
  <c r="H342" i="10"/>
  <c r="AO343" i="1"/>
  <c r="JV343" i="1" s="1"/>
  <c r="AR342" i="1"/>
  <c r="IN342" i="1"/>
  <c r="IK343" i="1"/>
  <c r="BP343" i="6"/>
  <c r="BM344" i="6"/>
  <c r="JW342" i="1"/>
  <c r="HA343" i="1"/>
  <c r="D343" i="10" s="1"/>
  <c r="HD342" i="1"/>
  <c r="DX343" i="1"/>
  <c r="DU344" i="1"/>
  <c r="DL343" i="1"/>
  <c r="DI344" i="1"/>
  <c r="J343" i="10"/>
  <c r="HY344" i="1"/>
  <c r="IB343" i="1"/>
  <c r="CW344" i="1"/>
  <c r="CZ343" i="1"/>
  <c r="GF343" i="6" l="1"/>
  <c r="GC344" i="6"/>
  <c r="AC344" i="6"/>
  <c r="AF343" i="6"/>
  <c r="EG347" i="6"/>
  <c r="EJ344" i="6"/>
  <c r="EJ345" i="6"/>
  <c r="CW344" i="6"/>
  <c r="CZ343" i="6"/>
  <c r="CB344" i="1"/>
  <c r="BY347" i="1"/>
  <c r="CB345" i="1"/>
  <c r="FH344" i="6"/>
  <c r="FE347" i="6"/>
  <c r="FH345" i="6"/>
  <c r="FT344" i="6"/>
  <c r="FT345" i="6"/>
  <c r="FQ347" i="6"/>
  <c r="ES347" i="1"/>
  <c r="EV345" i="1"/>
  <c r="EV344" i="1"/>
  <c r="C342" i="10"/>
  <c r="T344" i="6"/>
  <c r="S41" i="11"/>
  <c r="T345" i="6"/>
  <c r="Q347" i="6"/>
  <c r="H344" i="1"/>
  <c r="H345" i="1"/>
  <c r="E347" i="1"/>
  <c r="CN348" i="1"/>
  <c r="CK349" i="1"/>
  <c r="ES344" i="6"/>
  <c r="EV343" i="6"/>
  <c r="IW347" i="1"/>
  <c r="IZ344" i="1"/>
  <c r="IZ345" i="1"/>
  <c r="GO348" i="6"/>
  <c r="GR347" i="6"/>
  <c r="DI344" i="6"/>
  <c r="DL343" i="6"/>
  <c r="CN345" i="6"/>
  <c r="CK347" i="6"/>
  <c r="CN344" i="6"/>
  <c r="FE347" i="1"/>
  <c r="FH345" i="1"/>
  <c r="FH344" i="1"/>
  <c r="GF348" i="1"/>
  <c r="GC349" i="1"/>
  <c r="HA344" i="6"/>
  <c r="HD343" i="6"/>
  <c r="BA347" i="1"/>
  <c r="BD344" i="1"/>
  <c r="BD345" i="1"/>
  <c r="BY348" i="6"/>
  <c r="CB347" i="6"/>
  <c r="CL344" i="6"/>
  <c r="HN343" i="6"/>
  <c r="AC348" i="1"/>
  <c r="AF347" i="1"/>
  <c r="BP344" i="1"/>
  <c r="BM347" i="1"/>
  <c r="BP345" i="1"/>
  <c r="HM343" i="6"/>
  <c r="HP343" i="6" s="1"/>
  <c r="DX345" i="6"/>
  <c r="DX344" i="6"/>
  <c r="DU347" i="6"/>
  <c r="EG344" i="1"/>
  <c r="JW344" i="1" s="1"/>
  <c r="EJ343" i="1"/>
  <c r="JI343" i="1"/>
  <c r="FQ349" i="1"/>
  <c r="FT348" i="1"/>
  <c r="BP345" i="6"/>
  <c r="BP344" i="6"/>
  <c r="W41" i="11"/>
  <c r="BM347" i="6"/>
  <c r="HM347" i="1"/>
  <c r="HP345" i="1"/>
  <c r="HP344" i="1"/>
  <c r="CW347" i="1"/>
  <c r="CZ345" i="1"/>
  <c r="CZ344" i="1"/>
  <c r="GO344" i="1"/>
  <c r="GR343" i="1"/>
  <c r="JX343" i="1"/>
  <c r="IN343" i="1"/>
  <c r="IK344" i="1"/>
  <c r="T344" i="1"/>
  <c r="Q347" i="1"/>
  <c r="T345" i="1"/>
  <c r="HD343" i="1"/>
  <c r="HA344" i="1"/>
  <c r="IB344" i="1"/>
  <c r="HY347" i="1"/>
  <c r="IB345" i="1"/>
  <c r="DI347" i="1"/>
  <c r="DL345" i="1"/>
  <c r="DL344" i="1"/>
  <c r="J344" i="10"/>
  <c r="F343" i="10"/>
  <c r="DU347" i="1"/>
  <c r="DX345" i="1"/>
  <c r="DX344" i="1"/>
  <c r="H343" i="10"/>
  <c r="AR343" i="1"/>
  <c r="AO344" i="1"/>
  <c r="JV344" i="1" s="1"/>
  <c r="GF344" i="6" l="1"/>
  <c r="GC347" i="6"/>
  <c r="GF345" i="6"/>
  <c r="CZ344" i="6"/>
  <c r="CZ345" i="6"/>
  <c r="CW347" i="6"/>
  <c r="EJ347" i="6"/>
  <c r="EG348" i="6"/>
  <c r="HM344" i="6"/>
  <c r="HK355" i="6" s="1"/>
  <c r="AF345" i="6"/>
  <c r="AC347" i="6"/>
  <c r="AF344" i="6"/>
  <c r="Q41" i="11"/>
  <c r="FQ348" i="6"/>
  <c r="FT347" i="6"/>
  <c r="FH347" i="6"/>
  <c r="FE348" i="6"/>
  <c r="CB347" i="1"/>
  <c r="BY348" i="1"/>
  <c r="KD351" i="1"/>
  <c r="KL348" i="1" s="1"/>
  <c r="T347" i="6"/>
  <c r="Q348" i="6"/>
  <c r="ES348" i="1"/>
  <c r="EV347" i="1"/>
  <c r="H347" i="1"/>
  <c r="E348" i="1"/>
  <c r="HD345" i="6"/>
  <c r="HA347" i="6"/>
  <c r="HD344" i="6"/>
  <c r="CB348" i="6"/>
  <c r="BY349" i="6"/>
  <c r="DL345" i="6"/>
  <c r="DL344" i="6"/>
  <c r="DI347" i="6"/>
  <c r="BA348" i="1"/>
  <c r="BD347" i="1"/>
  <c r="GO349" i="6"/>
  <c r="GR348" i="6"/>
  <c r="FH347" i="1"/>
  <c r="FE348" i="1"/>
  <c r="IZ347" i="1"/>
  <c r="IW348" i="1"/>
  <c r="BM348" i="1"/>
  <c r="BP347" i="1"/>
  <c r="JV345" i="1"/>
  <c r="DU348" i="6"/>
  <c r="DX347" i="6"/>
  <c r="AC349" i="1"/>
  <c r="AF348" i="1"/>
  <c r="CK348" i="6"/>
  <c r="CN347" i="6"/>
  <c r="ES347" i="6"/>
  <c r="EV344" i="6"/>
  <c r="EV345" i="6"/>
  <c r="GC350" i="1"/>
  <c r="GF349" i="1"/>
  <c r="CN349" i="1"/>
  <c r="CK350" i="1"/>
  <c r="D344" i="10"/>
  <c r="KB351" i="1"/>
  <c r="KJ350" i="1" s="1"/>
  <c r="JW345" i="1"/>
  <c r="CL347" i="6"/>
  <c r="HN344" i="6"/>
  <c r="HL355" i="6" s="1"/>
  <c r="JI344" i="1"/>
  <c r="JL344" i="1" s="1"/>
  <c r="HP347" i="1"/>
  <c r="HM348" i="1"/>
  <c r="DL347" i="1"/>
  <c r="DI348" i="1"/>
  <c r="J347" i="10"/>
  <c r="EJ344" i="1"/>
  <c r="EJ345" i="1"/>
  <c r="EG347" i="1"/>
  <c r="F344" i="10"/>
  <c r="FQ350" i="1"/>
  <c r="FT349" i="1"/>
  <c r="DU348" i="1"/>
  <c r="DX347" i="1"/>
  <c r="C343" i="10"/>
  <c r="JL343" i="1"/>
  <c r="IB347" i="1"/>
  <c r="HY348" i="1"/>
  <c r="HD345" i="1"/>
  <c r="HA347" i="1"/>
  <c r="D347" i="10" s="1"/>
  <c r="HD344" i="1"/>
  <c r="T347" i="1"/>
  <c r="Q348" i="1"/>
  <c r="BP347" i="6"/>
  <c r="BM348" i="6"/>
  <c r="GR345" i="1"/>
  <c r="GO347" i="1"/>
  <c r="GR344" i="1"/>
  <c r="JX344" i="1"/>
  <c r="JX345" i="1"/>
  <c r="KF351" i="1"/>
  <c r="AO347" i="1"/>
  <c r="JV347" i="1" s="1"/>
  <c r="H344" i="10"/>
  <c r="AR345" i="1"/>
  <c r="AR344" i="1"/>
  <c r="IN344" i="1"/>
  <c r="IK347" i="1"/>
  <c r="IN345" i="1"/>
  <c r="CZ347" i="1"/>
  <c r="CW348" i="1"/>
  <c r="GF347" i="6" l="1"/>
  <c r="GC348" i="6"/>
  <c r="HP345" i="6"/>
  <c r="HP344" i="6"/>
  <c r="AC348" i="6"/>
  <c r="AF347" i="6"/>
  <c r="EJ348" i="6"/>
  <c r="EG349" i="6"/>
  <c r="CW348" i="6"/>
  <c r="CZ347" i="6"/>
  <c r="KL349" i="1"/>
  <c r="KL350" i="1"/>
  <c r="KL347" i="1"/>
  <c r="KD347" i="1"/>
  <c r="KL352" i="1"/>
  <c r="KL354" i="1"/>
  <c r="KL351" i="1"/>
  <c r="KL353" i="1"/>
  <c r="FE349" i="6"/>
  <c r="FH348" i="6"/>
  <c r="BY349" i="1"/>
  <c r="CB348" i="1"/>
  <c r="FQ349" i="6"/>
  <c r="FT348" i="6"/>
  <c r="E349" i="1"/>
  <c r="H348" i="1"/>
  <c r="HM347" i="6"/>
  <c r="HP347" i="6" s="1"/>
  <c r="EV348" i="1"/>
  <c r="ES349" i="1"/>
  <c r="T348" i="6"/>
  <c r="Q349" i="6"/>
  <c r="JI345" i="1"/>
  <c r="JL345" i="1" s="1"/>
  <c r="C344" i="10"/>
  <c r="KB347" i="1"/>
  <c r="KJ354" i="1"/>
  <c r="KJ349" i="1"/>
  <c r="CK349" i="6"/>
  <c r="CN348" i="6"/>
  <c r="IW349" i="1"/>
  <c r="IZ348" i="1"/>
  <c r="DL347" i="6"/>
  <c r="DI348" i="6"/>
  <c r="KJ348" i="1"/>
  <c r="FE349" i="1"/>
  <c r="FH348" i="1"/>
  <c r="CK351" i="1"/>
  <c r="CN350" i="1"/>
  <c r="AC350" i="1"/>
  <c r="AF349" i="1"/>
  <c r="BY350" i="6"/>
  <c r="CB349" i="6"/>
  <c r="DU349" i="6"/>
  <c r="DX348" i="6"/>
  <c r="KJ351" i="1"/>
  <c r="HA348" i="6"/>
  <c r="HD347" i="6"/>
  <c r="F347" i="10"/>
  <c r="GO350" i="6"/>
  <c r="GR349" i="6"/>
  <c r="KJ352" i="1"/>
  <c r="KJ353" i="1"/>
  <c r="GC351" i="1"/>
  <c r="GF350" i="1"/>
  <c r="KJ347" i="1"/>
  <c r="EV347" i="6"/>
  <c r="ES348" i="6"/>
  <c r="CL348" i="6"/>
  <c r="HN347" i="6"/>
  <c r="BP348" i="1"/>
  <c r="BM349" i="1"/>
  <c r="BA349" i="1"/>
  <c r="BD348" i="1"/>
  <c r="GO348" i="1"/>
  <c r="GR347" i="1"/>
  <c r="JX347" i="1"/>
  <c r="JI347" i="1"/>
  <c r="JG355" i="1" s="1"/>
  <c r="IN347" i="1"/>
  <c r="IK348" i="1"/>
  <c r="DX348" i="1"/>
  <c r="DU349" i="1"/>
  <c r="Q349" i="1"/>
  <c r="T348" i="1"/>
  <c r="HM349" i="1"/>
  <c r="HP348" i="1"/>
  <c r="EJ347" i="1"/>
  <c r="EG348" i="1"/>
  <c r="BM349" i="6"/>
  <c r="BP348" i="6"/>
  <c r="DL348" i="1"/>
  <c r="DI349" i="1"/>
  <c r="J348" i="10"/>
  <c r="HD347" i="1"/>
  <c r="HA348" i="1"/>
  <c r="D348" i="10" s="1"/>
  <c r="AR347" i="1"/>
  <c r="AO348" i="1"/>
  <c r="H347" i="10"/>
  <c r="FT350" i="1"/>
  <c r="FQ351" i="1"/>
  <c r="KN352" i="1"/>
  <c r="KN354" i="1"/>
  <c r="KN350" i="1"/>
  <c r="KN349" i="1"/>
  <c r="KN353" i="1"/>
  <c r="KF347" i="1"/>
  <c r="KN348" i="1"/>
  <c r="KN351" i="1"/>
  <c r="KN347" i="1"/>
  <c r="JW347" i="1"/>
  <c r="CW349" i="1"/>
  <c r="CZ348" i="1"/>
  <c r="HY349" i="1"/>
  <c r="IB348" i="1"/>
  <c r="GF348" i="6" l="1"/>
  <c r="GC349" i="6"/>
  <c r="CZ348" i="6"/>
  <c r="CW349" i="6"/>
  <c r="AF348" i="6"/>
  <c r="AC349" i="6"/>
  <c r="EJ349" i="6"/>
  <c r="EG350" i="6"/>
  <c r="CB349" i="1"/>
  <c r="BY350" i="1"/>
  <c r="FT349" i="6"/>
  <c r="FQ350" i="6"/>
  <c r="FE350" i="6"/>
  <c r="FH349" i="6"/>
  <c r="T349" i="6"/>
  <c r="Q350" i="6"/>
  <c r="EV349" i="1"/>
  <c r="ES350" i="1"/>
  <c r="E350" i="1"/>
  <c r="H349" i="1"/>
  <c r="HM348" i="6"/>
  <c r="HP348" i="6" s="1"/>
  <c r="BM350" i="1"/>
  <c r="BP349" i="1"/>
  <c r="GO351" i="6"/>
  <c r="GR350" i="6"/>
  <c r="DX349" i="6"/>
  <c r="DU350" i="6"/>
  <c r="FH349" i="1"/>
  <c r="FE350" i="1"/>
  <c r="CB350" i="6"/>
  <c r="BY351" i="6"/>
  <c r="DL348" i="6"/>
  <c r="DI349" i="6"/>
  <c r="CL349" i="6"/>
  <c r="HN348" i="6"/>
  <c r="HD348" i="6"/>
  <c r="HA349" i="6"/>
  <c r="AC351" i="1"/>
  <c r="AF350" i="1"/>
  <c r="IZ349" i="1"/>
  <c r="IW350" i="1"/>
  <c r="ES349" i="6"/>
  <c r="EV348" i="6"/>
  <c r="GF351" i="1"/>
  <c r="GC352" i="1"/>
  <c r="CN351" i="1"/>
  <c r="CK352" i="1"/>
  <c r="CN349" i="6"/>
  <c r="CK350" i="6"/>
  <c r="BD349" i="1"/>
  <c r="BA350" i="1"/>
  <c r="C347" i="10"/>
  <c r="JL347" i="1"/>
  <c r="IB349" i="1"/>
  <c r="HY350" i="1"/>
  <c r="AO349" i="1"/>
  <c r="JV349" i="1" s="1"/>
  <c r="H348" i="10"/>
  <c r="AR348" i="1"/>
  <c r="HD348" i="1"/>
  <c r="HA349" i="1"/>
  <c r="D349" i="10" s="1"/>
  <c r="HM350" i="1"/>
  <c r="HP349" i="1"/>
  <c r="JV348" i="1"/>
  <c r="GR348" i="1"/>
  <c r="GO349" i="1"/>
  <c r="JX348" i="1"/>
  <c r="DX349" i="1"/>
  <c r="DU350" i="1"/>
  <c r="FQ352" i="1"/>
  <c r="FT351" i="1"/>
  <c r="EG349" i="1"/>
  <c r="EJ348" i="1"/>
  <c r="BM350" i="6"/>
  <c r="BP349" i="6"/>
  <c r="DL349" i="1"/>
  <c r="DI350" i="1"/>
  <c r="J349" i="10"/>
  <c r="IN348" i="1"/>
  <c r="IK349" i="1"/>
  <c r="JW348" i="1"/>
  <c r="JI348" i="1"/>
  <c r="CZ349" i="1"/>
  <c r="CW350" i="1"/>
  <c r="F348" i="10"/>
  <c r="T349" i="1"/>
  <c r="Q350" i="1"/>
  <c r="GF349" i="6" l="1"/>
  <c r="GC350" i="6"/>
  <c r="EJ350" i="6"/>
  <c r="EG351" i="6"/>
  <c r="AF349" i="6"/>
  <c r="AC350" i="6"/>
  <c r="CZ349" i="6"/>
  <c r="CW350" i="6"/>
  <c r="F349" i="10"/>
  <c r="FE351" i="6"/>
  <c r="FH350" i="6"/>
  <c r="HM349" i="6"/>
  <c r="HP349" i="6" s="1"/>
  <c r="FT350" i="6"/>
  <c r="FQ351" i="6"/>
  <c r="BY351" i="1"/>
  <c r="CB350" i="1"/>
  <c r="E351" i="1"/>
  <c r="H350" i="1"/>
  <c r="EV350" i="1"/>
  <c r="ES351" i="1"/>
  <c r="Q351" i="6"/>
  <c r="T350" i="6"/>
  <c r="IW351" i="1"/>
  <c r="IZ350" i="1"/>
  <c r="CB351" i="6"/>
  <c r="BY352" i="6"/>
  <c r="GF352" i="1"/>
  <c r="GC353" i="1"/>
  <c r="FH350" i="1"/>
  <c r="FE351" i="1"/>
  <c r="DU351" i="6"/>
  <c r="DX350" i="6"/>
  <c r="CK351" i="6"/>
  <c r="CN350" i="6"/>
  <c r="CL350" i="6"/>
  <c r="HN349" i="6"/>
  <c r="DI350" i="6"/>
  <c r="DL349" i="6"/>
  <c r="AC352" i="1"/>
  <c r="AF351" i="1"/>
  <c r="HD349" i="6"/>
  <c r="HA350" i="6"/>
  <c r="BA351" i="1"/>
  <c r="BD350" i="1"/>
  <c r="CK353" i="1"/>
  <c r="CN352" i="1"/>
  <c r="GO352" i="6"/>
  <c r="GR351" i="6"/>
  <c r="ES350" i="6"/>
  <c r="EV349" i="6"/>
  <c r="BM351" i="1"/>
  <c r="BP350" i="1"/>
  <c r="FT352" i="1"/>
  <c r="FQ353" i="1"/>
  <c r="BM351" i="6"/>
  <c r="BP350" i="6"/>
  <c r="HA350" i="1"/>
  <c r="HD349" i="1"/>
  <c r="DL350" i="1"/>
  <c r="DI351" i="1"/>
  <c r="J350" i="10"/>
  <c r="C348" i="10"/>
  <c r="JL348" i="1"/>
  <c r="HP350" i="1"/>
  <c r="HM351" i="1"/>
  <c r="CW351" i="1"/>
  <c r="CZ350" i="1"/>
  <c r="HY351" i="1"/>
  <c r="IB350" i="1"/>
  <c r="T350" i="1"/>
  <c r="Q351" i="1"/>
  <c r="EG350" i="1"/>
  <c r="EJ349" i="1"/>
  <c r="IK350" i="1"/>
  <c r="IN349" i="1"/>
  <c r="DU351" i="1"/>
  <c r="DX350" i="1"/>
  <c r="JI349" i="1"/>
  <c r="JW349" i="1"/>
  <c r="GO350" i="1"/>
  <c r="GR349" i="1"/>
  <c r="JX349" i="1"/>
  <c r="AO350" i="1"/>
  <c r="H349" i="10"/>
  <c r="AR349" i="1"/>
  <c r="GF350" i="6" l="1"/>
  <c r="GC351" i="6"/>
  <c r="CZ350" i="6"/>
  <c r="CW351" i="6"/>
  <c r="AF350" i="6"/>
  <c r="AC351" i="6"/>
  <c r="EG352" i="6"/>
  <c r="EJ351" i="6"/>
  <c r="BY352" i="1"/>
  <c r="CB351" i="1"/>
  <c r="FT351" i="6"/>
  <c r="FQ352" i="6"/>
  <c r="FE352" i="6"/>
  <c r="FH351" i="6"/>
  <c r="Q352" i="6"/>
  <c r="T351" i="6"/>
  <c r="EV351" i="1"/>
  <c r="ES352" i="1"/>
  <c r="HM350" i="6"/>
  <c r="HP350" i="6" s="1"/>
  <c r="H351" i="1"/>
  <c r="E352" i="1"/>
  <c r="F350" i="10"/>
  <c r="JW350" i="1"/>
  <c r="CK356" i="1"/>
  <c r="CN354" i="1"/>
  <c r="CN353" i="1"/>
  <c r="CL351" i="6"/>
  <c r="HN350" i="6"/>
  <c r="CB352" i="6"/>
  <c r="BY353" i="6"/>
  <c r="CK352" i="6"/>
  <c r="CN351" i="6"/>
  <c r="BM352" i="1"/>
  <c r="BP351" i="1"/>
  <c r="BD351" i="1"/>
  <c r="BA352" i="1"/>
  <c r="IW352" i="1"/>
  <c r="IZ351" i="1"/>
  <c r="DU352" i="6"/>
  <c r="DX351" i="6"/>
  <c r="HD350" i="6"/>
  <c r="HA351" i="6"/>
  <c r="EV350" i="6"/>
  <c r="ES351" i="6"/>
  <c r="AC353" i="1"/>
  <c r="AF352" i="1"/>
  <c r="FE352" i="1"/>
  <c r="FH351" i="1"/>
  <c r="GO353" i="6"/>
  <c r="GR352" i="6"/>
  <c r="DL350" i="6"/>
  <c r="DI351" i="6"/>
  <c r="GF354" i="1"/>
  <c r="GC356" i="1"/>
  <c r="GF353" i="1"/>
  <c r="FQ356" i="1"/>
  <c r="FT354" i="1"/>
  <c r="FT353" i="1"/>
  <c r="HD350" i="1"/>
  <c r="HA351" i="1"/>
  <c r="D350" i="10"/>
  <c r="CW352" i="1"/>
  <c r="CZ351" i="1"/>
  <c r="BM352" i="6"/>
  <c r="BP351" i="6"/>
  <c r="Q352" i="1"/>
  <c r="T351" i="1"/>
  <c r="AO351" i="1"/>
  <c r="H350" i="10"/>
  <c r="AR350" i="1"/>
  <c r="DU352" i="1"/>
  <c r="DX351" i="1"/>
  <c r="IK351" i="1"/>
  <c r="IN350" i="1"/>
  <c r="GR350" i="1"/>
  <c r="GO351" i="1"/>
  <c r="JX350" i="1"/>
  <c r="DL351" i="1"/>
  <c r="DI352" i="1"/>
  <c r="J351" i="10"/>
  <c r="C349" i="10"/>
  <c r="JL349" i="1"/>
  <c r="HM352" i="1"/>
  <c r="HP351" i="1"/>
  <c r="EJ350" i="1"/>
  <c r="EG351" i="1"/>
  <c r="JI350" i="1"/>
  <c r="IB351" i="1"/>
  <c r="HY352" i="1"/>
  <c r="JV350" i="1"/>
  <c r="GF351" i="6" l="1"/>
  <c r="GC352" i="6"/>
  <c r="AC352" i="6"/>
  <c r="AF351" i="6"/>
  <c r="CW352" i="6"/>
  <c r="CZ351" i="6"/>
  <c r="EG353" i="6"/>
  <c r="EJ352" i="6"/>
  <c r="FE353" i="6"/>
  <c r="FH352" i="6"/>
  <c r="FQ353" i="6"/>
  <c r="FT352" i="6"/>
  <c r="BY353" i="1"/>
  <c r="CB352" i="1"/>
  <c r="ES353" i="1"/>
  <c r="EV352" i="1"/>
  <c r="T352" i="6"/>
  <c r="Q353" i="6"/>
  <c r="E353" i="1"/>
  <c r="H352" i="1"/>
  <c r="AF354" i="1"/>
  <c r="AF353" i="1"/>
  <c r="AC356" i="1"/>
  <c r="BP352" i="1"/>
  <c r="BM353" i="1"/>
  <c r="ES352" i="6"/>
  <c r="EV351" i="6"/>
  <c r="CK353" i="6"/>
  <c r="CN352" i="6"/>
  <c r="BD352" i="1"/>
  <c r="BA353" i="1"/>
  <c r="CB353" i="6"/>
  <c r="CB354" i="6"/>
  <c r="BY356" i="6"/>
  <c r="DX352" i="6"/>
  <c r="DU353" i="6"/>
  <c r="HD351" i="6"/>
  <c r="HA352" i="6"/>
  <c r="CL352" i="6"/>
  <c r="HN351" i="6"/>
  <c r="GR354" i="6"/>
  <c r="GO356" i="6"/>
  <c r="GR353" i="6"/>
  <c r="GF356" i="1"/>
  <c r="GC357" i="1"/>
  <c r="DI352" i="6"/>
  <c r="DL351" i="6"/>
  <c r="FE353" i="1"/>
  <c r="FH352" i="1"/>
  <c r="IZ352" i="1"/>
  <c r="IW353" i="1"/>
  <c r="HM351" i="6"/>
  <c r="HP351" i="6" s="1"/>
  <c r="CN356" i="1"/>
  <c r="CK357" i="1"/>
  <c r="JI351" i="1"/>
  <c r="C351" i="10" s="1"/>
  <c r="HA352" i="1"/>
  <c r="D352" i="10" s="1"/>
  <c r="HD351" i="1"/>
  <c r="CW353" i="1"/>
  <c r="CZ352" i="1"/>
  <c r="HM353" i="1"/>
  <c r="HP352" i="1"/>
  <c r="JL350" i="1"/>
  <c r="C350" i="10"/>
  <c r="EJ351" i="1"/>
  <c r="EG352" i="1"/>
  <c r="JW352" i="1" s="1"/>
  <c r="H351" i="10"/>
  <c r="AO352" i="1"/>
  <c r="JV352" i="1" s="1"/>
  <c r="AR351" i="1"/>
  <c r="JV351" i="1"/>
  <c r="IK352" i="1"/>
  <c r="IN351" i="1"/>
  <c r="GO352" i="1"/>
  <c r="GR351" i="1"/>
  <c r="JX351" i="1"/>
  <c r="F351" i="10"/>
  <c r="IB352" i="1"/>
  <c r="HY353" i="1"/>
  <c r="DL352" i="1"/>
  <c r="DI353" i="1"/>
  <c r="J352" i="10"/>
  <c r="D351" i="10"/>
  <c r="T352" i="1"/>
  <c r="Q353" i="1"/>
  <c r="BP352" i="6"/>
  <c r="BM353" i="6"/>
  <c r="FQ357" i="1"/>
  <c r="FT356" i="1"/>
  <c r="DX352" i="1"/>
  <c r="DU353" i="1"/>
  <c r="JW351" i="1"/>
  <c r="GF352" i="6" l="1"/>
  <c r="GC353" i="6"/>
  <c r="EJ353" i="6"/>
  <c r="EJ354" i="6"/>
  <c r="EG356" i="6"/>
  <c r="CZ352" i="6"/>
  <c r="CW353" i="6"/>
  <c r="AC353" i="6"/>
  <c r="AF352" i="6"/>
  <c r="CB354" i="1"/>
  <c r="CB353" i="1"/>
  <c r="BY356" i="1"/>
  <c r="FT353" i="6"/>
  <c r="FT354" i="6"/>
  <c r="FQ356" i="6"/>
  <c r="FH353" i="6"/>
  <c r="FE356" i="6"/>
  <c r="FH354" i="6"/>
  <c r="E356" i="1"/>
  <c r="H354" i="1"/>
  <c r="H353" i="1"/>
  <c r="Q356" i="6"/>
  <c r="T354" i="6"/>
  <c r="T353" i="6"/>
  <c r="S42" i="11"/>
  <c r="EV354" i="1"/>
  <c r="ES356" i="1"/>
  <c r="EV353" i="1"/>
  <c r="FH354" i="1"/>
  <c r="FH353" i="1"/>
  <c r="FE356" i="1"/>
  <c r="HA353" i="6"/>
  <c r="HD352" i="6"/>
  <c r="CN354" i="6"/>
  <c r="CK356" i="6"/>
  <c r="CN353" i="6"/>
  <c r="DI353" i="6"/>
  <c r="DL352" i="6"/>
  <c r="DX354" i="6"/>
  <c r="DX353" i="6"/>
  <c r="DU356" i="6"/>
  <c r="BY357" i="6"/>
  <c r="CB356" i="6"/>
  <c r="EV352" i="6"/>
  <c r="ES353" i="6"/>
  <c r="BP353" i="1"/>
  <c r="BP354" i="1"/>
  <c r="BM356" i="1"/>
  <c r="GF357" i="1"/>
  <c r="GC358" i="1"/>
  <c r="HM352" i="6"/>
  <c r="HP352" i="6" s="1"/>
  <c r="CL353" i="6"/>
  <c r="HN352" i="6"/>
  <c r="AF356" i="1"/>
  <c r="AC357" i="1"/>
  <c r="GO357" i="6"/>
  <c r="GR356" i="6"/>
  <c r="IW356" i="1"/>
  <c r="IZ354" i="1"/>
  <c r="IZ353" i="1"/>
  <c r="BA356" i="1"/>
  <c r="BD354" i="1"/>
  <c r="BD353" i="1"/>
  <c r="CK358" i="1"/>
  <c r="CN357" i="1"/>
  <c r="JL351" i="1"/>
  <c r="DL354" i="1"/>
  <c r="DL353" i="1"/>
  <c r="DI356" i="1"/>
  <c r="J353" i="10"/>
  <c r="FQ358" i="1"/>
  <c r="FT357" i="1"/>
  <c r="IN352" i="1"/>
  <c r="IK353" i="1"/>
  <c r="JI352" i="1"/>
  <c r="IB354" i="1"/>
  <c r="HY356" i="1"/>
  <c r="IB353" i="1"/>
  <c r="EG353" i="1"/>
  <c r="JW353" i="1" s="1"/>
  <c r="EJ352" i="1"/>
  <c r="F352" i="10"/>
  <c r="H352" i="10"/>
  <c r="AO353" i="1"/>
  <c r="JV353" i="1" s="1"/>
  <c r="AR352" i="1"/>
  <c r="T354" i="1"/>
  <c r="Q356" i="1"/>
  <c r="T353" i="1"/>
  <c r="HM356" i="1"/>
  <c r="HP353" i="1"/>
  <c r="HP354" i="1"/>
  <c r="BP354" i="6"/>
  <c r="W42" i="11"/>
  <c r="BM356" i="6"/>
  <c r="BP353" i="6"/>
  <c r="HD352" i="1"/>
  <c r="HA353" i="1"/>
  <c r="D353" i="10" s="1"/>
  <c r="DX354" i="1"/>
  <c r="DX353" i="1"/>
  <c r="DU356" i="1"/>
  <c r="CZ353" i="1"/>
  <c r="CZ354" i="1"/>
  <c r="CW356" i="1"/>
  <c r="GR352" i="1"/>
  <c r="GO353" i="1"/>
  <c r="JX352" i="1"/>
  <c r="JV354" i="1" l="1"/>
  <c r="GF354" i="6"/>
  <c r="GF353" i="6"/>
  <c r="GC356" i="6"/>
  <c r="AF353" i="6"/>
  <c r="AF354" i="6"/>
  <c r="AC356" i="6"/>
  <c r="Q42" i="11"/>
  <c r="CZ354" i="6"/>
  <c r="CZ353" i="6"/>
  <c r="CW356" i="6"/>
  <c r="EG357" i="6"/>
  <c r="EJ356" i="6"/>
  <c r="FH356" i="6"/>
  <c r="FE357" i="6"/>
  <c r="FT356" i="6"/>
  <c r="FQ357" i="6"/>
  <c r="BY357" i="1"/>
  <c r="CB356" i="1"/>
  <c r="KB360" i="1"/>
  <c r="KJ363" i="1" s="1"/>
  <c r="E357" i="1"/>
  <c r="H356" i="1"/>
  <c r="JW354" i="1"/>
  <c r="EV356" i="1"/>
  <c r="ES357" i="1"/>
  <c r="Q357" i="6"/>
  <c r="T356" i="6"/>
  <c r="AF357" i="1"/>
  <c r="AC358" i="1"/>
  <c r="ES356" i="6"/>
  <c r="EV353" i="6"/>
  <c r="EV354" i="6"/>
  <c r="DL353" i="6"/>
  <c r="DL354" i="6"/>
  <c r="DI356" i="6"/>
  <c r="CL356" i="6"/>
  <c r="HN353" i="6"/>
  <c r="HL364" i="6" s="1"/>
  <c r="CB357" i="6"/>
  <c r="BY358" i="6"/>
  <c r="CK357" i="6"/>
  <c r="CN356" i="6"/>
  <c r="IZ356" i="1"/>
  <c r="IW357" i="1"/>
  <c r="GF358" i="1"/>
  <c r="GC359" i="1"/>
  <c r="BA357" i="1"/>
  <c r="BD356" i="1"/>
  <c r="BP356" i="1"/>
  <c r="BM357" i="1"/>
  <c r="HA356" i="6"/>
  <c r="HD353" i="6"/>
  <c r="HD354" i="6"/>
  <c r="FH356" i="1"/>
  <c r="FE357" i="1"/>
  <c r="HM353" i="6"/>
  <c r="HP354" i="6" s="1"/>
  <c r="DU357" i="6"/>
  <c r="DX356" i="6"/>
  <c r="CK359" i="1"/>
  <c r="CN358" i="1"/>
  <c r="GR357" i="6"/>
  <c r="GO358" i="6"/>
  <c r="JI353" i="1"/>
  <c r="EJ353" i="1"/>
  <c r="EJ354" i="1"/>
  <c r="EG356" i="1"/>
  <c r="JW356" i="1" s="1"/>
  <c r="CW357" i="1"/>
  <c r="CZ356" i="1"/>
  <c r="BM357" i="6"/>
  <c r="BP356" i="6"/>
  <c r="JL352" i="1"/>
  <c r="C352" i="10"/>
  <c r="FT358" i="1"/>
  <c r="FQ359" i="1"/>
  <c r="IK356" i="1"/>
  <c r="IN354" i="1"/>
  <c r="IN353" i="1"/>
  <c r="KD360" i="1"/>
  <c r="HY357" i="1"/>
  <c r="IB356" i="1"/>
  <c r="DI357" i="1"/>
  <c r="DL356" i="1"/>
  <c r="HD354" i="1"/>
  <c r="HA356" i="1"/>
  <c r="HD353" i="1"/>
  <c r="GR354" i="1"/>
  <c r="GO356" i="1"/>
  <c r="GR353" i="1"/>
  <c r="JX354" i="1"/>
  <c r="JX353" i="1"/>
  <c r="KF360" i="1"/>
  <c r="DX356" i="1"/>
  <c r="DU357" i="1"/>
  <c r="H353" i="10"/>
  <c r="AR353" i="1"/>
  <c r="AR354" i="1"/>
  <c r="AO356" i="1"/>
  <c r="JV356" i="1" s="1"/>
  <c r="F353" i="10"/>
  <c r="Q357" i="1"/>
  <c r="T356" i="1"/>
  <c r="HM357" i="1"/>
  <c r="HP356" i="1"/>
  <c r="GF356" i="6" l="1"/>
  <c r="GC357" i="6"/>
  <c r="EJ357" i="6"/>
  <c r="EG358" i="6"/>
  <c r="CZ356" i="6"/>
  <c r="CW357" i="6"/>
  <c r="AF356" i="6"/>
  <c r="AC357" i="6"/>
  <c r="KJ360" i="1"/>
  <c r="KJ359" i="1"/>
  <c r="KJ361" i="1"/>
  <c r="KJ362" i="1"/>
  <c r="KJ356" i="1"/>
  <c r="KB356" i="1"/>
  <c r="KJ357" i="1"/>
  <c r="KJ358" i="1"/>
  <c r="BY358" i="1"/>
  <c r="CB357" i="1"/>
  <c r="FQ358" i="6"/>
  <c r="FT357" i="6"/>
  <c r="FE358" i="6"/>
  <c r="FH357" i="6"/>
  <c r="T357" i="6"/>
  <c r="Q358" i="6"/>
  <c r="EV357" i="1"/>
  <c r="ES358" i="1"/>
  <c r="E358" i="1"/>
  <c r="H357" i="1"/>
  <c r="HP353" i="6"/>
  <c r="HK364" i="6"/>
  <c r="JI356" i="1"/>
  <c r="JG364" i="1" s="1"/>
  <c r="HM356" i="6"/>
  <c r="HP356" i="6" s="1"/>
  <c r="GF359" i="1"/>
  <c r="GC360" i="1"/>
  <c r="DI357" i="6"/>
  <c r="DL356" i="6"/>
  <c r="GR358" i="6"/>
  <c r="GO359" i="6"/>
  <c r="IZ357" i="1"/>
  <c r="IW358" i="1"/>
  <c r="BM358" i="1"/>
  <c r="BP357" i="1"/>
  <c r="CN357" i="6"/>
  <c r="CK358" i="6"/>
  <c r="EV356" i="6"/>
  <c r="ES357" i="6"/>
  <c r="CB358" i="6"/>
  <c r="BY359" i="6"/>
  <c r="AC359" i="1"/>
  <c r="AF358" i="1"/>
  <c r="CK360" i="1"/>
  <c r="CN359" i="1"/>
  <c r="DU358" i="6"/>
  <c r="DX357" i="6"/>
  <c r="BD357" i="1"/>
  <c r="BA358" i="1"/>
  <c r="HD356" i="6"/>
  <c r="HA357" i="6"/>
  <c r="CL357" i="6"/>
  <c r="HN356" i="6"/>
  <c r="FE358" i="1"/>
  <c r="FH357" i="1"/>
  <c r="DL357" i="1"/>
  <c r="DI358" i="1"/>
  <c r="BM358" i="6"/>
  <c r="BP357" i="6"/>
  <c r="IB357" i="1"/>
  <c r="HY358" i="1"/>
  <c r="T357" i="1"/>
  <c r="Q358" i="1"/>
  <c r="KL356" i="1"/>
  <c r="KL358" i="1"/>
  <c r="KL357" i="1"/>
  <c r="KL362" i="1"/>
  <c r="KL359" i="1"/>
  <c r="KL360" i="1"/>
  <c r="KD356" i="1"/>
  <c r="KL363" i="1"/>
  <c r="KL361" i="1"/>
  <c r="FT359" i="1"/>
  <c r="FQ360" i="1"/>
  <c r="CZ357" i="1"/>
  <c r="CW358" i="1"/>
  <c r="AR356" i="1"/>
  <c r="AO357" i="1"/>
  <c r="HM358" i="1"/>
  <c r="HP357" i="1"/>
  <c r="DU358" i="1"/>
  <c r="DX357" i="1"/>
  <c r="HD356" i="1"/>
  <c r="HA357" i="1"/>
  <c r="EG357" i="1"/>
  <c r="EJ356" i="1"/>
  <c r="JL353" i="1"/>
  <c r="C353" i="10"/>
  <c r="JI354" i="1"/>
  <c r="JL354" i="1" s="1"/>
  <c r="GR356" i="1"/>
  <c r="GO357" i="1"/>
  <c r="JX356" i="1"/>
  <c r="KN356" i="1"/>
  <c r="KN362" i="1"/>
  <c r="KN357" i="1"/>
  <c r="KN358" i="1"/>
  <c r="KN361" i="1"/>
  <c r="KN360" i="1"/>
  <c r="KN359" i="1"/>
  <c r="KN363" i="1"/>
  <c r="KF356" i="1"/>
  <c r="IK357" i="1"/>
  <c r="IN356" i="1"/>
  <c r="GF357" i="6" l="1"/>
  <c r="GC358" i="6"/>
  <c r="CW358" i="6"/>
  <c r="CZ357" i="6"/>
  <c r="EJ358" i="6"/>
  <c r="EG359" i="6"/>
  <c r="AF357" i="6"/>
  <c r="AC358" i="6"/>
  <c r="FE359" i="6"/>
  <c r="FH358" i="6"/>
  <c r="FQ359" i="6"/>
  <c r="FT358" i="6"/>
  <c r="BY359" i="1"/>
  <c r="CB358" i="1"/>
  <c r="H358" i="1"/>
  <c r="E359" i="1"/>
  <c r="EV358" i="1"/>
  <c r="ES359" i="1"/>
  <c r="Q359" i="6"/>
  <c r="T358" i="6"/>
  <c r="JL356" i="1"/>
  <c r="DX358" i="6"/>
  <c r="DU359" i="6"/>
  <c r="BP358" i="1"/>
  <c r="BM359" i="1"/>
  <c r="IZ358" i="1"/>
  <c r="IW359" i="1"/>
  <c r="GO360" i="6"/>
  <c r="GR359" i="6"/>
  <c r="CL358" i="6"/>
  <c r="HN357" i="6"/>
  <c r="CB359" i="6"/>
  <c r="BY360" i="6"/>
  <c r="AF359" i="1"/>
  <c r="AC360" i="1"/>
  <c r="DI358" i="6"/>
  <c r="DL357" i="6"/>
  <c r="EV357" i="6"/>
  <c r="ES358" i="6"/>
  <c r="CK361" i="1"/>
  <c r="CN360" i="1"/>
  <c r="HA358" i="6"/>
  <c r="HD357" i="6"/>
  <c r="GC361" i="1"/>
  <c r="GF360" i="1"/>
  <c r="HM357" i="6"/>
  <c r="HP357" i="6" s="1"/>
  <c r="FE359" i="1"/>
  <c r="FH358" i="1"/>
  <c r="BD358" i="1"/>
  <c r="BA359" i="1"/>
  <c r="CK359" i="6"/>
  <c r="CN358" i="6"/>
  <c r="IN357" i="1"/>
  <c r="IK358" i="1"/>
  <c r="AR357" i="1"/>
  <c r="AO358" i="1"/>
  <c r="JV358" i="1" s="1"/>
  <c r="GR357" i="1"/>
  <c r="GO358" i="1"/>
  <c r="JX357" i="1"/>
  <c r="T358" i="1"/>
  <c r="Q359" i="1"/>
  <c r="FQ361" i="1"/>
  <c r="FT360" i="1"/>
  <c r="BP358" i="6"/>
  <c r="BM359" i="6"/>
  <c r="EG358" i="1"/>
  <c r="JW358" i="1" s="1"/>
  <c r="EJ357" i="1"/>
  <c r="DU359" i="1"/>
  <c r="DX358" i="1"/>
  <c r="DI359" i="1"/>
  <c r="DL358" i="1"/>
  <c r="IB358" i="1"/>
  <c r="HY359" i="1"/>
  <c r="HA358" i="1"/>
  <c r="HD357" i="1"/>
  <c r="HP358" i="1"/>
  <c r="HM359" i="1"/>
  <c r="JW357" i="1"/>
  <c r="JV357" i="1"/>
  <c r="CW359" i="1"/>
  <c r="CZ358" i="1"/>
  <c r="JI357" i="1"/>
  <c r="GF358" i="6" l="1"/>
  <c r="GC359" i="6"/>
  <c r="AC359" i="6"/>
  <c r="AF358" i="6"/>
  <c r="EG360" i="6"/>
  <c r="EJ359" i="6"/>
  <c r="CW359" i="6"/>
  <c r="CZ358" i="6"/>
  <c r="CB359" i="1"/>
  <c r="BY360" i="1"/>
  <c r="FT359" i="6"/>
  <c r="FQ360" i="6"/>
  <c r="FH359" i="6"/>
  <c r="FE360" i="6"/>
  <c r="T359" i="6"/>
  <c r="Q360" i="6"/>
  <c r="ES360" i="1"/>
  <c r="EV359" i="1"/>
  <c r="H359" i="1"/>
  <c r="E360" i="1"/>
  <c r="GF361" i="1"/>
  <c r="GC362" i="1"/>
  <c r="CL359" i="6"/>
  <c r="HN358" i="6"/>
  <c r="IZ359" i="1"/>
  <c r="IW360" i="1"/>
  <c r="HD358" i="6"/>
  <c r="HA359" i="6"/>
  <c r="AC361" i="1"/>
  <c r="AF360" i="1"/>
  <c r="BP359" i="1"/>
  <c r="BM360" i="1"/>
  <c r="DX359" i="6"/>
  <c r="DU360" i="6"/>
  <c r="CN359" i="6"/>
  <c r="CK360" i="6"/>
  <c r="BA360" i="1"/>
  <c r="BD359" i="1"/>
  <c r="DI359" i="6"/>
  <c r="DL358" i="6"/>
  <c r="GR360" i="6"/>
  <c r="GO361" i="6"/>
  <c r="CK362" i="1"/>
  <c r="CN361" i="1"/>
  <c r="HM358" i="6"/>
  <c r="HP358" i="6" s="1"/>
  <c r="FH359" i="1"/>
  <c r="FE360" i="1"/>
  <c r="EV358" i="6"/>
  <c r="ES359" i="6"/>
  <c r="CB360" i="6"/>
  <c r="BY361" i="6"/>
  <c r="FQ362" i="1"/>
  <c r="FT361" i="1"/>
  <c r="T359" i="1"/>
  <c r="Q360" i="1"/>
  <c r="GR358" i="1"/>
  <c r="GO359" i="1"/>
  <c r="JX358" i="1"/>
  <c r="DU360" i="1"/>
  <c r="DX359" i="1"/>
  <c r="HM360" i="1"/>
  <c r="HP359" i="1"/>
  <c r="DL359" i="1"/>
  <c r="DI360" i="1"/>
  <c r="JI358" i="1"/>
  <c r="JL358" i="1" s="1"/>
  <c r="AR358" i="1"/>
  <c r="AO359" i="1"/>
  <c r="JV359" i="1" s="1"/>
  <c r="BM360" i="6"/>
  <c r="BP359" i="6"/>
  <c r="JL357" i="1"/>
  <c r="HA359" i="1"/>
  <c r="HD358" i="1"/>
  <c r="IB359" i="1"/>
  <c r="HY360" i="1"/>
  <c r="IN358" i="1"/>
  <c r="IK359" i="1"/>
  <c r="CW360" i="1"/>
  <c r="CZ359" i="1"/>
  <c r="EG359" i="1"/>
  <c r="JW359" i="1" s="1"/>
  <c r="EJ358" i="1"/>
  <c r="GC360" i="6" l="1"/>
  <c r="GF359" i="6"/>
  <c r="CZ359" i="6"/>
  <c r="CW360" i="6"/>
  <c r="EJ360" i="6"/>
  <c r="EG361" i="6"/>
  <c r="AC360" i="6"/>
  <c r="AF359" i="6"/>
  <c r="FH360" i="6"/>
  <c r="FE361" i="6"/>
  <c r="FQ361" i="6"/>
  <c r="FT360" i="6"/>
  <c r="HM359" i="6"/>
  <c r="HP359" i="6" s="1"/>
  <c r="CB360" i="1"/>
  <c r="BY361" i="1"/>
  <c r="E361" i="1"/>
  <c r="H360" i="1"/>
  <c r="EV360" i="1"/>
  <c r="ES361" i="1"/>
  <c r="T360" i="6"/>
  <c r="Q361" i="6"/>
  <c r="AF361" i="1"/>
  <c r="AC362" i="1"/>
  <c r="CK365" i="1"/>
  <c r="CN363" i="1"/>
  <c r="CN362" i="1"/>
  <c r="HA360" i="6"/>
  <c r="HD359" i="6"/>
  <c r="IZ360" i="1"/>
  <c r="IW361" i="1"/>
  <c r="CL360" i="6"/>
  <c r="HN359" i="6"/>
  <c r="BY362" i="6"/>
  <c r="CB361" i="6"/>
  <c r="GR361" i="6"/>
  <c r="GO362" i="6"/>
  <c r="ES360" i="6"/>
  <c r="EV359" i="6"/>
  <c r="DU361" i="6"/>
  <c r="DX360" i="6"/>
  <c r="FH360" i="1"/>
  <c r="FE361" i="1"/>
  <c r="DI360" i="6"/>
  <c r="DL359" i="6"/>
  <c r="BA361" i="1"/>
  <c r="BD360" i="1"/>
  <c r="BP360" i="1"/>
  <c r="BM361" i="1"/>
  <c r="GF363" i="1"/>
  <c r="GC365" i="1"/>
  <c r="GF362" i="1"/>
  <c r="CK361" i="6"/>
  <c r="CN360" i="6"/>
  <c r="DI361" i="1"/>
  <c r="DL360" i="1"/>
  <c r="HP360" i="1"/>
  <c r="HM361" i="1"/>
  <c r="HD359" i="1"/>
  <c r="HA360" i="1"/>
  <c r="JI359" i="1"/>
  <c r="FT363" i="1"/>
  <c r="FQ365" i="1"/>
  <c r="FT362" i="1"/>
  <c r="HY361" i="1"/>
  <c r="IB360" i="1"/>
  <c r="IN359" i="1"/>
  <c r="IK360" i="1"/>
  <c r="T360" i="1"/>
  <c r="Q361" i="1"/>
  <c r="AR359" i="1"/>
  <c r="AO360" i="1"/>
  <c r="EJ359" i="1"/>
  <c r="EG360" i="1"/>
  <c r="JW360" i="1" s="1"/>
  <c r="CZ360" i="1"/>
  <c r="CW361" i="1"/>
  <c r="BM361" i="6"/>
  <c r="BP360" i="6"/>
  <c r="DX360" i="1"/>
  <c r="DU361" i="1"/>
  <c r="GR359" i="1"/>
  <c r="GO360" i="1"/>
  <c r="JX359" i="1"/>
  <c r="GF360" i="6" l="1"/>
  <c r="GC361" i="6"/>
  <c r="AF360" i="6"/>
  <c r="AC361" i="6"/>
  <c r="EG362" i="6"/>
  <c r="EJ361" i="6"/>
  <c r="CZ360" i="6"/>
  <c r="CW361" i="6"/>
  <c r="CB361" i="1"/>
  <c r="BY362" i="1"/>
  <c r="FQ362" i="6"/>
  <c r="FT361" i="6"/>
  <c r="FH361" i="6"/>
  <c r="FE362" i="6"/>
  <c r="T361" i="6"/>
  <c r="Q362" i="6"/>
  <c r="ES362" i="1"/>
  <c r="EV361" i="1"/>
  <c r="H361" i="1"/>
  <c r="E362" i="1"/>
  <c r="CN361" i="6"/>
  <c r="CK362" i="6"/>
  <c r="ES361" i="6"/>
  <c r="EV360" i="6"/>
  <c r="HA361" i="6"/>
  <c r="HD360" i="6"/>
  <c r="CK366" i="1"/>
  <c r="CN365" i="1"/>
  <c r="CB362" i="6"/>
  <c r="CB363" i="6"/>
  <c r="BY365" i="6"/>
  <c r="GR363" i="6"/>
  <c r="GR362" i="6"/>
  <c r="GO365" i="6"/>
  <c r="GF365" i="1"/>
  <c r="GC366" i="1"/>
  <c r="BM362" i="1"/>
  <c r="BP361" i="1"/>
  <c r="CL361" i="6"/>
  <c r="HN360" i="6"/>
  <c r="DL360" i="6"/>
  <c r="DI361" i="6"/>
  <c r="FH361" i="1"/>
  <c r="FE362" i="1"/>
  <c r="HM360" i="6"/>
  <c r="HP360" i="6" s="1"/>
  <c r="DX361" i="6"/>
  <c r="DU362" i="6"/>
  <c r="BA362" i="1"/>
  <c r="BD361" i="1"/>
  <c r="AC365" i="1"/>
  <c r="AF362" i="1"/>
  <c r="AF363" i="1"/>
  <c r="IW362" i="1"/>
  <c r="IZ361" i="1"/>
  <c r="AR360" i="1"/>
  <c r="AO361" i="1"/>
  <c r="JV361" i="1" s="1"/>
  <c r="BP361" i="6"/>
  <c r="BM362" i="6"/>
  <c r="JL359" i="1"/>
  <c r="DX361" i="1"/>
  <c r="DU362" i="1"/>
  <c r="HA361" i="1"/>
  <c r="HD360" i="1"/>
  <c r="GR360" i="1"/>
  <c r="GO361" i="1"/>
  <c r="JX360" i="1"/>
  <c r="CZ361" i="1"/>
  <c r="CW362" i="1"/>
  <c r="HP361" i="1"/>
  <c r="HM362" i="1"/>
  <c r="JI360" i="1"/>
  <c r="JL360" i="1" s="1"/>
  <c r="IK361" i="1"/>
  <c r="IN360" i="1"/>
  <c r="FQ366" i="1"/>
  <c r="FT365" i="1"/>
  <c r="JV360" i="1"/>
  <c r="HY362" i="1"/>
  <c r="IB361" i="1"/>
  <c r="EG361" i="1"/>
  <c r="EJ360" i="1"/>
  <c r="T361" i="1"/>
  <c r="Q362" i="1"/>
  <c r="DL361" i="1"/>
  <c r="DI362" i="1"/>
  <c r="GF361" i="6" l="1"/>
  <c r="GC362" i="6"/>
  <c r="CZ361" i="6"/>
  <c r="CW362" i="6"/>
  <c r="EG365" i="6"/>
  <c r="EJ363" i="6"/>
  <c r="EJ362" i="6"/>
  <c r="AC362" i="6"/>
  <c r="AF361" i="6"/>
  <c r="FH362" i="6"/>
  <c r="FH363" i="6"/>
  <c r="FE365" i="6"/>
  <c r="FQ365" i="6"/>
  <c r="FT363" i="6"/>
  <c r="FT362" i="6"/>
  <c r="CB362" i="1"/>
  <c r="CB363" i="1"/>
  <c r="BY365" i="1"/>
  <c r="E365" i="1"/>
  <c r="H363" i="1"/>
  <c r="H362" i="1"/>
  <c r="EV363" i="1"/>
  <c r="EV362" i="1"/>
  <c r="ES365" i="1"/>
  <c r="T362" i="6"/>
  <c r="T363" i="6"/>
  <c r="Q365" i="6"/>
  <c r="IZ363" i="1"/>
  <c r="IW365" i="1"/>
  <c r="IZ362" i="1"/>
  <c r="DI362" i="6"/>
  <c r="DL361" i="6"/>
  <c r="EV361" i="6"/>
  <c r="ES362" i="6"/>
  <c r="HM361" i="6"/>
  <c r="HP361" i="6" s="1"/>
  <c r="HA362" i="6"/>
  <c r="HD361" i="6"/>
  <c r="BP362" i="1"/>
  <c r="BM365" i="1"/>
  <c r="BP363" i="1"/>
  <c r="AF365" i="1"/>
  <c r="AC366" i="1"/>
  <c r="DX363" i="6"/>
  <c r="DX362" i="6"/>
  <c r="DU365" i="6"/>
  <c r="CB365" i="6"/>
  <c r="BY366" i="6"/>
  <c r="BD362" i="1"/>
  <c r="BA365" i="1"/>
  <c r="BD363" i="1"/>
  <c r="CL362" i="6"/>
  <c r="HN361" i="6"/>
  <c r="CK367" i="1"/>
  <c r="CN366" i="1"/>
  <c r="GF366" i="1"/>
  <c r="GC367" i="1"/>
  <c r="CN362" i="6"/>
  <c r="CN363" i="6"/>
  <c r="CK365" i="6"/>
  <c r="FE365" i="1"/>
  <c r="FH363" i="1"/>
  <c r="FH362" i="1"/>
  <c r="GR365" i="6"/>
  <c r="GO366" i="6"/>
  <c r="JI361" i="1"/>
  <c r="JL361" i="1" s="1"/>
  <c r="IN361" i="1"/>
  <c r="IK362" i="1"/>
  <c r="HD361" i="1"/>
  <c r="HA362" i="1"/>
  <c r="HP363" i="1"/>
  <c r="HM365" i="1"/>
  <c r="HP362" i="1"/>
  <c r="BM365" i="6"/>
  <c r="BP362" i="6"/>
  <c r="BP363" i="6"/>
  <c r="DU365" i="1"/>
  <c r="DX363" i="1"/>
  <c r="DX362" i="1"/>
  <c r="GR361" i="1"/>
  <c r="GO362" i="1"/>
  <c r="JX361" i="1"/>
  <c r="DI365" i="1"/>
  <c r="DL362" i="1"/>
  <c r="DL363" i="1"/>
  <c r="IB363" i="1"/>
  <c r="HY365" i="1"/>
  <c r="IB362" i="1"/>
  <c r="FT366" i="1"/>
  <c r="FQ367" i="1"/>
  <c r="CZ363" i="1"/>
  <c r="CW365" i="1"/>
  <c r="CZ362" i="1"/>
  <c r="AO362" i="1"/>
  <c r="AR361" i="1"/>
  <c r="T362" i="1"/>
  <c r="T363" i="1"/>
  <c r="Q365" i="1"/>
  <c r="EJ361" i="1"/>
  <c r="EG362" i="1"/>
  <c r="KD369" i="1" s="1"/>
  <c r="JW361" i="1"/>
  <c r="GF362" i="6" l="1"/>
  <c r="GC365" i="6"/>
  <c r="GF363" i="6"/>
  <c r="AF363" i="6"/>
  <c r="AC365" i="6"/>
  <c r="AF362" i="6"/>
  <c r="EG366" i="6"/>
  <c r="EJ365" i="6"/>
  <c r="CZ363" i="6"/>
  <c r="CW365" i="6"/>
  <c r="CZ362" i="6"/>
  <c r="CB365" i="1"/>
  <c r="BY366" i="1"/>
  <c r="FQ366" i="6"/>
  <c r="FT365" i="6"/>
  <c r="FH365" i="6"/>
  <c r="FE366" i="6"/>
  <c r="T365" i="6"/>
  <c r="Q366" i="6"/>
  <c r="EV365" i="1"/>
  <c r="ES366" i="1"/>
  <c r="E366" i="1"/>
  <c r="H365" i="1"/>
  <c r="AF366" i="1"/>
  <c r="AC367" i="1"/>
  <c r="CK366" i="6"/>
  <c r="CN365" i="6"/>
  <c r="CL365" i="6"/>
  <c r="HN362" i="6"/>
  <c r="HL373" i="6" s="1"/>
  <c r="FH365" i="1"/>
  <c r="FE366" i="1"/>
  <c r="BM366" i="1"/>
  <c r="BP365" i="1"/>
  <c r="ES365" i="6"/>
  <c r="EV362" i="6"/>
  <c r="EV363" i="6"/>
  <c r="DL362" i="6"/>
  <c r="DL363" i="6"/>
  <c r="DI365" i="6"/>
  <c r="BA366" i="1"/>
  <c r="BD365" i="1"/>
  <c r="HM362" i="6"/>
  <c r="HP363" i="6" s="1"/>
  <c r="CB366" i="6"/>
  <c r="BY367" i="6"/>
  <c r="HA365" i="6"/>
  <c r="HD362" i="6"/>
  <c r="HD363" i="6"/>
  <c r="IW366" i="1"/>
  <c r="IZ365" i="1"/>
  <c r="GC368" i="1"/>
  <c r="GF367" i="1"/>
  <c r="GO367" i="6"/>
  <c r="GR366" i="6"/>
  <c r="CN367" i="1"/>
  <c r="CK368" i="1"/>
  <c r="DX365" i="6"/>
  <c r="DU366" i="6"/>
  <c r="KL367" i="1"/>
  <c r="KL370" i="1"/>
  <c r="KL371" i="1"/>
  <c r="KL369" i="1"/>
  <c r="KL366" i="1"/>
  <c r="KD365" i="1"/>
  <c r="KL368" i="1"/>
  <c r="KL372" i="1"/>
  <c r="KL365" i="1"/>
  <c r="DI366" i="1"/>
  <c r="DL365" i="1"/>
  <c r="AO365" i="1"/>
  <c r="AR362" i="1"/>
  <c r="AR363" i="1"/>
  <c r="HA365" i="1"/>
  <c r="HD362" i="1"/>
  <c r="HD363" i="1"/>
  <c r="KB369" i="1"/>
  <c r="GO365" i="1"/>
  <c r="GR362" i="1"/>
  <c r="GR363" i="1"/>
  <c r="JX363" i="1"/>
  <c r="KF369" i="1"/>
  <c r="JX362" i="1"/>
  <c r="JV362" i="1"/>
  <c r="HM366" i="1"/>
  <c r="HP365" i="1"/>
  <c r="JW363" i="1"/>
  <c r="BP365" i="6"/>
  <c r="BM366" i="6"/>
  <c r="JV363" i="1"/>
  <c r="JI362" i="1"/>
  <c r="Q366" i="1"/>
  <c r="T365" i="1"/>
  <c r="IK365" i="1"/>
  <c r="IN362" i="1"/>
  <c r="IN363" i="1"/>
  <c r="EJ363" i="1"/>
  <c r="EG365" i="1"/>
  <c r="EJ362" i="1"/>
  <c r="HY366" i="1"/>
  <c r="IB365" i="1"/>
  <c r="JW362" i="1"/>
  <c r="FT367" i="1"/>
  <c r="FQ368" i="1"/>
  <c r="DU366" i="1"/>
  <c r="DX365" i="1"/>
  <c r="CZ365" i="1"/>
  <c r="CW366" i="1"/>
  <c r="GC366" i="6" l="1"/>
  <c r="GF365" i="6"/>
  <c r="CW366" i="6"/>
  <c r="CZ365" i="6"/>
  <c r="EJ366" i="6"/>
  <c r="EG367" i="6"/>
  <c r="AF365" i="6"/>
  <c r="AC366" i="6"/>
  <c r="FH366" i="6"/>
  <c r="FE367" i="6"/>
  <c r="FQ367" i="6"/>
  <c r="FT366" i="6"/>
  <c r="CB366" i="1"/>
  <c r="BY367" i="1"/>
  <c r="E367" i="1"/>
  <c r="H366" i="1"/>
  <c r="ES367" i="1"/>
  <c r="EV366" i="1"/>
  <c r="T366" i="6"/>
  <c r="Q367" i="6"/>
  <c r="HM365" i="6"/>
  <c r="HP365" i="6" s="1"/>
  <c r="HP362" i="6"/>
  <c r="DI366" i="6"/>
  <c r="DL365" i="6"/>
  <c r="DX366" i="6"/>
  <c r="DU367" i="6"/>
  <c r="EV365" i="6"/>
  <c r="ES366" i="6"/>
  <c r="CL366" i="6"/>
  <c r="HN365" i="6"/>
  <c r="IZ366" i="1"/>
  <c r="IW367" i="1"/>
  <c r="CN368" i="1"/>
  <c r="CK369" i="1"/>
  <c r="CB367" i="6"/>
  <c r="BY368" i="6"/>
  <c r="BM367" i="1"/>
  <c r="BP366" i="1"/>
  <c r="CK367" i="6"/>
  <c r="CN366" i="6"/>
  <c r="HD365" i="6"/>
  <c r="HA366" i="6"/>
  <c r="GO368" i="6"/>
  <c r="GR367" i="6"/>
  <c r="JI365" i="1"/>
  <c r="JG373" i="1" s="1"/>
  <c r="AC368" i="1"/>
  <c r="AF367" i="1"/>
  <c r="HK373" i="6"/>
  <c r="FH366" i="1"/>
  <c r="FE367" i="1"/>
  <c r="GF368" i="1"/>
  <c r="GC369" i="1"/>
  <c r="BD366" i="1"/>
  <c r="BA367" i="1"/>
  <c r="JL362" i="1"/>
  <c r="JI363" i="1"/>
  <c r="JL363" i="1" s="1"/>
  <c r="DI367" i="1"/>
  <c r="DL366" i="1"/>
  <c r="HA366" i="1"/>
  <c r="HD365" i="1"/>
  <c r="Q367" i="1"/>
  <c r="T366" i="1"/>
  <c r="HM367" i="1"/>
  <c r="HP366" i="1"/>
  <c r="DX366" i="1"/>
  <c r="DU367" i="1"/>
  <c r="FT368" i="1"/>
  <c r="FQ369" i="1"/>
  <c r="KN366" i="1"/>
  <c r="KN368" i="1"/>
  <c r="KN371" i="1"/>
  <c r="KN369" i="1"/>
  <c r="KN365" i="1"/>
  <c r="KN367" i="1"/>
  <c r="KF365" i="1"/>
  <c r="KN372" i="1"/>
  <c r="KN370" i="1"/>
  <c r="EG366" i="1"/>
  <c r="JW366" i="1" s="1"/>
  <c r="EJ365" i="1"/>
  <c r="BM367" i="6"/>
  <c r="BP366" i="6"/>
  <c r="JW365" i="1"/>
  <c r="AR365" i="1"/>
  <c r="AO366" i="1"/>
  <c r="JV366" i="1" s="1"/>
  <c r="JV365" i="1"/>
  <c r="GO366" i="1"/>
  <c r="GR365" i="1"/>
  <c r="JX365" i="1"/>
  <c r="CW367" i="1"/>
  <c r="CZ366" i="1"/>
  <c r="IK366" i="1"/>
  <c r="IN365" i="1"/>
  <c r="HY367" i="1"/>
  <c r="IB366" i="1"/>
  <c r="KJ371" i="1"/>
  <c r="KJ368" i="1"/>
  <c r="KJ367" i="1"/>
  <c r="KJ366" i="1"/>
  <c r="KJ372" i="1"/>
  <c r="KJ370" i="1"/>
  <c r="KJ369" i="1"/>
  <c r="KB365" i="1"/>
  <c r="KJ365" i="1"/>
  <c r="GF366" i="6" l="1"/>
  <c r="GC367" i="6"/>
  <c r="AF366" i="6"/>
  <c r="AC367" i="6"/>
  <c r="EJ367" i="6"/>
  <c r="EG368" i="6"/>
  <c r="CW367" i="6"/>
  <c r="CZ366" i="6"/>
  <c r="BY368" i="1"/>
  <c r="CB367" i="1"/>
  <c r="FQ368" i="6"/>
  <c r="FT367" i="6"/>
  <c r="FE368" i="6"/>
  <c r="FH367" i="6"/>
  <c r="Q368" i="6"/>
  <c r="T367" i="6"/>
  <c r="ES368" i="1"/>
  <c r="EV367" i="1"/>
  <c r="E368" i="1"/>
  <c r="H367" i="1"/>
  <c r="JL365" i="1"/>
  <c r="BM368" i="1"/>
  <c r="BP367" i="1"/>
  <c r="BA368" i="1"/>
  <c r="BD367" i="1"/>
  <c r="BY369" i="6"/>
  <c r="CB368" i="6"/>
  <c r="DX367" i="6"/>
  <c r="DU368" i="6"/>
  <c r="GF369" i="1"/>
  <c r="GC370" i="1"/>
  <c r="IW368" i="1"/>
  <c r="IZ367" i="1"/>
  <c r="HD366" i="6"/>
  <c r="HA367" i="6"/>
  <c r="AF368" i="1"/>
  <c r="AC369" i="1"/>
  <c r="GR368" i="6"/>
  <c r="GO369" i="6"/>
  <c r="FE368" i="1"/>
  <c r="FH367" i="1"/>
  <c r="CN369" i="1"/>
  <c r="CK370" i="1"/>
  <c r="CL367" i="6"/>
  <c r="HN366" i="6"/>
  <c r="DI367" i="6"/>
  <c r="DL366" i="6"/>
  <c r="HM366" i="6"/>
  <c r="HP366" i="6" s="1"/>
  <c r="EV366" i="6"/>
  <c r="ES367" i="6"/>
  <c r="CN367" i="6"/>
  <c r="CK368" i="6"/>
  <c r="HA367" i="1"/>
  <c r="HD366" i="1"/>
  <c r="HP367" i="1"/>
  <c r="HM368" i="1"/>
  <c r="DL367" i="1"/>
  <c r="DI368" i="1"/>
  <c r="BP367" i="6"/>
  <c r="BM368" i="6"/>
  <c r="JI366" i="1"/>
  <c r="Q368" i="1"/>
  <c r="T367" i="1"/>
  <c r="DX367" i="1"/>
  <c r="DU368" i="1"/>
  <c r="CZ367" i="1"/>
  <c r="CW368" i="1"/>
  <c r="AR366" i="1"/>
  <c r="AO367" i="1"/>
  <c r="JV367" i="1" s="1"/>
  <c r="EJ366" i="1"/>
  <c r="EG367" i="1"/>
  <c r="GO367" i="1"/>
  <c r="GR366" i="1"/>
  <c r="JX366" i="1"/>
  <c r="IB367" i="1"/>
  <c r="HY368" i="1"/>
  <c r="IK367" i="1"/>
  <c r="IN366" i="1"/>
  <c r="FT369" i="1"/>
  <c r="FQ370" i="1"/>
  <c r="GF367" i="6" l="1"/>
  <c r="GC368" i="6"/>
  <c r="CZ367" i="6"/>
  <c r="CW368" i="6"/>
  <c r="EJ368" i="6"/>
  <c r="EG369" i="6"/>
  <c r="AC368" i="6"/>
  <c r="AF367" i="6"/>
  <c r="FE369" i="6"/>
  <c r="FH368" i="6"/>
  <c r="FQ369" i="6"/>
  <c r="FT368" i="6"/>
  <c r="CB368" i="1"/>
  <c r="BY369" i="1"/>
  <c r="H368" i="1"/>
  <c r="E369" i="1"/>
  <c r="EV368" i="1"/>
  <c r="ES369" i="1"/>
  <c r="Q369" i="6"/>
  <c r="T368" i="6"/>
  <c r="AF369" i="1"/>
  <c r="AC370" i="1"/>
  <c r="DX368" i="6"/>
  <c r="DU369" i="6"/>
  <c r="DL367" i="6"/>
  <c r="DI368" i="6"/>
  <c r="CB369" i="6"/>
  <c r="BY370" i="6"/>
  <c r="BA369" i="1"/>
  <c r="BD368" i="1"/>
  <c r="HD367" i="6"/>
  <c r="HA368" i="6"/>
  <c r="CL368" i="6"/>
  <c r="HN367" i="6"/>
  <c r="HM367" i="6"/>
  <c r="HP367" i="6" s="1"/>
  <c r="CK371" i="1"/>
  <c r="CN370" i="1"/>
  <c r="CN368" i="6"/>
  <c r="CK369" i="6"/>
  <c r="IZ368" i="1"/>
  <c r="IW369" i="1"/>
  <c r="BM369" i="1"/>
  <c r="BP368" i="1"/>
  <c r="GC371" i="1"/>
  <c r="GF370" i="1"/>
  <c r="FH368" i="1"/>
  <c r="FE369" i="1"/>
  <c r="GR369" i="6"/>
  <c r="GO370" i="6"/>
  <c r="ES368" i="6"/>
  <c r="EV367" i="6"/>
  <c r="JL366" i="1"/>
  <c r="DX368" i="1"/>
  <c r="DU369" i="1"/>
  <c r="GO368" i="1"/>
  <c r="GR367" i="1"/>
  <c r="JX367" i="1"/>
  <c r="DI369" i="1"/>
  <c r="DL368" i="1"/>
  <c r="HP368" i="1"/>
  <c r="HM369" i="1"/>
  <c r="AO368" i="1"/>
  <c r="JV368" i="1" s="1"/>
  <c r="AR367" i="1"/>
  <c r="T368" i="1"/>
  <c r="Q369" i="1"/>
  <c r="IB368" i="1"/>
  <c r="HY369" i="1"/>
  <c r="CW369" i="1"/>
  <c r="CZ368" i="1"/>
  <c r="BM369" i="6"/>
  <c r="BP368" i="6"/>
  <c r="EG368" i="1"/>
  <c r="EJ367" i="1"/>
  <c r="JI367" i="1"/>
  <c r="JL367" i="1" s="1"/>
  <c r="FT370" i="1"/>
  <c r="FQ371" i="1"/>
  <c r="IN367" i="1"/>
  <c r="IK368" i="1"/>
  <c r="JW367" i="1"/>
  <c r="HD367" i="1"/>
  <c r="HA368" i="1"/>
  <c r="GF368" i="6" l="1"/>
  <c r="GC369" i="6"/>
  <c r="AF368" i="6"/>
  <c r="AC369" i="6"/>
  <c r="EJ369" i="6"/>
  <c r="EG370" i="6"/>
  <c r="CZ368" i="6"/>
  <c r="CW369" i="6"/>
  <c r="BY370" i="1"/>
  <c r="CB369" i="1"/>
  <c r="FT369" i="6"/>
  <c r="FQ370" i="6"/>
  <c r="FH369" i="6"/>
  <c r="FE370" i="6"/>
  <c r="Q370" i="6"/>
  <c r="T369" i="6"/>
  <c r="ES370" i="1"/>
  <c r="EV369" i="1"/>
  <c r="H369" i="1"/>
  <c r="E370" i="1"/>
  <c r="ES369" i="6"/>
  <c r="EV368" i="6"/>
  <c r="BM370" i="1"/>
  <c r="BP369" i="1"/>
  <c r="BD369" i="1"/>
  <c r="BA370" i="1"/>
  <c r="FH369" i="1"/>
  <c r="FE370" i="1"/>
  <c r="GR370" i="6"/>
  <c r="GO371" i="6"/>
  <c r="BY371" i="6"/>
  <c r="CB370" i="6"/>
  <c r="DL368" i="6"/>
  <c r="DI369" i="6"/>
  <c r="IW370" i="1"/>
  <c r="IZ369" i="1"/>
  <c r="HM368" i="6"/>
  <c r="HP368" i="6" s="1"/>
  <c r="CK370" i="6"/>
  <c r="CN369" i="6"/>
  <c r="CN372" i="1"/>
  <c r="CN371" i="1"/>
  <c r="DU370" i="6"/>
  <c r="DX369" i="6"/>
  <c r="CL369" i="6"/>
  <c r="HN368" i="6"/>
  <c r="GF372" i="1"/>
  <c r="GF371" i="1"/>
  <c r="HA369" i="6"/>
  <c r="HD368" i="6"/>
  <c r="AC371" i="1"/>
  <c r="AF370" i="1"/>
  <c r="JI368" i="1"/>
  <c r="JL368" i="1" s="1"/>
  <c r="T369" i="1"/>
  <c r="Q370" i="1"/>
  <c r="GO369" i="1"/>
  <c r="GR368" i="1"/>
  <c r="JX368" i="1"/>
  <c r="EG369" i="1"/>
  <c r="EJ368" i="1"/>
  <c r="AR368" i="1"/>
  <c r="AO369" i="1"/>
  <c r="JV369" i="1" s="1"/>
  <c r="HA369" i="1"/>
  <c r="HD368" i="1"/>
  <c r="JW368" i="1"/>
  <c r="IN368" i="1"/>
  <c r="IK369" i="1"/>
  <c r="CW370" i="1"/>
  <c r="CZ369" i="1"/>
  <c r="DU370" i="1"/>
  <c r="DX369" i="1"/>
  <c r="HY370" i="1"/>
  <c r="IB369" i="1"/>
  <c r="DI370" i="1"/>
  <c r="DL369" i="1"/>
  <c r="BM370" i="6"/>
  <c r="BP369" i="6"/>
  <c r="HM370" i="1"/>
  <c r="HP369" i="1"/>
  <c r="FT372" i="1"/>
  <c r="FT371" i="1"/>
  <c r="GC370" i="6" l="1"/>
  <c r="GF369" i="6"/>
  <c r="CW370" i="6"/>
  <c r="CZ369" i="6"/>
  <c r="EG371" i="6"/>
  <c r="EJ370" i="6"/>
  <c r="AC370" i="6"/>
  <c r="AF369" i="6"/>
  <c r="FE371" i="6"/>
  <c r="FH370" i="6"/>
  <c r="FT370" i="6"/>
  <c r="FQ371" i="6"/>
  <c r="CB370" i="1"/>
  <c r="BY371" i="1"/>
  <c r="H370" i="1"/>
  <c r="E371" i="1"/>
  <c r="ES371" i="1"/>
  <c r="EV370" i="1"/>
  <c r="Q371" i="6"/>
  <c r="T370" i="6"/>
  <c r="GR371" i="6"/>
  <c r="GR372" i="6"/>
  <c r="HD369" i="6"/>
  <c r="HA370" i="6"/>
  <c r="FH370" i="1"/>
  <c r="FE371" i="1"/>
  <c r="CN370" i="6"/>
  <c r="CK371" i="6"/>
  <c r="IW371" i="1"/>
  <c r="IZ370" i="1"/>
  <c r="BA371" i="1"/>
  <c r="BD370" i="1"/>
  <c r="CL370" i="6"/>
  <c r="HN369" i="6"/>
  <c r="DX370" i="6"/>
  <c r="DU371" i="6"/>
  <c r="DL369" i="6"/>
  <c r="DI370" i="6"/>
  <c r="BM371" i="1"/>
  <c r="BP370" i="1"/>
  <c r="AF372" i="1"/>
  <c r="AF371" i="1"/>
  <c r="HM369" i="6"/>
  <c r="HP369" i="6" s="1"/>
  <c r="CB372" i="6"/>
  <c r="CB371" i="6"/>
  <c r="ES370" i="6"/>
  <c r="EV369" i="6"/>
  <c r="JI369" i="1"/>
  <c r="JL369" i="1" s="1"/>
  <c r="DI371" i="1"/>
  <c r="DL370" i="1"/>
  <c r="HA370" i="1"/>
  <c r="HD369" i="1"/>
  <c r="CW371" i="1"/>
  <c r="CZ370" i="1"/>
  <c r="HY371" i="1"/>
  <c r="IB370" i="1"/>
  <c r="IK370" i="1"/>
  <c r="IN369" i="1"/>
  <c r="EJ369" i="1"/>
  <c r="EG370" i="1"/>
  <c r="JW370" i="1" s="1"/>
  <c r="GO370" i="1"/>
  <c r="GR369" i="1"/>
  <c r="JX369" i="1"/>
  <c r="AO370" i="1"/>
  <c r="AR369" i="1"/>
  <c r="DX370" i="1"/>
  <c r="DU371" i="1"/>
  <c r="Q371" i="1"/>
  <c r="T370" i="1"/>
  <c r="BP370" i="6"/>
  <c r="BM371" i="6"/>
  <c r="HP370" i="1"/>
  <c r="HM371" i="1"/>
  <c r="JW369" i="1"/>
  <c r="GF370" i="6" l="1"/>
  <c r="GC371" i="6"/>
  <c r="AC371" i="6"/>
  <c r="AF370" i="6"/>
  <c r="EJ372" i="6"/>
  <c r="EJ371" i="6"/>
  <c r="CZ370" i="6"/>
  <c r="CW371" i="6"/>
  <c r="CB372" i="1"/>
  <c r="CB371" i="1"/>
  <c r="FT372" i="6"/>
  <c r="FT371" i="6"/>
  <c r="FH371" i="6"/>
  <c r="FH372" i="6"/>
  <c r="T372" i="6"/>
  <c r="T371" i="6"/>
  <c r="EV371" i="1"/>
  <c r="EV372" i="1"/>
  <c r="H371" i="1"/>
  <c r="H372" i="1"/>
  <c r="BP371" i="1"/>
  <c r="BP372" i="1"/>
  <c r="BD372" i="1"/>
  <c r="BD371" i="1"/>
  <c r="DI371" i="6"/>
  <c r="DL370" i="6"/>
  <c r="IZ372" i="1"/>
  <c r="IZ371" i="1"/>
  <c r="CN372" i="6"/>
  <c r="CN371" i="6"/>
  <c r="HM370" i="6"/>
  <c r="HP370" i="6" s="1"/>
  <c r="DX371" i="6"/>
  <c r="DX372" i="6"/>
  <c r="FH372" i="1"/>
  <c r="FH371" i="1"/>
  <c r="ES371" i="6"/>
  <c r="EV370" i="6"/>
  <c r="HD370" i="6"/>
  <c r="HA371" i="6"/>
  <c r="CL371" i="6"/>
  <c r="HN371" i="6" s="1"/>
  <c r="HN370" i="6"/>
  <c r="T372" i="1"/>
  <c r="T371" i="1"/>
  <c r="CZ372" i="1"/>
  <c r="CZ371" i="1"/>
  <c r="EJ370" i="1"/>
  <c r="EG371" i="1"/>
  <c r="IK371" i="1"/>
  <c r="IN370" i="1"/>
  <c r="DX372" i="1"/>
  <c r="DX371" i="1"/>
  <c r="IB372" i="1"/>
  <c r="IB371" i="1"/>
  <c r="BP371" i="6"/>
  <c r="BP372" i="6"/>
  <c r="GR370" i="1"/>
  <c r="GO371" i="1"/>
  <c r="JX370" i="1"/>
  <c r="DL371" i="1"/>
  <c r="DL372" i="1"/>
  <c r="HP372" i="1"/>
  <c r="HP371" i="1"/>
  <c r="AO371" i="1"/>
  <c r="AR370" i="1"/>
  <c r="HA371" i="1"/>
  <c r="HD370" i="1"/>
  <c r="JV370" i="1"/>
  <c r="JI370" i="1"/>
  <c r="JW372" i="1" l="1"/>
  <c r="GF372" i="6"/>
  <c r="GF371" i="6"/>
  <c r="HM371" i="6"/>
  <c r="HP371" i="6" s="1"/>
  <c r="CZ372" i="6"/>
  <c r="CZ371" i="6"/>
  <c r="AF372" i="6"/>
  <c r="AF371" i="6"/>
  <c r="HD371" i="6"/>
  <c r="HD372" i="6"/>
  <c r="JI371" i="1"/>
  <c r="DL372" i="6"/>
  <c r="DL371" i="6"/>
  <c r="EV372" i="6"/>
  <c r="EV371" i="6"/>
  <c r="JV371" i="1"/>
  <c r="GR371" i="1"/>
  <c r="GR372" i="1"/>
  <c r="JX372" i="1"/>
  <c r="JX371" i="1"/>
  <c r="IN372" i="1"/>
  <c r="IN371" i="1"/>
  <c r="EJ372" i="1"/>
  <c r="EJ371" i="1"/>
  <c r="HD372" i="1"/>
  <c r="HD371" i="1"/>
  <c r="JL370" i="1"/>
  <c r="JW371" i="1"/>
  <c r="AR371" i="1"/>
  <c r="AR372" i="1"/>
  <c r="JV372" i="1"/>
  <c r="JL371" i="1" l="1"/>
  <c r="HP372" i="6"/>
  <c r="JI372" i="1"/>
  <c r="JL372" i="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Alabama</author>
    <author>mparra</author>
    <author>Andres Mejia</author>
  </authors>
  <commentList>
    <comment ref="IV114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seraliza manejo de machos y se deascartan por flacos </t>
        </r>
      </text>
    </comment>
    <comment ref="JR140" authorId="0" shapeId="0" xr:uid="{00000000-0006-0000-0100-000002000000}">
      <text>
        <r>
          <rPr>
            <b/>
            <sz val="16"/>
            <color indexed="81"/>
            <rFont val="Tahoma"/>
            <family val="2"/>
          </rPr>
          <t>Alabama:</t>
        </r>
        <r>
          <rPr>
            <sz val="16"/>
            <color indexed="81"/>
            <rFont val="Tahoma"/>
            <family val="2"/>
          </rPr>
          <t xml:space="preserve">
Es el correcto</t>
        </r>
      </text>
    </comment>
    <comment ref="B183" authorId="0" shapeId="0" xr:uid="{00000000-0006-0000-0100-000003000000}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Se inicia recogida 6:30
</t>
        </r>
      </text>
    </comment>
    <comment ref="IX275" authorId="1" shapeId="0" xr:uid="{00000000-0006-0000-0100-000004000000}">
      <text>
        <r>
          <rPr>
            <b/>
            <sz val="9"/>
            <color indexed="81"/>
            <rFont val="Tahoma"/>
            <family val="2"/>
          </rPr>
          <t>mparra:</t>
        </r>
        <r>
          <rPr>
            <sz val="9"/>
            <color indexed="81"/>
            <rFont val="Tahoma"/>
            <family val="2"/>
          </rPr>
          <t xml:space="preserve">
36 descargtes de la C
45 descrates de la D
</t>
        </r>
      </text>
    </comment>
    <comment ref="IX276" authorId="1" shapeId="0" xr:uid="{00000000-0006-0000-0100-000005000000}">
      <text>
        <r>
          <rPr>
            <b/>
            <sz val="9"/>
            <color indexed="81"/>
            <rFont val="Tahoma"/>
            <family val="2"/>
          </rPr>
          <t>Andres V:</t>
        </r>
        <r>
          <rPr>
            <sz val="9"/>
            <color indexed="81"/>
            <rFont val="Tahoma"/>
            <family val="2"/>
          </rPr>
          <t xml:space="preserve">
64 Descartes de la caseta 
B</t>
        </r>
      </text>
    </comment>
    <comment ref="IV285" authorId="2" shapeId="0" xr:uid="{00000000-0006-0000-0100-000006000000}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Venta</t>
        </r>
      </text>
    </comment>
    <comment ref="JG304" authorId="0" shapeId="0" xr:uid="{00000000-0006-0000-0100-000007000000}">
      <text>
        <r>
          <rPr>
            <b/>
            <sz val="12"/>
            <color indexed="81"/>
            <rFont val="Tahoma"/>
            <family val="2"/>
          </rPr>
          <t>Alabama:</t>
        </r>
        <r>
          <rPr>
            <sz val="12"/>
            <color indexed="81"/>
            <rFont val="Tahoma"/>
            <family val="2"/>
          </rPr>
          <t xml:space="preserve">
se descartan 5 hembras del corral 4 caseta B
y 4 hembras del corral 4 caseta C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Andres Mejia</author>
  </authors>
  <commentList>
    <comment ref="BX285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Venta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Micheletti, Anselmo</author>
  </authors>
  <commentList>
    <comment ref="F1" authorId="0" shapeId="0" xr:uid="{00000000-0006-0000-0700-000001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Categoria de peso
</t>
        </r>
      </text>
    </comment>
    <comment ref="G1" authorId="0" shapeId="0" xr:uid="{00000000-0006-0000-0700-000002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Descarte</t>
        </r>
      </text>
    </comment>
    <comment ref="H1" authorId="0" shapeId="0" xr:uid="{00000000-0006-0000-0700-000003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Pernas com desvios de aprumo</t>
        </r>
      </text>
    </comment>
    <comment ref="I1" authorId="0" shapeId="0" xr:uid="{00000000-0006-0000-0700-000004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Pata rota</t>
        </r>
      </text>
    </comment>
    <comment ref="L1" authorId="0" shapeId="0" xr:uid="{00000000-0006-0000-0700-000005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Cuello em "s"</t>
        </r>
      </text>
    </comment>
    <comment ref="N1" authorId="0" shapeId="0" xr:uid="{00000000-0006-0000-0700-000006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corte pierna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Micheletti, Anselmo</author>
  </authors>
  <commentList>
    <comment ref="F1" authorId="0" shapeId="0" xr:uid="{00000000-0006-0000-0800-000001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Categoria de peso
</t>
        </r>
      </text>
    </comment>
    <comment ref="G1" authorId="0" shapeId="0" xr:uid="{00000000-0006-0000-0800-000002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Descarte</t>
        </r>
      </text>
    </comment>
    <comment ref="H1" authorId="0" shapeId="0" xr:uid="{00000000-0006-0000-0800-000003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Pernas com desvios de aprumo</t>
        </r>
      </text>
    </comment>
    <comment ref="I1" authorId="0" shapeId="0" xr:uid="{00000000-0006-0000-0800-000004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Pata rota</t>
        </r>
      </text>
    </comment>
    <comment ref="L1" authorId="0" shapeId="0" xr:uid="{00000000-0006-0000-0800-000005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Cuello em "s"</t>
        </r>
      </text>
    </comment>
    <comment ref="N1" authorId="0" shapeId="0" xr:uid="{00000000-0006-0000-0800-000006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corte pierna</t>
        </r>
      </text>
    </comment>
  </commentList>
</comments>
</file>

<file path=xl/sharedStrings.xml><?xml version="1.0" encoding="utf-8"?>
<sst xmlns="http://schemas.openxmlformats.org/spreadsheetml/2006/main" count="1484" uniqueCount="208">
  <si>
    <t>General</t>
  </si>
  <si>
    <t>EDAD</t>
  </si>
  <si>
    <t>FECHA</t>
  </si>
  <si>
    <t>M/S H.</t>
  </si>
  <si>
    <t>M/S M.</t>
  </si>
  <si>
    <t>SAL H</t>
  </si>
  <si>
    <t>SAL M</t>
  </si>
  <si>
    <t>PROD</t>
  </si>
  <si>
    <t>% PROD</t>
  </si>
  <si>
    <t>H.PISO</t>
  </si>
  <si>
    <t>%H. PISO</t>
  </si>
  <si>
    <t>GR. H</t>
  </si>
  <si>
    <t>GR. M</t>
  </si>
  <si>
    <t>PESO H</t>
  </si>
  <si>
    <t>PESO M</t>
  </si>
  <si>
    <t>Peso Hvo</t>
  </si>
  <si>
    <t>Huevo Inc</t>
  </si>
  <si>
    <t>% Aprov</t>
  </si>
  <si>
    <t>CASETA C CORRAL 3 REC</t>
  </si>
  <si>
    <t>CASETA C CORRAL 4</t>
  </si>
  <si>
    <t>CASETA C CORRAL 5</t>
  </si>
  <si>
    <t xml:space="preserve">CASETA D CORRAL 1 </t>
  </si>
  <si>
    <t>CASETA D CORRAL 2 REC</t>
  </si>
  <si>
    <t>CASETA D CORRAL 3</t>
  </si>
  <si>
    <t>CASETA D CORRAL 4</t>
  </si>
  <si>
    <t xml:space="preserve">CASETA D   </t>
  </si>
  <si>
    <t xml:space="preserve">CASETA E CORRAL 1 </t>
  </si>
  <si>
    <t>CASETA E CORRAL 2 REC</t>
  </si>
  <si>
    <t>CASETA E CORRAL 3</t>
  </si>
  <si>
    <t>Sem 34</t>
  </si>
  <si>
    <t>Sem 35</t>
  </si>
  <si>
    <t>Sem 36</t>
  </si>
  <si>
    <t>Sem 37</t>
  </si>
  <si>
    <t>Sem 38</t>
  </si>
  <si>
    <t>Sem 39</t>
  </si>
  <si>
    <t>Sem 40</t>
  </si>
  <si>
    <t>Sem 41</t>
  </si>
  <si>
    <t>Sem 42</t>
  </si>
  <si>
    <t>Sem 43</t>
  </si>
  <si>
    <t>Sem 44</t>
  </si>
  <si>
    <t>Sem 45</t>
  </si>
  <si>
    <t>Sem 46</t>
  </si>
  <si>
    <t>Sem 47</t>
  </si>
  <si>
    <t>Sem 48</t>
  </si>
  <si>
    <t>Sem 49</t>
  </si>
  <si>
    <t>Sem 50</t>
  </si>
  <si>
    <t>Sem 51</t>
  </si>
  <si>
    <t>Sem 52</t>
  </si>
  <si>
    <t>Sem 53</t>
  </si>
  <si>
    <t>Sem 54</t>
  </si>
  <si>
    <t>Sem 55</t>
  </si>
  <si>
    <t>Sem 56</t>
  </si>
  <si>
    <t>Sem 57</t>
  </si>
  <si>
    <t>Sem 58</t>
  </si>
  <si>
    <t>Sem 59</t>
  </si>
  <si>
    <t>Sem 60</t>
  </si>
  <si>
    <t xml:space="preserve">Consumo </t>
  </si>
  <si>
    <t>Retiro</t>
  </si>
  <si>
    <t>Sem 33</t>
  </si>
  <si>
    <t>CASETA A</t>
  </si>
  <si>
    <t xml:space="preserve">CASETA A CORRAL 1 </t>
  </si>
  <si>
    <t>CASETA A CORRAL 2</t>
  </si>
  <si>
    <t>CASETA A CORRAL 3 REC</t>
  </si>
  <si>
    <t>CASETA A CORRAL 4</t>
  </si>
  <si>
    <t>CASETA A CORRAL 5</t>
  </si>
  <si>
    <t>Aves que inician semana</t>
  </si>
  <si>
    <t>B</t>
  </si>
  <si>
    <t># Mortalidad semanal</t>
  </si>
  <si>
    <t>% Mortalidad</t>
  </si>
  <si>
    <t>Cas B-C-D-E</t>
  </si>
  <si>
    <t>mortalidad</t>
  </si>
  <si>
    <t xml:space="preserve">saldo </t>
  </si>
  <si>
    <t>viajes</t>
  </si>
  <si>
    <t>17 aves hicieron falta- los saldos de aves cambian por q no me pasaron oportunamente desde el modulo la mortalidad correspondiente al dia</t>
  </si>
  <si>
    <t>M539 HEMBRA</t>
  </si>
  <si>
    <t>M539 MACHO</t>
  </si>
  <si>
    <t>M540 HEMBRA</t>
  </si>
  <si>
    <t>M540 MACHO</t>
  </si>
  <si>
    <t xml:space="preserve">CASETA A CORRAL 6 </t>
  </si>
  <si>
    <t>LINEA HEMBRA</t>
  </si>
  <si>
    <t>LINEA MACHO</t>
  </si>
  <si>
    <t>SALDO</t>
  </si>
  <si>
    <t>MORT</t>
  </si>
  <si>
    <t>L</t>
  </si>
  <si>
    <t>ML</t>
  </si>
  <si>
    <t>MP</t>
  </si>
  <si>
    <t>P</t>
  </si>
  <si>
    <t>TOTAL</t>
  </si>
  <si>
    <t>CIERRE</t>
  </si>
  <si>
    <t>Cas A</t>
  </si>
  <si>
    <t>M540</t>
  </si>
  <si>
    <t>M542</t>
  </si>
  <si>
    <t>M544</t>
  </si>
  <si>
    <t>M572</t>
  </si>
  <si>
    <t>Peso de huevo</t>
  </si>
  <si>
    <t>Masa de huevo</t>
  </si>
  <si>
    <t>Edad</t>
  </si>
  <si>
    <t>Peso de aves</t>
  </si>
  <si>
    <t>% de producción</t>
  </si>
  <si>
    <t>gr. Finales</t>
  </si>
  <si>
    <t>Porcentaje de incremento</t>
  </si>
  <si>
    <t>Porcentaje de producción</t>
  </si>
  <si>
    <t>Incremento</t>
  </si>
  <si>
    <t>gr. Iniciales</t>
  </si>
  <si>
    <t>Corral 6</t>
  </si>
  <si>
    <t>Corral 5</t>
  </si>
  <si>
    <t>Corral 4</t>
  </si>
  <si>
    <t>Corral 3</t>
  </si>
  <si>
    <t>Corral 2</t>
  </si>
  <si>
    <t>Corral 1</t>
  </si>
  <si>
    <t>465 kilocalorias</t>
  </si>
  <si>
    <t>LINEA MACHO Alimento con 2930 kilocalorias para dar en pico 465 kilocalorias</t>
  </si>
  <si>
    <t>Linea macho</t>
  </si>
  <si>
    <t>2 gr</t>
  </si>
  <si>
    <t>475 kilocalorias</t>
  </si>
  <si>
    <t>Caseta D</t>
  </si>
  <si>
    <t>Caseta B</t>
  </si>
  <si>
    <t>LINEA HEMBRA Alimento con 2930 kilocalorias para dar en pico 475 kilocalorias</t>
  </si>
  <si>
    <t>Caseta E</t>
  </si>
  <si>
    <t>Caseta C</t>
  </si>
  <si>
    <t>Linea hembra</t>
  </si>
  <si>
    <t>% Doble Yema</t>
  </si>
  <si>
    <t>M576</t>
  </si>
  <si>
    <t>M580</t>
  </si>
  <si>
    <t>Corral 1A</t>
  </si>
  <si>
    <t>Corral 2A</t>
  </si>
  <si>
    <t>Corral 3A</t>
  </si>
  <si>
    <t>Corral 4A</t>
  </si>
  <si>
    <t>Corral 5A</t>
  </si>
  <si>
    <t>Corral 7</t>
  </si>
  <si>
    <t>Corral 8</t>
  </si>
  <si>
    <t>Corral 9</t>
  </si>
  <si>
    <t>Corral 10</t>
  </si>
  <si>
    <t>piso Aprov</t>
  </si>
  <si>
    <t>% piso Aprov</t>
  </si>
  <si>
    <t>CASETA B</t>
  </si>
  <si>
    <t>Corral B1</t>
  </si>
  <si>
    <t>Corral B2</t>
  </si>
  <si>
    <t>Corral B3</t>
  </si>
  <si>
    <t>Corral B4</t>
  </si>
  <si>
    <t>Corral B5</t>
  </si>
  <si>
    <t>Corral B6</t>
  </si>
  <si>
    <t>Corral B7</t>
  </si>
  <si>
    <t>%PISO</t>
  </si>
  <si>
    <t>Retiros acumulados</t>
  </si>
  <si>
    <t>MORTALIDAD SEMANAL</t>
  </si>
  <si>
    <t>MORTALIDAD DIARIO</t>
  </si>
  <si>
    <t>CASETA C</t>
  </si>
  <si>
    <t>CASETA D</t>
  </si>
  <si>
    <t>C</t>
  </si>
  <si>
    <t>D</t>
  </si>
  <si>
    <t xml:space="preserve">  CORRAL 1 </t>
  </si>
  <si>
    <t xml:space="preserve"> CORRAL 2</t>
  </si>
  <si>
    <t>CORRAL 3</t>
  </si>
  <si>
    <t xml:space="preserve"> CORRAL 4</t>
  </si>
  <si>
    <t xml:space="preserve"> CORRAL 5</t>
  </si>
  <si>
    <t>CORRAL 6</t>
  </si>
  <si>
    <t>CORRAL 7</t>
  </si>
  <si>
    <t xml:space="preserve"> CORRAL 1</t>
  </si>
  <si>
    <t xml:space="preserve"> CORRAL 3</t>
  </si>
  <si>
    <t xml:space="preserve"> CORRAL 6</t>
  </si>
  <si>
    <t>Corral C1</t>
  </si>
  <si>
    <t>Corral C2</t>
  </si>
  <si>
    <t>Corral C3</t>
  </si>
  <si>
    <t>Corral C4</t>
  </si>
  <si>
    <t>Corral C5</t>
  </si>
  <si>
    <t>Corral C6</t>
  </si>
  <si>
    <t>Corral C7</t>
  </si>
  <si>
    <t>Corral D1</t>
  </si>
  <si>
    <t>Corral D2</t>
  </si>
  <si>
    <t>Corral D3</t>
  </si>
  <si>
    <t>Corral D4</t>
  </si>
  <si>
    <t>Corral D5</t>
  </si>
  <si>
    <t>Corral D6</t>
  </si>
  <si>
    <t>Corral D7</t>
  </si>
  <si>
    <t>DESCARTES</t>
  </si>
  <si>
    <t xml:space="preserve">F </t>
  </si>
  <si>
    <t xml:space="preserve">M </t>
  </si>
  <si>
    <t xml:space="preserve">DESCARTES </t>
  </si>
  <si>
    <t xml:space="preserve"> </t>
  </si>
  <si>
    <t>66.6</t>
  </si>
  <si>
    <t>70.3</t>
  </si>
  <si>
    <t>Lote</t>
  </si>
  <si>
    <t>Granja</t>
  </si>
  <si>
    <t>Linhagem</t>
  </si>
  <si>
    <t>Idade (semanas)</t>
  </si>
  <si>
    <t>Data</t>
  </si>
  <si>
    <t>Categoria</t>
  </si>
  <si>
    <t>Refugo</t>
  </si>
  <si>
    <t>Perna torta</t>
  </si>
  <si>
    <t>Perna quebrada</t>
  </si>
  <si>
    <t>Dedo Curvo</t>
  </si>
  <si>
    <t>Pododermatite</t>
  </si>
  <si>
    <t>Pescoço torto</t>
  </si>
  <si>
    <t>Corte cabeça</t>
  </si>
  <si>
    <t>Corte coxa</t>
  </si>
  <si>
    <t>Artrite</t>
  </si>
  <si>
    <t>Corte Dorso</t>
  </si>
  <si>
    <t>Prolapso</t>
  </si>
  <si>
    <t>Postura interna</t>
  </si>
  <si>
    <t>Outros</t>
  </si>
  <si>
    <t>Total Mortalidade</t>
  </si>
  <si>
    <t>Saldo de aves</t>
  </si>
  <si>
    <t>Alabama</t>
  </si>
  <si>
    <t>AP95</t>
  </si>
  <si>
    <t>F619</t>
  </si>
  <si>
    <t>M620</t>
  </si>
  <si>
    <t>LM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</si>
</sst>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0.0"/>
    <numFmt numFmtId="165" formatCode="0.0%"/>
    <numFmt numFmtId="166" formatCode="#,##0.0"/>
    <numFmt numFmtId="167" formatCode="0.000"/>
  </numFmts>
  <fonts count="4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name val="Calibri"/>
      <family val="2"/>
      <scheme val="minor"/>
    </font>
    <font>
      <b/>
      <sz val="14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name val="Calibri"/>
      <family val="2"/>
      <scheme val="minor"/>
    </font>
    <font>
      <sz val="14"/>
      <color indexed="10"/>
      <name val="Calibri"/>
      <family val="2"/>
      <scheme val="minor"/>
    </font>
    <font>
      <b/>
      <sz val="36"/>
      <name val="Calibri"/>
      <family val="2"/>
      <scheme val="minor"/>
    </font>
    <font>
      <sz val="10"/>
      <name val="Arial"/>
      <family val="2"/>
    </font>
    <font>
      <b/>
      <sz val="26"/>
      <color theme="1"/>
      <name val="Calibri"/>
      <family val="2"/>
      <scheme val="minor"/>
    </font>
    <font>
      <b/>
      <sz val="14"/>
      <color theme="9" tint="0.79998168889431442"/>
      <name val="Calibri"/>
      <family val="2"/>
      <scheme val="minor"/>
    </font>
    <font>
      <b/>
      <sz val="11"/>
      <color theme="6" tint="0.79998168889431442"/>
      <name val="Calibri"/>
      <family val="2"/>
      <scheme val="minor"/>
    </font>
    <font>
      <b/>
      <sz val="14"/>
      <color theme="6" tint="0.79998168889431442"/>
      <name val="Calibri"/>
      <family val="2"/>
      <scheme val="minor"/>
    </font>
    <font>
      <b/>
      <sz val="11"/>
      <color theme="6" tint="-0.499984740745262"/>
      <name val="Calibri"/>
      <family val="2"/>
      <scheme val="minor"/>
    </font>
    <font>
      <b/>
      <sz val="11"/>
      <color theme="9" tint="0.79998168889431442"/>
      <name val="Calibri"/>
      <family val="2"/>
      <scheme val="minor"/>
    </font>
    <font>
      <b/>
      <sz val="12"/>
      <color theme="9" tint="0.79998168889431442"/>
      <name val="Calibri"/>
      <family val="2"/>
      <scheme val="minor"/>
    </font>
    <font>
      <b/>
      <sz val="11"/>
      <color theme="4" tint="-0.499984740745262"/>
      <name val="Calibri"/>
      <family val="2"/>
      <scheme val="minor"/>
    </font>
    <font>
      <b/>
      <sz val="11"/>
      <color theme="5" tint="0.79998168889431442"/>
      <name val="Calibri"/>
      <family val="2"/>
      <scheme val="minor"/>
    </font>
    <font>
      <b/>
      <sz val="11"/>
      <color theme="7" tint="0.79998168889431442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2"/>
      <color theme="9" tint="0.79998168889431442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name val="Calibri"/>
      <family val="2"/>
      <scheme val="minor"/>
    </font>
    <font>
      <b/>
      <sz val="14"/>
      <color theme="7" tint="0.79998168889431442"/>
      <name val="Calibri"/>
      <family val="2"/>
      <scheme val="minor"/>
    </font>
    <font>
      <b/>
      <sz val="14"/>
      <color theme="8" tint="0.79998168889431442"/>
      <name val="Calibri"/>
      <family val="2"/>
      <scheme val="minor"/>
    </font>
    <font>
      <sz val="24"/>
      <name val="Arial"/>
      <family val="2"/>
    </font>
    <font>
      <sz val="14"/>
      <color rgb="FFFF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6"/>
      <color indexed="81"/>
      <name val="Tahoma"/>
      <family val="2"/>
    </font>
    <font>
      <sz val="16"/>
      <color indexed="81"/>
      <name val="Tahoma"/>
      <family val="2"/>
    </font>
    <font>
      <b/>
      <sz val="11"/>
      <color theme="0"/>
      <name val="Calibri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b/>
      <sz val="12"/>
      <color indexed="81"/>
      <name val="Tahoma"/>
      <family val="2"/>
    </font>
    <font>
      <sz val="12"/>
      <color indexed="81"/>
      <name val="Tahoma"/>
      <family val="2"/>
    </font>
  </fonts>
  <fills count="54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C66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3399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9900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0066FF"/>
        <bgColor indexed="64"/>
      </patternFill>
    </fill>
    <fill>
      <patternFill patternType="solid">
        <fgColor rgb="FFEC34C5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rgb="FFF55B2B"/>
        <bgColor indexed="64"/>
      </patternFill>
    </fill>
    <fill>
      <patternFill patternType="solid">
        <fgColor rgb="FF00808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C0000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10DE1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90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auto="1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medium">
        <color auto="1"/>
      </left>
      <right/>
      <top/>
      <bottom style="double">
        <color indexed="64"/>
      </bottom>
      <diagonal/>
    </border>
    <border>
      <left/>
      <right style="thin">
        <color auto="1"/>
      </right>
      <top/>
      <bottom style="double">
        <color indexed="64"/>
      </bottom>
      <diagonal/>
    </border>
    <border>
      <left style="thin">
        <color auto="1"/>
      </left>
      <right/>
      <top/>
      <bottom style="double">
        <color indexed="64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/>
      <top style="thin">
        <color auto="1"/>
      </top>
      <bottom style="double">
        <color indexed="64"/>
      </bottom>
      <diagonal/>
    </border>
    <border>
      <left style="medium">
        <color indexed="64"/>
      </left>
      <right style="medium">
        <color auto="1"/>
      </right>
      <top style="thin">
        <color auto="1"/>
      </top>
      <bottom style="double">
        <color indexed="64"/>
      </bottom>
      <diagonal/>
    </border>
    <border>
      <left/>
      <right style="medium">
        <color auto="1"/>
      </right>
      <top style="thin">
        <color auto="1"/>
      </top>
      <bottom style="double">
        <color indexed="64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auto="1"/>
      </left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auto="1"/>
      </left>
      <right/>
      <top style="thin">
        <color auto="1"/>
      </top>
      <bottom style="thin">
        <color theme="4" tint="0.3999755851924192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theme="4" tint="0.39997558519241921"/>
      </bottom>
      <diagonal/>
    </border>
  </borders>
  <cellStyleXfs count="9">
    <xf numFmtId="0" fontId="0" fillId="0" borderId="0"/>
    <xf numFmtId="9" fontId="1" fillId="0" borderId="0" applyFont="0" applyFill="0" applyBorder="0" applyAlignment="0" applyProtection="0"/>
    <xf numFmtId="0" fontId="9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9" fillId="0" borderId="0" applyFont="0" applyFill="0" applyBorder="0" applyAlignment="0" applyProtection="0"/>
  </cellStyleXfs>
  <cellXfs count="873">
    <xf numFmtId="0" fontId="0" fillId="0" borderId="0" xfId="0"/>
    <xf numFmtId="49" fontId="5" fillId="0" borderId="2" xfId="0" applyNumberFormat="1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5" fillId="0" borderId="16" xfId="0" applyFont="1" applyBorder="1" applyAlignment="1">
      <alignment horizontal="center" vertical="center"/>
    </xf>
    <xf numFmtId="0" fontId="5" fillId="0" borderId="17" xfId="0" applyFont="1" applyBorder="1" applyAlignment="1">
      <alignment horizontal="center" vertical="center"/>
    </xf>
    <xf numFmtId="0" fontId="5" fillId="0" borderId="18" xfId="0" applyFont="1" applyBorder="1" applyAlignment="1">
      <alignment horizontal="center" vertical="center"/>
    </xf>
    <xf numFmtId="0" fontId="5" fillId="0" borderId="19" xfId="0" applyFont="1" applyBorder="1" applyAlignment="1">
      <alignment horizontal="center" vertical="center"/>
    </xf>
    <xf numFmtId="1" fontId="6" fillId="0" borderId="19" xfId="0" applyNumberFormat="1" applyFont="1" applyBorder="1" applyAlignment="1">
      <alignment horizontal="center" vertical="center"/>
    </xf>
    <xf numFmtId="0" fontId="5" fillId="0" borderId="20" xfId="0" applyFont="1" applyBorder="1" applyAlignment="1">
      <alignment horizontal="center" vertical="center"/>
    </xf>
    <xf numFmtId="0" fontId="5" fillId="0" borderId="22" xfId="0" applyFont="1" applyBorder="1" applyAlignment="1">
      <alignment horizontal="center" vertical="center"/>
    </xf>
    <xf numFmtId="0" fontId="5" fillId="0" borderId="23" xfId="0" applyFont="1" applyBorder="1" applyAlignment="1">
      <alignment horizontal="center" vertical="center"/>
    </xf>
    <xf numFmtId="10" fontId="6" fillId="0" borderId="23" xfId="1" applyNumberFormat="1" applyFont="1" applyFill="1" applyBorder="1" applyAlignment="1">
      <alignment horizontal="center" vertical="center"/>
    </xf>
    <xf numFmtId="164" fontId="5" fillId="0" borderId="23" xfId="0" applyNumberFormat="1" applyFont="1" applyBorder="1" applyAlignment="1">
      <alignment horizontal="center" vertical="center"/>
    </xf>
    <xf numFmtId="0" fontId="5" fillId="0" borderId="24" xfId="0" applyFont="1" applyBorder="1" applyAlignment="1">
      <alignment horizontal="center" vertical="center"/>
    </xf>
    <xf numFmtId="0" fontId="6" fillId="0" borderId="23" xfId="0" applyFont="1" applyBorder="1" applyAlignment="1">
      <alignment horizontal="center" vertical="center"/>
    </xf>
    <xf numFmtId="164" fontId="6" fillId="0" borderId="23" xfId="0" applyNumberFormat="1" applyFont="1" applyBorder="1" applyAlignment="1">
      <alignment horizontal="center" vertical="center"/>
    </xf>
    <xf numFmtId="1" fontId="6" fillId="0" borderId="23" xfId="0" applyNumberFormat="1" applyFont="1" applyBorder="1" applyAlignment="1">
      <alignment horizontal="center" vertical="center"/>
    </xf>
    <xf numFmtId="0" fontId="7" fillId="0" borderId="23" xfId="0" applyFont="1" applyBorder="1" applyAlignment="1">
      <alignment horizontal="center" vertical="center"/>
    </xf>
    <xf numFmtId="0" fontId="7" fillId="0" borderId="25" xfId="0" applyFont="1" applyBorder="1" applyAlignment="1">
      <alignment horizontal="center" vertical="center"/>
    </xf>
    <xf numFmtId="0" fontId="7" fillId="0" borderId="24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164" fontId="7" fillId="0" borderId="24" xfId="0" applyNumberFormat="1" applyFont="1" applyBorder="1" applyAlignment="1">
      <alignment horizontal="center" vertical="center"/>
    </xf>
    <xf numFmtId="164" fontId="7" fillId="0" borderId="23" xfId="0" applyNumberFormat="1" applyFont="1" applyBorder="1" applyAlignment="1">
      <alignment horizontal="center" vertical="center"/>
    </xf>
    <xf numFmtId="2" fontId="6" fillId="0" borderId="1" xfId="0" applyNumberFormat="1" applyFont="1" applyBorder="1" applyAlignment="1">
      <alignment horizontal="center" vertical="center"/>
    </xf>
    <xf numFmtId="2" fontId="6" fillId="0" borderId="23" xfId="0" applyNumberFormat="1" applyFont="1" applyBorder="1" applyAlignment="1">
      <alignment horizontal="center" vertical="center"/>
    </xf>
    <xf numFmtId="0" fontId="5" fillId="0" borderId="26" xfId="0" applyFont="1" applyBorder="1" applyAlignment="1">
      <alignment horizontal="center" vertical="center"/>
    </xf>
    <xf numFmtId="0" fontId="5" fillId="0" borderId="27" xfId="0" applyFont="1" applyBorder="1" applyAlignment="1">
      <alignment horizontal="center" vertical="center"/>
    </xf>
    <xf numFmtId="10" fontId="5" fillId="0" borderId="27" xfId="1" applyNumberFormat="1" applyFont="1" applyFill="1" applyBorder="1" applyAlignment="1">
      <alignment horizontal="center" vertical="center"/>
    </xf>
    <xf numFmtId="2" fontId="6" fillId="3" borderId="28" xfId="1" applyNumberFormat="1" applyFont="1" applyFill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5" fillId="0" borderId="30" xfId="0" applyFont="1" applyBorder="1" applyAlignment="1">
      <alignment horizontal="center" vertical="center"/>
    </xf>
    <xf numFmtId="0" fontId="5" fillId="0" borderId="32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10" fontId="6" fillId="0" borderId="33" xfId="1" applyNumberFormat="1" applyFont="1" applyFill="1" applyBorder="1" applyAlignment="1">
      <alignment horizontal="center" vertical="center"/>
    </xf>
    <xf numFmtId="164" fontId="5" fillId="0" borderId="33" xfId="0" applyNumberFormat="1" applyFont="1" applyBorder="1" applyAlignment="1">
      <alignment horizontal="center" vertical="center"/>
    </xf>
    <xf numFmtId="0" fontId="5" fillId="0" borderId="34" xfId="0" applyFont="1" applyBorder="1" applyAlignment="1">
      <alignment horizontal="center" vertical="center"/>
    </xf>
    <xf numFmtId="2" fontId="6" fillId="0" borderId="24" xfId="0" applyNumberFormat="1" applyFont="1" applyBorder="1" applyAlignment="1">
      <alignment horizontal="center" vertical="center"/>
    </xf>
    <xf numFmtId="164" fontId="6" fillId="0" borderId="23" xfId="1" applyNumberFormat="1" applyFont="1" applyFill="1" applyBorder="1" applyAlignment="1">
      <alignment horizontal="center" vertical="center"/>
    </xf>
    <xf numFmtId="164" fontId="6" fillId="0" borderId="24" xfId="1" applyNumberFormat="1" applyFont="1" applyFill="1" applyBorder="1" applyAlignment="1">
      <alignment horizontal="center" vertical="center"/>
    </xf>
    <xf numFmtId="0" fontId="5" fillId="0" borderId="38" xfId="0" applyFont="1" applyBorder="1" applyAlignment="1">
      <alignment horizontal="center" vertical="center"/>
    </xf>
    <xf numFmtId="0" fontId="5" fillId="0" borderId="39" xfId="0" applyFont="1" applyBorder="1" applyAlignment="1">
      <alignment horizontal="center" vertical="center"/>
    </xf>
    <xf numFmtId="0" fontId="5" fillId="0" borderId="40" xfId="0" applyFont="1" applyBorder="1" applyAlignment="1">
      <alignment horizontal="center" vertical="center"/>
    </xf>
    <xf numFmtId="1" fontId="5" fillId="0" borderId="33" xfId="0" applyNumberFormat="1" applyFont="1" applyBorder="1" applyAlignment="1">
      <alignment horizontal="center" vertical="center"/>
    </xf>
    <xf numFmtId="0" fontId="6" fillId="0" borderId="33" xfId="0" applyFont="1" applyBorder="1" applyAlignment="1">
      <alignment horizontal="center" vertical="center"/>
    </xf>
    <xf numFmtId="164" fontId="6" fillId="0" borderId="33" xfId="0" applyNumberFormat="1" applyFont="1" applyBorder="1" applyAlignment="1">
      <alignment horizontal="center" vertical="center"/>
    </xf>
    <xf numFmtId="1" fontId="6" fillId="0" borderId="33" xfId="0" applyNumberFormat="1" applyFont="1" applyBorder="1" applyAlignment="1">
      <alignment horizontal="center" vertical="center"/>
    </xf>
    <xf numFmtId="1" fontId="5" fillId="0" borderId="12" xfId="0" applyNumberFormat="1" applyFont="1" applyBorder="1" applyAlignment="1">
      <alignment horizontal="center" vertical="center"/>
    </xf>
    <xf numFmtId="10" fontId="4" fillId="0" borderId="27" xfId="1" applyNumberFormat="1" applyFont="1" applyFill="1" applyBorder="1" applyAlignment="1">
      <alignment horizontal="center" vertical="center"/>
    </xf>
    <xf numFmtId="164" fontId="4" fillId="0" borderId="27" xfId="0" applyNumberFormat="1" applyFont="1" applyBorder="1" applyAlignment="1">
      <alignment horizontal="center" vertical="center"/>
    </xf>
    <xf numFmtId="1" fontId="4" fillId="0" borderId="27" xfId="0" applyNumberFormat="1" applyFont="1" applyBorder="1" applyAlignment="1">
      <alignment horizontal="center" vertical="center"/>
    </xf>
    <xf numFmtId="1" fontId="5" fillId="0" borderId="39" xfId="0" applyNumberFormat="1" applyFont="1" applyBorder="1" applyAlignment="1">
      <alignment horizontal="center" vertical="center"/>
    </xf>
    <xf numFmtId="49" fontId="5" fillId="0" borderId="42" xfId="0" applyNumberFormat="1" applyFont="1" applyBorder="1" applyAlignment="1">
      <alignment horizontal="center" vertical="center"/>
    </xf>
    <xf numFmtId="49" fontId="5" fillId="0" borderId="13" xfId="0" applyNumberFormat="1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1" fontId="4" fillId="0" borderId="10" xfId="0" applyNumberFormat="1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6" fillId="0" borderId="27" xfId="0" applyFont="1" applyBorder="1" applyAlignment="1">
      <alignment horizontal="center" vertical="center"/>
    </xf>
    <xf numFmtId="2" fontId="6" fillId="3" borderId="27" xfId="1" applyNumberFormat="1" applyFont="1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/>
    </xf>
    <xf numFmtId="4" fontId="6" fillId="3" borderId="29" xfId="1" applyNumberFormat="1" applyFont="1" applyFill="1" applyBorder="1" applyAlignment="1">
      <alignment horizontal="center" vertical="center"/>
    </xf>
    <xf numFmtId="0" fontId="5" fillId="5" borderId="23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0" fontId="5" fillId="0" borderId="49" xfId="0" applyFont="1" applyBorder="1" applyAlignment="1">
      <alignment horizontal="center" vertical="center"/>
    </xf>
    <xf numFmtId="164" fontId="0" fillId="0" borderId="23" xfId="0" applyNumberFormat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164" fontId="0" fillId="0" borderId="27" xfId="0" applyNumberFormat="1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" fontId="4" fillId="0" borderId="41" xfId="0" applyNumberFormat="1" applyFont="1" applyBorder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left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4" fillId="12" borderId="10" xfId="0" applyFont="1" applyFill="1" applyBorder="1" applyAlignment="1">
      <alignment horizontal="center" vertical="center"/>
    </xf>
    <xf numFmtId="10" fontId="6" fillId="12" borderId="33" xfId="1" applyNumberFormat="1" applyFont="1" applyFill="1" applyBorder="1" applyAlignment="1">
      <alignment horizontal="center" vertical="center"/>
    </xf>
    <xf numFmtId="10" fontId="6" fillId="12" borderId="23" xfId="1" applyNumberFormat="1" applyFont="1" applyFill="1" applyBorder="1" applyAlignment="1">
      <alignment horizontal="center" vertical="center"/>
    </xf>
    <xf numFmtId="10" fontId="4" fillId="12" borderId="27" xfId="1" applyNumberFormat="1" applyFont="1" applyFill="1" applyBorder="1" applyAlignment="1">
      <alignment horizontal="center" vertical="center"/>
    </xf>
    <xf numFmtId="0" fontId="5" fillId="12" borderId="39" xfId="0" applyFont="1" applyFill="1" applyBorder="1" applyAlignment="1">
      <alignment horizontal="center" vertical="center"/>
    </xf>
    <xf numFmtId="0" fontId="0" fillId="12" borderId="0" xfId="0" applyFill="1" applyAlignment="1">
      <alignment horizontal="center" vertical="center"/>
    </xf>
    <xf numFmtId="14" fontId="5" fillId="0" borderId="36" xfId="3" applyNumberFormat="1" applyFont="1" applyFill="1" applyBorder="1" applyAlignment="1">
      <alignment horizontal="center" vertical="center"/>
    </xf>
    <xf numFmtId="16" fontId="0" fillId="0" borderId="0" xfId="0" applyNumberFormat="1"/>
    <xf numFmtId="164" fontId="6" fillId="0" borderId="24" xfId="0" applyNumberFormat="1" applyFont="1" applyBorder="1" applyAlignment="1">
      <alignment horizontal="center" vertical="center"/>
    </xf>
    <xf numFmtId="0" fontId="8" fillId="7" borderId="3" xfId="0" applyFont="1" applyFill="1" applyBorder="1" applyAlignment="1">
      <alignment vertical="center"/>
    </xf>
    <xf numFmtId="1" fontId="5" fillId="0" borderId="0" xfId="0" applyNumberFormat="1" applyFont="1" applyAlignment="1">
      <alignment horizontal="center" vertical="center"/>
    </xf>
    <xf numFmtId="1" fontId="0" fillId="0" borderId="0" xfId="0" applyNumberFormat="1"/>
    <xf numFmtId="14" fontId="5" fillId="0" borderId="41" xfId="0" applyNumberFormat="1" applyFont="1" applyBorder="1" applyAlignment="1">
      <alignment horizontal="center" vertical="center"/>
    </xf>
    <xf numFmtId="14" fontId="5" fillId="0" borderId="21" xfId="0" applyNumberFormat="1" applyFont="1" applyBorder="1" applyAlignment="1">
      <alignment horizontal="center" vertical="center"/>
    </xf>
    <xf numFmtId="1" fontId="0" fillId="0" borderId="34" xfId="0" applyNumberFormat="1" applyBorder="1"/>
    <xf numFmtId="1" fontId="0" fillId="0" borderId="24" xfId="0" applyNumberFormat="1" applyBorder="1"/>
    <xf numFmtId="1" fontId="0" fillId="0" borderId="29" xfId="0" applyNumberFormat="1" applyBorder="1"/>
    <xf numFmtId="1" fontId="0" fillId="0" borderId="58" xfId="0" applyNumberFormat="1" applyBorder="1"/>
    <xf numFmtId="1" fontId="0" fillId="0" borderId="3" xfId="0" applyNumberFormat="1" applyBorder="1"/>
    <xf numFmtId="1" fontId="5" fillId="0" borderId="35" xfId="0" applyNumberFormat="1" applyFont="1" applyBorder="1" applyAlignment="1">
      <alignment horizontal="center" vertical="center"/>
    </xf>
    <xf numFmtId="1" fontId="5" fillId="0" borderId="36" xfId="0" applyNumberFormat="1" applyFont="1" applyBorder="1" applyAlignment="1">
      <alignment horizontal="center" vertical="center"/>
    </xf>
    <xf numFmtId="1" fontId="0" fillId="0" borderId="32" xfId="0" applyNumberFormat="1" applyBorder="1"/>
    <xf numFmtId="1" fontId="0" fillId="0" borderId="22" xfId="0" applyNumberFormat="1" applyBorder="1"/>
    <xf numFmtId="1" fontId="0" fillId="0" borderId="26" xfId="0" applyNumberFormat="1" applyBorder="1"/>
    <xf numFmtId="0" fontId="14" fillId="17" borderId="5" xfId="0" applyFont="1" applyFill="1" applyBorder="1" applyAlignment="1">
      <alignment horizontal="center" vertical="center"/>
    </xf>
    <xf numFmtId="0" fontId="14" fillId="9" borderId="7" xfId="0" applyFont="1" applyFill="1" applyBorder="1" applyAlignment="1">
      <alignment horizontal="center" vertical="center"/>
    </xf>
    <xf numFmtId="0" fontId="14" fillId="17" borderId="8" xfId="0" applyFont="1" applyFill="1" applyBorder="1" applyAlignment="1">
      <alignment horizontal="center" vertical="center"/>
    </xf>
    <xf numFmtId="0" fontId="14" fillId="9" borderId="14" xfId="0" applyFont="1" applyFill="1" applyBorder="1" applyAlignment="1">
      <alignment horizontal="center" vertical="center"/>
    </xf>
    <xf numFmtId="14" fontId="5" fillId="0" borderId="60" xfId="0" applyNumberFormat="1" applyFont="1" applyBorder="1" applyAlignment="1">
      <alignment horizontal="center" vertical="center"/>
    </xf>
    <xf numFmtId="1" fontId="5" fillId="0" borderId="61" xfId="0" applyNumberFormat="1" applyFont="1" applyBorder="1" applyAlignment="1">
      <alignment horizontal="center" vertical="center"/>
    </xf>
    <xf numFmtId="1" fontId="0" fillId="0" borderId="18" xfId="0" applyNumberFormat="1" applyBorder="1"/>
    <xf numFmtId="1" fontId="0" fillId="0" borderId="20" xfId="0" applyNumberFormat="1" applyBorder="1"/>
    <xf numFmtId="1" fontId="11" fillId="13" borderId="2" xfId="0" applyNumberFormat="1" applyFont="1" applyFill="1" applyBorder="1" applyAlignment="1">
      <alignment horizontal="center" vertical="center"/>
    </xf>
    <xf numFmtId="14" fontId="11" fillId="13" borderId="2" xfId="0" applyNumberFormat="1" applyFont="1" applyFill="1" applyBorder="1" applyAlignment="1">
      <alignment horizontal="center" vertical="center"/>
    </xf>
    <xf numFmtId="1" fontId="11" fillId="13" borderId="58" xfId="0" applyNumberFormat="1" applyFont="1" applyFill="1" applyBorder="1" applyAlignment="1">
      <alignment horizontal="center" vertical="center"/>
    </xf>
    <xf numFmtId="1" fontId="15" fillId="13" borderId="15" xfId="0" applyNumberFormat="1" applyFont="1" applyFill="1" applyBorder="1"/>
    <xf numFmtId="1" fontId="15" fillId="13" borderId="17" xfId="0" applyNumberFormat="1" applyFont="1" applyFill="1" applyBorder="1"/>
    <xf numFmtId="0" fontId="5" fillId="0" borderId="3" xfId="0" applyFont="1" applyBorder="1" applyAlignment="1">
      <alignment horizontal="center" vertical="center"/>
    </xf>
    <xf numFmtId="1" fontId="4" fillId="0" borderId="2" xfId="0" applyNumberFormat="1" applyFont="1" applyBorder="1" applyAlignment="1">
      <alignment horizontal="center" vertical="center"/>
    </xf>
    <xf numFmtId="1" fontId="5" fillId="0" borderId="6" xfId="0" applyNumberFormat="1" applyFont="1" applyBorder="1" applyAlignment="1">
      <alignment horizontal="center" vertical="center"/>
    </xf>
    <xf numFmtId="0" fontId="5" fillId="0" borderId="62" xfId="0" applyFont="1" applyBorder="1" applyAlignment="1">
      <alignment horizontal="center" vertical="center"/>
    </xf>
    <xf numFmtId="0" fontId="5" fillId="0" borderId="63" xfId="0" applyFont="1" applyBorder="1" applyAlignment="1">
      <alignment horizontal="center" vertical="center"/>
    </xf>
    <xf numFmtId="1" fontId="5" fillId="0" borderId="3" xfId="0" applyNumberFormat="1" applyFont="1" applyBorder="1" applyAlignment="1">
      <alignment horizontal="center" vertical="center"/>
    </xf>
    <xf numFmtId="14" fontId="5" fillId="0" borderId="55" xfId="0" applyNumberFormat="1" applyFont="1" applyBorder="1" applyAlignment="1">
      <alignment horizontal="center" vertical="center"/>
    </xf>
    <xf numFmtId="1" fontId="5" fillId="0" borderId="56" xfId="0" applyNumberFormat="1" applyFont="1" applyBorder="1" applyAlignment="1">
      <alignment horizontal="center" vertical="center"/>
    </xf>
    <xf numFmtId="1" fontId="0" fillId="0" borderId="64" xfId="0" applyNumberFormat="1" applyBorder="1"/>
    <xf numFmtId="1" fontId="0" fillId="0" borderId="4" xfId="0" applyNumberFormat="1" applyBorder="1"/>
    <xf numFmtId="0" fontId="16" fillId="13" borderId="0" xfId="0" applyFont="1" applyFill="1"/>
    <xf numFmtId="14" fontId="16" fillId="13" borderId="0" xfId="0" applyNumberFormat="1" applyFont="1" applyFill="1"/>
    <xf numFmtId="1" fontId="16" fillId="13" borderId="0" xfId="0" applyNumberFormat="1" applyFont="1" applyFill="1"/>
    <xf numFmtId="14" fontId="21" fillId="13" borderId="0" xfId="0" applyNumberFormat="1" applyFont="1" applyFill="1"/>
    <xf numFmtId="0" fontId="11" fillId="13" borderId="0" xfId="0" applyFont="1" applyFill="1" applyAlignment="1">
      <alignment horizontal="center" vertical="center"/>
    </xf>
    <xf numFmtId="0" fontId="0" fillId="0" borderId="22" xfId="0" applyBorder="1"/>
    <xf numFmtId="0" fontId="0" fillId="0" borderId="24" xfId="0" applyBorder="1"/>
    <xf numFmtId="0" fontId="0" fillId="0" borderId="26" xfId="0" applyBorder="1"/>
    <xf numFmtId="0" fontId="0" fillId="0" borderId="29" xfId="0" applyBorder="1"/>
    <xf numFmtId="0" fontId="0" fillId="0" borderId="53" xfId="0" applyBorder="1"/>
    <xf numFmtId="0" fontId="0" fillId="0" borderId="54" xfId="0" applyBorder="1"/>
    <xf numFmtId="0" fontId="17" fillId="9" borderId="38" xfId="0" applyFont="1" applyFill="1" applyBorder="1" applyAlignment="1">
      <alignment horizontal="center" vertical="center"/>
    </xf>
    <xf numFmtId="0" fontId="17" fillId="9" borderId="40" xfId="0" applyFont="1" applyFill="1" applyBorder="1" applyAlignment="1">
      <alignment horizontal="center" vertical="center"/>
    </xf>
    <xf numFmtId="0" fontId="17" fillId="9" borderId="49" xfId="0" applyFont="1" applyFill="1" applyBorder="1" applyAlignment="1">
      <alignment horizontal="center" vertical="center"/>
    </xf>
    <xf numFmtId="0" fontId="20" fillId="10" borderId="38" xfId="0" applyFont="1" applyFill="1" applyBorder="1" applyAlignment="1">
      <alignment horizontal="center" vertical="center"/>
    </xf>
    <xf numFmtId="0" fontId="20" fillId="10" borderId="40" xfId="0" applyFont="1" applyFill="1" applyBorder="1" applyAlignment="1">
      <alignment horizontal="center" vertical="center"/>
    </xf>
    <xf numFmtId="0" fontId="20" fillId="10" borderId="15" xfId="0" applyFont="1" applyFill="1" applyBorder="1" applyAlignment="1">
      <alignment horizontal="center" vertical="center"/>
    </xf>
    <xf numFmtId="0" fontId="20" fillId="10" borderId="17" xfId="0" applyFont="1" applyFill="1" applyBorder="1" applyAlignment="1">
      <alignment horizontal="center" vertical="center"/>
    </xf>
    <xf numFmtId="0" fontId="0" fillId="0" borderId="0" xfId="0" applyAlignment="1">
      <alignment horizontal="left"/>
    </xf>
    <xf numFmtId="164" fontId="0" fillId="0" borderId="22" xfId="0" applyNumberFormat="1" applyBorder="1" applyAlignment="1">
      <alignment horizontal="center" vertical="center"/>
    </xf>
    <xf numFmtId="164" fontId="0" fillId="0" borderId="24" xfId="0" applyNumberForma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26" xfId="0" applyNumberFormat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3" fontId="0" fillId="0" borderId="27" xfId="0" applyNumberFormat="1" applyBorder="1" applyAlignment="1">
      <alignment horizontal="center" vertical="center"/>
    </xf>
    <xf numFmtId="166" fontId="0" fillId="0" borderId="24" xfId="0" applyNumberFormat="1" applyBorder="1" applyAlignment="1">
      <alignment horizontal="center" vertical="center"/>
    </xf>
    <xf numFmtId="166" fontId="0" fillId="0" borderId="27" xfId="0" applyNumberFormat="1" applyBorder="1" applyAlignment="1">
      <alignment horizontal="center" vertical="center"/>
    </xf>
    <xf numFmtId="166" fontId="0" fillId="0" borderId="29" xfId="0" applyNumberFormat="1" applyBorder="1" applyAlignment="1">
      <alignment horizontal="center" vertical="center"/>
    </xf>
    <xf numFmtId="10" fontId="0" fillId="0" borderId="0" xfId="1" applyNumberFormat="1" applyFont="1" applyAlignment="1">
      <alignment horizontal="center" vertical="center"/>
    </xf>
    <xf numFmtId="0" fontId="0" fillId="4" borderId="29" xfId="0" applyFill="1" applyBorder="1" applyAlignment="1">
      <alignment horizontal="center" vertical="center" wrapText="1"/>
    </xf>
    <xf numFmtId="0" fontId="0" fillId="4" borderId="54" xfId="0" applyFill="1" applyBorder="1" applyAlignment="1">
      <alignment horizontal="center" vertical="center" wrapText="1"/>
    </xf>
    <xf numFmtId="0" fontId="0" fillId="4" borderId="26" xfId="0" applyFill="1" applyBorder="1" applyAlignment="1">
      <alignment horizontal="center" vertical="center" wrapText="1"/>
    </xf>
    <xf numFmtId="0" fontId="0" fillId="4" borderId="28" xfId="0" applyFill="1" applyBorder="1" applyAlignment="1">
      <alignment horizontal="center" vertical="center" wrapText="1"/>
    </xf>
    <xf numFmtId="164" fontId="0" fillId="0" borderId="53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39" borderId="0" xfId="0" applyFill="1" applyAlignment="1">
      <alignment horizontal="center" vertical="center"/>
    </xf>
    <xf numFmtId="164" fontId="0" fillId="3" borderId="22" xfId="0" applyNumberFormat="1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164" fontId="0" fillId="38" borderId="22" xfId="0" applyNumberFormat="1" applyFill="1" applyBorder="1" applyAlignment="1">
      <alignment horizontal="center" vertical="center"/>
    </xf>
    <xf numFmtId="0" fontId="0" fillId="40" borderId="0" xfId="0" applyFill="1" applyAlignment="1">
      <alignment horizontal="center" vertical="center"/>
    </xf>
    <xf numFmtId="164" fontId="0" fillId="37" borderId="22" xfId="0" applyNumberFormat="1" applyFill="1" applyBorder="1" applyAlignment="1">
      <alignment horizontal="center" vertical="center"/>
    </xf>
    <xf numFmtId="164" fontId="0" fillId="8" borderId="22" xfId="0" applyNumberFormat="1" applyFill="1" applyBorder="1" applyAlignment="1">
      <alignment horizontal="center" vertical="center"/>
    </xf>
    <xf numFmtId="0" fontId="0" fillId="41" borderId="0" xfId="0" applyFill="1" applyAlignment="1">
      <alignment horizontal="center" vertical="center"/>
    </xf>
    <xf numFmtId="164" fontId="0" fillId="33" borderId="22" xfId="0" applyNumberFormat="1" applyFill="1" applyBorder="1" applyAlignment="1">
      <alignment horizontal="center" vertical="center"/>
    </xf>
    <xf numFmtId="164" fontId="0" fillId="34" borderId="22" xfId="0" applyNumberFormat="1" applyFill="1" applyBorder="1" applyAlignment="1">
      <alignment horizontal="center" vertical="center"/>
    </xf>
    <xf numFmtId="164" fontId="0" fillId="35" borderId="22" xfId="0" applyNumberFormat="1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164" fontId="0" fillId="28" borderId="22" xfId="0" applyNumberFormat="1" applyFill="1" applyBorder="1" applyAlignment="1">
      <alignment horizontal="center" vertical="center"/>
    </xf>
    <xf numFmtId="164" fontId="0" fillId="21" borderId="22" xfId="0" applyNumberFormat="1" applyFill="1" applyBorder="1" applyAlignment="1">
      <alignment horizontal="center" vertical="center"/>
    </xf>
    <xf numFmtId="164" fontId="0" fillId="29" borderId="22" xfId="0" applyNumberFormat="1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164" fontId="0" fillId="25" borderId="22" xfId="0" applyNumberFormat="1" applyFill="1" applyBorder="1" applyAlignment="1">
      <alignment horizontal="center" vertical="center"/>
    </xf>
    <xf numFmtId="164" fontId="0" fillId="27" borderId="22" xfId="0" applyNumberFormat="1" applyFill="1" applyBorder="1" applyAlignment="1">
      <alignment horizontal="center" vertical="center"/>
    </xf>
    <xf numFmtId="0" fontId="0" fillId="42" borderId="0" xfId="0" applyFill="1" applyAlignment="1">
      <alignment horizontal="center" vertical="center"/>
    </xf>
    <xf numFmtId="0" fontId="0" fillId="3" borderId="24" xfId="0" applyFill="1" applyBorder="1" applyAlignment="1">
      <alignment horizontal="center" vertical="center" wrapText="1"/>
    </xf>
    <xf numFmtId="0" fontId="0" fillId="3" borderId="53" xfId="0" applyFill="1" applyBorder="1" applyAlignment="1">
      <alignment horizontal="center" vertical="center" wrapText="1"/>
    </xf>
    <xf numFmtId="0" fontId="0" fillId="3" borderId="24" xfId="0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0" fillId="0" borderId="53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2" fillId="0" borderId="0" xfId="0" applyFont="1" applyAlignment="1">
      <alignment horizontal="center" vertical="center"/>
    </xf>
    <xf numFmtId="164" fontId="0" fillId="4" borderId="29" xfId="0" applyNumberFormat="1" applyFill="1" applyBorder="1" applyAlignment="1">
      <alignment horizontal="center" vertical="center" wrapText="1"/>
    </xf>
    <xf numFmtId="164" fontId="0" fillId="4" borderId="26" xfId="0" applyNumberFormat="1" applyFill="1" applyBorder="1" applyAlignment="1">
      <alignment horizontal="center" vertical="center" wrapText="1"/>
    </xf>
    <xf numFmtId="164" fontId="0" fillId="4" borderId="28" xfId="0" applyNumberFormat="1" applyFill="1" applyBorder="1" applyAlignment="1">
      <alignment horizontal="center" vertical="center" wrapText="1"/>
    </xf>
    <xf numFmtId="164" fontId="0" fillId="4" borderId="54" xfId="0" applyNumberFormat="1" applyFill="1" applyBorder="1" applyAlignment="1">
      <alignment horizontal="center" vertical="center" wrapText="1"/>
    </xf>
    <xf numFmtId="164" fontId="0" fillId="36" borderId="64" xfId="0" applyNumberFormat="1" applyFill="1" applyBorder="1" applyAlignment="1">
      <alignment horizontal="center" vertical="center"/>
    </xf>
    <xf numFmtId="164" fontId="0" fillId="8" borderId="64" xfId="0" applyNumberFormat="1" applyFill="1" applyBorder="1" applyAlignment="1">
      <alignment horizontal="center" vertical="center"/>
    </xf>
    <xf numFmtId="164" fontId="0" fillId="0" borderId="66" xfId="0" applyNumberFormat="1" applyBorder="1" applyAlignment="1">
      <alignment horizontal="center" vertical="center"/>
    </xf>
    <xf numFmtId="164" fontId="0" fillId="3" borderId="67" xfId="0" applyNumberFormat="1" applyFill="1" applyBorder="1" applyAlignment="1">
      <alignment horizontal="center" vertical="center"/>
    </xf>
    <xf numFmtId="164" fontId="0" fillId="3" borderId="64" xfId="0" applyNumberFormat="1" applyFill="1" applyBorder="1" applyAlignment="1">
      <alignment horizontal="center" vertical="center"/>
    </xf>
    <xf numFmtId="164" fontId="0" fillId="35" borderId="64" xfId="0" applyNumberFormat="1" applyFill="1" applyBorder="1" applyAlignment="1">
      <alignment horizontal="center" vertical="center"/>
    </xf>
    <xf numFmtId="164" fontId="0" fillId="3" borderId="53" xfId="0" applyNumberFormat="1" applyFill="1" applyBorder="1" applyAlignment="1">
      <alignment horizontal="center" vertical="center"/>
    </xf>
    <xf numFmtId="164" fontId="0" fillId="35" borderId="53" xfId="0" applyNumberFormat="1" applyFill="1" applyBorder="1" applyAlignment="1">
      <alignment horizontal="center" vertical="center"/>
    </xf>
    <xf numFmtId="164" fontId="0" fillId="37" borderId="53" xfId="0" applyNumberFormat="1" applyFill="1" applyBorder="1" applyAlignment="1">
      <alignment horizontal="center" vertical="center"/>
    </xf>
    <xf numFmtId="164" fontId="0" fillId="34" borderId="53" xfId="0" applyNumberFormat="1" applyFill="1" applyBorder="1" applyAlignment="1">
      <alignment horizontal="center" vertical="center"/>
    </xf>
    <xf numFmtId="164" fontId="0" fillId="8" borderId="53" xfId="0" applyNumberFormat="1" applyFill="1" applyBorder="1" applyAlignment="1">
      <alignment horizontal="center" vertical="center"/>
    </xf>
    <xf numFmtId="164" fontId="0" fillId="29" borderId="53" xfId="0" applyNumberFormat="1" applyFill="1" applyBorder="1" applyAlignment="1">
      <alignment horizontal="center" vertical="center"/>
    </xf>
    <xf numFmtId="164" fontId="0" fillId="33" borderId="53" xfId="0" applyNumberFormat="1" applyFill="1" applyBorder="1" applyAlignment="1">
      <alignment horizontal="center" vertical="center"/>
    </xf>
    <xf numFmtId="164" fontId="0" fillId="36" borderId="53" xfId="0" applyNumberFormat="1" applyFill="1" applyBorder="1" applyAlignment="1">
      <alignment horizontal="center" vertical="center"/>
    </xf>
    <xf numFmtId="164" fontId="0" fillId="28" borderId="53" xfId="0" applyNumberFormat="1" applyFill="1" applyBorder="1" applyAlignment="1">
      <alignment horizontal="center" vertical="center"/>
    </xf>
    <xf numFmtId="164" fontId="0" fillId="26" borderId="22" xfId="0" applyNumberFormat="1" applyFill="1" applyBorder="1" applyAlignment="1">
      <alignment horizontal="center" vertical="center"/>
    </xf>
    <xf numFmtId="164" fontId="0" fillId="27" borderId="53" xfId="0" applyNumberFormat="1" applyFill="1" applyBorder="1" applyAlignment="1">
      <alignment horizontal="center" vertical="center"/>
    </xf>
    <xf numFmtId="164" fontId="0" fillId="26" borderId="53" xfId="0" applyNumberFormat="1" applyFill="1" applyBorder="1" applyAlignment="1">
      <alignment horizontal="center" vertical="center"/>
    </xf>
    <xf numFmtId="164" fontId="0" fillId="24" borderId="22" xfId="0" applyNumberFormat="1" applyFill="1" applyBorder="1" applyAlignment="1">
      <alignment horizontal="center" vertical="center"/>
    </xf>
    <xf numFmtId="164" fontId="0" fillId="25" borderId="53" xfId="0" applyNumberFormat="1" applyFill="1" applyBorder="1" applyAlignment="1">
      <alignment horizontal="center" vertical="center"/>
    </xf>
    <xf numFmtId="164" fontId="0" fillId="6" borderId="22" xfId="0" applyNumberFormat="1" applyFill="1" applyBorder="1" applyAlignment="1">
      <alignment horizontal="center" vertical="center"/>
    </xf>
    <xf numFmtId="164" fontId="0" fillId="21" borderId="53" xfId="0" applyNumberFormat="1" applyFill="1" applyBorder="1" applyAlignment="1">
      <alignment horizontal="center" vertical="center"/>
    </xf>
    <xf numFmtId="164" fontId="0" fillId="24" borderId="53" xfId="0" applyNumberFormat="1" applyFill="1" applyBorder="1" applyAlignment="1">
      <alignment horizontal="center" vertical="center"/>
    </xf>
    <xf numFmtId="164" fontId="0" fillId="23" borderId="22" xfId="0" applyNumberFormat="1" applyFill="1" applyBorder="1" applyAlignment="1">
      <alignment horizontal="center" vertical="center"/>
    </xf>
    <xf numFmtId="164" fontId="0" fillId="6" borderId="53" xfId="0" applyNumberFormat="1" applyFill="1" applyBorder="1" applyAlignment="1">
      <alignment horizontal="center" vertical="center"/>
    </xf>
    <xf numFmtId="164" fontId="0" fillId="23" borderId="53" xfId="0" applyNumberFormat="1" applyFill="1" applyBorder="1" applyAlignment="1">
      <alignment horizontal="center" vertical="center"/>
    </xf>
    <xf numFmtId="164" fontId="0" fillId="22" borderId="22" xfId="0" applyNumberFormat="1" applyFill="1" applyBorder="1" applyAlignment="1">
      <alignment horizontal="center" vertical="center"/>
    </xf>
    <xf numFmtId="164" fontId="0" fillId="22" borderId="53" xfId="0" applyNumberFormat="1" applyFill="1" applyBorder="1" applyAlignment="1">
      <alignment horizontal="center" vertical="center"/>
    </xf>
    <xf numFmtId="164" fontId="0" fillId="16" borderId="22" xfId="0" applyNumberFormat="1" applyFill="1" applyBorder="1" applyAlignment="1">
      <alignment horizontal="center" vertical="center"/>
    </xf>
    <xf numFmtId="164" fontId="0" fillId="11" borderId="22" xfId="0" applyNumberFormat="1" applyFill="1" applyBorder="1" applyAlignment="1">
      <alignment horizontal="center" vertical="center"/>
    </xf>
    <xf numFmtId="164" fontId="0" fillId="11" borderId="53" xfId="0" applyNumberFormat="1" applyFill="1" applyBorder="1" applyAlignment="1">
      <alignment horizontal="center" vertical="center"/>
    </xf>
    <xf numFmtId="164" fontId="0" fillId="4" borderId="22" xfId="0" applyNumberFormat="1" applyFill="1" applyBorder="1" applyAlignment="1">
      <alignment horizontal="center" vertical="center"/>
    </xf>
    <xf numFmtId="164" fontId="0" fillId="20" borderId="22" xfId="0" applyNumberFormat="1" applyFill="1" applyBorder="1" applyAlignment="1">
      <alignment horizontal="center" vertical="center"/>
    </xf>
    <xf numFmtId="164" fontId="0" fillId="20" borderId="53" xfId="0" applyNumberForma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53" xfId="0" applyFill="1" applyBorder="1" applyAlignment="1">
      <alignment horizontal="center" vertical="center"/>
    </xf>
    <xf numFmtId="0" fontId="0" fillId="0" borderId="20" xfId="0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0" fillId="0" borderId="68" xfId="0" applyBorder="1" applyAlignment="1">
      <alignment horizontal="center" vertical="center" wrapText="1"/>
    </xf>
    <xf numFmtId="0" fontId="0" fillId="0" borderId="52" xfId="0" applyBorder="1" applyAlignment="1">
      <alignment horizontal="center" vertical="center" wrapText="1"/>
    </xf>
    <xf numFmtId="164" fontId="24" fillId="0" borderId="24" xfId="0" applyNumberFormat="1" applyFont="1" applyBorder="1" applyAlignment="1">
      <alignment horizontal="center" vertical="center"/>
    </xf>
    <xf numFmtId="164" fontId="24" fillId="35" borderId="53" xfId="0" applyNumberFormat="1" applyFont="1" applyFill="1" applyBorder="1" applyAlignment="1">
      <alignment horizontal="center" vertical="center"/>
    </xf>
    <xf numFmtId="164" fontId="24" fillId="37" borderId="22" xfId="0" applyNumberFormat="1" applyFont="1" applyFill="1" applyBorder="1" applyAlignment="1">
      <alignment horizontal="center" vertical="center"/>
    </xf>
    <xf numFmtId="164" fontId="24" fillId="0" borderId="1" xfId="0" applyNumberFormat="1" applyFont="1" applyBorder="1" applyAlignment="1">
      <alignment horizontal="center" vertical="center"/>
    </xf>
    <xf numFmtId="164" fontId="24" fillId="36" borderId="53" xfId="0" applyNumberFormat="1" applyFont="1" applyFill="1" applyBorder="1" applyAlignment="1">
      <alignment horizontal="center" vertical="center"/>
    </xf>
    <xf numFmtId="164" fontId="24" fillId="35" borderId="22" xfId="0" applyNumberFormat="1" applyFont="1" applyFill="1" applyBorder="1" applyAlignment="1">
      <alignment horizontal="center" vertical="center"/>
    </xf>
    <xf numFmtId="164" fontId="24" fillId="33" borderId="53" xfId="0" applyNumberFormat="1" applyFont="1" applyFill="1" applyBorder="1" applyAlignment="1">
      <alignment horizontal="center" vertical="center"/>
    </xf>
    <xf numFmtId="0" fontId="0" fillId="11" borderId="0" xfId="0" applyFill="1" applyAlignment="1">
      <alignment horizontal="center" vertical="center"/>
    </xf>
    <xf numFmtId="164" fontId="24" fillId="36" borderId="22" xfId="0" applyNumberFormat="1" applyFont="1" applyFill="1" applyBorder="1" applyAlignment="1">
      <alignment horizontal="center" vertical="center"/>
    </xf>
    <xf numFmtId="164" fontId="24" fillId="34" borderId="53" xfId="0" applyNumberFormat="1" applyFont="1" applyFill="1" applyBorder="1" applyAlignment="1">
      <alignment horizontal="center" vertical="center"/>
    </xf>
    <xf numFmtId="164" fontId="24" fillId="34" borderId="22" xfId="0" applyNumberFormat="1" applyFont="1" applyFill="1" applyBorder="1" applyAlignment="1">
      <alignment horizontal="center" vertical="center"/>
    </xf>
    <xf numFmtId="164" fontId="24" fillId="28" borderId="22" xfId="0" applyNumberFormat="1" applyFont="1" applyFill="1" applyBorder="1" applyAlignment="1">
      <alignment horizontal="center" vertical="center"/>
    </xf>
    <xf numFmtId="164" fontId="24" fillId="29" borderId="53" xfId="0" applyNumberFormat="1" applyFont="1" applyFill="1" applyBorder="1" applyAlignment="1">
      <alignment horizontal="center" vertical="center"/>
    </xf>
    <xf numFmtId="164" fontId="24" fillId="38" borderId="22" xfId="0" applyNumberFormat="1" applyFont="1" applyFill="1" applyBorder="1" applyAlignment="1">
      <alignment horizontal="center" vertical="center"/>
    </xf>
    <xf numFmtId="164" fontId="24" fillId="29" borderId="22" xfId="0" applyNumberFormat="1" applyFont="1" applyFill="1" applyBorder="1" applyAlignment="1">
      <alignment horizontal="center" vertical="center"/>
    </xf>
    <xf numFmtId="164" fontId="24" fillId="21" borderId="22" xfId="0" applyNumberFormat="1" applyFont="1" applyFill="1" applyBorder="1" applyAlignment="1">
      <alignment horizontal="center" vertical="center"/>
    </xf>
    <xf numFmtId="164" fontId="24" fillId="21" borderId="53" xfId="0" applyNumberFormat="1" applyFont="1" applyFill="1" applyBorder="1" applyAlignment="1">
      <alignment horizontal="center" vertical="center"/>
    </xf>
    <xf numFmtId="164" fontId="24" fillId="8" borderId="22" xfId="0" applyNumberFormat="1" applyFont="1" applyFill="1" applyBorder="1" applyAlignment="1">
      <alignment horizontal="center" vertical="center"/>
    </xf>
    <xf numFmtId="164" fontId="24" fillId="28" borderId="53" xfId="0" applyNumberFormat="1" applyFont="1" applyFill="1" applyBorder="1" applyAlignment="1">
      <alignment horizontal="center" vertical="center"/>
    </xf>
    <xf numFmtId="164" fontId="24" fillId="26" borderId="22" xfId="0" applyNumberFormat="1" applyFont="1" applyFill="1" applyBorder="1" applyAlignment="1">
      <alignment horizontal="center" vertical="center"/>
    </xf>
    <xf numFmtId="164" fontId="24" fillId="26" borderId="53" xfId="0" applyNumberFormat="1" applyFont="1" applyFill="1" applyBorder="1" applyAlignment="1">
      <alignment horizontal="center" vertical="center"/>
    </xf>
    <xf numFmtId="164" fontId="24" fillId="33" borderId="22" xfId="0" applyNumberFormat="1" applyFont="1" applyFill="1" applyBorder="1" applyAlignment="1">
      <alignment horizontal="center" vertical="center"/>
    </xf>
    <xf numFmtId="164" fontId="24" fillId="27" borderId="22" xfId="0" applyNumberFormat="1" applyFont="1" applyFill="1" applyBorder="1" applyAlignment="1">
      <alignment horizontal="center" vertical="center"/>
    </xf>
    <xf numFmtId="164" fontId="24" fillId="25" borderId="53" xfId="0" applyNumberFormat="1" applyFont="1" applyFill="1" applyBorder="1" applyAlignment="1">
      <alignment horizontal="center" vertical="center"/>
    </xf>
    <xf numFmtId="164" fontId="24" fillId="25" borderId="22" xfId="0" applyNumberFormat="1" applyFont="1" applyFill="1" applyBorder="1" applyAlignment="1">
      <alignment horizontal="center" vertical="center"/>
    </xf>
    <xf numFmtId="164" fontId="24" fillId="6" borderId="53" xfId="0" applyNumberFormat="1" applyFont="1" applyFill="1" applyBorder="1" applyAlignment="1">
      <alignment horizontal="center" vertical="center"/>
    </xf>
    <xf numFmtId="164" fontId="24" fillId="24" borderId="22" xfId="0" applyNumberFormat="1" applyFont="1" applyFill="1" applyBorder="1" applyAlignment="1">
      <alignment horizontal="center" vertical="center"/>
    </xf>
    <xf numFmtId="164" fontId="24" fillId="6" borderId="22" xfId="0" applyNumberFormat="1" applyFont="1" applyFill="1" applyBorder="1" applyAlignment="1">
      <alignment horizontal="center" vertical="center"/>
    </xf>
    <xf numFmtId="164" fontId="24" fillId="23" borderId="22" xfId="0" applyNumberFormat="1" applyFont="1" applyFill="1" applyBorder="1" applyAlignment="1">
      <alignment horizontal="center" vertical="center"/>
    </xf>
    <xf numFmtId="0" fontId="0" fillId="44" borderId="0" xfId="0" applyFill="1" applyAlignment="1">
      <alignment horizontal="center" vertical="center"/>
    </xf>
    <xf numFmtId="164" fontId="24" fillId="22" borderId="53" xfId="0" applyNumberFormat="1" applyFont="1" applyFill="1" applyBorder="1" applyAlignment="1">
      <alignment horizontal="center" vertical="center"/>
    </xf>
    <xf numFmtId="164" fontId="24" fillId="22" borderId="22" xfId="0" applyNumberFormat="1" applyFont="1" applyFill="1" applyBorder="1" applyAlignment="1">
      <alignment horizontal="center" vertical="center"/>
    </xf>
    <xf numFmtId="164" fontId="24" fillId="11" borderId="22" xfId="0" applyNumberFormat="1" applyFont="1" applyFill="1" applyBorder="1" applyAlignment="1">
      <alignment horizontal="center" vertical="center"/>
    </xf>
    <xf numFmtId="164" fontId="24" fillId="11" borderId="53" xfId="0" applyNumberFormat="1" applyFont="1" applyFill="1" applyBorder="1" applyAlignment="1">
      <alignment horizontal="center" vertical="center"/>
    </xf>
    <xf numFmtId="164" fontId="24" fillId="4" borderId="53" xfId="0" applyNumberFormat="1" applyFont="1" applyFill="1" applyBorder="1" applyAlignment="1">
      <alignment horizontal="center" vertical="center"/>
    </xf>
    <xf numFmtId="164" fontId="24" fillId="20" borderId="22" xfId="0" applyNumberFormat="1" applyFont="1" applyFill="1" applyBorder="1" applyAlignment="1">
      <alignment horizontal="center" vertical="center"/>
    </xf>
    <xf numFmtId="164" fontId="24" fillId="20" borderId="53" xfId="0" applyNumberFormat="1" applyFont="1" applyFill="1" applyBorder="1" applyAlignment="1">
      <alignment horizontal="center" vertical="center"/>
    </xf>
    <xf numFmtId="164" fontId="24" fillId="4" borderId="2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164" fontId="0" fillId="45" borderId="22" xfId="0" applyNumberFormat="1" applyFill="1" applyBorder="1" applyAlignment="1">
      <alignment horizontal="center" vertical="center"/>
    </xf>
    <xf numFmtId="166" fontId="0" fillId="3" borderId="23" xfId="0" applyNumberFormat="1" applyFill="1" applyBorder="1" applyAlignment="1">
      <alignment horizontal="center" vertical="center"/>
    </xf>
    <xf numFmtId="0" fontId="0" fillId="3" borderId="22" xfId="0" applyFill="1" applyBorder="1"/>
    <xf numFmtId="0" fontId="0" fillId="3" borderId="18" xfId="0" applyFill="1" applyBorder="1"/>
    <xf numFmtId="0" fontId="0" fillId="3" borderId="53" xfId="0" applyFill="1" applyBorder="1"/>
    <xf numFmtId="165" fontId="0" fillId="0" borderId="24" xfId="1" applyNumberFormat="1" applyFont="1" applyBorder="1" applyAlignment="1">
      <alignment horizontal="center" vertical="center"/>
    </xf>
    <xf numFmtId="165" fontId="0" fillId="0" borderId="23" xfId="1" applyNumberFormat="1" applyFont="1" applyBorder="1" applyAlignment="1">
      <alignment horizontal="center" vertical="center"/>
    </xf>
    <xf numFmtId="165" fontId="0" fillId="0" borderId="27" xfId="1" applyNumberFormat="1" applyFont="1" applyBorder="1" applyAlignment="1">
      <alignment horizontal="center" vertical="center"/>
    </xf>
    <xf numFmtId="165" fontId="0" fillId="0" borderId="0" xfId="1" applyNumberFormat="1" applyFont="1" applyAlignment="1">
      <alignment horizontal="center" vertical="center"/>
    </xf>
    <xf numFmtId="165" fontId="0" fillId="0" borderId="29" xfId="1" applyNumberFormat="1" applyFont="1" applyBorder="1" applyAlignment="1">
      <alignment horizontal="center" vertical="center"/>
    </xf>
    <xf numFmtId="0" fontId="5" fillId="0" borderId="48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164" fontId="6" fillId="0" borderId="1" xfId="1" applyNumberFormat="1" applyFont="1" applyFill="1" applyBorder="1" applyAlignment="1">
      <alignment horizontal="center" vertical="center"/>
    </xf>
    <xf numFmtId="1" fontId="0" fillId="0" borderId="23" xfId="0" applyNumberFormat="1" applyBorder="1" applyAlignment="1">
      <alignment horizontal="center" vertical="center"/>
    </xf>
    <xf numFmtId="164" fontId="0" fillId="0" borderId="29" xfId="0" applyNumberForma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166" fontId="0" fillId="0" borderId="22" xfId="0" applyNumberFormat="1" applyBorder="1" applyAlignment="1">
      <alignment horizontal="center" vertical="center"/>
    </xf>
    <xf numFmtId="166" fontId="0" fillId="3" borderId="22" xfId="0" applyNumberFormat="1" applyFill="1" applyBorder="1" applyAlignment="1">
      <alignment horizontal="center" vertical="center"/>
    </xf>
    <xf numFmtId="166" fontId="0" fillId="0" borderId="26" xfId="0" applyNumberFormat="1" applyBorder="1" applyAlignment="1">
      <alignment horizontal="center" vertical="center"/>
    </xf>
    <xf numFmtId="0" fontId="18" fillId="15" borderId="0" xfId="0" applyFont="1" applyFill="1" applyAlignment="1">
      <alignment vertical="center"/>
    </xf>
    <xf numFmtId="0" fontId="16" fillId="14" borderId="7" xfId="0" applyFont="1" applyFill="1" applyBorder="1" applyAlignment="1">
      <alignment vertical="center"/>
    </xf>
    <xf numFmtId="0" fontId="16" fillId="14" borderId="14" xfId="0" applyFont="1" applyFill="1" applyBorder="1" applyAlignment="1">
      <alignment vertical="center"/>
    </xf>
    <xf numFmtId="0" fontId="16" fillId="14" borderId="5" xfId="0" applyFont="1" applyFill="1" applyBorder="1" applyAlignment="1">
      <alignment vertical="center"/>
    </xf>
    <xf numFmtId="0" fontId="16" fillId="14" borderId="8" xfId="0" applyFont="1" applyFill="1" applyBorder="1" applyAlignment="1">
      <alignment vertical="center"/>
    </xf>
    <xf numFmtId="0" fontId="18" fillId="16" borderId="34" xfId="0" applyFont="1" applyFill="1" applyBorder="1" applyAlignment="1">
      <alignment vertical="center"/>
    </xf>
    <xf numFmtId="0" fontId="18" fillId="16" borderId="47" xfId="0" applyFont="1" applyFill="1" applyBorder="1" applyAlignment="1">
      <alignment vertical="center"/>
    </xf>
    <xf numFmtId="3" fontId="0" fillId="0" borderId="22" xfId="0" applyNumberFormat="1" applyBorder="1" applyAlignment="1">
      <alignment horizontal="center" vertical="center"/>
    </xf>
    <xf numFmtId="1" fontId="0" fillId="0" borderId="24" xfId="0" applyNumberFormat="1" applyBorder="1" applyAlignment="1">
      <alignment horizontal="center" vertical="center"/>
    </xf>
    <xf numFmtId="3" fontId="0" fillId="0" borderId="26" xfId="0" applyNumberFormat="1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164" fontId="0" fillId="0" borderId="19" xfId="0" applyNumberFormat="1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164" fontId="0" fillId="0" borderId="20" xfId="0" applyNumberFormat="1" applyBorder="1" applyAlignment="1">
      <alignment horizontal="center" vertical="center"/>
    </xf>
    <xf numFmtId="0" fontId="0" fillId="0" borderId="60" xfId="0" applyBorder="1" applyAlignment="1">
      <alignment horizontal="center" vertical="center"/>
    </xf>
    <xf numFmtId="165" fontId="0" fillId="0" borderId="53" xfId="1" applyNumberFormat="1" applyFont="1" applyBorder="1" applyAlignment="1">
      <alignment horizontal="center" vertical="center"/>
    </xf>
    <xf numFmtId="165" fontId="0" fillId="0" borderId="54" xfId="1" applyNumberFormat="1" applyFont="1" applyBorder="1" applyAlignment="1">
      <alignment horizontal="center" vertical="center"/>
    </xf>
    <xf numFmtId="2" fontId="6" fillId="0" borderId="28" xfId="1" applyNumberFormat="1" applyFont="1" applyFill="1" applyBorder="1" applyAlignment="1">
      <alignment horizontal="center" vertical="center"/>
    </xf>
    <xf numFmtId="4" fontId="6" fillId="0" borderId="29" xfId="1" applyNumberFormat="1" applyFont="1" applyFill="1" applyBorder="1" applyAlignment="1">
      <alignment horizontal="center" vertical="center"/>
    </xf>
    <xf numFmtId="4" fontId="6" fillId="0" borderId="28" xfId="1" applyNumberFormat="1" applyFont="1" applyFill="1" applyBorder="1" applyAlignment="1">
      <alignment horizontal="center" vertical="center"/>
    </xf>
    <xf numFmtId="0" fontId="7" fillId="0" borderId="66" xfId="0" applyFont="1" applyBorder="1" applyAlignment="1">
      <alignment horizontal="center" vertical="center"/>
    </xf>
    <xf numFmtId="164" fontId="6" fillId="0" borderId="1" xfId="0" applyNumberFormat="1" applyFont="1" applyBorder="1" applyAlignment="1">
      <alignment horizontal="center" vertical="center"/>
    </xf>
    <xf numFmtId="4" fontId="6" fillId="3" borderId="28" xfId="1" applyNumberFormat="1" applyFont="1" applyFill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1" fontId="5" fillId="0" borderId="10" xfId="0" applyNumberFormat="1" applyFont="1" applyBorder="1" applyAlignment="1">
      <alignment horizontal="center" vertical="center"/>
    </xf>
    <xf numFmtId="0" fontId="5" fillId="12" borderId="10" xfId="0" applyFont="1" applyFill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23" fillId="0" borderId="0" xfId="6" applyFont="1"/>
    <xf numFmtId="0" fontId="1" fillId="0" borderId="0" xfId="6"/>
    <xf numFmtId="0" fontId="1" fillId="0" borderId="18" xfId="6" applyBorder="1" applyAlignment="1">
      <alignment wrapText="1"/>
    </xf>
    <xf numFmtId="0" fontId="1" fillId="0" borderId="20" xfId="6" applyBorder="1" applyAlignment="1">
      <alignment wrapText="1"/>
    </xf>
    <xf numFmtId="0" fontId="1" fillId="0" borderId="52" xfId="6" applyBorder="1" applyAlignment="1">
      <alignment wrapText="1"/>
    </xf>
    <xf numFmtId="0" fontId="1" fillId="0" borderId="68" xfId="6" applyBorder="1" applyAlignment="1">
      <alignment wrapText="1"/>
    </xf>
    <xf numFmtId="0" fontId="1" fillId="5" borderId="0" xfId="6" applyFill="1" applyAlignment="1">
      <alignment horizontal="center" wrapText="1"/>
    </xf>
    <xf numFmtId="0" fontId="1" fillId="5" borderId="22" xfId="6" applyFill="1" applyBorder="1" applyAlignment="1">
      <alignment wrapText="1"/>
    </xf>
    <xf numFmtId="0" fontId="1" fillId="5" borderId="24" xfId="6" applyFill="1" applyBorder="1" applyAlignment="1">
      <alignment wrapText="1"/>
    </xf>
    <xf numFmtId="0" fontId="1" fillId="5" borderId="22" xfId="6" applyFill="1" applyBorder="1"/>
    <xf numFmtId="0" fontId="1" fillId="5" borderId="24" xfId="6" applyFill="1" applyBorder="1"/>
    <xf numFmtId="0" fontId="1" fillId="5" borderId="53" xfId="6" applyFill="1" applyBorder="1"/>
    <xf numFmtId="0" fontId="1" fillId="5" borderId="1" xfId="6" applyFill="1" applyBorder="1"/>
    <xf numFmtId="0" fontId="1" fillId="5" borderId="0" xfId="6" applyFill="1"/>
    <xf numFmtId="167" fontId="1" fillId="5" borderId="24" xfId="6" applyNumberFormat="1" applyFill="1" applyBorder="1"/>
    <xf numFmtId="0" fontId="1" fillId="5" borderId="26" xfId="6" applyFill="1" applyBorder="1" applyAlignment="1">
      <alignment wrapText="1"/>
    </xf>
    <xf numFmtId="0" fontId="1" fillId="5" borderId="29" xfId="6" applyFill="1" applyBorder="1" applyAlignment="1">
      <alignment wrapText="1"/>
    </xf>
    <xf numFmtId="0" fontId="1" fillId="5" borderId="28" xfId="6" applyFill="1" applyBorder="1" applyAlignment="1">
      <alignment wrapText="1"/>
    </xf>
    <xf numFmtId="167" fontId="1" fillId="0" borderId="22" xfId="6" applyNumberFormat="1" applyBorder="1"/>
    <xf numFmtId="167" fontId="1" fillId="0" borderId="24" xfId="6" applyNumberFormat="1" applyBorder="1"/>
    <xf numFmtId="167" fontId="1" fillId="0" borderId="53" xfId="6" applyNumberFormat="1" applyBorder="1"/>
    <xf numFmtId="167" fontId="1" fillId="0" borderId="1" xfId="6" applyNumberFormat="1" applyBorder="1"/>
    <xf numFmtId="0" fontId="1" fillId="0" borderId="24" xfId="6" applyBorder="1"/>
    <xf numFmtId="0" fontId="25" fillId="0" borderId="0" xfId="2" applyFont="1"/>
    <xf numFmtId="0" fontId="5" fillId="0" borderId="0" xfId="2" applyFont="1"/>
    <xf numFmtId="0" fontId="6" fillId="0" borderId="0" xfId="2" applyFont="1"/>
    <xf numFmtId="0" fontId="26" fillId="0" borderId="0" xfId="2" applyFont="1" applyAlignment="1">
      <alignment wrapText="1"/>
    </xf>
    <xf numFmtId="0" fontId="26" fillId="0" borderId="18" xfId="2" applyFont="1" applyBorder="1" applyAlignment="1">
      <alignment wrapText="1"/>
    </xf>
    <xf numFmtId="0" fontId="26" fillId="0" borderId="68" xfId="2" applyFont="1" applyBorder="1" applyAlignment="1">
      <alignment wrapText="1"/>
    </xf>
    <xf numFmtId="0" fontId="26" fillId="0" borderId="32" xfId="2" applyFont="1" applyBorder="1" applyAlignment="1">
      <alignment wrapText="1"/>
    </xf>
    <xf numFmtId="0" fontId="26" fillId="0" borderId="34" xfId="2" applyFont="1" applyBorder="1" applyAlignment="1">
      <alignment wrapText="1"/>
    </xf>
    <xf numFmtId="0" fontId="26" fillId="0" borderId="52" xfId="2" applyFont="1" applyBorder="1" applyAlignment="1">
      <alignment wrapText="1"/>
    </xf>
    <xf numFmtId="0" fontId="26" fillId="0" borderId="0" xfId="2" applyFont="1"/>
    <xf numFmtId="0" fontId="26" fillId="5" borderId="0" xfId="2" applyFont="1" applyFill="1" applyAlignment="1">
      <alignment horizontal="center" wrapText="1"/>
    </xf>
    <xf numFmtId="0" fontId="6" fillId="5" borderId="1" xfId="2" applyFont="1" applyFill="1" applyBorder="1" applyAlignment="1">
      <alignment wrapText="1"/>
    </xf>
    <xf numFmtId="0" fontId="6" fillId="5" borderId="53" xfId="2" applyFont="1" applyFill="1" applyBorder="1" applyAlignment="1">
      <alignment wrapText="1"/>
    </xf>
    <xf numFmtId="0" fontId="6" fillId="5" borderId="22" xfId="2" applyFont="1" applyFill="1" applyBorder="1"/>
    <xf numFmtId="0" fontId="6" fillId="5" borderId="24" xfId="2" applyFont="1" applyFill="1" applyBorder="1"/>
    <xf numFmtId="0" fontId="6" fillId="5" borderId="0" xfId="2" applyFont="1" applyFill="1"/>
    <xf numFmtId="0" fontId="26" fillId="0" borderId="20" xfId="2" applyFont="1" applyBorder="1" applyAlignment="1">
      <alignment wrapText="1"/>
    </xf>
    <xf numFmtId="0" fontId="23" fillId="0" borderId="43" xfId="6" applyFont="1" applyBorder="1"/>
    <xf numFmtId="1" fontId="5" fillId="0" borderId="47" xfId="0" applyNumberFormat="1" applyFont="1" applyBorder="1" applyAlignment="1">
      <alignment horizontal="center" vertical="center"/>
    </xf>
    <xf numFmtId="0" fontId="5" fillId="0" borderId="54" xfId="0" applyFont="1" applyBorder="1" applyAlignment="1">
      <alignment horizontal="center" vertical="center"/>
    </xf>
    <xf numFmtId="9" fontId="6" fillId="0" borderId="33" xfId="1" applyFont="1" applyBorder="1" applyAlignment="1">
      <alignment horizontal="center" vertical="center"/>
    </xf>
    <xf numFmtId="9" fontId="4" fillId="0" borderId="10" xfId="1" applyFont="1" applyBorder="1" applyAlignment="1">
      <alignment horizontal="center" vertical="center"/>
    </xf>
    <xf numFmtId="9" fontId="5" fillId="0" borderId="10" xfId="1" applyFont="1" applyBorder="1" applyAlignment="1">
      <alignment horizontal="center" vertical="center"/>
    </xf>
    <xf numFmtId="9" fontId="6" fillId="0" borderId="23" xfId="1" applyFont="1" applyBorder="1" applyAlignment="1">
      <alignment horizontal="center" vertical="center"/>
    </xf>
    <xf numFmtId="9" fontId="4" fillId="0" borderId="27" xfId="1" applyFont="1" applyBorder="1" applyAlignment="1">
      <alignment horizontal="center" vertical="center"/>
    </xf>
    <xf numFmtId="9" fontId="0" fillId="0" borderId="0" xfId="1" applyFont="1" applyAlignment="1">
      <alignment horizontal="center" vertical="center"/>
    </xf>
    <xf numFmtId="1" fontId="5" fillId="0" borderId="32" xfId="0" applyNumberFormat="1" applyFont="1" applyBorder="1" applyAlignment="1">
      <alignment horizontal="center" vertical="center"/>
    </xf>
    <xf numFmtId="1" fontId="5" fillId="0" borderId="22" xfId="0" applyNumberFormat="1" applyFont="1" applyBorder="1" applyAlignment="1">
      <alignment horizontal="center" vertical="center"/>
    </xf>
    <xf numFmtId="0" fontId="5" fillId="12" borderId="16" xfId="0" applyFont="1" applyFill="1" applyBorder="1" applyAlignment="1">
      <alignment horizontal="center" vertical="center"/>
    </xf>
    <xf numFmtId="1" fontId="5" fillId="0" borderId="16" xfId="0" applyNumberFormat="1" applyFont="1" applyBorder="1" applyAlignment="1">
      <alignment horizontal="center" vertical="center"/>
    </xf>
    <xf numFmtId="9" fontId="5" fillId="0" borderId="16" xfId="1" applyFont="1" applyBorder="1" applyAlignment="1">
      <alignment horizontal="center" vertical="center"/>
    </xf>
    <xf numFmtId="0" fontId="5" fillId="0" borderId="70" xfId="0" applyFont="1" applyBorder="1" applyAlignment="1">
      <alignment horizontal="center" vertical="center"/>
    </xf>
    <xf numFmtId="1" fontId="5" fillId="0" borderId="26" xfId="0" applyNumberFormat="1" applyFont="1" applyBorder="1" applyAlignment="1">
      <alignment horizontal="center" vertical="center"/>
    </xf>
    <xf numFmtId="0" fontId="4" fillId="0" borderId="44" xfId="0" applyFont="1" applyBorder="1" applyAlignment="1">
      <alignment horizontal="center" vertical="center"/>
    </xf>
    <xf numFmtId="0" fontId="5" fillId="0" borderId="47" xfId="0" applyFont="1" applyBorder="1" applyAlignment="1">
      <alignment horizontal="center" vertical="center"/>
    </xf>
    <xf numFmtId="0" fontId="5" fillId="0" borderId="53" xfId="0" applyFont="1" applyBorder="1" applyAlignment="1">
      <alignment horizontal="center" vertical="center"/>
    </xf>
    <xf numFmtId="167" fontId="1" fillId="3" borderId="22" xfId="6" applyNumberFormat="1" applyFill="1" applyBorder="1"/>
    <xf numFmtId="167" fontId="1" fillId="3" borderId="53" xfId="6" applyNumberFormat="1" applyFill="1" applyBorder="1"/>
    <xf numFmtId="0" fontId="1" fillId="3" borderId="0" xfId="6" applyFill="1" applyAlignment="1">
      <alignment horizontal="center"/>
    </xf>
    <xf numFmtId="0" fontId="5" fillId="0" borderId="45" xfId="0" applyFont="1" applyBorder="1" applyAlignment="1">
      <alignment horizontal="center" vertical="center"/>
    </xf>
    <xf numFmtId="167" fontId="6" fillId="0" borderId="0" xfId="2" applyNumberFormat="1" applyFont="1"/>
    <xf numFmtId="2" fontId="6" fillId="0" borderId="0" xfId="2" applyNumberFormat="1" applyFont="1"/>
    <xf numFmtId="2" fontId="6" fillId="0" borderId="1" xfId="2" applyNumberFormat="1" applyFont="1" applyBorder="1"/>
    <xf numFmtId="2" fontId="6" fillId="0" borderId="24" xfId="2" applyNumberFormat="1" applyFont="1" applyBorder="1"/>
    <xf numFmtId="2" fontId="6" fillId="0" borderId="22" xfId="2" applyNumberFormat="1" applyFont="1" applyBorder="1"/>
    <xf numFmtId="2" fontId="6" fillId="0" borderId="53" xfId="2" applyNumberFormat="1" applyFont="1" applyBorder="1"/>
    <xf numFmtId="2" fontId="6" fillId="5" borderId="24" xfId="2" applyNumberFormat="1" applyFont="1" applyFill="1" applyBorder="1"/>
    <xf numFmtId="2" fontId="6" fillId="5" borderId="26" xfId="2" applyNumberFormat="1" applyFont="1" applyFill="1" applyBorder="1" applyAlignment="1">
      <alignment wrapText="1"/>
    </xf>
    <xf numFmtId="2" fontId="6" fillId="5" borderId="28" xfId="2" applyNumberFormat="1" applyFont="1" applyFill="1" applyBorder="1" applyAlignment="1">
      <alignment wrapText="1"/>
    </xf>
    <xf numFmtId="2" fontId="6" fillId="5" borderId="29" xfId="2" applyNumberFormat="1" applyFont="1" applyFill="1" applyBorder="1" applyAlignment="1">
      <alignment wrapText="1"/>
    </xf>
    <xf numFmtId="2" fontId="6" fillId="5" borderId="54" xfId="2" applyNumberFormat="1" applyFont="1" applyFill="1" applyBorder="1" applyAlignment="1">
      <alignment wrapText="1"/>
    </xf>
    <xf numFmtId="164" fontId="4" fillId="0" borderId="23" xfId="0" applyNumberFormat="1" applyFont="1" applyBorder="1" applyAlignment="1">
      <alignment horizontal="center" vertical="center"/>
    </xf>
    <xf numFmtId="0" fontId="4" fillId="0" borderId="71" xfId="0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/>
    </xf>
    <xf numFmtId="0" fontId="5" fillId="0" borderId="69" xfId="0" applyFont="1" applyBorder="1" applyAlignment="1">
      <alignment horizontal="center" vertical="center"/>
    </xf>
    <xf numFmtId="165" fontId="5" fillId="0" borderId="23" xfId="0" applyNumberFormat="1" applyFont="1" applyBorder="1" applyAlignment="1">
      <alignment horizontal="center" vertical="center"/>
    </xf>
    <xf numFmtId="165" fontId="5" fillId="0" borderId="32" xfId="0" applyNumberFormat="1" applyFont="1" applyBorder="1" applyAlignment="1">
      <alignment horizontal="center" vertical="center"/>
    </xf>
    <xf numFmtId="165" fontId="5" fillId="0" borderId="33" xfId="0" applyNumberFormat="1" applyFont="1" applyBorder="1" applyAlignment="1">
      <alignment horizontal="center" vertical="center"/>
    </xf>
    <xf numFmtId="165" fontId="5" fillId="0" borderId="22" xfId="0" applyNumberFormat="1" applyFont="1" applyBorder="1" applyAlignment="1">
      <alignment horizontal="center" vertical="center"/>
    </xf>
    <xf numFmtId="165" fontId="5" fillId="0" borderId="48" xfId="0" applyNumberFormat="1" applyFont="1" applyBorder="1" applyAlignment="1">
      <alignment horizontal="center" vertical="center"/>
    </xf>
    <xf numFmtId="165" fontId="5" fillId="0" borderId="1" xfId="0" applyNumberFormat="1" applyFont="1" applyBorder="1" applyAlignment="1">
      <alignment horizontal="center" vertical="center"/>
    </xf>
    <xf numFmtId="0" fontId="5" fillId="0" borderId="38" xfId="0" applyFont="1" applyBorder="1" applyAlignment="1">
      <alignment horizontal="center" vertical="center" wrapText="1"/>
    </xf>
    <xf numFmtId="0" fontId="5" fillId="0" borderId="39" xfId="0" applyFont="1" applyBorder="1" applyAlignment="1">
      <alignment horizontal="center" vertical="center" wrapText="1"/>
    </xf>
    <xf numFmtId="0" fontId="5" fillId="0" borderId="45" xfId="0" applyFont="1" applyBorder="1" applyAlignment="1">
      <alignment horizontal="center" vertical="center" wrapText="1"/>
    </xf>
    <xf numFmtId="165" fontId="5" fillId="0" borderId="64" xfId="0" applyNumberFormat="1" applyFont="1" applyBorder="1" applyAlignment="1">
      <alignment horizontal="center" vertical="center"/>
    </xf>
    <xf numFmtId="165" fontId="5" fillId="0" borderId="73" xfId="0" applyNumberFormat="1" applyFont="1" applyBorder="1" applyAlignment="1">
      <alignment horizontal="center" vertical="center"/>
    </xf>
    <xf numFmtId="165" fontId="5" fillId="0" borderId="66" xfId="0" applyNumberFormat="1" applyFont="1" applyBorder="1" applyAlignment="1">
      <alignment horizontal="center" vertical="center"/>
    </xf>
    <xf numFmtId="165" fontId="5" fillId="0" borderId="15" xfId="0" applyNumberFormat="1" applyFont="1" applyBorder="1" applyAlignment="1">
      <alignment horizontal="center" vertical="center"/>
    </xf>
    <xf numFmtId="165" fontId="5" fillId="0" borderId="16" xfId="0" applyNumberFormat="1" applyFont="1" applyBorder="1" applyAlignment="1">
      <alignment horizontal="center" vertical="center"/>
    </xf>
    <xf numFmtId="165" fontId="5" fillId="0" borderId="17" xfId="0" applyNumberFormat="1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0" fontId="0" fillId="0" borderId="20" xfId="1" applyNumberFormat="1" applyFont="1" applyBorder="1" applyAlignment="1">
      <alignment horizontal="center" vertical="center"/>
    </xf>
    <xf numFmtId="10" fontId="0" fillId="0" borderId="29" xfId="1" applyNumberFormat="1" applyFont="1" applyBorder="1" applyAlignment="1">
      <alignment horizontal="center" vertical="center"/>
    </xf>
    <xf numFmtId="1" fontId="0" fillId="0" borderId="68" xfId="0" applyNumberFormat="1" applyBorder="1" applyAlignment="1">
      <alignment horizontal="left" vertical="center"/>
    </xf>
    <xf numFmtId="10" fontId="0" fillId="0" borderId="34" xfId="1" applyNumberFormat="1" applyFont="1" applyBorder="1" applyAlignment="1">
      <alignment horizontal="center" vertical="center"/>
    </xf>
    <xf numFmtId="10" fontId="0" fillId="0" borderId="24" xfId="1" applyNumberFormat="1" applyFont="1" applyBorder="1" applyAlignment="1">
      <alignment horizontal="center" vertical="center"/>
    </xf>
    <xf numFmtId="10" fontId="0" fillId="0" borderId="17" xfId="1" applyNumberFormat="1" applyFont="1" applyBorder="1" applyAlignment="1">
      <alignment horizontal="center" vertical="center"/>
    </xf>
    <xf numFmtId="10" fontId="0" fillId="0" borderId="48" xfId="1" applyNumberFormat="1" applyFont="1" applyBorder="1" applyAlignment="1">
      <alignment horizontal="center" vertical="center"/>
    </xf>
    <xf numFmtId="10" fontId="0" fillId="0" borderId="71" xfId="1" applyNumberFormat="1" applyFont="1" applyBorder="1" applyAlignment="1">
      <alignment horizontal="center" vertical="center"/>
    </xf>
    <xf numFmtId="10" fontId="0" fillId="0" borderId="11" xfId="1" applyNumberFormat="1" applyFont="1" applyBorder="1" applyAlignment="1">
      <alignment horizontal="center" vertical="center"/>
    </xf>
    <xf numFmtId="10" fontId="0" fillId="0" borderId="1" xfId="1" applyNumberFormat="1" applyFont="1" applyBorder="1" applyAlignment="1">
      <alignment horizontal="center" vertical="center"/>
    </xf>
    <xf numFmtId="10" fontId="0" fillId="0" borderId="28" xfId="1" applyNumberFormat="1" applyFont="1" applyBorder="1" applyAlignment="1">
      <alignment horizontal="center" vertical="center"/>
    </xf>
    <xf numFmtId="10" fontId="0" fillId="0" borderId="69" xfId="1" applyNumberFormat="1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10" fontId="0" fillId="0" borderId="68" xfId="1" applyNumberFormat="1" applyFont="1" applyBorder="1" applyAlignment="1">
      <alignment horizontal="center" vertical="center"/>
    </xf>
    <xf numFmtId="14" fontId="5" fillId="0" borderId="35" xfId="0" applyNumberFormat="1" applyFont="1" applyBorder="1" applyAlignment="1">
      <alignment horizontal="center" vertical="center"/>
    </xf>
    <xf numFmtId="14" fontId="5" fillId="0" borderId="36" xfId="0" applyNumberFormat="1" applyFont="1" applyBorder="1" applyAlignment="1">
      <alignment horizontal="center" vertical="center"/>
    </xf>
    <xf numFmtId="0" fontId="5" fillId="0" borderId="37" xfId="0" applyFont="1" applyBorder="1" applyAlignment="1">
      <alignment horizontal="center" vertical="center"/>
    </xf>
    <xf numFmtId="0" fontId="5" fillId="0" borderId="31" xfId="0" applyFont="1" applyBorder="1" applyAlignment="1">
      <alignment horizontal="center" vertical="center"/>
    </xf>
    <xf numFmtId="0" fontId="5" fillId="0" borderId="50" xfId="0" applyFont="1" applyBorder="1" applyAlignment="1">
      <alignment horizontal="center" vertical="center"/>
    </xf>
    <xf numFmtId="14" fontId="5" fillId="0" borderId="35" xfId="3" applyNumberFormat="1" applyFont="1" applyFill="1" applyBorder="1" applyAlignment="1">
      <alignment horizontal="center" vertical="center"/>
    </xf>
    <xf numFmtId="2" fontId="5" fillId="0" borderId="23" xfId="0" applyNumberFormat="1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5" fillId="0" borderId="29" xfId="0" applyFont="1" applyBorder="1" applyAlignment="1">
      <alignment horizontal="center" vertical="center"/>
    </xf>
    <xf numFmtId="10" fontId="5" fillId="0" borderId="31" xfId="0" applyNumberFormat="1" applyFont="1" applyBorder="1" applyAlignment="1">
      <alignment horizontal="center" vertical="center"/>
    </xf>
    <xf numFmtId="10" fontId="5" fillId="0" borderId="30" xfId="0" applyNumberFormat="1" applyFont="1" applyBorder="1" applyAlignment="1">
      <alignment horizontal="center" vertical="center"/>
    </xf>
    <xf numFmtId="10" fontId="5" fillId="0" borderId="15" xfId="0" applyNumberFormat="1" applyFont="1" applyBorder="1" applyAlignment="1">
      <alignment horizontal="center" vertical="center"/>
    </xf>
    <xf numFmtId="9" fontId="6" fillId="0" borderId="33" xfId="1" applyFont="1" applyFill="1" applyBorder="1" applyAlignment="1">
      <alignment horizontal="center" vertical="center"/>
    </xf>
    <xf numFmtId="10" fontId="0" fillId="0" borderId="48" xfId="1" applyNumberFormat="1" applyFont="1" applyFill="1" applyBorder="1" applyAlignment="1">
      <alignment horizontal="center" vertical="center"/>
    </xf>
    <xf numFmtId="10" fontId="0" fillId="0" borderId="34" xfId="1" applyNumberFormat="1" applyFont="1" applyFill="1" applyBorder="1" applyAlignment="1">
      <alignment horizontal="center" vertical="center"/>
    </xf>
    <xf numFmtId="9" fontId="6" fillId="0" borderId="23" xfId="1" applyFont="1" applyFill="1" applyBorder="1" applyAlignment="1">
      <alignment horizontal="center" vertical="center"/>
    </xf>
    <xf numFmtId="10" fontId="0" fillId="0" borderId="1" xfId="1" applyNumberFormat="1" applyFont="1" applyFill="1" applyBorder="1" applyAlignment="1">
      <alignment horizontal="center" vertical="center"/>
    </xf>
    <xf numFmtId="10" fontId="0" fillId="0" borderId="24" xfId="1" applyNumberFormat="1" applyFont="1" applyFill="1" applyBorder="1" applyAlignment="1">
      <alignment horizontal="center" vertical="center"/>
    </xf>
    <xf numFmtId="10" fontId="5" fillId="0" borderId="17" xfId="0" applyNumberFormat="1" applyFont="1" applyBorder="1" applyAlignment="1">
      <alignment horizontal="center" vertical="center"/>
    </xf>
    <xf numFmtId="0" fontId="23" fillId="5" borderId="0" xfId="6" applyFont="1" applyFill="1"/>
    <xf numFmtId="0" fontId="23" fillId="5" borderId="43" xfId="6" applyFont="1" applyFill="1" applyBorder="1" applyAlignment="1">
      <alignment horizontal="center"/>
    </xf>
    <xf numFmtId="0" fontId="23" fillId="5" borderId="43" xfId="6" applyFont="1" applyFill="1" applyBorder="1"/>
    <xf numFmtId="0" fontId="1" fillId="5" borderId="14" xfId="6" applyFill="1" applyBorder="1" applyAlignment="1">
      <alignment horizontal="center" wrapText="1"/>
    </xf>
    <xf numFmtId="0" fontId="0" fillId="5" borderId="2" xfId="6" applyFont="1" applyFill="1" applyBorder="1" applyAlignment="1">
      <alignment horizontal="center" wrapText="1"/>
    </xf>
    <xf numFmtId="0" fontId="0" fillId="5" borderId="4" xfId="6" applyFont="1" applyFill="1" applyBorder="1" applyAlignment="1">
      <alignment horizontal="center" wrapText="1"/>
    </xf>
    <xf numFmtId="0" fontId="0" fillId="5" borderId="2" xfId="6" applyFont="1" applyFill="1" applyBorder="1" applyAlignment="1">
      <alignment horizontal="center"/>
    </xf>
    <xf numFmtId="0" fontId="0" fillId="5" borderId="4" xfId="6" applyFont="1" applyFill="1" applyBorder="1" applyAlignment="1">
      <alignment horizontal="center"/>
    </xf>
    <xf numFmtId="0" fontId="1" fillId="5" borderId="0" xfId="6" applyFill="1" applyAlignment="1">
      <alignment wrapText="1"/>
    </xf>
    <xf numFmtId="0" fontId="1" fillId="5" borderId="18" xfId="6" applyFill="1" applyBorder="1" applyAlignment="1">
      <alignment wrapText="1"/>
    </xf>
    <xf numFmtId="0" fontId="1" fillId="5" borderId="20" xfId="6" applyFill="1" applyBorder="1" applyAlignment="1">
      <alignment wrapText="1"/>
    </xf>
    <xf numFmtId="0" fontId="1" fillId="5" borderId="52" xfId="6" applyFill="1" applyBorder="1" applyAlignment="1">
      <alignment wrapText="1"/>
    </xf>
    <xf numFmtId="0" fontId="1" fillId="5" borderId="68" xfId="6" applyFill="1" applyBorder="1" applyAlignment="1">
      <alignment wrapText="1"/>
    </xf>
    <xf numFmtId="10" fontId="0" fillId="5" borderId="0" xfId="7" applyNumberFormat="1" applyFont="1" applyFill="1" applyAlignment="1">
      <alignment horizontal="center"/>
    </xf>
    <xf numFmtId="167" fontId="1" fillId="5" borderId="1" xfId="6" applyNumberFormat="1" applyFill="1" applyBorder="1"/>
    <xf numFmtId="0" fontId="1" fillId="5" borderId="54" xfId="6" applyFill="1" applyBorder="1" applyAlignment="1">
      <alignment wrapText="1"/>
    </xf>
    <xf numFmtId="0" fontId="1" fillId="5" borderId="6" xfId="6" applyFill="1" applyBorder="1" applyAlignment="1">
      <alignment horizontal="center"/>
    </xf>
    <xf numFmtId="10" fontId="0" fillId="5" borderId="0" xfId="7" applyNumberFormat="1" applyFont="1" applyFill="1"/>
    <xf numFmtId="10" fontId="6" fillId="3" borderId="23" xfId="1" applyNumberFormat="1" applyFont="1" applyFill="1" applyBorder="1" applyAlignment="1">
      <alignment horizontal="center" vertical="center"/>
    </xf>
    <xf numFmtId="164" fontId="5" fillId="3" borderId="23" xfId="0" applyNumberFormat="1" applyFont="1" applyFill="1" applyBorder="1" applyAlignment="1">
      <alignment horizontal="center" vertical="center"/>
    </xf>
    <xf numFmtId="0" fontId="5" fillId="3" borderId="23" xfId="0" applyFont="1" applyFill="1" applyBorder="1" applyAlignment="1">
      <alignment horizontal="center" vertical="center"/>
    </xf>
    <xf numFmtId="0" fontId="1" fillId="48" borderId="0" xfId="6" applyFill="1" applyAlignment="1">
      <alignment horizontal="center"/>
    </xf>
    <xf numFmtId="10" fontId="6" fillId="48" borderId="23" xfId="1" applyNumberFormat="1" applyFont="1" applyFill="1" applyBorder="1" applyAlignment="1">
      <alignment horizontal="center" vertical="center"/>
    </xf>
    <xf numFmtId="164" fontId="5" fillId="48" borderId="23" xfId="0" applyNumberFormat="1" applyFont="1" applyFill="1" applyBorder="1" applyAlignment="1">
      <alignment horizontal="center" vertical="center"/>
    </xf>
    <xf numFmtId="167" fontId="1" fillId="48" borderId="53" xfId="6" applyNumberFormat="1" applyFill="1" applyBorder="1"/>
    <xf numFmtId="167" fontId="1" fillId="48" borderId="22" xfId="6" applyNumberFormat="1" applyFill="1" applyBorder="1"/>
    <xf numFmtId="164" fontId="5" fillId="48" borderId="33" xfId="0" applyNumberFormat="1" applyFont="1" applyFill="1" applyBorder="1" applyAlignment="1">
      <alignment horizontal="center" vertical="center"/>
    </xf>
    <xf numFmtId="0" fontId="1" fillId="11" borderId="0" xfId="6" applyFill="1" applyAlignment="1">
      <alignment horizontal="center"/>
    </xf>
    <xf numFmtId="167" fontId="1" fillId="11" borderId="22" xfId="6" applyNumberFormat="1" applyFill="1" applyBorder="1"/>
    <xf numFmtId="167" fontId="1" fillId="11" borderId="53" xfId="6" applyNumberFormat="1" applyFill="1" applyBorder="1"/>
    <xf numFmtId="10" fontId="6" fillId="11" borderId="23" xfId="1" applyNumberFormat="1" applyFont="1" applyFill="1" applyBorder="1" applyAlignment="1">
      <alignment horizontal="center" vertical="center"/>
    </xf>
    <xf numFmtId="164" fontId="5" fillId="11" borderId="23" xfId="0" applyNumberFormat="1" applyFont="1" applyFill="1" applyBorder="1" applyAlignment="1">
      <alignment horizontal="center" vertical="center"/>
    </xf>
    <xf numFmtId="10" fontId="6" fillId="11" borderId="33" xfId="1" applyNumberFormat="1" applyFont="1" applyFill="1" applyBorder="1" applyAlignment="1">
      <alignment horizontal="center" vertical="center"/>
    </xf>
    <xf numFmtId="10" fontId="6" fillId="48" borderId="33" xfId="1" applyNumberFormat="1" applyFont="1" applyFill="1" applyBorder="1" applyAlignment="1">
      <alignment horizontal="center" vertical="center"/>
    </xf>
    <xf numFmtId="0" fontId="5" fillId="11" borderId="23" xfId="0" applyFont="1" applyFill="1" applyBorder="1" applyAlignment="1">
      <alignment horizontal="center" vertical="center"/>
    </xf>
    <xf numFmtId="0" fontId="1" fillId="26" borderId="0" xfId="6" applyFill="1" applyAlignment="1">
      <alignment horizontal="center"/>
    </xf>
    <xf numFmtId="167" fontId="1" fillId="26" borderId="53" xfId="6" applyNumberFormat="1" applyFill="1" applyBorder="1"/>
    <xf numFmtId="10" fontId="6" fillId="26" borderId="23" xfId="1" applyNumberFormat="1" applyFont="1" applyFill="1" applyBorder="1" applyAlignment="1">
      <alignment horizontal="center" vertical="center"/>
    </xf>
    <xf numFmtId="0" fontId="5" fillId="26" borderId="23" xfId="0" applyFont="1" applyFill="1" applyBorder="1" applyAlignment="1">
      <alignment horizontal="center" vertical="center"/>
    </xf>
    <xf numFmtId="167" fontId="1" fillId="26" borderId="22" xfId="6" applyNumberFormat="1" applyFill="1" applyBorder="1"/>
    <xf numFmtId="10" fontId="6" fillId="5" borderId="23" xfId="1" applyNumberFormat="1" applyFont="1" applyFill="1" applyBorder="1" applyAlignment="1">
      <alignment horizontal="center" vertical="center"/>
    </xf>
    <xf numFmtId="2" fontId="5" fillId="11" borderId="23" xfId="0" applyNumberFormat="1" applyFont="1" applyFill="1" applyBorder="1" applyAlignment="1">
      <alignment horizontal="center" vertical="center"/>
    </xf>
    <xf numFmtId="164" fontId="5" fillId="26" borderId="23" xfId="0" applyNumberFormat="1" applyFont="1" applyFill="1" applyBorder="1" applyAlignment="1">
      <alignment horizontal="center" vertical="center"/>
    </xf>
    <xf numFmtId="2" fontId="6" fillId="5" borderId="1" xfId="2" applyNumberFormat="1" applyFont="1" applyFill="1" applyBorder="1"/>
    <xf numFmtId="0" fontId="6" fillId="5" borderId="64" xfId="2" applyFont="1" applyFill="1" applyBorder="1" applyAlignment="1">
      <alignment wrapText="1"/>
    </xf>
    <xf numFmtId="0" fontId="6" fillId="5" borderId="66" xfId="2" applyFont="1" applyFill="1" applyBorder="1" applyAlignment="1">
      <alignment wrapText="1"/>
    </xf>
    <xf numFmtId="0" fontId="6" fillId="5" borderId="25" xfId="2" applyFont="1" applyFill="1" applyBorder="1" applyAlignment="1">
      <alignment wrapText="1"/>
    </xf>
    <xf numFmtId="0" fontId="6" fillId="5" borderId="67" xfId="2" applyFont="1" applyFill="1" applyBorder="1" applyAlignment="1">
      <alignment wrapText="1"/>
    </xf>
    <xf numFmtId="0" fontId="6" fillId="5" borderId="64" xfId="2" applyFont="1" applyFill="1" applyBorder="1"/>
    <xf numFmtId="0" fontId="6" fillId="5" borderId="25" xfId="2" applyFont="1" applyFill="1" applyBorder="1"/>
    <xf numFmtId="165" fontId="6" fillId="0" borderId="0" xfId="8" applyNumberFormat="1" applyFont="1" applyFill="1" applyAlignment="1">
      <alignment horizontal="center"/>
    </xf>
    <xf numFmtId="2" fontId="6" fillId="5" borderId="48" xfId="2" applyNumberFormat="1" applyFont="1" applyFill="1" applyBorder="1"/>
    <xf numFmtId="2" fontId="6" fillId="0" borderId="34" xfId="2" applyNumberFormat="1" applyFont="1" applyBorder="1"/>
    <xf numFmtId="0" fontId="29" fillId="5" borderId="0" xfId="0" applyFont="1" applyFill="1" applyAlignment="1">
      <alignment horizontal="center" vertical="center"/>
    </xf>
    <xf numFmtId="165" fontId="6" fillId="5" borderId="0" xfId="2" applyNumberFormat="1" applyFont="1" applyFill="1" applyAlignment="1">
      <alignment horizontal="center"/>
    </xf>
    <xf numFmtId="2" fontId="6" fillId="5" borderId="1" xfId="2" applyNumberFormat="1" applyFont="1" applyFill="1" applyBorder="1" applyAlignment="1">
      <alignment wrapText="1"/>
    </xf>
    <xf numFmtId="2" fontId="6" fillId="5" borderId="24" xfId="2" applyNumberFormat="1" applyFont="1" applyFill="1" applyBorder="1" applyAlignment="1">
      <alignment wrapText="1"/>
    </xf>
    <xf numFmtId="0" fontId="5" fillId="4" borderId="26" xfId="0" applyFont="1" applyFill="1" applyBorder="1" applyAlignment="1">
      <alignment horizontal="center" vertical="center" wrapText="1"/>
    </xf>
    <xf numFmtId="0" fontId="5" fillId="4" borderId="45" xfId="0" applyFont="1" applyFill="1" applyBorder="1" applyAlignment="1">
      <alignment horizontal="center" vertical="center" wrapText="1"/>
    </xf>
    <xf numFmtId="0" fontId="5" fillId="4" borderId="28" xfId="0" applyFont="1" applyFill="1" applyBorder="1" applyAlignment="1">
      <alignment horizontal="center" vertical="center" wrapText="1"/>
    </xf>
    <xf numFmtId="0" fontId="5" fillId="4" borderId="29" xfId="0" applyFont="1" applyFill="1" applyBorder="1" applyAlignment="1">
      <alignment horizontal="center" vertical="center" wrapText="1"/>
    </xf>
    <xf numFmtId="0" fontId="1" fillId="22" borderId="0" xfId="6" applyFill="1" applyAlignment="1">
      <alignment horizontal="center"/>
    </xf>
    <xf numFmtId="167" fontId="1" fillId="22" borderId="53" xfId="6" applyNumberFormat="1" applyFill="1" applyBorder="1"/>
    <xf numFmtId="10" fontId="6" fillId="22" borderId="23" xfId="1" applyNumberFormat="1" applyFont="1" applyFill="1" applyBorder="1" applyAlignment="1">
      <alignment horizontal="center" vertical="center"/>
    </xf>
    <xf numFmtId="164" fontId="5" fillId="22" borderId="23" xfId="0" applyNumberFormat="1" applyFont="1" applyFill="1" applyBorder="1" applyAlignment="1">
      <alignment horizontal="center" vertical="center"/>
    </xf>
    <xf numFmtId="167" fontId="1" fillId="22" borderId="22" xfId="6" applyNumberFormat="1" applyFill="1" applyBorder="1"/>
    <xf numFmtId="164" fontId="5" fillId="5" borderId="23" xfId="0" applyNumberFormat="1" applyFont="1" applyFill="1" applyBorder="1" applyAlignment="1">
      <alignment horizontal="center" vertical="center"/>
    </xf>
    <xf numFmtId="0" fontId="6" fillId="3" borderId="0" xfId="2" applyFont="1" applyFill="1" applyAlignment="1">
      <alignment horizontal="center"/>
    </xf>
    <xf numFmtId="2" fontId="6" fillId="3" borderId="32" xfId="2" applyNumberFormat="1" applyFont="1" applyFill="1" applyBorder="1"/>
    <xf numFmtId="164" fontId="5" fillId="22" borderId="33" xfId="0" applyNumberFormat="1" applyFont="1" applyFill="1" applyBorder="1" applyAlignment="1">
      <alignment horizontal="center" vertical="center"/>
    </xf>
    <xf numFmtId="0" fontId="5" fillId="22" borderId="33" xfId="0" applyFont="1" applyFill="1" applyBorder="1" applyAlignment="1">
      <alignment horizontal="center" vertical="center"/>
    </xf>
    <xf numFmtId="0" fontId="6" fillId="44" borderId="0" xfId="2" applyFont="1" applyFill="1" applyAlignment="1">
      <alignment horizontal="center"/>
    </xf>
    <xf numFmtId="2" fontId="6" fillId="44" borderId="22" xfId="2" applyNumberFormat="1" applyFont="1" applyFill="1" applyBorder="1"/>
    <xf numFmtId="10" fontId="6" fillId="44" borderId="23" xfId="1" applyNumberFormat="1" applyFont="1" applyFill="1" applyBorder="1" applyAlignment="1">
      <alignment horizontal="center" vertical="center"/>
    </xf>
    <xf numFmtId="164" fontId="5" fillId="44" borderId="33" xfId="0" applyNumberFormat="1" applyFont="1" applyFill="1" applyBorder="1" applyAlignment="1">
      <alignment horizontal="center" vertical="center"/>
    </xf>
    <xf numFmtId="0" fontId="1" fillId="31" borderId="0" xfId="6" applyFill="1" applyAlignment="1">
      <alignment horizontal="center"/>
    </xf>
    <xf numFmtId="10" fontId="6" fillId="22" borderId="33" xfId="1" applyNumberFormat="1" applyFont="1" applyFill="1" applyBorder="1" applyAlignment="1">
      <alignment horizontal="center" vertical="center"/>
    </xf>
    <xf numFmtId="10" fontId="6" fillId="31" borderId="33" xfId="1" applyNumberFormat="1" applyFont="1" applyFill="1" applyBorder="1" applyAlignment="1">
      <alignment horizontal="center" vertical="center"/>
    </xf>
    <xf numFmtId="167" fontId="1" fillId="31" borderId="22" xfId="6" applyNumberFormat="1" applyFill="1" applyBorder="1"/>
    <xf numFmtId="164" fontId="5" fillId="31" borderId="33" xfId="0" applyNumberFormat="1" applyFont="1" applyFill="1" applyBorder="1" applyAlignment="1">
      <alignment horizontal="center" vertical="center"/>
    </xf>
    <xf numFmtId="167" fontId="1" fillId="31" borderId="53" xfId="6" applyNumberFormat="1" applyFill="1" applyBorder="1"/>
    <xf numFmtId="2" fontId="6" fillId="22" borderId="33" xfId="1" applyNumberFormat="1" applyFont="1" applyFill="1" applyBorder="1" applyAlignment="1">
      <alignment horizontal="center" vertical="center"/>
    </xf>
    <xf numFmtId="0" fontId="5" fillId="5" borderId="33" xfId="0" applyFont="1" applyFill="1" applyBorder="1" applyAlignment="1">
      <alignment horizontal="center" vertical="center"/>
    </xf>
    <xf numFmtId="164" fontId="5" fillId="31" borderId="23" xfId="0" applyNumberFormat="1" applyFont="1" applyFill="1" applyBorder="1" applyAlignment="1">
      <alignment horizontal="center" vertical="center"/>
    </xf>
    <xf numFmtId="10" fontId="6" fillId="31" borderId="23" xfId="1" applyNumberFormat="1" applyFont="1" applyFill="1" applyBorder="1" applyAlignment="1">
      <alignment horizontal="center" vertical="center"/>
    </xf>
    <xf numFmtId="2" fontId="6" fillId="0" borderId="33" xfId="1" applyNumberFormat="1" applyFont="1" applyFill="1" applyBorder="1" applyAlignment="1">
      <alignment horizontal="center" vertical="center"/>
    </xf>
    <xf numFmtId="0" fontId="6" fillId="17" borderId="0" xfId="2" applyFont="1" applyFill="1" applyAlignment="1">
      <alignment horizontal="center"/>
    </xf>
    <xf numFmtId="2" fontId="6" fillId="17" borderId="22" xfId="2" applyNumberFormat="1" applyFont="1" applyFill="1" applyBorder="1"/>
    <xf numFmtId="10" fontId="6" fillId="17" borderId="23" xfId="1" applyNumberFormat="1" applyFont="1" applyFill="1" applyBorder="1" applyAlignment="1">
      <alignment horizontal="center" vertical="center"/>
    </xf>
    <xf numFmtId="164" fontId="5" fillId="17" borderId="23" xfId="0" applyNumberFormat="1" applyFont="1" applyFill="1" applyBorder="1" applyAlignment="1">
      <alignment horizontal="center" vertical="center"/>
    </xf>
    <xf numFmtId="0" fontId="5" fillId="31" borderId="23" xfId="0" applyFont="1" applyFill="1" applyBorder="1" applyAlignment="1">
      <alignment horizontal="center" vertical="center"/>
    </xf>
    <xf numFmtId="167" fontId="1" fillId="5" borderId="6" xfId="6" applyNumberFormat="1" applyFill="1" applyBorder="1" applyAlignment="1">
      <alignment horizontal="center"/>
    </xf>
    <xf numFmtId="0" fontId="1" fillId="21" borderId="0" xfId="6" applyFill="1" applyAlignment="1">
      <alignment horizontal="center"/>
    </xf>
    <xf numFmtId="167" fontId="1" fillId="21" borderId="53" xfId="6" applyNumberFormat="1" applyFill="1" applyBorder="1"/>
    <xf numFmtId="10" fontId="6" fillId="21" borderId="23" xfId="1" applyNumberFormat="1" applyFont="1" applyFill="1" applyBorder="1" applyAlignment="1">
      <alignment horizontal="center" vertical="center"/>
    </xf>
    <xf numFmtId="164" fontId="5" fillId="21" borderId="23" xfId="0" applyNumberFormat="1" applyFont="1" applyFill="1" applyBorder="1" applyAlignment="1">
      <alignment horizontal="center" vertical="center"/>
    </xf>
    <xf numFmtId="0" fontId="5" fillId="21" borderId="23" xfId="0" applyFont="1" applyFill="1" applyBorder="1" applyAlignment="1">
      <alignment horizontal="center" vertical="center"/>
    </xf>
    <xf numFmtId="167" fontId="1" fillId="21" borderId="22" xfId="6" applyNumberFormat="1" applyFill="1" applyBorder="1"/>
    <xf numFmtId="0" fontId="6" fillId="30" borderId="0" xfId="2" applyFont="1" applyFill="1" applyAlignment="1">
      <alignment horizontal="center"/>
    </xf>
    <xf numFmtId="10" fontId="6" fillId="30" borderId="23" xfId="1" applyNumberFormat="1" applyFont="1" applyFill="1" applyBorder="1" applyAlignment="1">
      <alignment horizontal="center" vertical="center"/>
    </xf>
    <xf numFmtId="164" fontId="5" fillId="30" borderId="23" xfId="0" applyNumberFormat="1" applyFont="1" applyFill="1" applyBorder="1" applyAlignment="1">
      <alignment horizontal="center" vertical="center"/>
    </xf>
    <xf numFmtId="2" fontId="6" fillId="30" borderId="22" xfId="2" applyNumberFormat="1" applyFont="1" applyFill="1" applyBorder="1"/>
    <xf numFmtId="167" fontId="0" fillId="31" borderId="53" xfId="6" applyNumberFormat="1" applyFont="1" applyFill="1" applyBorder="1"/>
    <xf numFmtId="0" fontId="8" fillId="17" borderId="6" xfId="0" applyFont="1" applyFill="1" applyBorder="1" applyAlignment="1">
      <alignment horizontal="center" vertical="center"/>
    </xf>
    <xf numFmtId="0" fontId="1" fillId="6" borderId="0" xfId="6" applyFill="1" applyAlignment="1">
      <alignment horizontal="center"/>
    </xf>
    <xf numFmtId="10" fontId="6" fillId="6" borderId="23" xfId="1" applyNumberFormat="1" applyFont="1" applyFill="1" applyBorder="1" applyAlignment="1">
      <alignment horizontal="center" vertical="center"/>
    </xf>
    <xf numFmtId="164" fontId="5" fillId="6" borderId="23" xfId="0" applyNumberFormat="1" applyFont="1" applyFill="1" applyBorder="1" applyAlignment="1">
      <alignment horizontal="center" vertical="center"/>
    </xf>
    <xf numFmtId="167" fontId="1" fillId="6" borderId="53" xfId="6" applyNumberFormat="1" applyFill="1" applyBorder="1"/>
    <xf numFmtId="167" fontId="1" fillId="6" borderId="22" xfId="6" applyNumberFormat="1" applyFill="1" applyBorder="1"/>
    <xf numFmtId="0" fontId="6" fillId="34" borderId="0" xfId="2" applyFont="1" applyFill="1" applyAlignment="1">
      <alignment horizontal="center"/>
    </xf>
    <xf numFmtId="10" fontId="6" fillId="34" borderId="23" xfId="1" applyNumberFormat="1" applyFont="1" applyFill="1" applyBorder="1" applyAlignment="1">
      <alignment horizontal="center" vertical="center"/>
    </xf>
    <xf numFmtId="164" fontId="5" fillId="34" borderId="23" xfId="0" applyNumberFormat="1" applyFont="1" applyFill="1" applyBorder="1" applyAlignment="1">
      <alignment horizontal="center" vertical="center"/>
    </xf>
    <xf numFmtId="2" fontId="6" fillId="34" borderId="22" xfId="2" applyNumberFormat="1" applyFont="1" applyFill="1" applyBorder="1"/>
    <xf numFmtId="10" fontId="30" fillId="0" borderId="33" xfId="1" applyNumberFormat="1" applyFont="1" applyFill="1" applyBorder="1" applyAlignment="1">
      <alignment horizontal="center" vertical="center"/>
    </xf>
    <xf numFmtId="10" fontId="30" fillId="31" borderId="23" xfId="1" applyNumberFormat="1" applyFont="1" applyFill="1" applyBorder="1" applyAlignment="1">
      <alignment horizontal="center" vertical="center"/>
    </xf>
    <xf numFmtId="10" fontId="30" fillId="0" borderId="23" xfId="1" applyNumberFormat="1" applyFont="1" applyFill="1" applyBorder="1" applyAlignment="1">
      <alignment horizontal="center" vertical="center"/>
    </xf>
    <xf numFmtId="164" fontId="5" fillId="21" borderId="33" xfId="0" applyNumberFormat="1" applyFont="1" applyFill="1" applyBorder="1" applyAlignment="1">
      <alignment horizontal="center" vertical="center"/>
    </xf>
    <xf numFmtId="10" fontId="6" fillId="35" borderId="23" xfId="1" applyNumberFormat="1" applyFont="1" applyFill="1" applyBorder="1" applyAlignment="1">
      <alignment horizontal="center" vertical="center"/>
    </xf>
    <xf numFmtId="164" fontId="5" fillId="35" borderId="33" xfId="0" applyNumberFormat="1" applyFont="1" applyFill="1" applyBorder="1" applyAlignment="1">
      <alignment horizontal="center" vertical="center"/>
    </xf>
    <xf numFmtId="167" fontId="1" fillId="35" borderId="22" xfId="6" applyNumberFormat="1" applyFill="1" applyBorder="1"/>
    <xf numFmtId="164" fontId="5" fillId="34" borderId="33" xfId="0" applyNumberFormat="1" applyFont="1" applyFill="1" applyBorder="1" applyAlignment="1">
      <alignment horizontal="center" vertical="center"/>
    </xf>
    <xf numFmtId="10" fontId="6" fillId="35" borderId="33" xfId="1" applyNumberFormat="1" applyFont="1" applyFill="1" applyBorder="1" applyAlignment="1">
      <alignment horizontal="center" vertical="center"/>
    </xf>
    <xf numFmtId="164" fontId="5" fillId="35" borderId="23" xfId="0" applyNumberFormat="1" applyFont="1" applyFill="1" applyBorder="1" applyAlignment="1">
      <alignment horizontal="center" vertical="center"/>
    </xf>
    <xf numFmtId="10" fontId="6" fillId="21" borderId="33" xfId="1" applyNumberFormat="1" applyFont="1" applyFill="1" applyBorder="1" applyAlignment="1">
      <alignment horizontal="center" vertical="center"/>
    </xf>
    <xf numFmtId="167" fontId="1" fillId="35" borderId="53" xfId="6" applyNumberFormat="1" applyFill="1" applyBorder="1"/>
    <xf numFmtId="0" fontId="6" fillId="11" borderId="0" xfId="2" applyFont="1" applyFill="1" applyAlignment="1">
      <alignment horizontal="center"/>
    </xf>
    <xf numFmtId="2" fontId="6" fillId="11" borderId="22" xfId="2" applyNumberFormat="1" applyFont="1" applyFill="1" applyBorder="1"/>
    <xf numFmtId="0" fontId="1" fillId="50" borderId="0" xfId="6" applyFill="1" applyAlignment="1">
      <alignment horizontal="center"/>
    </xf>
    <xf numFmtId="10" fontId="6" fillId="50" borderId="23" xfId="1" applyNumberFormat="1" applyFont="1" applyFill="1" applyBorder="1" applyAlignment="1">
      <alignment horizontal="center" vertical="center"/>
    </xf>
    <xf numFmtId="0" fontId="5" fillId="50" borderId="23" xfId="0" applyFont="1" applyFill="1" applyBorder="1" applyAlignment="1">
      <alignment horizontal="center" vertical="center"/>
    </xf>
    <xf numFmtId="164" fontId="5" fillId="50" borderId="23" xfId="0" applyNumberFormat="1" applyFont="1" applyFill="1" applyBorder="1" applyAlignment="1">
      <alignment horizontal="center" vertical="center"/>
    </xf>
    <xf numFmtId="0" fontId="5" fillId="6" borderId="23" xfId="0" applyFont="1" applyFill="1" applyBorder="1" applyAlignment="1">
      <alignment horizontal="center" vertical="center"/>
    </xf>
    <xf numFmtId="167" fontId="1" fillId="50" borderId="22" xfId="6" applyNumberFormat="1" applyFill="1" applyBorder="1"/>
    <xf numFmtId="0" fontId="6" fillId="6" borderId="0" xfId="2" applyFont="1" applyFill="1" applyAlignment="1">
      <alignment horizontal="center"/>
    </xf>
    <xf numFmtId="2" fontId="6" fillId="6" borderId="22" xfId="2" applyNumberFormat="1" applyFont="1" applyFill="1" applyBorder="1"/>
    <xf numFmtId="167" fontId="1" fillId="50" borderId="53" xfId="6" applyNumberFormat="1" applyFill="1" applyBorder="1"/>
    <xf numFmtId="0" fontId="6" fillId="31" borderId="0" xfId="2" applyFont="1" applyFill="1" applyAlignment="1">
      <alignment horizontal="center"/>
    </xf>
    <xf numFmtId="2" fontId="6" fillId="31" borderId="22" xfId="2" applyNumberFormat="1" applyFont="1" applyFill="1" applyBorder="1"/>
    <xf numFmtId="10" fontId="5" fillId="31" borderId="23" xfId="1" applyNumberFormat="1" applyFont="1" applyFill="1" applyBorder="1" applyAlignment="1">
      <alignment horizontal="center" vertical="center"/>
    </xf>
    <xf numFmtId="10" fontId="6" fillId="50" borderId="33" xfId="1" applyNumberFormat="1" applyFont="1" applyFill="1" applyBorder="1" applyAlignment="1">
      <alignment horizontal="center" vertical="center"/>
    </xf>
    <xf numFmtId="10" fontId="5" fillId="6" borderId="23" xfId="1" applyNumberFormat="1" applyFont="1" applyFill="1" applyBorder="1" applyAlignment="1">
      <alignment horizontal="center" vertical="center"/>
    </xf>
    <xf numFmtId="0" fontId="6" fillId="4" borderId="0" xfId="2" applyFont="1" applyFill="1" applyAlignment="1">
      <alignment horizontal="center"/>
    </xf>
    <xf numFmtId="10" fontId="6" fillId="4" borderId="33" xfId="1" applyNumberFormat="1" applyFont="1" applyFill="1" applyBorder="1" applyAlignment="1">
      <alignment horizontal="center" vertical="center"/>
    </xf>
    <xf numFmtId="10" fontId="6" fillId="4" borderId="23" xfId="1" applyNumberFormat="1" applyFont="1" applyFill="1" applyBorder="1" applyAlignment="1">
      <alignment horizontal="center" vertical="center"/>
    </xf>
    <xf numFmtId="164" fontId="5" fillId="4" borderId="23" xfId="0" applyNumberFormat="1" applyFont="1" applyFill="1" applyBorder="1" applyAlignment="1">
      <alignment horizontal="center" vertical="center"/>
    </xf>
    <xf numFmtId="2" fontId="6" fillId="4" borderId="22" xfId="2" applyNumberFormat="1" applyFont="1" applyFill="1" applyBorder="1"/>
    <xf numFmtId="0" fontId="6" fillId="50" borderId="0" xfId="2" applyFont="1" applyFill="1" applyAlignment="1">
      <alignment horizontal="center"/>
    </xf>
    <xf numFmtId="0" fontId="5" fillId="4" borderId="23" xfId="0" applyFont="1" applyFill="1" applyBorder="1" applyAlignment="1">
      <alignment horizontal="center" vertical="center"/>
    </xf>
    <xf numFmtId="2" fontId="6" fillId="50" borderId="22" xfId="2" applyNumberFormat="1" applyFont="1" applyFill="1" applyBorder="1"/>
    <xf numFmtId="0" fontId="6" fillId="26" borderId="0" xfId="2" applyFont="1" applyFill="1" applyAlignment="1">
      <alignment horizontal="center"/>
    </xf>
    <xf numFmtId="2" fontId="6" fillId="26" borderId="22" xfId="2" applyNumberFormat="1" applyFont="1" applyFill="1" applyBorder="1"/>
    <xf numFmtId="0" fontId="6" fillId="51" borderId="0" xfId="2" applyFont="1" applyFill="1" applyAlignment="1">
      <alignment horizontal="center"/>
    </xf>
    <xf numFmtId="164" fontId="5" fillId="26" borderId="33" xfId="0" applyNumberFormat="1" applyFont="1" applyFill="1" applyBorder="1" applyAlignment="1">
      <alignment horizontal="center" vertical="center"/>
    </xf>
    <xf numFmtId="164" fontId="5" fillId="50" borderId="33" xfId="0" applyNumberFormat="1" applyFont="1" applyFill="1" applyBorder="1" applyAlignment="1">
      <alignment horizontal="center" vertical="center"/>
    </xf>
    <xf numFmtId="164" fontId="5" fillId="5" borderId="33" xfId="0" applyNumberFormat="1" applyFont="1" applyFill="1" applyBorder="1" applyAlignment="1">
      <alignment horizontal="center" vertical="center"/>
    </xf>
    <xf numFmtId="2" fontId="6" fillId="21" borderId="22" xfId="2" applyNumberFormat="1" applyFont="1" applyFill="1" applyBorder="1"/>
    <xf numFmtId="167" fontId="6" fillId="0" borderId="33" xfId="0" applyNumberFormat="1" applyFont="1" applyBorder="1" applyAlignment="1">
      <alignment horizontal="center" vertical="center"/>
    </xf>
    <xf numFmtId="10" fontId="6" fillId="26" borderId="33" xfId="1" applyNumberFormat="1" applyFont="1" applyFill="1" applyBorder="1" applyAlignment="1">
      <alignment horizontal="center" vertical="center"/>
    </xf>
    <xf numFmtId="10" fontId="6" fillId="5" borderId="33" xfId="1" applyNumberFormat="1" applyFont="1" applyFill="1" applyBorder="1" applyAlignment="1">
      <alignment horizontal="center" vertical="center"/>
    </xf>
    <xf numFmtId="0" fontId="0" fillId="5" borderId="22" xfId="0" applyFill="1" applyBorder="1" applyAlignment="1">
      <alignment horizontal="center" vertical="center"/>
    </xf>
    <xf numFmtId="0" fontId="0" fillId="5" borderId="26" xfId="0" applyFill="1" applyBorder="1" applyAlignment="1">
      <alignment horizontal="center" vertical="center"/>
    </xf>
    <xf numFmtId="164" fontId="6" fillId="3" borderId="33" xfId="0" applyNumberFormat="1" applyFont="1" applyFill="1" applyBorder="1" applyAlignment="1">
      <alignment horizontal="center" vertical="center"/>
    </xf>
    <xf numFmtId="10" fontId="5" fillId="0" borderId="23" xfId="1" applyNumberFormat="1" applyFont="1" applyFill="1" applyBorder="1" applyAlignment="1">
      <alignment horizontal="center" vertical="center"/>
    </xf>
    <xf numFmtId="1" fontId="5" fillId="0" borderId="23" xfId="0" applyNumberFormat="1" applyFont="1" applyBorder="1" applyAlignment="1">
      <alignment horizontal="center" vertical="center"/>
    </xf>
    <xf numFmtId="9" fontId="5" fillId="0" borderId="23" xfId="1" applyFont="1" applyFill="1" applyBorder="1" applyAlignment="1">
      <alignment horizontal="center" vertical="center"/>
    </xf>
    <xf numFmtId="14" fontId="5" fillId="3" borderId="37" xfId="0" applyNumberFormat="1" applyFont="1" applyFill="1" applyBorder="1" applyAlignment="1">
      <alignment horizontal="center" vertical="center" wrapText="1"/>
    </xf>
    <xf numFmtId="164" fontId="0" fillId="5" borderId="23" xfId="0" applyNumberFormat="1" applyFill="1" applyBorder="1" applyAlignment="1">
      <alignment horizontal="center" vertical="center"/>
    </xf>
    <xf numFmtId="0" fontId="0" fillId="5" borderId="24" xfId="0" applyFill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5" fillId="3" borderId="33" xfId="0" applyFont="1" applyFill="1" applyBorder="1" applyAlignment="1">
      <alignment horizontal="center" vertical="center"/>
    </xf>
    <xf numFmtId="0" fontId="0" fillId="0" borderId="18" xfId="0" applyBorder="1"/>
    <xf numFmtId="0" fontId="0" fillId="0" borderId="20" xfId="0" applyBorder="1"/>
    <xf numFmtId="0" fontId="0" fillId="0" borderId="52" xfId="0" applyBorder="1"/>
    <xf numFmtId="0" fontId="0" fillId="0" borderId="32" xfId="0" applyBorder="1"/>
    <xf numFmtId="0" fontId="0" fillId="0" borderId="34" xfId="0" applyBorder="1"/>
    <xf numFmtId="0" fontId="35" fillId="52" borderId="86" xfId="0" applyFont="1" applyFill="1" applyBorder="1" applyAlignment="1">
      <alignment horizontal="center" vertical="center" wrapText="1"/>
    </xf>
    <xf numFmtId="0" fontId="35" fillId="52" borderId="87" xfId="0" applyFont="1" applyFill="1" applyBorder="1" applyAlignment="1">
      <alignment horizontal="center" vertical="center" wrapText="1"/>
    </xf>
    <xf numFmtId="0" fontId="0" fillId="53" borderId="88" xfId="0" applyFill="1" applyBorder="1"/>
    <xf numFmtId="0" fontId="0" fillId="53" borderId="88" xfId="0" applyFill="1" applyBorder="1" applyAlignment="1">
      <alignment horizontal="center"/>
    </xf>
    <xf numFmtId="1" fontId="0" fillId="53" borderId="23" xfId="0" applyNumberFormat="1" applyFill="1" applyBorder="1"/>
    <xf numFmtId="14" fontId="0" fillId="53" borderId="23" xfId="0" applyNumberFormat="1" applyFill="1" applyBorder="1"/>
    <xf numFmtId="0" fontId="0" fillId="53" borderId="23" xfId="0" applyFill="1" applyBorder="1"/>
    <xf numFmtId="0" fontId="0" fillId="53" borderId="23" xfId="0" applyFill="1" applyBorder="1" applyAlignment="1">
      <alignment horizontal="center"/>
    </xf>
    <xf numFmtId="0" fontId="0" fillId="53" borderId="89" xfId="0" applyFill="1" applyBorder="1"/>
    <xf numFmtId="0" fontId="23" fillId="0" borderId="0" xfId="0" applyFont="1" applyAlignment="1">
      <alignment horizontal="center" vertical="center"/>
    </xf>
    <xf numFmtId="0" fontId="23" fillId="0" borderId="2" xfId="0" applyFont="1" applyBorder="1" applyAlignment="1">
      <alignment horizontal="center" vertical="center"/>
    </xf>
    <xf numFmtId="0" fontId="23" fillId="0" borderId="3" xfId="0" applyFont="1" applyBorder="1" applyAlignment="1">
      <alignment horizontal="center" vertical="center"/>
    </xf>
    <xf numFmtId="0" fontId="23" fillId="0" borderId="4" xfId="0" applyFont="1" applyBorder="1" applyAlignment="1">
      <alignment horizontal="center" vertical="center"/>
    </xf>
    <xf numFmtId="0" fontId="23" fillId="43" borderId="2" xfId="0" applyFont="1" applyFill="1" applyBorder="1" applyAlignment="1">
      <alignment horizontal="center" vertical="center"/>
    </xf>
    <xf numFmtId="0" fontId="23" fillId="43" borderId="3" xfId="0" applyFont="1" applyFill="1" applyBorder="1" applyAlignment="1">
      <alignment horizontal="center" vertical="center"/>
    </xf>
    <xf numFmtId="0" fontId="23" fillId="43" borderId="4" xfId="0" applyFont="1" applyFill="1" applyBorder="1" applyAlignment="1">
      <alignment horizontal="center" vertical="center"/>
    </xf>
    <xf numFmtId="0" fontId="23" fillId="10" borderId="2" xfId="0" applyFont="1" applyFill="1" applyBorder="1" applyAlignment="1">
      <alignment horizontal="center" vertical="center"/>
    </xf>
    <xf numFmtId="0" fontId="23" fillId="10" borderId="3" xfId="0" applyFont="1" applyFill="1" applyBorder="1" applyAlignment="1">
      <alignment horizontal="center" vertical="center"/>
    </xf>
    <xf numFmtId="0" fontId="23" fillId="10" borderId="4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51" xfId="0" applyBorder="1" applyAlignment="1">
      <alignment horizontal="center" vertical="center"/>
    </xf>
    <xf numFmtId="0" fontId="0" fillId="0" borderId="69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47" xfId="0" applyBorder="1" applyAlignment="1">
      <alignment horizontal="center" vertical="center" wrapText="1"/>
    </xf>
    <xf numFmtId="0" fontId="0" fillId="0" borderId="34" xfId="0" applyBorder="1" applyAlignment="1">
      <alignment horizontal="center" vertical="center" wrapText="1"/>
    </xf>
    <xf numFmtId="0" fontId="0" fillId="0" borderId="32" xfId="0" applyBorder="1" applyAlignment="1">
      <alignment horizontal="center" vertical="center" wrapText="1"/>
    </xf>
    <xf numFmtId="0" fontId="0" fillId="0" borderId="48" xfId="0" applyBorder="1" applyAlignment="1">
      <alignment horizontal="center" vertical="center" wrapText="1"/>
    </xf>
    <xf numFmtId="0" fontId="0" fillId="0" borderId="41" xfId="0" applyBorder="1" applyAlignment="1">
      <alignment horizontal="center" vertical="center" wrapText="1"/>
    </xf>
    <xf numFmtId="0" fontId="0" fillId="0" borderId="65" xfId="0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 wrapText="1"/>
    </xf>
    <xf numFmtId="0" fontId="23" fillId="0" borderId="3" xfId="0" applyFont="1" applyBorder="1" applyAlignment="1">
      <alignment horizontal="center" vertical="center" wrapText="1"/>
    </xf>
    <xf numFmtId="0" fontId="23" fillId="0" borderId="4" xfId="0" applyFont="1" applyBorder="1" applyAlignment="1">
      <alignment horizontal="center" vertical="center" wrapText="1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1" fontId="28" fillId="49" borderId="5" xfId="0" applyNumberFormat="1" applyFont="1" applyFill="1" applyBorder="1" applyAlignment="1">
      <alignment horizontal="center" vertical="center"/>
    </xf>
    <xf numFmtId="1" fontId="28" fillId="49" borderId="6" xfId="0" applyNumberFormat="1" applyFont="1" applyFill="1" applyBorder="1" applyAlignment="1">
      <alignment horizontal="center" vertical="center"/>
    </xf>
    <xf numFmtId="1" fontId="28" fillId="49" borderId="44" xfId="0" applyNumberFormat="1" applyFont="1" applyFill="1" applyBorder="1" applyAlignment="1">
      <alignment horizontal="center" vertical="center"/>
    </xf>
    <xf numFmtId="1" fontId="28" fillId="49" borderId="72" xfId="0" applyNumberFormat="1" applyFont="1" applyFill="1" applyBorder="1" applyAlignment="1">
      <alignment horizontal="center" vertical="center"/>
    </xf>
    <xf numFmtId="1" fontId="28" fillId="49" borderId="43" xfId="0" applyNumberFormat="1" applyFont="1" applyFill="1" applyBorder="1" applyAlignment="1">
      <alignment horizontal="center" vertical="center"/>
    </xf>
    <xf numFmtId="1" fontId="28" fillId="49" borderId="49" xfId="0" applyNumberFormat="1" applyFont="1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8" fillId="17" borderId="3" xfId="0" applyFont="1" applyFill="1" applyBorder="1" applyAlignment="1">
      <alignment horizontal="center" vertical="center"/>
    </xf>
    <xf numFmtId="0" fontId="8" fillId="17" borderId="4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165" fontId="23" fillId="0" borderId="33" xfId="0" applyNumberFormat="1" applyFont="1" applyBorder="1" applyAlignment="1">
      <alignment horizontal="center" vertical="center"/>
    </xf>
    <xf numFmtId="165" fontId="23" fillId="0" borderId="23" xfId="0" applyNumberFormat="1" applyFont="1" applyBorder="1" applyAlignment="1">
      <alignment horizontal="center" vertical="center"/>
    </xf>
    <xf numFmtId="165" fontId="23" fillId="0" borderId="27" xfId="0" applyNumberFormat="1" applyFont="1" applyBorder="1" applyAlignment="1">
      <alignment horizontal="center" vertical="center"/>
    </xf>
    <xf numFmtId="165" fontId="23" fillId="0" borderId="48" xfId="0" applyNumberFormat="1" applyFont="1" applyBorder="1" applyAlignment="1">
      <alignment horizontal="center" vertical="center"/>
    </xf>
    <xf numFmtId="165" fontId="23" fillId="0" borderId="1" xfId="0" applyNumberFormat="1" applyFont="1" applyBorder="1" applyAlignment="1">
      <alignment horizontal="center" vertical="center"/>
    </xf>
    <xf numFmtId="165" fontId="23" fillId="0" borderId="28" xfId="0" applyNumberFormat="1" applyFont="1" applyBorder="1" applyAlignment="1">
      <alignment horizontal="center" vertical="center"/>
    </xf>
    <xf numFmtId="0" fontId="27" fillId="19" borderId="5" xfId="0" applyFont="1" applyFill="1" applyBorder="1" applyAlignment="1">
      <alignment horizontal="center" vertical="center"/>
    </xf>
    <xf numFmtId="0" fontId="27" fillId="19" borderId="6" xfId="0" applyFont="1" applyFill="1" applyBorder="1" applyAlignment="1">
      <alignment horizontal="center" vertical="center"/>
    </xf>
    <xf numFmtId="0" fontId="27" fillId="19" borderId="7" xfId="0" applyFont="1" applyFill="1" applyBorder="1" applyAlignment="1">
      <alignment horizontal="center" vertical="center"/>
    </xf>
    <xf numFmtId="0" fontId="27" fillId="19" borderId="72" xfId="0" applyFont="1" applyFill="1" applyBorder="1" applyAlignment="1">
      <alignment horizontal="center" vertical="center"/>
    </xf>
    <xf numFmtId="0" fontId="27" fillId="19" borderId="43" xfId="0" applyFont="1" applyFill="1" applyBorder="1" applyAlignment="1">
      <alignment horizontal="center" vertical="center"/>
    </xf>
    <xf numFmtId="0" fontId="27" fillId="19" borderId="46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1" fontId="28" fillId="49" borderId="32" xfId="0" applyNumberFormat="1" applyFont="1" applyFill="1" applyBorder="1" applyAlignment="1">
      <alignment horizontal="center" vertical="center"/>
    </xf>
    <xf numFmtId="1" fontId="28" fillId="49" borderId="47" xfId="0" applyNumberFormat="1" applyFont="1" applyFill="1" applyBorder="1" applyAlignment="1">
      <alignment horizontal="center" vertical="center"/>
    </xf>
    <xf numFmtId="1" fontId="28" fillId="49" borderId="33" xfId="0" applyNumberFormat="1" applyFont="1" applyFill="1" applyBorder="1" applyAlignment="1">
      <alignment horizontal="center" vertical="center"/>
    </xf>
    <xf numFmtId="1" fontId="28" fillId="49" borderId="48" xfId="0" applyNumberFormat="1" applyFont="1" applyFill="1" applyBorder="1" applyAlignment="1">
      <alignment horizontal="center" vertical="center"/>
    </xf>
    <xf numFmtId="1" fontId="28" fillId="49" borderId="34" xfId="0" applyNumberFormat="1" applyFont="1" applyFill="1" applyBorder="1" applyAlignment="1">
      <alignment horizontal="center" vertical="center"/>
    </xf>
    <xf numFmtId="1" fontId="28" fillId="49" borderId="26" xfId="0" applyNumberFormat="1" applyFont="1" applyFill="1" applyBorder="1" applyAlignment="1">
      <alignment horizontal="center" vertical="center"/>
    </xf>
    <xf numFmtId="1" fontId="28" fillId="49" borderId="54" xfId="0" applyNumberFormat="1" applyFont="1" applyFill="1" applyBorder="1" applyAlignment="1">
      <alignment horizontal="center" vertical="center"/>
    </xf>
    <xf numFmtId="1" fontId="28" fillId="49" borderId="27" xfId="0" applyNumberFormat="1" applyFont="1" applyFill="1" applyBorder="1" applyAlignment="1">
      <alignment horizontal="center" vertical="center"/>
    </xf>
    <xf numFmtId="1" fontId="28" fillId="49" borderId="28" xfId="0" applyNumberFormat="1" applyFont="1" applyFill="1" applyBorder="1" applyAlignment="1">
      <alignment horizontal="center" vertical="center"/>
    </xf>
    <xf numFmtId="1" fontId="28" fillId="49" borderId="29" xfId="0" applyNumberFormat="1" applyFont="1" applyFill="1" applyBorder="1" applyAlignment="1">
      <alignment horizontal="center" vertical="center"/>
    </xf>
    <xf numFmtId="1" fontId="0" fillId="0" borderId="19" xfId="0" applyNumberFormat="1" applyBorder="1" applyAlignment="1">
      <alignment horizontal="center" vertical="center"/>
    </xf>
    <xf numFmtId="1" fontId="0" fillId="0" borderId="68" xfId="0" applyNumberFormat="1" applyBorder="1" applyAlignment="1">
      <alignment horizontal="center" vertical="center"/>
    </xf>
    <xf numFmtId="1" fontId="0" fillId="0" borderId="81" xfId="0" applyNumberFormat="1" applyBorder="1" applyAlignment="1">
      <alignment horizontal="center" vertical="center"/>
    </xf>
    <xf numFmtId="1" fontId="0" fillId="0" borderId="82" xfId="0" applyNumberFormat="1" applyBorder="1" applyAlignment="1">
      <alignment horizontal="center" vertical="center"/>
    </xf>
    <xf numFmtId="1" fontId="0" fillId="0" borderId="18" xfId="0" applyNumberFormat="1" applyBorder="1" applyAlignment="1">
      <alignment horizontal="center" vertical="center"/>
    </xf>
    <xf numFmtId="1" fontId="0" fillId="0" borderId="80" xfId="0" applyNumberFormat="1" applyBorder="1" applyAlignment="1">
      <alignment horizontal="center" vertical="center"/>
    </xf>
    <xf numFmtId="10" fontId="0" fillId="0" borderId="33" xfId="0" applyNumberFormat="1" applyBorder="1" applyAlignment="1">
      <alignment horizontal="center" vertical="center"/>
    </xf>
    <xf numFmtId="10" fontId="0" fillId="0" borderId="48" xfId="0" applyNumberFormat="1" applyBorder="1" applyAlignment="1">
      <alignment horizontal="center" vertical="center"/>
    </xf>
    <xf numFmtId="10" fontId="0" fillId="0" borderId="81" xfId="0" applyNumberFormat="1" applyBorder="1" applyAlignment="1">
      <alignment horizontal="center" vertical="center"/>
    </xf>
    <xf numFmtId="10" fontId="0" fillId="0" borderId="82" xfId="0" applyNumberFormat="1" applyBorder="1" applyAlignment="1">
      <alignment horizontal="center" vertical="center"/>
    </xf>
    <xf numFmtId="10" fontId="0" fillId="0" borderId="32" xfId="0" applyNumberFormat="1" applyBorder="1" applyAlignment="1">
      <alignment horizontal="center" vertical="center"/>
    </xf>
    <xf numFmtId="10" fontId="0" fillId="0" borderId="80" xfId="0" applyNumberFormat="1" applyBorder="1" applyAlignment="1">
      <alignment horizontal="center" vertical="center"/>
    </xf>
    <xf numFmtId="1" fontId="0" fillId="0" borderId="35" xfId="0" applyNumberFormat="1" applyBorder="1" applyAlignment="1">
      <alignment horizontal="center" vertical="center"/>
    </xf>
    <xf numFmtId="1" fontId="0" fillId="0" borderId="83" xfId="0" applyNumberFormat="1" applyBorder="1" applyAlignment="1">
      <alignment horizontal="center" vertical="center"/>
    </xf>
    <xf numFmtId="1" fontId="0" fillId="0" borderId="61" xfId="0" applyNumberFormat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1" fontId="4" fillId="0" borderId="21" xfId="0" applyNumberFormat="1" applyFont="1" applyBorder="1" applyAlignment="1">
      <alignment horizontal="center" vertical="center"/>
    </xf>
    <xf numFmtId="1" fontId="4" fillId="0" borderId="42" xfId="0" applyNumberFormat="1" applyFont="1" applyBorder="1" applyAlignment="1">
      <alignment horizontal="center" vertical="center"/>
    </xf>
    <xf numFmtId="1" fontId="4" fillId="0" borderId="41" xfId="0" applyNumberFormat="1" applyFont="1" applyBorder="1" applyAlignment="1">
      <alignment horizontal="center" vertical="center"/>
    </xf>
    <xf numFmtId="49" fontId="2" fillId="0" borderId="13" xfId="0" applyNumberFormat="1" applyFont="1" applyBorder="1" applyAlignment="1">
      <alignment horizontal="center" vertical="center"/>
    </xf>
    <xf numFmtId="49" fontId="2" fillId="0" borderId="14" xfId="0" applyNumberFormat="1" applyFont="1" applyBorder="1" applyAlignment="1">
      <alignment horizontal="center" vertical="center"/>
    </xf>
    <xf numFmtId="49" fontId="2" fillId="0" borderId="45" xfId="0" applyNumberFormat="1" applyFont="1" applyBorder="1" applyAlignment="1">
      <alignment horizontal="center" vertical="center"/>
    </xf>
    <xf numFmtId="49" fontId="2" fillId="0" borderId="46" xfId="0" applyNumberFormat="1" applyFont="1" applyBorder="1" applyAlignment="1">
      <alignment horizontal="center" vertical="center"/>
    </xf>
    <xf numFmtId="0" fontId="8" fillId="47" borderId="3" xfId="0" applyFont="1" applyFill="1" applyBorder="1" applyAlignment="1">
      <alignment horizontal="center" vertical="center"/>
    </xf>
    <xf numFmtId="165" fontId="23" fillId="0" borderId="32" xfId="0" applyNumberFormat="1" applyFont="1" applyBorder="1" applyAlignment="1">
      <alignment horizontal="center" vertical="center"/>
    </xf>
    <xf numFmtId="165" fontId="23" fillId="0" borderId="22" xfId="0" applyNumberFormat="1" applyFont="1" applyBorder="1" applyAlignment="1">
      <alignment horizontal="center" vertical="center"/>
    </xf>
    <xf numFmtId="165" fontId="23" fillId="0" borderId="26" xfId="0" applyNumberFormat="1" applyFont="1" applyBorder="1" applyAlignment="1">
      <alignment horizontal="center" vertical="center"/>
    </xf>
    <xf numFmtId="165" fontId="23" fillId="0" borderId="34" xfId="0" applyNumberFormat="1" applyFont="1" applyBorder="1" applyAlignment="1">
      <alignment horizontal="center" vertical="center"/>
    </xf>
    <xf numFmtId="165" fontId="23" fillId="0" borderId="24" xfId="0" applyNumberFormat="1" applyFont="1" applyBorder="1" applyAlignment="1">
      <alignment horizontal="center" vertical="center"/>
    </xf>
    <xf numFmtId="165" fontId="23" fillId="0" borderId="29" xfId="0" applyNumberFormat="1" applyFont="1" applyBorder="1" applyAlignment="1">
      <alignment horizontal="center" vertical="center"/>
    </xf>
    <xf numFmtId="0" fontId="3" fillId="4" borderId="44" xfId="0" applyFont="1" applyFill="1" applyBorder="1" applyAlignment="1">
      <alignment horizontal="center" vertical="center"/>
    </xf>
    <xf numFmtId="1" fontId="4" fillId="0" borderId="59" xfId="0" applyNumberFormat="1" applyFont="1" applyBorder="1" applyAlignment="1">
      <alignment horizontal="center" vertical="center"/>
    </xf>
    <xf numFmtId="1" fontId="4" fillId="0" borderId="57" xfId="0" applyNumberFormat="1" applyFont="1" applyBorder="1" applyAlignment="1">
      <alignment horizontal="center" vertical="center"/>
    </xf>
    <xf numFmtId="1" fontId="4" fillId="0" borderId="61" xfId="0" applyNumberFormat="1" applyFont="1" applyBorder="1" applyAlignment="1">
      <alignment horizontal="center" vertical="center"/>
    </xf>
    <xf numFmtId="1" fontId="0" fillId="0" borderId="72" xfId="0" applyNumberFormat="1" applyBorder="1" applyAlignment="1">
      <alignment horizontal="center" vertical="center"/>
    </xf>
    <xf numFmtId="1" fontId="0" fillId="0" borderId="43" xfId="0" applyNumberFormat="1" applyBorder="1" applyAlignment="1">
      <alignment horizontal="center" vertical="center"/>
    </xf>
    <xf numFmtId="1" fontId="0" fillId="0" borderId="4" xfId="0" applyNumberFormat="1" applyBorder="1" applyAlignment="1">
      <alignment horizontal="center" vertical="center"/>
    </xf>
    <xf numFmtId="10" fontId="0" fillId="0" borderId="34" xfId="0" applyNumberFormat="1" applyBorder="1" applyAlignment="1">
      <alignment horizontal="center" vertical="center"/>
    </xf>
    <xf numFmtId="10" fontId="0" fillId="0" borderId="79" xfId="0" applyNumberFormat="1" applyBorder="1" applyAlignment="1">
      <alignment horizontal="center" vertical="center"/>
    </xf>
    <xf numFmtId="1" fontId="0" fillId="0" borderId="65" xfId="0" applyNumberFormat="1" applyBorder="1" applyAlignment="1">
      <alignment horizontal="center" vertical="center"/>
    </xf>
    <xf numFmtId="1" fontId="0" fillId="0" borderId="84" xfId="0" applyNumberFormat="1" applyBorder="1" applyAlignment="1">
      <alignment horizontal="center" vertical="center"/>
    </xf>
    <xf numFmtId="1" fontId="0" fillId="0" borderId="20" xfId="0" applyNumberFormat="1" applyBorder="1" applyAlignment="1">
      <alignment horizontal="center" vertical="center"/>
    </xf>
    <xf numFmtId="1" fontId="0" fillId="0" borderId="79" xfId="0" applyNumberFormat="1" applyBorder="1" applyAlignment="1">
      <alignment horizontal="center" vertical="center"/>
    </xf>
    <xf numFmtId="1" fontId="0" fillId="0" borderId="75" xfId="0" applyNumberFormat="1" applyBorder="1" applyAlignment="1">
      <alignment horizontal="center" vertical="center"/>
    </xf>
    <xf numFmtId="1" fontId="0" fillId="0" borderId="26" xfId="0" applyNumberFormat="1" applyBorder="1" applyAlignment="1">
      <alignment horizontal="center" vertical="center"/>
    </xf>
    <xf numFmtId="10" fontId="0" fillId="0" borderId="19" xfId="1" applyNumberFormat="1" applyFont="1" applyBorder="1" applyAlignment="1">
      <alignment horizontal="center" vertical="center"/>
    </xf>
    <xf numFmtId="10" fontId="0" fillId="0" borderId="27" xfId="1" applyNumberFormat="1" applyFon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1" fontId="0" fillId="0" borderId="28" xfId="0" applyNumberFormat="1" applyBorder="1" applyAlignment="1">
      <alignment horizontal="center" vertical="center"/>
    </xf>
    <xf numFmtId="1" fontId="0" fillId="0" borderId="2" xfId="0" applyNumberFormat="1" applyBorder="1" applyAlignment="1">
      <alignment horizontal="center" vertical="center"/>
    </xf>
    <xf numFmtId="1" fontId="0" fillId="0" borderId="3" xfId="0" applyNumberFormat="1" applyBorder="1" applyAlignment="1">
      <alignment horizontal="center" vertical="center"/>
    </xf>
    <xf numFmtId="1" fontId="0" fillId="0" borderId="27" xfId="0" applyNumberFormat="1" applyBorder="1" applyAlignment="1">
      <alignment horizontal="center" vertical="center"/>
    </xf>
    <xf numFmtId="10" fontId="0" fillId="0" borderId="20" xfId="1" applyNumberFormat="1" applyFont="1" applyBorder="1" applyAlignment="1">
      <alignment horizontal="center" vertical="center"/>
    </xf>
    <xf numFmtId="10" fontId="0" fillId="0" borderId="29" xfId="1" applyNumberFormat="1" applyFont="1" applyBorder="1" applyAlignment="1">
      <alignment horizontal="center" vertical="center"/>
    </xf>
    <xf numFmtId="1" fontId="0" fillId="0" borderId="74" xfId="0" applyNumberFormat="1" applyBorder="1" applyAlignment="1">
      <alignment horizontal="center" vertical="center"/>
    </xf>
    <xf numFmtId="1" fontId="0" fillId="0" borderId="5" xfId="0" applyNumberFormat="1" applyBorder="1" applyAlignment="1">
      <alignment horizontal="center" vertical="center"/>
    </xf>
    <xf numFmtId="1" fontId="0" fillId="0" borderId="6" xfId="0" applyNumberFormat="1" applyBorder="1" applyAlignment="1">
      <alignment horizontal="center" vertical="center"/>
    </xf>
    <xf numFmtId="1" fontId="0" fillId="0" borderId="37" xfId="0" applyNumberFormat="1" applyBorder="1" applyAlignment="1">
      <alignment horizontal="center" vertical="center"/>
    </xf>
    <xf numFmtId="1" fontId="5" fillId="0" borderId="48" xfId="0" applyNumberFormat="1" applyFont="1" applyBorder="1" applyAlignment="1">
      <alignment horizontal="center" vertical="center" wrapText="1"/>
    </xf>
    <xf numFmtId="1" fontId="5" fillId="0" borderId="47" xfId="0" applyNumberFormat="1" applyFont="1" applyBorder="1" applyAlignment="1">
      <alignment horizontal="center" vertical="center" wrapText="1"/>
    </xf>
    <xf numFmtId="1" fontId="5" fillId="0" borderId="41" xfId="0" applyNumberFormat="1" applyFont="1" applyBorder="1" applyAlignment="1">
      <alignment horizontal="center" vertical="center" wrapText="1"/>
    </xf>
    <xf numFmtId="1" fontId="0" fillId="0" borderId="13" xfId="0" applyNumberFormat="1" applyBorder="1" applyAlignment="1">
      <alignment horizontal="center" vertical="center"/>
    </xf>
    <xf numFmtId="1" fontId="0" fillId="0" borderId="70" xfId="0" applyNumberFormat="1" applyBorder="1" applyAlignment="1">
      <alignment horizontal="center" vertical="center"/>
    </xf>
    <xf numFmtId="1" fontId="0" fillId="0" borderId="45" xfId="0" applyNumberFormat="1" applyBorder="1" applyAlignment="1">
      <alignment horizontal="center" vertical="center"/>
    </xf>
    <xf numFmtId="1" fontId="0" fillId="0" borderId="49" xfId="0" applyNumberFormat="1" applyBorder="1" applyAlignment="1">
      <alignment horizontal="center" vertical="center"/>
    </xf>
    <xf numFmtId="1" fontId="0" fillId="0" borderId="8" xfId="0" applyNumberFormat="1" applyBorder="1" applyAlignment="1">
      <alignment horizontal="center" vertical="center"/>
    </xf>
    <xf numFmtId="1" fontId="0" fillId="0" borderId="78" xfId="0" applyNumberFormat="1" applyBorder="1" applyAlignment="1">
      <alignment horizontal="center" vertical="center"/>
    </xf>
    <xf numFmtId="1" fontId="0" fillId="0" borderId="77" xfId="0" applyNumberFormat="1" applyBorder="1" applyAlignment="1">
      <alignment horizontal="center" vertical="center"/>
    </xf>
    <xf numFmtId="1" fontId="0" fillId="0" borderId="76" xfId="0" applyNumberFormat="1" applyBorder="1" applyAlignment="1">
      <alignment horizontal="center" vertical="center"/>
    </xf>
    <xf numFmtId="10" fontId="0" fillId="0" borderId="71" xfId="0" applyNumberFormat="1" applyBorder="1" applyAlignment="1">
      <alignment horizontal="center" vertical="center"/>
    </xf>
    <xf numFmtId="10" fontId="0" fillId="0" borderId="44" xfId="0" applyNumberFormat="1" applyBorder="1" applyAlignment="1">
      <alignment horizontal="center" vertical="center"/>
    </xf>
    <xf numFmtId="10" fontId="0" fillId="0" borderId="13" xfId="0" applyNumberFormat="1" applyBorder="1" applyAlignment="1">
      <alignment horizontal="center" vertical="center"/>
    </xf>
    <xf numFmtId="10" fontId="0" fillId="0" borderId="70" xfId="0" applyNumberFormat="1" applyBorder="1" applyAlignment="1">
      <alignment horizontal="center" vertical="center"/>
    </xf>
    <xf numFmtId="10" fontId="0" fillId="0" borderId="78" xfId="0" applyNumberFormat="1" applyBorder="1" applyAlignment="1">
      <alignment horizontal="center" vertical="center"/>
    </xf>
    <xf numFmtId="10" fontId="0" fillId="0" borderId="77" xfId="0" applyNumberFormat="1" applyBorder="1" applyAlignment="1">
      <alignment horizontal="center" vertical="center"/>
    </xf>
    <xf numFmtId="10" fontId="0" fillId="0" borderId="5" xfId="0" applyNumberFormat="1" applyBorder="1" applyAlignment="1">
      <alignment horizontal="center" vertical="center"/>
    </xf>
    <xf numFmtId="10" fontId="0" fillId="0" borderId="8" xfId="0" applyNumberFormat="1" applyBorder="1" applyAlignment="1">
      <alignment horizontal="center" vertical="center"/>
    </xf>
    <xf numFmtId="10" fontId="0" fillId="0" borderId="76" xfId="0" applyNumberFormat="1" applyBorder="1" applyAlignment="1">
      <alignment horizontal="center" vertical="center"/>
    </xf>
    <xf numFmtId="1" fontId="0" fillId="0" borderId="42" xfId="0" applyNumberFormat="1" applyBorder="1" applyAlignment="1">
      <alignment horizontal="center" vertical="center"/>
    </xf>
    <xf numFmtId="1" fontId="0" fillId="0" borderId="85" xfId="0" applyNumberFormat="1" applyBorder="1" applyAlignment="1">
      <alignment horizontal="center" vertical="center"/>
    </xf>
    <xf numFmtId="0" fontId="0" fillId="26" borderId="15" xfId="0" applyFill="1" applyBorder="1" applyAlignment="1">
      <alignment horizontal="center" vertical="center"/>
    </xf>
    <xf numFmtId="0" fontId="0" fillId="26" borderId="16" xfId="0" applyFill="1" applyBorder="1" applyAlignment="1">
      <alignment horizontal="center" vertical="center"/>
    </xf>
    <xf numFmtId="0" fontId="0" fillId="26" borderId="17" xfId="0" applyFill="1" applyBorder="1" applyAlignment="1">
      <alignment horizontal="center" vertical="center"/>
    </xf>
    <xf numFmtId="0" fontId="0" fillId="4" borderId="15" xfId="0" applyFill="1" applyBorder="1" applyAlignment="1">
      <alignment horizontal="center" vertical="center"/>
    </xf>
    <xf numFmtId="0" fontId="0" fillId="4" borderId="16" xfId="0" applyFill="1" applyBorder="1" applyAlignment="1">
      <alignment horizontal="center" vertical="center"/>
    </xf>
    <xf numFmtId="0" fontId="0" fillId="4" borderId="17" xfId="0" applyFill="1" applyBorder="1" applyAlignment="1">
      <alignment horizontal="center" vertical="center"/>
    </xf>
    <xf numFmtId="0" fontId="0" fillId="30" borderId="15" xfId="0" applyFill="1" applyBorder="1" applyAlignment="1">
      <alignment horizontal="center" vertical="center"/>
    </xf>
    <xf numFmtId="0" fontId="0" fillId="30" borderId="16" xfId="0" applyFill="1" applyBorder="1" applyAlignment="1">
      <alignment horizontal="center" vertical="center"/>
    </xf>
    <xf numFmtId="0" fontId="0" fillId="30" borderId="17" xfId="0" applyFill="1" applyBorder="1" applyAlignment="1">
      <alignment horizontal="center" vertical="center"/>
    </xf>
    <xf numFmtId="0" fontId="0" fillId="32" borderId="15" xfId="0" applyFill="1" applyBorder="1" applyAlignment="1">
      <alignment horizontal="center" vertical="center"/>
    </xf>
    <xf numFmtId="0" fontId="0" fillId="32" borderId="16" xfId="0" applyFill="1" applyBorder="1" applyAlignment="1">
      <alignment horizontal="center" vertical="center"/>
    </xf>
    <xf numFmtId="0" fontId="0" fillId="32" borderId="17" xfId="0" applyFill="1" applyBorder="1" applyAlignment="1">
      <alignment horizontal="center" vertical="center"/>
    </xf>
    <xf numFmtId="0" fontId="0" fillId="46" borderId="51" xfId="0" applyFill="1" applyBorder="1" applyAlignment="1">
      <alignment horizontal="center" vertical="center"/>
    </xf>
    <xf numFmtId="0" fontId="0" fillId="46" borderId="16" xfId="0" applyFill="1" applyBorder="1" applyAlignment="1">
      <alignment horizontal="center" vertical="center"/>
    </xf>
    <xf numFmtId="0" fontId="0" fillId="46" borderId="17" xfId="0" applyFill="1" applyBorder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0" fontId="4" fillId="3" borderId="14" xfId="0" applyFont="1" applyFill="1" applyBorder="1" applyAlignment="1">
      <alignment horizontal="center" vertical="center"/>
    </xf>
    <xf numFmtId="0" fontId="8" fillId="6" borderId="2" xfId="0" applyFont="1" applyFill="1" applyBorder="1" applyAlignment="1">
      <alignment horizontal="center" vertical="center"/>
    </xf>
    <xf numFmtId="0" fontId="8" fillId="6" borderId="3" xfId="0" applyFont="1" applyFill="1" applyBorder="1" applyAlignment="1">
      <alignment horizontal="center" vertical="center"/>
    </xf>
    <xf numFmtId="0" fontId="8" fillId="8" borderId="3" xfId="0" applyFont="1" applyFill="1" applyBorder="1" applyAlignment="1">
      <alignment horizontal="center" vertical="center"/>
    </xf>
    <xf numFmtId="0" fontId="8" fillId="8" borderId="4" xfId="0" applyFont="1" applyFill="1" applyBorder="1" applyAlignment="1">
      <alignment horizontal="center" vertical="center"/>
    </xf>
    <xf numFmtId="0" fontId="0" fillId="31" borderId="41" xfId="0" applyFill="1" applyBorder="1" applyAlignment="1">
      <alignment horizontal="center" vertical="center"/>
    </xf>
    <xf numFmtId="0" fontId="0" fillId="31" borderId="42" xfId="0" applyFill="1" applyBorder="1" applyAlignment="1">
      <alignment horizontal="center" vertical="center"/>
    </xf>
    <xf numFmtId="0" fontId="1" fillId="0" borderId="15" xfId="6" applyBorder="1" applyAlignment="1">
      <alignment horizontal="center"/>
    </xf>
    <xf numFmtId="0" fontId="1" fillId="0" borderId="17" xfId="6" applyBorder="1" applyAlignment="1">
      <alignment horizontal="center"/>
    </xf>
    <xf numFmtId="0" fontId="1" fillId="0" borderId="51" xfId="6" applyBorder="1" applyAlignment="1">
      <alignment horizontal="center"/>
    </xf>
    <xf numFmtId="0" fontId="1" fillId="0" borderId="69" xfId="6" applyBorder="1" applyAlignment="1">
      <alignment horizontal="center"/>
    </xf>
    <xf numFmtId="0" fontId="6" fillId="0" borderId="15" xfId="2" applyFont="1" applyBorder="1" applyAlignment="1">
      <alignment horizontal="center" wrapText="1"/>
    </xf>
    <xf numFmtId="0" fontId="6" fillId="0" borderId="17" xfId="2" applyFont="1" applyBorder="1" applyAlignment="1">
      <alignment horizontal="center" wrapText="1"/>
    </xf>
    <xf numFmtId="0" fontId="6" fillId="0" borderId="51" xfId="2" applyFont="1" applyBorder="1" applyAlignment="1">
      <alignment horizontal="center"/>
    </xf>
    <xf numFmtId="0" fontId="6" fillId="0" borderId="17" xfId="2" applyFont="1" applyBorder="1" applyAlignment="1">
      <alignment horizontal="center"/>
    </xf>
    <xf numFmtId="0" fontId="6" fillId="0" borderId="15" xfId="2" applyFont="1" applyBorder="1" applyAlignment="1">
      <alignment horizontal="center"/>
    </xf>
    <xf numFmtId="0" fontId="25" fillId="0" borderId="43" xfId="2" applyFont="1" applyBorder="1" applyAlignment="1">
      <alignment horizontal="center" wrapText="1"/>
    </xf>
    <xf numFmtId="0" fontId="6" fillId="0" borderId="2" xfId="2" applyFont="1" applyBorder="1" applyAlignment="1">
      <alignment horizontal="center"/>
    </xf>
    <xf numFmtId="0" fontId="6" fillId="0" borderId="4" xfId="2" applyFont="1" applyBorder="1" applyAlignment="1">
      <alignment horizontal="center"/>
    </xf>
    <xf numFmtId="0" fontId="6" fillId="0" borderId="69" xfId="2" applyFont="1" applyBorder="1" applyAlignment="1">
      <alignment horizontal="center"/>
    </xf>
    <xf numFmtId="0" fontId="6" fillId="0" borderId="0" xfId="2" applyFont="1" applyAlignment="1">
      <alignment horizontal="center" wrapText="1"/>
    </xf>
    <xf numFmtId="0" fontId="6" fillId="0" borderId="14" xfId="2" applyFont="1" applyBorder="1" applyAlignment="1">
      <alignment horizontal="center" wrapText="1"/>
    </xf>
    <xf numFmtId="0" fontId="10" fillId="0" borderId="2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17" fillId="17" borderId="15" xfId="0" applyFont="1" applyFill="1" applyBorder="1" applyAlignment="1">
      <alignment horizontal="center" vertical="center"/>
    </xf>
    <xf numFmtId="0" fontId="17" fillId="17" borderId="17" xfId="0" applyFont="1" applyFill="1" applyBorder="1" applyAlignment="1">
      <alignment horizontal="center" vertical="center"/>
    </xf>
    <xf numFmtId="0" fontId="19" fillId="19" borderId="0" xfId="0" applyFont="1" applyFill="1" applyAlignment="1">
      <alignment horizontal="center" vertical="center"/>
    </xf>
    <xf numFmtId="0" fontId="19" fillId="18" borderId="32" xfId="0" applyFont="1" applyFill="1" applyBorder="1" applyAlignment="1">
      <alignment horizontal="center" vertical="center"/>
    </xf>
    <xf numFmtId="0" fontId="19" fillId="18" borderId="26" xfId="0" applyFont="1" applyFill="1" applyBorder="1" applyAlignment="1">
      <alignment horizontal="center" vertical="center"/>
    </xf>
    <xf numFmtId="0" fontId="19" fillId="18" borderId="48" xfId="0" applyFont="1" applyFill="1" applyBorder="1" applyAlignment="1">
      <alignment horizontal="center" vertical="center"/>
    </xf>
    <xf numFmtId="0" fontId="19" fillId="18" borderId="28" xfId="0" applyFont="1" applyFill="1" applyBorder="1" applyAlignment="1">
      <alignment horizontal="center" vertical="center"/>
    </xf>
    <xf numFmtId="0" fontId="20" fillId="2" borderId="15" xfId="0" applyFont="1" applyFill="1" applyBorder="1" applyAlignment="1">
      <alignment horizontal="center" vertical="center"/>
    </xf>
    <xf numFmtId="0" fontId="20" fillId="2" borderId="17" xfId="0" applyFont="1" applyFill="1" applyBorder="1" applyAlignment="1">
      <alignment horizontal="center" vertical="center"/>
    </xf>
    <xf numFmtId="0" fontId="20" fillId="2" borderId="51" xfId="0" applyFont="1" applyFill="1" applyBorder="1" applyAlignment="1">
      <alignment horizontal="center" vertical="center"/>
    </xf>
    <xf numFmtId="0" fontId="17" fillId="17" borderId="51" xfId="0" applyFont="1" applyFill="1" applyBorder="1" applyAlignment="1">
      <alignment horizontal="center" vertic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1" fontId="11" fillId="13" borderId="35" xfId="0" applyNumberFormat="1" applyFont="1" applyFill="1" applyBorder="1" applyAlignment="1">
      <alignment horizontal="center" vertical="center"/>
    </xf>
    <xf numFmtId="1" fontId="11" fillId="13" borderId="36" xfId="0" applyNumberFormat="1" applyFont="1" applyFill="1" applyBorder="1" applyAlignment="1">
      <alignment horizontal="center" vertical="center"/>
    </xf>
    <xf numFmtId="1" fontId="11" fillId="13" borderId="37" xfId="0" applyNumberFormat="1" applyFont="1" applyFill="1" applyBorder="1" applyAlignment="1">
      <alignment horizontal="center" vertical="center"/>
    </xf>
    <xf numFmtId="1" fontId="11" fillId="13" borderId="60" xfId="0" applyNumberFormat="1" applyFont="1" applyFill="1" applyBorder="1" applyAlignment="1">
      <alignment horizontal="center" vertical="center"/>
    </xf>
    <xf numFmtId="1" fontId="11" fillId="13" borderId="21" xfId="0" applyNumberFormat="1" applyFont="1" applyFill="1" applyBorder="1" applyAlignment="1">
      <alignment horizontal="center" vertical="center"/>
    </xf>
    <xf numFmtId="1" fontId="11" fillId="13" borderId="42" xfId="0" applyNumberFormat="1" applyFont="1" applyFill="1" applyBorder="1" applyAlignment="1">
      <alignment horizontal="center" vertical="center"/>
    </xf>
    <xf numFmtId="0" fontId="11" fillId="14" borderId="7" xfId="0" applyFont="1" applyFill="1" applyBorder="1" applyAlignment="1">
      <alignment horizontal="center" vertical="center"/>
    </xf>
    <xf numFmtId="0" fontId="11" fillId="14" borderId="14" xfId="0" applyFont="1" applyFill="1" applyBorder="1" applyAlignment="1">
      <alignment horizontal="center" vertical="center"/>
    </xf>
    <xf numFmtId="0" fontId="11" fillId="14" borderId="46" xfId="0" applyFont="1" applyFill="1" applyBorder="1" applyAlignment="1">
      <alignment horizontal="center" vertical="center"/>
    </xf>
    <xf numFmtId="49" fontId="11" fillId="14" borderId="59" xfId="0" applyNumberFormat="1" applyFont="1" applyFill="1" applyBorder="1" applyAlignment="1">
      <alignment horizontal="center" vertical="center"/>
    </xf>
    <xf numFmtId="49" fontId="11" fillId="14" borderId="57" xfId="0" applyNumberFormat="1" applyFont="1" applyFill="1" applyBorder="1" applyAlignment="1">
      <alignment horizontal="center" vertical="center"/>
    </xf>
    <xf numFmtId="49" fontId="11" fillId="14" borderId="50" xfId="0" applyNumberFormat="1" applyFont="1" applyFill="1" applyBorder="1" applyAlignment="1">
      <alignment horizontal="center" vertical="center"/>
    </xf>
    <xf numFmtId="0" fontId="12" fillId="15" borderId="2" xfId="0" applyFont="1" applyFill="1" applyBorder="1" applyAlignment="1">
      <alignment horizontal="center"/>
    </xf>
    <xf numFmtId="0" fontId="12" fillId="15" borderId="3" xfId="0" applyFont="1" applyFill="1" applyBorder="1" applyAlignment="1">
      <alignment horizontal="center"/>
    </xf>
    <xf numFmtId="0" fontId="12" fillId="15" borderId="4" xfId="0" applyFont="1" applyFill="1" applyBorder="1" applyAlignment="1">
      <alignment horizontal="center"/>
    </xf>
    <xf numFmtId="0" fontId="13" fillId="16" borderId="59" xfId="0" applyFont="1" applyFill="1" applyBorder="1" applyAlignment="1">
      <alignment horizontal="center" vertical="center"/>
    </xf>
    <xf numFmtId="0" fontId="13" fillId="16" borderId="57" xfId="0" applyFont="1" applyFill="1" applyBorder="1" applyAlignment="1">
      <alignment horizontal="center" vertical="center"/>
    </xf>
    <xf numFmtId="0" fontId="12" fillId="16" borderId="2" xfId="0" applyFont="1" applyFill="1" applyBorder="1" applyAlignment="1">
      <alignment horizontal="center" vertical="center"/>
    </xf>
    <xf numFmtId="0" fontId="12" fillId="16" borderId="4" xfId="0" applyFont="1" applyFill="1" applyBorder="1" applyAlignment="1">
      <alignment horizontal="center" vertical="center"/>
    </xf>
  </cellXfs>
  <cellStyles count="9">
    <cellStyle name="Millares" xfId="3" builtinId="3"/>
    <cellStyle name="Millares 2" xfId="4" xr:uid="{00000000-0005-0000-0000-000001000000}"/>
    <cellStyle name="Millares 3" xfId="5" xr:uid="{00000000-0005-0000-0000-000002000000}"/>
    <cellStyle name="Normal" xfId="0" builtinId="0"/>
    <cellStyle name="Normal 2 2" xfId="2" xr:uid="{00000000-0005-0000-0000-000004000000}"/>
    <cellStyle name="Normal 6 2" xfId="6" xr:uid="{00000000-0005-0000-0000-000005000000}"/>
    <cellStyle name="Porcentaje" xfId="1" builtinId="5"/>
    <cellStyle name="Porcentaje 2" xfId="8" xr:uid="{00000000-0005-0000-0000-000007000000}"/>
    <cellStyle name="Porcentaje 3 2" xfId="7" xr:uid="{00000000-0005-0000-0000-000008000000}"/>
  </cellStyles>
  <dxfs count="2">
    <dxf>
      <numFmt numFmtId="1" formatCode="0"/>
    </dxf>
    <dxf>
      <numFmt numFmtId="1" formatCode="0"/>
    </dxf>
  </dxfs>
  <tableStyles count="0" defaultTableStyle="TableStyleMedium2" defaultPivotStyle="PivotStyleLight16"/>
  <colors>
    <mruColors>
      <color rgb="FFCC6600"/>
      <color rgb="FF00CC99"/>
      <color rgb="FFFF7C80"/>
      <color rgb="FFCC0000"/>
      <color rgb="FFEC34C5"/>
      <color rgb="FF00FF00"/>
      <color rgb="FF10DE10"/>
      <color rgb="FFF55B2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Peso de huevo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LM!$HZ$2:$HZ$3</c:f>
              <c:strCache>
                <c:ptCount val="2"/>
                <c:pt idx="0">
                  <c:v>Peso de huevo</c:v>
                </c:pt>
                <c:pt idx="1">
                  <c:v>M540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LM!$HZ$4:$HZ$39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54.6</c:v>
                </c:pt>
                <c:pt idx="3">
                  <c:v>56.6952</c:v>
                </c:pt>
                <c:pt idx="4">
                  <c:v>59.011800000000001</c:v>
                </c:pt>
                <c:pt idx="5">
                  <c:v>60.343000000000004</c:v>
                </c:pt>
                <c:pt idx="6">
                  <c:v>60.881599999999999</c:v>
                </c:pt>
                <c:pt idx="7">
                  <c:v>62.1496</c:v>
                </c:pt>
                <c:pt idx="8">
                  <c:v>63.443100000000001</c:v>
                </c:pt>
                <c:pt idx="9">
                  <c:v>63.6</c:v>
                </c:pt>
                <c:pt idx="10">
                  <c:v>63.929900000000004</c:v>
                </c:pt>
                <c:pt idx="11">
                  <c:v>64.057199999999995</c:v>
                </c:pt>
                <c:pt idx="12">
                  <c:v>64.504499999999993</c:v>
                </c:pt>
                <c:pt idx="13">
                  <c:v>65.5184</c:v>
                </c:pt>
                <c:pt idx="14">
                  <c:v>65.533000000000001</c:v>
                </c:pt>
                <c:pt idx="15">
                  <c:v>65.942999999999998</c:v>
                </c:pt>
                <c:pt idx="16">
                  <c:v>66.116399999999999</c:v>
                </c:pt>
                <c:pt idx="17">
                  <c:v>66.282300000000006</c:v>
                </c:pt>
                <c:pt idx="18">
                  <c:v>66.927099999999996</c:v>
                </c:pt>
                <c:pt idx="19">
                  <c:v>67.8536</c:v>
                </c:pt>
                <c:pt idx="20">
                  <c:v>70.087900000000005</c:v>
                </c:pt>
                <c:pt idx="21">
                  <c:v>70.257900000000006</c:v>
                </c:pt>
                <c:pt idx="22">
                  <c:v>70.667699999999996</c:v>
                </c:pt>
                <c:pt idx="23">
                  <c:v>71.140199999999993</c:v>
                </c:pt>
                <c:pt idx="24">
                  <c:v>70.930499999999995</c:v>
                </c:pt>
                <c:pt idx="25">
                  <c:v>71.644599999999997</c:v>
                </c:pt>
                <c:pt idx="26">
                  <c:v>72.216999999999999</c:v>
                </c:pt>
                <c:pt idx="27">
                  <c:v>72.304299999999998</c:v>
                </c:pt>
                <c:pt idx="28">
                  <c:v>72.626999999999995</c:v>
                </c:pt>
                <c:pt idx="29">
                  <c:v>72.626400000000004</c:v>
                </c:pt>
                <c:pt idx="30">
                  <c:v>73.292500000000004</c:v>
                </c:pt>
                <c:pt idx="31">
                  <c:v>72.948400000000007</c:v>
                </c:pt>
                <c:pt idx="32">
                  <c:v>72.904700000000005</c:v>
                </c:pt>
                <c:pt idx="33">
                  <c:v>73.231499999999997</c:v>
                </c:pt>
                <c:pt idx="34">
                  <c:v>73.432000000000002</c:v>
                </c:pt>
                <c:pt idx="35">
                  <c:v>73.311000000000007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6F-426E-A546-F682714C5A31}"/>
            </c:ext>
          </c:extLst>
        </c:ser>
        <c:ser>
          <c:idx val="2"/>
          <c:order val="1"/>
          <c:tx>
            <c:strRef>
              <c:f>LM!$IA$2:$IA$3</c:f>
              <c:strCache>
                <c:ptCount val="2"/>
                <c:pt idx="0">
                  <c:v>Peso de huevo</c:v>
                </c:pt>
                <c:pt idx="1">
                  <c:v>M542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LM!$IA$4:$IA$39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</c:v>
                </c:pt>
                <c:pt idx="3">
                  <c:v>56.045299999999997</c:v>
                </c:pt>
                <c:pt idx="4">
                  <c:v>59.830500000000001</c:v>
                </c:pt>
                <c:pt idx="5">
                  <c:v>61.563600000000001</c:v>
                </c:pt>
                <c:pt idx="6">
                  <c:v>63.491199999999999</c:v>
                </c:pt>
                <c:pt idx="7">
                  <c:v>64.016199999999998</c:v>
                </c:pt>
                <c:pt idx="8">
                  <c:v>64.272800000000004</c:v>
                </c:pt>
                <c:pt idx="9">
                  <c:v>65.031599999999997</c:v>
                </c:pt>
                <c:pt idx="10">
                  <c:v>66.119900000000001</c:v>
                </c:pt>
                <c:pt idx="11">
                  <c:v>66.982100000000003</c:v>
                </c:pt>
                <c:pt idx="12">
                  <c:v>67.492900000000006</c:v>
                </c:pt>
                <c:pt idx="13">
                  <c:v>68.283900000000003</c:v>
                </c:pt>
                <c:pt idx="14">
                  <c:v>67.350099999999998</c:v>
                </c:pt>
                <c:pt idx="15">
                  <c:v>68.275099999999995</c:v>
                </c:pt>
                <c:pt idx="16">
                  <c:v>69.838099999999997</c:v>
                </c:pt>
                <c:pt idx="17">
                  <c:v>70.444100000000006</c:v>
                </c:pt>
                <c:pt idx="18">
                  <c:v>71.065700000000007</c:v>
                </c:pt>
                <c:pt idx="19">
                  <c:v>71.2012</c:v>
                </c:pt>
                <c:pt idx="20">
                  <c:v>72.630399999999995</c:v>
                </c:pt>
                <c:pt idx="21">
                  <c:v>72.622600000000006</c:v>
                </c:pt>
                <c:pt idx="22">
                  <c:v>73.067499999999995</c:v>
                </c:pt>
                <c:pt idx="23">
                  <c:v>72.841800000000006</c:v>
                </c:pt>
                <c:pt idx="24">
                  <c:v>73.069199999999995</c:v>
                </c:pt>
                <c:pt idx="25">
                  <c:v>73.292900000000003</c:v>
                </c:pt>
                <c:pt idx="26">
                  <c:v>73.7273</c:v>
                </c:pt>
                <c:pt idx="27">
                  <c:v>74.312399999999997</c:v>
                </c:pt>
                <c:pt idx="28">
                  <c:v>74.124700000000004</c:v>
                </c:pt>
                <c:pt idx="29">
                  <c:v>74.4375</c:v>
                </c:pt>
                <c:pt idx="30">
                  <c:v>74.437799999999996</c:v>
                </c:pt>
                <c:pt idx="31">
                  <c:v>74.815899999999999</c:v>
                </c:pt>
                <c:pt idx="32">
                  <c:v>75.217600000000004</c:v>
                </c:pt>
                <c:pt idx="33">
                  <c:v>75.361000000000004</c:v>
                </c:pt>
                <c:pt idx="34">
                  <c:v>74.866900000000001</c:v>
                </c:pt>
                <c:pt idx="35">
                  <c:v>75.011700000000005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6F-426E-A546-F682714C5A31}"/>
            </c:ext>
          </c:extLst>
        </c:ser>
        <c:ser>
          <c:idx val="3"/>
          <c:order val="2"/>
          <c:tx>
            <c:strRef>
              <c:f>LM!$IB$2:$IB$3</c:f>
              <c:strCache>
                <c:ptCount val="2"/>
                <c:pt idx="0">
                  <c:v>Peso de huevo</c:v>
                </c:pt>
                <c:pt idx="1">
                  <c:v>M544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LM!$IB$4:$IB$39</c:f>
              <c:numCache>
                <c:formatCode>0.0</c:formatCode>
                <c:ptCount val="36"/>
                <c:pt idx="0">
                  <c:v>0</c:v>
                </c:pt>
                <c:pt idx="1">
                  <c:v>54.911900000000003</c:v>
                </c:pt>
                <c:pt idx="2">
                  <c:v>58.376899999999999</c:v>
                </c:pt>
                <c:pt idx="3">
                  <c:v>60.150100000000002</c:v>
                </c:pt>
                <c:pt idx="4">
                  <c:v>61.595500000000001</c:v>
                </c:pt>
                <c:pt idx="5">
                  <c:v>62.8855</c:v>
                </c:pt>
                <c:pt idx="6">
                  <c:v>63.5</c:v>
                </c:pt>
                <c:pt idx="7">
                  <c:v>64.917199999999994</c:v>
                </c:pt>
                <c:pt idx="8">
                  <c:v>65.956599999999995</c:v>
                </c:pt>
                <c:pt idx="9">
                  <c:v>65.768799999999999</c:v>
                </c:pt>
                <c:pt idx="10">
                  <c:v>66.783000000000001</c:v>
                </c:pt>
                <c:pt idx="11">
                  <c:v>67.130099999999999</c:v>
                </c:pt>
                <c:pt idx="12">
                  <c:v>67.6999</c:v>
                </c:pt>
                <c:pt idx="13">
                  <c:v>67.960800000000006</c:v>
                </c:pt>
                <c:pt idx="14">
                  <c:v>68.288499999999999</c:v>
                </c:pt>
                <c:pt idx="15">
                  <c:v>68.908299999999997</c:v>
                </c:pt>
                <c:pt idx="16">
                  <c:v>69.134100000000004</c:v>
                </c:pt>
                <c:pt idx="17">
                  <c:v>69.834999999999994</c:v>
                </c:pt>
                <c:pt idx="18">
                  <c:v>70.223200000000006</c:v>
                </c:pt>
                <c:pt idx="19">
                  <c:v>70.025400000000005</c:v>
                </c:pt>
                <c:pt idx="20">
                  <c:v>70.243200000000002</c:v>
                </c:pt>
                <c:pt idx="21">
                  <c:v>70.678799999999995</c:v>
                </c:pt>
                <c:pt idx="22">
                  <c:v>70.991299999999995</c:v>
                </c:pt>
                <c:pt idx="23">
                  <c:v>71.814700000000002</c:v>
                </c:pt>
                <c:pt idx="24">
                  <c:v>72.548299999999998</c:v>
                </c:pt>
                <c:pt idx="25">
                  <c:v>73.241600000000005</c:v>
                </c:pt>
                <c:pt idx="26">
                  <c:v>73.8352</c:v>
                </c:pt>
                <c:pt idx="27">
                  <c:v>73.396699999999996</c:v>
                </c:pt>
                <c:pt idx="28">
                  <c:v>73.255899999999997</c:v>
                </c:pt>
                <c:pt idx="29">
                  <c:v>72.770899999999997</c:v>
                </c:pt>
                <c:pt idx="30">
                  <c:v>72.949700000000007</c:v>
                </c:pt>
                <c:pt idx="31">
                  <c:v>73.698899999999995</c:v>
                </c:pt>
                <c:pt idx="32">
                  <c:v>73.097200000000001</c:v>
                </c:pt>
                <c:pt idx="33">
                  <c:v>73.868499999999997</c:v>
                </c:pt>
                <c:pt idx="34">
                  <c:v>74.071399999999997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6F-426E-A546-F682714C5A31}"/>
            </c:ext>
          </c:extLst>
        </c:ser>
        <c:ser>
          <c:idx val="4"/>
          <c:order val="3"/>
          <c:tx>
            <c:strRef>
              <c:f>LM!$IC$2:$IC$3</c:f>
              <c:strCache>
                <c:ptCount val="2"/>
                <c:pt idx="0">
                  <c:v>Peso de huevo</c:v>
                </c:pt>
                <c:pt idx="1">
                  <c:v>M572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LM!$IC$4:$IC$39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56.5443</c:v>
                </c:pt>
                <c:pt idx="4">
                  <c:v>58.7</c:v>
                </c:pt>
                <c:pt idx="5" formatCode="General">
                  <c:v>60.2</c:v>
                </c:pt>
                <c:pt idx="6">
                  <c:v>62.414285714285718</c:v>
                </c:pt>
                <c:pt idx="7">
                  <c:v>63.657142857142851</c:v>
                </c:pt>
                <c:pt idx="8">
                  <c:v>64.5</c:v>
                </c:pt>
                <c:pt idx="9" formatCode="General">
                  <c:v>64.7</c:v>
                </c:pt>
                <c:pt idx="10" formatCode="General">
                  <c:v>66.400000000000006</c:v>
                </c:pt>
                <c:pt idx="11" formatCode="General">
                  <c:v>66.499999999999986</c:v>
                </c:pt>
                <c:pt idx="12">
                  <c:v>66.842857142857142</c:v>
                </c:pt>
                <c:pt idx="13">
                  <c:v>67.01428571428572</c:v>
                </c:pt>
                <c:pt idx="14" formatCode="General">
                  <c:v>68.2</c:v>
                </c:pt>
                <c:pt idx="15" formatCode="General">
                  <c:v>69.2</c:v>
                </c:pt>
                <c:pt idx="16" formatCode="General">
                  <c:v>69.7</c:v>
                </c:pt>
                <c:pt idx="17" formatCode="General">
                  <c:v>69.8</c:v>
                </c:pt>
                <c:pt idx="18" formatCode="General">
                  <c:v>70.2</c:v>
                </c:pt>
                <c:pt idx="19" formatCode="General">
                  <c:v>69.599999999999994</c:v>
                </c:pt>
                <c:pt idx="20" formatCode="General">
                  <c:v>69.400000000000006</c:v>
                </c:pt>
                <c:pt idx="21" formatCode="General">
                  <c:v>69.5</c:v>
                </c:pt>
                <c:pt idx="22" formatCode="General">
                  <c:v>70.3</c:v>
                </c:pt>
                <c:pt idx="23" formatCode="General">
                  <c:v>70.8</c:v>
                </c:pt>
                <c:pt idx="24" formatCode="General">
                  <c:v>71.2</c:v>
                </c:pt>
                <c:pt idx="25" formatCode="General">
                  <c:v>70.8</c:v>
                </c:pt>
                <c:pt idx="26" formatCode="General">
                  <c:v>71.5</c:v>
                </c:pt>
                <c:pt idx="27" formatCode="General">
                  <c:v>71.099999999999994</c:v>
                </c:pt>
                <c:pt idx="28" formatCode="General">
                  <c:v>71.3</c:v>
                </c:pt>
                <c:pt idx="29" formatCode="General">
                  <c:v>71.099999999999994</c:v>
                </c:pt>
                <c:pt idx="30" formatCode="General">
                  <c:v>71.900000000000006</c:v>
                </c:pt>
                <c:pt idx="31" formatCode="General">
                  <c:v>72.099999999999994</c:v>
                </c:pt>
                <c:pt idx="32" formatCode="General">
                  <c:v>72.5</c:v>
                </c:pt>
                <c:pt idx="33" formatCode="General">
                  <c:v>72.8</c:v>
                </c:pt>
                <c:pt idx="34" formatCode="General">
                  <c:v>73.3</c:v>
                </c:pt>
                <c:pt idx="35" formatCode="General">
                  <c:v>73.099999999999994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36F-426E-A546-F682714C5A31}"/>
            </c:ext>
          </c:extLst>
        </c:ser>
        <c:ser>
          <c:idx val="5"/>
          <c:order val="4"/>
          <c:tx>
            <c:strRef>
              <c:f>LM!$ID$2:$ID$3</c:f>
              <c:strCache>
                <c:ptCount val="2"/>
                <c:pt idx="0">
                  <c:v>Peso de huevo</c:v>
                </c:pt>
                <c:pt idx="1">
                  <c:v>M576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LM!$ID$4:$ID$39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55.9</c:v>
                </c:pt>
                <c:pt idx="4">
                  <c:v>59.7</c:v>
                </c:pt>
                <c:pt idx="5" formatCode="General">
                  <c:v>61.3</c:v>
                </c:pt>
                <c:pt idx="6">
                  <c:v>63.5</c:v>
                </c:pt>
                <c:pt idx="7">
                  <c:v>64.8</c:v>
                </c:pt>
                <c:pt idx="8">
                  <c:v>64.400000000000006</c:v>
                </c:pt>
                <c:pt idx="9" formatCode="General">
                  <c:v>65</c:v>
                </c:pt>
                <c:pt idx="10" formatCode="General">
                  <c:v>66.400000000000006</c:v>
                </c:pt>
                <c:pt idx="11" formatCode="General">
                  <c:v>66.599999999999994</c:v>
                </c:pt>
                <c:pt idx="12">
                  <c:v>66.5</c:v>
                </c:pt>
                <c:pt idx="13">
                  <c:v>67.3</c:v>
                </c:pt>
                <c:pt idx="14" formatCode="General">
                  <c:v>67.3</c:v>
                </c:pt>
                <c:pt idx="15" formatCode="General">
                  <c:v>67.400000000000006</c:v>
                </c:pt>
                <c:pt idx="16" formatCode="General">
                  <c:v>67.7</c:v>
                </c:pt>
                <c:pt idx="17">
                  <c:v>68.178571428571431</c:v>
                </c:pt>
                <c:pt idx="18">
                  <c:v>68.714285714285708</c:v>
                </c:pt>
                <c:pt idx="19">
                  <c:v>69.315714285714279</c:v>
                </c:pt>
                <c:pt idx="20">
                  <c:v>70.154285714285706</c:v>
                </c:pt>
                <c:pt idx="21">
                  <c:v>70.082857142857137</c:v>
                </c:pt>
                <c:pt idx="22" formatCode="General">
                  <c:v>70.2</c:v>
                </c:pt>
                <c:pt idx="23" formatCode="General">
                  <c:v>70.8</c:v>
                </c:pt>
                <c:pt idx="24" formatCode="General">
                  <c:v>70.599999999999994</c:v>
                </c:pt>
                <c:pt idx="25" formatCode="General">
                  <c:v>70.8</c:v>
                </c:pt>
                <c:pt idx="26" formatCode="General">
                  <c:v>71.7</c:v>
                </c:pt>
                <c:pt idx="27" formatCode="General">
                  <c:v>71.599999999999994</c:v>
                </c:pt>
                <c:pt idx="28" formatCode="General">
                  <c:v>72</c:v>
                </c:pt>
                <c:pt idx="29" formatCode="General">
                  <c:v>72.3</c:v>
                </c:pt>
                <c:pt idx="30" formatCode="General">
                  <c:v>72.7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36F-426E-A546-F682714C5A31}"/>
            </c:ext>
          </c:extLst>
        </c:ser>
        <c:ser>
          <c:idx val="6"/>
          <c:order val="5"/>
          <c:tx>
            <c:strRef>
              <c:f>LM!$IE$2:$IE$3</c:f>
              <c:strCache>
                <c:ptCount val="2"/>
                <c:pt idx="0">
                  <c:v>Peso de huevo</c:v>
                </c:pt>
                <c:pt idx="1">
                  <c:v>M580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LM!$IE$4:$IE$39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54.2</c:v>
                </c:pt>
                <c:pt idx="3">
                  <c:v>56.6</c:v>
                </c:pt>
                <c:pt idx="4">
                  <c:v>59</c:v>
                </c:pt>
                <c:pt idx="5" formatCode="General">
                  <c:v>59.8</c:v>
                </c:pt>
                <c:pt idx="6">
                  <c:v>60.6</c:v>
                </c:pt>
                <c:pt idx="7">
                  <c:v>61.5</c:v>
                </c:pt>
                <c:pt idx="8">
                  <c:v>64</c:v>
                </c:pt>
                <c:pt idx="9">
                  <c:v>64.44285714285715</c:v>
                </c:pt>
                <c:pt idx="10">
                  <c:v>64.385714285714286</c:v>
                </c:pt>
                <c:pt idx="11">
                  <c:v>64.7</c:v>
                </c:pt>
                <c:pt idx="12">
                  <c:v>64.885714285714286</c:v>
                </c:pt>
                <c:pt idx="13">
                  <c:v>65.871428571428581</c:v>
                </c:pt>
                <c:pt idx="14" formatCode="General">
                  <c:v>66.3</c:v>
                </c:pt>
                <c:pt idx="15" formatCode="General">
                  <c:v>66.2</c:v>
                </c:pt>
                <c:pt idx="16" formatCode="General">
                  <c:v>67.900000000000006</c:v>
                </c:pt>
                <c:pt idx="17" formatCode="General">
                  <c:v>68.3</c:v>
                </c:pt>
                <c:pt idx="18" formatCode="General">
                  <c:v>69.2</c:v>
                </c:pt>
                <c:pt idx="19" formatCode="General">
                  <c:v>68.7</c:v>
                </c:pt>
                <c:pt idx="20" formatCode="General">
                  <c:v>68.8</c:v>
                </c:pt>
                <c:pt idx="21" formatCode="General">
                  <c:v>70.400000000000006</c:v>
                </c:pt>
                <c:pt idx="22" formatCode="General">
                  <c:v>70.599999999999994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36F-426E-A546-F682714C5A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7741311"/>
        <c:axId val="64804655"/>
      </c:bar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Peso de aves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LM!$IL$2:$IL$3</c:f>
              <c:strCache>
                <c:ptCount val="2"/>
                <c:pt idx="0">
                  <c:v>Peso de aves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LM!$IL$4:$IL$39</c:f>
              <c:numCache>
                <c:formatCode>#,##0</c:formatCode>
                <c:ptCount val="36"/>
                <c:pt idx="0">
                  <c:v>3496</c:v>
                </c:pt>
                <c:pt idx="1">
                  <c:v>3662</c:v>
                </c:pt>
                <c:pt idx="2">
                  <c:v>3834</c:v>
                </c:pt>
                <c:pt idx="3">
                  <c:v>3999</c:v>
                </c:pt>
                <c:pt idx="4">
                  <c:v>4118</c:v>
                </c:pt>
                <c:pt idx="5">
                  <c:v>4148</c:v>
                </c:pt>
                <c:pt idx="6">
                  <c:v>4240</c:v>
                </c:pt>
                <c:pt idx="7">
                  <c:v>4342</c:v>
                </c:pt>
                <c:pt idx="8">
                  <c:v>4370</c:v>
                </c:pt>
                <c:pt idx="9">
                  <c:v>4456</c:v>
                </c:pt>
                <c:pt idx="10">
                  <c:v>4555</c:v>
                </c:pt>
                <c:pt idx="11">
                  <c:v>4533</c:v>
                </c:pt>
                <c:pt idx="12">
                  <c:v>4594</c:v>
                </c:pt>
                <c:pt idx="13">
                  <c:v>4520</c:v>
                </c:pt>
                <c:pt idx="14">
                  <c:v>4570</c:v>
                </c:pt>
                <c:pt idx="15">
                  <c:v>4661</c:v>
                </c:pt>
                <c:pt idx="16">
                  <c:v>4661</c:v>
                </c:pt>
                <c:pt idx="17">
                  <c:v>4838</c:v>
                </c:pt>
                <c:pt idx="18">
                  <c:v>4838</c:v>
                </c:pt>
                <c:pt idx="19">
                  <c:v>4888</c:v>
                </c:pt>
                <c:pt idx="20">
                  <c:v>4888</c:v>
                </c:pt>
                <c:pt idx="21">
                  <c:v>4787</c:v>
                </c:pt>
                <c:pt idx="22">
                  <c:v>4787</c:v>
                </c:pt>
                <c:pt idx="23">
                  <c:v>4922</c:v>
                </c:pt>
                <c:pt idx="24">
                  <c:v>4922</c:v>
                </c:pt>
                <c:pt idx="25">
                  <c:v>4955</c:v>
                </c:pt>
                <c:pt idx="26">
                  <c:v>4955</c:v>
                </c:pt>
                <c:pt idx="27">
                  <c:v>5106</c:v>
                </c:pt>
                <c:pt idx="28">
                  <c:v>5106</c:v>
                </c:pt>
                <c:pt idx="29">
                  <c:v>5018</c:v>
                </c:pt>
                <c:pt idx="30">
                  <c:v>5018</c:v>
                </c:pt>
                <c:pt idx="31">
                  <c:v>5026</c:v>
                </c:pt>
                <c:pt idx="32">
                  <c:v>5026</c:v>
                </c:pt>
                <c:pt idx="33">
                  <c:v>5333</c:v>
                </c:pt>
                <c:pt idx="34">
                  <c:v>5333</c:v>
                </c:pt>
                <c:pt idx="35">
                  <c:v>5090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E1-4A55-A86E-E34A25D4DB20}"/>
            </c:ext>
          </c:extLst>
        </c:ser>
        <c:ser>
          <c:idx val="2"/>
          <c:order val="1"/>
          <c:tx>
            <c:strRef>
              <c:f>LM!$IM$2:$IM$3</c:f>
              <c:strCache>
                <c:ptCount val="2"/>
                <c:pt idx="0">
                  <c:v>Peso de aves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LM!$IM$4:$IM$39</c:f>
              <c:numCache>
                <c:formatCode>#,##0</c:formatCode>
                <c:ptCount val="36"/>
                <c:pt idx="0">
                  <c:v>3501</c:v>
                </c:pt>
                <c:pt idx="1">
                  <c:v>3681</c:v>
                </c:pt>
                <c:pt idx="2">
                  <c:v>3898</c:v>
                </c:pt>
                <c:pt idx="3">
                  <c:v>4018</c:v>
                </c:pt>
                <c:pt idx="4">
                  <c:v>4047</c:v>
                </c:pt>
                <c:pt idx="5">
                  <c:v>4194</c:v>
                </c:pt>
                <c:pt idx="6">
                  <c:v>4298</c:v>
                </c:pt>
                <c:pt idx="7">
                  <c:v>4441</c:v>
                </c:pt>
                <c:pt idx="8">
                  <c:v>4454</c:v>
                </c:pt>
                <c:pt idx="9">
                  <c:v>4446</c:v>
                </c:pt>
                <c:pt idx="10">
                  <c:v>4486</c:v>
                </c:pt>
                <c:pt idx="11">
                  <c:v>4606</c:v>
                </c:pt>
                <c:pt idx="12">
                  <c:v>4659</c:v>
                </c:pt>
                <c:pt idx="13">
                  <c:v>4623</c:v>
                </c:pt>
                <c:pt idx="14">
                  <c:v>4634</c:v>
                </c:pt>
                <c:pt idx="15">
                  <c:v>4661</c:v>
                </c:pt>
                <c:pt idx="16">
                  <c:v>4661</c:v>
                </c:pt>
                <c:pt idx="17">
                  <c:v>4689</c:v>
                </c:pt>
                <c:pt idx="18">
                  <c:v>4689</c:v>
                </c:pt>
                <c:pt idx="19">
                  <c:v>4818</c:v>
                </c:pt>
                <c:pt idx="20">
                  <c:v>4818</c:v>
                </c:pt>
                <c:pt idx="21">
                  <c:v>4772</c:v>
                </c:pt>
                <c:pt idx="22">
                  <c:v>4772</c:v>
                </c:pt>
                <c:pt idx="23">
                  <c:v>4942</c:v>
                </c:pt>
                <c:pt idx="24">
                  <c:v>4942</c:v>
                </c:pt>
                <c:pt idx="25">
                  <c:v>5105</c:v>
                </c:pt>
                <c:pt idx="26">
                  <c:v>5105</c:v>
                </c:pt>
                <c:pt idx="27">
                  <c:v>5050</c:v>
                </c:pt>
                <c:pt idx="28">
                  <c:v>5050</c:v>
                </c:pt>
                <c:pt idx="29">
                  <c:v>5030</c:v>
                </c:pt>
                <c:pt idx="30">
                  <c:v>5030</c:v>
                </c:pt>
                <c:pt idx="31">
                  <c:v>5001</c:v>
                </c:pt>
                <c:pt idx="32">
                  <c:v>5001</c:v>
                </c:pt>
                <c:pt idx="33">
                  <c:v>4962</c:v>
                </c:pt>
                <c:pt idx="34">
                  <c:v>4962</c:v>
                </c:pt>
                <c:pt idx="35">
                  <c:v>5357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E1-4A55-A86E-E34A25D4DB20}"/>
            </c:ext>
          </c:extLst>
        </c:ser>
        <c:ser>
          <c:idx val="3"/>
          <c:order val="2"/>
          <c:tx>
            <c:strRef>
              <c:f>LM!$IN$2:$IN$3</c:f>
              <c:strCache>
                <c:ptCount val="2"/>
                <c:pt idx="0">
                  <c:v>Peso de aves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LM!$IN$4:$IN$39</c:f>
              <c:numCache>
                <c:formatCode>#,##0</c:formatCode>
                <c:ptCount val="36"/>
                <c:pt idx="0">
                  <c:v>3472</c:v>
                </c:pt>
                <c:pt idx="1">
                  <c:v>3609</c:v>
                </c:pt>
                <c:pt idx="2">
                  <c:v>3827</c:v>
                </c:pt>
                <c:pt idx="3">
                  <c:v>3958</c:v>
                </c:pt>
                <c:pt idx="4">
                  <c:v>3958</c:v>
                </c:pt>
                <c:pt idx="5">
                  <c:v>4131</c:v>
                </c:pt>
                <c:pt idx="6">
                  <c:v>4283</c:v>
                </c:pt>
                <c:pt idx="7">
                  <c:v>4310</c:v>
                </c:pt>
                <c:pt idx="8">
                  <c:v>4358</c:v>
                </c:pt>
                <c:pt idx="9">
                  <c:v>4400</c:v>
                </c:pt>
                <c:pt idx="10">
                  <c:v>4366</c:v>
                </c:pt>
                <c:pt idx="11">
                  <c:v>4535</c:v>
                </c:pt>
                <c:pt idx="12">
                  <c:v>4584</c:v>
                </c:pt>
                <c:pt idx="13">
                  <c:v>4587</c:v>
                </c:pt>
                <c:pt idx="14">
                  <c:v>4604</c:v>
                </c:pt>
                <c:pt idx="15">
                  <c:v>4796</c:v>
                </c:pt>
                <c:pt idx="16">
                  <c:v>4796</c:v>
                </c:pt>
                <c:pt idx="17">
                  <c:v>4659</c:v>
                </c:pt>
                <c:pt idx="18">
                  <c:v>4659</c:v>
                </c:pt>
                <c:pt idx="19">
                  <c:v>4719</c:v>
                </c:pt>
                <c:pt idx="20">
                  <c:v>4719</c:v>
                </c:pt>
                <c:pt idx="21">
                  <c:v>4901</c:v>
                </c:pt>
                <c:pt idx="22">
                  <c:v>4901</c:v>
                </c:pt>
                <c:pt idx="23">
                  <c:v>4967</c:v>
                </c:pt>
                <c:pt idx="24">
                  <c:v>4967</c:v>
                </c:pt>
                <c:pt idx="25">
                  <c:v>5036</c:v>
                </c:pt>
                <c:pt idx="26">
                  <c:v>5036</c:v>
                </c:pt>
                <c:pt idx="27">
                  <c:v>4919</c:v>
                </c:pt>
                <c:pt idx="28">
                  <c:v>4919</c:v>
                </c:pt>
                <c:pt idx="29">
                  <c:v>5055</c:v>
                </c:pt>
                <c:pt idx="30">
                  <c:v>5055</c:v>
                </c:pt>
                <c:pt idx="31">
                  <c:v>5019</c:v>
                </c:pt>
                <c:pt idx="32">
                  <c:v>5019</c:v>
                </c:pt>
                <c:pt idx="33">
                  <c:v>5025</c:v>
                </c:pt>
                <c:pt idx="34">
                  <c:v>5025</c:v>
                </c:pt>
                <c:pt idx="35">
                  <c:v>5198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E1-4A55-A86E-E34A25D4DB20}"/>
            </c:ext>
          </c:extLst>
        </c:ser>
        <c:ser>
          <c:idx val="4"/>
          <c:order val="3"/>
          <c:tx>
            <c:strRef>
              <c:f>LM!$IO$2:$IO$3</c:f>
              <c:strCache>
                <c:ptCount val="2"/>
                <c:pt idx="0">
                  <c:v>Peso de aves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LM!$IO$4:$IO$39</c:f>
              <c:numCache>
                <c:formatCode>#,##0</c:formatCode>
                <c:ptCount val="36"/>
                <c:pt idx="0">
                  <c:v>3449</c:v>
                </c:pt>
                <c:pt idx="1">
                  <c:v>3573</c:v>
                </c:pt>
                <c:pt idx="2">
                  <c:v>3850</c:v>
                </c:pt>
                <c:pt idx="3">
                  <c:v>4014</c:v>
                </c:pt>
                <c:pt idx="4" formatCode="General">
                  <c:v>4079</c:v>
                </c:pt>
                <c:pt idx="5" formatCode="General">
                  <c:v>4236</c:v>
                </c:pt>
                <c:pt idx="6" formatCode="0">
                  <c:v>4236.1139896373061</c:v>
                </c:pt>
                <c:pt idx="7" formatCode="0">
                  <c:v>4297.1400000000003</c:v>
                </c:pt>
                <c:pt idx="8" formatCode="0">
                  <c:v>4345</c:v>
                </c:pt>
                <c:pt idx="9" formatCode="General">
                  <c:v>4408</c:v>
                </c:pt>
                <c:pt idx="10" formatCode="General">
                  <c:v>4497</c:v>
                </c:pt>
                <c:pt idx="11" formatCode="0">
                  <c:v>4525.6111111111113</c:v>
                </c:pt>
                <c:pt idx="12" formatCode="0">
                  <c:v>4536.55</c:v>
                </c:pt>
                <c:pt idx="13" formatCode="0">
                  <c:v>4610.652173913043</c:v>
                </c:pt>
                <c:pt idx="14" formatCode="0">
                  <c:v>4596.21</c:v>
                </c:pt>
                <c:pt idx="15" formatCode="General">
                  <c:v>4600</c:v>
                </c:pt>
                <c:pt idx="16" formatCode="General">
                  <c:v>4600</c:v>
                </c:pt>
                <c:pt idx="17" formatCode="General">
                  <c:v>4615</c:v>
                </c:pt>
                <c:pt idx="18" formatCode="General">
                  <c:v>4615</c:v>
                </c:pt>
                <c:pt idx="19" formatCode="General">
                  <c:v>4616</c:v>
                </c:pt>
                <c:pt idx="20" formatCode="General">
                  <c:v>4616</c:v>
                </c:pt>
                <c:pt idx="21" formatCode="General">
                  <c:v>4653</c:v>
                </c:pt>
                <c:pt idx="22" formatCode="General">
                  <c:v>4653</c:v>
                </c:pt>
                <c:pt idx="23" formatCode="General">
                  <c:v>4776</c:v>
                </c:pt>
                <c:pt idx="24" formatCode="General">
                  <c:v>4776</c:v>
                </c:pt>
                <c:pt idx="25" formatCode="General">
                  <c:v>4721</c:v>
                </c:pt>
                <c:pt idx="26" formatCode="General">
                  <c:v>4721</c:v>
                </c:pt>
                <c:pt idx="27" formatCode="General">
                  <c:v>4722</c:v>
                </c:pt>
                <c:pt idx="28" formatCode="General">
                  <c:v>4722</c:v>
                </c:pt>
                <c:pt idx="29" formatCode="General">
                  <c:v>4891</c:v>
                </c:pt>
                <c:pt idx="30" formatCode="General">
                  <c:v>4891</c:v>
                </c:pt>
                <c:pt idx="31" formatCode="General">
                  <c:v>4866</c:v>
                </c:pt>
                <c:pt idx="32" formatCode="General">
                  <c:v>4866</c:v>
                </c:pt>
                <c:pt idx="33" formatCode="General">
                  <c:v>4964</c:v>
                </c:pt>
                <c:pt idx="34" formatCode="General">
                  <c:v>4964</c:v>
                </c:pt>
                <c:pt idx="35" formatCode="General">
                  <c:v>5038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8E1-4A55-A86E-E34A25D4DB20}"/>
            </c:ext>
          </c:extLst>
        </c:ser>
        <c:ser>
          <c:idx val="5"/>
          <c:order val="4"/>
          <c:tx>
            <c:strRef>
              <c:f>LM!$IP$2:$IP$3</c:f>
              <c:strCache>
                <c:ptCount val="2"/>
                <c:pt idx="0">
                  <c:v>Peso de aves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LM!$IP$4:$IP$39</c:f>
              <c:numCache>
                <c:formatCode>0</c:formatCode>
                <c:ptCount val="36"/>
                <c:pt idx="0">
                  <c:v>3518.7203791469196</c:v>
                </c:pt>
                <c:pt idx="1">
                  <c:v>3642.75555555556</c:v>
                </c:pt>
                <c:pt idx="2">
                  <c:v>3870.7831325301204</c:v>
                </c:pt>
                <c:pt idx="3">
                  <c:v>4004.5258620689656</c:v>
                </c:pt>
                <c:pt idx="4">
                  <c:v>4113</c:v>
                </c:pt>
                <c:pt idx="5">
                  <c:v>4153</c:v>
                </c:pt>
                <c:pt idx="6">
                  <c:v>4314</c:v>
                </c:pt>
                <c:pt idx="7">
                  <c:v>4329</c:v>
                </c:pt>
                <c:pt idx="8">
                  <c:v>4433</c:v>
                </c:pt>
                <c:pt idx="9" formatCode="General">
                  <c:v>4353</c:v>
                </c:pt>
                <c:pt idx="10" formatCode="General">
                  <c:v>4472</c:v>
                </c:pt>
                <c:pt idx="11">
                  <c:v>4502</c:v>
                </c:pt>
                <c:pt idx="12">
                  <c:v>4469</c:v>
                </c:pt>
                <c:pt idx="13">
                  <c:v>4508</c:v>
                </c:pt>
                <c:pt idx="14">
                  <c:v>4570</c:v>
                </c:pt>
                <c:pt idx="15" formatCode="General">
                  <c:v>4616</c:v>
                </c:pt>
                <c:pt idx="16" formatCode="General">
                  <c:v>4616</c:v>
                </c:pt>
                <c:pt idx="17">
                  <c:v>4600.6629834254145</c:v>
                </c:pt>
                <c:pt idx="18">
                  <c:v>4600.6629834254145</c:v>
                </c:pt>
                <c:pt idx="19">
                  <c:v>4716.8900000000003</c:v>
                </c:pt>
                <c:pt idx="20">
                  <c:v>4716.8900000000003</c:v>
                </c:pt>
                <c:pt idx="21">
                  <c:v>4704.7700000000004</c:v>
                </c:pt>
                <c:pt idx="22" formatCode="General">
                  <c:v>4705</c:v>
                </c:pt>
                <c:pt idx="23" formatCode="General">
                  <c:v>4953</c:v>
                </c:pt>
                <c:pt idx="24" formatCode="General">
                  <c:v>4953</c:v>
                </c:pt>
                <c:pt idx="25" formatCode="General">
                  <c:v>4981</c:v>
                </c:pt>
                <c:pt idx="26" formatCode="General">
                  <c:v>4981</c:v>
                </c:pt>
                <c:pt idx="27" formatCode="General">
                  <c:v>4966</c:v>
                </c:pt>
                <c:pt idx="28" formatCode="General">
                  <c:v>4966</c:v>
                </c:pt>
                <c:pt idx="29" formatCode="General">
                  <c:v>4984</c:v>
                </c:pt>
                <c:pt idx="30" formatCode="General">
                  <c:v>4984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8E1-4A55-A86E-E34A25D4DB20}"/>
            </c:ext>
          </c:extLst>
        </c:ser>
        <c:ser>
          <c:idx val="6"/>
          <c:order val="5"/>
          <c:tx>
            <c:strRef>
              <c:f>LM!$IQ$2:$IQ$3</c:f>
              <c:strCache>
                <c:ptCount val="2"/>
                <c:pt idx="0">
                  <c:v>Peso de aves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LM!$IQ$4:$IQ$39</c:f>
              <c:numCache>
                <c:formatCode>0</c:formatCode>
                <c:ptCount val="36"/>
                <c:pt idx="0">
                  <c:v>3380</c:v>
                </c:pt>
                <c:pt idx="1">
                  <c:v>3560</c:v>
                </c:pt>
                <c:pt idx="2">
                  <c:v>3700</c:v>
                </c:pt>
                <c:pt idx="3">
                  <c:v>3826.8</c:v>
                </c:pt>
                <c:pt idx="4">
                  <c:v>4006.1187214611873</c:v>
                </c:pt>
                <c:pt idx="5">
                  <c:v>4046.6375545851529</c:v>
                </c:pt>
                <c:pt idx="6">
                  <c:v>4192</c:v>
                </c:pt>
                <c:pt idx="7">
                  <c:v>4356.2</c:v>
                </c:pt>
                <c:pt idx="8">
                  <c:v>4326</c:v>
                </c:pt>
                <c:pt idx="9">
                  <c:v>4237.45</c:v>
                </c:pt>
                <c:pt idx="10">
                  <c:v>4354.5787545787543</c:v>
                </c:pt>
                <c:pt idx="11">
                  <c:v>4372.37</c:v>
                </c:pt>
                <c:pt idx="12">
                  <c:v>4443.6899999999996</c:v>
                </c:pt>
                <c:pt idx="13">
                  <c:v>4471.9327731092435</c:v>
                </c:pt>
                <c:pt idx="14" formatCode="General">
                  <c:v>4545</c:v>
                </c:pt>
                <c:pt idx="15" formatCode="General">
                  <c:v>4631</c:v>
                </c:pt>
                <c:pt idx="16" formatCode="General">
                  <c:v>4631</c:v>
                </c:pt>
                <c:pt idx="17" formatCode="General">
                  <c:v>4675</c:v>
                </c:pt>
                <c:pt idx="18" formatCode="General">
                  <c:v>4675</c:v>
                </c:pt>
                <c:pt idx="19" formatCode="General">
                  <c:v>4751</c:v>
                </c:pt>
                <c:pt idx="20" formatCode="General">
                  <c:v>4751</c:v>
                </c:pt>
                <c:pt idx="21" formatCode="General">
                  <c:v>4762</c:v>
                </c:pt>
                <c:pt idx="22" formatCode="General">
                  <c:v>4762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8E1-4A55-A86E-E34A25D4DB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3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2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% de producción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LM!$IR$2:$IR$3</c:f>
              <c:strCache>
                <c:ptCount val="2"/>
                <c:pt idx="0">
                  <c:v>% de producción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LM!$IR$4:$IR$39</c:f>
              <c:numCache>
                <c:formatCode>#,##0.0</c:formatCode>
                <c:ptCount val="36"/>
                <c:pt idx="0">
                  <c:v>0</c:v>
                </c:pt>
                <c:pt idx="1">
                  <c:v>0.14000000000000001</c:v>
                </c:pt>
                <c:pt idx="2">
                  <c:v>4.5999999999999996</c:v>
                </c:pt>
                <c:pt idx="3">
                  <c:v>20.16</c:v>
                </c:pt>
                <c:pt idx="4">
                  <c:v>38.65</c:v>
                </c:pt>
                <c:pt idx="5">
                  <c:v>48.7</c:v>
                </c:pt>
                <c:pt idx="6">
                  <c:v>51.99</c:v>
                </c:pt>
                <c:pt idx="7">
                  <c:v>52.69</c:v>
                </c:pt>
                <c:pt idx="8">
                  <c:v>55.75</c:v>
                </c:pt>
                <c:pt idx="9">
                  <c:v>55.11</c:v>
                </c:pt>
                <c:pt idx="10">
                  <c:v>54.36</c:v>
                </c:pt>
                <c:pt idx="11">
                  <c:v>53.14</c:v>
                </c:pt>
                <c:pt idx="12">
                  <c:v>51.19</c:v>
                </c:pt>
                <c:pt idx="13">
                  <c:v>50.71</c:v>
                </c:pt>
                <c:pt idx="14">
                  <c:v>48.09</c:v>
                </c:pt>
                <c:pt idx="15">
                  <c:v>45.86</c:v>
                </c:pt>
                <c:pt idx="16">
                  <c:v>44.7</c:v>
                </c:pt>
                <c:pt idx="17">
                  <c:v>47.13</c:v>
                </c:pt>
                <c:pt idx="18">
                  <c:v>45.84</c:v>
                </c:pt>
                <c:pt idx="19">
                  <c:v>42.7</c:v>
                </c:pt>
                <c:pt idx="20">
                  <c:v>41.06</c:v>
                </c:pt>
                <c:pt idx="21">
                  <c:v>41.37</c:v>
                </c:pt>
                <c:pt idx="22">
                  <c:v>38.590000000000003</c:v>
                </c:pt>
                <c:pt idx="23">
                  <c:v>37.11</c:v>
                </c:pt>
                <c:pt idx="24">
                  <c:v>34.86</c:v>
                </c:pt>
                <c:pt idx="25">
                  <c:v>33.409999999999997</c:v>
                </c:pt>
                <c:pt idx="26">
                  <c:v>33.549999999999997</c:v>
                </c:pt>
                <c:pt idx="27">
                  <c:v>30.19</c:v>
                </c:pt>
                <c:pt idx="28">
                  <c:v>28.7</c:v>
                </c:pt>
                <c:pt idx="29">
                  <c:v>27.92</c:v>
                </c:pt>
                <c:pt idx="30">
                  <c:v>26.24</c:v>
                </c:pt>
                <c:pt idx="31">
                  <c:v>25.78</c:v>
                </c:pt>
                <c:pt idx="32">
                  <c:v>24.44</c:v>
                </c:pt>
                <c:pt idx="33">
                  <c:v>22.86</c:v>
                </c:pt>
                <c:pt idx="34">
                  <c:v>20.98</c:v>
                </c:pt>
                <c:pt idx="35">
                  <c:v>18.559999999999999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CA-4C12-A7F0-076A49082799}"/>
            </c:ext>
          </c:extLst>
        </c:ser>
        <c:ser>
          <c:idx val="2"/>
          <c:order val="1"/>
          <c:tx>
            <c:strRef>
              <c:f>LM!$IS$2:$IS$3</c:f>
              <c:strCache>
                <c:ptCount val="2"/>
                <c:pt idx="0">
                  <c:v>% de producción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LM!$IS$4:$IS$39</c:f>
              <c:numCache>
                <c:formatCode>#,##0.0</c:formatCode>
                <c:ptCount val="36"/>
                <c:pt idx="0">
                  <c:v>0</c:v>
                </c:pt>
                <c:pt idx="1">
                  <c:v>7.0000000000000007E-2</c:v>
                </c:pt>
                <c:pt idx="2">
                  <c:v>2.72</c:v>
                </c:pt>
                <c:pt idx="3">
                  <c:v>19.809999999999999</c:v>
                </c:pt>
                <c:pt idx="4">
                  <c:v>38.86</c:v>
                </c:pt>
                <c:pt idx="5">
                  <c:v>50.31</c:v>
                </c:pt>
                <c:pt idx="6">
                  <c:v>55.42</c:v>
                </c:pt>
                <c:pt idx="7">
                  <c:v>57.29</c:v>
                </c:pt>
                <c:pt idx="8">
                  <c:v>57.55</c:v>
                </c:pt>
                <c:pt idx="9">
                  <c:v>57.83</c:v>
                </c:pt>
                <c:pt idx="10">
                  <c:v>58.05</c:v>
                </c:pt>
                <c:pt idx="11">
                  <c:v>54.74</c:v>
                </c:pt>
                <c:pt idx="12">
                  <c:v>54.75</c:v>
                </c:pt>
                <c:pt idx="13">
                  <c:v>52.27</c:v>
                </c:pt>
                <c:pt idx="14">
                  <c:v>49.76</c:v>
                </c:pt>
                <c:pt idx="15">
                  <c:v>49.48</c:v>
                </c:pt>
                <c:pt idx="16">
                  <c:v>48.51</c:v>
                </c:pt>
                <c:pt idx="17">
                  <c:v>45.68</c:v>
                </c:pt>
                <c:pt idx="18">
                  <c:v>42.92</c:v>
                </c:pt>
                <c:pt idx="19">
                  <c:v>41.7</c:v>
                </c:pt>
                <c:pt idx="20">
                  <c:v>38.700000000000003</c:v>
                </c:pt>
                <c:pt idx="21">
                  <c:v>38.11</c:v>
                </c:pt>
                <c:pt idx="22">
                  <c:v>36.979999999999997</c:v>
                </c:pt>
                <c:pt idx="23">
                  <c:v>35.6</c:v>
                </c:pt>
                <c:pt idx="24">
                  <c:v>36.6</c:v>
                </c:pt>
                <c:pt idx="25">
                  <c:v>36.75</c:v>
                </c:pt>
                <c:pt idx="26">
                  <c:v>36.200000000000003</c:v>
                </c:pt>
                <c:pt idx="27">
                  <c:v>35.1</c:v>
                </c:pt>
                <c:pt idx="28">
                  <c:v>32.93</c:v>
                </c:pt>
                <c:pt idx="29">
                  <c:v>31.61</c:v>
                </c:pt>
                <c:pt idx="30">
                  <c:v>29.48</c:v>
                </c:pt>
                <c:pt idx="31">
                  <c:v>26.79</c:v>
                </c:pt>
                <c:pt idx="32">
                  <c:v>23.86</c:v>
                </c:pt>
                <c:pt idx="33">
                  <c:v>20.81</c:v>
                </c:pt>
                <c:pt idx="34">
                  <c:v>19.02</c:v>
                </c:pt>
                <c:pt idx="35">
                  <c:v>18.670000000000002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CA-4C12-A7F0-076A49082799}"/>
            </c:ext>
          </c:extLst>
        </c:ser>
        <c:ser>
          <c:idx val="3"/>
          <c:order val="2"/>
          <c:tx>
            <c:strRef>
              <c:f>LM!$IT$2:$IT$3</c:f>
              <c:strCache>
                <c:ptCount val="2"/>
                <c:pt idx="0">
                  <c:v>% de producción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LM!$IT$4:$IT$39</c:f>
              <c:numCache>
                <c:formatCode>#,##0.0</c:formatCode>
                <c:ptCount val="36"/>
                <c:pt idx="0">
                  <c:v>0</c:v>
                </c:pt>
                <c:pt idx="1">
                  <c:v>0.67</c:v>
                </c:pt>
                <c:pt idx="2">
                  <c:v>7.78</c:v>
                </c:pt>
                <c:pt idx="3">
                  <c:v>25.05</c:v>
                </c:pt>
                <c:pt idx="4">
                  <c:v>41.28</c:v>
                </c:pt>
                <c:pt idx="5">
                  <c:v>53</c:v>
                </c:pt>
                <c:pt idx="6">
                  <c:v>57.62</c:v>
                </c:pt>
                <c:pt idx="7">
                  <c:v>60.79</c:v>
                </c:pt>
                <c:pt idx="8">
                  <c:v>60.66</c:v>
                </c:pt>
                <c:pt idx="9">
                  <c:v>61.78</c:v>
                </c:pt>
                <c:pt idx="10">
                  <c:v>61.59</c:v>
                </c:pt>
                <c:pt idx="11">
                  <c:v>59.33</c:v>
                </c:pt>
                <c:pt idx="12">
                  <c:v>59.8</c:v>
                </c:pt>
                <c:pt idx="13">
                  <c:v>57.78</c:v>
                </c:pt>
                <c:pt idx="14">
                  <c:v>56.29</c:v>
                </c:pt>
                <c:pt idx="15">
                  <c:v>55.4</c:v>
                </c:pt>
                <c:pt idx="16">
                  <c:v>52.93</c:v>
                </c:pt>
                <c:pt idx="17">
                  <c:v>51.47</c:v>
                </c:pt>
                <c:pt idx="18">
                  <c:v>51.16</c:v>
                </c:pt>
                <c:pt idx="19">
                  <c:v>49.61</c:v>
                </c:pt>
                <c:pt idx="20">
                  <c:v>47.35</c:v>
                </c:pt>
                <c:pt idx="21">
                  <c:v>44.65</c:v>
                </c:pt>
                <c:pt idx="22">
                  <c:v>44.63</c:v>
                </c:pt>
                <c:pt idx="23">
                  <c:v>45.12</c:v>
                </c:pt>
                <c:pt idx="24">
                  <c:v>44.48</c:v>
                </c:pt>
                <c:pt idx="25">
                  <c:v>42.46</c:v>
                </c:pt>
                <c:pt idx="26">
                  <c:v>41.64</c:v>
                </c:pt>
                <c:pt idx="27">
                  <c:v>39.93</c:v>
                </c:pt>
                <c:pt idx="28">
                  <c:v>36.869999999999997</c:v>
                </c:pt>
                <c:pt idx="29">
                  <c:v>34.979999999999997</c:v>
                </c:pt>
                <c:pt idx="30">
                  <c:v>32.450000000000003</c:v>
                </c:pt>
                <c:pt idx="31">
                  <c:v>31.75</c:v>
                </c:pt>
                <c:pt idx="32">
                  <c:v>29.59</c:v>
                </c:pt>
                <c:pt idx="33">
                  <c:v>28.77</c:v>
                </c:pt>
                <c:pt idx="34">
                  <c:v>27.32</c:v>
                </c:pt>
                <c:pt idx="35">
                  <c:v>26.59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CA-4C12-A7F0-076A49082799}"/>
            </c:ext>
          </c:extLst>
        </c:ser>
        <c:ser>
          <c:idx val="4"/>
          <c:order val="3"/>
          <c:tx>
            <c:strRef>
              <c:f>LM!$IU$2:$IU$3</c:f>
              <c:strCache>
                <c:ptCount val="2"/>
                <c:pt idx="0">
                  <c:v>% de producción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LM!$IU$4:$IU$39</c:f>
              <c:numCache>
                <c:formatCode>#,##0.0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0.39</c:v>
                </c:pt>
                <c:pt idx="3">
                  <c:v>5.98</c:v>
                </c:pt>
                <c:pt idx="4">
                  <c:v>22.66</c:v>
                </c:pt>
                <c:pt idx="5">
                  <c:v>38.479999999999997</c:v>
                </c:pt>
                <c:pt idx="6">
                  <c:v>49.7</c:v>
                </c:pt>
                <c:pt idx="7">
                  <c:v>54.7</c:v>
                </c:pt>
                <c:pt idx="8">
                  <c:v>57.37</c:v>
                </c:pt>
                <c:pt idx="9">
                  <c:v>57.07</c:v>
                </c:pt>
                <c:pt idx="10">
                  <c:v>56.11</c:v>
                </c:pt>
                <c:pt idx="11">
                  <c:v>55.6</c:v>
                </c:pt>
                <c:pt idx="12">
                  <c:v>54.7</c:v>
                </c:pt>
                <c:pt idx="13">
                  <c:v>53.19</c:v>
                </c:pt>
                <c:pt idx="14">
                  <c:v>52.28</c:v>
                </c:pt>
                <c:pt idx="15">
                  <c:v>50</c:v>
                </c:pt>
                <c:pt idx="16">
                  <c:v>49</c:v>
                </c:pt>
                <c:pt idx="17">
                  <c:v>47.95</c:v>
                </c:pt>
                <c:pt idx="18">
                  <c:v>44.83</c:v>
                </c:pt>
                <c:pt idx="19">
                  <c:v>35.799999999999997</c:v>
                </c:pt>
                <c:pt idx="20">
                  <c:v>37.840000000000003</c:v>
                </c:pt>
                <c:pt idx="21">
                  <c:v>39.909999999999997</c:v>
                </c:pt>
                <c:pt idx="22">
                  <c:v>40.21</c:v>
                </c:pt>
                <c:pt idx="23">
                  <c:v>41.12</c:v>
                </c:pt>
                <c:pt idx="24">
                  <c:v>39.22</c:v>
                </c:pt>
                <c:pt idx="25">
                  <c:v>38.24</c:v>
                </c:pt>
                <c:pt idx="26">
                  <c:v>36.54</c:v>
                </c:pt>
                <c:pt idx="27">
                  <c:v>36</c:v>
                </c:pt>
                <c:pt idx="28">
                  <c:v>33.840000000000003</c:v>
                </c:pt>
                <c:pt idx="29">
                  <c:v>32.11</c:v>
                </c:pt>
                <c:pt idx="30">
                  <c:v>30.49</c:v>
                </c:pt>
                <c:pt idx="31">
                  <c:v>28.94</c:v>
                </c:pt>
                <c:pt idx="32">
                  <c:v>28.9</c:v>
                </c:pt>
                <c:pt idx="33">
                  <c:v>28.13</c:v>
                </c:pt>
                <c:pt idx="34">
                  <c:v>27.3</c:v>
                </c:pt>
                <c:pt idx="35">
                  <c:v>27.37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3CA-4C12-A7F0-076A49082799}"/>
            </c:ext>
          </c:extLst>
        </c:ser>
        <c:ser>
          <c:idx val="5"/>
          <c:order val="4"/>
          <c:tx>
            <c:strRef>
              <c:f>LM!$IV$2:$IV$3</c:f>
              <c:strCache>
                <c:ptCount val="2"/>
                <c:pt idx="0">
                  <c:v>% de producción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LM!$IV$4:$IV$39</c:f>
              <c:numCache>
                <c:formatCode>#,##0.0</c:formatCode>
                <c:ptCount val="36"/>
                <c:pt idx="0">
                  <c:v>0</c:v>
                </c:pt>
                <c:pt idx="1">
                  <c:v>0.04</c:v>
                </c:pt>
                <c:pt idx="2">
                  <c:v>1.31</c:v>
                </c:pt>
                <c:pt idx="3">
                  <c:v>9.8800000000000008</c:v>
                </c:pt>
                <c:pt idx="4">
                  <c:v>26.62</c:v>
                </c:pt>
                <c:pt idx="5">
                  <c:v>42.22</c:v>
                </c:pt>
                <c:pt idx="6">
                  <c:v>50.84</c:v>
                </c:pt>
                <c:pt idx="7">
                  <c:v>55.32</c:v>
                </c:pt>
                <c:pt idx="8">
                  <c:v>57.92</c:v>
                </c:pt>
                <c:pt idx="9">
                  <c:v>57.63</c:v>
                </c:pt>
                <c:pt idx="10">
                  <c:v>55.37</c:v>
                </c:pt>
                <c:pt idx="11">
                  <c:v>57.08</c:v>
                </c:pt>
                <c:pt idx="12">
                  <c:v>54.83</c:v>
                </c:pt>
                <c:pt idx="13">
                  <c:v>52.7</c:v>
                </c:pt>
                <c:pt idx="14">
                  <c:v>52.32</c:v>
                </c:pt>
                <c:pt idx="15">
                  <c:v>50.35</c:v>
                </c:pt>
                <c:pt idx="16">
                  <c:v>50.18</c:v>
                </c:pt>
                <c:pt idx="17">
                  <c:v>49.26</c:v>
                </c:pt>
                <c:pt idx="18">
                  <c:v>48.94</c:v>
                </c:pt>
                <c:pt idx="19">
                  <c:v>47.81</c:v>
                </c:pt>
                <c:pt idx="20">
                  <c:v>46.7</c:v>
                </c:pt>
                <c:pt idx="21">
                  <c:v>46.65</c:v>
                </c:pt>
                <c:pt idx="22">
                  <c:v>43.75</c:v>
                </c:pt>
                <c:pt idx="23">
                  <c:v>41.38</c:v>
                </c:pt>
                <c:pt idx="24">
                  <c:v>41.76</c:v>
                </c:pt>
                <c:pt idx="25">
                  <c:v>41.83</c:v>
                </c:pt>
                <c:pt idx="26">
                  <c:v>40.29</c:v>
                </c:pt>
                <c:pt idx="27">
                  <c:v>39.409999999999997</c:v>
                </c:pt>
                <c:pt idx="28">
                  <c:v>37.270000000000003</c:v>
                </c:pt>
                <c:pt idx="29">
                  <c:v>36.46</c:v>
                </c:pt>
                <c:pt idx="30">
                  <c:v>33.61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3CA-4C12-A7F0-076A49082799}"/>
            </c:ext>
          </c:extLst>
        </c:ser>
        <c:ser>
          <c:idx val="6"/>
          <c:order val="5"/>
          <c:tx>
            <c:strRef>
              <c:f>LM!$IW$2:$IW$3</c:f>
              <c:strCache>
                <c:ptCount val="2"/>
                <c:pt idx="0">
                  <c:v>% de producción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LM!$IW$4:$IW$39</c:f>
              <c:numCache>
                <c:formatCode>#,##0.0</c:formatCode>
                <c:ptCount val="36"/>
                <c:pt idx="0">
                  <c:v>0</c:v>
                </c:pt>
                <c:pt idx="1">
                  <c:v>0.23</c:v>
                </c:pt>
                <c:pt idx="2">
                  <c:v>3.68</c:v>
                </c:pt>
                <c:pt idx="3">
                  <c:v>15.68</c:v>
                </c:pt>
                <c:pt idx="4">
                  <c:v>33.04</c:v>
                </c:pt>
                <c:pt idx="5">
                  <c:v>45.96</c:v>
                </c:pt>
                <c:pt idx="6">
                  <c:v>52.55</c:v>
                </c:pt>
                <c:pt idx="7">
                  <c:v>56.05</c:v>
                </c:pt>
                <c:pt idx="8">
                  <c:v>56.8</c:v>
                </c:pt>
                <c:pt idx="9">
                  <c:v>56.88</c:v>
                </c:pt>
                <c:pt idx="10">
                  <c:v>56.45</c:v>
                </c:pt>
                <c:pt idx="11">
                  <c:v>55.59</c:v>
                </c:pt>
                <c:pt idx="12">
                  <c:v>55.81</c:v>
                </c:pt>
                <c:pt idx="13">
                  <c:v>54.29</c:v>
                </c:pt>
                <c:pt idx="14">
                  <c:v>54.1</c:v>
                </c:pt>
                <c:pt idx="15">
                  <c:v>52.91</c:v>
                </c:pt>
                <c:pt idx="16">
                  <c:v>51.02</c:v>
                </c:pt>
                <c:pt idx="17">
                  <c:v>49.37</c:v>
                </c:pt>
                <c:pt idx="18">
                  <c:v>48.22</c:v>
                </c:pt>
                <c:pt idx="19">
                  <c:v>45.71</c:v>
                </c:pt>
                <c:pt idx="20">
                  <c:v>45.38</c:v>
                </c:pt>
                <c:pt idx="21">
                  <c:v>41.09</c:v>
                </c:pt>
                <c:pt idx="22">
                  <c:v>42.08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3CA-4C12-A7F0-076A490827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% de doble yema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LM!$IX$2:$IX$3</c:f>
              <c:strCache>
                <c:ptCount val="2"/>
                <c:pt idx="0">
                  <c:v>% Doble Yema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LM!$IX$4:$IX$39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3.5000000000000003E-2</c:v>
                </c:pt>
                <c:pt idx="3">
                  <c:v>5.7000000000000002E-2</c:v>
                </c:pt>
                <c:pt idx="4">
                  <c:v>4.3999999999999997E-2</c:v>
                </c:pt>
                <c:pt idx="5">
                  <c:v>4.2999999999999997E-2</c:v>
                </c:pt>
                <c:pt idx="6">
                  <c:v>3.5999999999999997E-2</c:v>
                </c:pt>
                <c:pt idx="7">
                  <c:v>2.8542303771661569E-2</c:v>
                </c:pt>
                <c:pt idx="8">
                  <c:v>2.8679976162097734E-2</c:v>
                </c:pt>
                <c:pt idx="9">
                  <c:v>2.5000000000000001E-2</c:v>
                </c:pt>
                <c:pt idx="10">
                  <c:v>2.3E-2</c:v>
                </c:pt>
                <c:pt idx="11">
                  <c:v>1.6E-2</c:v>
                </c:pt>
                <c:pt idx="12">
                  <c:v>1.4999999999999999E-2</c:v>
                </c:pt>
                <c:pt idx="13">
                  <c:v>0.01</c:v>
                </c:pt>
                <c:pt idx="14">
                  <c:v>8.0000000000000002E-3</c:v>
                </c:pt>
                <c:pt idx="15">
                  <c:v>6.0000000000000001E-3</c:v>
                </c:pt>
                <c:pt idx="16">
                  <c:v>6.2384247977385707E-3</c:v>
                </c:pt>
                <c:pt idx="17">
                  <c:v>7.3425585992657446E-3</c:v>
                </c:pt>
                <c:pt idx="18">
                  <c:v>6.5270336093521675E-3</c:v>
                </c:pt>
                <c:pt idx="19">
                  <c:v>5.0000000000000001E-3</c:v>
                </c:pt>
                <c:pt idx="20">
                  <c:v>3.8415102623202721E-3</c:v>
                </c:pt>
                <c:pt idx="21">
                  <c:v>2.4154589371980675E-3</c:v>
                </c:pt>
                <c:pt idx="22">
                  <c:v>2.124645892351275E-3</c:v>
                </c:pt>
                <c:pt idx="23">
                  <c:v>1.6027616816668721E-3</c:v>
                </c:pt>
                <c:pt idx="24">
                  <c:v>1.0565240359218173E-3</c:v>
                </c:pt>
                <c:pt idx="25">
                  <c:v>1.3831258644536654E-3</c:v>
                </c:pt>
                <c:pt idx="26">
                  <c:v>2E-3</c:v>
                </c:pt>
                <c:pt idx="27">
                  <c:v>2E-3</c:v>
                </c:pt>
                <c:pt idx="28">
                  <c:v>1E-3</c:v>
                </c:pt>
                <c:pt idx="29">
                  <c:v>1E-3</c:v>
                </c:pt>
                <c:pt idx="30">
                  <c:v>1E-3</c:v>
                </c:pt>
                <c:pt idx="31">
                  <c:v>0</c:v>
                </c:pt>
                <c:pt idx="32">
                  <c:v>5.8696928194091171E-4</c:v>
                </c:pt>
                <c:pt idx="33">
                  <c:v>0</c:v>
                </c:pt>
                <c:pt idx="34">
                  <c:v>2.3078698361412417E-4</c:v>
                </c:pt>
                <c:pt idx="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59-440F-B7C1-0C077692587A}"/>
            </c:ext>
          </c:extLst>
        </c:ser>
        <c:ser>
          <c:idx val="2"/>
          <c:order val="1"/>
          <c:tx>
            <c:strRef>
              <c:f>LM!$IY$2:$IY$3</c:f>
              <c:strCache>
                <c:ptCount val="2"/>
                <c:pt idx="0">
                  <c:v>% Doble Yema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LM!$IY$4:$IY$39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4.5977011494252873E-2</c:v>
                </c:pt>
                <c:pt idx="3">
                  <c:v>4.6666666666666669E-2</c:v>
                </c:pt>
                <c:pt idx="4">
                  <c:v>4.0435458786936239E-2</c:v>
                </c:pt>
                <c:pt idx="5">
                  <c:v>4.3618479400145127E-2</c:v>
                </c:pt>
                <c:pt idx="6">
                  <c:v>3.5301053872798291E-2</c:v>
                </c:pt>
                <c:pt idx="7">
                  <c:v>3.1581969566465688E-2</c:v>
                </c:pt>
                <c:pt idx="8">
                  <c:v>2.8950978268717061E-2</c:v>
                </c:pt>
                <c:pt idx="9">
                  <c:v>2.1066686447592908E-2</c:v>
                </c:pt>
                <c:pt idx="10">
                  <c:v>2.0974339903309779E-2</c:v>
                </c:pt>
                <c:pt idx="11">
                  <c:v>1.532232454747539E-2</c:v>
                </c:pt>
                <c:pt idx="12">
                  <c:v>1.6441854896639796E-2</c:v>
                </c:pt>
                <c:pt idx="13">
                  <c:v>1.010696538364356E-2</c:v>
                </c:pt>
                <c:pt idx="14">
                  <c:v>9.7917037564536225E-3</c:v>
                </c:pt>
                <c:pt idx="15">
                  <c:v>5.3951982735365523E-3</c:v>
                </c:pt>
                <c:pt idx="16">
                  <c:v>5.6262682161962738E-3</c:v>
                </c:pt>
                <c:pt idx="17">
                  <c:v>4.4300059066745426E-3</c:v>
                </c:pt>
                <c:pt idx="18">
                  <c:v>4.1082903191825559E-3</c:v>
                </c:pt>
                <c:pt idx="19">
                  <c:v>2.9395753946652148E-3</c:v>
                </c:pt>
                <c:pt idx="20">
                  <c:v>2.4717514124293787E-3</c:v>
                </c:pt>
                <c:pt idx="21">
                  <c:v>2.6483688455519443E-3</c:v>
                </c:pt>
                <c:pt idx="22">
                  <c:v>1.1329305135951663E-3</c:v>
                </c:pt>
                <c:pt idx="23">
                  <c:v>1.5745965096444037E-3</c:v>
                </c:pt>
                <c:pt idx="24">
                  <c:v>1.4117043121149898E-3</c:v>
                </c:pt>
                <c:pt idx="25">
                  <c:v>1.6683778234086242E-3</c:v>
                </c:pt>
                <c:pt idx="26">
                  <c:v>2.2303857255313564E-3</c:v>
                </c:pt>
                <c:pt idx="27">
                  <c:v>8.1643761055925977E-4</c:v>
                </c:pt>
                <c:pt idx="28">
                  <c:v>1.1668611435239206E-3</c:v>
                </c:pt>
                <c:pt idx="29">
                  <c:v>3.0539013589861045E-4</c:v>
                </c:pt>
                <c:pt idx="30">
                  <c:v>1.6425755584756899E-4</c:v>
                </c:pt>
                <c:pt idx="31">
                  <c:v>7.2714051990547168E-4</c:v>
                </c:pt>
                <c:pt idx="32">
                  <c:v>1.4314928425357874E-3</c:v>
                </c:pt>
                <c:pt idx="33">
                  <c:v>4.7047753469771819E-4</c:v>
                </c:pt>
                <c:pt idx="34">
                  <c:v>5.1612903225806454E-4</c:v>
                </c:pt>
                <c:pt idx="35">
                  <c:v>3.1172069825436408E-4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59-440F-B7C1-0C077692587A}"/>
            </c:ext>
          </c:extLst>
        </c:ser>
        <c:ser>
          <c:idx val="3"/>
          <c:order val="2"/>
          <c:tx>
            <c:strRef>
              <c:f>LM!$IZ$2:$IZ$3</c:f>
              <c:strCache>
                <c:ptCount val="2"/>
                <c:pt idx="0">
                  <c:v>% Doble Yema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LM!$IZ$4:$IZ$39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5.4437869822485205E-2</c:v>
                </c:pt>
                <c:pt idx="3">
                  <c:v>5.0297284268037923E-2</c:v>
                </c:pt>
                <c:pt idx="4">
                  <c:v>4.5089198196432069E-2</c:v>
                </c:pt>
                <c:pt idx="5">
                  <c:v>4.1099053336411916E-2</c:v>
                </c:pt>
                <c:pt idx="6">
                  <c:v>3.7975587122564068E-2</c:v>
                </c:pt>
                <c:pt idx="7">
                  <c:v>3.9876880984952123E-2</c:v>
                </c:pt>
                <c:pt idx="8">
                  <c:v>3.2018178062383808E-2</c:v>
                </c:pt>
                <c:pt idx="9">
                  <c:v>2.5716035104428873E-2</c:v>
                </c:pt>
                <c:pt idx="10">
                  <c:v>2.1885753613214039E-2</c:v>
                </c:pt>
                <c:pt idx="11">
                  <c:v>1.5796306982111943E-2</c:v>
                </c:pt>
                <c:pt idx="12">
                  <c:v>1.3411204845338524E-2</c:v>
                </c:pt>
                <c:pt idx="13">
                  <c:v>1.3318284424379233E-2</c:v>
                </c:pt>
                <c:pt idx="14">
                  <c:v>9.488994322159135E-3</c:v>
                </c:pt>
                <c:pt idx="15">
                  <c:v>7.879029048945484E-3</c:v>
                </c:pt>
                <c:pt idx="16">
                  <c:v>5.9508842511105525E-3</c:v>
                </c:pt>
                <c:pt idx="17">
                  <c:v>4.7536732929991353E-3</c:v>
                </c:pt>
                <c:pt idx="18">
                  <c:v>4.5502275113755691E-3</c:v>
                </c:pt>
                <c:pt idx="19">
                  <c:v>4.1757443718228029E-3</c:v>
                </c:pt>
                <c:pt idx="20">
                  <c:v>3.0885049705626868E-3</c:v>
                </c:pt>
                <c:pt idx="21">
                  <c:v>4.015650741350906E-3</c:v>
                </c:pt>
                <c:pt idx="22">
                  <c:v>3.2174364296834457E-3</c:v>
                </c:pt>
                <c:pt idx="23">
                  <c:v>3.9288668320926383E-3</c:v>
                </c:pt>
                <c:pt idx="24">
                  <c:v>4.0025279123657043E-3</c:v>
                </c:pt>
                <c:pt idx="25">
                  <c:v>1.6605778811026237E-3</c:v>
                </c:pt>
                <c:pt idx="26">
                  <c:v>3.5219268348102703E-3</c:v>
                </c:pt>
                <c:pt idx="27">
                  <c:v>1.9011406844106464E-3</c:v>
                </c:pt>
                <c:pt idx="28">
                  <c:v>1.4233954451345755E-3</c:v>
                </c:pt>
                <c:pt idx="29">
                  <c:v>9.5693779904306223E-4</c:v>
                </c:pt>
                <c:pt idx="30">
                  <c:v>8.6206896551724137E-4</c:v>
                </c:pt>
                <c:pt idx="31">
                  <c:v>1.514692517418964E-3</c:v>
                </c:pt>
                <c:pt idx="32">
                  <c:v>3.2948929159802305E-4</c:v>
                </c:pt>
                <c:pt idx="33">
                  <c:v>1.3610071452875127E-3</c:v>
                </c:pt>
                <c:pt idx="34">
                  <c:v>8.9847259658580418E-4</c:v>
                </c:pt>
                <c:pt idx="35">
                  <c:v>1.8542555164101615E-4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59-440F-B7C1-0C077692587A}"/>
            </c:ext>
          </c:extLst>
        </c:ser>
        <c:ser>
          <c:idx val="4"/>
          <c:order val="3"/>
          <c:tx>
            <c:strRef>
              <c:f>LM!$JA$2:$JA$3</c:f>
              <c:strCache>
                <c:ptCount val="2"/>
                <c:pt idx="0">
                  <c:v>% Doble Yema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LM!$JA$4:$JA$39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1.6381766381766381E-2</c:v>
                </c:pt>
                <c:pt idx="4">
                  <c:v>1.8077377935462071E-2</c:v>
                </c:pt>
                <c:pt idx="5">
                  <c:v>2.2495500899820036E-2</c:v>
                </c:pt>
                <c:pt idx="6">
                  <c:v>2.3E-2</c:v>
                </c:pt>
                <c:pt idx="7">
                  <c:v>2.4E-2</c:v>
                </c:pt>
                <c:pt idx="8">
                  <c:v>2.7E-2</c:v>
                </c:pt>
                <c:pt idx="9">
                  <c:v>2.1999999999999999E-2</c:v>
                </c:pt>
                <c:pt idx="10">
                  <c:v>1.695034463356309E-2</c:v>
                </c:pt>
                <c:pt idx="11">
                  <c:v>1.5611633875106929E-2</c:v>
                </c:pt>
                <c:pt idx="12">
                  <c:v>1.294168969027192E-2</c:v>
                </c:pt>
                <c:pt idx="13">
                  <c:v>8.9999999999999993E-3</c:v>
                </c:pt>
                <c:pt idx="14">
                  <c:v>7.0000000000000001E-3</c:v>
                </c:pt>
                <c:pt idx="15">
                  <c:v>5.0622740056247492E-3</c:v>
                </c:pt>
                <c:pt idx="16">
                  <c:v>3.0000000000000001E-3</c:v>
                </c:pt>
                <c:pt idx="17">
                  <c:v>3.0000000000000001E-3</c:v>
                </c:pt>
                <c:pt idx="18">
                  <c:v>3.0000000000000001E-3</c:v>
                </c:pt>
                <c:pt idx="19">
                  <c:v>2E-3</c:v>
                </c:pt>
                <c:pt idx="20">
                  <c:v>1E-3</c:v>
                </c:pt>
                <c:pt idx="21">
                  <c:v>1.7578326956881399E-3</c:v>
                </c:pt>
                <c:pt idx="22">
                  <c:v>1.2360939431396785E-3</c:v>
                </c:pt>
                <c:pt idx="23">
                  <c:v>1.9294860550780565E-3</c:v>
                </c:pt>
                <c:pt idx="24">
                  <c:v>1E-3</c:v>
                </c:pt>
                <c:pt idx="25">
                  <c:v>1E-3</c:v>
                </c:pt>
                <c:pt idx="26">
                  <c:v>4.6141423462913833E-4</c:v>
                </c:pt>
                <c:pt idx="27">
                  <c:v>4.6998002584890141E-4</c:v>
                </c:pt>
                <c:pt idx="28">
                  <c:v>8.7807325639739089E-4</c:v>
                </c:pt>
                <c:pt idx="29">
                  <c:v>1.1986814504045551E-3</c:v>
                </c:pt>
                <c:pt idx="30">
                  <c:v>1E-3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6.3421595053115589E-4</c:v>
                </c:pt>
                <c:pt idx="35">
                  <c:v>3.1816735602927139E-4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C59-440F-B7C1-0C077692587A}"/>
            </c:ext>
          </c:extLst>
        </c:ser>
        <c:ser>
          <c:idx val="5"/>
          <c:order val="4"/>
          <c:tx>
            <c:strRef>
              <c:f>LM!$JB$2:$JB$3</c:f>
              <c:strCache>
                <c:ptCount val="2"/>
                <c:pt idx="0">
                  <c:v>% Doble Yema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LM!$JB$4:$JB$39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2.7E-2</c:v>
                </c:pt>
                <c:pt idx="4">
                  <c:v>2.8000000000000001E-2</c:v>
                </c:pt>
                <c:pt idx="5">
                  <c:v>3.5000000000000003E-2</c:v>
                </c:pt>
                <c:pt idx="6">
                  <c:v>2.5559366323697534E-2</c:v>
                </c:pt>
                <c:pt idx="7">
                  <c:v>2.4E-2</c:v>
                </c:pt>
                <c:pt idx="8">
                  <c:v>2.4E-2</c:v>
                </c:pt>
                <c:pt idx="9">
                  <c:v>1.9E-2</c:v>
                </c:pt>
                <c:pt idx="10">
                  <c:v>1.6E-2</c:v>
                </c:pt>
                <c:pt idx="11">
                  <c:v>1.4E-2</c:v>
                </c:pt>
                <c:pt idx="12">
                  <c:v>1.0919088766692852E-2</c:v>
                </c:pt>
                <c:pt idx="13">
                  <c:v>7.2267389340560069E-3</c:v>
                </c:pt>
                <c:pt idx="14">
                  <c:v>7.528957528957529E-3</c:v>
                </c:pt>
                <c:pt idx="15">
                  <c:v>4.769337495664239E-3</c:v>
                </c:pt>
                <c:pt idx="16">
                  <c:v>4.0000000000000001E-3</c:v>
                </c:pt>
                <c:pt idx="17">
                  <c:v>3.7499999999999999E-3</c:v>
                </c:pt>
                <c:pt idx="18">
                  <c:v>2.7068483262654517E-3</c:v>
                </c:pt>
                <c:pt idx="19">
                  <c:v>2.1441223081942761E-3</c:v>
                </c:pt>
                <c:pt idx="20">
                  <c:v>2.2351363433169421E-3</c:v>
                </c:pt>
                <c:pt idx="21">
                  <c:v>2E-3</c:v>
                </c:pt>
                <c:pt idx="22">
                  <c:v>2E-3</c:v>
                </c:pt>
                <c:pt idx="23">
                  <c:v>2E-3</c:v>
                </c:pt>
                <c:pt idx="24">
                  <c:v>2E-3</c:v>
                </c:pt>
                <c:pt idx="25">
                  <c:v>1.4260640631856077E-3</c:v>
                </c:pt>
                <c:pt idx="26">
                  <c:v>1.146131805157593E-3</c:v>
                </c:pt>
                <c:pt idx="27">
                  <c:v>1.176470588235294E-3</c:v>
                </c:pt>
                <c:pt idx="28">
                  <c:v>1.2510947078693856E-3</c:v>
                </c:pt>
                <c:pt idx="29">
                  <c:v>9.0439276485788109E-4</c:v>
                </c:pt>
                <c:pt idx="30">
                  <c:v>8.4281500210703754E-4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C59-440F-B7C1-0C077692587A}"/>
            </c:ext>
          </c:extLst>
        </c:ser>
        <c:ser>
          <c:idx val="6"/>
          <c:order val="5"/>
          <c:tx>
            <c:strRef>
              <c:f>LM!$JC$2:$JC$3</c:f>
              <c:strCache>
                <c:ptCount val="2"/>
                <c:pt idx="0">
                  <c:v>% Doble Yema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LM!$JC$4:$JC$39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0.02</c:v>
                </c:pt>
                <c:pt idx="3">
                  <c:v>2.1999999999999999E-2</c:v>
                </c:pt>
                <c:pt idx="4">
                  <c:v>3.2238293699436135E-2</c:v>
                </c:pt>
                <c:pt idx="5">
                  <c:v>3.6112586298459905E-2</c:v>
                </c:pt>
                <c:pt idx="6">
                  <c:v>2.7762415661984292E-2</c:v>
                </c:pt>
                <c:pt idx="7">
                  <c:v>2.4E-2</c:v>
                </c:pt>
                <c:pt idx="8">
                  <c:v>0.02</c:v>
                </c:pt>
                <c:pt idx="9">
                  <c:v>1.7749327125918382E-2</c:v>
                </c:pt>
                <c:pt idx="10">
                  <c:v>1.1044028861728759E-2</c:v>
                </c:pt>
                <c:pt idx="11">
                  <c:v>9.4679891794409374E-3</c:v>
                </c:pt>
                <c:pt idx="12">
                  <c:v>9.1888466413181241E-3</c:v>
                </c:pt>
                <c:pt idx="13">
                  <c:v>6.0000000000000001E-3</c:v>
                </c:pt>
                <c:pt idx="14">
                  <c:v>5.0000000000000001E-3</c:v>
                </c:pt>
                <c:pt idx="15">
                  <c:v>4.0000000000000001E-3</c:v>
                </c:pt>
                <c:pt idx="16">
                  <c:v>4.0000000000000001E-3</c:v>
                </c:pt>
                <c:pt idx="17">
                  <c:v>2.7782601146032295E-3</c:v>
                </c:pt>
                <c:pt idx="18">
                  <c:v>3.9180765805877111E-3</c:v>
                </c:pt>
                <c:pt idx="19">
                  <c:v>2.081756245268736E-3</c:v>
                </c:pt>
                <c:pt idx="20">
                  <c:v>2.1233471672618474E-3</c:v>
                </c:pt>
                <c:pt idx="21">
                  <c:v>1.6051364365971107E-3</c:v>
                </c:pt>
                <c:pt idx="22">
                  <c:v>8.3769633507853401E-4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C59-440F-B7C1-0C0776925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v>DIETA LF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36"/>
              <c:pt idx="0">
                <c:v>25</c:v>
              </c:pt>
              <c:pt idx="1">
                <c:v>26</c:v>
              </c:pt>
              <c:pt idx="2">
                <c:v>27</c:v>
              </c:pt>
              <c:pt idx="3">
                <c:v>28</c:v>
              </c:pt>
              <c:pt idx="4">
                <c:v>29</c:v>
              </c:pt>
              <c:pt idx="5">
                <c:v>30</c:v>
              </c:pt>
              <c:pt idx="6">
                <c:v>31</c:v>
              </c:pt>
              <c:pt idx="7">
                <c:v>32</c:v>
              </c:pt>
              <c:pt idx="8">
                <c:v>33</c:v>
              </c:pt>
              <c:pt idx="9">
                <c:v>34</c:v>
              </c:pt>
              <c:pt idx="10">
                <c:v>35</c:v>
              </c:pt>
              <c:pt idx="11">
                <c:v>36</c:v>
              </c:pt>
              <c:pt idx="12">
                <c:v>37</c:v>
              </c:pt>
              <c:pt idx="13">
                <c:v>38</c:v>
              </c:pt>
              <c:pt idx="14">
                <c:v>39</c:v>
              </c:pt>
              <c:pt idx="15">
                <c:v>40</c:v>
              </c:pt>
              <c:pt idx="16">
                <c:v>41</c:v>
              </c:pt>
              <c:pt idx="17">
                <c:v>42</c:v>
              </c:pt>
              <c:pt idx="18">
                <c:v>43</c:v>
              </c:pt>
              <c:pt idx="19">
                <c:v>44</c:v>
              </c:pt>
              <c:pt idx="20">
                <c:v>45</c:v>
              </c:pt>
              <c:pt idx="21">
                <c:v>46</c:v>
              </c:pt>
              <c:pt idx="22">
                <c:v>47</c:v>
              </c:pt>
              <c:pt idx="23">
                <c:v>48</c:v>
              </c:pt>
              <c:pt idx="24">
                <c:v>49</c:v>
              </c:pt>
              <c:pt idx="25">
                <c:v>50</c:v>
              </c:pt>
              <c:pt idx="26">
                <c:v>51</c:v>
              </c:pt>
              <c:pt idx="27">
                <c:v>52</c:v>
              </c:pt>
              <c:pt idx="28">
                <c:v>53</c:v>
              </c:pt>
              <c:pt idx="29">
                <c:v>54</c:v>
              </c:pt>
              <c:pt idx="30">
                <c:v>55</c:v>
              </c:pt>
              <c:pt idx="31">
                <c:v>56</c:v>
              </c:pt>
              <c:pt idx="32">
                <c:v>57</c:v>
              </c:pt>
              <c:pt idx="33">
                <c:v>58</c:v>
              </c:pt>
              <c:pt idx="34">
                <c:v>59</c:v>
              </c:pt>
              <c:pt idx="35">
                <c:v>60</c:v>
              </c:pt>
            </c:strLit>
          </c:cat>
          <c:val>
            <c:numLit>
              <c:formatCode>General</c:formatCode>
              <c:ptCount val="36"/>
              <c:pt idx="0">
                <c:v>0</c:v>
              </c:pt>
              <c:pt idx="1">
                <c:v>0</c:v>
              </c:pt>
              <c:pt idx="2">
                <c:v>48.144999999999996</c:v>
              </c:pt>
              <c:pt idx="3">
                <c:v>60.833333333333336</c:v>
              </c:pt>
              <c:pt idx="4">
                <c:v>72.923333333333346</c:v>
              </c:pt>
              <c:pt idx="5">
                <c:v>79.089999999999989</c:v>
              </c:pt>
              <c:pt idx="6">
                <c:v>83.509999999999991</c:v>
              </c:pt>
              <c:pt idx="7">
                <c:v>86.40000000000002</c:v>
              </c:pt>
              <c:pt idx="8">
                <c:v>87.65666666666668</c:v>
              </c:pt>
              <c:pt idx="9">
                <c:v>87.509999999999991</c:v>
              </c:pt>
              <c:pt idx="10">
                <c:v>87.76</c:v>
              </c:pt>
              <c:pt idx="11">
                <c:v>88.21</c:v>
              </c:pt>
              <c:pt idx="12">
                <c:v>89.023333333333326</c:v>
              </c:pt>
              <c:pt idx="13">
                <c:v>89.220000000000013</c:v>
              </c:pt>
              <c:pt idx="14">
                <c:v>88.17</c:v>
              </c:pt>
              <c:pt idx="15">
                <c:v>87.89</c:v>
              </c:pt>
              <c:pt idx="16">
                <c:v>88.326666666666668</c:v>
              </c:pt>
              <c:pt idx="17">
                <c:v>88.373333333333335</c:v>
              </c:pt>
              <c:pt idx="18">
                <c:v>88.136666666666656</c:v>
              </c:pt>
              <c:pt idx="19">
                <c:v>88.90666666666668</c:v>
              </c:pt>
              <c:pt idx="20">
                <c:v>88.623333333333335</c:v>
              </c:pt>
              <c:pt idx="21">
                <c:v>88.463333333333324</c:v>
              </c:pt>
              <c:pt idx="22">
                <c:v>88.656666666666652</c:v>
              </c:pt>
              <c:pt idx="23">
                <c:v>89.04</c:v>
              </c:pt>
              <c:pt idx="24">
                <c:v>88.486666666666665</c:v>
              </c:pt>
              <c:pt idx="25">
                <c:v>89.036666666666676</c:v>
              </c:pt>
              <c:pt idx="26">
                <c:v>88.916666666666671</c:v>
              </c:pt>
              <c:pt idx="27">
                <c:v>88.79</c:v>
              </c:pt>
              <c:pt idx="28">
                <c:v>88.573333333333338</c:v>
              </c:pt>
              <c:pt idx="29">
                <c:v>87.386666666666656</c:v>
              </c:pt>
              <c:pt idx="30">
                <c:v>86.143333333333331</c:v>
              </c:pt>
              <c:pt idx="31">
                <c:v>85.24666666666667</c:v>
              </c:pt>
              <c:pt idx="32">
                <c:v>85.486666666666679</c:v>
              </c:pt>
              <c:pt idx="33">
                <c:v>83.963333333333324</c:v>
              </c:pt>
              <c:pt idx="34">
                <c:v>84.043333333333337</c:v>
              </c:pt>
              <c:pt idx="35">
                <c:v>83.280000000000015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0DFC-49AF-88BA-34A54B42C174}"/>
            </c:ext>
          </c:extLst>
        </c:ser>
        <c:ser>
          <c:idx val="1"/>
          <c:order val="1"/>
          <c:tx>
            <c:v>DIETA LM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36"/>
              <c:pt idx="0">
                <c:v>25</c:v>
              </c:pt>
              <c:pt idx="1">
                <c:v>26</c:v>
              </c:pt>
              <c:pt idx="2">
                <c:v>27</c:v>
              </c:pt>
              <c:pt idx="3">
                <c:v>28</c:v>
              </c:pt>
              <c:pt idx="4">
                <c:v>29</c:v>
              </c:pt>
              <c:pt idx="5">
                <c:v>30</c:v>
              </c:pt>
              <c:pt idx="6">
                <c:v>31</c:v>
              </c:pt>
              <c:pt idx="7">
                <c:v>32</c:v>
              </c:pt>
              <c:pt idx="8">
                <c:v>33</c:v>
              </c:pt>
              <c:pt idx="9">
                <c:v>34</c:v>
              </c:pt>
              <c:pt idx="10">
                <c:v>35</c:v>
              </c:pt>
              <c:pt idx="11">
                <c:v>36</c:v>
              </c:pt>
              <c:pt idx="12">
                <c:v>37</c:v>
              </c:pt>
              <c:pt idx="13">
                <c:v>38</c:v>
              </c:pt>
              <c:pt idx="14">
                <c:v>39</c:v>
              </c:pt>
              <c:pt idx="15">
                <c:v>40</c:v>
              </c:pt>
              <c:pt idx="16">
                <c:v>41</c:v>
              </c:pt>
              <c:pt idx="17">
                <c:v>42</c:v>
              </c:pt>
              <c:pt idx="18">
                <c:v>43</c:v>
              </c:pt>
              <c:pt idx="19">
                <c:v>44</c:v>
              </c:pt>
              <c:pt idx="20">
                <c:v>45</c:v>
              </c:pt>
              <c:pt idx="21">
                <c:v>46</c:v>
              </c:pt>
              <c:pt idx="22">
                <c:v>47</c:v>
              </c:pt>
              <c:pt idx="23">
                <c:v>48</c:v>
              </c:pt>
              <c:pt idx="24">
                <c:v>49</c:v>
              </c:pt>
              <c:pt idx="25">
                <c:v>50</c:v>
              </c:pt>
              <c:pt idx="26">
                <c:v>51</c:v>
              </c:pt>
              <c:pt idx="27">
                <c:v>52</c:v>
              </c:pt>
              <c:pt idx="28">
                <c:v>53</c:v>
              </c:pt>
              <c:pt idx="29">
                <c:v>54</c:v>
              </c:pt>
              <c:pt idx="30">
                <c:v>55</c:v>
              </c:pt>
              <c:pt idx="31">
                <c:v>56</c:v>
              </c:pt>
              <c:pt idx="32">
                <c:v>57</c:v>
              </c:pt>
              <c:pt idx="33">
                <c:v>58</c:v>
              </c:pt>
              <c:pt idx="34">
                <c:v>59</c:v>
              </c:pt>
              <c:pt idx="35">
                <c:v>60</c:v>
              </c:pt>
            </c:strLit>
          </c:cat>
          <c:val>
            <c:numLit>
              <c:formatCode>General</c:formatCode>
              <c:ptCount val="36"/>
              <c:pt idx="0">
                <c:v>0</c:v>
              </c:pt>
              <c:pt idx="1">
                <c:v>0</c:v>
              </c:pt>
              <c:pt idx="2">
                <c:v>12.035010940919037</c:v>
              </c:pt>
              <c:pt idx="3">
                <c:v>66.519247062859108</c:v>
              </c:pt>
              <c:pt idx="4">
                <c:v>81.822250551605791</c:v>
              </c:pt>
              <c:pt idx="5">
                <c:v>85.895108278751408</c:v>
              </c:pt>
              <c:pt idx="6">
                <c:v>89.772069251933758</c:v>
              </c:pt>
              <c:pt idx="7">
                <c:v>91.018076143000258</c:v>
              </c:pt>
              <c:pt idx="8">
                <c:v>91.698187274619428</c:v>
              </c:pt>
              <c:pt idx="9">
                <c:v>91.806923449964827</c:v>
              </c:pt>
              <c:pt idx="10">
                <c:v>92.505992244637511</c:v>
              </c:pt>
              <c:pt idx="11">
                <c:v>92.372583909427917</c:v>
              </c:pt>
              <c:pt idx="12">
                <c:v>92.523401948263356</c:v>
              </c:pt>
              <c:pt idx="13">
                <c:v>92.348154998451903</c:v>
              </c:pt>
              <c:pt idx="14">
                <c:v>91.405522416195367</c:v>
              </c:pt>
              <c:pt idx="15">
                <c:v>90.67273290353144</c:v>
              </c:pt>
              <c:pt idx="16">
                <c:v>90.962778288868435</c:v>
              </c:pt>
              <c:pt idx="17">
                <c:v>90.424999999999997</c:v>
              </c:pt>
              <c:pt idx="18">
                <c:v>90.335000000000008</c:v>
              </c:pt>
              <c:pt idx="19">
                <c:v>89.675158012491835</c:v>
              </c:pt>
              <c:pt idx="20">
                <c:v>89.250334806417527</c:v>
              </c:pt>
              <c:pt idx="21">
                <c:v>90.27963515918529</c:v>
              </c:pt>
              <c:pt idx="22">
                <c:v>90.412923244006606</c:v>
              </c:pt>
              <c:pt idx="23">
                <c:v>89.722843709516937</c:v>
              </c:pt>
              <c:pt idx="24">
                <c:v>89.214533279493907</c:v>
              </c:pt>
              <c:pt idx="25">
                <c:v>87.98</c:v>
              </c:pt>
              <c:pt idx="26">
                <c:v>86.61</c:v>
              </c:pt>
              <c:pt idx="27">
                <c:v>88.3</c:v>
              </c:pt>
              <c:pt idx="28">
                <c:v>89.701455092824887</c:v>
              </c:pt>
              <c:pt idx="29">
                <c:v>88.934534852902203</c:v>
              </c:pt>
              <c:pt idx="30">
                <c:v>87.764540995094592</c:v>
              </c:pt>
              <c:pt idx="31">
                <c:v>86.954592515900003</c:v>
              </c:pt>
              <c:pt idx="32">
                <c:v>87.590808005930313</c:v>
              </c:pt>
              <c:pt idx="33">
                <c:v>88.013488657265469</c:v>
              </c:pt>
              <c:pt idx="34">
                <c:v>0</c:v>
              </c:pt>
              <c:pt idx="35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0DFC-49AF-88BA-34A54B42C1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99551"/>
        <c:axId val="1784186639"/>
      </c:lineChart>
      <c:catAx>
        <c:axId val="15899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84186639"/>
        <c:crosses val="autoZero"/>
        <c:auto val="1"/>
        <c:lblAlgn val="ctr"/>
        <c:lblOffset val="100"/>
        <c:noMultiLvlLbl val="0"/>
      </c:catAx>
      <c:valAx>
        <c:axId val="1784186639"/>
        <c:scaling>
          <c:orientation val="minMax"/>
          <c:min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899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s-CO"/>
    </a:p>
  </c:txPr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'Consolidado Mort'!$E$2:$E$3</c:f>
              <c:strCache>
                <c:ptCount val="2"/>
                <c:pt idx="0">
                  <c:v>L</c:v>
                </c:pt>
                <c:pt idx="1">
                  <c:v>MORT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Mort'!$E$4:$E$42</c:f>
              <c:numCache>
                <c:formatCode>General</c:formatCode>
                <c:ptCount val="39"/>
                <c:pt idx="0">
                  <c:v>5</c:v>
                </c:pt>
                <c:pt idx="1">
                  <c:v>6</c:v>
                </c:pt>
                <c:pt idx="2">
                  <c:v>15</c:v>
                </c:pt>
                <c:pt idx="3">
                  <c:v>26</c:v>
                </c:pt>
                <c:pt idx="4">
                  <c:v>19</c:v>
                </c:pt>
                <c:pt idx="5">
                  <c:v>21</c:v>
                </c:pt>
                <c:pt idx="6">
                  <c:v>16</c:v>
                </c:pt>
                <c:pt idx="7">
                  <c:v>17</c:v>
                </c:pt>
                <c:pt idx="8">
                  <c:v>13</c:v>
                </c:pt>
                <c:pt idx="9">
                  <c:v>21</c:v>
                </c:pt>
                <c:pt idx="10">
                  <c:v>17</c:v>
                </c:pt>
                <c:pt idx="11">
                  <c:v>18</c:v>
                </c:pt>
                <c:pt idx="12">
                  <c:v>10</c:v>
                </c:pt>
                <c:pt idx="13">
                  <c:v>30</c:v>
                </c:pt>
                <c:pt idx="14">
                  <c:v>33</c:v>
                </c:pt>
                <c:pt idx="15">
                  <c:v>18</c:v>
                </c:pt>
                <c:pt idx="16">
                  <c:v>17</c:v>
                </c:pt>
                <c:pt idx="17">
                  <c:v>25</c:v>
                </c:pt>
                <c:pt idx="18">
                  <c:v>24</c:v>
                </c:pt>
                <c:pt idx="19">
                  <c:v>23</c:v>
                </c:pt>
                <c:pt idx="20">
                  <c:v>24</c:v>
                </c:pt>
                <c:pt idx="21">
                  <c:v>28</c:v>
                </c:pt>
                <c:pt idx="22">
                  <c:v>26</c:v>
                </c:pt>
                <c:pt idx="23">
                  <c:v>24</c:v>
                </c:pt>
                <c:pt idx="24">
                  <c:v>23</c:v>
                </c:pt>
                <c:pt idx="25">
                  <c:v>24</c:v>
                </c:pt>
                <c:pt idx="26">
                  <c:v>24</c:v>
                </c:pt>
                <c:pt idx="27">
                  <c:v>18</c:v>
                </c:pt>
                <c:pt idx="28">
                  <c:v>20</c:v>
                </c:pt>
                <c:pt idx="29">
                  <c:v>17</c:v>
                </c:pt>
                <c:pt idx="30">
                  <c:v>13</c:v>
                </c:pt>
                <c:pt idx="31">
                  <c:v>21</c:v>
                </c:pt>
                <c:pt idx="32">
                  <c:v>23</c:v>
                </c:pt>
                <c:pt idx="33">
                  <c:v>41</c:v>
                </c:pt>
                <c:pt idx="34">
                  <c:v>15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AF-432D-B222-AE40B868BFD2}"/>
            </c:ext>
          </c:extLst>
        </c:ser>
        <c:ser>
          <c:idx val="2"/>
          <c:order val="1"/>
          <c:tx>
            <c:strRef>
              <c:f>'Consolidado Mort'!$G$2:$G$3</c:f>
              <c:strCache>
                <c:ptCount val="2"/>
                <c:pt idx="0">
                  <c:v>ML</c:v>
                </c:pt>
                <c:pt idx="1">
                  <c:v>MORT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Mort'!$G$4:$G$42</c:f>
              <c:numCache>
                <c:formatCode>General</c:formatCode>
                <c:ptCount val="39"/>
                <c:pt idx="0">
                  <c:v>2</c:v>
                </c:pt>
                <c:pt idx="1">
                  <c:v>2</c:v>
                </c:pt>
                <c:pt idx="2">
                  <c:v>9</c:v>
                </c:pt>
                <c:pt idx="3">
                  <c:v>7</c:v>
                </c:pt>
                <c:pt idx="4">
                  <c:v>4</c:v>
                </c:pt>
                <c:pt idx="5">
                  <c:v>5</c:v>
                </c:pt>
                <c:pt idx="6">
                  <c:v>17</c:v>
                </c:pt>
                <c:pt idx="7">
                  <c:v>7</c:v>
                </c:pt>
                <c:pt idx="8">
                  <c:v>5</c:v>
                </c:pt>
                <c:pt idx="9">
                  <c:v>6</c:v>
                </c:pt>
                <c:pt idx="10">
                  <c:v>8</c:v>
                </c:pt>
                <c:pt idx="11">
                  <c:v>12</c:v>
                </c:pt>
                <c:pt idx="12">
                  <c:v>11</c:v>
                </c:pt>
                <c:pt idx="13">
                  <c:v>11</c:v>
                </c:pt>
                <c:pt idx="14">
                  <c:v>5</c:v>
                </c:pt>
                <c:pt idx="15">
                  <c:v>8</c:v>
                </c:pt>
                <c:pt idx="16">
                  <c:v>8</c:v>
                </c:pt>
                <c:pt idx="17">
                  <c:v>9</c:v>
                </c:pt>
                <c:pt idx="18">
                  <c:v>10</c:v>
                </c:pt>
                <c:pt idx="19">
                  <c:v>10</c:v>
                </c:pt>
                <c:pt idx="20">
                  <c:v>15</c:v>
                </c:pt>
                <c:pt idx="21">
                  <c:v>9</c:v>
                </c:pt>
                <c:pt idx="22">
                  <c:v>14</c:v>
                </c:pt>
                <c:pt idx="23">
                  <c:v>15</c:v>
                </c:pt>
                <c:pt idx="24">
                  <c:v>9</c:v>
                </c:pt>
                <c:pt idx="25">
                  <c:v>16</c:v>
                </c:pt>
                <c:pt idx="26">
                  <c:v>18</c:v>
                </c:pt>
                <c:pt idx="27">
                  <c:v>13</c:v>
                </c:pt>
                <c:pt idx="28">
                  <c:v>19</c:v>
                </c:pt>
                <c:pt idx="29">
                  <c:v>11</c:v>
                </c:pt>
                <c:pt idx="30">
                  <c:v>7</c:v>
                </c:pt>
                <c:pt idx="31">
                  <c:v>12</c:v>
                </c:pt>
                <c:pt idx="32">
                  <c:v>16</c:v>
                </c:pt>
                <c:pt idx="33">
                  <c:v>18</c:v>
                </c:pt>
                <c:pt idx="34">
                  <c:v>10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AF-432D-B222-AE40B868BFD2}"/>
            </c:ext>
          </c:extLst>
        </c:ser>
        <c:ser>
          <c:idx val="6"/>
          <c:order val="3"/>
          <c:tx>
            <c:strRef>
              <c:f>'Consolidado Mort'!$K$2:$K$3</c:f>
              <c:strCache>
                <c:ptCount val="2"/>
                <c:pt idx="0">
                  <c:v>P</c:v>
                </c:pt>
                <c:pt idx="1">
                  <c:v>MORT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val>
            <c:numRef>
              <c:f>'Consolidado Mort'!$K$4:$K$42</c:f>
              <c:numCache>
                <c:formatCode>General</c:formatCode>
                <c:ptCount val="39"/>
                <c:pt idx="0">
                  <c:v>0</c:v>
                </c:pt>
                <c:pt idx="1">
                  <c:v>4</c:v>
                </c:pt>
                <c:pt idx="2">
                  <c:v>8</c:v>
                </c:pt>
                <c:pt idx="3">
                  <c:v>7</c:v>
                </c:pt>
                <c:pt idx="4">
                  <c:v>6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0</c:v>
                </c:pt>
                <c:pt idx="9">
                  <c:v>6</c:v>
                </c:pt>
                <c:pt idx="10">
                  <c:v>4</c:v>
                </c:pt>
                <c:pt idx="11">
                  <c:v>3</c:v>
                </c:pt>
                <c:pt idx="12">
                  <c:v>5</c:v>
                </c:pt>
                <c:pt idx="13">
                  <c:v>10</c:v>
                </c:pt>
                <c:pt idx="14">
                  <c:v>5</c:v>
                </c:pt>
                <c:pt idx="15">
                  <c:v>5</c:v>
                </c:pt>
                <c:pt idx="16">
                  <c:v>6</c:v>
                </c:pt>
                <c:pt idx="17">
                  <c:v>4</c:v>
                </c:pt>
                <c:pt idx="18">
                  <c:v>5</c:v>
                </c:pt>
                <c:pt idx="19">
                  <c:v>3</c:v>
                </c:pt>
                <c:pt idx="20">
                  <c:v>6</c:v>
                </c:pt>
                <c:pt idx="21">
                  <c:v>12</c:v>
                </c:pt>
                <c:pt idx="22">
                  <c:v>4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10</c:v>
                </c:pt>
                <c:pt idx="27">
                  <c:v>6</c:v>
                </c:pt>
                <c:pt idx="28">
                  <c:v>4</c:v>
                </c:pt>
                <c:pt idx="29">
                  <c:v>4</c:v>
                </c:pt>
                <c:pt idx="30">
                  <c:v>8</c:v>
                </c:pt>
                <c:pt idx="31">
                  <c:v>4</c:v>
                </c:pt>
                <c:pt idx="32">
                  <c:v>7</c:v>
                </c:pt>
                <c:pt idx="33">
                  <c:v>7</c:v>
                </c:pt>
                <c:pt idx="34">
                  <c:v>2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1AF-432D-B222-AE40B868BFD2}"/>
            </c:ext>
          </c:extLst>
        </c:ser>
        <c:ser>
          <c:idx val="4"/>
          <c:order val="2"/>
          <c:tx>
            <c:strRef>
              <c:f>'Consolidado Mort'!$I$2:$I$3</c:f>
              <c:strCache>
                <c:ptCount val="2"/>
                <c:pt idx="0">
                  <c:v>MP</c:v>
                </c:pt>
                <c:pt idx="1">
                  <c:v>MORT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val>
            <c:numRef>
              <c:f>'Consolidado Mort'!$I$4:$I$42</c:f>
              <c:numCache>
                <c:formatCode>General</c:formatCode>
                <c:ptCount val="39"/>
                <c:pt idx="0">
                  <c:v>5</c:v>
                </c:pt>
                <c:pt idx="1">
                  <c:v>5</c:v>
                </c:pt>
                <c:pt idx="2">
                  <c:v>3</c:v>
                </c:pt>
                <c:pt idx="3">
                  <c:v>9</c:v>
                </c:pt>
                <c:pt idx="4">
                  <c:v>5</c:v>
                </c:pt>
                <c:pt idx="5">
                  <c:v>7</c:v>
                </c:pt>
                <c:pt idx="6">
                  <c:v>13</c:v>
                </c:pt>
                <c:pt idx="7">
                  <c:v>10</c:v>
                </c:pt>
                <c:pt idx="8">
                  <c:v>7</c:v>
                </c:pt>
                <c:pt idx="9">
                  <c:v>8</c:v>
                </c:pt>
                <c:pt idx="10">
                  <c:v>9</c:v>
                </c:pt>
                <c:pt idx="11">
                  <c:v>10</c:v>
                </c:pt>
                <c:pt idx="12">
                  <c:v>16</c:v>
                </c:pt>
                <c:pt idx="13">
                  <c:v>5</c:v>
                </c:pt>
                <c:pt idx="14">
                  <c:v>10</c:v>
                </c:pt>
                <c:pt idx="15">
                  <c:v>9</c:v>
                </c:pt>
                <c:pt idx="16">
                  <c:v>7</c:v>
                </c:pt>
                <c:pt idx="17">
                  <c:v>8</c:v>
                </c:pt>
                <c:pt idx="18">
                  <c:v>9</c:v>
                </c:pt>
                <c:pt idx="19">
                  <c:v>10</c:v>
                </c:pt>
                <c:pt idx="20">
                  <c:v>7</c:v>
                </c:pt>
                <c:pt idx="21">
                  <c:v>8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8</c:v>
                </c:pt>
                <c:pt idx="26">
                  <c:v>13</c:v>
                </c:pt>
                <c:pt idx="27">
                  <c:v>6</c:v>
                </c:pt>
                <c:pt idx="28">
                  <c:v>8</c:v>
                </c:pt>
                <c:pt idx="29">
                  <c:v>8</c:v>
                </c:pt>
                <c:pt idx="30">
                  <c:v>12</c:v>
                </c:pt>
                <c:pt idx="31">
                  <c:v>14</c:v>
                </c:pt>
                <c:pt idx="32">
                  <c:v>20</c:v>
                </c:pt>
                <c:pt idx="33">
                  <c:v>10</c:v>
                </c:pt>
                <c:pt idx="34">
                  <c:v>6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1AF-432D-B222-AE40B868BF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185583"/>
        <c:axId val="83188911"/>
      </c:areaChart>
      <c:catAx>
        <c:axId val="83185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3188911"/>
        <c:crosses val="autoZero"/>
        <c:auto val="1"/>
        <c:lblAlgn val="ctr"/>
        <c:lblOffset val="100"/>
        <c:noMultiLvlLbl val="0"/>
      </c:catAx>
      <c:valAx>
        <c:axId val="83188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3185583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'Consolidado Mort'!$P$2:$P$3</c:f>
              <c:strCache>
                <c:ptCount val="2"/>
                <c:pt idx="0">
                  <c:v>L</c:v>
                </c:pt>
                <c:pt idx="1">
                  <c:v>MORT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Mort'!$P$4:$P$42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4</c:v>
                </c:pt>
                <c:pt idx="3">
                  <c:v>8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23</c:v>
                </c:pt>
                <c:pt idx="8">
                  <c:v>7</c:v>
                </c:pt>
                <c:pt idx="9">
                  <c:v>18</c:v>
                </c:pt>
                <c:pt idx="10">
                  <c:v>24</c:v>
                </c:pt>
                <c:pt idx="11">
                  <c:v>35</c:v>
                </c:pt>
                <c:pt idx="12">
                  <c:v>10</c:v>
                </c:pt>
                <c:pt idx="13">
                  <c:v>17</c:v>
                </c:pt>
                <c:pt idx="14">
                  <c:v>11</c:v>
                </c:pt>
                <c:pt idx="15">
                  <c:v>14</c:v>
                </c:pt>
                <c:pt idx="16">
                  <c:v>15</c:v>
                </c:pt>
                <c:pt idx="17">
                  <c:v>17</c:v>
                </c:pt>
                <c:pt idx="18">
                  <c:v>4</c:v>
                </c:pt>
                <c:pt idx="19">
                  <c:v>13</c:v>
                </c:pt>
                <c:pt idx="20">
                  <c:v>27</c:v>
                </c:pt>
                <c:pt idx="21">
                  <c:v>12</c:v>
                </c:pt>
                <c:pt idx="22">
                  <c:v>8</c:v>
                </c:pt>
                <c:pt idx="23">
                  <c:v>12</c:v>
                </c:pt>
                <c:pt idx="24">
                  <c:v>11</c:v>
                </c:pt>
                <c:pt idx="25">
                  <c:v>8</c:v>
                </c:pt>
                <c:pt idx="26">
                  <c:v>13</c:v>
                </c:pt>
                <c:pt idx="27">
                  <c:v>10</c:v>
                </c:pt>
                <c:pt idx="28">
                  <c:v>5</c:v>
                </c:pt>
                <c:pt idx="29">
                  <c:v>8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7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11-456A-8BB1-5479BCBBBA73}"/>
            </c:ext>
          </c:extLst>
        </c:ser>
        <c:ser>
          <c:idx val="2"/>
          <c:order val="1"/>
          <c:tx>
            <c:strRef>
              <c:f>'Consolidado Mort'!$R$2:$R$3</c:f>
              <c:strCache>
                <c:ptCount val="2"/>
                <c:pt idx="0">
                  <c:v>ML</c:v>
                </c:pt>
                <c:pt idx="1">
                  <c:v>MORT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Mort'!$R$4:$R$42</c:f>
              <c:numCache>
                <c:formatCode>General</c:formatCode>
                <c:ptCount val="39"/>
                <c:pt idx="0">
                  <c:v>2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7</c:v>
                </c:pt>
                <c:pt idx="8">
                  <c:v>2</c:v>
                </c:pt>
                <c:pt idx="9">
                  <c:v>6</c:v>
                </c:pt>
                <c:pt idx="10">
                  <c:v>7</c:v>
                </c:pt>
                <c:pt idx="11">
                  <c:v>4</c:v>
                </c:pt>
                <c:pt idx="12">
                  <c:v>3</c:v>
                </c:pt>
                <c:pt idx="13">
                  <c:v>2</c:v>
                </c:pt>
                <c:pt idx="14">
                  <c:v>6</c:v>
                </c:pt>
                <c:pt idx="15">
                  <c:v>3</c:v>
                </c:pt>
                <c:pt idx="16">
                  <c:v>7</c:v>
                </c:pt>
                <c:pt idx="17">
                  <c:v>4</c:v>
                </c:pt>
                <c:pt idx="18">
                  <c:v>1</c:v>
                </c:pt>
                <c:pt idx="19">
                  <c:v>5</c:v>
                </c:pt>
                <c:pt idx="20">
                  <c:v>0</c:v>
                </c:pt>
                <c:pt idx="21">
                  <c:v>1</c:v>
                </c:pt>
                <c:pt idx="22">
                  <c:v>4</c:v>
                </c:pt>
                <c:pt idx="23">
                  <c:v>5</c:v>
                </c:pt>
                <c:pt idx="24">
                  <c:v>2</c:v>
                </c:pt>
                <c:pt idx="25">
                  <c:v>1</c:v>
                </c:pt>
                <c:pt idx="26">
                  <c:v>3</c:v>
                </c:pt>
                <c:pt idx="27">
                  <c:v>3</c:v>
                </c:pt>
                <c:pt idx="28">
                  <c:v>2</c:v>
                </c:pt>
                <c:pt idx="29">
                  <c:v>2</c:v>
                </c:pt>
                <c:pt idx="30">
                  <c:v>1</c:v>
                </c:pt>
                <c:pt idx="31">
                  <c:v>4</c:v>
                </c:pt>
                <c:pt idx="32">
                  <c:v>1</c:v>
                </c:pt>
                <c:pt idx="33">
                  <c:v>3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11-456A-8BB1-5479BCBBBA73}"/>
            </c:ext>
          </c:extLst>
        </c:ser>
        <c:ser>
          <c:idx val="4"/>
          <c:order val="2"/>
          <c:tx>
            <c:strRef>
              <c:f>'Consolidado Mort'!$T$2:$T$3</c:f>
              <c:strCache>
                <c:ptCount val="2"/>
                <c:pt idx="0">
                  <c:v>MP</c:v>
                </c:pt>
                <c:pt idx="1">
                  <c:v>MORT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Mort'!$T$4:$T$42</c:f>
              <c:numCache>
                <c:formatCode>General</c:formatCode>
                <c:ptCount val="39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7</c:v>
                </c:pt>
                <c:pt idx="4">
                  <c:v>4</c:v>
                </c:pt>
                <c:pt idx="5">
                  <c:v>4</c:v>
                </c:pt>
                <c:pt idx="6">
                  <c:v>9</c:v>
                </c:pt>
                <c:pt idx="7">
                  <c:v>5</c:v>
                </c:pt>
                <c:pt idx="8">
                  <c:v>7</c:v>
                </c:pt>
                <c:pt idx="9">
                  <c:v>7</c:v>
                </c:pt>
                <c:pt idx="10">
                  <c:v>8</c:v>
                </c:pt>
                <c:pt idx="11">
                  <c:v>4</c:v>
                </c:pt>
                <c:pt idx="12">
                  <c:v>11</c:v>
                </c:pt>
                <c:pt idx="13">
                  <c:v>10</c:v>
                </c:pt>
                <c:pt idx="14">
                  <c:v>8</c:v>
                </c:pt>
                <c:pt idx="15">
                  <c:v>11</c:v>
                </c:pt>
                <c:pt idx="16">
                  <c:v>3</c:v>
                </c:pt>
                <c:pt idx="17">
                  <c:v>8</c:v>
                </c:pt>
                <c:pt idx="18">
                  <c:v>5</c:v>
                </c:pt>
                <c:pt idx="19">
                  <c:v>5</c:v>
                </c:pt>
                <c:pt idx="20">
                  <c:v>7</c:v>
                </c:pt>
                <c:pt idx="21">
                  <c:v>4</c:v>
                </c:pt>
                <c:pt idx="22">
                  <c:v>9</c:v>
                </c:pt>
                <c:pt idx="23">
                  <c:v>14</c:v>
                </c:pt>
                <c:pt idx="24">
                  <c:v>9</c:v>
                </c:pt>
                <c:pt idx="25">
                  <c:v>3</c:v>
                </c:pt>
                <c:pt idx="26">
                  <c:v>7</c:v>
                </c:pt>
                <c:pt idx="27">
                  <c:v>3</c:v>
                </c:pt>
                <c:pt idx="28">
                  <c:v>5</c:v>
                </c:pt>
                <c:pt idx="29">
                  <c:v>6</c:v>
                </c:pt>
                <c:pt idx="30">
                  <c:v>7</c:v>
                </c:pt>
                <c:pt idx="31">
                  <c:v>8</c:v>
                </c:pt>
                <c:pt idx="32">
                  <c:v>7</c:v>
                </c:pt>
                <c:pt idx="33">
                  <c:v>6</c:v>
                </c:pt>
                <c:pt idx="34">
                  <c:v>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311-456A-8BB1-5479BCBBBA73}"/>
            </c:ext>
          </c:extLst>
        </c:ser>
        <c:ser>
          <c:idx val="6"/>
          <c:order val="3"/>
          <c:tx>
            <c:strRef>
              <c:f>'Consolidado Mort'!$V$2:$V$3</c:f>
              <c:strCache>
                <c:ptCount val="2"/>
                <c:pt idx="0">
                  <c:v>P</c:v>
                </c:pt>
                <c:pt idx="1">
                  <c:v>MORT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Mort'!$V$4:$V$42</c:f>
              <c:numCache>
                <c:formatCode>General</c:formatCode>
                <c:ptCount val="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</c:v>
                </c:pt>
                <c:pt idx="4">
                  <c:v>1</c:v>
                </c:pt>
                <c:pt idx="5">
                  <c:v>3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4</c:v>
                </c:pt>
                <c:pt idx="10">
                  <c:v>6</c:v>
                </c:pt>
                <c:pt idx="11">
                  <c:v>7</c:v>
                </c:pt>
                <c:pt idx="12">
                  <c:v>1</c:v>
                </c:pt>
                <c:pt idx="13">
                  <c:v>5</c:v>
                </c:pt>
                <c:pt idx="14">
                  <c:v>1</c:v>
                </c:pt>
                <c:pt idx="15">
                  <c:v>3</c:v>
                </c:pt>
                <c:pt idx="16">
                  <c:v>2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2</c:v>
                </c:pt>
                <c:pt idx="26">
                  <c:v>4</c:v>
                </c:pt>
                <c:pt idx="27">
                  <c:v>0</c:v>
                </c:pt>
                <c:pt idx="28">
                  <c:v>2</c:v>
                </c:pt>
                <c:pt idx="29">
                  <c:v>1</c:v>
                </c:pt>
                <c:pt idx="30">
                  <c:v>1</c:v>
                </c:pt>
                <c:pt idx="31">
                  <c:v>2</c:v>
                </c:pt>
                <c:pt idx="32">
                  <c:v>4</c:v>
                </c:pt>
                <c:pt idx="33">
                  <c:v>3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311-456A-8BB1-5479BCBBBA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56991"/>
        <c:axId val="89749503"/>
      </c:areaChart>
      <c:catAx>
        <c:axId val="8975699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9749503"/>
        <c:crosses val="autoZero"/>
        <c:auto val="1"/>
        <c:lblAlgn val="ctr"/>
        <c:lblOffset val="100"/>
        <c:noMultiLvlLbl val="0"/>
      </c:catAx>
      <c:valAx>
        <c:axId val="89749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9756991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263</xdr:col>
      <xdr:colOff>294408</xdr:colOff>
      <xdr:row>3</xdr:row>
      <xdr:rowOff>173193</xdr:rowOff>
    </xdr:from>
    <xdr:to>
      <xdr:col>277</xdr:col>
      <xdr:colOff>190499</xdr:colOff>
      <xdr:row>29</xdr:row>
      <xdr:rowOff>225136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FFB11B17-E857-4AF4-81CF-8F9D29CBAD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277</xdr:col>
      <xdr:colOff>571500</xdr:colOff>
      <xdr:row>3</xdr:row>
      <xdr:rowOff>173182</xdr:rowOff>
    </xdr:from>
    <xdr:to>
      <xdr:col>291</xdr:col>
      <xdr:colOff>467591</xdr:colOff>
      <xdr:row>29</xdr:row>
      <xdr:rowOff>225125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F6D631F2-745E-43B6-8E9B-2E6826D2CC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263</xdr:col>
      <xdr:colOff>294409</xdr:colOff>
      <xdr:row>30</xdr:row>
      <xdr:rowOff>190500</xdr:rowOff>
    </xdr:from>
    <xdr:to>
      <xdr:col>277</xdr:col>
      <xdr:colOff>190500</xdr:colOff>
      <xdr:row>57</xdr:row>
      <xdr:rowOff>17307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519A5440-122E-400D-9173-837B1AD474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277</xdr:col>
      <xdr:colOff>571500</xdr:colOff>
      <xdr:row>30</xdr:row>
      <xdr:rowOff>225137</xdr:rowOff>
    </xdr:from>
    <xdr:to>
      <xdr:col>291</xdr:col>
      <xdr:colOff>467591</xdr:colOff>
      <xdr:row>57</xdr:row>
      <xdr:rowOff>51944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60CDA562-750A-4B7B-B771-0605C0E130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263</xdr:col>
      <xdr:colOff>312964</xdr:colOff>
      <xdr:row>57</xdr:row>
      <xdr:rowOff>122465</xdr:rowOff>
    </xdr:from>
    <xdr:to>
      <xdr:col>277</xdr:col>
      <xdr:colOff>190500</xdr:colOff>
      <xdr:row>75</xdr:row>
      <xdr:rowOff>1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6CFD1769-3B6D-4DAD-8B4A-B7BCDE2461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209549</xdr:colOff>
      <xdr:row>42</xdr:row>
      <xdr:rowOff>190499</xdr:rowOff>
    </xdr:from>
    <xdr:to>
      <xdr:col>11</xdr:col>
      <xdr:colOff>704849</xdr:colOff>
      <xdr:row>64</xdr:row>
      <xdr:rowOff>200024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95250</xdr:colOff>
      <xdr:row>42</xdr:row>
      <xdr:rowOff>190500</xdr:rowOff>
    </xdr:from>
    <xdr:to>
      <xdr:col>22</xdr:col>
      <xdr:colOff>733425</xdr:colOff>
      <xdr:row>65</xdr:row>
      <xdr:rowOff>9525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A1:V66"/>
  <sheetViews>
    <sheetView workbookViewId="0"/>
  </sheetViews>
  <sheetFormatPr baseColWidth="10" defaultColWidth="11.42578125" defaultRowHeight="15" x14ac:dyDescent="0.25"/>
  <cols>
    <col min="1" max="2" width="13.28515625" style="62" bestFit="1" customWidth="1"/>
    <col min="3" max="3" width="11" style="62" bestFit="1" customWidth="1"/>
    <col min="4" max="4" width="11.28515625" style="62" bestFit="1" customWidth="1"/>
    <col min="5" max="5" width="11" style="62" bestFit="1" customWidth="1"/>
    <col min="6" max="6" width="11.28515625" style="62" bestFit="1" customWidth="1"/>
    <col min="7" max="7" width="11" style="62" bestFit="1" customWidth="1"/>
    <col min="8" max="8" width="11.28515625" style="62" bestFit="1" customWidth="1"/>
    <col min="9" max="9" width="11" style="62" bestFit="1" customWidth="1"/>
    <col min="10" max="10" width="11.28515625" style="62" bestFit="1" customWidth="1"/>
    <col min="11" max="11" width="11" style="62" bestFit="1" customWidth="1"/>
    <col min="12" max="12" width="11.28515625" style="62" bestFit="1" customWidth="1"/>
    <col min="13" max="13" width="11" style="62" bestFit="1" customWidth="1"/>
    <col min="14" max="14" width="11.28515625" style="62" bestFit="1" customWidth="1"/>
    <col min="15" max="15" width="11" style="62" bestFit="1" customWidth="1"/>
    <col min="16" max="16" width="11.28515625" style="62" bestFit="1" customWidth="1"/>
    <col min="17" max="17" width="11" style="62" bestFit="1" customWidth="1"/>
    <col min="18" max="18" width="11.28515625" style="62" bestFit="1" customWidth="1"/>
    <col min="19" max="19" width="11" style="62" bestFit="1" customWidth="1"/>
    <col min="20" max="20" width="11.28515625" style="62" bestFit="1" customWidth="1"/>
    <col min="21" max="16384" width="11.42578125" style="62"/>
  </cols>
  <sheetData>
    <row r="1" spans="1:20" ht="15.75" thickBot="1" x14ac:dyDescent="0.3"/>
    <row r="2" spans="1:20" s="273" customFormat="1" ht="21.75" thickBot="1" x14ac:dyDescent="0.3">
      <c r="A2" s="638" t="s">
        <v>120</v>
      </c>
      <c r="B2" s="638"/>
      <c r="C2" s="639" t="s">
        <v>117</v>
      </c>
      <c r="D2" s="640"/>
      <c r="E2" s="640"/>
      <c r="F2" s="640"/>
      <c r="G2" s="640"/>
      <c r="H2" s="640"/>
      <c r="I2" s="640"/>
      <c r="J2" s="640"/>
      <c r="K2" s="640"/>
      <c r="L2" s="640"/>
      <c r="M2" s="640"/>
      <c r="N2" s="640"/>
      <c r="O2" s="640"/>
      <c r="P2" s="640"/>
      <c r="Q2" s="640"/>
      <c r="R2" s="640"/>
      <c r="S2" s="640"/>
      <c r="T2" s="641"/>
    </row>
    <row r="3" spans="1:20" s="273" customFormat="1" ht="21.75" thickBot="1" x14ac:dyDescent="0.3">
      <c r="C3" s="642" t="s">
        <v>119</v>
      </c>
      <c r="D3" s="643"/>
      <c r="E3" s="643"/>
      <c r="F3" s="643"/>
      <c r="G3" s="643"/>
      <c r="H3" s="643"/>
      <c r="I3" s="643"/>
      <c r="J3" s="643"/>
      <c r="K3" s="643"/>
      <c r="L3" s="644"/>
      <c r="M3" s="645" t="s">
        <v>118</v>
      </c>
      <c r="N3" s="646"/>
      <c r="O3" s="646"/>
      <c r="P3" s="646"/>
      <c r="Q3" s="646"/>
      <c r="R3" s="646"/>
      <c r="S3" s="646"/>
      <c r="T3" s="647"/>
    </row>
    <row r="4" spans="1:20" ht="15" customHeight="1" thickBot="1" x14ac:dyDescent="0.3">
      <c r="A4" s="648" t="s">
        <v>114</v>
      </c>
      <c r="B4" s="649"/>
      <c r="C4" s="654" t="s">
        <v>109</v>
      </c>
      <c r="D4" s="655"/>
      <c r="E4" s="656" t="s">
        <v>108</v>
      </c>
      <c r="F4" s="657"/>
      <c r="G4" s="654" t="s">
        <v>107</v>
      </c>
      <c r="H4" s="655"/>
      <c r="I4" s="658" t="s">
        <v>106</v>
      </c>
      <c r="J4" s="659"/>
      <c r="K4" s="654" t="s">
        <v>105</v>
      </c>
      <c r="L4" s="655"/>
      <c r="M4" s="652" t="s">
        <v>109</v>
      </c>
      <c r="N4" s="653"/>
      <c r="O4" s="650" t="s">
        <v>108</v>
      </c>
      <c r="P4" s="651"/>
      <c r="Q4" s="652" t="s">
        <v>107</v>
      </c>
      <c r="R4" s="653"/>
      <c r="S4" s="650" t="s">
        <v>106</v>
      </c>
      <c r="T4" s="651"/>
    </row>
    <row r="5" spans="1:20" ht="15" customHeight="1" x14ac:dyDescent="0.25">
      <c r="A5" s="185"/>
      <c r="B5" s="185"/>
      <c r="C5" s="232" t="s">
        <v>103</v>
      </c>
      <c r="D5" s="231" t="s">
        <v>102</v>
      </c>
      <c r="E5" s="232" t="s">
        <v>103</v>
      </c>
      <c r="F5" s="231" t="s">
        <v>102</v>
      </c>
      <c r="G5" s="232" t="s">
        <v>103</v>
      </c>
      <c r="H5" s="231" t="s">
        <v>102</v>
      </c>
      <c r="I5" s="234" t="s">
        <v>103</v>
      </c>
      <c r="J5" s="233" t="s">
        <v>102</v>
      </c>
      <c r="K5" s="232" t="s">
        <v>103</v>
      </c>
      <c r="L5" s="231" t="s">
        <v>102</v>
      </c>
      <c r="M5" s="232" t="s">
        <v>103</v>
      </c>
      <c r="N5" s="231" t="s">
        <v>102</v>
      </c>
      <c r="O5" s="234" t="s">
        <v>103</v>
      </c>
      <c r="P5" s="233" t="s">
        <v>102</v>
      </c>
      <c r="Q5" s="232" t="s">
        <v>103</v>
      </c>
      <c r="R5" s="231" t="s">
        <v>102</v>
      </c>
      <c r="S5" s="234" t="s">
        <v>103</v>
      </c>
      <c r="T5" s="231" t="s">
        <v>102</v>
      </c>
    </row>
    <row r="6" spans="1:20" ht="24" customHeight="1" x14ac:dyDescent="0.25">
      <c r="A6" s="185" t="s">
        <v>101</v>
      </c>
      <c r="B6" s="185" t="s">
        <v>100</v>
      </c>
      <c r="C6" s="183">
        <v>122</v>
      </c>
      <c r="D6" s="180"/>
      <c r="E6" s="59">
        <v>120.5</v>
      </c>
      <c r="F6" s="182"/>
      <c r="G6" s="59">
        <v>123.5</v>
      </c>
      <c r="H6" s="182"/>
      <c r="I6" s="230">
        <v>120</v>
      </c>
      <c r="J6" s="229"/>
      <c r="K6" s="59">
        <v>119</v>
      </c>
      <c r="L6" s="182"/>
      <c r="M6" s="59">
        <v>124</v>
      </c>
      <c r="N6" s="182"/>
      <c r="O6" s="230">
        <v>122</v>
      </c>
      <c r="P6" s="229"/>
      <c r="Q6" s="59">
        <v>121.5</v>
      </c>
      <c r="R6" s="182"/>
      <c r="S6" s="230">
        <v>117.5</v>
      </c>
      <c r="T6" s="182"/>
    </row>
    <row r="7" spans="1:20" x14ac:dyDescent="0.25">
      <c r="A7" s="179">
        <v>5</v>
      </c>
      <c r="B7" s="153">
        <v>6.4000000000000001E-2</v>
      </c>
      <c r="C7" s="262">
        <f t="shared" ref="C7:C15" si="0">(($C$16-$C$6)*B7)+C6</f>
        <v>124.56704000000001</v>
      </c>
      <c r="D7" s="235">
        <f t="shared" ref="D7:D15" si="1">C7-C6</f>
        <v>2.5670400000000058</v>
      </c>
      <c r="E7" s="262">
        <f>(($E$16-$E$6)*$B$7)+E6</f>
        <v>123.16304</v>
      </c>
      <c r="F7" s="235">
        <f t="shared" ref="F7:F15" si="2">E7-E6</f>
        <v>2.6630399999999952</v>
      </c>
      <c r="G7" s="262">
        <f>(($G$16-$G$6)*$B$7)+G6</f>
        <v>125.97104</v>
      </c>
      <c r="H7" s="235">
        <f t="shared" ref="H7:H15" si="3">G7-G6</f>
        <v>2.4710400000000021</v>
      </c>
      <c r="I7" s="260">
        <f>(($I$16-$I$6)*$B$7)+I6</f>
        <v>122.69504000000001</v>
      </c>
      <c r="J7" s="238">
        <f t="shared" ref="J7:J15" si="4">I7-I6</f>
        <v>2.6950400000000059</v>
      </c>
      <c r="K7" s="262">
        <f>(($K$16-$K$6)*$B$7)+K6</f>
        <v>121.75904</v>
      </c>
      <c r="L7" s="235">
        <f t="shared" ref="L7:L15" si="5">K7-K6</f>
        <v>2.7590399999999988</v>
      </c>
      <c r="M7" s="262">
        <f>(($M$16-$M$6)*$B$7)+M6</f>
        <v>126.43904000000001</v>
      </c>
      <c r="N7" s="235">
        <f t="shared" ref="N7:N15" si="6">M7-M6</f>
        <v>2.4390400000000056</v>
      </c>
      <c r="O7" s="260">
        <f>(($O$16-$O$6)*$B$7)+O6</f>
        <v>124.56704000000001</v>
      </c>
      <c r="P7" s="238">
        <f t="shared" ref="P7:P15" si="7">O7-O6</f>
        <v>2.5670400000000058</v>
      </c>
      <c r="Q7" s="262">
        <f>(($Q$16-$Q$6)*$B$7)+Q6</f>
        <v>124.09904</v>
      </c>
      <c r="R7" s="235">
        <f t="shared" ref="R7:R15" si="8">Q7-Q6</f>
        <v>2.5990400000000022</v>
      </c>
      <c r="S7" s="260">
        <f>(($S$16-$S$6)*$B$7)+S6</f>
        <v>120.35504</v>
      </c>
      <c r="T7" s="235">
        <f t="shared" ref="T7:T15" si="9">S7-S6</f>
        <v>2.8550400000000025</v>
      </c>
    </row>
    <row r="8" spans="1:20" x14ac:dyDescent="0.25">
      <c r="A8" s="176">
        <v>15</v>
      </c>
      <c r="B8" s="153">
        <v>7.4999999999999997E-2</v>
      </c>
      <c r="C8" s="270">
        <f t="shared" si="0"/>
        <v>127.57529000000001</v>
      </c>
      <c r="D8" s="235">
        <f t="shared" si="1"/>
        <v>3.0082500000000039</v>
      </c>
      <c r="E8" s="270">
        <f>(($E$16-$E$6)*$B$8)+E7</f>
        <v>126.28379</v>
      </c>
      <c r="F8" s="235">
        <f t="shared" si="2"/>
        <v>3.120750000000001</v>
      </c>
      <c r="G8" s="272">
        <f>(($G$16-$G$6)*$B$8)+G7</f>
        <v>128.86679000000001</v>
      </c>
      <c r="H8" s="235">
        <f t="shared" si="3"/>
        <v>2.8957500000000067</v>
      </c>
      <c r="I8" s="271">
        <f>(($I$16-$I$6)*$B$8)+I7</f>
        <v>125.85329</v>
      </c>
      <c r="J8" s="238">
        <f t="shared" si="4"/>
        <v>3.1582499999999953</v>
      </c>
      <c r="K8" s="270">
        <f>(($K$16-$K$6)*$B$8)+K7</f>
        <v>124.99229</v>
      </c>
      <c r="L8" s="235">
        <f t="shared" si="5"/>
        <v>3.2332499999999982</v>
      </c>
      <c r="M8" s="267">
        <f>(($M$16-$M$6)*$B$8)+M7</f>
        <v>129.29729</v>
      </c>
      <c r="N8" s="235">
        <f t="shared" si="6"/>
        <v>2.8582499999999982</v>
      </c>
      <c r="O8" s="269">
        <f>(($O$16-$O$6)*$B$8)+O7</f>
        <v>127.57529000000001</v>
      </c>
      <c r="P8" s="238">
        <f t="shared" si="7"/>
        <v>3.0082500000000039</v>
      </c>
      <c r="Q8" s="267">
        <f>(($Q$16-$Q$6)*$B$8)+Q7</f>
        <v>127.14479</v>
      </c>
      <c r="R8" s="235">
        <f t="shared" si="8"/>
        <v>3.0457499999999982</v>
      </c>
      <c r="S8" s="268">
        <f>(($S$16-$S$6)*$B$8)+S7</f>
        <v>123.70079</v>
      </c>
      <c r="T8" s="235">
        <f t="shared" si="9"/>
        <v>3.3457499999999953</v>
      </c>
    </row>
    <row r="9" spans="1:20" x14ac:dyDescent="0.25">
      <c r="A9" s="172">
        <v>25</v>
      </c>
      <c r="B9" s="153">
        <v>8.6999999999999994E-2</v>
      </c>
      <c r="C9" s="267">
        <f t="shared" si="0"/>
        <v>131.06486000000001</v>
      </c>
      <c r="D9" s="235">
        <f t="shared" si="1"/>
        <v>3.4895700000000005</v>
      </c>
      <c r="E9" s="250">
        <f>(($E$16-$E$6)*$B$9)+E8</f>
        <v>129.90386000000001</v>
      </c>
      <c r="F9" s="235">
        <f t="shared" si="2"/>
        <v>3.6200700000000126</v>
      </c>
      <c r="G9" s="266">
        <f>(($G$16-$G$6)*$B$9)+G8</f>
        <v>132.22586000000001</v>
      </c>
      <c r="H9" s="235">
        <f t="shared" si="3"/>
        <v>3.3590700000000027</v>
      </c>
      <c r="I9" s="265">
        <f>(($I$16-$I$6)*$B$9)+I8</f>
        <v>129.51686000000001</v>
      </c>
      <c r="J9" s="238">
        <f t="shared" si="4"/>
        <v>3.6635700000000071</v>
      </c>
      <c r="K9" s="250">
        <f>(($K$16-$K$6)*$B$9)+K8</f>
        <v>128.74286000000001</v>
      </c>
      <c r="L9" s="235">
        <f t="shared" si="5"/>
        <v>3.7505700000000104</v>
      </c>
      <c r="M9" s="266">
        <f>(($M$16-$M$6)*$B$9)+M8</f>
        <v>132.61286000000001</v>
      </c>
      <c r="N9" s="235">
        <f t="shared" si="6"/>
        <v>3.3155700000000081</v>
      </c>
      <c r="O9" s="265">
        <f>(($O$16-$O$6)*$B$9)+O8</f>
        <v>131.06486000000001</v>
      </c>
      <c r="P9" s="238">
        <f t="shared" si="7"/>
        <v>3.4895700000000005</v>
      </c>
      <c r="Q9" s="266">
        <f>(($Q$16-$Q$6)*$B$9)+Q8</f>
        <v>130.67786000000001</v>
      </c>
      <c r="R9" s="235">
        <f t="shared" si="8"/>
        <v>3.5330700000000093</v>
      </c>
      <c r="S9" s="265">
        <f>(($S$16-$S$6)*$B$9)+S8</f>
        <v>127.58186000000001</v>
      </c>
      <c r="T9" s="235">
        <f t="shared" si="9"/>
        <v>3.8810700000000082</v>
      </c>
    </row>
    <row r="10" spans="1:20" x14ac:dyDescent="0.25">
      <c r="A10" s="264">
        <v>35</v>
      </c>
      <c r="B10" s="153">
        <v>9.9000000000000005E-2</v>
      </c>
      <c r="C10" s="263">
        <f t="shared" si="0"/>
        <v>135.03575000000001</v>
      </c>
      <c r="D10" s="235">
        <f t="shared" si="1"/>
        <v>3.9708899999999971</v>
      </c>
      <c r="E10" s="263">
        <f>(($E$16-$E$6)*$B$10)+E9</f>
        <v>134.02325000000002</v>
      </c>
      <c r="F10" s="235">
        <f t="shared" si="2"/>
        <v>4.1193900000000099</v>
      </c>
      <c r="G10" s="254">
        <f>(($G$16-$G$6)*$B$10)+G9</f>
        <v>136.04825000000002</v>
      </c>
      <c r="H10" s="235">
        <f t="shared" si="3"/>
        <v>3.8223900000000128</v>
      </c>
      <c r="I10" s="251">
        <f>(($I$16-$I$6)*$B$10)+I9</f>
        <v>133.68575000000001</v>
      </c>
      <c r="J10" s="238">
        <f t="shared" si="4"/>
        <v>4.1688900000000046</v>
      </c>
      <c r="K10" s="263">
        <f>(($K$16-$K$6)*$B$10)+K9</f>
        <v>133.01075</v>
      </c>
      <c r="L10" s="235">
        <f t="shared" si="5"/>
        <v>4.2678899999999942</v>
      </c>
      <c r="M10" s="262">
        <f>(($M$16-$M$6)*$B$10)+M9</f>
        <v>136.38575</v>
      </c>
      <c r="N10" s="235">
        <f t="shared" si="6"/>
        <v>3.7728899999999896</v>
      </c>
      <c r="O10" s="260">
        <f>(($O$16-$O$6)*$B$10)+O9</f>
        <v>135.03575000000001</v>
      </c>
      <c r="P10" s="238">
        <f t="shared" si="7"/>
        <v>3.9708899999999971</v>
      </c>
      <c r="Q10" s="261">
        <f>(($Q$16-$Q$6)*$B$10)+Q9</f>
        <v>134.69825</v>
      </c>
      <c r="R10" s="235">
        <f t="shared" si="8"/>
        <v>4.0203899999999919</v>
      </c>
      <c r="S10" s="260">
        <f>(($S$16-$S$6)*$B$10)+S9</f>
        <v>131.99825000000001</v>
      </c>
      <c r="T10" s="235">
        <f t="shared" si="9"/>
        <v>4.4163900000000069</v>
      </c>
    </row>
    <row r="11" spans="1:20" x14ac:dyDescent="0.25">
      <c r="A11" s="165">
        <v>45</v>
      </c>
      <c r="B11" s="153">
        <v>0.111</v>
      </c>
      <c r="C11" s="261">
        <f t="shared" si="0"/>
        <v>139.48796000000002</v>
      </c>
      <c r="D11" s="235">
        <f t="shared" si="1"/>
        <v>4.452210000000008</v>
      </c>
      <c r="E11" s="261">
        <f>(($E$16-$E$6)*$B$11)+E10</f>
        <v>138.64196000000001</v>
      </c>
      <c r="F11" s="235">
        <f t="shared" si="2"/>
        <v>4.618709999999993</v>
      </c>
      <c r="G11" s="246">
        <f>(($G$16-$G$6)*$B$11)+G10</f>
        <v>140.33396000000002</v>
      </c>
      <c r="H11" s="235">
        <f t="shared" si="3"/>
        <v>4.2857099999999946</v>
      </c>
      <c r="I11" s="260">
        <f>(($I$16-$I$6)*$B$11)+I10</f>
        <v>138.35996</v>
      </c>
      <c r="J11" s="238">
        <f t="shared" si="4"/>
        <v>4.674209999999988</v>
      </c>
      <c r="K11" s="259">
        <f>(($K$16-$K$6)*$B$11)+K10</f>
        <v>137.79596000000001</v>
      </c>
      <c r="L11" s="235">
        <f t="shared" si="5"/>
        <v>4.7852100000000064</v>
      </c>
      <c r="M11" s="259">
        <f>(($M$16-$M$6)*$B$11)+M10</f>
        <v>140.61596</v>
      </c>
      <c r="N11" s="235">
        <f t="shared" si="6"/>
        <v>4.2302099999999996</v>
      </c>
      <c r="O11" s="255">
        <f>(($O$16-$O$6)*$B$11)+O10</f>
        <v>139.48796000000002</v>
      </c>
      <c r="P11" s="238">
        <f t="shared" si="7"/>
        <v>4.452210000000008</v>
      </c>
      <c r="Q11" s="250">
        <f>(($Q$16-$Q$6)*$B$11)+Q10</f>
        <v>139.20596</v>
      </c>
      <c r="R11" s="235">
        <f t="shared" si="8"/>
        <v>4.507710000000003</v>
      </c>
      <c r="S11" s="258">
        <f>(($S$16-$S$6)*$B$11)+S10</f>
        <v>136.94996</v>
      </c>
      <c r="T11" s="235">
        <f t="shared" si="9"/>
        <v>4.9517099999999914</v>
      </c>
    </row>
    <row r="12" spans="1:20" x14ac:dyDescent="0.25">
      <c r="A12" s="163">
        <v>55</v>
      </c>
      <c r="B12" s="153">
        <v>0.123</v>
      </c>
      <c r="C12" s="254">
        <f t="shared" si="0"/>
        <v>144.42149000000001</v>
      </c>
      <c r="D12" s="235">
        <f t="shared" si="1"/>
        <v>4.9335299999999904</v>
      </c>
      <c r="E12" s="257">
        <f>(($E$16-$E$6)*$B$12)+E11</f>
        <v>143.75999000000002</v>
      </c>
      <c r="F12" s="235">
        <f t="shared" si="2"/>
        <v>5.1180300000000045</v>
      </c>
      <c r="G12" s="256">
        <f>(($G$16-$G$6)*$B$12)+G11</f>
        <v>145.08299000000002</v>
      </c>
      <c r="H12" s="235">
        <f t="shared" si="3"/>
        <v>4.7490300000000047</v>
      </c>
      <c r="I12" s="255">
        <f>(($I$16-$I$6)*$B$12)+I11</f>
        <v>143.53949</v>
      </c>
      <c r="J12" s="238">
        <f t="shared" si="4"/>
        <v>5.1795299999999997</v>
      </c>
      <c r="K12" s="254">
        <f>(($K$16-$K$6)*$B$12)+K11</f>
        <v>143.09849</v>
      </c>
      <c r="L12" s="235">
        <f t="shared" si="5"/>
        <v>5.3025299999999902</v>
      </c>
      <c r="M12" s="250">
        <f>(($M$16-$M6)*$B$12)+M11</f>
        <v>145.30349000000001</v>
      </c>
      <c r="N12" s="235">
        <f t="shared" si="6"/>
        <v>4.6875300000000095</v>
      </c>
      <c r="O12" s="251">
        <f>(($O$16-$O6)*$B$12)+O11</f>
        <v>144.42149000000001</v>
      </c>
      <c r="P12" s="238">
        <f t="shared" si="7"/>
        <v>4.9335299999999904</v>
      </c>
      <c r="Q12" s="249">
        <f>(($Q$16-$Q6)*$B$12)+Q11</f>
        <v>144.20099000000002</v>
      </c>
      <c r="R12" s="235">
        <f t="shared" si="8"/>
        <v>4.9950300000000141</v>
      </c>
      <c r="S12" s="253">
        <f>(($S$16-$S6)*$B$12)+S11</f>
        <v>142.43699000000001</v>
      </c>
      <c r="T12" s="235">
        <f t="shared" si="9"/>
        <v>5.4870300000000043</v>
      </c>
    </row>
    <row r="13" spans="1:20" x14ac:dyDescent="0.25">
      <c r="A13" s="161">
        <v>60</v>
      </c>
      <c r="B13" s="153">
        <v>0.13500000000000001</v>
      </c>
      <c r="C13" s="250">
        <f t="shared" si="0"/>
        <v>149.83634000000001</v>
      </c>
      <c r="D13" s="235">
        <f t="shared" si="1"/>
        <v>5.4148500000000013</v>
      </c>
      <c r="E13" s="250">
        <f>(($E$16-$E$6)*$B$13)+E12</f>
        <v>149.37734</v>
      </c>
      <c r="F13" s="235">
        <f t="shared" si="2"/>
        <v>5.6173499999999876</v>
      </c>
      <c r="G13" s="252">
        <f>(($G$16-$G$6)*$B$13)+G12</f>
        <v>150.29534000000004</v>
      </c>
      <c r="H13" s="235">
        <f t="shared" si="3"/>
        <v>5.2123500000000149</v>
      </c>
      <c r="I13" s="251">
        <f>(($I$16-$I$6)*$B$13)+I12</f>
        <v>149.22434000000001</v>
      </c>
      <c r="J13" s="238">
        <f t="shared" si="4"/>
        <v>5.6848500000000115</v>
      </c>
      <c r="K13" s="250">
        <f>(($K$16-$K$6)*$B$13)+K12</f>
        <v>148.91834</v>
      </c>
      <c r="L13" s="235">
        <f t="shared" si="5"/>
        <v>5.8198500000000024</v>
      </c>
      <c r="M13" s="249">
        <f>(($M$16-$M$6)*$B$13)+M12</f>
        <v>150.44834</v>
      </c>
      <c r="N13" s="235">
        <f t="shared" si="6"/>
        <v>5.144849999999991</v>
      </c>
      <c r="O13" s="247">
        <f>(($O$16-$O$6)*$B$13)+O12</f>
        <v>149.83634000000001</v>
      </c>
      <c r="P13" s="238">
        <f t="shared" si="7"/>
        <v>5.4148500000000013</v>
      </c>
      <c r="Q13" s="245">
        <f>(($Q$16-$Q$6)*$B$13)+Q12</f>
        <v>149.68334000000002</v>
      </c>
      <c r="R13" s="235">
        <f t="shared" si="8"/>
        <v>5.4823499999999967</v>
      </c>
      <c r="S13" s="247">
        <f>(($S$16-$S$6)*$B$13)+S12</f>
        <v>148.45934</v>
      </c>
      <c r="T13" s="235">
        <f t="shared" si="9"/>
        <v>6.0223499999999888</v>
      </c>
    </row>
    <row r="14" spans="1:20" x14ac:dyDescent="0.25">
      <c r="A14" s="160">
        <v>65</v>
      </c>
      <c r="B14" s="153">
        <v>0.14699999999999999</v>
      </c>
      <c r="C14" s="249">
        <f t="shared" si="0"/>
        <v>155.73251000000002</v>
      </c>
      <c r="D14" s="235">
        <f t="shared" si="1"/>
        <v>5.8961700000000121</v>
      </c>
      <c r="E14" s="249">
        <f>(($E$16-$E$6)*$B$14)+E13</f>
        <v>155.49401</v>
      </c>
      <c r="F14" s="235">
        <f t="shared" si="2"/>
        <v>6.1166699999999992</v>
      </c>
      <c r="G14" s="248">
        <f>(($G$16-$G$6)*$B$14)+G13</f>
        <v>155.97101000000004</v>
      </c>
      <c r="H14" s="235">
        <f t="shared" si="3"/>
        <v>5.6756699999999967</v>
      </c>
      <c r="I14" s="247">
        <f>(($I$16-$I$6)*$B$14)+I13</f>
        <v>155.41451000000001</v>
      </c>
      <c r="J14" s="238">
        <f t="shared" si="4"/>
        <v>6.1901699999999948</v>
      </c>
      <c r="K14" s="246">
        <f>(($K$16-$K$6)*$B$14)+K13</f>
        <v>155.25551000000002</v>
      </c>
      <c r="L14" s="235">
        <f t="shared" si="5"/>
        <v>6.3371700000000146</v>
      </c>
      <c r="M14" s="245">
        <f>(($M$16-$M$6)*$B$14)+M13</f>
        <v>156.05051</v>
      </c>
      <c r="N14" s="235">
        <f t="shared" si="6"/>
        <v>5.602170000000001</v>
      </c>
      <c r="O14" s="244">
        <f>(($O$16-$O$6)*$B$14)+O13</f>
        <v>155.73251000000002</v>
      </c>
      <c r="P14" s="238">
        <f t="shared" si="7"/>
        <v>5.8961700000000121</v>
      </c>
      <c r="Q14" s="243">
        <f>(($Q$16-$Q$6)*$B$14)+Q13</f>
        <v>155.65301000000002</v>
      </c>
      <c r="R14" s="235">
        <f t="shared" si="8"/>
        <v>5.9696700000000078</v>
      </c>
      <c r="S14" s="241">
        <f>(($S$16-$S$6)*$B$14)+S13</f>
        <v>155.01701</v>
      </c>
      <c r="T14" s="235">
        <f t="shared" si="9"/>
        <v>6.5576700000000017</v>
      </c>
    </row>
    <row r="15" spans="1:20" x14ac:dyDescent="0.25">
      <c r="A15" s="242">
        <v>70</v>
      </c>
      <c r="B15" s="153">
        <v>0.159</v>
      </c>
      <c r="C15" s="240">
        <f t="shared" si="0"/>
        <v>162.11000000000001</v>
      </c>
      <c r="D15" s="235">
        <f t="shared" si="1"/>
        <v>6.3774899999999946</v>
      </c>
      <c r="E15" s="240">
        <f>(($E$16-$E$6)*$B$15)+E14</f>
        <v>162.11000000000001</v>
      </c>
      <c r="F15" s="235">
        <f t="shared" si="2"/>
        <v>6.6159900000000107</v>
      </c>
      <c r="G15" s="250">
        <f>(($G$16-$G$6)*$B$15)+G14</f>
        <v>162.11000000000004</v>
      </c>
      <c r="H15" s="235">
        <f t="shared" si="3"/>
        <v>6.1389900000000068</v>
      </c>
      <c r="I15" s="241">
        <f>(($I$16-$I$6)*$B$15)+I14</f>
        <v>162.11000000000001</v>
      </c>
      <c r="J15" s="238">
        <f t="shared" si="4"/>
        <v>6.6954900000000066</v>
      </c>
      <c r="K15" s="240">
        <f>(($K$16-$K$6)*$B$15)+K14</f>
        <v>162.11000000000001</v>
      </c>
      <c r="L15" s="235">
        <f t="shared" si="5"/>
        <v>6.8544899999999984</v>
      </c>
      <c r="M15" s="240">
        <f>(($M$16-$M$6)*$B$15)+M14</f>
        <v>162.11000000000001</v>
      </c>
      <c r="N15" s="235">
        <f t="shared" si="6"/>
        <v>6.0594900000000109</v>
      </c>
      <c r="O15" s="239">
        <f>(($O$16-$O$6)*$B$15)+O14</f>
        <v>162.11000000000001</v>
      </c>
      <c r="P15" s="238">
        <f t="shared" si="7"/>
        <v>6.3774899999999946</v>
      </c>
      <c r="Q15" s="237">
        <f>(($Q$16-$Q$6)*$B$15)+Q14</f>
        <v>162.11000000000001</v>
      </c>
      <c r="R15" s="235">
        <f t="shared" si="8"/>
        <v>6.4569899999999905</v>
      </c>
      <c r="S15" s="236">
        <f>(($S$16-$S$6)*$B$15)+S14</f>
        <v>162.11000000000001</v>
      </c>
      <c r="T15" s="235">
        <f t="shared" si="9"/>
        <v>7.0929900000000146</v>
      </c>
    </row>
    <row r="16" spans="1:20" ht="15.75" thickBot="1" x14ac:dyDescent="0.3">
      <c r="B16" s="62" t="s">
        <v>99</v>
      </c>
      <c r="C16" s="192">
        <v>162.11000000000001</v>
      </c>
      <c r="D16" s="191"/>
      <c r="E16" s="192">
        <v>162.11000000000001</v>
      </c>
      <c r="F16" s="191"/>
      <c r="G16" s="192">
        <v>162.11000000000001</v>
      </c>
      <c r="H16" s="191"/>
      <c r="I16" s="194">
        <v>162.11000000000001</v>
      </c>
      <c r="J16" s="193"/>
      <c r="K16" s="192">
        <v>162.11000000000001</v>
      </c>
      <c r="L16" s="191"/>
      <c r="M16" s="192">
        <v>162.11000000000001</v>
      </c>
      <c r="N16" s="191"/>
      <c r="O16" s="194">
        <v>162.11000000000001</v>
      </c>
      <c r="P16" s="193"/>
      <c r="Q16" s="192">
        <v>162.11000000000001</v>
      </c>
      <c r="R16" s="191"/>
      <c r="S16" s="192">
        <v>162.11000000000001</v>
      </c>
      <c r="T16" s="191"/>
    </row>
    <row r="17" spans="1:20" ht="24" customHeight="1" thickBot="1" x14ac:dyDescent="0.3">
      <c r="C17" s="185"/>
      <c r="D17" s="185"/>
    </row>
    <row r="18" spans="1:20" ht="24" customHeight="1" thickBot="1" x14ac:dyDescent="0.3">
      <c r="C18" s="639" t="s">
        <v>117</v>
      </c>
      <c r="D18" s="640"/>
      <c r="E18" s="640"/>
      <c r="F18" s="640"/>
      <c r="G18" s="640"/>
      <c r="H18" s="640"/>
      <c r="I18" s="640"/>
      <c r="J18" s="640"/>
      <c r="K18" s="640"/>
      <c r="L18" s="640"/>
      <c r="M18" s="640"/>
      <c r="N18" s="640"/>
      <c r="O18" s="640"/>
      <c r="P18" s="640"/>
      <c r="Q18" s="640"/>
      <c r="R18" s="640"/>
      <c r="S18" s="640"/>
      <c r="T18" s="641"/>
    </row>
    <row r="19" spans="1:20" ht="24" customHeight="1" thickBot="1" x14ac:dyDescent="0.3">
      <c r="C19" s="642" t="s">
        <v>116</v>
      </c>
      <c r="D19" s="643"/>
      <c r="E19" s="643"/>
      <c r="F19" s="643"/>
      <c r="G19" s="643"/>
      <c r="H19" s="643"/>
      <c r="I19" s="643"/>
      <c r="J19" s="643"/>
      <c r="K19" s="643"/>
      <c r="L19" s="644"/>
      <c r="M19" s="645" t="s">
        <v>115</v>
      </c>
      <c r="N19" s="646"/>
      <c r="O19" s="646"/>
      <c r="P19" s="646"/>
      <c r="Q19" s="646"/>
      <c r="R19" s="646"/>
      <c r="S19" s="646"/>
      <c r="T19" s="647"/>
    </row>
    <row r="20" spans="1:20" ht="24" customHeight="1" thickBot="1" x14ac:dyDescent="0.3">
      <c r="C20" s="654" t="s">
        <v>109</v>
      </c>
      <c r="D20" s="655"/>
      <c r="E20" s="656" t="s">
        <v>108</v>
      </c>
      <c r="F20" s="657"/>
      <c r="G20" s="654" t="s">
        <v>107</v>
      </c>
      <c r="H20" s="655"/>
      <c r="I20" s="658" t="s">
        <v>106</v>
      </c>
      <c r="J20" s="659"/>
      <c r="K20" s="654" t="s">
        <v>105</v>
      </c>
      <c r="L20" s="655"/>
      <c r="M20" s="652" t="s">
        <v>109</v>
      </c>
      <c r="N20" s="653"/>
      <c r="O20" s="650" t="s">
        <v>108</v>
      </c>
      <c r="P20" s="651"/>
      <c r="Q20" s="652" t="s">
        <v>107</v>
      </c>
      <c r="R20" s="653"/>
      <c r="S20" s="650" t="s">
        <v>106</v>
      </c>
      <c r="T20" s="651"/>
    </row>
    <row r="21" spans="1:20" ht="15" customHeight="1" x14ac:dyDescent="0.25">
      <c r="A21" s="648" t="s">
        <v>114</v>
      </c>
      <c r="B21" s="649"/>
      <c r="C21" s="232" t="s">
        <v>103</v>
      </c>
      <c r="D21" s="231" t="s">
        <v>102</v>
      </c>
      <c r="E21" s="232" t="s">
        <v>103</v>
      </c>
      <c r="F21" s="231" t="s">
        <v>102</v>
      </c>
      <c r="G21" s="232" t="s">
        <v>103</v>
      </c>
      <c r="H21" s="231" t="s">
        <v>102</v>
      </c>
      <c r="I21" s="234" t="s">
        <v>103</v>
      </c>
      <c r="J21" s="233" t="s">
        <v>102</v>
      </c>
      <c r="K21" s="232" t="s">
        <v>103</v>
      </c>
      <c r="L21" s="231" t="s">
        <v>102</v>
      </c>
      <c r="M21" s="234" t="s">
        <v>103</v>
      </c>
      <c r="N21" s="233" t="s">
        <v>102</v>
      </c>
      <c r="O21" s="232" t="s">
        <v>103</v>
      </c>
      <c r="P21" s="231" t="s">
        <v>102</v>
      </c>
      <c r="Q21" s="234" t="s">
        <v>103</v>
      </c>
      <c r="R21" s="233" t="s">
        <v>102</v>
      </c>
      <c r="S21" s="232" t="s">
        <v>103</v>
      </c>
      <c r="T21" s="231" t="s">
        <v>102</v>
      </c>
    </row>
    <row r="22" spans="1:20" ht="15" customHeight="1" x14ac:dyDescent="0.25">
      <c r="A22" s="185" t="s">
        <v>101</v>
      </c>
      <c r="B22" s="185" t="s">
        <v>100</v>
      </c>
      <c r="C22" s="183">
        <v>119.5</v>
      </c>
      <c r="D22" s="180"/>
      <c r="E22" s="59">
        <v>117</v>
      </c>
      <c r="F22" s="182"/>
      <c r="G22" s="59">
        <v>124.5</v>
      </c>
      <c r="H22" s="182"/>
      <c r="I22" s="230">
        <v>116.5</v>
      </c>
      <c r="J22" s="229"/>
      <c r="K22" s="59">
        <v>117</v>
      </c>
      <c r="L22" s="182"/>
      <c r="M22" s="230">
        <v>124.5</v>
      </c>
      <c r="N22" s="229"/>
      <c r="O22" s="59">
        <v>126</v>
      </c>
      <c r="P22" s="182"/>
      <c r="Q22" s="230">
        <v>123</v>
      </c>
      <c r="R22" s="229"/>
      <c r="S22" s="59">
        <v>121</v>
      </c>
      <c r="T22" s="182"/>
    </row>
    <row r="23" spans="1:20" ht="15" customHeight="1" x14ac:dyDescent="0.25">
      <c r="A23" s="62">
        <v>5</v>
      </c>
      <c r="B23" s="153">
        <v>0.03</v>
      </c>
      <c r="C23" s="215">
        <f t="shared" ref="C23:C36" si="10">(($C$38-$C$22)*B23)+C22</f>
        <v>120.7783</v>
      </c>
      <c r="D23" s="144">
        <f t="shared" ref="D23:D37" si="11">C23-C22</f>
        <v>1.2783000000000015</v>
      </c>
      <c r="E23" s="215">
        <f t="shared" ref="E23:E36" si="12">(($E$38-$E$22)*B23)+E22</f>
        <v>118.3533</v>
      </c>
      <c r="F23" s="144">
        <f t="shared" ref="F23:F37" si="13">E23-E22</f>
        <v>1.3533000000000044</v>
      </c>
      <c r="G23" s="215">
        <f t="shared" ref="G23:G36" si="14">(($G$38-$G$22)*B23)+G22</f>
        <v>125.6283</v>
      </c>
      <c r="H23" s="144">
        <f t="shared" ref="H23:H37" si="15">G23-G22</f>
        <v>1.1282999999999959</v>
      </c>
      <c r="I23" s="219">
        <f t="shared" ref="I23:I36" si="16">(($I$38-$I$22)*B23)+I22</f>
        <v>117.8683</v>
      </c>
      <c r="J23" s="159">
        <f t="shared" ref="J23:J36" si="17">I23-I22</f>
        <v>1.368300000000005</v>
      </c>
      <c r="K23" s="215">
        <f t="shared" ref="K23:K36" si="18">(($K$38-$K$22)*B23)+K22</f>
        <v>118.3533</v>
      </c>
      <c r="L23" s="144">
        <f t="shared" ref="L23:L37" si="19">K23-K22</f>
        <v>1.3533000000000044</v>
      </c>
      <c r="M23" s="219">
        <f t="shared" ref="M23:M36" si="20">(($M$38-$M$22)*B23)+M22</f>
        <v>125.6283</v>
      </c>
      <c r="N23" s="159">
        <f t="shared" ref="N23:N37" si="21">M23-M22</f>
        <v>1.1282999999999959</v>
      </c>
      <c r="O23" s="215">
        <f t="shared" ref="O23:O36" si="22">(($O$38-$O$22)*B23)+O22</f>
        <v>127.08329999999999</v>
      </c>
      <c r="P23" s="144">
        <f t="shared" ref="P23:P37" si="23">O23-O22</f>
        <v>1.0832999999999942</v>
      </c>
      <c r="Q23" s="219">
        <f t="shared" ref="Q23:Q36" si="24">(($Q$38-$Q$22)*B23)+Q22</f>
        <v>124.1733</v>
      </c>
      <c r="R23" s="159">
        <f t="shared" ref="R23:R37" si="25">Q23-Q22</f>
        <v>1.1732999999999976</v>
      </c>
      <c r="S23" s="215">
        <f t="shared" ref="S23:S36" si="26">(($S$38-$S$22)*B23)+S22</f>
        <v>122.2333</v>
      </c>
      <c r="T23" s="144">
        <f t="shared" ref="T23:T37" si="27">S23-S22</f>
        <v>1.2332999999999998</v>
      </c>
    </row>
    <row r="24" spans="1:20" ht="15" customHeight="1" x14ac:dyDescent="0.25">
      <c r="A24" s="62">
        <v>10</v>
      </c>
      <c r="B24" s="153">
        <v>3.5000000000000003E-2</v>
      </c>
      <c r="C24" s="227">
        <f t="shared" si="10"/>
        <v>122.26965</v>
      </c>
      <c r="D24" s="144">
        <f t="shared" si="11"/>
        <v>1.4913499999999971</v>
      </c>
      <c r="E24" s="227">
        <f t="shared" si="12"/>
        <v>119.93215000000001</v>
      </c>
      <c r="F24" s="144">
        <f t="shared" si="13"/>
        <v>1.5788500000000028</v>
      </c>
      <c r="G24" s="227">
        <f t="shared" si="14"/>
        <v>126.94465</v>
      </c>
      <c r="H24" s="144">
        <f t="shared" si="15"/>
        <v>1.3163499999999999</v>
      </c>
      <c r="I24" s="228">
        <f t="shared" si="16"/>
        <v>119.46465000000001</v>
      </c>
      <c r="J24" s="159">
        <f t="shared" si="17"/>
        <v>1.596350000000001</v>
      </c>
      <c r="K24" s="227">
        <f t="shared" si="18"/>
        <v>119.93215000000001</v>
      </c>
      <c r="L24" s="144">
        <f t="shared" si="19"/>
        <v>1.5788500000000028</v>
      </c>
      <c r="M24" s="225">
        <f t="shared" si="20"/>
        <v>126.94465</v>
      </c>
      <c r="N24" s="159">
        <f t="shared" si="21"/>
        <v>1.3163499999999999</v>
      </c>
      <c r="O24" s="226">
        <f t="shared" si="22"/>
        <v>128.34715</v>
      </c>
      <c r="P24" s="144">
        <f t="shared" si="23"/>
        <v>1.263850000000005</v>
      </c>
      <c r="Q24" s="222">
        <f t="shared" si="24"/>
        <v>125.54214999999999</v>
      </c>
      <c r="R24" s="159">
        <f t="shared" si="25"/>
        <v>1.3688499999999948</v>
      </c>
      <c r="S24" s="226">
        <f t="shared" si="26"/>
        <v>123.67215</v>
      </c>
      <c r="T24" s="144">
        <f t="shared" si="27"/>
        <v>1.4388500000000022</v>
      </c>
    </row>
    <row r="25" spans="1:20" ht="15" customHeight="1" x14ac:dyDescent="0.25">
      <c r="A25" s="62">
        <v>15</v>
      </c>
      <c r="B25" s="153">
        <v>0.04</v>
      </c>
      <c r="C25" s="167">
        <f t="shared" si="10"/>
        <v>123.97405000000001</v>
      </c>
      <c r="D25" s="144">
        <f t="shared" si="11"/>
        <v>1.7044000000000068</v>
      </c>
      <c r="E25" s="167">
        <f t="shared" si="12"/>
        <v>121.73655000000001</v>
      </c>
      <c r="F25" s="144">
        <f t="shared" si="13"/>
        <v>1.8044000000000011</v>
      </c>
      <c r="G25" s="174">
        <f t="shared" si="14"/>
        <v>128.44905</v>
      </c>
      <c r="H25" s="144">
        <f t="shared" si="15"/>
        <v>1.504400000000004</v>
      </c>
      <c r="I25" s="225">
        <f t="shared" si="16"/>
        <v>121.28905</v>
      </c>
      <c r="J25" s="159">
        <f t="shared" si="17"/>
        <v>1.8243999999999971</v>
      </c>
      <c r="K25" s="167">
        <f t="shared" si="18"/>
        <v>121.73655000000001</v>
      </c>
      <c r="L25" s="144">
        <f t="shared" si="19"/>
        <v>1.8044000000000011</v>
      </c>
      <c r="M25" s="216">
        <f t="shared" si="20"/>
        <v>128.44905</v>
      </c>
      <c r="N25" s="159">
        <f t="shared" si="21"/>
        <v>1.504400000000004</v>
      </c>
      <c r="O25" s="224">
        <f t="shared" si="22"/>
        <v>129.79155</v>
      </c>
      <c r="P25" s="144">
        <f t="shared" si="23"/>
        <v>1.4444000000000017</v>
      </c>
      <c r="Q25" s="220">
        <f t="shared" si="24"/>
        <v>127.10655</v>
      </c>
      <c r="R25" s="159">
        <f t="shared" si="25"/>
        <v>1.5644000000000062</v>
      </c>
      <c r="S25" s="174">
        <f t="shared" si="26"/>
        <v>125.31655000000001</v>
      </c>
      <c r="T25" s="144">
        <f t="shared" si="27"/>
        <v>1.6444000000000045</v>
      </c>
    </row>
    <row r="26" spans="1:20" ht="15" customHeight="1" x14ac:dyDescent="0.25">
      <c r="A26" s="62">
        <v>20</v>
      </c>
      <c r="B26" s="153">
        <v>4.4999999999999998E-2</v>
      </c>
      <c r="C26" s="224">
        <f t="shared" si="10"/>
        <v>125.89150000000001</v>
      </c>
      <c r="D26" s="144">
        <f t="shared" si="11"/>
        <v>1.9174500000000023</v>
      </c>
      <c r="E26" s="224">
        <f t="shared" si="12"/>
        <v>123.76650000000001</v>
      </c>
      <c r="F26" s="144">
        <f t="shared" si="13"/>
        <v>2.0299499999999995</v>
      </c>
      <c r="G26" s="221">
        <f t="shared" si="14"/>
        <v>130.14150000000001</v>
      </c>
      <c r="H26" s="144">
        <f t="shared" si="15"/>
        <v>1.692450000000008</v>
      </c>
      <c r="I26" s="216">
        <f t="shared" si="16"/>
        <v>123.3415</v>
      </c>
      <c r="J26" s="159">
        <f t="shared" si="17"/>
        <v>2.0524499999999932</v>
      </c>
      <c r="K26" s="174">
        <f t="shared" si="18"/>
        <v>123.76650000000001</v>
      </c>
      <c r="L26" s="144">
        <f t="shared" si="19"/>
        <v>2.0299499999999995</v>
      </c>
      <c r="M26" s="222">
        <f t="shared" si="20"/>
        <v>130.14150000000001</v>
      </c>
      <c r="N26" s="159">
        <f t="shared" si="21"/>
        <v>1.692450000000008</v>
      </c>
      <c r="O26" s="221">
        <f t="shared" si="22"/>
        <v>131.41650000000001</v>
      </c>
      <c r="P26" s="144">
        <f t="shared" si="23"/>
        <v>1.6249500000000126</v>
      </c>
      <c r="Q26" s="217">
        <f t="shared" si="24"/>
        <v>128.8665</v>
      </c>
      <c r="R26" s="159">
        <f t="shared" si="25"/>
        <v>1.7599500000000035</v>
      </c>
      <c r="S26" s="221">
        <f t="shared" si="26"/>
        <v>127.16650000000001</v>
      </c>
      <c r="T26" s="144">
        <f t="shared" si="27"/>
        <v>1.8499500000000069</v>
      </c>
    </row>
    <row r="27" spans="1:20" ht="15" customHeight="1" x14ac:dyDescent="0.25">
      <c r="A27" s="62">
        <v>25</v>
      </c>
      <c r="B27" s="153">
        <v>0.05</v>
      </c>
      <c r="C27" s="223">
        <f t="shared" si="10"/>
        <v>128.02200000000002</v>
      </c>
      <c r="D27" s="144">
        <f t="shared" si="11"/>
        <v>2.1305000000000121</v>
      </c>
      <c r="E27" s="174">
        <f t="shared" si="12"/>
        <v>126.02200000000001</v>
      </c>
      <c r="F27" s="144">
        <f t="shared" si="13"/>
        <v>2.2554999999999978</v>
      </c>
      <c r="G27" s="218">
        <f t="shared" si="14"/>
        <v>132.02200000000002</v>
      </c>
      <c r="H27" s="144">
        <f t="shared" si="15"/>
        <v>1.8805000000000121</v>
      </c>
      <c r="I27" s="222">
        <f t="shared" si="16"/>
        <v>125.622</v>
      </c>
      <c r="J27" s="159">
        <f t="shared" si="17"/>
        <v>2.2805000000000035</v>
      </c>
      <c r="K27" s="221">
        <f t="shared" si="18"/>
        <v>126.02200000000001</v>
      </c>
      <c r="L27" s="144">
        <f t="shared" si="19"/>
        <v>2.2554999999999978</v>
      </c>
      <c r="M27" s="220">
        <f t="shared" si="20"/>
        <v>132.02200000000002</v>
      </c>
      <c r="N27" s="159">
        <f t="shared" si="21"/>
        <v>1.8805000000000121</v>
      </c>
      <c r="O27" s="218">
        <f t="shared" si="22"/>
        <v>133.22200000000001</v>
      </c>
      <c r="P27" s="144">
        <f t="shared" si="23"/>
        <v>1.805499999999995</v>
      </c>
      <c r="Q27" s="212">
        <f t="shared" si="24"/>
        <v>130.822</v>
      </c>
      <c r="R27" s="159">
        <f t="shared" si="25"/>
        <v>1.9555000000000007</v>
      </c>
      <c r="S27" s="218">
        <f t="shared" si="26"/>
        <v>129.22200000000001</v>
      </c>
      <c r="T27" s="144">
        <f t="shared" si="27"/>
        <v>2.055499999999995</v>
      </c>
    </row>
    <row r="28" spans="1:20" ht="15" customHeight="1" x14ac:dyDescent="0.25">
      <c r="A28" s="62">
        <v>30</v>
      </c>
      <c r="B28" s="153">
        <v>5.5E-2</v>
      </c>
      <c r="C28" s="221">
        <f t="shared" si="10"/>
        <v>130.36555000000001</v>
      </c>
      <c r="D28" s="144">
        <f t="shared" si="11"/>
        <v>2.3435499999999934</v>
      </c>
      <c r="E28" s="221">
        <f t="shared" si="12"/>
        <v>128.50305</v>
      </c>
      <c r="F28" s="144">
        <f t="shared" si="13"/>
        <v>2.4810499999999962</v>
      </c>
      <c r="G28" s="215">
        <f t="shared" si="14"/>
        <v>134.09055000000001</v>
      </c>
      <c r="H28" s="144">
        <f t="shared" si="15"/>
        <v>2.0685499999999877</v>
      </c>
      <c r="I28" s="220">
        <f t="shared" si="16"/>
        <v>128.13055</v>
      </c>
      <c r="J28" s="159">
        <f t="shared" si="17"/>
        <v>2.5085499999999996</v>
      </c>
      <c r="K28" s="218">
        <f t="shared" si="18"/>
        <v>128.50305</v>
      </c>
      <c r="L28" s="144">
        <f t="shared" si="19"/>
        <v>2.4810499999999962</v>
      </c>
      <c r="M28" s="219">
        <f t="shared" si="20"/>
        <v>134.09055000000001</v>
      </c>
      <c r="N28" s="159">
        <f t="shared" si="21"/>
        <v>2.0685499999999877</v>
      </c>
      <c r="O28" s="215">
        <f t="shared" si="22"/>
        <v>135.20805000000001</v>
      </c>
      <c r="P28" s="144">
        <f t="shared" si="23"/>
        <v>1.9860500000000059</v>
      </c>
      <c r="Q28" s="211">
        <f t="shared" si="24"/>
        <v>132.97305</v>
      </c>
      <c r="R28" s="159">
        <f t="shared" si="25"/>
        <v>2.1510499999999979</v>
      </c>
      <c r="S28" s="215">
        <f t="shared" si="26"/>
        <v>131.48305000000002</v>
      </c>
      <c r="T28" s="144">
        <f t="shared" si="27"/>
        <v>2.2610500000000116</v>
      </c>
    </row>
    <row r="29" spans="1:20" ht="15" customHeight="1" x14ac:dyDescent="0.25">
      <c r="A29" s="62">
        <v>35</v>
      </c>
      <c r="B29" s="153">
        <v>0.06</v>
      </c>
      <c r="C29" s="218">
        <f t="shared" si="10"/>
        <v>132.92215000000002</v>
      </c>
      <c r="D29" s="144">
        <f t="shared" si="11"/>
        <v>2.5566000000000031</v>
      </c>
      <c r="E29" s="218">
        <f t="shared" si="12"/>
        <v>131.20965000000001</v>
      </c>
      <c r="F29" s="144">
        <f t="shared" si="13"/>
        <v>2.7066000000000088</v>
      </c>
      <c r="G29" s="177">
        <f t="shared" si="14"/>
        <v>136.34715</v>
      </c>
      <c r="H29" s="144">
        <f t="shared" si="15"/>
        <v>2.2565999999999917</v>
      </c>
      <c r="I29" s="217">
        <f t="shared" si="16"/>
        <v>130.86715000000001</v>
      </c>
      <c r="J29" s="159">
        <f t="shared" si="17"/>
        <v>2.7366000000000099</v>
      </c>
      <c r="K29" s="215">
        <f t="shared" si="18"/>
        <v>131.20965000000001</v>
      </c>
      <c r="L29" s="144">
        <f t="shared" si="19"/>
        <v>2.7066000000000088</v>
      </c>
      <c r="M29" s="217">
        <f t="shared" si="20"/>
        <v>136.34715</v>
      </c>
      <c r="N29" s="159">
        <f t="shared" si="21"/>
        <v>2.2565999999999917</v>
      </c>
      <c r="O29" s="213">
        <f t="shared" si="22"/>
        <v>137.37465</v>
      </c>
      <c r="P29" s="144">
        <f t="shared" si="23"/>
        <v>2.1665999999999883</v>
      </c>
      <c r="Q29" s="216">
        <f t="shared" si="24"/>
        <v>135.31965</v>
      </c>
      <c r="R29" s="159">
        <f t="shared" si="25"/>
        <v>2.3465999999999951</v>
      </c>
      <c r="S29" s="213">
        <f t="shared" si="26"/>
        <v>133.94965000000002</v>
      </c>
      <c r="T29" s="144">
        <f t="shared" si="27"/>
        <v>2.4665999999999997</v>
      </c>
    </row>
    <row r="30" spans="1:20" ht="15" customHeight="1" x14ac:dyDescent="0.25">
      <c r="A30" s="62">
        <v>40</v>
      </c>
      <c r="B30" s="153">
        <v>6.5000000000000002E-2</v>
      </c>
      <c r="C30" s="215">
        <f t="shared" si="10"/>
        <v>135.69180000000003</v>
      </c>
      <c r="D30" s="144">
        <f t="shared" si="11"/>
        <v>2.7696500000000128</v>
      </c>
      <c r="E30" s="215">
        <f t="shared" si="12"/>
        <v>134.14180000000002</v>
      </c>
      <c r="F30" s="144">
        <f t="shared" si="13"/>
        <v>2.9321500000000071</v>
      </c>
      <c r="G30" s="210">
        <f t="shared" si="14"/>
        <v>138.79179999999999</v>
      </c>
      <c r="H30" s="144">
        <f t="shared" si="15"/>
        <v>2.4446499999999958</v>
      </c>
      <c r="I30" s="214">
        <f t="shared" si="16"/>
        <v>133.83180000000002</v>
      </c>
      <c r="J30" s="159">
        <f t="shared" si="17"/>
        <v>2.964650000000006</v>
      </c>
      <c r="K30" s="213">
        <f t="shared" si="18"/>
        <v>134.14180000000002</v>
      </c>
      <c r="L30" s="144">
        <f t="shared" si="19"/>
        <v>2.9321500000000071</v>
      </c>
      <c r="M30" s="214">
        <f t="shared" si="20"/>
        <v>138.79179999999999</v>
      </c>
      <c r="N30" s="159">
        <f t="shared" si="21"/>
        <v>2.4446499999999958</v>
      </c>
      <c r="O30" s="177">
        <f t="shared" si="22"/>
        <v>139.7218</v>
      </c>
      <c r="P30" s="144">
        <f t="shared" si="23"/>
        <v>2.3471499999999992</v>
      </c>
      <c r="Q30" s="209">
        <f t="shared" si="24"/>
        <v>137.86179999999999</v>
      </c>
      <c r="R30" s="159">
        <f t="shared" si="25"/>
        <v>2.5421499999999924</v>
      </c>
      <c r="S30" s="177">
        <f t="shared" si="26"/>
        <v>136.62180000000001</v>
      </c>
      <c r="T30" s="144">
        <f t="shared" si="27"/>
        <v>2.6721499999999878</v>
      </c>
    </row>
    <row r="31" spans="1:20" ht="15" customHeight="1" x14ac:dyDescent="0.25">
      <c r="A31" s="62">
        <v>45</v>
      </c>
      <c r="B31" s="153">
        <v>7.0000000000000007E-2</v>
      </c>
      <c r="C31" s="213">
        <f t="shared" si="10"/>
        <v>138.67450000000002</v>
      </c>
      <c r="D31" s="144">
        <f t="shared" si="11"/>
        <v>2.9826999999999941</v>
      </c>
      <c r="E31" s="213">
        <f t="shared" si="12"/>
        <v>137.29950000000002</v>
      </c>
      <c r="F31" s="144">
        <f t="shared" si="13"/>
        <v>3.1577000000000055</v>
      </c>
      <c r="G31" s="178">
        <f t="shared" si="14"/>
        <v>141.42449999999999</v>
      </c>
      <c r="H31" s="144">
        <f t="shared" si="15"/>
        <v>2.6326999999999998</v>
      </c>
      <c r="I31" s="212">
        <f t="shared" si="16"/>
        <v>137.02450000000002</v>
      </c>
      <c r="J31" s="159">
        <f t="shared" si="17"/>
        <v>3.1927000000000021</v>
      </c>
      <c r="K31" s="177">
        <f t="shared" si="18"/>
        <v>137.29950000000002</v>
      </c>
      <c r="L31" s="144">
        <f t="shared" si="19"/>
        <v>3.1577000000000055</v>
      </c>
      <c r="M31" s="212">
        <f t="shared" si="20"/>
        <v>141.42449999999999</v>
      </c>
      <c r="N31" s="159">
        <f t="shared" si="21"/>
        <v>2.6326999999999998</v>
      </c>
      <c r="O31" s="210">
        <f t="shared" si="22"/>
        <v>142.24950000000001</v>
      </c>
      <c r="P31" s="144">
        <f t="shared" si="23"/>
        <v>2.52770000000001</v>
      </c>
      <c r="Q31" s="206">
        <f t="shared" si="24"/>
        <v>140.59949999999998</v>
      </c>
      <c r="R31" s="159">
        <f t="shared" si="25"/>
        <v>2.7376999999999896</v>
      </c>
      <c r="S31" s="210">
        <f t="shared" si="26"/>
        <v>139.49950000000001</v>
      </c>
      <c r="T31" s="144">
        <f t="shared" si="27"/>
        <v>2.8777000000000044</v>
      </c>
    </row>
    <row r="32" spans="1:20" ht="15" customHeight="1" x14ac:dyDescent="0.25">
      <c r="A32" s="62">
        <v>50</v>
      </c>
      <c r="B32" s="153">
        <v>7.4999999999999997E-2</v>
      </c>
      <c r="C32" s="177">
        <f t="shared" si="10"/>
        <v>141.87025000000003</v>
      </c>
      <c r="D32" s="144">
        <f t="shared" si="11"/>
        <v>3.1957500000000039</v>
      </c>
      <c r="E32" s="177">
        <f t="shared" si="12"/>
        <v>140.68275000000003</v>
      </c>
      <c r="F32" s="144">
        <f t="shared" si="13"/>
        <v>3.3832500000000039</v>
      </c>
      <c r="G32" s="174">
        <f t="shared" si="14"/>
        <v>144.24525</v>
      </c>
      <c r="H32" s="144">
        <f t="shared" si="15"/>
        <v>2.8207500000000039</v>
      </c>
      <c r="I32" s="211">
        <f t="shared" si="16"/>
        <v>140.44525000000002</v>
      </c>
      <c r="J32" s="159">
        <f t="shared" si="17"/>
        <v>3.4207499999999982</v>
      </c>
      <c r="K32" s="178">
        <f t="shared" si="18"/>
        <v>140.68275000000003</v>
      </c>
      <c r="L32" s="144">
        <f t="shared" si="19"/>
        <v>3.3832500000000039</v>
      </c>
      <c r="M32" s="211">
        <f t="shared" si="20"/>
        <v>144.24525</v>
      </c>
      <c r="N32" s="159">
        <f t="shared" si="21"/>
        <v>2.8207500000000039</v>
      </c>
      <c r="O32" s="178">
        <f t="shared" si="22"/>
        <v>144.95775</v>
      </c>
      <c r="P32" s="144">
        <f t="shared" si="23"/>
        <v>2.7082499999999925</v>
      </c>
      <c r="Q32" s="202">
        <f t="shared" si="24"/>
        <v>143.53274999999996</v>
      </c>
      <c r="R32" s="159">
        <f t="shared" si="25"/>
        <v>2.9332499999999868</v>
      </c>
      <c r="S32" s="178">
        <f t="shared" si="26"/>
        <v>142.58275</v>
      </c>
      <c r="T32" s="144">
        <f t="shared" si="27"/>
        <v>3.0832499999999925</v>
      </c>
    </row>
    <row r="33" spans="1:22" ht="15" customHeight="1" x14ac:dyDescent="0.25">
      <c r="A33" s="62">
        <v>55</v>
      </c>
      <c r="B33" s="153">
        <v>8.5000000000000006E-2</v>
      </c>
      <c r="C33" s="210">
        <f t="shared" si="10"/>
        <v>145.49210000000002</v>
      </c>
      <c r="D33" s="144">
        <f t="shared" si="11"/>
        <v>3.6218499999999949</v>
      </c>
      <c r="E33" s="178">
        <f t="shared" si="12"/>
        <v>144.51710000000003</v>
      </c>
      <c r="F33" s="144">
        <f t="shared" si="13"/>
        <v>3.8343500000000006</v>
      </c>
      <c r="G33" s="173">
        <f t="shared" si="14"/>
        <v>147.44210000000001</v>
      </c>
      <c r="H33" s="144">
        <f t="shared" si="15"/>
        <v>3.196850000000012</v>
      </c>
      <c r="I33" s="206">
        <f t="shared" si="16"/>
        <v>144.32210000000001</v>
      </c>
      <c r="J33" s="159">
        <f t="shared" si="17"/>
        <v>3.8768499999999904</v>
      </c>
      <c r="K33" s="174">
        <f t="shared" si="18"/>
        <v>144.51710000000003</v>
      </c>
      <c r="L33" s="144">
        <f t="shared" si="19"/>
        <v>3.8343500000000006</v>
      </c>
      <c r="M33" s="209">
        <f t="shared" si="20"/>
        <v>147.44210000000001</v>
      </c>
      <c r="N33" s="159">
        <f t="shared" si="21"/>
        <v>3.196850000000012</v>
      </c>
      <c r="O33" s="174">
        <f t="shared" si="22"/>
        <v>148.02710000000002</v>
      </c>
      <c r="P33" s="144">
        <f t="shared" si="23"/>
        <v>3.0693500000000142</v>
      </c>
      <c r="Q33" s="208">
        <f t="shared" si="24"/>
        <v>146.85709999999997</v>
      </c>
      <c r="R33" s="159">
        <f t="shared" si="25"/>
        <v>3.3243500000000097</v>
      </c>
      <c r="S33" s="174">
        <f t="shared" si="26"/>
        <v>146.0771</v>
      </c>
      <c r="T33" s="144">
        <f t="shared" si="27"/>
        <v>3.4943499999999972</v>
      </c>
    </row>
    <row r="34" spans="1:22" ht="15" customHeight="1" x14ac:dyDescent="0.25">
      <c r="A34" s="62">
        <v>60</v>
      </c>
      <c r="B34" s="153">
        <v>9.5000000000000001E-2</v>
      </c>
      <c r="C34" s="178">
        <f t="shared" si="10"/>
        <v>149.54005000000004</v>
      </c>
      <c r="D34" s="144">
        <f t="shared" si="11"/>
        <v>4.0479500000000144</v>
      </c>
      <c r="E34" s="173">
        <f t="shared" si="12"/>
        <v>148.80255000000002</v>
      </c>
      <c r="F34" s="144">
        <f t="shared" si="13"/>
        <v>4.2854499999999973</v>
      </c>
      <c r="G34" s="175">
        <f t="shared" si="14"/>
        <v>151.01505</v>
      </c>
      <c r="H34" s="144">
        <f t="shared" si="15"/>
        <v>3.5729499999999916</v>
      </c>
      <c r="I34" s="207">
        <f t="shared" si="16"/>
        <v>148.65505000000002</v>
      </c>
      <c r="J34" s="159">
        <f t="shared" si="17"/>
        <v>4.332950000000011</v>
      </c>
      <c r="K34" s="173">
        <f t="shared" si="18"/>
        <v>148.80255000000002</v>
      </c>
      <c r="L34" s="144">
        <f t="shared" si="19"/>
        <v>4.2854499999999973</v>
      </c>
      <c r="M34" s="206">
        <f t="shared" si="20"/>
        <v>151.01505</v>
      </c>
      <c r="N34" s="159">
        <f t="shared" si="21"/>
        <v>3.5729499999999916</v>
      </c>
      <c r="O34" s="173">
        <f t="shared" si="22"/>
        <v>151.45755000000003</v>
      </c>
      <c r="P34" s="144">
        <f t="shared" si="23"/>
        <v>3.4304500000000075</v>
      </c>
      <c r="Q34" s="205">
        <f t="shared" si="24"/>
        <v>150.57254999999998</v>
      </c>
      <c r="R34" s="159">
        <f t="shared" si="25"/>
        <v>3.7154500000000041</v>
      </c>
      <c r="S34" s="173">
        <f t="shared" si="26"/>
        <v>149.98255</v>
      </c>
      <c r="T34" s="144">
        <f t="shared" si="27"/>
        <v>3.9054500000000019</v>
      </c>
    </row>
    <row r="35" spans="1:22" ht="15" customHeight="1" x14ac:dyDescent="0.25">
      <c r="A35" s="62">
        <v>65</v>
      </c>
      <c r="B35" s="153">
        <v>0.106</v>
      </c>
      <c r="C35" s="173">
        <f t="shared" si="10"/>
        <v>154.05671000000004</v>
      </c>
      <c r="D35" s="144">
        <f t="shared" si="11"/>
        <v>4.5166600000000017</v>
      </c>
      <c r="E35" s="175">
        <f t="shared" si="12"/>
        <v>153.58421000000001</v>
      </c>
      <c r="F35" s="144">
        <f t="shared" si="13"/>
        <v>4.781659999999988</v>
      </c>
      <c r="G35" s="170">
        <f t="shared" si="14"/>
        <v>155.00171</v>
      </c>
      <c r="H35" s="144">
        <f t="shared" si="15"/>
        <v>3.9866600000000005</v>
      </c>
      <c r="I35" s="202">
        <f t="shared" si="16"/>
        <v>153.48971000000003</v>
      </c>
      <c r="J35" s="159">
        <f t="shared" si="17"/>
        <v>4.8346600000000137</v>
      </c>
      <c r="K35" s="175">
        <f t="shared" si="18"/>
        <v>153.58421000000001</v>
      </c>
      <c r="L35" s="144">
        <f t="shared" si="19"/>
        <v>4.781659999999988</v>
      </c>
      <c r="M35" s="204">
        <f t="shared" si="20"/>
        <v>155.00171</v>
      </c>
      <c r="N35" s="159">
        <f t="shared" si="21"/>
        <v>3.9866600000000005</v>
      </c>
      <c r="O35" s="169">
        <f t="shared" si="22"/>
        <v>155.28521000000003</v>
      </c>
      <c r="P35" s="144">
        <f t="shared" si="23"/>
        <v>3.8276600000000087</v>
      </c>
      <c r="Q35" s="203">
        <f t="shared" si="24"/>
        <v>154.71820999999997</v>
      </c>
      <c r="R35" s="159">
        <f t="shared" si="25"/>
        <v>4.1456599999999924</v>
      </c>
      <c r="S35" s="175">
        <f t="shared" si="26"/>
        <v>154.34021000000001</v>
      </c>
      <c r="T35" s="144">
        <f t="shared" si="27"/>
        <v>4.3576600000000099</v>
      </c>
    </row>
    <row r="36" spans="1:22" ht="15" customHeight="1" x14ac:dyDescent="0.25">
      <c r="A36" s="62">
        <v>70</v>
      </c>
      <c r="B36" s="153">
        <v>0.1255</v>
      </c>
      <c r="C36" s="169">
        <f t="shared" si="10"/>
        <v>159.40426500000004</v>
      </c>
      <c r="D36" s="144">
        <f t="shared" si="11"/>
        <v>5.3475549999999998</v>
      </c>
      <c r="E36" s="169">
        <f t="shared" si="12"/>
        <v>159.24551500000001</v>
      </c>
      <c r="F36" s="144">
        <f t="shared" si="13"/>
        <v>5.6613049999999987</v>
      </c>
      <c r="G36" s="166">
        <f t="shared" si="14"/>
        <v>159.721765</v>
      </c>
      <c r="H36" s="144">
        <f t="shared" si="15"/>
        <v>4.7200550000000021</v>
      </c>
      <c r="I36" s="203">
        <f t="shared" si="16"/>
        <v>159.21376500000002</v>
      </c>
      <c r="J36" s="159">
        <f t="shared" si="17"/>
        <v>5.7240549999999928</v>
      </c>
      <c r="K36" s="171">
        <f t="shared" si="18"/>
        <v>159.24551500000001</v>
      </c>
      <c r="L36" s="144">
        <f t="shared" si="19"/>
        <v>5.6613049999999987</v>
      </c>
      <c r="M36" s="202">
        <f t="shared" si="20"/>
        <v>159.721765</v>
      </c>
      <c r="N36" s="159">
        <f t="shared" si="21"/>
        <v>4.7200550000000021</v>
      </c>
      <c r="O36" s="171">
        <f t="shared" si="22"/>
        <v>159.81701500000003</v>
      </c>
      <c r="P36" s="144">
        <f t="shared" si="23"/>
        <v>4.5318049999999914</v>
      </c>
      <c r="Q36" s="201">
        <f t="shared" si="24"/>
        <v>159.62651499999998</v>
      </c>
      <c r="R36" s="159">
        <f t="shared" si="25"/>
        <v>4.9083050000000128</v>
      </c>
      <c r="S36" s="170">
        <f t="shared" si="26"/>
        <v>159.499515</v>
      </c>
      <c r="T36" s="144">
        <f t="shared" si="27"/>
        <v>5.1593049999999891</v>
      </c>
    </row>
    <row r="37" spans="1:22" x14ac:dyDescent="0.25">
      <c r="A37" s="62">
        <v>73</v>
      </c>
      <c r="B37" s="153" t="s">
        <v>113</v>
      </c>
      <c r="C37" s="200">
        <v>162.11000000000001</v>
      </c>
      <c r="D37" s="144">
        <f t="shared" si="11"/>
        <v>2.7057349999999758</v>
      </c>
      <c r="E37" s="196">
        <v>162.11000000000001</v>
      </c>
      <c r="F37" s="144">
        <f t="shared" si="13"/>
        <v>2.8644850000000019</v>
      </c>
      <c r="G37" s="199">
        <v>162.11000000000001</v>
      </c>
      <c r="H37" s="144">
        <f t="shared" si="15"/>
        <v>2.3882350000000088</v>
      </c>
      <c r="I37" s="198">
        <v>162.11000000000001</v>
      </c>
      <c r="J37" s="197">
        <v>2.077516999999915</v>
      </c>
      <c r="K37" s="196">
        <v>162.11000000000001</v>
      </c>
      <c r="L37" s="144">
        <f t="shared" si="19"/>
        <v>2.8644850000000019</v>
      </c>
      <c r="M37" s="195">
        <v>162.11000000000001</v>
      </c>
      <c r="N37" s="144">
        <f t="shared" si="21"/>
        <v>2.3882350000000088</v>
      </c>
      <c r="O37" s="195">
        <v>162.11000000000001</v>
      </c>
      <c r="P37" s="144">
        <f t="shared" si="23"/>
        <v>2.2929849999999874</v>
      </c>
      <c r="Q37" s="199">
        <v>162.11000000000001</v>
      </c>
      <c r="R37" s="144">
        <f t="shared" si="25"/>
        <v>2.4834850000000301</v>
      </c>
      <c r="S37" s="195">
        <v>162.11000000000001</v>
      </c>
      <c r="T37" s="144">
        <f t="shared" si="27"/>
        <v>2.6104850000000113</v>
      </c>
    </row>
    <row r="38" spans="1:22" ht="15.75" thickBot="1" x14ac:dyDescent="0.3">
      <c r="B38" s="62" t="s">
        <v>99</v>
      </c>
      <c r="C38" s="192">
        <v>162.11000000000001</v>
      </c>
      <c r="D38" s="191"/>
      <c r="E38" s="192">
        <v>162.11000000000001</v>
      </c>
      <c r="F38" s="191"/>
      <c r="G38" s="192">
        <v>162.11000000000001</v>
      </c>
      <c r="H38" s="191"/>
      <c r="I38" s="194">
        <v>162.11000000000001</v>
      </c>
      <c r="J38" s="193"/>
      <c r="K38" s="192">
        <v>162.11000000000001</v>
      </c>
      <c r="L38" s="191"/>
      <c r="M38" s="194">
        <v>162.11000000000001</v>
      </c>
      <c r="N38" s="193"/>
      <c r="O38" s="192">
        <v>162.11000000000001</v>
      </c>
      <c r="P38" s="191"/>
      <c r="Q38" s="194">
        <v>162.11000000000001</v>
      </c>
      <c r="R38" s="193"/>
      <c r="S38" s="192">
        <v>162.11000000000001</v>
      </c>
      <c r="T38" s="191"/>
    </row>
    <row r="39" spans="1:22" x14ac:dyDescent="0.25">
      <c r="C39" s="185"/>
      <c r="D39" s="185"/>
    </row>
    <row r="40" spans="1:22" x14ac:dyDescent="0.25">
      <c r="C40" s="185"/>
      <c r="D40" s="185"/>
    </row>
    <row r="41" spans="1:22" x14ac:dyDescent="0.25">
      <c r="C41" s="185"/>
      <c r="D41" s="185"/>
    </row>
    <row r="42" spans="1:22" ht="15.75" thickBot="1" x14ac:dyDescent="0.3"/>
    <row r="43" spans="1:22" ht="21.75" customHeight="1" thickBot="1" x14ac:dyDescent="0.3">
      <c r="A43" s="638" t="s">
        <v>112</v>
      </c>
      <c r="B43" s="638"/>
      <c r="C43" s="668" t="s">
        <v>111</v>
      </c>
      <c r="D43" s="669"/>
      <c r="E43" s="669"/>
      <c r="F43" s="669"/>
      <c r="G43" s="669"/>
      <c r="H43" s="669"/>
      <c r="I43" s="669"/>
      <c r="J43" s="669"/>
      <c r="K43" s="669"/>
      <c r="L43" s="669"/>
      <c r="M43" s="669"/>
      <c r="N43" s="669"/>
      <c r="O43" s="669"/>
      <c r="P43" s="670"/>
      <c r="Q43" s="190"/>
      <c r="R43" s="190"/>
      <c r="S43" s="190"/>
      <c r="T43" s="190"/>
      <c r="U43" s="190"/>
      <c r="V43" s="190"/>
    </row>
    <row r="44" spans="1:22" x14ac:dyDescent="0.25">
      <c r="A44" s="648" t="s">
        <v>110</v>
      </c>
      <c r="B44" s="648"/>
      <c r="C44" s="664" t="s">
        <v>109</v>
      </c>
      <c r="D44" s="665"/>
      <c r="E44" s="660" t="s">
        <v>108</v>
      </c>
      <c r="F44" s="661"/>
      <c r="G44" s="666" t="s">
        <v>107</v>
      </c>
      <c r="H44" s="667"/>
      <c r="I44" s="660" t="s">
        <v>106</v>
      </c>
      <c r="J44" s="661"/>
      <c r="K44" s="662" t="s">
        <v>105</v>
      </c>
      <c r="L44" s="663"/>
      <c r="M44" s="660" t="s">
        <v>104</v>
      </c>
      <c r="N44" s="661"/>
      <c r="O44" s="662"/>
      <c r="P44" s="663"/>
    </row>
    <row r="45" spans="1:22" x14ac:dyDescent="0.25">
      <c r="A45" s="185"/>
      <c r="B45" s="185"/>
      <c r="C45" s="188" t="s">
        <v>103</v>
      </c>
      <c r="D45" s="189" t="s">
        <v>102</v>
      </c>
      <c r="E45" s="188" t="s">
        <v>103</v>
      </c>
      <c r="F45" s="189" t="s">
        <v>102</v>
      </c>
      <c r="G45" s="188" t="s">
        <v>103</v>
      </c>
      <c r="H45" s="186" t="s">
        <v>102</v>
      </c>
      <c r="I45" s="188" t="s">
        <v>103</v>
      </c>
      <c r="J45" s="186" t="s">
        <v>102</v>
      </c>
      <c r="K45" s="188" t="s">
        <v>103</v>
      </c>
      <c r="L45" s="186" t="s">
        <v>102</v>
      </c>
      <c r="M45" s="188" t="s">
        <v>103</v>
      </c>
      <c r="N45" s="186" t="s">
        <v>102</v>
      </c>
      <c r="O45" s="187" t="s">
        <v>103</v>
      </c>
      <c r="P45" s="186" t="s">
        <v>102</v>
      </c>
    </row>
    <row r="46" spans="1:22" ht="30" x14ac:dyDescent="0.25">
      <c r="A46" s="185" t="s">
        <v>101</v>
      </c>
      <c r="B46" s="185" t="s">
        <v>100</v>
      </c>
      <c r="C46" s="183">
        <v>127.5</v>
      </c>
      <c r="D46" s="184"/>
      <c r="E46" s="183">
        <v>124</v>
      </c>
      <c r="F46" s="184"/>
      <c r="G46" s="183">
        <v>128.5</v>
      </c>
      <c r="H46" s="180"/>
      <c r="I46" s="183">
        <v>123</v>
      </c>
      <c r="J46" s="180"/>
      <c r="K46" s="183">
        <v>122.5</v>
      </c>
      <c r="L46" s="180"/>
      <c r="M46" s="59">
        <v>121.5</v>
      </c>
      <c r="N46" s="182"/>
      <c r="O46" s="181"/>
      <c r="P46" s="180"/>
    </row>
    <row r="47" spans="1:22" x14ac:dyDescent="0.25">
      <c r="A47" s="179">
        <v>5</v>
      </c>
      <c r="B47" s="153">
        <v>7.9000000000000001E-2</v>
      </c>
      <c r="C47" s="178">
        <f t="shared" ref="C47:C54" si="28">(($C$55-$C$46)*B47)+C46</f>
        <v>129.9648</v>
      </c>
      <c r="D47" s="159">
        <f t="shared" ref="D47:D55" si="29">C47-C46</f>
        <v>2.4647999999999968</v>
      </c>
      <c r="E47" s="177">
        <f>(($E$55-$E$46)*$B$47)+E46</f>
        <v>126.7413</v>
      </c>
      <c r="F47" s="159">
        <f t="shared" ref="F47:F55" si="30">E47-E46</f>
        <v>2.7412999999999954</v>
      </c>
      <c r="G47" s="177">
        <f t="shared" ref="G47:G54" si="31">(($G$55-$G$46)*B47)+G46</f>
        <v>130.88579999999999</v>
      </c>
      <c r="H47" s="144">
        <f t="shared" ref="H47:H54" si="32">G47-G46</f>
        <v>2.385799999999989</v>
      </c>
      <c r="I47" s="177">
        <f>(($I$55-$I$46)*$B$47)+I46</f>
        <v>125.8203</v>
      </c>
      <c r="J47" s="144">
        <f t="shared" ref="J47:J54" si="33">I47-I46</f>
        <v>2.8203000000000031</v>
      </c>
      <c r="K47" s="177">
        <f>(($K$55-$K$46)*$B$47)+K46</f>
        <v>125.35979999999999</v>
      </c>
      <c r="L47" s="144">
        <f t="shared" ref="L47:L54" si="34">K47-K46</f>
        <v>2.8597999999999928</v>
      </c>
      <c r="M47" s="177">
        <f>(($M$55-$M$46)*$B$47)+M46</f>
        <v>124.4388</v>
      </c>
      <c r="N47" s="144">
        <f t="shared" ref="N47:N54" si="35">M47-M46</f>
        <v>2.9388000000000005</v>
      </c>
      <c r="O47" s="158"/>
      <c r="P47" s="144"/>
    </row>
    <row r="48" spans="1:22" x14ac:dyDescent="0.25">
      <c r="A48" s="176">
        <v>15</v>
      </c>
      <c r="B48" s="153">
        <v>9.1999999999999998E-2</v>
      </c>
      <c r="C48" s="175">
        <f t="shared" si="28"/>
        <v>132.83519999999999</v>
      </c>
      <c r="D48" s="159">
        <f t="shared" si="29"/>
        <v>2.8703999999999894</v>
      </c>
      <c r="E48" s="175">
        <f>(($E$55-$E$46)*$B$48)+E47</f>
        <v>129.93369999999999</v>
      </c>
      <c r="F48" s="159">
        <f t="shared" si="30"/>
        <v>3.1923999999999921</v>
      </c>
      <c r="G48" s="175">
        <f t="shared" si="31"/>
        <v>133.66419999999999</v>
      </c>
      <c r="H48" s="144">
        <f t="shared" si="32"/>
        <v>2.7784000000000049</v>
      </c>
      <c r="I48" s="174">
        <f>(($I$55-$I$46)*$B$48)+I47</f>
        <v>129.10470000000001</v>
      </c>
      <c r="J48" s="144">
        <f t="shared" si="33"/>
        <v>3.2844000000000051</v>
      </c>
      <c r="K48" s="174">
        <f>(($K$55-$K$46)*$B$48)+K47</f>
        <v>128.6902</v>
      </c>
      <c r="L48" s="144">
        <f t="shared" si="34"/>
        <v>3.3304000000000116</v>
      </c>
      <c r="M48" s="173">
        <f>(($M$55-$M$46)*$B$48)+M47</f>
        <v>127.8612</v>
      </c>
      <c r="N48" s="144">
        <f t="shared" si="35"/>
        <v>3.4223999999999961</v>
      </c>
      <c r="O48" s="158"/>
      <c r="P48" s="144"/>
    </row>
    <row r="49" spans="1:16" x14ac:dyDescent="0.25">
      <c r="A49" s="172">
        <v>25</v>
      </c>
      <c r="B49" s="153">
        <v>0.105</v>
      </c>
      <c r="C49" s="171">
        <f t="shared" si="28"/>
        <v>136.1112</v>
      </c>
      <c r="D49" s="159">
        <f t="shared" si="29"/>
        <v>3.2760000000000105</v>
      </c>
      <c r="E49" s="169">
        <f>(($E$55-$E$46)*$B$49)+E48</f>
        <v>133.57719999999998</v>
      </c>
      <c r="F49" s="159">
        <f t="shared" si="30"/>
        <v>3.6434999999999889</v>
      </c>
      <c r="G49" s="171">
        <f t="shared" si="31"/>
        <v>136.83519999999999</v>
      </c>
      <c r="H49" s="144">
        <f t="shared" si="32"/>
        <v>3.1709999999999923</v>
      </c>
      <c r="I49" s="170">
        <f>(($I$55-$I$46)*$B$49)+I48</f>
        <v>132.85320000000002</v>
      </c>
      <c r="J49" s="144">
        <f t="shared" si="33"/>
        <v>3.748500000000007</v>
      </c>
      <c r="K49" s="169">
        <f>(($K$55-$K$46)*$B$49)+K48</f>
        <v>132.49119999999999</v>
      </c>
      <c r="L49" s="144">
        <f t="shared" si="34"/>
        <v>3.8009999999999877</v>
      </c>
      <c r="M49" s="169">
        <f>(($M$55-$M$46)*$B$49)+M48</f>
        <v>131.7672</v>
      </c>
      <c r="N49" s="144">
        <f t="shared" si="35"/>
        <v>3.9060000000000059</v>
      </c>
      <c r="O49" s="158"/>
      <c r="P49" s="144"/>
    </row>
    <row r="50" spans="1:16" x14ac:dyDescent="0.25">
      <c r="A50" s="168">
        <v>35</v>
      </c>
      <c r="B50" s="153">
        <v>0.11799999999999999</v>
      </c>
      <c r="C50" s="166">
        <f t="shared" si="28"/>
        <v>139.7928</v>
      </c>
      <c r="D50" s="159">
        <f t="shared" si="29"/>
        <v>3.6816000000000031</v>
      </c>
      <c r="E50" s="166">
        <f>(($E$55-$E$46)*$B$50)+E49</f>
        <v>137.67179999999996</v>
      </c>
      <c r="F50" s="159">
        <f t="shared" si="30"/>
        <v>4.0945999999999856</v>
      </c>
      <c r="G50" s="164">
        <f t="shared" si="31"/>
        <v>140.39879999999999</v>
      </c>
      <c r="H50" s="144">
        <f t="shared" si="32"/>
        <v>3.5636000000000081</v>
      </c>
      <c r="I50" s="167">
        <f>(($I$55-$I$46)*$B$50)+I49</f>
        <v>137.06580000000002</v>
      </c>
      <c r="J50" s="144">
        <f t="shared" si="33"/>
        <v>4.212600000000009</v>
      </c>
      <c r="K50" s="167">
        <f>(($K$55-$K$46)*$B$50)+K49</f>
        <v>136.7628</v>
      </c>
      <c r="L50" s="144">
        <f t="shared" si="34"/>
        <v>4.2716000000000065</v>
      </c>
      <c r="M50" s="166">
        <f>(($M$55-$M$46)*$B$50)+M49</f>
        <v>136.1568</v>
      </c>
      <c r="N50" s="144">
        <f t="shared" si="35"/>
        <v>4.3896000000000015</v>
      </c>
      <c r="O50" s="158"/>
      <c r="P50" s="144"/>
    </row>
    <row r="51" spans="1:16" x14ac:dyDescent="0.25">
      <c r="A51" s="165">
        <v>40</v>
      </c>
      <c r="B51" s="153">
        <v>0.13200000000000001</v>
      </c>
      <c r="C51" s="162">
        <f t="shared" si="28"/>
        <v>143.91120000000001</v>
      </c>
      <c r="D51" s="159">
        <f t="shared" si="29"/>
        <v>4.1184000000000083</v>
      </c>
      <c r="E51" s="164">
        <f>(($E$55-$E$46)*$B$51)+E50</f>
        <v>142.25219999999996</v>
      </c>
      <c r="F51" s="159">
        <f t="shared" si="30"/>
        <v>4.5803999999999974</v>
      </c>
      <c r="G51" s="162">
        <f t="shared" si="31"/>
        <v>144.3852</v>
      </c>
      <c r="H51" s="144">
        <f t="shared" si="32"/>
        <v>3.9864000000000033</v>
      </c>
      <c r="I51" s="164">
        <f>(($I$55-$I$46)*$B$51)+I50</f>
        <v>141.77820000000003</v>
      </c>
      <c r="J51" s="144">
        <f t="shared" si="33"/>
        <v>4.7124000000000024</v>
      </c>
      <c r="K51" s="164">
        <f>(($K$55-$K$46)*$B$51)+K50</f>
        <v>141.5412</v>
      </c>
      <c r="L51" s="144">
        <f t="shared" si="34"/>
        <v>4.7784000000000049</v>
      </c>
      <c r="M51" s="162">
        <f>(($M$55-$M$46)*$B$51)+M50</f>
        <v>141.06720000000001</v>
      </c>
      <c r="N51" s="144">
        <f t="shared" si="35"/>
        <v>4.9104000000000099</v>
      </c>
      <c r="O51" s="158"/>
      <c r="P51" s="144"/>
    </row>
    <row r="52" spans="1:16" x14ac:dyDescent="0.25">
      <c r="A52" s="163">
        <v>44</v>
      </c>
      <c r="B52" s="153">
        <v>0.14499999999999999</v>
      </c>
      <c r="C52" s="174">
        <f t="shared" si="28"/>
        <v>148.43520000000001</v>
      </c>
      <c r="D52" s="159">
        <f t="shared" si="29"/>
        <v>4.5240000000000009</v>
      </c>
      <c r="E52" s="274">
        <f>(($E$55-$E$46)*$B$52)+E51</f>
        <v>147.28369999999995</v>
      </c>
      <c r="F52" s="159">
        <f t="shared" si="30"/>
        <v>5.0314999999999941</v>
      </c>
      <c r="G52" s="174">
        <f t="shared" si="31"/>
        <v>148.76419999999999</v>
      </c>
      <c r="H52" s="144">
        <f t="shared" si="32"/>
        <v>4.3789999999999907</v>
      </c>
      <c r="I52" s="274">
        <f>(($I$55-$I$46)*$B$52)+I51</f>
        <v>146.95470000000003</v>
      </c>
      <c r="J52" s="144">
        <f t="shared" si="33"/>
        <v>5.1765000000000043</v>
      </c>
      <c r="K52" s="162">
        <f>(($K$55-$K$46)*$B$52)+K51</f>
        <v>146.7902</v>
      </c>
      <c r="L52" s="144">
        <f t="shared" si="34"/>
        <v>5.2489999999999952</v>
      </c>
      <c r="M52" s="174">
        <f>(($M$55-$M$46)*$B$52)+M51</f>
        <v>146.46120000000002</v>
      </c>
      <c r="N52" s="144">
        <f t="shared" si="35"/>
        <v>5.3940000000000055</v>
      </c>
      <c r="O52" s="158"/>
      <c r="P52" s="144"/>
    </row>
    <row r="53" spans="1:16" x14ac:dyDescent="0.25">
      <c r="A53" s="161">
        <v>48</v>
      </c>
      <c r="B53" s="153">
        <v>0.158</v>
      </c>
      <c r="C53" s="162">
        <f t="shared" si="28"/>
        <v>153.3648</v>
      </c>
      <c r="D53" s="159">
        <f t="shared" si="29"/>
        <v>4.9295999999999935</v>
      </c>
      <c r="E53" s="162">
        <f>(($E$55-$E$46)*$B$53)+E52</f>
        <v>152.76629999999994</v>
      </c>
      <c r="F53" s="159">
        <f t="shared" si="30"/>
        <v>5.4825999999999908</v>
      </c>
      <c r="G53" s="162">
        <f t="shared" si="31"/>
        <v>153.53579999999999</v>
      </c>
      <c r="H53" s="144">
        <f t="shared" si="32"/>
        <v>4.7716000000000065</v>
      </c>
      <c r="I53" s="162">
        <f>(($I$55-$I$46)*$B$53)+I52</f>
        <v>152.59530000000004</v>
      </c>
      <c r="J53" s="144">
        <f t="shared" si="33"/>
        <v>5.6406000000000063</v>
      </c>
      <c r="K53" s="174">
        <f>(($K$55-$K$46)*$B$53)+K52</f>
        <v>152.50979999999998</v>
      </c>
      <c r="L53" s="144">
        <f t="shared" si="34"/>
        <v>5.7195999999999856</v>
      </c>
      <c r="M53" s="162">
        <f>(($M$55-$M$46)*$B$53)+M52</f>
        <v>152.33880000000002</v>
      </c>
      <c r="N53" s="144">
        <f t="shared" si="35"/>
        <v>5.877600000000001</v>
      </c>
      <c r="O53" s="158"/>
      <c r="P53" s="144"/>
    </row>
    <row r="54" spans="1:16" x14ac:dyDescent="0.25">
      <c r="A54" s="160">
        <v>52</v>
      </c>
      <c r="B54" s="153">
        <v>0.17100000000000001</v>
      </c>
      <c r="C54" s="167">
        <f t="shared" si="28"/>
        <v>158.69999999999999</v>
      </c>
      <c r="D54" s="159">
        <f t="shared" si="29"/>
        <v>5.3351999999999862</v>
      </c>
      <c r="E54" s="167">
        <f>(($E$55-$E$46)*$B$54)+E53</f>
        <v>158.69999999999993</v>
      </c>
      <c r="F54" s="159">
        <f t="shared" si="30"/>
        <v>5.9336999999999875</v>
      </c>
      <c r="G54" s="167">
        <f t="shared" si="31"/>
        <v>158.69999999999999</v>
      </c>
      <c r="H54" s="144">
        <f t="shared" si="32"/>
        <v>5.1641999999999939</v>
      </c>
      <c r="I54" s="167">
        <f>(($I$55-$I$46)*$B$54)+I53</f>
        <v>158.70000000000005</v>
      </c>
      <c r="J54" s="144">
        <f t="shared" si="33"/>
        <v>6.1047000000000082</v>
      </c>
      <c r="K54" s="162">
        <f>(($K$55-$K$46)*$B$54)+K53</f>
        <v>158.69999999999999</v>
      </c>
      <c r="L54" s="144">
        <f t="shared" si="34"/>
        <v>6.1902000000000044</v>
      </c>
      <c r="M54" s="167">
        <f>(($M$55-$M$46)*$B$54)+M53</f>
        <v>158.70000000000002</v>
      </c>
      <c r="N54" s="144">
        <f t="shared" si="35"/>
        <v>6.3611999999999966</v>
      </c>
      <c r="O54" s="158"/>
      <c r="P54" s="144"/>
    </row>
    <row r="55" spans="1:16" ht="15.75" thickBot="1" x14ac:dyDescent="0.3">
      <c r="B55" s="62" t="s">
        <v>99</v>
      </c>
      <c r="C55" s="156">
        <v>158.69999999999999</v>
      </c>
      <c r="D55" s="157">
        <f t="shared" si="29"/>
        <v>0</v>
      </c>
      <c r="E55" s="156">
        <v>158.69999999999999</v>
      </c>
      <c r="F55" s="157">
        <f t="shared" si="30"/>
        <v>0</v>
      </c>
      <c r="G55" s="156">
        <v>158.69999999999999</v>
      </c>
      <c r="H55" s="154"/>
      <c r="I55" s="156">
        <v>158.69999999999999</v>
      </c>
      <c r="J55" s="154"/>
      <c r="K55" s="156">
        <v>158.69999999999999</v>
      </c>
      <c r="L55" s="154"/>
      <c r="M55" s="156">
        <v>158.69999999999999</v>
      </c>
      <c r="N55" s="154"/>
      <c r="O55" s="155">
        <v>158.69999999999999</v>
      </c>
      <c r="P55" s="154"/>
    </row>
    <row r="59" spans="1:16" x14ac:dyDescent="0.25">
      <c r="B59" s="153"/>
    </row>
    <row r="60" spans="1:16" x14ac:dyDescent="0.25">
      <c r="B60" s="153"/>
    </row>
    <row r="61" spans="1:16" x14ac:dyDescent="0.25">
      <c r="B61" s="153"/>
    </row>
    <row r="62" spans="1:16" x14ac:dyDescent="0.25">
      <c r="B62" s="153"/>
    </row>
    <row r="63" spans="1:16" x14ac:dyDescent="0.25">
      <c r="B63" s="153"/>
    </row>
    <row r="64" spans="1:16" x14ac:dyDescent="0.25">
      <c r="B64" s="153"/>
    </row>
    <row r="65" spans="2:2" x14ac:dyDescent="0.25">
      <c r="B65" s="153"/>
    </row>
    <row r="66" spans="2:2" x14ac:dyDescent="0.25">
      <c r="B66" s="153"/>
    </row>
  </sheetData>
  <mergeCells count="37">
    <mergeCell ref="M44:N44"/>
    <mergeCell ref="O44:P44"/>
    <mergeCell ref="A43:B43"/>
    <mergeCell ref="A44:B44"/>
    <mergeCell ref="O20:P20"/>
    <mergeCell ref="C44:D44"/>
    <mergeCell ref="E44:F44"/>
    <mergeCell ref="G44:H44"/>
    <mergeCell ref="I44:J44"/>
    <mergeCell ref="K44:L44"/>
    <mergeCell ref="A21:B21"/>
    <mergeCell ref="C43:P43"/>
    <mergeCell ref="C20:D20"/>
    <mergeCell ref="E20:F20"/>
    <mergeCell ref="G20:H20"/>
    <mergeCell ref="I20:J20"/>
    <mergeCell ref="K20:L20"/>
    <mergeCell ref="M20:N20"/>
    <mergeCell ref="C18:T18"/>
    <mergeCell ref="Q20:R20"/>
    <mergeCell ref="S20:T20"/>
    <mergeCell ref="C19:L19"/>
    <mergeCell ref="M19:T19"/>
    <mergeCell ref="A2:B2"/>
    <mergeCell ref="C2:T2"/>
    <mergeCell ref="C3:L3"/>
    <mergeCell ref="M3:T3"/>
    <mergeCell ref="A4:B4"/>
    <mergeCell ref="O4:P4"/>
    <mergeCell ref="Q4:R4"/>
    <mergeCell ref="S4:T4"/>
    <mergeCell ref="C4:D4"/>
    <mergeCell ref="E4:F4"/>
    <mergeCell ref="G4:H4"/>
    <mergeCell ref="I4:J4"/>
    <mergeCell ref="K4:L4"/>
    <mergeCell ref="M4:N4"/>
  </mergeCells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1"/>
  <dimension ref="A1:KN373"/>
  <sheetViews>
    <sheetView tabSelected="1" zoomScale="62" zoomScaleNormal="62" workbookViewId="0">
      <pane xSplit="2" ySplit="3" topLeftCell="IH298" activePane="bottomRight" state="frozen"/>
      <selection pane="topRight" activeCell="C1" sqref="C1"/>
      <selection pane="bottomLeft" activeCell="A4" sqref="A4"/>
      <selection pane="bottomRight" activeCell="JL325" sqref="JL325"/>
    </sheetView>
  </sheetViews>
  <sheetFormatPr baseColWidth="10" defaultColWidth="11.42578125" defaultRowHeight="18.75" x14ac:dyDescent="0.25"/>
  <cols>
    <col min="1" max="1" width="7.5703125" bestFit="1" customWidth="1"/>
    <col min="2" max="2" width="15.7109375" style="62" bestFit="1" customWidth="1"/>
    <col min="3" max="3" width="8.85546875" style="62" bestFit="1" customWidth="1"/>
    <col min="4" max="4" width="9.42578125" style="62" bestFit="1" customWidth="1"/>
    <col min="5" max="5" width="7.5703125" style="62" bestFit="1" customWidth="1"/>
    <col min="6" max="6" width="8.140625" style="62" bestFit="1" customWidth="1"/>
    <col min="7" max="7" width="7.7109375" style="62" bestFit="1" customWidth="1"/>
    <col min="8" max="8" width="14.42578125" style="62" customWidth="1"/>
    <col min="9" max="9" width="9.140625" style="62" bestFit="1" customWidth="1"/>
    <col min="10" max="10" width="11.7109375" style="62" bestFit="1" customWidth="1"/>
    <col min="11" max="11" width="11" style="62" customWidth="1"/>
    <col min="12" max="12" width="8" style="62" bestFit="1" customWidth="1"/>
    <col min="13" max="14" width="10.85546875" style="62" bestFit="1" customWidth="1"/>
    <col min="15" max="15" width="8.85546875" style="62" bestFit="1" customWidth="1"/>
    <col min="16" max="16" width="9.42578125" style="62" bestFit="1" customWidth="1"/>
    <col min="17" max="17" width="7.5703125" style="62" bestFit="1" customWidth="1"/>
    <col min="18" max="18" width="8.140625" style="62" bestFit="1" customWidth="1"/>
    <col min="19" max="19" width="7.7109375" style="62" bestFit="1" customWidth="1"/>
    <col min="20" max="20" width="10.85546875" style="62" bestFit="1" customWidth="1"/>
    <col min="21" max="21" width="9.140625" style="62" bestFit="1" customWidth="1"/>
    <col min="22" max="22" width="11.7109375" style="62" bestFit="1" customWidth="1"/>
    <col min="23" max="23" width="8.7109375" style="62" bestFit="1" customWidth="1"/>
    <col min="24" max="24" width="8" style="62" bestFit="1" customWidth="1"/>
    <col min="25" max="26" width="10.85546875" style="62" bestFit="1" customWidth="1"/>
    <col min="27" max="27" width="8.85546875" style="62" bestFit="1" customWidth="1"/>
    <col min="28" max="28" width="9.42578125" style="62" bestFit="1" customWidth="1"/>
    <col min="29" max="29" width="7.5703125" style="62" bestFit="1" customWidth="1"/>
    <col min="30" max="30" width="8.140625" style="62" bestFit="1" customWidth="1"/>
    <col min="31" max="31" width="7.7109375" style="62" bestFit="1" customWidth="1"/>
    <col min="32" max="32" width="10.85546875" style="62" bestFit="1" customWidth="1"/>
    <col min="33" max="33" width="9.140625" style="62" bestFit="1" customWidth="1"/>
    <col min="34" max="34" width="11.7109375" style="62" bestFit="1" customWidth="1"/>
    <col min="35" max="35" width="8.7109375" style="62" bestFit="1" customWidth="1"/>
    <col min="36" max="36" width="8" style="62" bestFit="1" customWidth="1"/>
    <col min="37" max="38" width="10.85546875" style="62" bestFit="1" customWidth="1"/>
    <col min="39" max="39" width="8.85546875" style="62" bestFit="1" customWidth="1"/>
    <col min="40" max="40" width="9.42578125" style="62" bestFit="1" customWidth="1"/>
    <col min="41" max="41" width="7.5703125" style="62" bestFit="1" customWidth="1"/>
    <col min="42" max="42" width="8.140625" style="62" bestFit="1" customWidth="1"/>
    <col min="43" max="43" width="7.7109375" style="62" bestFit="1" customWidth="1"/>
    <col min="44" max="44" width="10.85546875" style="62" bestFit="1" customWidth="1"/>
    <col min="45" max="45" width="9.140625" style="62" bestFit="1" customWidth="1"/>
    <col min="46" max="46" width="11.7109375" style="62" bestFit="1" customWidth="1"/>
    <col min="47" max="47" width="9.140625" style="62" bestFit="1" customWidth="1"/>
    <col min="48" max="48" width="8" style="62" bestFit="1" customWidth="1"/>
    <col min="49" max="50" width="10.85546875" style="62" bestFit="1" customWidth="1"/>
    <col min="51" max="51" width="8.85546875" style="62" bestFit="1" customWidth="1"/>
    <col min="52" max="52" width="9.42578125" style="62" bestFit="1" customWidth="1"/>
    <col min="53" max="53" width="7.5703125" style="62" bestFit="1" customWidth="1"/>
    <col min="54" max="54" width="8.140625" style="62" bestFit="1" customWidth="1"/>
    <col min="55" max="55" width="7.7109375" style="62" bestFit="1" customWidth="1"/>
    <col min="56" max="56" width="10.85546875" style="62" bestFit="1" customWidth="1"/>
    <col min="57" max="57" width="9.140625" style="62" bestFit="1" customWidth="1"/>
    <col min="58" max="58" width="11.7109375" style="62" bestFit="1" customWidth="1"/>
    <col min="59" max="59" width="8.7109375" style="62" bestFit="1" customWidth="1"/>
    <col min="60" max="60" width="8" style="62" bestFit="1" customWidth="1"/>
    <col min="61" max="62" width="10.85546875" style="62" bestFit="1" customWidth="1"/>
    <col min="63" max="63" width="8.85546875" style="62" bestFit="1" customWidth="1"/>
    <col min="64" max="64" width="9.42578125" style="62" bestFit="1" customWidth="1"/>
    <col min="65" max="65" width="7.5703125" style="62" bestFit="1" customWidth="1"/>
    <col min="66" max="66" width="8.140625" style="62" bestFit="1" customWidth="1"/>
    <col min="67" max="67" width="7.7109375" style="62" bestFit="1" customWidth="1"/>
    <col min="68" max="68" width="10.85546875" style="62" bestFit="1" customWidth="1"/>
    <col min="69" max="69" width="9.140625" style="62" bestFit="1" customWidth="1"/>
    <col min="70" max="70" width="11.7109375" style="62" bestFit="1" customWidth="1"/>
    <col min="71" max="71" width="8.7109375" style="62" bestFit="1" customWidth="1"/>
    <col min="72" max="72" width="8" style="62" bestFit="1" customWidth="1"/>
    <col min="73" max="74" width="10.85546875" style="62" bestFit="1" customWidth="1"/>
    <col min="75" max="75" width="8.85546875" style="62" bestFit="1" customWidth="1"/>
    <col min="76" max="76" width="9.42578125" style="62" bestFit="1" customWidth="1"/>
    <col min="77" max="77" width="7.5703125" style="62" bestFit="1" customWidth="1"/>
    <col min="78" max="78" width="8.140625" style="62" bestFit="1" customWidth="1"/>
    <col min="79" max="79" width="7.7109375" style="62" bestFit="1" customWidth="1"/>
    <col min="80" max="80" width="10.85546875" style="62" bestFit="1" customWidth="1"/>
    <col min="81" max="81" width="9.140625" style="62" bestFit="1" customWidth="1"/>
    <col min="82" max="82" width="11.7109375" style="62" bestFit="1" customWidth="1"/>
    <col min="83" max="83" width="8.7109375" style="62" bestFit="1" customWidth="1"/>
    <col min="84" max="84" width="8" style="62" bestFit="1" customWidth="1"/>
    <col min="85" max="86" width="10.85546875" style="62" bestFit="1" customWidth="1"/>
    <col min="87" max="87" width="8.85546875" style="62" bestFit="1" customWidth="1"/>
    <col min="88" max="88" width="9.42578125" style="62" bestFit="1" customWidth="1"/>
    <col min="89" max="89" width="11.85546875" style="62" bestFit="1" customWidth="1"/>
    <col min="90" max="90" width="8.140625" style="62" bestFit="1" customWidth="1"/>
    <col min="91" max="91" width="7.7109375" style="62" bestFit="1" customWidth="1"/>
    <col min="92" max="92" width="10.85546875" style="62" bestFit="1" customWidth="1"/>
    <col min="93" max="93" width="9.140625" style="62" bestFit="1" customWidth="1"/>
    <col min="94" max="94" width="11.7109375" style="62" bestFit="1" customWidth="1"/>
    <col min="95" max="95" width="9.140625" style="62" bestFit="1" customWidth="1"/>
    <col min="96" max="96" width="8" style="62" bestFit="1" customWidth="1"/>
    <col min="97" max="98" width="10.85546875" style="62" bestFit="1" customWidth="1"/>
    <col min="99" max="99" width="8.85546875" style="62" bestFit="1" customWidth="1"/>
    <col min="100" max="100" width="9.42578125" style="62" bestFit="1" customWidth="1"/>
    <col min="101" max="101" width="7.5703125" style="62" bestFit="1" customWidth="1"/>
    <col min="102" max="102" width="8.140625" style="62" bestFit="1" customWidth="1"/>
    <col min="103" max="103" width="7.7109375" style="62" bestFit="1" customWidth="1"/>
    <col min="104" max="104" width="10.85546875" style="62" bestFit="1" customWidth="1"/>
    <col min="105" max="105" width="9.140625" style="62" bestFit="1" customWidth="1"/>
    <col min="106" max="106" width="11.7109375" style="62" bestFit="1" customWidth="1"/>
    <col min="107" max="107" width="8.7109375" style="62" bestFit="1" customWidth="1"/>
    <col min="108" max="108" width="8" style="62" bestFit="1" customWidth="1"/>
    <col min="109" max="110" width="10.85546875" style="62" bestFit="1" customWidth="1"/>
    <col min="111" max="111" width="8.85546875" style="62" bestFit="1" customWidth="1"/>
    <col min="112" max="112" width="9.42578125" style="62" bestFit="1" customWidth="1"/>
    <col min="113" max="113" width="7.5703125" style="62" bestFit="1" customWidth="1"/>
    <col min="114" max="114" width="8.140625" style="62" bestFit="1" customWidth="1"/>
    <col min="115" max="115" width="7.7109375" style="62" bestFit="1" customWidth="1"/>
    <col min="116" max="116" width="10.85546875" style="62" bestFit="1" customWidth="1"/>
    <col min="117" max="117" width="9.140625" style="62" bestFit="1" customWidth="1"/>
    <col min="118" max="118" width="11.7109375" style="62" bestFit="1" customWidth="1"/>
    <col min="119" max="119" width="8.7109375" style="62" bestFit="1" customWidth="1"/>
    <col min="120" max="120" width="8" style="62" bestFit="1" customWidth="1"/>
    <col min="121" max="122" width="10.85546875" style="62" bestFit="1" customWidth="1"/>
    <col min="123" max="123" width="8.85546875" style="62" bestFit="1" customWidth="1"/>
    <col min="124" max="124" width="9.42578125" style="62" bestFit="1" customWidth="1"/>
    <col min="125" max="125" width="7.5703125" style="62" bestFit="1" customWidth="1"/>
    <col min="126" max="126" width="8.140625" style="62" bestFit="1" customWidth="1"/>
    <col min="127" max="127" width="7.7109375" style="62" bestFit="1" customWidth="1"/>
    <col min="128" max="128" width="11.85546875" style="62" customWidth="1"/>
    <col min="129" max="129" width="9.140625" style="62" bestFit="1" customWidth="1"/>
    <col min="130" max="130" width="11.7109375" style="62" bestFit="1" customWidth="1"/>
    <col min="131" max="131" width="9.42578125" style="62" bestFit="1" customWidth="1"/>
    <col min="132" max="132" width="8" style="62" bestFit="1" customWidth="1"/>
    <col min="133" max="134" width="10.85546875" style="62" bestFit="1" customWidth="1"/>
    <col min="135" max="135" width="8.85546875" style="62" bestFit="1" customWidth="1"/>
    <col min="136" max="136" width="9.42578125" style="62" bestFit="1" customWidth="1"/>
    <col min="137" max="137" width="7.5703125" style="62" bestFit="1" customWidth="1"/>
    <col min="138" max="138" width="8.140625" style="62" bestFit="1" customWidth="1"/>
    <col min="139" max="139" width="7.7109375" style="62" bestFit="1" customWidth="1"/>
    <col min="140" max="140" width="10.85546875" style="62" bestFit="1" customWidth="1"/>
    <col min="141" max="141" width="9.140625" style="62" bestFit="1" customWidth="1"/>
    <col min="142" max="142" width="11.7109375" style="62" bestFit="1" customWidth="1"/>
    <col min="143" max="143" width="8.7109375" style="62" bestFit="1" customWidth="1"/>
    <col min="144" max="144" width="8" style="62" bestFit="1" customWidth="1"/>
    <col min="145" max="146" width="10.85546875" style="62" bestFit="1" customWidth="1"/>
    <col min="147" max="147" width="8.85546875" style="62" bestFit="1" customWidth="1"/>
    <col min="148" max="148" width="9.42578125" style="62" bestFit="1" customWidth="1"/>
    <col min="149" max="149" width="7.5703125" style="62" bestFit="1" customWidth="1"/>
    <col min="150" max="150" width="8.140625" style="62" bestFit="1" customWidth="1"/>
    <col min="151" max="151" width="7.7109375" style="62" bestFit="1" customWidth="1"/>
    <col min="152" max="152" width="10.85546875" style="62" bestFit="1" customWidth="1"/>
    <col min="153" max="153" width="9.140625" style="62" bestFit="1" customWidth="1"/>
    <col min="154" max="154" width="11.7109375" style="62" bestFit="1" customWidth="1"/>
    <col min="155" max="155" width="12" style="62" bestFit="1" customWidth="1"/>
    <col min="156" max="156" width="8" style="62" bestFit="1" customWidth="1"/>
    <col min="157" max="158" width="10.85546875" style="62" bestFit="1" customWidth="1"/>
    <col min="159" max="159" width="8.85546875" style="62" bestFit="1" customWidth="1"/>
    <col min="160" max="160" width="9.42578125" style="62" bestFit="1" customWidth="1"/>
    <col min="161" max="161" width="7.5703125" style="62" bestFit="1" customWidth="1"/>
    <col min="162" max="162" width="8.140625" style="62" bestFit="1" customWidth="1"/>
    <col min="163" max="163" width="7.7109375" style="62" bestFit="1" customWidth="1"/>
    <col min="164" max="164" width="10.85546875" style="62" customWidth="1"/>
    <col min="165" max="165" width="9.140625" style="62" bestFit="1" customWidth="1"/>
    <col min="166" max="166" width="11.7109375" style="62" bestFit="1" customWidth="1"/>
    <col min="167" max="167" width="12" style="62" bestFit="1" customWidth="1"/>
    <col min="168" max="168" width="8" style="62" bestFit="1" customWidth="1"/>
    <col min="169" max="170" width="10.85546875" style="62" customWidth="1"/>
    <col min="171" max="171" width="8.85546875" style="62" bestFit="1" customWidth="1"/>
    <col min="172" max="172" width="9.42578125" style="62" bestFit="1" customWidth="1"/>
    <col min="173" max="173" width="7.5703125" style="62" bestFit="1" customWidth="1"/>
    <col min="174" max="174" width="8.140625" style="62" bestFit="1" customWidth="1"/>
    <col min="175" max="175" width="7.7109375" style="62" bestFit="1" customWidth="1"/>
    <col min="176" max="176" width="10.85546875" style="62" customWidth="1"/>
    <col min="177" max="177" width="9.140625" style="62" bestFit="1" customWidth="1"/>
    <col min="178" max="178" width="11.7109375" style="62" bestFit="1" customWidth="1"/>
    <col min="179" max="179" width="8.7109375" style="62" bestFit="1" customWidth="1"/>
    <col min="180" max="180" width="8" style="62" bestFit="1" customWidth="1"/>
    <col min="181" max="182" width="10.85546875" style="62" customWidth="1"/>
    <col min="183" max="183" width="8.85546875" style="62" bestFit="1" customWidth="1"/>
    <col min="184" max="184" width="9.42578125" style="62" bestFit="1" customWidth="1"/>
    <col min="185" max="185" width="7.5703125" style="62" bestFit="1" customWidth="1"/>
    <col min="186" max="186" width="8.140625" style="62" bestFit="1" customWidth="1"/>
    <col min="187" max="187" width="7.7109375" style="62" bestFit="1" customWidth="1"/>
    <col min="188" max="188" width="10.85546875" style="62" customWidth="1"/>
    <col min="189" max="189" width="9.140625" style="62" bestFit="1" customWidth="1"/>
    <col min="190" max="190" width="11.7109375" style="62" bestFit="1" customWidth="1"/>
    <col min="191" max="191" width="8.7109375" style="62" bestFit="1" customWidth="1"/>
    <col min="192" max="192" width="8" style="62" bestFit="1" customWidth="1"/>
    <col min="193" max="194" width="10.85546875" style="62" customWidth="1"/>
    <col min="195" max="195" width="8.85546875" style="62" bestFit="1" customWidth="1"/>
    <col min="196" max="196" width="9.42578125" style="62" bestFit="1" customWidth="1"/>
    <col min="197" max="197" width="7.5703125" style="62" bestFit="1" customWidth="1"/>
    <col min="198" max="198" width="8.140625" style="62" bestFit="1" customWidth="1"/>
    <col min="199" max="199" width="7.7109375" style="62" bestFit="1" customWidth="1"/>
    <col min="200" max="200" width="10.85546875" style="62" customWidth="1"/>
    <col min="201" max="201" width="9.140625" style="62" bestFit="1" customWidth="1"/>
    <col min="202" max="202" width="11.7109375" style="62" bestFit="1" customWidth="1"/>
    <col min="203" max="203" width="8.7109375" style="62" bestFit="1" customWidth="1"/>
    <col min="204" max="204" width="8" style="62" bestFit="1" customWidth="1"/>
    <col min="205" max="206" width="10.85546875" style="62" customWidth="1"/>
    <col min="207" max="207" width="8.85546875" style="62" bestFit="1" customWidth="1"/>
    <col min="208" max="208" width="9.42578125" style="62" bestFit="1" customWidth="1"/>
    <col min="209" max="209" width="7.5703125" style="62" bestFit="1" customWidth="1"/>
    <col min="210" max="210" width="8.140625" style="62" bestFit="1" customWidth="1"/>
    <col min="211" max="211" width="7.7109375" style="62" bestFit="1" customWidth="1"/>
    <col min="212" max="212" width="10.85546875" style="62" customWidth="1"/>
    <col min="213" max="213" width="9.140625" style="62" bestFit="1" customWidth="1"/>
    <col min="214" max="214" width="11.7109375" style="62" bestFit="1" customWidth="1"/>
    <col min="215" max="215" width="8.7109375" style="62" bestFit="1" customWidth="1"/>
    <col min="216" max="216" width="8" style="62" bestFit="1" customWidth="1"/>
    <col min="217" max="218" width="10.85546875" style="62" customWidth="1"/>
    <col min="219" max="219" width="8.85546875" style="62" bestFit="1" customWidth="1"/>
    <col min="220" max="220" width="9.42578125" style="62" bestFit="1" customWidth="1"/>
    <col min="221" max="221" width="7.5703125" style="62" bestFit="1" customWidth="1"/>
    <col min="222" max="222" width="8.140625" style="62" bestFit="1" customWidth="1"/>
    <col min="223" max="223" width="7.7109375" style="62" bestFit="1" customWidth="1"/>
    <col min="224" max="224" width="10.85546875" style="62" bestFit="1" customWidth="1"/>
    <col min="225" max="225" width="9.140625" style="62" bestFit="1" customWidth="1"/>
    <col min="226" max="226" width="11.7109375" style="62" bestFit="1" customWidth="1"/>
    <col min="227" max="227" width="9.42578125" style="62" bestFit="1" customWidth="1"/>
    <col min="228" max="228" width="8" style="62" bestFit="1" customWidth="1"/>
    <col min="229" max="230" width="10.85546875" style="62" bestFit="1" customWidth="1"/>
    <col min="231" max="231" width="8.85546875" style="62" bestFit="1" customWidth="1"/>
    <col min="232" max="232" width="9.42578125" style="62" bestFit="1" customWidth="1"/>
    <col min="233" max="233" width="7.5703125" style="62" bestFit="1" customWidth="1"/>
    <col min="234" max="234" width="8.140625" style="62" bestFit="1" customWidth="1"/>
    <col min="235" max="235" width="7.7109375" style="62" bestFit="1" customWidth="1"/>
    <col min="236" max="236" width="10.85546875" style="62" bestFit="1" customWidth="1"/>
    <col min="237" max="237" width="9.140625" style="62" bestFit="1" customWidth="1"/>
    <col min="238" max="238" width="11.7109375" style="62" bestFit="1" customWidth="1"/>
    <col min="239" max="239" width="12" style="62" bestFit="1" customWidth="1"/>
    <col min="240" max="240" width="8" style="62" bestFit="1" customWidth="1"/>
    <col min="241" max="242" width="10.85546875" style="62" bestFit="1" customWidth="1"/>
    <col min="243" max="243" width="8.85546875" style="62" bestFit="1" customWidth="1"/>
    <col min="244" max="244" width="9.42578125" style="62" bestFit="1" customWidth="1"/>
    <col min="245" max="245" width="7.5703125" style="62" bestFit="1" customWidth="1"/>
    <col min="246" max="246" width="8.140625" style="62" bestFit="1" customWidth="1"/>
    <col min="247" max="247" width="9.85546875" style="62" bestFit="1" customWidth="1"/>
    <col min="248" max="248" width="10.85546875" style="62" bestFit="1" customWidth="1"/>
    <col min="249" max="249" width="9.140625" style="62" bestFit="1" customWidth="1"/>
    <col min="250" max="250" width="11.7109375" style="62" bestFit="1" customWidth="1"/>
    <col min="251" max="251" width="12" style="62" bestFit="1" customWidth="1"/>
    <col min="252" max="252" width="8" style="62" bestFit="1" customWidth="1"/>
    <col min="253" max="254" width="10.85546875" style="62" bestFit="1" customWidth="1"/>
    <col min="255" max="255" width="8.85546875" style="62" hidden="1" customWidth="1"/>
    <col min="256" max="256" width="9.42578125" style="62" hidden="1" customWidth="1"/>
    <col min="257" max="257" width="7.5703125" style="62" hidden="1" customWidth="1"/>
    <col min="258" max="258" width="8.140625" style="62" hidden="1" customWidth="1"/>
    <col min="259" max="259" width="7.7109375" style="62" hidden="1" customWidth="1"/>
    <col min="260" max="260" width="10.85546875" style="62" hidden="1" customWidth="1"/>
    <col min="261" max="261" width="9.140625" style="62" hidden="1" customWidth="1"/>
    <col min="262" max="262" width="11.7109375" style="62" hidden="1" customWidth="1"/>
    <col min="263" max="263" width="7.42578125" style="62" hidden="1" customWidth="1"/>
    <col min="264" max="264" width="8" style="62" hidden="1" customWidth="1"/>
    <col min="265" max="266" width="10.85546875" style="62" hidden="1" customWidth="1"/>
    <col min="267" max="267" width="9.140625" style="62" bestFit="1" customWidth="1"/>
    <col min="268" max="268" width="11.85546875" style="62" bestFit="1" customWidth="1"/>
    <col min="269" max="269" width="11" style="62" bestFit="1" customWidth="1"/>
    <col min="270" max="270" width="11.28515625" style="62" bestFit="1" customWidth="1"/>
    <col min="271" max="271" width="10.85546875" style="62" bestFit="1" customWidth="1"/>
    <col min="272" max="272" width="14.140625" style="62" bestFit="1" customWidth="1"/>
    <col min="273" max="273" width="9" style="62" bestFit="1" customWidth="1"/>
    <col min="274" max="274" width="12.7109375" style="62" bestFit="1" customWidth="1"/>
    <col min="275" max="275" width="18.42578125" style="62" customWidth="1"/>
    <col min="276" max="276" width="12.5703125" style="62" bestFit="1" customWidth="1"/>
    <col min="277" max="277" width="11.28515625" style="62" bestFit="1" customWidth="1"/>
    <col min="278" max="278" width="13.42578125" style="62" bestFit="1" customWidth="1"/>
    <col min="279" max="279" width="16" style="371" bestFit="1" customWidth="1"/>
    <col min="280" max="280" width="10.85546875" style="62" bestFit="1" customWidth="1"/>
    <col min="281" max="281" width="10.85546875" style="62" customWidth="1"/>
    <col min="282" max="282" width="11.42578125" style="63"/>
    <col min="283" max="283" width="12.7109375" style="63" bestFit="1" customWidth="1"/>
    <col min="284" max="284" width="11.42578125" style="63"/>
    <col min="285" max="285" width="14.140625" style="62" customWidth="1"/>
    <col min="286" max="286" width="16.85546875" style="62" bestFit="1" customWidth="1"/>
    <col min="287" max="287" width="14.140625" style="62" customWidth="1"/>
    <col min="288" max="288" width="10.140625" style="72" bestFit="1" customWidth="1"/>
    <col min="289" max="289" width="10.140625" style="72" customWidth="1"/>
    <col min="290" max="290" width="10.140625" style="72" bestFit="1" customWidth="1"/>
    <col min="291" max="291" width="10.140625" style="72" customWidth="1"/>
    <col min="292" max="292" width="10.140625" style="72" bestFit="1" customWidth="1"/>
    <col min="293" max="293" width="10.140625" style="72" customWidth="1"/>
    <col min="294" max="294" width="24.85546875" style="73" bestFit="1" customWidth="1"/>
    <col min="295" max="300" width="7.140625" style="62" customWidth="1"/>
    <col min="301" max="16384" width="11.42578125" style="62"/>
  </cols>
  <sheetData>
    <row r="1" spans="1:300" ht="47.25" thickBot="1" x14ac:dyDescent="0.3">
      <c r="A1" s="737"/>
      <c r="B1" s="738"/>
      <c r="C1" s="729" t="s">
        <v>135</v>
      </c>
      <c r="D1" s="730"/>
      <c r="E1" s="730"/>
      <c r="F1" s="730"/>
      <c r="G1" s="730"/>
      <c r="H1" s="730"/>
      <c r="I1" s="730"/>
      <c r="J1" s="730"/>
      <c r="K1" s="730"/>
      <c r="L1" s="730"/>
      <c r="M1" s="730"/>
      <c r="N1" s="730"/>
      <c r="O1" s="730"/>
      <c r="P1" s="730"/>
      <c r="Q1" s="730"/>
      <c r="R1" s="730"/>
      <c r="S1" s="730"/>
      <c r="T1" s="730"/>
      <c r="U1" s="730"/>
      <c r="V1" s="730"/>
      <c r="W1" s="730"/>
      <c r="X1" s="730"/>
      <c r="Y1" s="730"/>
      <c r="Z1" s="730"/>
      <c r="AA1" s="730"/>
      <c r="AB1" s="730"/>
      <c r="AC1" s="730"/>
      <c r="AD1" s="730"/>
      <c r="AE1" s="730"/>
      <c r="AF1" s="730"/>
      <c r="AG1" s="730"/>
      <c r="AH1" s="730"/>
      <c r="AI1" s="730"/>
      <c r="AJ1" s="730"/>
      <c r="AK1" s="730"/>
      <c r="AL1" s="730"/>
      <c r="AM1" s="730"/>
      <c r="AN1" s="730"/>
      <c r="AO1" s="730"/>
      <c r="AP1" s="730"/>
      <c r="AQ1" s="730"/>
      <c r="AR1" s="730"/>
      <c r="AS1" s="730"/>
      <c r="AT1" s="730"/>
      <c r="AU1" s="730"/>
      <c r="AV1" s="730"/>
      <c r="AW1" s="730"/>
      <c r="AX1" s="730"/>
      <c r="AY1" s="730"/>
      <c r="AZ1" s="730"/>
      <c r="BA1" s="730"/>
      <c r="BB1" s="730"/>
      <c r="BC1" s="730"/>
      <c r="BD1" s="730"/>
      <c r="BE1" s="730"/>
      <c r="BF1" s="730"/>
      <c r="BG1" s="730"/>
      <c r="BH1" s="730"/>
      <c r="BI1" s="730"/>
      <c r="BJ1" s="730"/>
      <c r="BK1" s="730"/>
      <c r="BL1" s="730"/>
      <c r="BM1" s="730"/>
      <c r="BN1" s="730"/>
      <c r="BO1" s="730"/>
      <c r="BP1" s="730"/>
      <c r="BQ1" s="730"/>
      <c r="BR1" s="730"/>
      <c r="BS1" s="730"/>
      <c r="BT1" s="730"/>
      <c r="BU1" s="730"/>
      <c r="BV1" s="730"/>
      <c r="BW1" s="730"/>
      <c r="BX1" s="730"/>
      <c r="BY1" s="730"/>
      <c r="BZ1" s="730"/>
      <c r="CA1" s="730"/>
      <c r="CB1" s="730"/>
      <c r="CC1" s="730"/>
      <c r="CD1" s="730"/>
      <c r="CE1" s="730"/>
      <c r="CF1" s="730"/>
      <c r="CG1" s="730"/>
      <c r="CH1" s="730"/>
      <c r="CI1" s="741" t="s">
        <v>147</v>
      </c>
      <c r="CJ1" s="741"/>
      <c r="CK1" s="741"/>
      <c r="CL1" s="741"/>
      <c r="CM1" s="741"/>
      <c r="CN1" s="741"/>
      <c r="CO1" s="741"/>
      <c r="CP1" s="741"/>
      <c r="CQ1" s="741"/>
      <c r="CR1" s="741"/>
      <c r="CS1" s="741"/>
      <c r="CT1" s="741"/>
      <c r="CU1" s="741"/>
      <c r="CV1" s="741"/>
      <c r="CW1" s="741"/>
      <c r="CX1" s="741"/>
      <c r="CY1" s="741"/>
      <c r="CZ1" s="741"/>
      <c r="DA1" s="741"/>
      <c r="DB1" s="741"/>
      <c r="DC1" s="741"/>
      <c r="DD1" s="741"/>
      <c r="DE1" s="741"/>
      <c r="DF1" s="741"/>
      <c r="DG1" s="741"/>
      <c r="DH1" s="741"/>
      <c r="DI1" s="741"/>
      <c r="DJ1" s="741"/>
      <c r="DK1" s="741"/>
      <c r="DL1" s="741"/>
      <c r="DM1" s="741"/>
      <c r="DN1" s="741"/>
      <c r="DO1" s="741"/>
      <c r="DP1" s="741"/>
      <c r="DQ1" s="741"/>
      <c r="DR1" s="741"/>
      <c r="DS1" s="741"/>
      <c r="DT1" s="741"/>
      <c r="DU1" s="741"/>
      <c r="DV1" s="741"/>
      <c r="DW1" s="741"/>
      <c r="DX1" s="741"/>
      <c r="DY1" s="741"/>
      <c r="DZ1" s="741"/>
      <c r="EA1" s="741"/>
      <c r="EB1" s="741"/>
      <c r="EC1" s="741"/>
      <c r="ED1" s="741"/>
      <c r="EE1" s="741"/>
      <c r="EF1" s="741"/>
      <c r="EG1" s="741"/>
      <c r="EH1" s="741"/>
      <c r="EI1" s="741"/>
      <c r="EJ1" s="741"/>
      <c r="EK1" s="741"/>
      <c r="EL1" s="741"/>
      <c r="EM1" s="741"/>
      <c r="EN1" s="741"/>
      <c r="EO1" s="741"/>
      <c r="EP1" s="741"/>
      <c r="EQ1" s="741"/>
      <c r="ER1" s="741"/>
      <c r="ES1" s="741"/>
      <c r="ET1" s="741"/>
      <c r="EU1" s="741"/>
      <c r="EV1" s="741"/>
      <c r="EW1" s="741"/>
      <c r="EX1" s="741"/>
      <c r="EY1" s="741"/>
      <c r="EZ1" s="741"/>
      <c r="FA1" s="741"/>
      <c r="FB1" s="741"/>
      <c r="FC1" s="741"/>
      <c r="FD1" s="741"/>
      <c r="FE1" s="741"/>
      <c r="FF1" s="741"/>
      <c r="FG1" s="741"/>
      <c r="FH1" s="741"/>
      <c r="FI1" s="741"/>
      <c r="FJ1" s="741"/>
      <c r="FK1" s="741"/>
      <c r="FL1" s="741"/>
      <c r="FM1" s="741"/>
      <c r="FN1" s="741"/>
      <c r="FO1" s="681" t="s">
        <v>148</v>
      </c>
      <c r="FP1" s="681"/>
      <c r="FQ1" s="681"/>
      <c r="FR1" s="681"/>
      <c r="FS1" s="681"/>
      <c r="FT1" s="681"/>
      <c r="FU1" s="681"/>
      <c r="FV1" s="681"/>
      <c r="FW1" s="681"/>
      <c r="FX1" s="681"/>
      <c r="FY1" s="681"/>
      <c r="FZ1" s="681"/>
      <c r="GA1" s="681"/>
      <c r="GB1" s="681"/>
      <c r="GC1" s="681"/>
      <c r="GD1" s="681"/>
      <c r="GE1" s="681"/>
      <c r="GF1" s="681"/>
      <c r="GG1" s="681"/>
      <c r="GH1" s="681"/>
      <c r="GI1" s="681"/>
      <c r="GJ1" s="681"/>
      <c r="GK1" s="681"/>
      <c r="GL1" s="681"/>
      <c r="GM1" s="681"/>
      <c r="GN1" s="681"/>
      <c r="GO1" s="681"/>
      <c r="GP1" s="681"/>
      <c r="GQ1" s="681"/>
      <c r="GR1" s="681"/>
      <c r="GS1" s="681"/>
      <c r="GT1" s="681"/>
      <c r="GU1" s="681"/>
      <c r="GV1" s="681"/>
      <c r="GW1" s="681"/>
      <c r="GX1" s="681"/>
      <c r="GY1" s="681"/>
      <c r="GZ1" s="681"/>
      <c r="HA1" s="681"/>
      <c r="HB1" s="681"/>
      <c r="HC1" s="681"/>
      <c r="HD1" s="681"/>
      <c r="HE1" s="681"/>
      <c r="HF1" s="681"/>
      <c r="HG1" s="681"/>
      <c r="HH1" s="681"/>
      <c r="HI1" s="681"/>
      <c r="HJ1" s="681"/>
      <c r="HK1" s="681"/>
      <c r="HL1" s="681"/>
      <c r="HM1" s="681"/>
      <c r="HN1" s="681"/>
      <c r="HO1" s="681"/>
      <c r="HP1" s="681"/>
      <c r="HQ1" s="681"/>
      <c r="HR1" s="681"/>
      <c r="HS1" s="681"/>
      <c r="HT1" s="681"/>
      <c r="HU1" s="681"/>
      <c r="HV1" s="681"/>
      <c r="HW1" s="681"/>
      <c r="HX1" s="681"/>
      <c r="HY1" s="681"/>
      <c r="HZ1" s="681"/>
      <c r="IA1" s="681"/>
      <c r="IB1" s="681"/>
      <c r="IC1" s="681"/>
      <c r="ID1" s="681"/>
      <c r="IE1" s="681"/>
      <c r="IF1" s="681"/>
      <c r="IG1" s="681"/>
      <c r="IH1" s="681"/>
      <c r="II1" s="681"/>
      <c r="IJ1" s="681"/>
      <c r="IK1" s="681"/>
      <c r="IL1" s="681"/>
      <c r="IM1" s="681"/>
      <c r="IN1" s="681"/>
      <c r="IO1" s="681"/>
      <c r="IP1" s="681"/>
      <c r="IQ1" s="681"/>
      <c r="IR1" s="681"/>
      <c r="IS1" s="681"/>
      <c r="IT1" s="682"/>
      <c r="IU1" s="557"/>
      <c r="IV1" s="557"/>
      <c r="IW1" s="557"/>
      <c r="IX1" s="557"/>
      <c r="IY1" s="557"/>
      <c r="IZ1" s="557"/>
      <c r="JA1" s="557"/>
      <c r="JB1" s="557"/>
      <c r="JC1" s="557"/>
      <c r="JD1" s="557"/>
      <c r="JE1" s="557"/>
      <c r="JF1" s="557"/>
      <c r="JG1" s="683" t="s">
        <v>0</v>
      </c>
      <c r="JH1" s="684"/>
      <c r="JI1" s="684"/>
      <c r="JJ1" s="684"/>
      <c r="JK1" s="684"/>
      <c r="JL1" s="684"/>
      <c r="JM1" s="684"/>
      <c r="JN1" s="684"/>
      <c r="JO1" s="684"/>
      <c r="JP1" s="684"/>
      <c r="JQ1" s="684"/>
      <c r="JR1" s="684"/>
      <c r="JS1" s="684"/>
      <c r="JT1" s="685"/>
      <c r="JU1" s="685"/>
      <c r="JV1" s="695" t="s">
        <v>8</v>
      </c>
      <c r="JW1" s="696"/>
      <c r="JX1" s="697"/>
      <c r="JY1" s="695" t="s">
        <v>143</v>
      </c>
      <c r="JZ1" s="696"/>
      <c r="KA1" s="696"/>
      <c r="KB1" s="704" t="s">
        <v>145</v>
      </c>
      <c r="KC1" s="705"/>
      <c r="KD1" s="706"/>
      <c r="KE1" s="706"/>
      <c r="KF1" s="706"/>
      <c r="KG1" s="707"/>
      <c r="KH1" s="708"/>
      <c r="KI1" s="674" t="s">
        <v>146</v>
      </c>
      <c r="KJ1" s="675"/>
      <c r="KK1" s="675"/>
      <c r="KL1" s="675"/>
      <c r="KM1" s="675"/>
      <c r="KN1" s="676"/>
    </row>
    <row r="2" spans="1:300" ht="24" thickBot="1" x14ac:dyDescent="0.3">
      <c r="A2" s="739"/>
      <c r="B2" s="740"/>
      <c r="C2" s="748" t="s">
        <v>151</v>
      </c>
      <c r="D2" s="672"/>
      <c r="E2" s="672"/>
      <c r="F2" s="672"/>
      <c r="G2" s="672"/>
      <c r="H2" s="672"/>
      <c r="I2" s="672"/>
      <c r="J2" s="672"/>
      <c r="K2" s="672"/>
      <c r="L2" s="672"/>
      <c r="M2" s="672"/>
      <c r="N2" s="673"/>
      <c r="O2" s="671" t="s">
        <v>152</v>
      </c>
      <c r="P2" s="672"/>
      <c r="Q2" s="672"/>
      <c r="R2" s="672"/>
      <c r="S2" s="672"/>
      <c r="T2" s="672"/>
      <c r="U2" s="672"/>
      <c r="V2" s="672"/>
      <c r="W2" s="672"/>
      <c r="X2" s="672"/>
      <c r="Y2" s="672"/>
      <c r="Z2" s="673"/>
      <c r="AA2" s="671" t="s">
        <v>153</v>
      </c>
      <c r="AB2" s="672"/>
      <c r="AC2" s="672"/>
      <c r="AD2" s="672"/>
      <c r="AE2" s="672"/>
      <c r="AF2" s="672"/>
      <c r="AG2" s="672"/>
      <c r="AH2" s="672"/>
      <c r="AI2" s="672"/>
      <c r="AJ2" s="672"/>
      <c r="AK2" s="672"/>
      <c r="AL2" s="673"/>
      <c r="AM2" s="671" t="s">
        <v>154</v>
      </c>
      <c r="AN2" s="672"/>
      <c r="AO2" s="672"/>
      <c r="AP2" s="672"/>
      <c r="AQ2" s="672"/>
      <c r="AR2" s="672"/>
      <c r="AS2" s="672"/>
      <c r="AT2" s="672"/>
      <c r="AU2" s="672"/>
      <c r="AV2" s="672"/>
      <c r="AW2" s="672"/>
      <c r="AX2" s="673"/>
      <c r="AY2" s="671" t="s">
        <v>155</v>
      </c>
      <c r="AZ2" s="672"/>
      <c r="BA2" s="672"/>
      <c r="BB2" s="672"/>
      <c r="BC2" s="672"/>
      <c r="BD2" s="672"/>
      <c r="BE2" s="672"/>
      <c r="BF2" s="672"/>
      <c r="BG2" s="672"/>
      <c r="BH2" s="672"/>
      <c r="BI2" s="672"/>
      <c r="BJ2" s="673"/>
      <c r="BK2" s="671" t="s">
        <v>156</v>
      </c>
      <c r="BL2" s="672"/>
      <c r="BM2" s="672"/>
      <c r="BN2" s="672"/>
      <c r="BO2" s="672"/>
      <c r="BP2" s="672"/>
      <c r="BQ2" s="672"/>
      <c r="BR2" s="672"/>
      <c r="BS2" s="672"/>
      <c r="BT2" s="672"/>
      <c r="BU2" s="672"/>
      <c r="BV2" s="673"/>
      <c r="BW2" s="671" t="s">
        <v>157</v>
      </c>
      <c r="BX2" s="672"/>
      <c r="BY2" s="672"/>
      <c r="BZ2" s="672"/>
      <c r="CA2" s="672"/>
      <c r="CB2" s="672"/>
      <c r="CC2" s="672"/>
      <c r="CD2" s="672"/>
      <c r="CE2" s="672"/>
      <c r="CF2" s="672"/>
      <c r="CG2" s="672"/>
      <c r="CH2" s="673"/>
      <c r="CI2" s="731" t="s">
        <v>158</v>
      </c>
      <c r="CJ2" s="732"/>
      <c r="CK2" s="732"/>
      <c r="CL2" s="732"/>
      <c r="CM2" s="732"/>
      <c r="CN2" s="732"/>
      <c r="CO2" s="732"/>
      <c r="CP2" s="732"/>
      <c r="CQ2" s="732"/>
      <c r="CR2" s="732"/>
      <c r="CS2" s="732"/>
      <c r="CT2" s="733"/>
      <c r="CU2" s="731" t="s">
        <v>152</v>
      </c>
      <c r="CV2" s="732"/>
      <c r="CW2" s="732"/>
      <c r="CX2" s="732"/>
      <c r="CY2" s="732"/>
      <c r="CZ2" s="732"/>
      <c r="DA2" s="732"/>
      <c r="DB2" s="732"/>
      <c r="DC2" s="732"/>
      <c r="DD2" s="732"/>
      <c r="DE2" s="732"/>
      <c r="DF2" s="733"/>
      <c r="DG2" s="731" t="s">
        <v>159</v>
      </c>
      <c r="DH2" s="732"/>
      <c r="DI2" s="732"/>
      <c r="DJ2" s="732"/>
      <c r="DK2" s="732"/>
      <c r="DL2" s="732"/>
      <c r="DM2" s="732"/>
      <c r="DN2" s="732"/>
      <c r="DO2" s="732"/>
      <c r="DP2" s="732"/>
      <c r="DQ2" s="732"/>
      <c r="DR2" s="733"/>
      <c r="DS2" s="731" t="s">
        <v>154</v>
      </c>
      <c r="DT2" s="732"/>
      <c r="DU2" s="732"/>
      <c r="DV2" s="732"/>
      <c r="DW2" s="732"/>
      <c r="DX2" s="732"/>
      <c r="DY2" s="732"/>
      <c r="DZ2" s="732"/>
      <c r="EA2" s="732"/>
      <c r="EB2" s="732"/>
      <c r="EC2" s="732"/>
      <c r="ED2" s="733"/>
      <c r="EE2" s="731" t="s">
        <v>155</v>
      </c>
      <c r="EF2" s="732"/>
      <c r="EG2" s="732"/>
      <c r="EH2" s="732"/>
      <c r="EI2" s="732"/>
      <c r="EJ2" s="732"/>
      <c r="EK2" s="732"/>
      <c r="EL2" s="732"/>
      <c r="EM2" s="732"/>
      <c r="EN2" s="732"/>
      <c r="EO2" s="732"/>
      <c r="EP2" s="733"/>
      <c r="EQ2" s="731" t="s">
        <v>160</v>
      </c>
      <c r="ER2" s="732"/>
      <c r="ES2" s="732"/>
      <c r="ET2" s="732"/>
      <c r="EU2" s="732"/>
      <c r="EV2" s="732"/>
      <c r="EW2" s="732"/>
      <c r="EX2" s="732"/>
      <c r="EY2" s="732"/>
      <c r="EZ2" s="732"/>
      <c r="FA2" s="732"/>
      <c r="FB2" s="733"/>
      <c r="FC2" s="731" t="s">
        <v>157</v>
      </c>
      <c r="FD2" s="732"/>
      <c r="FE2" s="732"/>
      <c r="FF2" s="732"/>
      <c r="FG2" s="732"/>
      <c r="FH2" s="732"/>
      <c r="FI2" s="732"/>
      <c r="FJ2" s="732"/>
      <c r="FK2" s="732"/>
      <c r="FL2" s="732"/>
      <c r="FM2" s="732"/>
      <c r="FN2" s="733"/>
      <c r="FO2" s="671" t="s">
        <v>158</v>
      </c>
      <c r="FP2" s="672"/>
      <c r="FQ2" s="672"/>
      <c r="FR2" s="672"/>
      <c r="FS2" s="672"/>
      <c r="FT2" s="672"/>
      <c r="FU2" s="672"/>
      <c r="FV2" s="672"/>
      <c r="FW2" s="672"/>
      <c r="FX2" s="672"/>
      <c r="FY2" s="672"/>
      <c r="FZ2" s="673"/>
      <c r="GA2" s="671" t="s">
        <v>152</v>
      </c>
      <c r="GB2" s="672"/>
      <c r="GC2" s="672"/>
      <c r="GD2" s="672"/>
      <c r="GE2" s="672"/>
      <c r="GF2" s="672"/>
      <c r="GG2" s="672"/>
      <c r="GH2" s="672"/>
      <c r="GI2" s="672"/>
      <c r="GJ2" s="672"/>
      <c r="GK2" s="672"/>
      <c r="GL2" s="673"/>
      <c r="GM2" s="671" t="s">
        <v>153</v>
      </c>
      <c r="GN2" s="672"/>
      <c r="GO2" s="672"/>
      <c r="GP2" s="672"/>
      <c r="GQ2" s="672"/>
      <c r="GR2" s="672"/>
      <c r="GS2" s="672"/>
      <c r="GT2" s="672"/>
      <c r="GU2" s="672"/>
      <c r="GV2" s="672"/>
      <c r="GW2" s="672"/>
      <c r="GX2" s="673"/>
      <c r="GY2" s="671" t="s">
        <v>154</v>
      </c>
      <c r="GZ2" s="672"/>
      <c r="HA2" s="672"/>
      <c r="HB2" s="672"/>
      <c r="HC2" s="672"/>
      <c r="HD2" s="672"/>
      <c r="HE2" s="672"/>
      <c r="HF2" s="672"/>
      <c r="HG2" s="672"/>
      <c r="HH2" s="672"/>
      <c r="HI2" s="672"/>
      <c r="HJ2" s="673"/>
      <c r="HK2" s="671" t="s">
        <v>155</v>
      </c>
      <c r="HL2" s="672"/>
      <c r="HM2" s="672"/>
      <c r="HN2" s="672"/>
      <c r="HO2" s="672"/>
      <c r="HP2" s="672"/>
      <c r="HQ2" s="672"/>
      <c r="HR2" s="672"/>
      <c r="HS2" s="672"/>
      <c r="HT2" s="672"/>
      <c r="HU2" s="672"/>
      <c r="HV2" s="673"/>
      <c r="HW2" s="671" t="s">
        <v>160</v>
      </c>
      <c r="HX2" s="672"/>
      <c r="HY2" s="672"/>
      <c r="HZ2" s="672"/>
      <c r="IA2" s="672"/>
      <c r="IB2" s="672"/>
      <c r="IC2" s="672"/>
      <c r="ID2" s="672"/>
      <c r="IE2" s="672"/>
      <c r="IF2" s="672"/>
      <c r="IG2" s="672"/>
      <c r="IH2" s="673"/>
      <c r="II2" s="671" t="s">
        <v>157</v>
      </c>
      <c r="IJ2" s="672"/>
      <c r="IK2" s="672"/>
      <c r="IL2" s="672"/>
      <c r="IM2" s="672"/>
      <c r="IN2" s="672"/>
      <c r="IO2" s="672"/>
      <c r="IP2" s="672"/>
      <c r="IQ2" s="672"/>
      <c r="IR2" s="672"/>
      <c r="IS2" s="672"/>
      <c r="IT2" s="673"/>
      <c r="IU2" s="671" t="s">
        <v>175</v>
      </c>
      <c r="IV2" s="672"/>
      <c r="IW2" s="672"/>
      <c r="IX2" s="672"/>
      <c r="IY2" s="672"/>
      <c r="IZ2" s="672"/>
      <c r="JA2" s="672"/>
      <c r="JB2" s="672"/>
      <c r="JC2" s="672"/>
      <c r="JD2" s="672"/>
      <c r="JE2" s="672"/>
      <c r="JF2" s="673"/>
      <c r="JG2" s="686"/>
      <c r="JH2" s="687"/>
      <c r="JI2" s="687"/>
      <c r="JJ2" s="687"/>
      <c r="JK2" s="687"/>
      <c r="JL2" s="687"/>
      <c r="JM2" s="687"/>
      <c r="JN2" s="687"/>
      <c r="JO2" s="687"/>
      <c r="JP2" s="687"/>
      <c r="JQ2" s="687"/>
      <c r="JR2" s="687"/>
      <c r="JS2" s="687"/>
      <c r="JT2" s="688"/>
      <c r="JU2" s="688"/>
      <c r="JV2" s="698"/>
      <c r="JW2" s="699"/>
      <c r="JX2" s="700"/>
      <c r="JY2" s="698"/>
      <c r="JZ2" s="699"/>
      <c r="KA2" s="699"/>
      <c r="KB2" s="709"/>
      <c r="KC2" s="710"/>
      <c r="KD2" s="711"/>
      <c r="KE2" s="711"/>
      <c r="KF2" s="711"/>
      <c r="KG2" s="712"/>
      <c r="KH2" s="713"/>
      <c r="KI2" s="677"/>
      <c r="KJ2" s="678"/>
      <c r="KK2" s="678"/>
      <c r="KL2" s="678"/>
      <c r="KM2" s="678"/>
      <c r="KN2" s="679"/>
    </row>
    <row r="3" spans="1:300" ht="19.5" thickBot="1" x14ac:dyDescent="0.3">
      <c r="A3" s="1" t="s">
        <v>1</v>
      </c>
      <c r="B3" s="2" t="s">
        <v>2</v>
      </c>
      <c r="C3" s="3" t="s">
        <v>3</v>
      </c>
      <c r="D3" s="4" t="s">
        <v>4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4" t="s">
        <v>10</v>
      </c>
      <c r="K3" s="4" t="s">
        <v>11</v>
      </c>
      <c r="L3" s="4" t="s">
        <v>12</v>
      </c>
      <c r="M3" s="4" t="s">
        <v>13</v>
      </c>
      <c r="N3" s="5" t="s">
        <v>14</v>
      </c>
      <c r="O3" s="3" t="s">
        <v>3</v>
      </c>
      <c r="P3" s="4" t="s">
        <v>4</v>
      </c>
      <c r="Q3" s="4" t="s">
        <v>5</v>
      </c>
      <c r="R3" s="4" t="s">
        <v>6</v>
      </c>
      <c r="S3" s="4" t="s">
        <v>7</v>
      </c>
      <c r="T3" s="4" t="s">
        <v>8</v>
      </c>
      <c r="U3" s="4" t="s">
        <v>9</v>
      </c>
      <c r="V3" s="4" t="s">
        <v>10</v>
      </c>
      <c r="W3" s="4" t="s">
        <v>11</v>
      </c>
      <c r="X3" s="4" t="s">
        <v>12</v>
      </c>
      <c r="Y3" s="4" t="s">
        <v>13</v>
      </c>
      <c r="Z3" s="5" t="s">
        <v>14</v>
      </c>
      <c r="AA3" s="3" t="s">
        <v>3</v>
      </c>
      <c r="AB3" s="4" t="s">
        <v>4</v>
      </c>
      <c r="AC3" s="4" t="s">
        <v>5</v>
      </c>
      <c r="AD3" s="4" t="s">
        <v>6</v>
      </c>
      <c r="AE3" s="4" t="s">
        <v>7</v>
      </c>
      <c r="AF3" s="4" t="s">
        <v>8</v>
      </c>
      <c r="AG3" s="4" t="s">
        <v>9</v>
      </c>
      <c r="AH3" s="4" t="s">
        <v>10</v>
      </c>
      <c r="AI3" s="4" t="s">
        <v>11</v>
      </c>
      <c r="AJ3" s="4" t="s">
        <v>12</v>
      </c>
      <c r="AK3" s="4" t="s">
        <v>13</v>
      </c>
      <c r="AL3" s="5" t="s">
        <v>14</v>
      </c>
      <c r="AM3" s="3" t="s">
        <v>3</v>
      </c>
      <c r="AN3" s="4" t="s">
        <v>4</v>
      </c>
      <c r="AO3" s="4" t="s">
        <v>5</v>
      </c>
      <c r="AP3" s="4" t="s">
        <v>6</v>
      </c>
      <c r="AQ3" s="4" t="s">
        <v>7</v>
      </c>
      <c r="AR3" s="4" t="s">
        <v>8</v>
      </c>
      <c r="AS3" s="4" t="s">
        <v>9</v>
      </c>
      <c r="AT3" s="4" t="s">
        <v>10</v>
      </c>
      <c r="AU3" s="4" t="s">
        <v>11</v>
      </c>
      <c r="AV3" s="4" t="s">
        <v>12</v>
      </c>
      <c r="AW3" s="4" t="s">
        <v>13</v>
      </c>
      <c r="AX3" s="5" t="s">
        <v>14</v>
      </c>
      <c r="AY3" s="3" t="s">
        <v>3</v>
      </c>
      <c r="AZ3" s="4" t="s">
        <v>4</v>
      </c>
      <c r="BA3" s="4" t="s">
        <v>5</v>
      </c>
      <c r="BB3" s="4" t="s">
        <v>6</v>
      </c>
      <c r="BC3" s="4" t="s">
        <v>7</v>
      </c>
      <c r="BD3" s="4" t="s">
        <v>8</v>
      </c>
      <c r="BE3" s="4" t="s">
        <v>9</v>
      </c>
      <c r="BF3" s="4" t="s">
        <v>10</v>
      </c>
      <c r="BG3" s="4" t="s">
        <v>11</v>
      </c>
      <c r="BH3" s="4" t="s">
        <v>12</v>
      </c>
      <c r="BI3" s="4" t="s">
        <v>13</v>
      </c>
      <c r="BJ3" s="5" t="s">
        <v>14</v>
      </c>
      <c r="BK3" s="3" t="s">
        <v>3</v>
      </c>
      <c r="BL3" s="4" t="s">
        <v>4</v>
      </c>
      <c r="BM3" s="4" t="s">
        <v>5</v>
      </c>
      <c r="BN3" s="4" t="s">
        <v>6</v>
      </c>
      <c r="BO3" s="4" t="s">
        <v>7</v>
      </c>
      <c r="BP3" s="4" t="s">
        <v>8</v>
      </c>
      <c r="BQ3" s="4" t="s">
        <v>9</v>
      </c>
      <c r="BR3" s="4" t="s">
        <v>10</v>
      </c>
      <c r="BS3" s="4" t="s">
        <v>11</v>
      </c>
      <c r="BT3" s="4" t="s">
        <v>12</v>
      </c>
      <c r="BU3" s="4" t="s">
        <v>13</v>
      </c>
      <c r="BV3" s="5" t="s">
        <v>14</v>
      </c>
      <c r="BW3" s="3" t="s">
        <v>3</v>
      </c>
      <c r="BX3" s="4" t="s">
        <v>4</v>
      </c>
      <c r="BY3" s="4" t="s">
        <v>5</v>
      </c>
      <c r="BZ3" s="4" t="s">
        <v>6</v>
      </c>
      <c r="CA3" s="4" t="s">
        <v>7</v>
      </c>
      <c r="CB3" s="4" t="s">
        <v>8</v>
      </c>
      <c r="CC3" s="4" t="s">
        <v>9</v>
      </c>
      <c r="CD3" s="4" t="s">
        <v>10</v>
      </c>
      <c r="CE3" s="4" t="s">
        <v>11</v>
      </c>
      <c r="CF3" s="4" t="s">
        <v>12</v>
      </c>
      <c r="CG3" s="4" t="s">
        <v>13</v>
      </c>
      <c r="CH3" s="5" t="s">
        <v>14</v>
      </c>
      <c r="CI3" s="3" t="s">
        <v>3</v>
      </c>
      <c r="CJ3" s="4" t="s">
        <v>4</v>
      </c>
      <c r="CK3" s="4" t="s">
        <v>5</v>
      </c>
      <c r="CL3" s="4" t="s">
        <v>6</v>
      </c>
      <c r="CM3" s="4" t="s">
        <v>7</v>
      </c>
      <c r="CN3" s="4" t="s">
        <v>8</v>
      </c>
      <c r="CO3" s="4" t="s">
        <v>9</v>
      </c>
      <c r="CP3" s="4" t="s">
        <v>10</v>
      </c>
      <c r="CQ3" s="4" t="s">
        <v>11</v>
      </c>
      <c r="CR3" s="4" t="s">
        <v>12</v>
      </c>
      <c r="CS3" s="4" t="s">
        <v>13</v>
      </c>
      <c r="CT3" s="5" t="s">
        <v>14</v>
      </c>
      <c r="CU3" s="3" t="s">
        <v>3</v>
      </c>
      <c r="CV3" s="4" t="s">
        <v>4</v>
      </c>
      <c r="CW3" s="4" t="s">
        <v>5</v>
      </c>
      <c r="CX3" s="4" t="s">
        <v>6</v>
      </c>
      <c r="CY3" s="4" t="s">
        <v>7</v>
      </c>
      <c r="CZ3" s="4" t="s">
        <v>8</v>
      </c>
      <c r="DA3" s="4" t="s">
        <v>9</v>
      </c>
      <c r="DB3" s="4" t="s">
        <v>10</v>
      </c>
      <c r="DC3" s="4" t="s">
        <v>11</v>
      </c>
      <c r="DD3" s="4" t="s">
        <v>12</v>
      </c>
      <c r="DE3" s="4" t="s">
        <v>13</v>
      </c>
      <c r="DF3" s="5" t="s">
        <v>14</v>
      </c>
      <c r="DG3" s="3" t="s">
        <v>3</v>
      </c>
      <c r="DH3" s="4" t="s">
        <v>4</v>
      </c>
      <c r="DI3" s="4" t="s">
        <v>5</v>
      </c>
      <c r="DJ3" s="4" t="s">
        <v>6</v>
      </c>
      <c r="DK3" s="4" t="s">
        <v>7</v>
      </c>
      <c r="DL3" s="4" t="s">
        <v>8</v>
      </c>
      <c r="DM3" s="4" t="s">
        <v>9</v>
      </c>
      <c r="DN3" s="4" t="s">
        <v>10</v>
      </c>
      <c r="DO3" s="4" t="s">
        <v>11</v>
      </c>
      <c r="DP3" s="4" t="s">
        <v>12</v>
      </c>
      <c r="DQ3" s="4" t="s">
        <v>13</v>
      </c>
      <c r="DR3" s="5" t="s">
        <v>14</v>
      </c>
      <c r="DS3" s="3" t="s">
        <v>3</v>
      </c>
      <c r="DT3" s="4" t="s">
        <v>4</v>
      </c>
      <c r="DU3" s="4" t="s">
        <v>5</v>
      </c>
      <c r="DV3" s="4" t="s">
        <v>6</v>
      </c>
      <c r="DW3" s="4" t="s">
        <v>7</v>
      </c>
      <c r="DX3" s="4" t="s">
        <v>8</v>
      </c>
      <c r="DY3" s="4" t="s">
        <v>9</v>
      </c>
      <c r="DZ3" s="4" t="s">
        <v>10</v>
      </c>
      <c r="EA3" s="4" t="s">
        <v>11</v>
      </c>
      <c r="EB3" s="4" t="s">
        <v>12</v>
      </c>
      <c r="EC3" s="4" t="s">
        <v>13</v>
      </c>
      <c r="ED3" s="5" t="s">
        <v>14</v>
      </c>
      <c r="EE3" s="3" t="s">
        <v>3</v>
      </c>
      <c r="EF3" s="4" t="s">
        <v>4</v>
      </c>
      <c r="EG3" s="4" t="s">
        <v>5</v>
      </c>
      <c r="EH3" s="4" t="s">
        <v>6</v>
      </c>
      <c r="EI3" s="4" t="s">
        <v>7</v>
      </c>
      <c r="EJ3" s="4" t="s">
        <v>8</v>
      </c>
      <c r="EK3" s="4" t="s">
        <v>9</v>
      </c>
      <c r="EL3" s="4" t="s">
        <v>10</v>
      </c>
      <c r="EM3" s="4" t="s">
        <v>11</v>
      </c>
      <c r="EN3" s="4" t="s">
        <v>12</v>
      </c>
      <c r="EO3" s="4" t="s">
        <v>13</v>
      </c>
      <c r="EP3" s="5" t="s">
        <v>14</v>
      </c>
      <c r="EQ3" s="3" t="s">
        <v>3</v>
      </c>
      <c r="ER3" s="4" t="s">
        <v>4</v>
      </c>
      <c r="ES3" s="4" t="s">
        <v>5</v>
      </c>
      <c r="ET3" s="4" t="s">
        <v>6</v>
      </c>
      <c r="EU3" s="4" t="s">
        <v>7</v>
      </c>
      <c r="EV3" s="4" t="s">
        <v>8</v>
      </c>
      <c r="EW3" s="4" t="s">
        <v>9</v>
      </c>
      <c r="EX3" s="4" t="s">
        <v>10</v>
      </c>
      <c r="EY3" s="4" t="s">
        <v>11</v>
      </c>
      <c r="EZ3" s="4" t="s">
        <v>12</v>
      </c>
      <c r="FA3" s="4" t="s">
        <v>13</v>
      </c>
      <c r="FB3" s="5" t="s">
        <v>14</v>
      </c>
      <c r="FC3" s="3" t="s">
        <v>3</v>
      </c>
      <c r="FD3" s="4" t="s">
        <v>4</v>
      </c>
      <c r="FE3" s="4" t="s">
        <v>5</v>
      </c>
      <c r="FF3" s="4" t="s">
        <v>6</v>
      </c>
      <c r="FG3" s="4" t="s">
        <v>7</v>
      </c>
      <c r="FH3" s="4" t="s">
        <v>8</v>
      </c>
      <c r="FI3" s="4" t="s">
        <v>9</v>
      </c>
      <c r="FJ3" s="4" t="s">
        <v>10</v>
      </c>
      <c r="FK3" s="4" t="s">
        <v>11</v>
      </c>
      <c r="FL3" s="4" t="s">
        <v>12</v>
      </c>
      <c r="FM3" s="4" t="s">
        <v>13</v>
      </c>
      <c r="FN3" s="5" t="s">
        <v>14</v>
      </c>
      <c r="FO3" s="3" t="s">
        <v>3</v>
      </c>
      <c r="FP3" s="4" t="s">
        <v>4</v>
      </c>
      <c r="FQ3" s="4" t="s">
        <v>5</v>
      </c>
      <c r="FR3" s="4" t="s">
        <v>6</v>
      </c>
      <c r="FS3" s="4" t="s">
        <v>7</v>
      </c>
      <c r="FT3" s="4" t="s">
        <v>8</v>
      </c>
      <c r="FU3" s="4" t="s">
        <v>9</v>
      </c>
      <c r="FV3" s="4" t="s">
        <v>10</v>
      </c>
      <c r="FW3" s="4" t="s">
        <v>11</v>
      </c>
      <c r="FX3" s="4" t="s">
        <v>12</v>
      </c>
      <c r="FY3" s="4" t="s">
        <v>13</v>
      </c>
      <c r="FZ3" s="5" t="s">
        <v>14</v>
      </c>
      <c r="GA3" s="3" t="s">
        <v>3</v>
      </c>
      <c r="GB3" s="4" t="s">
        <v>4</v>
      </c>
      <c r="GC3" s="4" t="s">
        <v>5</v>
      </c>
      <c r="GD3" s="4" t="s">
        <v>6</v>
      </c>
      <c r="GE3" s="4" t="s">
        <v>7</v>
      </c>
      <c r="GF3" s="4" t="s">
        <v>8</v>
      </c>
      <c r="GG3" s="4" t="s">
        <v>9</v>
      </c>
      <c r="GH3" s="4" t="s">
        <v>10</v>
      </c>
      <c r="GI3" s="4" t="s">
        <v>11</v>
      </c>
      <c r="GJ3" s="4" t="s">
        <v>12</v>
      </c>
      <c r="GK3" s="4" t="s">
        <v>13</v>
      </c>
      <c r="GL3" s="5" t="s">
        <v>14</v>
      </c>
      <c r="GM3" s="3" t="s">
        <v>3</v>
      </c>
      <c r="GN3" s="4" t="s">
        <v>4</v>
      </c>
      <c r="GO3" s="4" t="s">
        <v>5</v>
      </c>
      <c r="GP3" s="4" t="s">
        <v>6</v>
      </c>
      <c r="GQ3" s="4" t="s">
        <v>7</v>
      </c>
      <c r="GR3" s="4" t="s">
        <v>8</v>
      </c>
      <c r="GS3" s="4" t="s">
        <v>9</v>
      </c>
      <c r="GT3" s="4" t="s">
        <v>10</v>
      </c>
      <c r="GU3" s="4" t="s">
        <v>11</v>
      </c>
      <c r="GV3" s="4" t="s">
        <v>12</v>
      </c>
      <c r="GW3" s="4" t="s">
        <v>13</v>
      </c>
      <c r="GX3" s="5" t="s">
        <v>14</v>
      </c>
      <c r="GY3" s="3" t="s">
        <v>3</v>
      </c>
      <c r="GZ3" s="4" t="s">
        <v>4</v>
      </c>
      <c r="HA3" s="4" t="s">
        <v>5</v>
      </c>
      <c r="HB3" s="4" t="s">
        <v>6</v>
      </c>
      <c r="HC3" s="4" t="s">
        <v>7</v>
      </c>
      <c r="HD3" s="4" t="s">
        <v>8</v>
      </c>
      <c r="HE3" s="4" t="s">
        <v>9</v>
      </c>
      <c r="HF3" s="4" t="s">
        <v>10</v>
      </c>
      <c r="HG3" s="4" t="s">
        <v>11</v>
      </c>
      <c r="HH3" s="4" t="s">
        <v>12</v>
      </c>
      <c r="HI3" s="4" t="s">
        <v>13</v>
      </c>
      <c r="HJ3" s="5" t="s">
        <v>14</v>
      </c>
      <c r="HK3" s="3" t="s">
        <v>3</v>
      </c>
      <c r="HL3" s="4" t="s">
        <v>4</v>
      </c>
      <c r="HM3" s="4" t="s">
        <v>5</v>
      </c>
      <c r="HN3" s="4" t="s">
        <v>6</v>
      </c>
      <c r="HO3" s="4" t="s">
        <v>7</v>
      </c>
      <c r="HP3" s="4" t="s">
        <v>8</v>
      </c>
      <c r="HQ3" s="4" t="s">
        <v>9</v>
      </c>
      <c r="HR3" s="4" t="s">
        <v>10</v>
      </c>
      <c r="HS3" s="4" t="s">
        <v>11</v>
      </c>
      <c r="HT3" s="4" t="s">
        <v>12</v>
      </c>
      <c r="HU3" s="4" t="s">
        <v>13</v>
      </c>
      <c r="HV3" s="5" t="s">
        <v>14</v>
      </c>
      <c r="HW3" s="3" t="s">
        <v>3</v>
      </c>
      <c r="HX3" s="4" t="s">
        <v>4</v>
      </c>
      <c r="HY3" s="4" t="s">
        <v>5</v>
      </c>
      <c r="HZ3" s="4" t="s">
        <v>6</v>
      </c>
      <c r="IA3" s="4" t="s">
        <v>7</v>
      </c>
      <c r="IB3" s="4" t="s">
        <v>8</v>
      </c>
      <c r="IC3" s="4" t="s">
        <v>9</v>
      </c>
      <c r="ID3" s="4" t="s">
        <v>10</v>
      </c>
      <c r="IE3" s="4" t="s">
        <v>11</v>
      </c>
      <c r="IF3" s="4" t="s">
        <v>12</v>
      </c>
      <c r="IG3" s="4" t="s">
        <v>13</v>
      </c>
      <c r="IH3" s="5" t="s">
        <v>14</v>
      </c>
      <c r="II3" s="3" t="s">
        <v>3</v>
      </c>
      <c r="IJ3" s="4" t="s">
        <v>4</v>
      </c>
      <c r="IK3" s="4" t="s">
        <v>5</v>
      </c>
      <c r="IL3" s="4" t="s">
        <v>6</v>
      </c>
      <c r="IM3" s="4" t="s">
        <v>7</v>
      </c>
      <c r="IN3" s="4" t="s">
        <v>8</v>
      </c>
      <c r="IO3" s="4" t="s">
        <v>9</v>
      </c>
      <c r="IP3" s="4" t="s">
        <v>10</v>
      </c>
      <c r="IQ3" s="4" t="s">
        <v>11</v>
      </c>
      <c r="IR3" s="4" t="s">
        <v>12</v>
      </c>
      <c r="IS3" s="4" t="s">
        <v>13</v>
      </c>
      <c r="IT3" s="5" t="s">
        <v>14</v>
      </c>
      <c r="IU3" s="3" t="s">
        <v>3</v>
      </c>
      <c r="IV3" s="4" t="s">
        <v>4</v>
      </c>
      <c r="IW3" s="4" t="s">
        <v>5</v>
      </c>
      <c r="IX3" s="4" t="s">
        <v>6</v>
      </c>
      <c r="IY3" s="4" t="s">
        <v>7</v>
      </c>
      <c r="IZ3" s="4" t="s">
        <v>8</v>
      </c>
      <c r="JA3" s="4" t="s">
        <v>9</v>
      </c>
      <c r="JB3" s="4" t="s">
        <v>10</v>
      </c>
      <c r="JC3" s="4" t="s">
        <v>11</v>
      </c>
      <c r="JD3" s="4" t="s">
        <v>12</v>
      </c>
      <c r="JE3" s="4" t="s">
        <v>13</v>
      </c>
      <c r="JF3" s="5" t="s">
        <v>14</v>
      </c>
      <c r="JG3" s="442" t="s">
        <v>3</v>
      </c>
      <c r="JH3" s="54" t="s">
        <v>4</v>
      </c>
      <c r="JI3" s="54" t="s">
        <v>5</v>
      </c>
      <c r="JJ3" s="54" t="s">
        <v>6</v>
      </c>
      <c r="JK3" s="54" t="s">
        <v>7</v>
      </c>
      <c r="JL3" s="77" t="s">
        <v>8</v>
      </c>
      <c r="JM3" s="54" t="s">
        <v>9</v>
      </c>
      <c r="JN3" s="54" t="s">
        <v>10</v>
      </c>
      <c r="JO3" s="54" t="s">
        <v>15</v>
      </c>
      <c r="JP3" s="55" t="s">
        <v>16</v>
      </c>
      <c r="JQ3" s="54" t="s">
        <v>17</v>
      </c>
      <c r="JR3" s="54" t="s">
        <v>133</v>
      </c>
      <c r="JS3" s="367" t="s">
        <v>134</v>
      </c>
      <c r="JT3" s="54" t="s">
        <v>13</v>
      </c>
      <c r="JU3" s="398" t="s">
        <v>14</v>
      </c>
      <c r="JV3" s="407" t="s">
        <v>66</v>
      </c>
      <c r="JW3" s="408" t="s">
        <v>149</v>
      </c>
      <c r="JX3" s="409" t="s">
        <v>150</v>
      </c>
      <c r="JY3" s="407" t="s">
        <v>66</v>
      </c>
      <c r="JZ3" s="408" t="s">
        <v>149</v>
      </c>
      <c r="KA3" s="409" t="s">
        <v>150</v>
      </c>
      <c r="KB3" s="778" t="s">
        <v>66</v>
      </c>
      <c r="KC3" s="777"/>
      <c r="KD3" s="776" t="s">
        <v>149</v>
      </c>
      <c r="KE3" s="777"/>
      <c r="KF3" s="776" t="s">
        <v>150</v>
      </c>
      <c r="KG3" s="777"/>
      <c r="KH3" s="423"/>
      <c r="KI3" s="650" t="s">
        <v>66</v>
      </c>
      <c r="KJ3" s="651"/>
      <c r="KK3" s="650" t="s">
        <v>149</v>
      </c>
      <c r="KL3" s="651"/>
      <c r="KM3" s="650" t="s">
        <v>150</v>
      </c>
      <c r="KN3" s="651"/>
    </row>
    <row r="4" spans="1:300" ht="19.5" thickBot="1" x14ac:dyDescent="0.3">
      <c r="A4" s="71"/>
      <c r="B4" s="435">
        <v>45595</v>
      </c>
      <c r="C4" s="6"/>
      <c r="D4" s="7"/>
      <c r="E4" s="8">
        <v>625</v>
      </c>
      <c r="F4" s="7">
        <v>61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626</v>
      </c>
      <c r="R4" s="7">
        <v>61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626</v>
      </c>
      <c r="AD4" s="7">
        <v>61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190</v>
      </c>
      <c r="AP4" s="7">
        <v>17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625</v>
      </c>
      <c r="BB4" s="7">
        <v>61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625</v>
      </c>
      <c r="BN4" s="7">
        <v>61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>
        <v>628</v>
      </c>
      <c r="BZ4" s="7">
        <v>61</v>
      </c>
      <c r="CA4" s="7"/>
      <c r="CB4" s="7"/>
      <c r="CC4" s="7"/>
      <c r="CD4" s="7"/>
      <c r="CE4" s="7"/>
      <c r="CF4" s="7"/>
      <c r="CG4" s="7"/>
      <c r="CH4" s="9"/>
      <c r="CI4" s="6"/>
      <c r="CJ4" s="7"/>
      <c r="CK4" s="8">
        <v>624</v>
      </c>
      <c r="CL4" s="7">
        <v>61</v>
      </c>
      <c r="CM4" s="7"/>
      <c r="CN4" s="7"/>
      <c r="CO4" s="7"/>
      <c r="CP4" s="7"/>
      <c r="CQ4" s="7"/>
      <c r="CR4" s="7"/>
      <c r="CS4" s="7"/>
      <c r="CT4" s="9"/>
      <c r="CU4" s="6"/>
      <c r="CV4" s="7"/>
      <c r="CW4" s="8">
        <v>626</v>
      </c>
      <c r="CX4" s="7">
        <v>61</v>
      </c>
      <c r="CY4" s="7"/>
      <c r="CZ4" s="7"/>
      <c r="DA4" s="7"/>
      <c r="DB4" s="7"/>
      <c r="DC4" s="7"/>
      <c r="DD4" s="7"/>
      <c r="DE4" s="7"/>
      <c r="DF4" s="9"/>
      <c r="DG4" s="6"/>
      <c r="DH4" s="7"/>
      <c r="DI4" s="8">
        <v>625</v>
      </c>
      <c r="DJ4" s="7">
        <v>61</v>
      </c>
      <c r="DK4" s="7"/>
      <c r="DL4" s="7"/>
      <c r="DM4" s="7"/>
      <c r="DN4" s="7"/>
      <c r="DO4" s="7"/>
      <c r="DP4" s="7"/>
      <c r="DQ4" s="7"/>
      <c r="DR4" s="9"/>
      <c r="DS4" s="6"/>
      <c r="DT4" s="7"/>
      <c r="DU4" s="8">
        <v>189</v>
      </c>
      <c r="DV4" s="7">
        <v>17</v>
      </c>
      <c r="DW4" s="7"/>
      <c r="DX4" s="7"/>
      <c r="DY4" s="7"/>
      <c r="DZ4" s="7"/>
      <c r="EA4" s="7"/>
      <c r="EB4" s="7"/>
      <c r="EC4" s="7"/>
      <c r="ED4" s="9"/>
      <c r="EE4" s="6"/>
      <c r="EF4" s="7"/>
      <c r="EG4" s="8">
        <v>626</v>
      </c>
      <c r="EH4" s="7">
        <v>61</v>
      </c>
      <c r="EI4" s="7"/>
      <c r="EJ4" s="7"/>
      <c r="EK4" s="7"/>
      <c r="EL4" s="7"/>
      <c r="EM4" s="7"/>
      <c r="EN4" s="7"/>
      <c r="EO4" s="7"/>
      <c r="EP4" s="9"/>
      <c r="EQ4" s="6"/>
      <c r="ER4" s="7"/>
      <c r="ES4" s="8">
        <v>625</v>
      </c>
      <c r="ET4" s="7">
        <v>60</v>
      </c>
      <c r="EU4" s="7"/>
      <c r="EV4" s="7"/>
      <c r="EW4" s="7"/>
      <c r="EX4" s="7"/>
      <c r="EY4" s="7"/>
      <c r="EZ4" s="7"/>
      <c r="FA4" s="7"/>
      <c r="FB4" s="9"/>
      <c r="FC4" s="6"/>
      <c r="FD4" s="7"/>
      <c r="FE4" s="8">
        <v>627</v>
      </c>
      <c r="FF4" s="7">
        <v>60</v>
      </c>
      <c r="FG4" s="7"/>
      <c r="FH4" s="7"/>
      <c r="FI4" s="7"/>
      <c r="FJ4" s="7"/>
      <c r="FK4" s="7"/>
      <c r="FL4" s="7"/>
      <c r="FM4" s="7"/>
      <c r="FN4" s="9"/>
      <c r="FO4" s="6"/>
      <c r="FP4" s="7"/>
      <c r="FQ4" s="8">
        <v>626</v>
      </c>
      <c r="FR4" s="7">
        <v>61</v>
      </c>
      <c r="FS4" s="7"/>
      <c r="FT4" s="7"/>
      <c r="FU4" s="7"/>
      <c r="FV4" s="7"/>
      <c r="FW4" s="7"/>
      <c r="FX4" s="7"/>
      <c r="FY4" s="7"/>
      <c r="FZ4" s="9"/>
      <c r="GA4" s="6"/>
      <c r="GB4" s="7"/>
      <c r="GC4" s="8">
        <v>625</v>
      </c>
      <c r="GD4" s="7">
        <v>61</v>
      </c>
      <c r="GE4" s="7"/>
      <c r="GF4" s="7"/>
      <c r="GG4" s="7"/>
      <c r="GH4" s="7"/>
      <c r="GI4" s="7"/>
      <c r="GJ4" s="7"/>
      <c r="GK4" s="7"/>
      <c r="GL4" s="9"/>
      <c r="GM4" s="6"/>
      <c r="GN4" s="7"/>
      <c r="GO4" s="8">
        <v>625</v>
      </c>
      <c r="GP4" s="7">
        <v>61</v>
      </c>
      <c r="GQ4" s="7"/>
      <c r="GR4" s="7"/>
      <c r="GS4" s="7"/>
      <c r="GT4" s="7"/>
      <c r="GU4" s="7"/>
      <c r="GV4" s="7"/>
      <c r="GW4" s="7"/>
      <c r="GX4" s="9"/>
      <c r="GY4" s="6"/>
      <c r="GZ4" s="7"/>
      <c r="HA4" s="8">
        <v>189</v>
      </c>
      <c r="HB4" s="7">
        <v>17</v>
      </c>
      <c r="HC4" s="7"/>
      <c r="HD4" s="7"/>
      <c r="HE4" s="7"/>
      <c r="HF4" s="7"/>
      <c r="HG4" s="7"/>
      <c r="HH4" s="7"/>
      <c r="HI4" s="7"/>
      <c r="HJ4" s="9"/>
      <c r="HK4" s="6"/>
      <c r="HL4" s="7"/>
      <c r="HM4" s="8">
        <v>626</v>
      </c>
      <c r="HN4" s="7">
        <v>61</v>
      </c>
      <c r="HO4" s="7"/>
      <c r="HP4" s="7"/>
      <c r="HQ4" s="7"/>
      <c r="HR4" s="7"/>
      <c r="HS4" s="7"/>
      <c r="HT4" s="7"/>
      <c r="HU4" s="7"/>
      <c r="HV4" s="9"/>
      <c r="HW4" s="6"/>
      <c r="HX4" s="7"/>
      <c r="HY4" s="8">
        <v>628</v>
      </c>
      <c r="HZ4" s="7">
        <v>61</v>
      </c>
      <c r="IA4" s="7"/>
      <c r="IB4" s="7"/>
      <c r="IC4" s="7"/>
      <c r="ID4" s="7"/>
      <c r="IE4" s="7"/>
      <c r="IF4" s="7"/>
      <c r="IG4" s="7"/>
      <c r="IH4" s="9"/>
      <c r="II4" s="6"/>
      <c r="IJ4" s="7"/>
      <c r="IK4" s="8">
        <v>628</v>
      </c>
      <c r="IL4" s="7">
        <v>61</v>
      </c>
      <c r="IM4" s="7"/>
      <c r="IN4" s="7"/>
      <c r="IO4" s="7"/>
      <c r="IP4" s="7"/>
      <c r="IQ4" s="7"/>
      <c r="IR4" s="7"/>
      <c r="IS4" s="7"/>
      <c r="IT4" s="9"/>
      <c r="IU4" s="6"/>
      <c r="IV4" s="7"/>
      <c r="IW4" s="8"/>
      <c r="IX4" s="7"/>
      <c r="IY4" s="7"/>
      <c r="IZ4" s="7"/>
      <c r="JA4" s="7"/>
      <c r="JB4" s="7"/>
      <c r="JC4" s="7"/>
      <c r="JD4" s="7"/>
      <c r="JE4" s="7"/>
      <c r="JF4" s="9"/>
      <c r="JG4" s="32">
        <f>+C4+O4+AA4+AM4+AY4+BK4+BW4+CI4+CU4+DG4+DS4+EE4+EQ4+FC4+GA4+GM4+GY4+HK4+HW4+II4+FO4+IU4</f>
        <v>0</v>
      </c>
      <c r="JH4" s="36">
        <f>+D4+P4+AB4+AN4+AZ4+BL4+BX4+CJ4+CV4+DH4+DT4+EF4+ER4+FD4+GB4+GN4+GZ4+HL4+HX4+IJ4+FP4+IV4</f>
        <v>0</v>
      </c>
      <c r="JI4" s="320">
        <f>+E4+Q4+AC4+AO4+BA4+BM4+BY4+CK4+CW4+DI4+DU4+EG4+ES4+FE4+GC4+GO4+HA4+HM4+HY4+FQ4+IK4</f>
        <v>11834</v>
      </c>
      <c r="JJ4" s="319">
        <f>+F4+R4+AD4+AP4+BB4+BN4+BZ4+CL4+CX4+DJ4+DV4+EH4+ET4+FF4+GD4+GP4+HB4+HN4+HZ4+FR4+IL4</f>
        <v>1147</v>
      </c>
      <c r="JK4" s="319"/>
      <c r="JL4" s="321"/>
      <c r="JM4" s="319"/>
      <c r="JN4" s="319"/>
      <c r="JO4" s="319"/>
      <c r="JP4" s="320"/>
      <c r="JQ4" s="319"/>
      <c r="JR4" s="319"/>
      <c r="JS4" s="368"/>
      <c r="JT4" s="319"/>
      <c r="JU4" s="322"/>
      <c r="JW4" s="64"/>
      <c r="JX4" s="64"/>
      <c r="JY4" s="650"/>
      <c r="JZ4" s="680"/>
      <c r="KA4" s="680"/>
      <c r="KB4" s="796"/>
      <c r="KC4" s="797"/>
      <c r="KD4" s="797"/>
      <c r="KE4" s="797"/>
      <c r="KF4" s="797"/>
      <c r="KG4" s="797"/>
      <c r="KH4" s="797"/>
      <c r="KI4" s="650"/>
      <c r="KJ4" s="680"/>
      <c r="KK4" s="650"/>
      <c r="KL4" s="651"/>
      <c r="KM4" s="650"/>
      <c r="KN4" s="651"/>
    </row>
    <row r="5" spans="1:300" x14ac:dyDescent="0.25">
      <c r="A5" s="734">
        <v>25</v>
      </c>
      <c r="B5" s="436">
        <f>+B4+1</f>
        <v>45596</v>
      </c>
      <c r="C5" s="10"/>
      <c r="D5" s="11"/>
      <c r="E5" s="11">
        <f>E4-C5</f>
        <v>625</v>
      </c>
      <c r="F5" s="11">
        <f>F4-D5</f>
        <v>61</v>
      </c>
      <c r="G5" s="11"/>
      <c r="H5" s="12">
        <f t="shared" ref="H5:H11" si="0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 t="shared" ref="Q5:R11" si="1">Q4-O5</f>
        <v>626</v>
      </c>
      <c r="R5" s="11">
        <f t="shared" si="1"/>
        <v>61</v>
      </c>
      <c r="S5" s="11"/>
      <c r="T5" s="12">
        <f t="shared" ref="T5:T11" si="2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 t="shared" ref="AC5:AD11" si="3">AC4-AA5</f>
        <v>626</v>
      </c>
      <c r="AD5" s="11">
        <f t="shared" si="3"/>
        <v>61</v>
      </c>
      <c r="AE5" s="11"/>
      <c r="AF5" s="12">
        <f t="shared" ref="AF5:AF11" si="4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5">AO4-AM5</f>
        <v>190</v>
      </c>
      <c r="AP5" s="11">
        <f t="shared" si="5"/>
        <v>17</v>
      </c>
      <c r="AQ5" s="11"/>
      <c r="AR5" s="12">
        <f t="shared" ref="AR5:AR11" si="6">((AQ5+AS5)/AO5)</f>
        <v>0</v>
      </c>
      <c r="AS5" s="11"/>
      <c r="AT5" s="12" t="e">
        <f t="shared" ref="AT5:AT11" si="7">AS5/(AQ5+AS5)</f>
        <v>#DIV/0!</v>
      </c>
      <c r="AU5" s="13"/>
      <c r="AV5" s="11"/>
      <c r="AW5" s="11"/>
      <c r="AX5" s="14"/>
      <c r="AY5" s="10">
        <v>1</v>
      </c>
      <c r="AZ5" s="11"/>
      <c r="BA5" s="11">
        <f t="shared" ref="BA5:BB11" si="8">BA4-AY5</f>
        <v>624</v>
      </c>
      <c r="BB5" s="11">
        <f t="shared" si="8"/>
        <v>61</v>
      </c>
      <c r="BC5" s="11"/>
      <c r="BD5" s="12">
        <f t="shared" ref="BD5:BD11" si="9">((BC5+BE5)/BA5)</f>
        <v>0</v>
      </c>
      <c r="BE5" s="11"/>
      <c r="BF5" s="12" t="e">
        <f t="shared" ref="BF5:BF11" si="10">BE5/(BC5+BE5)</f>
        <v>#DIV/0!</v>
      </c>
      <c r="BG5" s="13"/>
      <c r="BH5" s="11"/>
      <c r="BI5" s="11"/>
      <c r="BJ5" s="14"/>
      <c r="BK5" s="10">
        <v>1</v>
      </c>
      <c r="BL5" s="11"/>
      <c r="BM5" s="11">
        <f t="shared" ref="BM5:BN11" si="11">BM4-BK5</f>
        <v>624</v>
      </c>
      <c r="BN5" s="11">
        <f t="shared" si="11"/>
        <v>61</v>
      </c>
      <c r="BO5" s="11"/>
      <c r="BP5" s="12">
        <f t="shared" ref="BP5:BP11" si="12">((BO5+BQ5)/BM5)</f>
        <v>0</v>
      </c>
      <c r="BQ5" s="11"/>
      <c r="BR5" s="12" t="e">
        <f t="shared" ref="BR5:BR11" si="13">BQ5/(BO5+BQ5)</f>
        <v>#DIV/0!</v>
      </c>
      <c r="BS5" s="13"/>
      <c r="BT5" s="11"/>
      <c r="BU5" s="11"/>
      <c r="BV5" s="14"/>
      <c r="BW5" s="10"/>
      <c r="BX5" s="11"/>
      <c r="BY5" s="11">
        <f t="shared" ref="BY5:BZ11" si="14">BY4-BW5</f>
        <v>628</v>
      </c>
      <c r="BZ5" s="11">
        <f t="shared" si="14"/>
        <v>61</v>
      </c>
      <c r="CA5" s="11"/>
      <c r="CB5" s="12">
        <f t="shared" ref="CB5:CB11" si="15">((CA5+CC5)/BY5)</f>
        <v>0</v>
      </c>
      <c r="CC5" s="11"/>
      <c r="CD5" s="12" t="e">
        <f t="shared" ref="CD5:CD11" si="16">CC5/(CA5+CC5)</f>
        <v>#DIV/0!</v>
      </c>
      <c r="CE5" s="13"/>
      <c r="CF5" s="11"/>
      <c r="CG5" s="11"/>
      <c r="CH5" s="14"/>
      <c r="CI5" s="10"/>
      <c r="CJ5" s="11"/>
      <c r="CK5" s="11">
        <f t="shared" ref="CK5:CL11" si="17">CK4-CI5</f>
        <v>624</v>
      </c>
      <c r="CL5" s="11">
        <f t="shared" si="17"/>
        <v>61</v>
      </c>
      <c r="CM5" s="11"/>
      <c r="CN5" s="12">
        <f t="shared" ref="CN5:CN11" si="18">((CM5+CO5)/CK5)</f>
        <v>0</v>
      </c>
      <c r="CO5" s="11"/>
      <c r="CP5" s="12" t="e">
        <f t="shared" ref="CP5:CP11" si="19">CO5/(CM5+CO5)</f>
        <v>#DIV/0!</v>
      </c>
      <c r="CQ5" s="13"/>
      <c r="CR5" s="11"/>
      <c r="CS5" s="11"/>
      <c r="CT5" s="14"/>
      <c r="CU5" s="10"/>
      <c r="CV5" s="11"/>
      <c r="CW5" s="11">
        <f t="shared" ref="CW5:CX11" si="20">CW4-CU5</f>
        <v>626</v>
      </c>
      <c r="CX5" s="11">
        <f t="shared" si="20"/>
        <v>61</v>
      </c>
      <c r="CY5" s="11"/>
      <c r="CZ5" s="12">
        <f t="shared" ref="CZ5:CZ11" si="21">((CY5+DA5)/CW5)</f>
        <v>0</v>
      </c>
      <c r="DA5" s="11"/>
      <c r="DB5" s="12" t="e">
        <f t="shared" ref="DB5:DB11" si="22">DA5/(CY5+DA5)</f>
        <v>#DIV/0!</v>
      </c>
      <c r="DC5" s="13"/>
      <c r="DD5" s="11"/>
      <c r="DE5" s="11"/>
      <c r="DF5" s="14"/>
      <c r="DG5" s="10"/>
      <c r="DH5" s="11"/>
      <c r="DI5" s="11">
        <f t="shared" ref="DI5:DJ11" si="23">DI4-DG5</f>
        <v>625</v>
      </c>
      <c r="DJ5" s="11">
        <f t="shared" si="23"/>
        <v>61</v>
      </c>
      <c r="DK5" s="11"/>
      <c r="DL5" s="12">
        <f t="shared" ref="DL5:DL11" si="24">((DK5+DM5)/DI5)</f>
        <v>0</v>
      </c>
      <c r="DM5" s="11"/>
      <c r="DN5" s="12" t="e">
        <f t="shared" ref="DN5:DN11" si="25">DM5/(DK5+DM5)</f>
        <v>#DIV/0!</v>
      </c>
      <c r="DO5" s="13"/>
      <c r="DP5" s="11"/>
      <c r="DQ5" s="11"/>
      <c r="DR5" s="14"/>
      <c r="DS5" s="10"/>
      <c r="DT5" s="11"/>
      <c r="DU5" s="11">
        <f t="shared" ref="DU5:DV11" si="26">DU4-DS5</f>
        <v>189</v>
      </c>
      <c r="DV5" s="11">
        <f t="shared" si="26"/>
        <v>17</v>
      </c>
      <c r="DW5" s="11"/>
      <c r="DX5" s="12">
        <f t="shared" ref="DX5:DX11" si="27">((DW5+DY5)/DU5)</f>
        <v>0</v>
      </c>
      <c r="DY5" s="11"/>
      <c r="DZ5" s="12" t="e">
        <f t="shared" ref="DZ5:DZ11" si="28">DY5/(DW5+DY5)</f>
        <v>#DIV/0!</v>
      </c>
      <c r="EA5" s="13"/>
      <c r="EB5" s="11"/>
      <c r="EC5" s="11"/>
      <c r="ED5" s="14"/>
      <c r="EE5" s="10"/>
      <c r="EF5" s="11"/>
      <c r="EG5" s="11">
        <f t="shared" ref="EG5:EH11" si="29">EG4-EE5</f>
        <v>626</v>
      </c>
      <c r="EH5" s="11">
        <f t="shared" si="29"/>
        <v>61</v>
      </c>
      <c r="EI5" s="11"/>
      <c r="EJ5" s="12">
        <f t="shared" ref="EJ5:EJ11" si="30">((EI5+EK5)/EG5)</f>
        <v>0</v>
      </c>
      <c r="EK5" s="11"/>
      <c r="EL5" s="12" t="e">
        <f t="shared" ref="EL5:EL11" si="31">EK5/(EI5+EK5)</f>
        <v>#DIV/0!</v>
      </c>
      <c r="EM5" s="13"/>
      <c r="EN5" s="11"/>
      <c r="EO5" s="11"/>
      <c r="EP5" s="14"/>
      <c r="EQ5" s="10"/>
      <c r="ER5" s="11"/>
      <c r="ES5" s="11">
        <f t="shared" ref="ES5:ET11" si="32">ES4-EQ5</f>
        <v>625</v>
      </c>
      <c r="ET5" s="11">
        <f t="shared" si="32"/>
        <v>60</v>
      </c>
      <c r="EU5" s="11"/>
      <c r="EV5" s="12">
        <f t="shared" ref="EV5:EV11" si="33">((EU5+EW5)/ES5)</f>
        <v>0</v>
      </c>
      <c r="EW5" s="11"/>
      <c r="EX5" s="12" t="e">
        <f t="shared" ref="EX5:EX11" si="34">EW5/(EU5+EW5)</f>
        <v>#DIV/0!</v>
      </c>
      <c r="EY5" s="13"/>
      <c r="EZ5" s="11"/>
      <c r="FA5" s="11"/>
      <c r="FB5" s="14"/>
      <c r="FC5" s="10"/>
      <c r="FD5" s="11"/>
      <c r="FE5" s="11">
        <f t="shared" ref="FE5:FF11" si="35">FE4-FC5</f>
        <v>627</v>
      </c>
      <c r="FF5" s="11">
        <f t="shared" si="35"/>
        <v>60</v>
      </c>
      <c r="FG5" s="11"/>
      <c r="FH5" s="12">
        <f t="shared" ref="FH5:FH11" si="36">((FG5+FI5)/FE5)</f>
        <v>0</v>
      </c>
      <c r="FI5" s="11"/>
      <c r="FJ5" s="12" t="e">
        <f t="shared" ref="FJ5:FJ11" si="37">FI5/(FG5+FI5)</f>
        <v>#DIV/0!</v>
      </c>
      <c r="FK5" s="13"/>
      <c r="FL5" s="11"/>
      <c r="FM5" s="11"/>
      <c r="FN5" s="14"/>
      <c r="FO5" s="10">
        <v>1</v>
      </c>
      <c r="FP5" s="11"/>
      <c r="FQ5" s="11">
        <f t="shared" ref="FQ5:FQ11" si="38">FQ4-FO5</f>
        <v>625</v>
      </c>
      <c r="FR5" s="11">
        <f t="shared" ref="FR5:FR11" si="39">FR4-FP5</f>
        <v>61</v>
      </c>
      <c r="FS5" s="11"/>
      <c r="FT5" s="12">
        <f t="shared" ref="FT5:FT11" si="40">((FS5+FU5)/FQ5)</f>
        <v>0</v>
      </c>
      <c r="FU5" s="11"/>
      <c r="FV5" s="12" t="e">
        <f t="shared" ref="FV5:FV11" si="41">FU5/(FS5+FU5)</f>
        <v>#DIV/0!</v>
      </c>
      <c r="FW5" s="13"/>
      <c r="FX5" s="11"/>
      <c r="FY5" s="11"/>
      <c r="FZ5" s="14"/>
      <c r="GA5" s="10"/>
      <c r="GB5" s="11"/>
      <c r="GC5" s="11">
        <f t="shared" ref="GC5:GD11" si="42">GC4-GA5</f>
        <v>625</v>
      </c>
      <c r="GD5" s="11">
        <f t="shared" si="42"/>
        <v>61</v>
      </c>
      <c r="GE5" s="11"/>
      <c r="GF5" s="12">
        <f t="shared" ref="GF5:GF11" si="43">((GE5+GG5)/GC5)</f>
        <v>0</v>
      </c>
      <c r="GG5" s="11"/>
      <c r="GH5" s="12" t="e">
        <f t="shared" ref="GH5:GH11" si="44">GG5/(GE5+GG5)</f>
        <v>#DIV/0!</v>
      </c>
      <c r="GI5" s="13"/>
      <c r="GJ5" s="11"/>
      <c r="GK5" s="11"/>
      <c r="GL5" s="14"/>
      <c r="GM5" s="10"/>
      <c r="GN5" s="11"/>
      <c r="GO5" s="11">
        <f t="shared" ref="GO5:GP11" si="45">GO4-GM5</f>
        <v>625</v>
      </c>
      <c r="GP5" s="11">
        <f t="shared" si="45"/>
        <v>61</v>
      </c>
      <c r="GQ5" s="11"/>
      <c r="GR5" s="12">
        <f t="shared" ref="GR5:GR11" si="46">((GQ5+GS5)/GO5)</f>
        <v>0</v>
      </c>
      <c r="GS5" s="11"/>
      <c r="GT5" s="12" t="e">
        <f t="shared" ref="GT5:GT11" si="47">GS5/(GQ5+GS5)</f>
        <v>#DIV/0!</v>
      </c>
      <c r="GU5" s="13"/>
      <c r="GV5" s="11"/>
      <c r="GW5" s="11"/>
      <c r="GX5" s="14"/>
      <c r="GY5" s="10"/>
      <c r="GZ5" s="11"/>
      <c r="HA5" s="11">
        <f t="shared" ref="HA5:HB11" si="48">HA4-GY5</f>
        <v>189</v>
      </c>
      <c r="HB5" s="11">
        <f t="shared" si="48"/>
        <v>17</v>
      </c>
      <c r="HC5" s="11"/>
      <c r="HD5" s="12">
        <f t="shared" ref="HD5:HD11" si="49">((HC5+HE5)/HA5)</f>
        <v>0</v>
      </c>
      <c r="HE5" s="11"/>
      <c r="HF5" s="12" t="e">
        <f t="shared" ref="HF5:HF11" si="50">HE5/(HC5+HE5)</f>
        <v>#DIV/0!</v>
      </c>
      <c r="HG5" s="13"/>
      <c r="HH5" s="11"/>
      <c r="HI5" s="11"/>
      <c r="HJ5" s="14"/>
      <c r="HK5" s="10"/>
      <c r="HL5" s="11"/>
      <c r="HM5" s="11">
        <f t="shared" ref="HM5:HN11" si="51">HM4-HK5</f>
        <v>626</v>
      </c>
      <c r="HN5" s="11">
        <f t="shared" si="51"/>
        <v>61</v>
      </c>
      <c r="HO5" s="11"/>
      <c r="HP5" s="12">
        <f t="shared" ref="HP5:HP11" si="52">((HO5+HQ5)/HM5)</f>
        <v>0</v>
      </c>
      <c r="HQ5" s="11"/>
      <c r="HR5" s="12" t="e">
        <f t="shared" ref="HR5:HR11" si="53">HQ5/(HO5+HQ5)</f>
        <v>#DIV/0!</v>
      </c>
      <c r="HS5" s="13"/>
      <c r="HT5" s="11"/>
      <c r="HU5" s="11"/>
      <c r="HV5" s="14"/>
      <c r="HW5" s="10"/>
      <c r="HX5" s="11"/>
      <c r="HY5" s="11">
        <f t="shared" ref="HY5:HY11" si="54">HY4-HW5</f>
        <v>628</v>
      </c>
      <c r="HZ5" s="11">
        <f t="shared" ref="HZ5:HZ11" si="55">HZ4-HX5</f>
        <v>61</v>
      </c>
      <c r="IA5" s="11"/>
      <c r="IB5" s="12">
        <f t="shared" ref="IB5:IB11" si="56">((IA5+IC5)/HY5)</f>
        <v>0</v>
      </c>
      <c r="IC5" s="11"/>
      <c r="ID5" s="12" t="e">
        <f t="shared" ref="ID5:ID11" si="57">IC5/(IA5+IC5)</f>
        <v>#DIV/0!</v>
      </c>
      <c r="IE5" s="13"/>
      <c r="IF5" s="11"/>
      <c r="IG5" s="11"/>
      <c r="IH5" s="285"/>
      <c r="II5" s="10"/>
      <c r="IJ5" s="11"/>
      <c r="IK5" s="11">
        <f t="shared" ref="IK5:IK11" si="58">IK4-II5</f>
        <v>628</v>
      </c>
      <c r="IL5" s="11">
        <f t="shared" ref="IL5:IL11" si="59">IL4-IJ5</f>
        <v>61</v>
      </c>
      <c r="IM5" s="11"/>
      <c r="IN5" s="12">
        <f t="shared" ref="IN5:IN11" si="60">((IM5+IO5)/IK5)</f>
        <v>0</v>
      </c>
      <c r="IO5" s="11"/>
      <c r="IP5" s="12" t="e">
        <f t="shared" ref="IP5:IP11" si="61">IO5/(IM5+IO5)</f>
        <v>#DIV/0!</v>
      </c>
      <c r="IQ5" s="13"/>
      <c r="IR5" s="11"/>
      <c r="IS5" s="11"/>
      <c r="IT5" s="285"/>
      <c r="IU5" s="10"/>
      <c r="IV5" s="11"/>
      <c r="IW5" s="11">
        <f t="shared" ref="IW5:IW11" si="62">IW4-IU5</f>
        <v>0</v>
      </c>
      <c r="IX5" s="11">
        <f t="shared" ref="IX5:IX11" si="63">IX4-IV5</f>
        <v>0</v>
      </c>
      <c r="IY5" s="11"/>
      <c r="IZ5" s="12" t="e">
        <f t="shared" ref="IZ5:IZ11" si="64">((IY5+JA5)/IW5)</f>
        <v>#DIV/0!</v>
      </c>
      <c r="JA5" s="11"/>
      <c r="JB5" s="12" t="e">
        <f t="shared" ref="JB5:JB11" si="65">JA5/(IY5+JA5)</f>
        <v>#DIV/0!</v>
      </c>
      <c r="JC5" s="13"/>
      <c r="JD5" s="11"/>
      <c r="JE5" s="11"/>
      <c r="JF5" s="285"/>
      <c r="JG5" s="10">
        <f t="shared" ref="JG5:JG11" si="66">+C5+O5+AA5+AM5+AY5+BK5+BW5+CI5+CU5+DG5+DS5+EE5+EQ5+FC5+GA5+GM5+GY5+HK5+HW5+II5+FO5+IU5</f>
        <v>3</v>
      </c>
      <c r="JH5" s="14">
        <f t="shared" ref="JH5:JH11" si="67">+D5+P5+AB5+AN5+AZ5+BL5+BX5+CJ5+CV5+DH5+DT5+EF5+ER5+FD5+GB5+GN5+GZ5+HL5+HX5+IJ5+FP5+IV5</f>
        <v>0</v>
      </c>
      <c r="JI5" s="372">
        <f t="shared" ref="JI5:JI11" si="68">+E5+Q5+AC5+AO5+BA5+BM5+BY5+CK5+CW5+DI5+DU5+EG5+ES5+FE5+GC5+GO5+HA5+HM5+HY5+FQ5+IK5</f>
        <v>11831</v>
      </c>
      <c r="JJ5" s="33">
        <f t="shared" ref="JJ5:JJ11" si="69">+F5+R5+AD5+AP5+BB5+BN5+BZ5+CL5+CX5+DJ5+DV5+EH5+ET5+FF5+GD5+GP5+HB5+HN5+HZ5+FR5+IL5</f>
        <v>1147</v>
      </c>
      <c r="JK5" s="33">
        <f t="shared" ref="JK5:JK12" si="70">+G5+S5+AE5+AQ5+BC5+BO5+CA5+CM5+CY5+DK5+DW5+EI5+EU5+FG5+GE5+GQ5+HC5+HO5+I5+U5+AG5+AS5+BE5+BQ5+CC5+CO5+DA5+DM5+DY5+EK5+EW5+FI5+GG5+GS5+HE5+HQ5+IA5+IC5+FS5+FU5+IM5+IO5</f>
        <v>0</v>
      </c>
      <c r="JL5" s="78">
        <f t="shared" ref="JL5:JL12" si="71">+(JK5)/JI5</f>
        <v>0</v>
      </c>
      <c r="JM5" s="15">
        <f t="shared" ref="JM5:JM12" si="72">+I5+U5+AG5+AS5+BE5+BQ5+CC5+CO5+DA5+DM5+DY5+EK5+EW5+FI5+GG5+GS5+HE5+HQ5+IC5+IO5+FU5</f>
        <v>0</v>
      </c>
      <c r="JN5" s="34" t="e">
        <f t="shared" ref="JN5:JN12" si="73">+(JM5/(JK5))</f>
        <v>#DIV/0!</v>
      </c>
      <c r="JO5" s="45"/>
      <c r="JP5" s="46"/>
      <c r="JQ5" s="45" t="e">
        <f t="shared" ref="JQ5:JQ12" si="74">+JP5/JK5*100</f>
        <v>#DIV/0!</v>
      </c>
      <c r="JR5" s="45"/>
      <c r="JS5" s="366" t="e">
        <f>JR5/JM5</f>
        <v>#DIV/0!</v>
      </c>
      <c r="JT5" s="44"/>
      <c r="JU5" s="284"/>
      <c r="JV5" s="402">
        <f>SUM(G5,I5,S5,U5,AE5,AG5,AQ5,AS5,BC5,BE5,BO5,BQ5,CA5,CC5)/SUM(E5,Q5,AC5,AO5,BA5,BM5,BY5)</f>
        <v>0</v>
      </c>
      <c r="JW5" s="403">
        <f>SUM(CM5,CO5,CY5,DA5,DK5,DM5,DW5,DY5,EI5,EK5,EU5,EW5,FG5,FI5)/SUM(CK5,CW5,DI5,DU5,EG5,ES5,FE5)</f>
        <v>0</v>
      </c>
      <c r="JX5" s="405">
        <f>SUM(FS5,FU5,GE5,GG5,GQ5,GS5,HC5,HE5,HO5,HQ5,IA5,IC5,IM5,IO5,)/SUM(FQ5,GC5,GO5,HA5,HM5,HY5,IK5)</f>
        <v>0</v>
      </c>
      <c r="JY5" s="742">
        <f>SUM(I12,U12,AG12,AS12,BE12,BQ12,CC12)/SUM(G12,I12,S12,U12,AE12,AG12,AQ12,AS12,BC12,BE12,BO12,BQ12,CA12,CC12)</f>
        <v>0</v>
      </c>
      <c r="JZ5" s="689">
        <f>SUM(CO12,DA12,DM12,DY12,EK12,EW12,FI12)/SUM(CM12,CO12,CY12,DA12,DK12,DM12,DW12,DY12,EI12,EK12,EU12,EW12,FG12,FI12)</f>
        <v>0</v>
      </c>
      <c r="KA5" s="692">
        <f>SUM(,FU12,GG12,GS12,HE12,HQ12,IC12,IO12)/SUM(FU12,FS12,GG12,GE12,GS12,GQ12,HE12,HC12,HQ12,HO12,IC12,IA12,IO12,IM12)</f>
        <v>0</v>
      </c>
      <c r="KB5" s="793">
        <f>KB8/KB10</f>
        <v>1.0139416983523447E-3</v>
      </c>
      <c r="KC5" s="788"/>
      <c r="KD5" s="787">
        <f>KD8/KD10</f>
        <v>1.0147133434804667E-3</v>
      </c>
      <c r="KE5" s="788"/>
      <c r="KF5" s="787">
        <f>KF8/KF10</f>
        <v>1.0134279199391944E-3</v>
      </c>
      <c r="KG5" s="788"/>
      <c r="KH5" s="715" t="s">
        <v>68</v>
      </c>
      <c r="KI5" s="419">
        <f>C5+AA5+AM5+AY5+BK5+BW5</f>
        <v>2</v>
      </c>
      <c r="KJ5" s="427">
        <f>KI5/KB10</f>
        <v>5.0697084917617234E-4</v>
      </c>
      <c r="KK5" s="419">
        <f>CI5+CU5+DG5+EE5+EQ5+FC5+DS5</f>
        <v>0</v>
      </c>
      <c r="KL5" s="424">
        <f>KK5/KD10</f>
        <v>0</v>
      </c>
      <c r="KM5" s="419">
        <f t="shared" ref="KM5:KM11" si="75">FO5+GA5+GM5+GY5+HK5+HW5+II5</f>
        <v>1</v>
      </c>
      <c r="KN5" s="424">
        <f>KM5/KF10</f>
        <v>2.533569799847986E-4</v>
      </c>
    </row>
    <row r="6" spans="1:300" x14ac:dyDescent="0.25">
      <c r="A6" s="734"/>
      <c r="B6" s="436">
        <f t="shared" ref="B6:B11" si="76">+B5+1</f>
        <v>45597</v>
      </c>
      <c r="C6" s="10"/>
      <c r="D6" s="11"/>
      <c r="E6" s="11">
        <f t="shared" ref="E6:F10" si="77">E5-C6</f>
        <v>625</v>
      </c>
      <c r="F6" s="11">
        <f t="shared" si="77"/>
        <v>61</v>
      </c>
      <c r="G6" s="11"/>
      <c r="H6" s="12">
        <f t="shared" si="0"/>
        <v>0</v>
      </c>
      <c r="I6" s="11"/>
      <c r="J6" s="12" t="e">
        <f t="shared" ref="J6:J11" si="78">I6/(G6+I6)</f>
        <v>#DIV/0!</v>
      </c>
      <c r="K6" s="13"/>
      <c r="L6" s="11"/>
      <c r="M6" s="11"/>
      <c r="N6" s="14"/>
      <c r="O6" s="10"/>
      <c r="P6" s="11"/>
      <c r="Q6" s="11">
        <f t="shared" si="1"/>
        <v>626</v>
      </c>
      <c r="R6" s="11">
        <f t="shared" si="1"/>
        <v>61</v>
      </c>
      <c r="S6" s="11"/>
      <c r="T6" s="12">
        <f t="shared" si="2"/>
        <v>0</v>
      </c>
      <c r="U6" s="11"/>
      <c r="V6" s="12" t="e">
        <f t="shared" ref="V6:V11" si="79">U6/(S6+U6)</f>
        <v>#DIV/0!</v>
      </c>
      <c r="W6" s="13"/>
      <c r="X6" s="11"/>
      <c r="Y6" s="11"/>
      <c r="Z6" s="14"/>
      <c r="AA6" s="10"/>
      <c r="AB6" s="11"/>
      <c r="AC6" s="11">
        <f t="shared" si="3"/>
        <v>626</v>
      </c>
      <c r="AD6" s="11">
        <f t="shared" si="3"/>
        <v>61</v>
      </c>
      <c r="AE6" s="11"/>
      <c r="AF6" s="12">
        <f t="shared" si="4"/>
        <v>0</v>
      </c>
      <c r="AG6" s="11"/>
      <c r="AH6" s="12" t="e">
        <f t="shared" ref="AH6:AH11" si="80">AG6/(AE6+AG6)</f>
        <v>#DIV/0!</v>
      </c>
      <c r="AI6" s="13"/>
      <c r="AJ6" s="11"/>
      <c r="AK6" s="11"/>
      <c r="AL6" s="14"/>
      <c r="AM6" s="10"/>
      <c r="AN6" s="11"/>
      <c r="AO6" s="11">
        <f t="shared" si="5"/>
        <v>190</v>
      </c>
      <c r="AP6" s="11">
        <f t="shared" si="5"/>
        <v>17</v>
      </c>
      <c r="AQ6" s="11"/>
      <c r="AR6" s="12">
        <f t="shared" si="6"/>
        <v>0</v>
      </c>
      <c r="AS6" s="11"/>
      <c r="AT6" s="12" t="e">
        <f t="shared" si="7"/>
        <v>#DIV/0!</v>
      </c>
      <c r="AU6" s="13"/>
      <c r="AV6" s="11"/>
      <c r="AW6" s="11"/>
      <c r="AX6" s="14"/>
      <c r="AY6" s="10"/>
      <c r="AZ6" s="11"/>
      <c r="BA6" s="11">
        <f t="shared" si="8"/>
        <v>624</v>
      </c>
      <c r="BB6" s="11">
        <f t="shared" si="8"/>
        <v>61</v>
      </c>
      <c r="BC6" s="11"/>
      <c r="BD6" s="12">
        <f t="shared" si="9"/>
        <v>0</v>
      </c>
      <c r="BE6" s="11"/>
      <c r="BF6" s="12" t="e">
        <f t="shared" si="10"/>
        <v>#DIV/0!</v>
      </c>
      <c r="BG6" s="13"/>
      <c r="BH6" s="11"/>
      <c r="BI6" s="11"/>
      <c r="BJ6" s="14"/>
      <c r="BK6" s="10"/>
      <c r="BL6" s="11"/>
      <c r="BM6" s="11">
        <f t="shared" si="11"/>
        <v>624</v>
      </c>
      <c r="BN6" s="11">
        <f t="shared" si="11"/>
        <v>61</v>
      </c>
      <c r="BO6" s="11"/>
      <c r="BP6" s="12">
        <f t="shared" si="12"/>
        <v>0</v>
      </c>
      <c r="BQ6" s="11"/>
      <c r="BR6" s="12" t="e">
        <f t="shared" si="13"/>
        <v>#DIV/0!</v>
      </c>
      <c r="BS6" s="13"/>
      <c r="BT6" s="11"/>
      <c r="BU6" s="11"/>
      <c r="BV6" s="14"/>
      <c r="BW6" s="10"/>
      <c r="BX6" s="11"/>
      <c r="BY6" s="11">
        <f t="shared" si="14"/>
        <v>628</v>
      </c>
      <c r="BZ6" s="11">
        <f t="shared" si="14"/>
        <v>61</v>
      </c>
      <c r="CA6" s="11"/>
      <c r="CB6" s="12">
        <f t="shared" si="15"/>
        <v>0</v>
      </c>
      <c r="CC6" s="11"/>
      <c r="CD6" s="12" t="e">
        <f t="shared" si="16"/>
        <v>#DIV/0!</v>
      </c>
      <c r="CE6" s="13"/>
      <c r="CF6" s="11"/>
      <c r="CG6" s="11"/>
      <c r="CH6" s="14"/>
      <c r="CI6" s="10"/>
      <c r="CJ6" s="11"/>
      <c r="CK6" s="11">
        <f t="shared" si="17"/>
        <v>624</v>
      </c>
      <c r="CL6" s="11">
        <f t="shared" si="17"/>
        <v>61</v>
      </c>
      <c r="CM6" s="11"/>
      <c r="CN6" s="12">
        <f t="shared" si="18"/>
        <v>0</v>
      </c>
      <c r="CO6" s="11"/>
      <c r="CP6" s="12" t="e">
        <f t="shared" si="19"/>
        <v>#DIV/0!</v>
      </c>
      <c r="CQ6" s="13"/>
      <c r="CR6" s="11"/>
      <c r="CS6" s="11"/>
      <c r="CT6" s="14"/>
      <c r="CU6" s="10"/>
      <c r="CV6" s="11"/>
      <c r="CW6" s="11">
        <f t="shared" si="20"/>
        <v>626</v>
      </c>
      <c r="CX6" s="11">
        <f t="shared" si="20"/>
        <v>61</v>
      </c>
      <c r="CY6" s="11"/>
      <c r="CZ6" s="12">
        <f t="shared" si="21"/>
        <v>0</v>
      </c>
      <c r="DA6" s="11"/>
      <c r="DB6" s="12" t="e">
        <f t="shared" si="22"/>
        <v>#DIV/0!</v>
      </c>
      <c r="DC6" s="13"/>
      <c r="DD6" s="11"/>
      <c r="DE6" s="11"/>
      <c r="DF6" s="14"/>
      <c r="DG6" s="10"/>
      <c r="DH6" s="11"/>
      <c r="DI6" s="11">
        <f t="shared" si="23"/>
        <v>625</v>
      </c>
      <c r="DJ6" s="11">
        <f t="shared" si="23"/>
        <v>61</v>
      </c>
      <c r="DK6" s="11"/>
      <c r="DL6" s="12">
        <f t="shared" si="24"/>
        <v>0</v>
      </c>
      <c r="DM6" s="11"/>
      <c r="DN6" s="12" t="e">
        <f t="shared" si="25"/>
        <v>#DIV/0!</v>
      </c>
      <c r="DO6" s="13"/>
      <c r="DP6" s="11"/>
      <c r="DQ6" s="11"/>
      <c r="DR6" s="14"/>
      <c r="DS6" s="10"/>
      <c r="DT6" s="11"/>
      <c r="DU6" s="11">
        <f t="shared" si="26"/>
        <v>189</v>
      </c>
      <c r="DV6" s="11">
        <f t="shared" si="26"/>
        <v>17</v>
      </c>
      <c r="DW6" s="11"/>
      <c r="DX6" s="12">
        <f t="shared" si="27"/>
        <v>0</v>
      </c>
      <c r="DY6" s="11"/>
      <c r="DZ6" s="12" t="e">
        <f t="shared" si="28"/>
        <v>#DIV/0!</v>
      </c>
      <c r="EA6" s="13"/>
      <c r="EB6" s="11"/>
      <c r="EC6" s="11"/>
      <c r="ED6" s="14"/>
      <c r="EE6" s="10"/>
      <c r="EF6" s="11"/>
      <c r="EG6" s="11">
        <f t="shared" si="29"/>
        <v>626</v>
      </c>
      <c r="EH6" s="11">
        <f t="shared" si="29"/>
        <v>61</v>
      </c>
      <c r="EI6" s="11"/>
      <c r="EJ6" s="12">
        <f t="shared" si="30"/>
        <v>0</v>
      </c>
      <c r="EK6" s="11"/>
      <c r="EL6" s="12" t="e">
        <f t="shared" si="31"/>
        <v>#DIV/0!</v>
      </c>
      <c r="EM6" s="13"/>
      <c r="EN6" s="11"/>
      <c r="EO6" s="11"/>
      <c r="EP6" s="14"/>
      <c r="EQ6" s="10"/>
      <c r="ER6" s="11"/>
      <c r="ES6" s="11">
        <f t="shared" si="32"/>
        <v>625</v>
      </c>
      <c r="ET6" s="11">
        <f t="shared" si="32"/>
        <v>60</v>
      </c>
      <c r="EU6" s="11"/>
      <c r="EV6" s="12">
        <f t="shared" si="33"/>
        <v>0</v>
      </c>
      <c r="EW6" s="11"/>
      <c r="EX6" s="12" t="e">
        <f t="shared" si="34"/>
        <v>#DIV/0!</v>
      </c>
      <c r="EY6" s="13"/>
      <c r="EZ6" s="11"/>
      <c r="FA6" s="11"/>
      <c r="FB6" s="14"/>
      <c r="FC6" s="10"/>
      <c r="FD6" s="11"/>
      <c r="FE6" s="11">
        <f t="shared" si="35"/>
        <v>627</v>
      </c>
      <c r="FF6" s="11">
        <f t="shared" si="35"/>
        <v>60</v>
      </c>
      <c r="FG6" s="11"/>
      <c r="FH6" s="12">
        <f t="shared" si="36"/>
        <v>0</v>
      </c>
      <c r="FI6" s="11"/>
      <c r="FJ6" s="12" t="e">
        <f t="shared" si="37"/>
        <v>#DIV/0!</v>
      </c>
      <c r="FK6" s="13"/>
      <c r="FL6" s="11"/>
      <c r="FM6" s="11"/>
      <c r="FN6" s="14"/>
      <c r="FO6" s="10"/>
      <c r="FP6" s="11"/>
      <c r="FQ6" s="11">
        <f t="shared" si="38"/>
        <v>625</v>
      </c>
      <c r="FR6" s="11">
        <f t="shared" si="39"/>
        <v>61</v>
      </c>
      <c r="FS6" s="11"/>
      <c r="FT6" s="12">
        <f t="shared" si="40"/>
        <v>0</v>
      </c>
      <c r="FU6" s="11"/>
      <c r="FV6" s="12" t="e">
        <f t="shared" si="41"/>
        <v>#DIV/0!</v>
      </c>
      <c r="FW6" s="13"/>
      <c r="FX6" s="11"/>
      <c r="FY6" s="11"/>
      <c r="FZ6" s="14"/>
      <c r="GA6" s="10"/>
      <c r="GB6" s="11"/>
      <c r="GC6" s="11">
        <f t="shared" si="42"/>
        <v>625</v>
      </c>
      <c r="GD6" s="11">
        <f t="shared" si="42"/>
        <v>61</v>
      </c>
      <c r="GE6" s="11"/>
      <c r="GF6" s="12">
        <f t="shared" si="43"/>
        <v>0</v>
      </c>
      <c r="GG6" s="11"/>
      <c r="GH6" s="12" t="e">
        <f t="shared" si="44"/>
        <v>#DIV/0!</v>
      </c>
      <c r="GI6" s="13"/>
      <c r="GJ6" s="11"/>
      <c r="GK6" s="11"/>
      <c r="GL6" s="14"/>
      <c r="GM6" s="10"/>
      <c r="GN6" s="11"/>
      <c r="GO6" s="11">
        <f t="shared" si="45"/>
        <v>625</v>
      </c>
      <c r="GP6" s="11">
        <f t="shared" si="45"/>
        <v>61</v>
      </c>
      <c r="GQ6" s="11"/>
      <c r="GR6" s="12">
        <f t="shared" si="46"/>
        <v>0</v>
      </c>
      <c r="GS6" s="11"/>
      <c r="GT6" s="12" t="e">
        <f t="shared" si="47"/>
        <v>#DIV/0!</v>
      </c>
      <c r="GU6" s="13"/>
      <c r="GV6" s="11"/>
      <c r="GW6" s="11"/>
      <c r="GX6" s="14"/>
      <c r="GY6" s="10"/>
      <c r="GZ6" s="11"/>
      <c r="HA6" s="11">
        <f t="shared" si="48"/>
        <v>189</v>
      </c>
      <c r="HB6" s="11">
        <f t="shared" si="48"/>
        <v>17</v>
      </c>
      <c r="HC6" s="11"/>
      <c r="HD6" s="12">
        <f t="shared" si="49"/>
        <v>0</v>
      </c>
      <c r="HE6" s="11"/>
      <c r="HF6" s="12" t="e">
        <f t="shared" si="50"/>
        <v>#DIV/0!</v>
      </c>
      <c r="HG6" s="13"/>
      <c r="HH6" s="11"/>
      <c r="HI6" s="11"/>
      <c r="HJ6" s="14"/>
      <c r="HK6" s="10"/>
      <c r="HL6" s="11"/>
      <c r="HM6" s="11">
        <f t="shared" si="51"/>
        <v>626</v>
      </c>
      <c r="HN6" s="11">
        <f t="shared" si="51"/>
        <v>61</v>
      </c>
      <c r="HO6" s="11"/>
      <c r="HP6" s="12">
        <f t="shared" si="52"/>
        <v>0</v>
      </c>
      <c r="HQ6" s="11"/>
      <c r="HR6" s="12" t="e">
        <f t="shared" si="53"/>
        <v>#DIV/0!</v>
      </c>
      <c r="HS6" s="13"/>
      <c r="HT6" s="11"/>
      <c r="HU6" s="11"/>
      <c r="HV6" s="14"/>
      <c r="HW6" s="10"/>
      <c r="HX6" s="11"/>
      <c r="HY6" s="11">
        <f t="shared" si="54"/>
        <v>628</v>
      </c>
      <c r="HZ6" s="11">
        <f t="shared" si="55"/>
        <v>61</v>
      </c>
      <c r="IA6" s="11"/>
      <c r="IB6" s="12">
        <f t="shared" si="56"/>
        <v>0</v>
      </c>
      <c r="IC6" s="11"/>
      <c r="ID6" s="12" t="e">
        <f t="shared" si="57"/>
        <v>#DIV/0!</v>
      </c>
      <c r="IE6" s="13"/>
      <c r="IF6" s="11"/>
      <c r="IG6" s="11"/>
      <c r="IH6" s="285"/>
      <c r="II6" s="10"/>
      <c r="IJ6" s="11"/>
      <c r="IK6" s="11">
        <f t="shared" si="58"/>
        <v>628</v>
      </c>
      <c r="IL6" s="11">
        <f t="shared" si="59"/>
        <v>61</v>
      </c>
      <c r="IM6" s="11"/>
      <c r="IN6" s="12">
        <f t="shared" si="60"/>
        <v>0</v>
      </c>
      <c r="IO6" s="11"/>
      <c r="IP6" s="12" t="e">
        <f t="shared" si="61"/>
        <v>#DIV/0!</v>
      </c>
      <c r="IQ6" s="13"/>
      <c r="IR6" s="11"/>
      <c r="IS6" s="11"/>
      <c r="IT6" s="285"/>
      <c r="IU6" s="10"/>
      <c r="IV6" s="11"/>
      <c r="IW6" s="11">
        <f t="shared" si="62"/>
        <v>0</v>
      </c>
      <c r="IX6" s="11">
        <f t="shared" si="63"/>
        <v>0</v>
      </c>
      <c r="IY6" s="11"/>
      <c r="IZ6" s="12" t="e">
        <f t="shared" si="64"/>
        <v>#DIV/0!</v>
      </c>
      <c r="JA6" s="11"/>
      <c r="JB6" s="12" t="e">
        <f t="shared" si="65"/>
        <v>#DIV/0!</v>
      </c>
      <c r="JC6" s="13"/>
      <c r="JD6" s="11"/>
      <c r="JE6" s="11"/>
      <c r="JF6" s="285"/>
      <c r="JG6" s="10">
        <f t="shared" si="66"/>
        <v>0</v>
      </c>
      <c r="JH6" s="14">
        <f t="shared" si="67"/>
        <v>0</v>
      </c>
      <c r="JI6" s="373">
        <f t="shared" si="68"/>
        <v>11831</v>
      </c>
      <c r="JJ6" s="11">
        <f t="shared" si="69"/>
        <v>1147</v>
      </c>
      <c r="JK6" s="11">
        <f t="shared" si="70"/>
        <v>0</v>
      </c>
      <c r="JL6" s="79">
        <f t="shared" si="71"/>
        <v>0</v>
      </c>
      <c r="JM6" s="15">
        <f t="shared" si="72"/>
        <v>0</v>
      </c>
      <c r="JN6" s="12" t="e">
        <f t="shared" si="73"/>
        <v>#DIV/0!</v>
      </c>
      <c r="JO6" s="16"/>
      <c r="JP6" s="17"/>
      <c r="JQ6" s="16" t="e">
        <f t="shared" si="74"/>
        <v>#DIV/0!</v>
      </c>
      <c r="JR6" s="16"/>
      <c r="JS6" s="369" t="e">
        <f t="shared" ref="JS6:JS69" si="81">JR6/JM6</f>
        <v>#DIV/0!</v>
      </c>
      <c r="JT6" s="15"/>
      <c r="JU6" s="285"/>
      <c r="JV6" s="404">
        <f t="shared" ref="JV6:JV11" si="82">SUM(G6,I6,S6,U6,AE6,AG6,AQ6,AS6,BC6,BE6,BO6,BQ6,CA6,CC6)/SUM(E6,Q6,AC6,AO6,BA6,BM6,BY6)</f>
        <v>0</v>
      </c>
      <c r="JW6" s="401">
        <f t="shared" ref="JW6:JW11" si="83">SUM(CM6,CO6,CY6,DA6,DK6,DM6,DW6,DY6,EI6,EK6,EU6,EW6,FG6,FI6)/SUM(CK6,CW6,DI6,DU6,EG6,ES6,FE6)</f>
        <v>0</v>
      </c>
      <c r="JX6" s="406">
        <f t="shared" ref="JX6:JX11" si="84">SUM(FS6,FU6,GE6,GG6,GQ6,GS6,HC6,HE6,HO6,HQ6,IA6,IC6,IM6,IO6,)/SUM(FQ6,GC6,GO6,HA6,HM6,HY6,IK6)</f>
        <v>0</v>
      </c>
      <c r="JY6" s="743"/>
      <c r="JZ6" s="690"/>
      <c r="KA6" s="693"/>
      <c r="KB6" s="794"/>
      <c r="KC6" s="790"/>
      <c r="KD6" s="789"/>
      <c r="KE6" s="790"/>
      <c r="KF6" s="789"/>
      <c r="KG6" s="790"/>
      <c r="KH6" s="765"/>
      <c r="KI6" s="67">
        <f t="shared" ref="KI6:KI11" si="85">C6+AA6+AM6+AY6+BK6+BW6</f>
        <v>0</v>
      </c>
      <c r="KJ6" s="430">
        <f>KI6/KB10</f>
        <v>0</v>
      </c>
      <c r="KK6" s="67">
        <f t="shared" ref="KK6:KK11" si="86">CI6+CU6+DG6+EE6+EQ6+FC6+DS6</f>
        <v>0</v>
      </c>
      <c r="KL6" s="425">
        <f>KK6/KD10</f>
        <v>0</v>
      </c>
      <c r="KM6" s="67">
        <f t="shared" si="75"/>
        <v>0</v>
      </c>
      <c r="KN6" s="425">
        <f>KM6/KF10</f>
        <v>0</v>
      </c>
    </row>
    <row r="7" spans="1:300" ht="19.5" thickBot="1" x14ac:dyDescent="0.3">
      <c r="A7" s="734"/>
      <c r="B7" s="436">
        <f t="shared" si="76"/>
        <v>45598</v>
      </c>
      <c r="C7" s="10"/>
      <c r="D7" s="11"/>
      <c r="E7" s="11">
        <f t="shared" si="77"/>
        <v>625</v>
      </c>
      <c r="F7" s="11">
        <f t="shared" si="77"/>
        <v>61</v>
      </c>
      <c r="G7" s="11"/>
      <c r="H7" s="12">
        <f t="shared" si="0"/>
        <v>0</v>
      </c>
      <c r="I7" s="11"/>
      <c r="J7" s="12" t="e">
        <f t="shared" si="78"/>
        <v>#DIV/0!</v>
      </c>
      <c r="K7" s="13"/>
      <c r="L7" s="11"/>
      <c r="M7" s="11"/>
      <c r="N7" s="14"/>
      <c r="O7" s="10"/>
      <c r="P7" s="11"/>
      <c r="Q7" s="11">
        <f t="shared" si="1"/>
        <v>626</v>
      </c>
      <c r="R7" s="11">
        <f t="shared" si="1"/>
        <v>61</v>
      </c>
      <c r="S7" s="11"/>
      <c r="T7" s="12">
        <f t="shared" si="2"/>
        <v>0</v>
      </c>
      <c r="U7" s="11"/>
      <c r="V7" s="12" t="e">
        <f t="shared" si="79"/>
        <v>#DIV/0!</v>
      </c>
      <c r="W7" s="13"/>
      <c r="X7" s="11"/>
      <c r="Y7" s="11"/>
      <c r="Z7" s="14"/>
      <c r="AA7" s="10"/>
      <c r="AB7" s="11"/>
      <c r="AC7" s="11">
        <f t="shared" si="3"/>
        <v>626</v>
      </c>
      <c r="AD7" s="11">
        <f t="shared" si="3"/>
        <v>61</v>
      </c>
      <c r="AE7" s="11"/>
      <c r="AF7" s="12">
        <f t="shared" si="4"/>
        <v>0</v>
      </c>
      <c r="AG7" s="11"/>
      <c r="AH7" s="12" t="e">
        <f t="shared" si="80"/>
        <v>#DIV/0!</v>
      </c>
      <c r="AI7" s="13"/>
      <c r="AJ7" s="11"/>
      <c r="AK7" s="11"/>
      <c r="AL7" s="14"/>
      <c r="AM7" s="10"/>
      <c r="AN7" s="11"/>
      <c r="AO7" s="11">
        <f t="shared" si="5"/>
        <v>190</v>
      </c>
      <c r="AP7" s="11">
        <f t="shared" si="5"/>
        <v>17</v>
      </c>
      <c r="AQ7" s="11"/>
      <c r="AR7" s="12">
        <f t="shared" si="6"/>
        <v>0</v>
      </c>
      <c r="AS7" s="11"/>
      <c r="AT7" s="12" t="e">
        <f t="shared" si="7"/>
        <v>#DIV/0!</v>
      </c>
      <c r="AU7" s="13"/>
      <c r="AV7" s="11"/>
      <c r="AW7" s="11"/>
      <c r="AX7" s="14"/>
      <c r="AY7" s="10"/>
      <c r="AZ7" s="11"/>
      <c r="BA7" s="11">
        <f t="shared" si="8"/>
        <v>624</v>
      </c>
      <c r="BB7" s="11">
        <f t="shared" si="8"/>
        <v>61</v>
      </c>
      <c r="BC7" s="11"/>
      <c r="BD7" s="12">
        <f t="shared" si="9"/>
        <v>0</v>
      </c>
      <c r="BE7" s="11"/>
      <c r="BF7" s="12" t="e">
        <f t="shared" si="10"/>
        <v>#DIV/0!</v>
      </c>
      <c r="BG7" s="13"/>
      <c r="BH7" s="11"/>
      <c r="BI7" s="11"/>
      <c r="BJ7" s="14"/>
      <c r="BK7" s="10"/>
      <c r="BL7" s="11"/>
      <c r="BM7" s="11">
        <f t="shared" si="11"/>
        <v>624</v>
      </c>
      <c r="BN7" s="11">
        <f t="shared" si="11"/>
        <v>61</v>
      </c>
      <c r="BO7" s="11"/>
      <c r="BP7" s="12">
        <f t="shared" si="12"/>
        <v>0</v>
      </c>
      <c r="BQ7" s="11"/>
      <c r="BR7" s="12" t="e">
        <f t="shared" si="13"/>
        <v>#DIV/0!</v>
      </c>
      <c r="BS7" s="13"/>
      <c r="BT7" s="11"/>
      <c r="BU7" s="11"/>
      <c r="BV7" s="14"/>
      <c r="BW7" s="10"/>
      <c r="BX7" s="11"/>
      <c r="BY7" s="11">
        <f t="shared" si="14"/>
        <v>628</v>
      </c>
      <c r="BZ7" s="11">
        <f t="shared" si="14"/>
        <v>61</v>
      </c>
      <c r="CA7" s="11"/>
      <c r="CB7" s="12">
        <f t="shared" si="15"/>
        <v>0</v>
      </c>
      <c r="CC7" s="11"/>
      <c r="CD7" s="12" t="e">
        <f t="shared" si="16"/>
        <v>#DIV/0!</v>
      </c>
      <c r="CE7" s="13"/>
      <c r="CF7" s="11"/>
      <c r="CG7" s="11"/>
      <c r="CH7" s="14"/>
      <c r="CI7" s="10"/>
      <c r="CJ7" s="11"/>
      <c r="CK7" s="11">
        <f t="shared" si="17"/>
        <v>624</v>
      </c>
      <c r="CL7" s="11">
        <f t="shared" si="17"/>
        <v>61</v>
      </c>
      <c r="CM7" s="11">
        <v>1</v>
      </c>
      <c r="CN7" s="12">
        <f t="shared" si="18"/>
        <v>1.6025641025641025E-3</v>
      </c>
      <c r="CO7" s="11"/>
      <c r="CP7" s="12">
        <f t="shared" si="19"/>
        <v>0</v>
      </c>
      <c r="CQ7" s="13"/>
      <c r="CR7" s="11"/>
      <c r="CS7" s="11"/>
      <c r="CT7" s="14"/>
      <c r="CU7" s="10"/>
      <c r="CV7" s="11"/>
      <c r="CW7" s="11">
        <f t="shared" si="20"/>
        <v>626</v>
      </c>
      <c r="CX7" s="11">
        <f t="shared" si="20"/>
        <v>61</v>
      </c>
      <c r="CY7" s="11"/>
      <c r="CZ7" s="12">
        <f t="shared" si="21"/>
        <v>0</v>
      </c>
      <c r="DA7" s="11"/>
      <c r="DB7" s="12" t="e">
        <f t="shared" si="22"/>
        <v>#DIV/0!</v>
      </c>
      <c r="DC7" s="13"/>
      <c r="DD7" s="11"/>
      <c r="DE7" s="11"/>
      <c r="DF7" s="14"/>
      <c r="DG7" s="10"/>
      <c r="DH7" s="11"/>
      <c r="DI7" s="11">
        <f t="shared" si="23"/>
        <v>625</v>
      </c>
      <c r="DJ7" s="11">
        <f t="shared" si="23"/>
        <v>61</v>
      </c>
      <c r="DK7" s="11"/>
      <c r="DL7" s="12">
        <f t="shared" si="24"/>
        <v>0</v>
      </c>
      <c r="DM7" s="11"/>
      <c r="DN7" s="12" t="e">
        <f t="shared" si="25"/>
        <v>#DIV/0!</v>
      </c>
      <c r="DO7" s="13"/>
      <c r="DP7" s="11"/>
      <c r="DQ7" s="11"/>
      <c r="DR7" s="14"/>
      <c r="DS7" s="10">
        <v>1</v>
      </c>
      <c r="DT7" s="11"/>
      <c r="DU7" s="11">
        <f t="shared" si="26"/>
        <v>188</v>
      </c>
      <c r="DV7" s="11">
        <f t="shared" si="26"/>
        <v>17</v>
      </c>
      <c r="DW7" s="11"/>
      <c r="DX7" s="12">
        <f t="shared" si="27"/>
        <v>0</v>
      </c>
      <c r="DY7" s="11"/>
      <c r="DZ7" s="12" t="e">
        <f t="shared" si="28"/>
        <v>#DIV/0!</v>
      </c>
      <c r="EA7" s="13"/>
      <c r="EB7" s="11"/>
      <c r="EC7" s="11"/>
      <c r="ED7" s="14"/>
      <c r="EE7" s="10"/>
      <c r="EF7" s="11"/>
      <c r="EG7" s="11">
        <f t="shared" si="29"/>
        <v>626</v>
      </c>
      <c r="EH7" s="11">
        <f t="shared" si="29"/>
        <v>61</v>
      </c>
      <c r="EI7" s="11"/>
      <c r="EJ7" s="12">
        <f t="shared" si="30"/>
        <v>0</v>
      </c>
      <c r="EK7" s="11"/>
      <c r="EL7" s="12" t="e">
        <f t="shared" si="31"/>
        <v>#DIV/0!</v>
      </c>
      <c r="EM7" s="13"/>
      <c r="EN7" s="11"/>
      <c r="EO7" s="11"/>
      <c r="EP7" s="14"/>
      <c r="EQ7" s="10"/>
      <c r="ER7" s="11"/>
      <c r="ES7" s="11">
        <f t="shared" si="32"/>
        <v>625</v>
      </c>
      <c r="ET7" s="11">
        <f t="shared" si="32"/>
        <v>60</v>
      </c>
      <c r="EU7" s="11"/>
      <c r="EV7" s="12">
        <f t="shared" si="33"/>
        <v>0</v>
      </c>
      <c r="EW7" s="11"/>
      <c r="EX7" s="12" t="e">
        <f t="shared" si="34"/>
        <v>#DIV/0!</v>
      </c>
      <c r="EY7" s="13"/>
      <c r="EZ7" s="11"/>
      <c r="FA7" s="11"/>
      <c r="FB7" s="14"/>
      <c r="FC7" s="10"/>
      <c r="FD7" s="11"/>
      <c r="FE7" s="11">
        <f t="shared" si="35"/>
        <v>627</v>
      </c>
      <c r="FF7" s="11">
        <f t="shared" si="35"/>
        <v>60</v>
      </c>
      <c r="FG7" s="11"/>
      <c r="FH7" s="12">
        <f t="shared" si="36"/>
        <v>0</v>
      </c>
      <c r="FI7" s="11"/>
      <c r="FJ7" s="12" t="e">
        <f t="shared" si="37"/>
        <v>#DIV/0!</v>
      </c>
      <c r="FK7" s="13"/>
      <c r="FL7" s="11"/>
      <c r="FM7" s="11"/>
      <c r="FN7" s="14"/>
      <c r="FO7" s="10"/>
      <c r="FP7" s="11"/>
      <c r="FQ7" s="11">
        <f t="shared" si="38"/>
        <v>625</v>
      </c>
      <c r="FR7" s="11">
        <f t="shared" si="39"/>
        <v>61</v>
      </c>
      <c r="FS7" s="11"/>
      <c r="FT7" s="12">
        <f t="shared" si="40"/>
        <v>0</v>
      </c>
      <c r="FU7" s="11"/>
      <c r="FV7" s="12" t="e">
        <f t="shared" si="41"/>
        <v>#DIV/0!</v>
      </c>
      <c r="FW7" s="13"/>
      <c r="FX7" s="11"/>
      <c r="FY7" s="11"/>
      <c r="FZ7" s="14"/>
      <c r="GA7" s="10"/>
      <c r="GB7" s="11"/>
      <c r="GC7" s="11">
        <f t="shared" si="42"/>
        <v>625</v>
      </c>
      <c r="GD7" s="11">
        <f t="shared" si="42"/>
        <v>61</v>
      </c>
      <c r="GE7" s="11"/>
      <c r="GF7" s="12">
        <f t="shared" si="43"/>
        <v>0</v>
      </c>
      <c r="GG7" s="11"/>
      <c r="GH7" s="12" t="e">
        <f t="shared" si="44"/>
        <v>#DIV/0!</v>
      </c>
      <c r="GI7" s="13"/>
      <c r="GJ7" s="11"/>
      <c r="GK7" s="11"/>
      <c r="GL7" s="14"/>
      <c r="GM7" s="10"/>
      <c r="GN7" s="11"/>
      <c r="GO7" s="11">
        <f t="shared" si="45"/>
        <v>625</v>
      </c>
      <c r="GP7" s="11">
        <f t="shared" si="45"/>
        <v>61</v>
      </c>
      <c r="GQ7" s="11"/>
      <c r="GR7" s="12">
        <f t="shared" si="46"/>
        <v>0</v>
      </c>
      <c r="GS7" s="11"/>
      <c r="GT7" s="12" t="e">
        <f t="shared" si="47"/>
        <v>#DIV/0!</v>
      </c>
      <c r="GU7" s="13"/>
      <c r="GV7" s="11"/>
      <c r="GW7" s="11"/>
      <c r="GX7" s="14"/>
      <c r="GY7" s="10"/>
      <c r="GZ7" s="11"/>
      <c r="HA7" s="11">
        <f t="shared" si="48"/>
        <v>189</v>
      </c>
      <c r="HB7" s="11">
        <f t="shared" si="48"/>
        <v>17</v>
      </c>
      <c r="HC7" s="11"/>
      <c r="HD7" s="12">
        <f t="shared" si="49"/>
        <v>0</v>
      </c>
      <c r="HE7" s="11"/>
      <c r="HF7" s="12" t="e">
        <f t="shared" si="50"/>
        <v>#DIV/0!</v>
      </c>
      <c r="HG7" s="13"/>
      <c r="HH7" s="11"/>
      <c r="HI7" s="11"/>
      <c r="HJ7" s="14"/>
      <c r="HK7" s="10"/>
      <c r="HL7" s="11"/>
      <c r="HM7" s="11">
        <f t="shared" si="51"/>
        <v>626</v>
      </c>
      <c r="HN7" s="11">
        <f t="shared" si="51"/>
        <v>61</v>
      </c>
      <c r="HO7" s="11"/>
      <c r="HP7" s="12">
        <f t="shared" si="52"/>
        <v>0</v>
      </c>
      <c r="HQ7" s="11"/>
      <c r="HR7" s="12" t="e">
        <f t="shared" si="53"/>
        <v>#DIV/0!</v>
      </c>
      <c r="HS7" s="13"/>
      <c r="HT7" s="11"/>
      <c r="HU7" s="11"/>
      <c r="HV7" s="14"/>
      <c r="HW7" s="10"/>
      <c r="HX7" s="11"/>
      <c r="HY7" s="11">
        <f t="shared" si="54"/>
        <v>628</v>
      </c>
      <c r="HZ7" s="11">
        <f t="shared" si="55"/>
        <v>61</v>
      </c>
      <c r="IA7" s="11"/>
      <c r="IB7" s="12">
        <f t="shared" si="56"/>
        <v>0</v>
      </c>
      <c r="IC7" s="11"/>
      <c r="ID7" s="12" t="e">
        <f t="shared" si="57"/>
        <v>#DIV/0!</v>
      </c>
      <c r="IE7" s="13"/>
      <c r="IF7" s="11"/>
      <c r="IG7" s="11"/>
      <c r="IH7" s="285"/>
      <c r="II7" s="10"/>
      <c r="IJ7" s="11"/>
      <c r="IK7" s="11">
        <f t="shared" si="58"/>
        <v>628</v>
      </c>
      <c r="IL7" s="11">
        <f t="shared" si="59"/>
        <v>61</v>
      </c>
      <c r="IM7" s="11"/>
      <c r="IN7" s="12">
        <f t="shared" si="60"/>
        <v>0</v>
      </c>
      <c r="IO7" s="11"/>
      <c r="IP7" s="12" t="e">
        <f t="shared" si="61"/>
        <v>#DIV/0!</v>
      </c>
      <c r="IQ7" s="13"/>
      <c r="IR7" s="11"/>
      <c r="IS7" s="11"/>
      <c r="IT7" s="285"/>
      <c r="IU7" s="10"/>
      <c r="IV7" s="11"/>
      <c r="IW7" s="11">
        <f t="shared" si="62"/>
        <v>0</v>
      </c>
      <c r="IX7" s="11">
        <f t="shared" si="63"/>
        <v>0</v>
      </c>
      <c r="IY7" s="11"/>
      <c r="IZ7" s="12" t="e">
        <f t="shared" si="64"/>
        <v>#DIV/0!</v>
      </c>
      <c r="JA7" s="11"/>
      <c r="JB7" s="12" t="e">
        <f t="shared" si="65"/>
        <v>#DIV/0!</v>
      </c>
      <c r="JC7" s="13"/>
      <c r="JD7" s="11"/>
      <c r="JE7" s="11"/>
      <c r="JF7" s="285"/>
      <c r="JG7" s="10">
        <f t="shared" si="66"/>
        <v>1</v>
      </c>
      <c r="JH7" s="14">
        <f t="shared" si="67"/>
        <v>0</v>
      </c>
      <c r="JI7" s="373">
        <f t="shared" si="68"/>
        <v>11830</v>
      </c>
      <c r="JJ7" s="11">
        <f t="shared" si="69"/>
        <v>1147</v>
      </c>
      <c r="JK7" s="11">
        <f t="shared" si="70"/>
        <v>1</v>
      </c>
      <c r="JL7" s="79">
        <f t="shared" si="71"/>
        <v>8.4530853761622995E-5</v>
      </c>
      <c r="JM7" s="15">
        <f t="shared" si="72"/>
        <v>0</v>
      </c>
      <c r="JN7" s="12">
        <f t="shared" si="73"/>
        <v>0</v>
      </c>
      <c r="JO7" s="16"/>
      <c r="JP7" s="17"/>
      <c r="JQ7" s="16">
        <f t="shared" si="74"/>
        <v>0</v>
      </c>
      <c r="JR7" s="16"/>
      <c r="JS7" s="369" t="e">
        <f t="shared" si="81"/>
        <v>#DIV/0!</v>
      </c>
      <c r="JT7" s="15"/>
      <c r="JU7" s="285"/>
      <c r="JV7" s="404">
        <f t="shared" si="82"/>
        <v>0</v>
      </c>
      <c r="JW7" s="401">
        <f t="shared" si="83"/>
        <v>2.5374270489723422E-4</v>
      </c>
      <c r="JX7" s="406">
        <f t="shared" si="84"/>
        <v>0</v>
      </c>
      <c r="JY7" s="743"/>
      <c r="JZ7" s="690"/>
      <c r="KA7" s="693"/>
      <c r="KB7" s="795"/>
      <c r="KC7" s="792"/>
      <c r="KD7" s="791"/>
      <c r="KE7" s="792"/>
      <c r="KF7" s="791"/>
      <c r="KG7" s="792"/>
      <c r="KH7" s="717"/>
      <c r="KI7" s="67">
        <f t="shared" si="85"/>
        <v>0</v>
      </c>
      <c r="KJ7" s="430">
        <f>KI7/KB10</f>
        <v>0</v>
      </c>
      <c r="KK7" s="67">
        <f t="shared" si="86"/>
        <v>1</v>
      </c>
      <c r="KL7" s="425">
        <f>KK7/KD10</f>
        <v>2.5367833587011668E-4</v>
      </c>
      <c r="KM7" s="67">
        <f t="shared" si="75"/>
        <v>0</v>
      </c>
      <c r="KN7" s="425">
        <f>KM7/KF10</f>
        <v>0</v>
      </c>
    </row>
    <row r="8" spans="1:300" ht="19.5" thickTop="1" x14ac:dyDescent="0.25">
      <c r="A8" s="734"/>
      <c r="B8" s="436">
        <f t="shared" si="76"/>
        <v>45599</v>
      </c>
      <c r="C8" s="10"/>
      <c r="D8" s="11"/>
      <c r="E8" s="11">
        <f t="shared" si="77"/>
        <v>625</v>
      </c>
      <c r="F8" s="11">
        <f t="shared" si="77"/>
        <v>61</v>
      </c>
      <c r="G8" s="11"/>
      <c r="H8" s="12">
        <f t="shared" si="0"/>
        <v>0</v>
      </c>
      <c r="I8" s="11"/>
      <c r="J8" s="12" t="e">
        <f t="shared" si="78"/>
        <v>#DIV/0!</v>
      </c>
      <c r="K8" s="13"/>
      <c r="L8" s="11"/>
      <c r="M8" s="18"/>
      <c r="N8" s="19"/>
      <c r="O8" s="10"/>
      <c r="P8" s="11"/>
      <c r="Q8" s="11">
        <f t="shared" si="1"/>
        <v>626</v>
      </c>
      <c r="R8" s="11">
        <f t="shared" si="1"/>
        <v>61</v>
      </c>
      <c r="S8" s="11"/>
      <c r="T8" s="12">
        <f t="shared" si="2"/>
        <v>0</v>
      </c>
      <c r="U8" s="11"/>
      <c r="V8" s="12" t="e">
        <f t="shared" si="79"/>
        <v>#DIV/0!</v>
      </c>
      <c r="W8" s="13"/>
      <c r="X8" s="11"/>
      <c r="Y8" s="18"/>
      <c r="Z8" s="19"/>
      <c r="AA8" s="10"/>
      <c r="AB8" s="11"/>
      <c r="AC8" s="11">
        <f t="shared" si="3"/>
        <v>626</v>
      </c>
      <c r="AD8" s="11">
        <f t="shared" si="3"/>
        <v>61</v>
      </c>
      <c r="AE8" s="11">
        <v>2</v>
      </c>
      <c r="AF8" s="12">
        <f t="shared" si="4"/>
        <v>3.1948881789137379E-3</v>
      </c>
      <c r="AG8" s="11"/>
      <c r="AH8" s="12">
        <f t="shared" si="80"/>
        <v>0</v>
      </c>
      <c r="AI8" s="13"/>
      <c r="AJ8" s="11"/>
      <c r="AK8" s="18"/>
      <c r="AL8" s="19"/>
      <c r="AM8" s="10"/>
      <c r="AN8" s="11">
        <v>1</v>
      </c>
      <c r="AO8" s="11">
        <f t="shared" si="5"/>
        <v>190</v>
      </c>
      <c r="AP8" s="11">
        <f t="shared" si="5"/>
        <v>16</v>
      </c>
      <c r="AQ8" s="11"/>
      <c r="AR8" s="12">
        <f t="shared" si="6"/>
        <v>0</v>
      </c>
      <c r="AS8" s="11"/>
      <c r="AT8" s="12" t="e">
        <f t="shared" si="7"/>
        <v>#DIV/0!</v>
      </c>
      <c r="AU8" s="13"/>
      <c r="AV8" s="11"/>
      <c r="AW8" s="18"/>
      <c r="AX8" s="19"/>
      <c r="AY8" s="10"/>
      <c r="AZ8" s="11"/>
      <c r="BA8" s="11">
        <f t="shared" si="8"/>
        <v>624</v>
      </c>
      <c r="BB8" s="11">
        <f t="shared" si="8"/>
        <v>61</v>
      </c>
      <c r="BC8" s="11">
        <v>1</v>
      </c>
      <c r="BD8" s="12">
        <f t="shared" si="9"/>
        <v>1.6025641025641025E-3</v>
      </c>
      <c r="BE8" s="11"/>
      <c r="BF8" s="12">
        <f t="shared" si="10"/>
        <v>0</v>
      </c>
      <c r="BG8" s="13"/>
      <c r="BH8" s="11"/>
      <c r="BI8" s="18"/>
      <c r="BJ8" s="19"/>
      <c r="BK8" s="10"/>
      <c r="BL8" s="11"/>
      <c r="BM8" s="11">
        <f t="shared" si="11"/>
        <v>624</v>
      </c>
      <c r="BN8" s="11">
        <f t="shared" si="11"/>
        <v>61</v>
      </c>
      <c r="BO8" s="11"/>
      <c r="BP8" s="12">
        <f t="shared" si="12"/>
        <v>0</v>
      </c>
      <c r="BQ8" s="11"/>
      <c r="BR8" s="12" t="e">
        <f t="shared" si="13"/>
        <v>#DIV/0!</v>
      </c>
      <c r="BS8" s="13"/>
      <c r="BT8" s="11"/>
      <c r="BU8" s="18"/>
      <c r="BV8" s="19"/>
      <c r="BW8" s="10"/>
      <c r="BX8" s="11"/>
      <c r="BY8" s="11">
        <f t="shared" si="14"/>
        <v>628</v>
      </c>
      <c r="BZ8" s="11">
        <f t="shared" si="14"/>
        <v>61</v>
      </c>
      <c r="CA8" s="11"/>
      <c r="CB8" s="12">
        <f t="shared" si="15"/>
        <v>0</v>
      </c>
      <c r="CC8" s="11"/>
      <c r="CD8" s="12" t="e">
        <f t="shared" si="16"/>
        <v>#DIV/0!</v>
      </c>
      <c r="CE8" s="13"/>
      <c r="CF8" s="11"/>
      <c r="CG8" s="18"/>
      <c r="CH8" s="19"/>
      <c r="CI8" s="10"/>
      <c r="CJ8" s="11"/>
      <c r="CK8" s="11">
        <f t="shared" si="17"/>
        <v>624</v>
      </c>
      <c r="CL8" s="11">
        <f t="shared" si="17"/>
        <v>61</v>
      </c>
      <c r="CM8" s="11">
        <v>1</v>
      </c>
      <c r="CN8" s="12">
        <f t="shared" si="18"/>
        <v>1.6025641025641025E-3</v>
      </c>
      <c r="CO8" s="11"/>
      <c r="CP8" s="12">
        <f t="shared" si="19"/>
        <v>0</v>
      </c>
      <c r="CQ8" s="13"/>
      <c r="CR8" s="11"/>
      <c r="CS8" s="18"/>
      <c r="CT8" s="19"/>
      <c r="CU8" s="10"/>
      <c r="CV8" s="11"/>
      <c r="CW8" s="11">
        <f t="shared" si="20"/>
        <v>626</v>
      </c>
      <c r="CX8" s="11">
        <f t="shared" si="20"/>
        <v>61</v>
      </c>
      <c r="CY8" s="11"/>
      <c r="CZ8" s="12">
        <f t="shared" si="21"/>
        <v>0</v>
      </c>
      <c r="DA8" s="11"/>
      <c r="DB8" s="12" t="e">
        <f t="shared" si="22"/>
        <v>#DIV/0!</v>
      </c>
      <c r="DC8" s="13"/>
      <c r="DD8" s="11"/>
      <c r="DE8" s="18"/>
      <c r="DF8" s="19"/>
      <c r="DG8" s="10"/>
      <c r="DH8" s="11"/>
      <c r="DI8" s="11">
        <f t="shared" si="23"/>
        <v>625</v>
      </c>
      <c r="DJ8" s="11">
        <f t="shared" si="23"/>
        <v>61</v>
      </c>
      <c r="DK8" s="11"/>
      <c r="DL8" s="12">
        <f t="shared" si="24"/>
        <v>0</v>
      </c>
      <c r="DM8" s="11"/>
      <c r="DN8" s="12" t="e">
        <f t="shared" si="25"/>
        <v>#DIV/0!</v>
      </c>
      <c r="DO8" s="13"/>
      <c r="DP8" s="11"/>
      <c r="DQ8" s="18"/>
      <c r="DR8" s="19"/>
      <c r="DS8" s="10"/>
      <c r="DT8" s="11"/>
      <c r="DU8" s="11">
        <f t="shared" si="26"/>
        <v>188</v>
      </c>
      <c r="DV8" s="11">
        <f t="shared" si="26"/>
        <v>17</v>
      </c>
      <c r="DW8" s="11">
        <v>1</v>
      </c>
      <c r="DX8" s="12">
        <f t="shared" si="27"/>
        <v>5.3191489361702126E-3</v>
      </c>
      <c r="DY8" s="11"/>
      <c r="DZ8" s="12">
        <f t="shared" si="28"/>
        <v>0</v>
      </c>
      <c r="EA8" s="13"/>
      <c r="EB8" s="11"/>
      <c r="EC8" s="18"/>
      <c r="ED8" s="19"/>
      <c r="EE8" s="10"/>
      <c r="EF8" s="11"/>
      <c r="EG8" s="11">
        <f t="shared" si="29"/>
        <v>626</v>
      </c>
      <c r="EH8" s="11">
        <f t="shared" si="29"/>
        <v>61</v>
      </c>
      <c r="EI8" s="11"/>
      <c r="EJ8" s="12">
        <f t="shared" si="30"/>
        <v>0</v>
      </c>
      <c r="EK8" s="11"/>
      <c r="EL8" s="12" t="e">
        <f t="shared" si="31"/>
        <v>#DIV/0!</v>
      </c>
      <c r="EM8" s="13"/>
      <c r="EN8" s="11"/>
      <c r="EO8" s="18"/>
      <c r="EP8" s="19"/>
      <c r="EQ8" s="10"/>
      <c r="ER8" s="11"/>
      <c r="ES8" s="11">
        <f t="shared" si="32"/>
        <v>625</v>
      </c>
      <c r="ET8" s="11">
        <f t="shared" si="32"/>
        <v>60</v>
      </c>
      <c r="EU8" s="11"/>
      <c r="EV8" s="12">
        <f t="shared" si="33"/>
        <v>0</v>
      </c>
      <c r="EW8" s="11"/>
      <c r="EX8" s="12" t="e">
        <f t="shared" si="34"/>
        <v>#DIV/0!</v>
      </c>
      <c r="EY8" s="13"/>
      <c r="EZ8" s="11"/>
      <c r="FA8" s="18"/>
      <c r="FB8" s="19"/>
      <c r="FC8" s="10"/>
      <c r="FD8" s="11"/>
      <c r="FE8" s="11">
        <f t="shared" si="35"/>
        <v>627</v>
      </c>
      <c r="FF8" s="11">
        <f t="shared" si="35"/>
        <v>60</v>
      </c>
      <c r="FG8" s="11"/>
      <c r="FH8" s="12">
        <f t="shared" si="36"/>
        <v>0</v>
      </c>
      <c r="FI8" s="11"/>
      <c r="FJ8" s="12" t="e">
        <f t="shared" si="37"/>
        <v>#DIV/0!</v>
      </c>
      <c r="FK8" s="13"/>
      <c r="FL8" s="11"/>
      <c r="FM8" s="18"/>
      <c r="FN8" s="19"/>
      <c r="FO8" s="10"/>
      <c r="FP8" s="11"/>
      <c r="FQ8" s="11">
        <f t="shared" si="38"/>
        <v>625</v>
      </c>
      <c r="FR8" s="11">
        <f t="shared" si="39"/>
        <v>61</v>
      </c>
      <c r="FS8" s="11"/>
      <c r="FT8" s="12">
        <f t="shared" si="40"/>
        <v>0</v>
      </c>
      <c r="FU8" s="11"/>
      <c r="FV8" s="12" t="e">
        <f t="shared" si="41"/>
        <v>#DIV/0!</v>
      </c>
      <c r="FW8" s="13"/>
      <c r="FX8" s="11"/>
      <c r="FY8" s="18"/>
      <c r="FZ8" s="19"/>
      <c r="GA8" s="10"/>
      <c r="GB8" s="11"/>
      <c r="GC8" s="11">
        <f t="shared" si="42"/>
        <v>625</v>
      </c>
      <c r="GD8" s="11">
        <f t="shared" si="42"/>
        <v>61</v>
      </c>
      <c r="GE8" s="11"/>
      <c r="GF8" s="12">
        <f t="shared" si="43"/>
        <v>0</v>
      </c>
      <c r="GG8" s="11"/>
      <c r="GH8" s="12" t="e">
        <f t="shared" si="44"/>
        <v>#DIV/0!</v>
      </c>
      <c r="GI8" s="13"/>
      <c r="GJ8" s="11"/>
      <c r="GK8" s="18"/>
      <c r="GL8" s="19"/>
      <c r="GM8" s="10"/>
      <c r="GN8" s="11"/>
      <c r="GO8" s="11">
        <f t="shared" si="45"/>
        <v>625</v>
      </c>
      <c r="GP8" s="11">
        <f t="shared" si="45"/>
        <v>61</v>
      </c>
      <c r="GQ8" s="11"/>
      <c r="GR8" s="12">
        <f t="shared" si="46"/>
        <v>0</v>
      </c>
      <c r="GS8" s="11"/>
      <c r="GT8" s="12" t="e">
        <f t="shared" si="47"/>
        <v>#DIV/0!</v>
      </c>
      <c r="GU8" s="13"/>
      <c r="GV8" s="11"/>
      <c r="GW8" s="18"/>
      <c r="GX8" s="19"/>
      <c r="GY8" s="10"/>
      <c r="GZ8" s="11"/>
      <c r="HA8" s="11">
        <f t="shared" si="48"/>
        <v>189</v>
      </c>
      <c r="HB8" s="11">
        <f t="shared" si="48"/>
        <v>17</v>
      </c>
      <c r="HC8" s="11"/>
      <c r="HD8" s="12">
        <f t="shared" si="49"/>
        <v>0</v>
      </c>
      <c r="HE8" s="11"/>
      <c r="HF8" s="12" t="e">
        <f t="shared" si="50"/>
        <v>#DIV/0!</v>
      </c>
      <c r="HG8" s="13"/>
      <c r="HH8" s="11"/>
      <c r="HI8" s="18"/>
      <c r="HJ8" s="19"/>
      <c r="HK8" s="10"/>
      <c r="HL8" s="11"/>
      <c r="HM8" s="11">
        <f t="shared" si="51"/>
        <v>626</v>
      </c>
      <c r="HN8" s="11">
        <f t="shared" si="51"/>
        <v>61</v>
      </c>
      <c r="HO8" s="11"/>
      <c r="HP8" s="12">
        <f t="shared" si="52"/>
        <v>0</v>
      </c>
      <c r="HQ8" s="11"/>
      <c r="HR8" s="12" t="e">
        <f t="shared" si="53"/>
        <v>#DIV/0!</v>
      </c>
      <c r="HS8" s="13"/>
      <c r="HT8" s="11"/>
      <c r="HU8" s="18"/>
      <c r="HV8" s="19"/>
      <c r="HW8" s="10">
        <v>1</v>
      </c>
      <c r="HX8" s="11"/>
      <c r="HY8" s="11">
        <f t="shared" si="54"/>
        <v>627</v>
      </c>
      <c r="HZ8" s="11">
        <f t="shared" si="55"/>
        <v>61</v>
      </c>
      <c r="IA8" s="11"/>
      <c r="IB8" s="12">
        <f t="shared" si="56"/>
        <v>0</v>
      </c>
      <c r="IC8" s="11"/>
      <c r="ID8" s="12" t="e">
        <f t="shared" si="57"/>
        <v>#DIV/0!</v>
      </c>
      <c r="IE8" s="13"/>
      <c r="IF8" s="11"/>
      <c r="IG8" s="18"/>
      <c r="IH8" s="316"/>
      <c r="II8" s="10"/>
      <c r="IJ8" s="11"/>
      <c r="IK8" s="11">
        <f t="shared" si="58"/>
        <v>628</v>
      </c>
      <c r="IL8" s="11">
        <f t="shared" si="59"/>
        <v>61</v>
      </c>
      <c r="IM8" s="11"/>
      <c r="IN8" s="12">
        <f t="shared" si="60"/>
        <v>0</v>
      </c>
      <c r="IO8" s="11"/>
      <c r="IP8" s="12" t="e">
        <f t="shared" si="61"/>
        <v>#DIV/0!</v>
      </c>
      <c r="IQ8" s="13"/>
      <c r="IR8" s="11"/>
      <c r="IS8" s="18"/>
      <c r="IT8" s="316"/>
      <c r="IU8" s="10"/>
      <c r="IV8" s="11"/>
      <c r="IW8" s="11">
        <f t="shared" si="62"/>
        <v>0</v>
      </c>
      <c r="IX8" s="11">
        <f t="shared" si="63"/>
        <v>0</v>
      </c>
      <c r="IY8" s="11"/>
      <c r="IZ8" s="12" t="e">
        <f t="shared" si="64"/>
        <v>#DIV/0!</v>
      </c>
      <c r="JA8" s="11"/>
      <c r="JB8" s="12" t="e">
        <f t="shared" si="65"/>
        <v>#DIV/0!</v>
      </c>
      <c r="JC8" s="13"/>
      <c r="JD8" s="11"/>
      <c r="JE8" s="18"/>
      <c r="JF8" s="316"/>
      <c r="JG8" s="10">
        <f t="shared" si="66"/>
        <v>1</v>
      </c>
      <c r="JH8" s="14">
        <f t="shared" si="67"/>
        <v>1</v>
      </c>
      <c r="JI8" s="373">
        <f t="shared" si="68"/>
        <v>11829</v>
      </c>
      <c r="JJ8" s="11">
        <f t="shared" si="69"/>
        <v>1146</v>
      </c>
      <c r="JK8" s="11">
        <f t="shared" si="70"/>
        <v>5</v>
      </c>
      <c r="JL8" s="79">
        <f t="shared" si="71"/>
        <v>4.2268999915462001E-4</v>
      </c>
      <c r="JM8" s="15">
        <f t="shared" si="72"/>
        <v>0</v>
      </c>
      <c r="JN8" s="12">
        <f t="shared" si="73"/>
        <v>0</v>
      </c>
      <c r="JO8" s="16"/>
      <c r="JP8" s="17"/>
      <c r="JQ8" s="16">
        <f t="shared" si="74"/>
        <v>0</v>
      </c>
      <c r="JR8" s="16"/>
      <c r="JS8" s="369" t="e">
        <f t="shared" si="81"/>
        <v>#DIV/0!</v>
      </c>
      <c r="JT8" s="18"/>
      <c r="JU8" s="21"/>
      <c r="JV8" s="404">
        <f t="shared" si="82"/>
        <v>7.6084199847831603E-4</v>
      </c>
      <c r="JW8" s="401">
        <f t="shared" si="83"/>
        <v>5.0748540979446844E-4</v>
      </c>
      <c r="JX8" s="406">
        <f t="shared" si="84"/>
        <v>0</v>
      </c>
      <c r="JY8" s="743"/>
      <c r="JZ8" s="690"/>
      <c r="KA8" s="693"/>
      <c r="KB8" s="783">
        <f>SUM(C12,O12,AA12,AM12,AY12,BK12,BW12)</f>
        <v>4</v>
      </c>
      <c r="KC8" s="780"/>
      <c r="KD8" s="779">
        <f>SUM(CI12,CU12,DG12,DS12,EE12,EQ12,FC12)</f>
        <v>4</v>
      </c>
      <c r="KE8" s="780"/>
      <c r="KF8" s="779">
        <f>SUM(FO12,GA12,GM12,GY12,HK12,HW12,II12)</f>
        <v>4</v>
      </c>
      <c r="KG8" s="780"/>
      <c r="KH8" s="715" t="s">
        <v>67</v>
      </c>
      <c r="KI8" s="67">
        <f t="shared" si="85"/>
        <v>0</v>
      </c>
      <c r="KJ8" s="430">
        <f>KI8/KB10</f>
        <v>0</v>
      </c>
      <c r="KK8" s="67">
        <f t="shared" si="86"/>
        <v>0</v>
      </c>
      <c r="KL8" s="425">
        <f>KK8/KD10</f>
        <v>0</v>
      </c>
      <c r="KM8" s="67">
        <f t="shared" si="75"/>
        <v>1</v>
      </c>
      <c r="KN8" s="425">
        <f>KM8/KF10</f>
        <v>2.533569799847986E-4</v>
      </c>
    </row>
    <row r="9" spans="1:300" ht="19.5" thickBot="1" x14ac:dyDescent="0.3">
      <c r="A9" s="734"/>
      <c r="B9" s="436">
        <f t="shared" si="76"/>
        <v>45600</v>
      </c>
      <c r="C9" s="10"/>
      <c r="D9" s="11"/>
      <c r="E9" s="11">
        <f t="shared" si="77"/>
        <v>625</v>
      </c>
      <c r="F9" s="11">
        <f t="shared" si="77"/>
        <v>61</v>
      </c>
      <c r="G9" s="11"/>
      <c r="H9" s="12">
        <f t="shared" si="0"/>
        <v>0</v>
      </c>
      <c r="I9" s="11"/>
      <c r="J9" s="12" t="e">
        <f t="shared" si="78"/>
        <v>#DIV/0!</v>
      </c>
      <c r="K9" s="13"/>
      <c r="L9" s="13"/>
      <c r="M9" s="21"/>
      <c r="N9" s="20"/>
      <c r="O9" s="10"/>
      <c r="P9" s="11"/>
      <c r="Q9" s="11">
        <f t="shared" si="1"/>
        <v>626</v>
      </c>
      <c r="R9" s="11">
        <f t="shared" si="1"/>
        <v>61</v>
      </c>
      <c r="S9" s="11"/>
      <c r="T9" s="12">
        <f t="shared" si="2"/>
        <v>0</v>
      </c>
      <c r="U9" s="11"/>
      <c r="V9" s="12" t="e">
        <f t="shared" si="79"/>
        <v>#DIV/0!</v>
      </c>
      <c r="W9" s="13"/>
      <c r="X9" s="13"/>
      <c r="Y9" s="21"/>
      <c r="Z9" s="20"/>
      <c r="AA9" s="10"/>
      <c r="AB9" s="11"/>
      <c r="AC9" s="11">
        <f t="shared" si="3"/>
        <v>626</v>
      </c>
      <c r="AD9" s="11">
        <f t="shared" si="3"/>
        <v>61</v>
      </c>
      <c r="AE9" s="11"/>
      <c r="AF9" s="12">
        <f t="shared" si="4"/>
        <v>0</v>
      </c>
      <c r="AG9" s="11"/>
      <c r="AH9" s="12" t="e">
        <f t="shared" si="80"/>
        <v>#DIV/0!</v>
      </c>
      <c r="AI9" s="13"/>
      <c r="AJ9" s="13"/>
      <c r="AK9" s="21"/>
      <c r="AL9" s="20"/>
      <c r="AM9" s="10"/>
      <c r="AN9" s="11"/>
      <c r="AO9" s="11">
        <f t="shared" si="5"/>
        <v>190</v>
      </c>
      <c r="AP9" s="11">
        <f t="shared" si="5"/>
        <v>16</v>
      </c>
      <c r="AQ9" s="11"/>
      <c r="AR9" s="12">
        <f t="shared" si="6"/>
        <v>0</v>
      </c>
      <c r="AS9" s="11"/>
      <c r="AT9" s="12" t="e">
        <f t="shared" si="7"/>
        <v>#DIV/0!</v>
      </c>
      <c r="AU9" s="13"/>
      <c r="AV9" s="13"/>
      <c r="AW9" s="21"/>
      <c r="AX9" s="20"/>
      <c r="AY9" s="10"/>
      <c r="AZ9" s="11"/>
      <c r="BA9" s="11">
        <f t="shared" si="8"/>
        <v>624</v>
      </c>
      <c r="BB9" s="11">
        <f t="shared" si="8"/>
        <v>61</v>
      </c>
      <c r="BC9" s="11">
        <v>5</v>
      </c>
      <c r="BD9" s="12">
        <f t="shared" si="9"/>
        <v>8.0128205128205121E-3</v>
      </c>
      <c r="BE9" s="11"/>
      <c r="BF9" s="12">
        <f t="shared" si="10"/>
        <v>0</v>
      </c>
      <c r="BG9" s="13"/>
      <c r="BH9" s="13"/>
      <c r="BI9" s="21"/>
      <c r="BJ9" s="20"/>
      <c r="BK9" s="10"/>
      <c r="BL9" s="11"/>
      <c r="BM9" s="11">
        <f t="shared" si="11"/>
        <v>624</v>
      </c>
      <c r="BN9" s="11">
        <f t="shared" si="11"/>
        <v>61</v>
      </c>
      <c r="BO9" s="11">
        <v>2</v>
      </c>
      <c r="BP9" s="12">
        <f t="shared" si="12"/>
        <v>3.205128205128205E-3</v>
      </c>
      <c r="BQ9" s="11"/>
      <c r="BR9" s="12">
        <f t="shared" si="13"/>
        <v>0</v>
      </c>
      <c r="BS9" s="13"/>
      <c r="BT9" s="13"/>
      <c r="BU9" s="21"/>
      <c r="BV9" s="20"/>
      <c r="BW9" s="10"/>
      <c r="BX9" s="11"/>
      <c r="BY9" s="11">
        <f t="shared" si="14"/>
        <v>628</v>
      </c>
      <c r="BZ9" s="11">
        <f t="shared" si="14"/>
        <v>61</v>
      </c>
      <c r="CA9" s="11"/>
      <c r="CB9" s="12">
        <f t="shared" si="15"/>
        <v>0</v>
      </c>
      <c r="CC9" s="11"/>
      <c r="CD9" s="12" t="e">
        <f t="shared" si="16"/>
        <v>#DIV/0!</v>
      </c>
      <c r="CE9" s="13"/>
      <c r="CF9" s="13"/>
      <c r="CG9" s="21"/>
      <c r="CH9" s="20"/>
      <c r="CI9" s="10"/>
      <c r="CJ9" s="11"/>
      <c r="CK9" s="11">
        <f t="shared" si="17"/>
        <v>624</v>
      </c>
      <c r="CL9" s="11">
        <f t="shared" si="17"/>
        <v>61</v>
      </c>
      <c r="CM9" s="11">
        <v>2</v>
      </c>
      <c r="CN9" s="12">
        <f t="shared" si="18"/>
        <v>3.205128205128205E-3</v>
      </c>
      <c r="CO9" s="11"/>
      <c r="CP9" s="12">
        <f t="shared" si="19"/>
        <v>0</v>
      </c>
      <c r="CQ9" s="13"/>
      <c r="CR9" s="13"/>
      <c r="CS9" s="21"/>
      <c r="CT9" s="20"/>
      <c r="CU9" s="10"/>
      <c r="CV9" s="11"/>
      <c r="CW9" s="11">
        <f t="shared" si="20"/>
        <v>626</v>
      </c>
      <c r="CX9" s="11">
        <f t="shared" si="20"/>
        <v>61</v>
      </c>
      <c r="CY9" s="11">
        <v>1</v>
      </c>
      <c r="CZ9" s="12">
        <f t="shared" si="21"/>
        <v>1.5974440894568689E-3</v>
      </c>
      <c r="DA9" s="11"/>
      <c r="DB9" s="12">
        <f t="shared" si="22"/>
        <v>0</v>
      </c>
      <c r="DC9" s="13"/>
      <c r="DD9" s="13"/>
      <c r="DE9" s="21"/>
      <c r="DF9" s="20"/>
      <c r="DG9" s="10"/>
      <c r="DH9" s="11"/>
      <c r="DI9" s="11">
        <f t="shared" si="23"/>
        <v>625</v>
      </c>
      <c r="DJ9" s="11">
        <f t="shared" si="23"/>
        <v>61</v>
      </c>
      <c r="DK9" s="11"/>
      <c r="DL9" s="12">
        <f t="shared" si="24"/>
        <v>0</v>
      </c>
      <c r="DM9" s="11"/>
      <c r="DN9" s="12" t="e">
        <f t="shared" si="25"/>
        <v>#DIV/0!</v>
      </c>
      <c r="DO9" s="13"/>
      <c r="DP9" s="13"/>
      <c r="DQ9" s="21"/>
      <c r="DR9" s="20"/>
      <c r="DS9" s="10"/>
      <c r="DT9" s="11"/>
      <c r="DU9" s="11">
        <f t="shared" si="26"/>
        <v>188</v>
      </c>
      <c r="DV9" s="11">
        <f t="shared" si="26"/>
        <v>17</v>
      </c>
      <c r="DW9" s="11">
        <v>1</v>
      </c>
      <c r="DX9" s="12">
        <f t="shared" si="27"/>
        <v>5.3191489361702126E-3</v>
      </c>
      <c r="DY9" s="11"/>
      <c r="DZ9" s="12">
        <f t="shared" si="28"/>
        <v>0</v>
      </c>
      <c r="EA9" s="13"/>
      <c r="EB9" s="13"/>
      <c r="EC9" s="21"/>
      <c r="ED9" s="20"/>
      <c r="EE9" s="10"/>
      <c r="EF9" s="11"/>
      <c r="EG9" s="11">
        <f t="shared" si="29"/>
        <v>626</v>
      </c>
      <c r="EH9" s="11">
        <f t="shared" si="29"/>
        <v>61</v>
      </c>
      <c r="EI9" s="11">
        <v>2</v>
      </c>
      <c r="EJ9" s="12">
        <f t="shared" si="30"/>
        <v>3.1948881789137379E-3</v>
      </c>
      <c r="EK9" s="11"/>
      <c r="EL9" s="12">
        <f t="shared" si="31"/>
        <v>0</v>
      </c>
      <c r="EM9" s="13"/>
      <c r="EN9" s="13"/>
      <c r="EO9" s="21"/>
      <c r="EP9" s="20"/>
      <c r="EQ9" s="10"/>
      <c r="ER9" s="11"/>
      <c r="ES9" s="11">
        <f t="shared" si="32"/>
        <v>625</v>
      </c>
      <c r="ET9" s="11">
        <f t="shared" si="32"/>
        <v>60</v>
      </c>
      <c r="EU9" s="11">
        <v>1</v>
      </c>
      <c r="EV9" s="12">
        <f t="shared" si="33"/>
        <v>1.6000000000000001E-3</v>
      </c>
      <c r="EW9" s="11"/>
      <c r="EX9" s="12">
        <f t="shared" si="34"/>
        <v>0</v>
      </c>
      <c r="EY9" s="13"/>
      <c r="EZ9" s="13"/>
      <c r="FA9" s="21"/>
      <c r="FB9" s="20"/>
      <c r="FC9" s="10"/>
      <c r="FD9" s="11"/>
      <c r="FE9" s="11">
        <f t="shared" si="35"/>
        <v>627</v>
      </c>
      <c r="FF9" s="11">
        <f t="shared" si="35"/>
        <v>60</v>
      </c>
      <c r="FG9" s="11">
        <v>1</v>
      </c>
      <c r="FH9" s="12">
        <f t="shared" si="36"/>
        <v>1.594896331738437E-3</v>
      </c>
      <c r="FI9" s="11"/>
      <c r="FJ9" s="12">
        <f t="shared" si="37"/>
        <v>0</v>
      </c>
      <c r="FK9" s="13"/>
      <c r="FL9" s="13"/>
      <c r="FM9" s="21"/>
      <c r="FN9" s="20"/>
      <c r="FO9" s="10"/>
      <c r="FP9" s="11"/>
      <c r="FQ9" s="11">
        <f t="shared" si="38"/>
        <v>625</v>
      </c>
      <c r="FR9" s="11">
        <f t="shared" si="39"/>
        <v>61</v>
      </c>
      <c r="FS9" s="11"/>
      <c r="FT9" s="12">
        <f t="shared" si="40"/>
        <v>0</v>
      </c>
      <c r="FU9" s="11"/>
      <c r="FV9" s="12" t="e">
        <f t="shared" si="41"/>
        <v>#DIV/0!</v>
      </c>
      <c r="FW9" s="13"/>
      <c r="FX9" s="13"/>
      <c r="FY9" s="21"/>
      <c r="FZ9" s="20"/>
      <c r="GA9" s="10"/>
      <c r="GB9" s="11"/>
      <c r="GC9" s="11">
        <f t="shared" si="42"/>
        <v>625</v>
      </c>
      <c r="GD9" s="11">
        <f t="shared" si="42"/>
        <v>61</v>
      </c>
      <c r="GE9" s="11">
        <v>1</v>
      </c>
      <c r="GF9" s="12">
        <f t="shared" si="43"/>
        <v>1.6000000000000001E-3</v>
      </c>
      <c r="GG9" s="11"/>
      <c r="GH9" s="12">
        <f t="shared" si="44"/>
        <v>0</v>
      </c>
      <c r="GI9" s="13"/>
      <c r="GJ9" s="13"/>
      <c r="GK9" s="21"/>
      <c r="GL9" s="20"/>
      <c r="GM9" s="10"/>
      <c r="GN9" s="11"/>
      <c r="GO9" s="11">
        <f t="shared" si="45"/>
        <v>625</v>
      </c>
      <c r="GP9" s="11">
        <f t="shared" si="45"/>
        <v>61</v>
      </c>
      <c r="GQ9" s="11">
        <v>1</v>
      </c>
      <c r="GR9" s="12">
        <f t="shared" si="46"/>
        <v>1.6000000000000001E-3</v>
      </c>
      <c r="GS9" s="11"/>
      <c r="GT9" s="12">
        <f t="shared" si="47"/>
        <v>0</v>
      </c>
      <c r="GU9" s="13"/>
      <c r="GV9" s="13"/>
      <c r="GW9" s="21"/>
      <c r="GX9" s="20"/>
      <c r="GY9" s="10"/>
      <c r="GZ9" s="11"/>
      <c r="HA9" s="11">
        <f t="shared" si="48"/>
        <v>189</v>
      </c>
      <c r="HB9" s="11">
        <f t="shared" si="48"/>
        <v>17</v>
      </c>
      <c r="HC9" s="11"/>
      <c r="HD9" s="12">
        <f t="shared" si="49"/>
        <v>0</v>
      </c>
      <c r="HE9" s="11"/>
      <c r="HF9" s="12" t="e">
        <f t="shared" si="50"/>
        <v>#DIV/0!</v>
      </c>
      <c r="HG9" s="13"/>
      <c r="HH9" s="13"/>
      <c r="HI9" s="21"/>
      <c r="HJ9" s="20"/>
      <c r="HK9" s="10"/>
      <c r="HL9" s="11"/>
      <c r="HM9" s="11">
        <f t="shared" si="51"/>
        <v>626</v>
      </c>
      <c r="HN9" s="11">
        <f t="shared" si="51"/>
        <v>61</v>
      </c>
      <c r="HO9" s="11">
        <v>2</v>
      </c>
      <c r="HP9" s="12">
        <f t="shared" si="52"/>
        <v>3.1948881789137379E-3</v>
      </c>
      <c r="HQ9" s="11"/>
      <c r="HR9" s="12">
        <f t="shared" si="53"/>
        <v>0</v>
      </c>
      <c r="HS9" s="13"/>
      <c r="HT9" s="13"/>
      <c r="HU9" s="21"/>
      <c r="HV9" s="20"/>
      <c r="HW9" s="10"/>
      <c r="HX9" s="11"/>
      <c r="HY9" s="11">
        <f t="shared" si="54"/>
        <v>627</v>
      </c>
      <c r="HZ9" s="11">
        <f t="shared" si="55"/>
        <v>61</v>
      </c>
      <c r="IA9" s="11">
        <v>3</v>
      </c>
      <c r="IB9" s="12">
        <f t="shared" si="56"/>
        <v>4.7846889952153108E-3</v>
      </c>
      <c r="IC9" s="11"/>
      <c r="ID9" s="12">
        <f t="shared" si="57"/>
        <v>0</v>
      </c>
      <c r="IE9" s="13"/>
      <c r="IF9" s="13"/>
      <c r="IG9" s="21"/>
      <c r="IH9" s="21"/>
      <c r="II9" s="10"/>
      <c r="IJ9" s="11"/>
      <c r="IK9" s="11">
        <f t="shared" si="58"/>
        <v>628</v>
      </c>
      <c r="IL9" s="11">
        <f t="shared" si="59"/>
        <v>61</v>
      </c>
      <c r="IM9" s="11">
        <v>1</v>
      </c>
      <c r="IN9" s="12">
        <f t="shared" si="60"/>
        <v>1.5923566878980893E-3</v>
      </c>
      <c r="IO9" s="11"/>
      <c r="IP9" s="12">
        <f t="shared" si="61"/>
        <v>0</v>
      </c>
      <c r="IQ9" s="13"/>
      <c r="IR9" s="13"/>
      <c r="IS9" s="21"/>
      <c r="IT9" s="21"/>
      <c r="IU9" s="10"/>
      <c r="IV9" s="11"/>
      <c r="IW9" s="11">
        <f t="shared" si="62"/>
        <v>0</v>
      </c>
      <c r="IX9" s="11">
        <f t="shared" si="63"/>
        <v>0</v>
      </c>
      <c r="IY9" s="11"/>
      <c r="IZ9" s="12" t="e">
        <f t="shared" si="64"/>
        <v>#DIV/0!</v>
      </c>
      <c r="JA9" s="11"/>
      <c r="JB9" s="12" t="e">
        <f t="shared" si="65"/>
        <v>#DIV/0!</v>
      </c>
      <c r="JC9" s="13"/>
      <c r="JD9" s="13"/>
      <c r="JE9" s="21"/>
      <c r="JF9" s="21"/>
      <c r="JG9" s="10">
        <f t="shared" si="66"/>
        <v>0</v>
      </c>
      <c r="JH9" s="14">
        <f t="shared" si="67"/>
        <v>0</v>
      </c>
      <c r="JI9" s="373">
        <f t="shared" si="68"/>
        <v>11829</v>
      </c>
      <c r="JJ9" s="11">
        <f t="shared" si="69"/>
        <v>1146</v>
      </c>
      <c r="JK9" s="11">
        <f t="shared" si="70"/>
        <v>23</v>
      </c>
      <c r="JL9" s="79">
        <f t="shared" si="71"/>
        <v>1.944373996111252E-3</v>
      </c>
      <c r="JM9" s="15">
        <f t="shared" si="72"/>
        <v>0</v>
      </c>
      <c r="JN9" s="12">
        <f t="shared" si="73"/>
        <v>0</v>
      </c>
      <c r="JO9" s="16"/>
      <c r="JP9" s="17"/>
      <c r="JQ9" s="16">
        <f t="shared" si="74"/>
        <v>0</v>
      </c>
      <c r="JR9" s="16"/>
      <c r="JS9" s="369" t="e">
        <f t="shared" si="81"/>
        <v>#DIV/0!</v>
      </c>
      <c r="JT9" s="23"/>
      <c r="JU9" s="399"/>
      <c r="JV9" s="404">
        <f t="shared" si="82"/>
        <v>1.775297996449404E-3</v>
      </c>
      <c r="JW9" s="401">
        <f t="shared" si="83"/>
        <v>2.0299416391778738E-3</v>
      </c>
      <c r="JX9" s="406">
        <f t="shared" si="84"/>
        <v>2.0278833967046894E-3</v>
      </c>
      <c r="JY9" s="743"/>
      <c r="JZ9" s="690"/>
      <c r="KA9" s="693"/>
      <c r="KB9" s="786"/>
      <c r="KC9" s="785"/>
      <c r="KD9" s="784"/>
      <c r="KE9" s="785"/>
      <c r="KF9" s="784"/>
      <c r="KG9" s="785"/>
      <c r="KH9" s="717"/>
      <c r="KI9" s="67">
        <f t="shared" si="85"/>
        <v>0</v>
      </c>
      <c r="KJ9" s="430">
        <f>KI9/KB10</f>
        <v>0</v>
      </c>
      <c r="KK9" s="67">
        <f t="shared" si="86"/>
        <v>0</v>
      </c>
      <c r="KL9" s="425">
        <f>KK9/KD10</f>
        <v>0</v>
      </c>
      <c r="KM9" s="67">
        <f t="shared" si="75"/>
        <v>0</v>
      </c>
      <c r="KN9" s="425">
        <f>KM9/KF10</f>
        <v>0</v>
      </c>
    </row>
    <row r="10" spans="1:300" ht="19.5" thickTop="1" x14ac:dyDescent="0.25">
      <c r="A10" s="734"/>
      <c r="B10" s="436">
        <f t="shared" si="76"/>
        <v>45601</v>
      </c>
      <c r="C10" s="10"/>
      <c r="D10" s="11"/>
      <c r="E10" s="11">
        <f t="shared" si="77"/>
        <v>625</v>
      </c>
      <c r="F10" s="11">
        <f t="shared" si="77"/>
        <v>61</v>
      </c>
      <c r="G10" s="11"/>
      <c r="H10" s="12">
        <f t="shared" si="0"/>
        <v>0</v>
      </c>
      <c r="I10" s="11"/>
      <c r="J10" s="12" t="e">
        <f t="shared" si="78"/>
        <v>#DIV/0!</v>
      </c>
      <c r="K10" s="13"/>
      <c r="L10" s="11"/>
      <c r="M10" s="24"/>
      <c r="N10" s="37"/>
      <c r="O10" s="10"/>
      <c r="P10" s="11"/>
      <c r="Q10" s="11">
        <f t="shared" si="1"/>
        <v>626</v>
      </c>
      <c r="R10" s="11">
        <f t="shared" si="1"/>
        <v>61</v>
      </c>
      <c r="S10" s="11">
        <v>3</v>
      </c>
      <c r="T10" s="12">
        <f t="shared" si="2"/>
        <v>4.7923322683706068E-3</v>
      </c>
      <c r="U10" s="11"/>
      <c r="V10" s="12">
        <f t="shared" si="79"/>
        <v>0</v>
      </c>
      <c r="W10" s="13"/>
      <c r="X10" s="11"/>
      <c r="Y10" s="24"/>
      <c r="Z10" s="37"/>
      <c r="AA10" s="10"/>
      <c r="AB10" s="11"/>
      <c r="AC10" s="11">
        <f t="shared" si="3"/>
        <v>626</v>
      </c>
      <c r="AD10" s="11">
        <f t="shared" si="3"/>
        <v>61</v>
      </c>
      <c r="AE10" s="11">
        <v>1</v>
      </c>
      <c r="AF10" s="12">
        <f t="shared" si="4"/>
        <v>1.5974440894568689E-3</v>
      </c>
      <c r="AG10" s="11"/>
      <c r="AH10" s="12">
        <f t="shared" si="80"/>
        <v>0</v>
      </c>
      <c r="AI10" s="13"/>
      <c r="AJ10" s="11"/>
      <c r="AK10" s="24"/>
      <c r="AL10" s="37"/>
      <c r="AM10" s="10"/>
      <c r="AN10" s="11"/>
      <c r="AO10" s="11">
        <f t="shared" si="5"/>
        <v>190</v>
      </c>
      <c r="AP10" s="11">
        <f t="shared" si="5"/>
        <v>16</v>
      </c>
      <c r="AQ10" s="11">
        <v>4</v>
      </c>
      <c r="AR10" s="12">
        <f t="shared" si="6"/>
        <v>2.1052631578947368E-2</v>
      </c>
      <c r="AS10" s="11"/>
      <c r="AT10" s="12">
        <f t="shared" si="7"/>
        <v>0</v>
      </c>
      <c r="AU10" s="13"/>
      <c r="AV10" s="11"/>
      <c r="AW10" s="24"/>
      <c r="AX10" s="37"/>
      <c r="AY10" s="10"/>
      <c r="AZ10" s="11"/>
      <c r="BA10" s="11">
        <f t="shared" si="8"/>
        <v>624</v>
      </c>
      <c r="BB10" s="11">
        <f t="shared" si="8"/>
        <v>61</v>
      </c>
      <c r="BC10" s="11">
        <v>3</v>
      </c>
      <c r="BD10" s="12">
        <f t="shared" si="9"/>
        <v>4.807692307692308E-3</v>
      </c>
      <c r="BE10" s="11"/>
      <c r="BF10" s="12">
        <f t="shared" si="10"/>
        <v>0</v>
      </c>
      <c r="BG10" s="13"/>
      <c r="BH10" s="11"/>
      <c r="BI10" s="24"/>
      <c r="BJ10" s="37"/>
      <c r="BK10" s="10"/>
      <c r="BL10" s="11"/>
      <c r="BM10" s="11">
        <f t="shared" si="11"/>
        <v>624</v>
      </c>
      <c r="BN10" s="11">
        <f t="shared" si="11"/>
        <v>61</v>
      </c>
      <c r="BO10" s="11">
        <v>4</v>
      </c>
      <c r="BP10" s="12">
        <f t="shared" si="12"/>
        <v>6.41025641025641E-3</v>
      </c>
      <c r="BQ10" s="11"/>
      <c r="BR10" s="12">
        <f t="shared" si="13"/>
        <v>0</v>
      </c>
      <c r="BS10" s="13"/>
      <c r="BT10" s="11"/>
      <c r="BU10" s="24"/>
      <c r="BV10" s="37"/>
      <c r="BW10" s="10"/>
      <c r="BX10" s="11"/>
      <c r="BY10" s="11">
        <f t="shared" si="14"/>
        <v>628</v>
      </c>
      <c r="BZ10" s="11">
        <f t="shared" si="14"/>
        <v>61</v>
      </c>
      <c r="CA10" s="11">
        <v>1</v>
      </c>
      <c r="CB10" s="12">
        <f t="shared" si="15"/>
        <v>1.5923566878980893E-3</v>
      </c>
      <c r="CC10" s="11"/>
      <c r="CD10" s="12">
        <f t="shared" si="16"/>
        <v>0</v>
      </c>
      <c r="CE10" s="13"/>
      <c r="CF10" s="11"/>
      <c r="CG10" s="24"/>
      <c r="CH10" s="37"/>
      <c r="CI10" s="10">
        <v>1</v>
      </c>
      <c r="CJ10" s="11"/>
      <c r="CK10" s="11">
        <f t="shared" si="17"/>
        <v>623</v>
      </c>
      <c r="CL10" s="11">
        <f t="shared" si="17"/>
        <v>61</v>
      </c>
      <c r="CM10" s="11">
        <v>8</v>
      </c>
      <c r="CN10" s="12">
        <f t="shared" si="18"/>
        <v>1.2841091492776886E-2</v>
      </c>
      <c r="CO10" s="11"/>
      <c r="CP10" s="12">
        <f t="shared" si="19"/>
        <v>0</v>
      </c>
      <c r="CQ10" s="13"/>
      <c r="CR10" s="11"/>
      <c r="CS10" s="24"/>
      <c r="CT10" s="37"/>
      <c r="CU10" s="10">
        <v>1</v>
      </c>
      <c r="CV10" s="11"/>
      <c r="CW10" s="11">
        <f t="shared" si="20"/>
        <v>625</v>
      </c>
      <c r="CX10" s="11">
        <f t="shared" si="20"/>
        <v>61</v>
      </c>
      <c r="CY10" s="11"/>
      <c r="CZ10" s="12">
        <f t="shared" si="21"/>
        <v>0</v>
      </c>
      <c r="DA10" s="11"/>
      <c r="DB10" s="12" t="e">
        <f t="shared" si="22"/>
        <v>#DIV/0!</v>
      </c>
      <c r="DC10" s="13"/>
      <c r="DD10" s="11"/>
      <c r="DE10" s="24"/>
      <c r="DF10" s="37"/>
      <c r="DG10" s="10">
        <v>1</v>
      </c>
      <c r="DH10" s="11"/>
      <c r="DI10" s="11">
        <f t="shared" si="23"/>
        <v>624</v>
      </c>
      <c r="DJ10" s="11">
        <f t="shared" si="23"/>
        <v>61</v>
      </c>
      <c r="DK10" s="11">
        <v>7</v>
      </c>
      <c r="DL10" s="12">
        <f t="shared" si="24"/>
        <v>1.1217948717948718E-2</v>
      </c>
      <c r="DM10" s="11"/>
      <c r="DN10" s="12">
        <f t="shared" si="25"/>
        <v>0</v>
      </c>
      <c r="DO10" s="13"/>
      <c r="DP10" s="11"/>
      <c r="DQ10" s="24"/>
      <c r="DR10" s="37"/>
      <c r="DS10" s="10"/>
      <c r="DT10" s="11"/>
      <c r="DU10" s="11">
        <f t="shared" si="26"/>
        <v>188</v>
      </c>
      <c r="DV10" s="11">
        <f t="shared" si="26"/>
        <v>17</v>
      </c>
      <c r="DW10" s="11"/>
      <c r="DX10" s="12">
        <f t="shared" si="27"/>
        <v>0</v>
      </c>
      <c r="DY10" s="11"/>
      <c r="DZ10" s="12" t="e">
        <f t="shared" si="28"/>
        <v>#DIV/0!</v>
      </c>
      <c r="EA10" s="13"/>
      <c r="EB10" s="11"/>
      <c r="EC10" s="24"/>
      <c r="ED10" s="37"/>
      <c r="EE10" s="10"/>
      <c r="EF10" s="11"/>
      <c r="EG10" s="11">
        <f t="shared" si="29"/>
        <v>626</v>
      </c>
      <c r="EH10" s="11">
        <f t="shared" si="29"/>
        <v>61</v>
      </c>
      <c r="EI10" s="11">
        <v>2</v>
      </c>
      <c r="EJ10" s="12">
        <f t="shared" si="30"/>
        <v>3.1948881789137379E-3</v>
      </c>
      <c r="EK10" s="11"/>
      <c r="EL10" s="12">
        <f t="shared" si="31"/>
        <v>0</v>
      </c>
      <c r="EM10" s="13"/>
      <c r="EN10" s="11"/>
      <c r="EO10" s="24"/>
      <c r="EP10" s="37"/>
      <c r="EQ10" s="10"/>
      <c r="ER10" s="11"/>
      <c r="ES10" s="11">
        <f t="shared" si="32"/>
        <v>625</v>
      </c>
      <c r="ET10" s="11">
        <f t="shared" si="32"/>
        <v>60</v>
      </c>
      <c r="EU10" s="11">
        <v>5</v>
      </c>
      <c r="EV10" s="12">
        <f t="shared" si="33"/>
        <v>8.0000000000000002E-3</v>
      </c>
      <c r="EW10" s="11"/>
      <c r="EX10" s="12">
        <f t="shared" si="34"/>
        <v>0</v>
      </c>
      <c r="EY10" s="13"/>
      <c r="EZ10" s="11"/>
      <c r="FA10" s="24"/>
      <c r="FB10" s="37"/>
      <c r="FC10" s="10"/>
      <c r="FD10" s="11"/>
      <c r="FE10" s="11">
        <f t="shared" si="35"/>
        <v>627</v>
      </c>
      <c r="FF10" s="11">
        <f t="shared" si="35"/>
        <v>60</v>
      </c>
      <c r="FG10" s="11">
        <v>3</v>
      </c>
      <c r="FH10" s="12">
        <f t="shared" si="36"/>
        <v>4.7846889952153108E-3</v>
      </c>
      <c r="FI10" s="11"/>
      <c r="FJ10" s="12">
        <f t="shared" si="37"/>
        <v>0</v>
      </c>
      <c r="FK10" s="13"/>
      <c r="FL10" s="11"/>
      <c r="FM10" s="24"/>
      <c r="FN10" s="37"/>
      <c r="FO10" s="10"/>
      <c r="FP10" s="11"/>
      <c r="FQ10" s="11">
        <f t="shared" si="38"/>
        <v>625</v>
      </c>
      <c r="FR10" s="11">
        <f t="shared" si="39"/>
        <v>61</v>
      </c>
      <c r="FS10" s="11"/>
      <c r="FT10" s="12">
        <f t="shared" si="40"/>
        <v>0</v>
      </c>
      <c r="FU10" s="11"/>
      <c r="FV10" s="12" t="e">
        <f t="shared" si="41"/>
        <v>#DIV/0!</v>
      </c>
      <c r="FW10" s="13"/>
      <c r="FX10" s="11"/>
      <c r="FY10" s="24"/>
      <c r="FZ10" s="37"/>
      <c r="GA10" s="10"/>
      <c r="GB10" s="11"/>
      <c r="GC10" s="11">
        <f t="shared" si="42"/>
        <v>625</v>
      </c>
      <c r="GD10" s="11">
        <f t="shared" si="42"/>
        <v>61</v>
      </c>
      <c r="GE10" s="11">
        <v>3</v>
      </c>
      <c r="GF10" s="12">
        <f t="shared" si="43"/>
        <v>4.7999999999999996E-3</v>
      </c>
      <c r="GG10" s="11"/>
      <c r="GH10" s="12">
        <f t="shared" si="44"/>
        <v>0</v>
      </c>
      <c r="GI10" s="13"/>
      <c r="GJ10" s="11"/>
      <c r="GK10" s="24"/>
      <c r="GL10" s="37"/>
      <c r="GM10" s="10"/>
      <c r="GN10" s="11"/>
      <c r="GO10" s="11">
        <f t="shared" si="45"/>
        <v>625</v>
      </c>
      <c r="GP10" s="11">
        <f t="shared" si="45"/>
        <v>61</v>
      </c>
      <c r="GQ10" s="11"/>
      <c r="GR10" s="12">
        <f t="shared" si="46"/>
        <v>0</v>
      </c>
      <c r="GS10" s="11"/>
      <c r="GT10" s="12" t="e">
        <f t="shared" si="47"/>
        <v>#DIV/0!</v>
      </c>
      <c r="GU10" s="13"/>
      <c r="GV10" s="11"/>
      <c r="GW10" s="24"/>
      <c r="GX10" s="37"/>
      <c r="GY10" s="10"/>
      <c r="GZ10" s="11">
        <v>1</v>
      </c>
      <c r="HA10" s="11">
        <f t="shared" si="48"/>
        <v>189</v>
      </c>
      <c r="HB10" s="11">
        <f t="shared" si="48"/>
        <v>16</v>
      </c>
      <c r="HC10" s="11">
        <v>4</v>
      </c>
      <c r="HD10" s="12">
        <f t="shared" si="49"/>
        <v>2.1164021164021163E-2</v>
      </c>
      <c r="HE10" s="11"/>
      <c r="HF10" s="12">
        <f t="shared" si="50"/>
        <v>0</v>
      </c>
      <c r="HG10" s="13"/>
      <c r="HH10" s="11"/>
      <c r="HI10" s="24"/>
      <c r="HJ10" s="37"/>
      <c r="HK10" s="10"/>
      <c r="HL10" s="11"/>
      <c r="HM10" s="11">
        <f t="shared" si="51"/>
        <v>626</v>
      </c>
      <c r="HN10" s="11">
        <f t="shared" si="51"/>
        <v>61</v>
      </c>
      <c r="HO10" s="11"/>
      <c r="HP10" s="12">
        <f t="shared" si="52"/>
        <v>0</v>
      </c>
      <c r="HQ10" s="11"/>
      <c r="HR10" s="12" t="e">
        <f t="shared" si="53"/>
        <v>#DIV/0!</v>
      </c>
      <c r="HS10" s="13"/>
      <c r="HT10" s="11"/>
      <c r="HU10" s="24"/>
      <c r="HV10" s="37"/>
      <c r="HW10" s="10">
        <v>1</v>
      </c>
      <c r="HX10" s="11"/>
      <c r="HY10" s="11">
        <f t="shared" si="54"/>
        <v>626</v>
      </c>
      <c r="HZ10" s="11">
        <f t="shared" si="55"/>
        <v>61</v>
      </c>
      <c r="IA10" s="11"/>
      <c r="IB10" s="12">
        <f t="shared" si="56"/>
        <v>0</v>
      </c>
      <c r="IC10" s="11"/>
      <c r="ID10" s="12" t="e">
        <f t="shared" si="57"/>
        <v>#DIV/0!</v>
      </c>
      <c r="IE10" s="13"/>
      <c r="IF10" s="11"/>
      <c r="IG10" s="24"/>
      <c r="IH10" s="24"/>
      <c r="II10" s="10"/>
      <c r="IJ10" s="11"/>
      <c r="IK10" s="11">
        <f t="shared" si="58"/>
        <v>628</v>
      </c>
      <c r="IL10" s="11">
        <f t="shared" si="59"/>
        <v>61</v>
      </c>
      <c r="IM10" s="11">
        <v>1</v>
      </c>
      <c r="IN10" s="12">
        <f t="shared" si="60"/>
        <v>1.5923566878980893E-3</v>
      </c>
      <c r="IO10" s="11"/>
      <c r="IP10" s="12">
        <f t="shared" si="61"/>
        <v>0</v>
      </c>
      <c r="IQ10" s="13"/>
      <c r="IR10" s="11"/>
      <c r="IS10" s="24"/>
      <c r="IT10" s="24"/>
      <c r="IU10" s="10"/>
      <c r="IV10" s="11"/>
      <c r="IW10" s="11">
        <f t="shared" si="62"/>
        <v>0</v>
      </c>
      <c r="IX10" s="11">
        <f t="shared" si="63"/>
        <v>0</v>
      </c>
      <c r="IY10" s="11"/>
      <c r="IZ10" s="12" t="e">
        <f t="shared" si="64"/>
        <v>#DIV/0!</v>
      </c>
      <c r="JA10" s="11"/>
      <c r="JB10" s="12" t="e">
        <f t="shared" si="65"/>
        <v>#DIV/0!</v>
      </c>
      <c r="JC10" s="13"/>
      <c r="JD10" s="11"/>
      <c r="JE10" s="24"/>
      <c r="JF10" s="24"/>
      <c r="JG10" s="10">
        <f t="shared" si="66"/>
        <v>4</v>
      </c>
      <c r="JH10" s="14">
        <f t="shared" si="67"/>
        <v>1</v>
      </c>
      <c r="JI10" s="373">
        <f t="shared" si="68"/>
        <v>11825</v>
      </c>
      <c r="JJ10" s="11">
        <f t="shared" si="69"/>
        <v>1145</v>
      </c>
      <c r="JK10" s="11">
        <f t="shared" si="70"/>
        <v>49</v>
      </c>
      <c r="JL10" s="79">
        <f t="shared" si="71"/>
        <v>4.1437632135306558E-3</v>
      </c>
      <c r="JM10" s="15">
        <f t="shared" si="72"/>
        <v>0</v>
      </c>
      <c r="JN10" s="12">
        <f t="shared" si="73"/>
        <v>0</v>
      </c>
      <c r="JO10" s="16"/>
      <c r="JP10" s="17"/>
      <c r="JQ10" s="16">
        <f t="shared" si="74"/>
        <v>0</v>
      </c>
      <c r="JR10" s="16"/>
      <c r="JS10" s="369" t="e">
        <f t="shared" si="81"/>
        <v>#DIV/0!</v>
      </c>
      <c r="JT10" s="23"/>
      <c r="JU10" s="399"/>
      <c r="JV10" s="404">
        <f t="shared" si="82"/>
        <v>4.0578239918843519E-3</v>
      </c>
      <c r="JW10" s="401">
        <f t="shared" si="83"/>
        <v>6.3484002031488065E-3</v>
      </c>
      <c r="JX10" s="406">
        <f t="shared" si="84"/>
        <v>2.0283975659229209E-3</v>
      </c>
      <c r="JY10" s="743"/>
      <c r="JZ10" s="690"/>
      <c r="KA10" s="693"/>
      <c r="KB10" s="783">
        <f>SUM(E4,Q4,AC4,AO4,BA4,BM4,BY4)</f>
        <v>3945</v>
      </c>
      <c r="KC10" s="780"/>
      <c r="KD10" s="779">
        <f>SUM(CK4,CW4,DI4,DU4,EG4,ES4,FE4)</f>
        <v>3942</v>
      </c>
      <c r="KE10" s="780"/>
      <c r="KF10" s="779">
        <f>SUM(FQ4,GC4,GO4,HA4,HM4,HY4,IK4)</f>
        <v>3947</v>
      </c>
      <c r="KG10" s="780"/>
      <c r="KH10" s="715" t="s">
        <v>65</v>
      </c>
      <c r="KI10" s="67">
        <f t="shared" si="85"/>
        <v>0</v>
      </c>
      <c r="KJ10" s="430">
        <f>KI10/KB10</f>
        <v>0</v>
      </c>
      <c r="KK10" s="67">
        <f t="shared" si="86"/>
        <v>3</v>
      </c>
      <c r="KL10" s="425">
        <f>KK10/KD10</f>
        <v>7.6103500761035003E-4</v>
      </c>
      <c r="KM10" s="67">
        <f t="shared" si="75"/>
        <v>1</v>
      </c>
      <c r="KN10" s="425">
        <f>KM10/KF10</f>
        <v>2.533569799847986E-4</v>
      </c>
    </row>
    <row r="11" spans="1:300" ht="19.5" thickBot="1" x14ac:dyDescent="0.3">
      <c r="A11" s="734"/>
      <c r="B11" s="436">
        <f t="shared" si="76"/>
        <v>45602</v>
      </c>
      <c r="C11" s="10"/>
      <c r="D11" s="11"/>
      <c r="E11" s="11">
        <f>E10-C11</f>
        <v>625</v>
      </c>
      <c r="F11" s="11">
        <f>F10-D11</f>
        <v>61</v>
      </c>
      <c r="G11" s="11"/>
      <c r="H11" s="12">
        <f t="shared" si="0"/>
        <v>0</v>
      </c>
      <c r="I11" s="11"/>
      <c r="J11" s="12" t="e">
        <f t="shared" si="78"/>
        <v>#DIV/0!</v>
      </c>
      <c r="K11" s="13"/>
      <c r="L11" s="11"/>
      <c r="M11" s="24"/>
      <c r="N11" s="85"/>
      <c r="O11" s="10"/>
      <c r="P11" s="11"/>
      <c r="Q11" s="11">
        <f t="shared" si="1"/>
        <v>626</v>
      </c>
      <c r="R11" s="11">
        <f t="shared" si="1"/>
        <v>61</v>
      </c>
      <c r="S11" s="11">
        <v>4</v>
      </c>
      <c r="T11" s="12">
        <f t="shared" si="2"/>
        <v>6.3897763578274758E-3</v>
      </c>
      <c r="U11" s="11"/>
      <c r="V11" s="12">
        <f t="shared" si="79"/>
        <v>0</v>
      </c>
      <c r="W11" s="13"/>
      <c r="X11" s="11"/>
      <c r="Y11" s="24"/>
      <c r="Z11" s="85"/>
      <c r="AA11" s="10"/>
      <c r="AB11" s="11"/>
      <c r="AC11" s="11">
        <f t="shared" si="3"/>
        <v>626</v>
      </c>
      <c r="AD11" s="11">
        <f t="shared" si="3"/>
        <v>61</v>
      </c>
      <c r="AE11" s="11">
        <v>6</v>
      </c>
      <c r="AF11" s="12">
        <f t="shared" si="4"/>
        <v>9.5846645367412137E-3</v>
      </c>
      <c r="AG11" s="11"/>
      <c r="AH11" s="12">
        <f t="shared" si="80"/>
        <v>0</v>
      </c>
      <c r="AI11" s="13"/>
      <c r="AJ11" s="11"/>
      <c r="AK11" s="24"/>
      <c r="AL11" s="85"/>
      <c r="AM11" s="10">
        <v>1</v>
      </c>
      <c r="AN11" s="11"/>
      <c r="AO11" s="11">
        <f t="shared" si="5"/>
        <v>189</v>
      </c>
      <c r="AP11" s="11">
        <f t="shared" si="5"/>
        <v>16</v>
      </c>
      <c r="AQ11" s="11">
        <v>5</v>
      </c>
      <c r="AR11" s="12">
        <f t="shared" si="6"/>
        <v>2.6455026455026454E-2</v>
      </c>
      <c r="AS11" s="11"/>
      <c r="AT11" s="12">
        <f t="shared" si="7"/>
        <v>0</v>
      </c>
      <c r="AU11" s="13"/>
      <c r="AV11" s="11"/>
      <c r="AW11" s="24"/>
      <c r="AX11" s="85"/>
      <c r="AY11" s="10">
        <v>1</v>
      </c>
      <c r="AZ11" s="11"/>
      <c r="BA11" s="11">
        <f t="shared" si="8"/>
        <v>623</v>
      </c>
      <c r="BB11" s="11">
        <f t="shared" si="8"/>
        <v>61</v>
      </c>
      <c r="BC11" s="11">
        <v>10</v>
      </c>
      <c r="BD11" s="12">
        <f t="shared" si="9"/>
        <v>1.6051364365971106E-2</v>
      </c>
      <c r="BE11" s="11"/>
      <c r="BF11" s="12">
        <f t="shared" si="10"/>
        <v>0</v>
      </c>
      <c r="BG11" s="13"/>
      <c r="BH11" s="11"/>
      <c r="BI11" s="24"/>
      <c r="BJ11" s="85"/>
      <c r="BK11" s="10"/>
      <c r="BL11" s="11"/>
      <c r="BM11" s="11">
        <f t="shared" si="11"/>
        <v>624</v>
      </c>
      <c r="BN11" s="11">
        <f t="shared" si="11"/>
        <v>61</v>
      </c>
      <c r="BO11" s="11">
        <v>6</v>
      </c>
      <c r="BP11" s="12">
        <f t="shared" si="12"/>
        <v>9.6153846153846159E-3</v>
      </c>
      <c r="BQ11" s="11"/>
      <c r="BR11" s="12">
        <f t="shared" si="13"/>
        <v>0</v>
      </c>
      <c r="BS11" s="13"/>
      <c r="BT11" s="11"/>
      <c r="BU11" s="24"/>
      <c r="BV11" s="85"/>
      <c r="BW11" s="10"/>
      <c r="BX11" s="11"/>
      <c r="BY11" s="11">
        <f t="shared" si="14"/>
        <v>628</v>
      </c>
      <c r="BZ11" s="11">
        <f t="shared" si="14"/>
        <v>61</v>
      </c>
      <c r="CA11" s="11">
        <v>7</v>
      </c>
      <c r="CB11" s="12">
        <f t="shared" si="15"/>
        <v>1.1146496815286623E-2</v>
      </c>
      <c r="CC11" s="11"/>
      <c r="CD11" s="12">
        <f t="shared" si="16"/>
        <v>0</v>
      </c>
      <c r="CE11" s="13"/>
      <c r="CF11" s="11"/>
      <c r="CG11" s="24"/>
      <c r="CH11" s="85"/>
      <c r="CI11" s="10"/>
      <c r="CJ11" s="11"/>
      <c r="CK11" s="11">
        <f t="shared" si="17"/>
        <v>623</v>
      </c>
      <c r="CL11" s="11">
        <f t="shared" si="17"/>
        <v>61</v>
      </c>
      <c r="CM11" s="11">
        <v>17</v>
      </c>
      <c r="CN11" s="12">
        <f t="shared" si="18"/>
        <v>2.7287319422150885E-2</v>
      </c>
      <c r="CO11" s="11"/>
      <c r="CP11" s="12">
        <f t="shared" si="19"/>
        <v>0</v>
      </c>
      <c r="CQ11" s="13"/>
      <c r="CR11" s="11"/>
      <c r="CS11" s="24"/>
      <c r="CT11" s="85"/>
      <c r="CU11" s="10"/>
      <c r="CV11" s="11"/>
      <c r="CW11" s="11">
        <f t="shared" si="20"/>
        <v>625</v>
      </c>
      <c r="CX11" s="11">
        <f t="shared" si="20"/>
        <v>61</v>
      </c>
      <c r="CY11" s="11">
        <v>6</v>
      </c>
      <c r="CZ11" s="12">
        <f t="shared" si="21"/>
        <v>9.5999999999999992E-3</v>
      </c>
      <c r="DA11" s="11"/>
      <c r="DB11" s="12">
        <f t="shared" si="22"/>
        <v>0</v>
      </c>
      <c r="DC11" s="13"/>
      <c r="DD11" s="11"/>
      <c r="DE11" s="24"/>
      <c r="DF11" s="85"/>
      <c r="DG11" s="10"/>
      <c r="DH11" s="11"/>
      <c r="DI11" s="11">
        <f t="shared" si="23"/>
        <v>624</v>
      </c>
      <c r="DJ11" s="11">
        <f t="shared" si="23"/>
        <v>61</v>
      </c>
      <c r="DK11" s="11">
        <v>13</v>
      </c>
      <c r="DL11" s="12">
        <f t="shared" si="24"/>
        <v>2.0833333333333332E-2</v>
      </c>
      <c r="DM11" s="11"/>
      <c r="DN11" s="12">
        <f t="shared" si="25"/>
        <v>0</v>
      </c>
      <c r="DO11" s="13"/>
      <c r="DP11" s="11"/>
      <c r="DQ11" s="24"/>
      <c r="DR11" s="85"/>
      <c r="DS11" s="10"/>
      <c r="DT11" s="11"/>
      <c r="DU11" s="11">
        <f t="shared" si="26"/>
        <v>188</v>
      </c>
      <c r="DV11" s="11">
        <f t="shared" si="26"/>
        <v>17</v>
      </c>
      <c r="DW11" s="11">
        <v>1</v>
      </c>
      <c r="DX11" s="12">
        <f t="shared" si="27"/>
        <v>5.3191489361702126E-3</v>
      </c>
      <c r="DY11" s="11"/>
      <c r="DZ11" s="12">
        <f t="shared" si="28"/>
        <v>0</v>
      </c>
      <c r="EA11" s="13"/>
      <c r="EB11" s="11"/>
      <c r="EC11" s="24"/>
      <c r="ED11" s="85"/>
      <c r="EE11" s="10"/>
      <c r="EF11" s="11"/>
      <c r="EG11" s="11">
        <f t="shared" si="29"/>
        <v>626</v>
      </c>
      <c r="EH11" s="11">
        <f t="shared" si="29"/>
        <v>61</v>
      </c>
      <c r="EI11" s="11">
        <v>6</v>
      </c>
      <c r="EJ11" s="12">
        <f t="shared" si="30"/>
        <v>9.5846645367412137E-3</v>
      </c>
      <c r="EK11" s="11"/>
      <c r="EL11" s="12">
        <f t="shared" si="31"/>
        <v>0</v>
      </c>
      <c r="EM11" s="13"/>
      <c r="EN11" s="11"/>
      <c r="EO11" s="24"/>
      <c r="EP11" s="85"/>
      <c r="EQ11" s="10"/>
      <c r="ER11" s="11"/>
      <c r="ES11" s="11">
        <f t="shared" si="32"/>
        <v>625</v>
      </c>
      <c r="ET11" s="11">
        <f t="shared" si="32"/>
        <v>60</v>
      </c>
      <c r="EU11" s="11">
        <v>5</v>
      </c>
      <c r="EV11" s="12">
        <f t="shared" si="33"/>
        <v>8.0000000000000002E-3</v>
      </c>
      <c r="EW11" s="11"/>
      <c r="EX11" s="12">
        <f t="shared" si="34"/>
        <v>0</v>
      </c>
      <c r="EY11" s="13"/>
      <c r="EZ11" s="11"/>
      <c r="FA11" s="24"/>
      <c r="FB11" s="85"/>
      <c r="FC11" s="10"/>
      <c r="FD11" s="11"/>
      <c r="FE11" s="11">
        <f t="shared" si="35"/>
        <v>627</v>
      </c>
      <c r="FF11" s="11">
        <f t="shared" si="35"/>
        <v>60</v>
      </c>
      <c r="FG11" s="11">
        <v>6</v>
      </c>
      <c r="FH11" s="12">
        <f t="shared" si="36"/>
        <v>9.5693779904306216E-3</v>
      </c>
      <c r="FI11" s="11"/>
      <c r="FJ11" s="12">
        <f t="shared" si="37"/>
        <v>0</v>
      </c>
      <c r="FK11" s="13"/>
      <c r="FL11" s="11"/>
      <c r="FM11" s="24"/>
      <c r="FN11" s="85"/>
      <c r="FO11" s="10"/>
      <c r="FP11" s="11"/>
      <c r="FQ11" s="11">
        <f t="shared" si="38"/>
        <v>625</v>
      </c>
      <c r="FR11" s="11">
        <f t="shared" si="39"/>
        <v>61</v>
      </c>
      <c r="FS11" s="11">
        <v>1</v>
      </c>
      <c r="FT11" s="12">
        <f t="shared" si="40"/>
        <v>1.6000000000000001E-3</v>
      </c>
      <c r="FU11" s="11"/>
      <c r="FV11" s="12">
        <f t="shared" si="41"/>
        <v>0</v>
      </c>
      <c r="FW11" s="13"/>
      <c r="FX11" s="11"/>
      <c r="FY11" s="24"/>
      <c r="FZ11" s="85"/>
      <c r="GA11" s="10"/>
      <c r="GB11" s="11"/>
      <c r="GC11" s="11">
        <f t="shared" si="42"/>
        <v>625</v>
      </c>
      <c r="GD11" s="11">
        <f t="shared" si="42"/>
        <v>61</v>
      </c>
      <c r="GE11" s="11">
        <v>4</v>
      </c>
      <c r="GF11" s="12">
        <f t="shared" si="43"/>
        <v>6.4000000000000003E-3</v>
      </c>
      <c r="GG11" s="11"/>
      <c r="GH11" s="12">
        <f t="shared" si="44"/>
        <v>0</v>
      </c>
      <c r="GI11" s="13"/>
      <c r="GJ11" s="11"/>
      <c r="GK11" s="24"/>
      <c r="GL11" s="85"/>
      <c r="GM11" s="10"/>
      <c r="GN11" s="11"/>
      <c r="GO11" s="11">
        <f t="shared" si="45"/>
        <v>625</v>
      </c>
      <c r="GP11" s="11">
        <f t="shared" si="45"/>
        <v>61</v>
      </c>
      <c r="GQ11" s="11">
        <v>5</v>
      </c>
      <c r="GR11" s="12">
        <f t="shared" si="46"/>
        <v>8.0000000000000002E-3</v>
      </c>
      <c r="GS11" s="11"/>
      <c r="GT11" s="12">
        <f t="shared" si="47"/>
        <v>0</v>
      </c>
      <c r="GU11" s="13"/>
      <c r="GV11" s="11"/>
      <c r="GW11" s="24"/>
      <c r="GX11" s="85"/>
      <c r="GY11" s="10">
        <v>1</v>
      </c>
      <c r="GZ11" s="11"/>
      <c r="HA11" s="11">
        <f t="shared" si="48"/>
        <v>188</v>
      </c>
      <c r="HB11" s="11">
        <f t="shared" si="48"/>
        <v>16</v>
      </c>
      <c r="HC11" s="11"/>
      <c r="HD11" s="12">
        <f t="shared" si="49"/>
        <v>0</v>
      </c>
      <c r="HE11" s="11"/>
      <c r="HF11" s="12" t="e">
        <f t="shared" si="50"/>
        <v>#DIV/0!</v>
      </c>
      <c r="HG11" s="13"/>
      <c r="HH11" s="11"/>
      <c r="HI11" s="24"/>
      <c r="HJ11" s="85"/>
      <c r="HK11" s="10"/>
      <c r="HL11" s="11"/>
      <c r="HM11" s="11">
        <f t="shared" si="51"/>
        <v>626</v>
      </c>
      <c r="HN11" s="11">
        <f t="shared" si="51"/>
        <v>61</v>
      </c>
      <c r="HO11" s="11">
        <v>3</v>
      </c>
      <c r="HP11" s="12">
        <f t="shared" si="52"/>
        <v>4.7923322683706068E-3</v>
      </c>
      <c r="HQ11" s="11"/>
      <c r="HR11" s="12">
        <f t="shared" si="53"/>
        <v>0</v>
      </c>
      <c r="HS11" s="13"/>
      <c r="HT11" s="11"/>
      <c r="HU11" s="24"/>
      <c r="HV11" s="85"/>
      <c r="HW11" s="10"/>
      <c r="HX11" s="11"/>
      <c r="HY11" s="11">
        <f t="shared" si="54"/>
        <v>626</v>
      </c>
      <c r="HZ11" s="11">
        <f t="shared" si="55"/>
        <v>61</v>
      </c>
      <c r="IA11" s="11">
        <v>3</v>
      </c>
      <c r="IB11" s="12">
        <f t="shared" si="56"/>
        <v>4.7923322683706068E-3</v>
      </c>
      <c r="IC11" s="11"/>
      <c r="ID11" s="12">
        <f t="shared" si="57"/>
        <v>0</v>
      </c>
      <c r="IE11" s="13"/>
      <c r="IF11" s="11"/>
      <c r="IG11" s="24"/>
      <c r="IH11" s="317"/>
      <c r="II11" s="10"/>
      <c r="IJ11" s="11"/>
      <c r="IK11" s="11">
        <f t="shared" si="58"/>
        <v>628</v>
      </c>
      <c r="IL11" s="11">
        <f t="shared" si="59"/>
        <v>61</v>
      </c>
      <c r="IM11" s="11"/>
      <c r="IN11" s="12">
        <f t="shared" si="60"/>
        <v>0</v>
      </c>
      <c r="IO11" s="11"/>
      <c r="IP11" s="12" t="e">
        <f t="shared" si="61"/>
        <v>#DIV/0!</v>
      </c>
      <c r="IQ11" s="13"/>
      <c r="IR11" s="11"/>
      <c r="IS11" s="24"/>
      <c r="IT11" s="317"/>
      <c r="IU11" s="10"/>
      <c r="IV11" s="11"/>
      <c r="IW11" s="11">
        <f t="shared" si="62"/>
        <v>0</v>
      </c>
      <c r="IX11" s="11">
        <f t="shared" si="63"/>
        <v>0</v>
      </c>
      <c r="IY11" s="11"/>
      <c r="IZ11" s="12" t="e">
        <f t="shared" si="64"/>
        <v>#DIV/0!</v>
      </c>
      <c r="JA11" s="11"/>
      <c r="JB11" s="12" t="e">
        <f t="shared" si="65"/>
        <v>#DIV/0!</v>
      </c>
      <c r="JC11" s="13"/>
      <c r="JD11" s="11"/>
      <c r="JE11" s="24"/>
      <c r="JF11" s="317"/>
      <c r="JG11" s="26">
        <f t="shared" si="66"/>
        <v>3</v>
      </c>
      <c r="JH11" s="443">
        <f t="shared" si="67"/>
        <v>0</v>
      </c>
      <c r="JI11" s="373">
        <f t="shared" si="68"/>
        <v>11822</v>
      </c>
      <c r="JJ11" s="11">
        <f t="shared" si="69"/>
        <v>1145</v>
      </c>
      <c r="JK11" s="11">
        <f t="shared" si="70"/>
        <v>108</v>
      </c>
      <c r="JL11" s="79">
        <f t="shared" si="71"/>
        <v>9.1355100659786838E-3</v>
      </c>
      <c r="JM11" s="15">
        <f t="shared" si="72"/>
        <v>0</v>
      </c>
      <c r="JN11" s="12">
        <f t="shared" si="73"/>
        <v>0</v>
      </c>
      <c r="JO11" s="16"/>
      <c r="JP11" s="17"/>
      <c r="JQ11" s="16">
        <f t="shared" si="74"/>
        <v>0</v>
      </c>
      <c r="JR11" s="16"/>
      <c r="JS11" s="369" t="e">
        <f t="shared" si="81"/>
        <v>#DIV/0!</v>
      </c>
      <c r="JT11" s="23"/>
      <c r="JU11" s="399"/>
      <c r="JV11" s="410">
        <f t="shared" si="82"/>
        <v>9.6422227860948999E-3</v>
      </c>
      <c r="JW11" s="411">
        <f t="shared" si="83"/>
        <v>1.3712544438801422E-2</v>
      </c>
      <c r="JX11" s="412">
        <f t="shared" si="84"/>
        <v>4.0578239918843519E-3</v>
      </c>
      <c r="JY11" s="743"/>
      <c r="JZ11" s="690"/>
      <c r="KA11" s="693"/>
      <c r="KB11" s="783"/>
      <c r="KC11" s="780"/>
      <c r="KD11" s="779"/>
      <c r="KE11" s="780"/>
      <c r="KF11" s="779"/>
      <c r="KG11" s="780"/>
      <c r="KH11" s="765"/>
      <c r="KI11" s="304">
        <f t="shared" si="85"/>
        <v>2</v>
      </c>
      <c r="KJ11" s="431">
        <f>KI11/KB10</f>
        <v>5.0697084917617234E-4</v>
      </c>
      <c r="KK11" s="304">
        <f t="shared" si="86"/>
        <v>0</v>
      </c>
      <c r="KL11" s="422">
        <f>KK11/KD10</f>
        <v>0</v>
      </c>
      <c r="KM11" s="304">
        <f t="shared" si="75"/>
        <v>1</v>
      </c>
      <c r="KN11" s="422">
        <f>KM11/KF10</f>
        <v>2.533569799847986E-4</v>
      </c>
    </row>
    <row r="12" spans="1:300" ht="19.5" thickBot="1" x14ac:dyDescent="0.3">
      <c r="A12" s="735"/>
      <c r="B12" s="437"/>
      <c r="C12" s="26">
        <f>SUM(C5:C11)</f>
        <v>0</v>
      </c>
      <c r="D12" s="27">
        <f>SUM(D5:D11)</f>
        <v>0</v>
      </c>
      <c r="E12" s="27"/>
      <c r="F12" s="27"/>
      <c r="G12" s="27">
        <f>SUM(G5:G11)</f>
        <v>0</v>
      </c>
      <c r="H12" s="28">
        <f>((G12+I12)/7)/E11</f>
        <v>0</v>
      </c>
      <c r="I12" s="27">
        <f>SUM(I5:I11)</f>
        <v>0</v>
      </c>
      <c r="J12" s="28" t="e">
        <f>(I12/(I12+G12))</f>
        <v>#DIV/0!</v>
      </c>
      <c r="K12" s="27"/>
      <c r="L12" s="27"/>
      <c r="M12" s="29" t="e">
        <f>M10/M9*100-100</f>
        <v>#DIV/0!</v>
      </c>
      <c r="N12" s="60" t="e">
        <f>N10/N9*100-100</f>
        <v>#DIV/0!</v>
      </c>
      <c r="O12" s="26">
        <f>SUM(O5:O11)</f>
        <v>0</v>
      </c>
      <c r="P12" s="27">
        <f>SUM(P5:P11)</f>
        <v>0</v>
      </c>
      <c r="Q12" s="27"/>
      <c r="R12" s="27"/>
      <c r="S12" s="27">
        <f>SUM(S5:S11)</f>
        <v>7</v>
      </c>
      <c r="T12" s="28">
        <f>((S12+U12)/7)/Q11</f>
        <v>1.5974440894568689E-3</v>
      </c>
      <c r="U12" s="27">
        <f>SUM(U5:U11)</f>
        <v>0</v>
      </c>
      <c r="V12" s="28">
        <f>(U12/(U12+S12))</f>
        <v>0</v>
      </c>
      <c r="W12" s="27"/>
      <c r="X12" s="27"/>
      <c r="Y12" s="29" t="e">
        <f>Y10/Y9*100-100</f>
        <v>#DIV/0!</v>
      </c>
      <c r="Z12" s="60" t="e">
        <f>Z10/Z9*100-100</f>
        <v>#DIV/0!</v>
      </c>
      <c r="AA12" s="26">
        <f>SUM(AA5:AA11)</f>
        <v>0</v>
      </c>
      <c r="AB12" s="27">
        <f>SUM(AB5:AB11)</f>
        <v>0</v>
      </c>
      <c r="AC12" s="27"/>
      <c r="AD12" s="27"/>
      <c r="AE12" s="27">
        <f>SUM(AE5:AE11)</f>
        <v>9</v>
      </c>
      <c r="AF12" s="28">
        <f>((AE12+AG12)/7)/AC11</f>
        <v>2.0538566864445459E-3</v>
      </c>
      <c r="AG12" s="27">
        <f>SUM(AG5:AG11)</f>
        <v>0</v>
      </c>
      <c r="AH12" s="28">
        <f>(AG12/(AG12+AE12))</f>
        <v>0</v>
      </c>
      <c r="AI12" s="27"/>
      <c r="AJ12" s="27"/>
      <c r="AK12" s="29" t="e">
        <f>AK10/AK9*100-100</f>
        <v>#DIV/0!</v>
      </c>
      <c r="AL12" s="60" t="e">
        <f>AL10/AL9*100-100</f>
        <v>#DIV/0!</v>
      </c>
      <c r="AM12" s="26">
        <f>SUM(AM5:AM11)</f>
        <v>1</v>
      </c>
      <c r="AN12" s="27">
        <f>SUM(AN5:AN11)</f>
        <v>1</v>
      </c>
      <c r="AO12" s="27"/>
      <c r="AP12" s="27"/>
      <c r="AQ12" s="27">
        <f>SUM(AQ5:AQ11)</f>
        <v>9</v>
      </c>
      <c r="AR12" s="28">
        <f>((AQ12+AS12)/7)/AO11</f>
        <v>6.8027210884353748E-3</v>
      </c>
      <c r="AS12" s="27">
        <f>SUM(AS5:AS11)</f>
        <v>0</v>
      </c>
      <c r="AT12" s="28">
        <f>(AS12/(AS12+AQ12))</f>
        <v>0</v>
      </c>
      <c r="AU12" s="27"/>
      <c r="AV12" s="27"/>
      <c r="AW12" s="29" t="e">
        <f>AW10/AW9*100-100</f>
        <v>#DIV/0!</v>
      </c>
      <c r="AX12" s="60" t="e">
        <f>AX10/AX9*100-100</f>
        <v>#DIV/0!</v>
      </c>
      <c r="AY12" s="26">
        <f>SUM(AY5:AY11)</f>
        <v>2</v>
      </c>
      <c r="AZ12" s="27">
        <f>SUM(AZ5:AZ11)</f>
        <v>0</v>
      </c>
      <c r="BA12" s="27"/>
      <c r="BB12" s="27"/>
      <c r="BC12" s="27">
        <f>SUM(BC5:BC11)</f>
        <v>19</v>
      </c>
      <c r="BD12" s="28">
        <f>((BC12+BE12)/7)/BA11</f>
        <v>4.3567988993350147E-3</v>
      </c>
      <c r="BE12" s="27">
        <f>SUM(BE5:BE11)</f>
        <v>0</v>
      </c>
      <c r="BF12" s="28">
        <f>(BE12/(BE12+BC12))</f>
        <v>0</v>
      </c>
      <c r="BG12" s="27"/>
      <c r="BH12" s="27"/>
      <c r="BI12" s="29" t="e">
        <f>BI10/BI9*100-100</f>
        <v>#DIV/0!</v>
      </c>
      <c r="BJ12" s="60" t="e">
        <f>BJ10/BJ9*100-100</f>
        <v>#DIV/0!</v>
      </c>
      <c r="BK12" s="26">
        <f>SUM(BK5:BK11)</f>
        <v>1</v>
      </c>
      <c r="BL12" s="27">
        <f>SUM(BL5:BL11)</f>
        <v>0</v>
      </c>
      <c r="BM12" s="27"/>
      <c r="BN12" s="27"/>
      <c r="BO12" s="27">
        <f>SUM(BO5:BO11)</f>
        <v>12</v>
      </c>
      <c r="BP12" s="28">
        <f>((BO12+BQ12)/7)/BM11</f>
        <v>2.747252747252747E-3</v>
      </c>
      <c r="BQ12" s="27">
        <f>SUM(BQ5:BQ11)</f>
        <v>0</v>
      </c>
      <c r="BR12" s="28">
        <f>(BQ12/(BQ12+BO12))</f>
        <v>0</v>
      </c>
      <c r="BS12" s="27"/>
      <c r="BT12" s="27"/>
      <c r="BU12" s="29" t="e">
        <f>BU10/BU9*100-100</f>
        <v>#DIV/0!</v>
      </c>
      <c r="BV12" s="60" t="e">
        <f>BV10/BV9*100-100</f>
        <v>#DIV/0!</v>
      </c>
      <c r="BW12" s="26">
        <f>SUM(BW5:BW11)</f>
        <v>0</v>
      </c>
      <c r="BX12" s="27">
        <f>SUM(BX5:BX11)</f>
        <v>0</v>
      </c>
      <c r="BY12" s="27"/>
      <c r="BZ12" s="27"/>
      <c r="CA12" s="27">
        <f>SUM(CA5:CA11)</f>
        <v>8</v>
      </c>
      <c r="CB12" s="28">
        <f>((CA12+CC12)/7)/BY11</f>
        <v>1.8198362147406732E-3</v>
      </c>
      <c r="CC12" s="27">
        <f>SUM(CC5:CC11)</f>
        <v>0</v>
      </c>
      <c r="CD12" s="28">
        <f>(CC12/(CC12+CA12))</f>
        <v>0</v>
      </c>
      <c r="CE12" s="27"/>
      <c r="CF12" s="27"/>
      <c r="CG12" s="29" t="e">
        <f>CG10/CG9*100-100</f>
        <v>#DIV/0!</v>
      </c>
      <c r="CH12" s="60" t="e">
        <f>CH10/CH9*100-100</f>
        <v>#DIV/0!</v>
      </c>
      <c r="CI12" s="26">
        <f>SUM(CI5:CI11)</f>
        <v>1</v>
      </c>
      <c r="CJ12" s="27">
        <f>SUM(CJ5:CJ11)</f>
        <v>0</v>
      </c>
      <c r="CK12" s="27"/>
      <c r="CL12" s="27"/>
      <c r="CM12" s="27">
        <f>SUM(CM5:CM11)</f>
        <v>29</v>
      </c>
      <c r="CN12" s="28">
        <f>((CM12+CO12)/7)/CK11</f>
        <v>6.649850951616602E-3</v>
      </c>
      <c r="CO12" s="27">
        <f>SUM(CO5:CO11)</f>
        <v>0</v>
      </c>
      <c r="CP12" s="28">
        <f>(CO12/(CO12+CM12))</f>
        <v>0</v>
      </c>
      <c r="CQ12" s="27"/>
      <c r="CR12" s="27"/>
      <c r="CS12" s="29" t="e">
        <f>CS10/CS9*100-100</f>
        <v>#DIV/0!</v>
      </c>
      <c r="CT12" s="60" t="e">
        <f>CT10/CT9*100-100</f>
        <v>#DIV/0!</v>
      </c>
      <c r="CU12" s="26">
        <f>SUM(CU5:CU11)</f>
        <v>1</v>
      </c>
      <c r="CV12" s="27">
        <f>SUM(CV5:CV11)</f>
        <v>0</v>
      </c>
      <c r="CW12" s="27"/>
      <c r="CX12" s="27"/>
      <c r="CY12" s="27">
        <f>SUM(CY5:CY11)</f>
        <v>7</v>
      </c>
      <c r="CZ12" s="28">
        <f>((CY12+DA12)/7)/CW11</f>
        <v>1.6000000000000001E-3</v>
      </c>
      <c r="DA12" s="27">
        <f>SUM(DA5:DA11)</f>
        <v>0</v>
      </c>
      <c r="DB12" s="28">
        <f>(DA12/(DA12+CY12))</f>
        <v>0</v>
      </c>
      <c r="DC12" s="27"/>
      <c r="DD12" s="27"/>
      <c r="DE12" s="29" t="e">
        <f>DE10/DE9*100-100</f>
        <v>#DIV/0!</v>
      </c>
      <c r="DF12" s="60" t="e">
        <f>DF10/DF9*100-100</f>
        <v>#DIV/0!</v>
      </c>
      <c r="DG12" s="26">
        <f>SUM(DG5:DG11)</f>
        <v>1</v>
      </c>
      <c r="DH12" s="27">
        <f>SUM(DH5:DH11)</f>
        <v>0</v>
      </c>
      <c r="DI12" s="27"/>
      <c r="DJ12" s="27"/>
      <c r="DK12" s="27">
        <f>SUM(DK5:DK11)</f>
        <v>20</v>
      </c>
      <c r="DL12" s="28">
        <f>((DK12+DM12)/7)/DI11</f>
        <v>4.578754578754579E-3</v>
      </c>
      <c r="DM12" s="27">
        <f>SUM(DM5:DM11)</f>
        <v>0</v>
      </c>
      <c r="DN12" s="28">
        <f>(DM12/(DM12+DK12))</f>
        <v>0</v>
      </c>
      <c r="DO12" s="27"/>
      <c r="DP12" s="27"/>
      <c r="DQ12" s="29" t="e">
        <f>DQ10/DQ9*100-100</f>
        <v>#DIV/0!</v>
      </c>
      <c r="DR12" s="60" t="e">
        <f>DR10/DR9*100-100</f>
        <v>#DIV/0!</v>
      </c>
      <c r="DS12" s="26">
        <f>SUM(DS5:DS11)</f>
        <v>1</v>
      </c>
      <c r="DT12" s="27">
        <f>SUM(DT5:DT11)</f>
        <v>0</v>
      </c>
      <c r="DU12" s="27"/>
      <c r="DV12" s="27"/>
      <c r="DW12" s="27">
        <f>SUM(DW5:DW11)</f>
        <v>3</v>
      </c>
      <c r="DX12" s="28">
        <f>((DW12+DY12)/7)/DU11</f>
        <v>2.2796352583586625E-3</v>
      </c>
      <c r="DY12" s="27">
        <f>SUM(DY5:DY11)</f>
        <v>0</v>
      </c>
      <c r="DZ12" s="28">
        <f>(DY12/(DY12+DW12))</f>
        <v>0</v>
      </c>
      <c r="EA12" s="27"/>
      <c r="EB12" s="27"/>
      <c r="EC12" s="29" t="e">
        <f>EC10/EC9*100-100</f>
        <v>#DIV/0!</v>
      </c>
      <c r="ED12" s="60" t="e">
        <f>ED10/ED9*100-100</f>
        <v>#DIV/0!</v>
      </c>
      <c r="EE12" s="26">
        <f>SUM(EE5:EE11)</f>
        <v>0</v>
      </c>
      <c r="EF12" s="27">
        <f>SUM(EF5:EF11)</f>
        <v>0</v>
      </c>
      <c r="EG12" s="27"/>
      <c r="EH12" s="27"/>
      <c r="EI12" s="27">
        <f>SUM(EI5:EI11)</f>
        <v>10</v>
      </c>
      <c r="EJ12" s="28">
        <f>((EI12+EK12)/7)/EG11</f>
        <v>2.2820629849383844E-3</v>
      </c>
      <c r="EK12" s="27">
        <f>SUM(EK5:EK11)</f>
        <v>0</v>
      </c>
      <c r="EL12" s="28">
        <f>(EK12/(EK12+EI12))</f>
        <v>0</v>
      </c>
      <c r="EM12" s="27"/>
      <c r="EN12" s="27"/>
      <c r="EO12" s="29" t="e">
        <f>EO10/EO9*100-100</f>
        <v>#DIV/0!</v>
      </c>
      <c r="EP12" s="60" t="e">
        <f>EP10/EP9*100-100</f>
        <v>#DIV/0!</v>
      </c>
      <c r="EQ12" s="26">
        <f>SUM(EQ5:EQ11)</f>
        <v>0</v>
      </c>
      <c r="ER12" s="27">
        <f>SUM(ER5:ER11)</f>
        <v>0</v>
      </c>
      <c r="ES12" s="27"/>
      <c r="ET12" s="27"/>
      <c r="EU12" s="27">
        <f>SUM(EU5:EU11)</f>
        <v>11</v>
      </c>
      <c r="EV12" s="28">
        <f>((EU12+EW12)/7)/ES11</f>
        <v>2.5142857142857141E-3</v>
      </c>
      <c r="EW12" s="27">
        <f>SUM(EW5:EW11)</f>
        <v>0</v>
      </c>
      <c r="EX12" s="28">
        <f>(EW12/(EW12+EU12))</f>
        <v>0</v>
      </c>
      <c r="EY12" s="27"/>
      <c r="EZ12" s="27"/>
      <c r="FA12" s="29" t="e">
        <f>FA10/FA9*100-100</f>
        <v>#DIV/0!</v>
      </c>
      <c r="FB12" s="60" t="e">
        <f>FB10/FB9*100-100</f>
        <v>#DIV/0!</v>
      </c>
      <c r="FC12" s="26">
        <f>SUM(FC5:FC11)</f>
        <v>0</v>
      </c>
      <c r="FD12" s="27">
        <f>SUM(FD5:FD11)</f>
        <v>0</v>
      </c>
      <c r="FE12" s="27"/>
      <c r="FF12" s="27"/>
      <c r="FG12" s="27">
        <f>SUM(FG5:FG11)</f>
        <v>10</v>
      </c>
      <c r="FH12" s="28">
        <f>((FG12+FI12)/7)/FE11</f>
        <v>2.27842333105491E-3</v>
      </c>
      <c r="FI12" s="27">
        <f>SUM(FI5:FI11)</f>
        <v>0</v>
      </c>
      <c r="FJ12" s="28">
        <f>(FI12/(FI12+FG12))</f>
        <v>0</v>
      </c>
      <c r="FK12" s="27"/>
      <c r="FL12" s="27"/>
      <c r="FM12" s="29" t="e">
        <f>FM10/FM9*100-100</f>
        <v>#DIV/0!</v>
      </c>
      <c r="FN12" s="60" t="e">
        <f>FN10/FN9*100-100</f>
        <v>#DIV/0!</v>
      </c>
      <c r="FO12" s="26">
        <f>SUM(FO5:FO11)</f>
        <v>1</v>
      </c>
      <c r="FP12" s="27">
        <f>SUM(FP5:FP11)</f>
        <v>0</v>
      </c>
      <c r="FQ12" s="27"/>
      <c r="FR12" s="27"/>
      <c r="FS12" s="27">
        <f>SUM(FS5:FS11)</f>
        <v>1</v>
      </c>
      <c r="FT12" s="28">
        <f>((FS12+FU12)/7)/FQ11</f>
        <v>2.2857142857142857E-4</v>
      </c>
      <c r="FU12" s="27">
        <f>SUM(FU5:FU11)</f>
        <v>0</v>
      </c>
      <c r="FV12" s="28">
        <f>(FU12/(FU12+FS12))</f>
        <v>0</v>
      </c>
      <c r="FW12" s="27"/>
      <c r="FX12" s="27"/>
      <c r="FY12" s="29" t="e">
        <f>FY10/FY9*100-100</f>
        <v>#DIV/0!</v>
      </c>
      <c r="FZ12" s="60" t="e">
        <f>FZ10/FZ9*100-100</f>
        <v>#DIV/0!</v>
      </c>
      <c r="GA12" s="26">
        <f>SUM(GA5:GA11)</f>
        <v>0</v>
      </c>
      <c r="GB12" s="27">
        <f>SUM(GB5:GB11)</f>
        <v>0</v>
      </c>
      <c r="GC12" s="27"/>
      <c r="GD12" s="27"/>
      <c r="GE12" s="27">
        <f>SUM(GE5:GE11)</f>
        <v>8</v>
      </c>
      <c r="GF12" s="28">
        <f>((GE12+GG12)/7)/GC11</f>
        <v>1.8285714285714285E-3</v>
      </c>
      <c r="GG12" s="27">
        <f>SUM(GG5:GG11)</f>
        <v>0</v>
      </c>
      <c r="GH12" s="28">
        <f>(GG12/(GG12+GE12))</f>
        <v>0</v>
      </c>
      <c r="GI12" s="27"/>
      <c r="GJ12" s="27"/>
      <c r="GK12" s="29" t="e">
        <f>GK10/GK9*100-100</f>
        <v>#DIV/0!</v>
      </c>
      <c r="GL12" s="60" t="e">
        <f>GL10/GL9*100-100</f>
        <v>#DIV/0!</v>
      </c>
      <c r="GM12" s="26">
        <f>SUM(GM5:GM11)</f>
        <v>0</v>
      </c>
      <c r="GN12" s="27">
        <f>SUM(GN5:GN11)</f>
        <v>0</v>
      </c>
      <c r="GO12" s="27"/>
      <c r="GP12" s="27"/>
      <c r="GQ12" s="27">
        <f>SUM(GQ5:GQ11)</f>
        <v>6</v>
      </c>
      <c r="GR12" s="28">
        <f>((GQ12+GS12)/7)/GO11</f>
        <v>1.3714285714285714E-3</v>
      </c>
      <c r="GS12" s="27">
        <f>SUM(GS5:GS11)</f>
        <v>0</v>
      </c>
      <c r="GT12" s="28">
        <f>(GS12/(GS12+GQ12))</f>
        <v>0</v>
      </c>
      <c r="GU12" s="27"/>
      <c r="GV12" s="27"/>
      <c r="GW12" s="29" t="e">
        <f>GW10/GW9*100-100</f>
        <v>#DIV/0!</v>
      </c>
      <c r="GX12" s="60" t="e">
        <f>GX10/GX9*100-100</f>
        <v>#DIV/0!</v>
      </c>
      <c r="GY12" s="26">
        <f>SUM(GY5:GY11)</f>
        <v>1</v>
      </c>
      <c r="GZ12" s="27">
        <f>SUM(GZ5:GZ11)</f>
        <v>1</v>
      </c>
      <c r="HA12" s="27"/>
      <c r="HB12" s="27"/>
      <c r="HC12" s="27">
        <f>SUM(HC5:HC11)</f>
        <v>4</v>
      </c>
      <c r="HD12" s="28">
        <f>((HC12+HE12)/7)/HA11</f>
        <v>3.0395136778115501E-3</v>
      </c>
      <c r="HE12" s="27">
        <f>SUM(HE5:HE11)</f>
        <v>0</v>
      </c>
      <c r="HF12" s="28">
        <f>(HE12/(HE12+HC12))</f>
        <v>0</v>
      </c>
      <c r="HG12" s="27"/>
      <c r="HH12" s="27"/>
      <c r="HI12" s="29" t="e">
        <f>HI10/HI9*100-100</f>
        <v>#DIV/0!</v>
      </c>
      <c r="HJ12" s="60" t="e">
        <f>HJ10/HJ9*100-100</f>
        <v>#DIV/0!</v>
      </c>
      <c r="HK12" s="26">
        <f>SUM(HK5:HK11)</f>
        <v>0</v>
      </c>
      <c r="HL12" s="27">
        <f>SUM(HL5:HL11)</f>
        <v>0</v>
      </c>
      <c r="HM12" s="27"/>
      <c r="HN12" s="27"/>
      <c r="HO12" s="27">
        <f>SUM(HO5:HO11)</f>
        <v>5</v>
      </c>
      <c r="HP12" s="28">
        <f>((HO12+HQ12)/7)/HM11</f>
        <v>1.1410314924691922E-3</v>
      </c>
      <c r="HQ12" s="27">
        <f>SUM(HQ5:HQ11)</f>
        <v>0</v>
      </c>
      <c r="HR12" s="28">
        <f>(HQ12/(HQ12+HO12))</f>
        <v>0</v>
      </c>
      <c r="HS12" s="27"/>
      <c r="HT12" s="27"/>
      <c r="HU12" s="29" t="e">
        <f>HU10/HU9*100-100</f>
        <v>#DIV/0!</v>
      </c>
      <c r="HV12" s="60" t="e">
        <f>HV10/HV9*100-100</f>
        <v>#DIV/0!</v>
      </c>
      <c r="HW12" s="26">
        <f>SUM(HW5:HW11)</f>
        <v>2</v>
      </c>
      <c r="HX12" s="27">
        <f>SUM(HX5:HX11)</f>
        <v>0</v>
      </c>
      <c r="HY12" s="27"/>
      <c r="HZ12" s="27"/>
      <c r="IA12" s="27">
        <f>SUM(IA5:IA11)</f>
        <v>6</v>
      </c>
      <c r="IB12" s="28">
        <f>((IA12+IC12)/7)/HY11</f>
        <v>1.3692377909630305E-3</v>
      </c>
      <c r="IC12" s="27">
        <f>SUM(IC5:IC11)</f>
        <v>0</v>
      </c>
      <c r="ID12" s="28">
        <f>(IC12/(IC12+IA12))</f>
        <v>0</v>
      </c>
      <c r="IE12" s="27"/>
      <c r="IF12" s="27"/>
      <c r="IG12" s="29" t="e">
        <f>IG10/IG9*100-100</f>
        <v>#DIV/0!</v>
      </c>
      <c r="IH12" s="318" t="e">
        <f>IH10/IH9*100-100</f>
        <v>#DIV/0!</v>
      </c>
      <c r="II12" s="26">
        <f>SUM(II5:II11)</f>
        <v>0</v>
      </c>
      <c r="IJ12" s="27">
        <f>SUM(IJ5:IJ11)</f>
        <v>0</v>
      </c>
      <c r="IK12" s="27"/>
      <c r="IL12" s="27"/>
      <c r="IM12" s="27">
        <f>SUM(IM5:IM11)</f>
        <v>2</v>
      </c>
      <c r="IN12" s="28">
        <f>((IM12+IO12)/7)/IK11</f>
        <v>4.549590536851683E-4</v>
      </c>
      <c r="IO12" s="27">
        <f>SUM(IO5:IO11)</f>
        <v>0</v>
      </c>
      <c r="IP12" s="28">
        <f>(IO12/(IO12+IM12))</f>
        <v>0</v>
      </c>
      <c r="IQ12" s="27"/>
      <c r="IR12" s="27"/>
      <c r="IS12" s="29" t="e">
        <f>IS10/IS9*100-100</f>
        <v>#DIV/0!</v>
      </c>
      <c r="IT12" s="318" t="e">
        <f>IT10/IT9*100-100</f>
        <v>#DIV/0!</v>
      </c>
      <c r="IU12" s="26">
        <f>SUM(IU5:IU11)</f>
        <v>0</v>
      </c>
      <c r="IV12" s="27">
        <f>SUM(IV5:IV11)</f>
        <v>0</v>
      </c>
      <c r="IW12" s="27"/>
      <c r="IX12" s="27"/>
      <c r="IY12" s="27">
        <f>SUM(IY5:IY11)</f>
        <v>0</v>
      </c>
      <c r="IZ12" s="28" t="e">
        <f>((IY12+JA12)/7)/IW11</f>
        <v>#DIV/0!</v>
      </c>
      <c r="JA12" s="27">
        <f>SUM(JA5:JA11)</f>
        <v>0</v>
      </c>
      <c r="JB12" s="28" t="e">
        <f>(JA12/(JA12+IY12))</f>
        <v>#DIV/0!</v>
      </c>
      <c r="JC12" s="27"/>
      <c r="JD12" s="27"/>
      <c r="JE12" s="29" t="e">
        <f>JE10/JE9*100-100</f>
        <v>#DIV/0!</v>
      </c>
      <c r="JF12" s="318" t="e">
        <f>JF10/JF9*100-100</f>
        <v>#DIV/0!</v>
      </c>
      <c r="JG12" s="444">
        <f t="shared" ref="JG12" si="87">JG11/JI4</f>
        <v>2.535068446848065E-4</v>
      </c>
      <c r="JH12" s="445" t="e">
        <f t="shared" ref="JH12" si="88">JH11/JJ1</f>
        <v>#DIV/0!</v>
      </c>
      <c r="JI12" s="378">
        <f t="shared" ref="JI12:JJ12" si="89">SUM(JI4:JI11)</f>
        <v>94631</v>
      </c>
      <c r="JJ12" s="27">
        <f t="shared" si="89"/>
        <v>9170</v>
      </c>
      <c r="JK12" s="27">
        <f t="shared" si="70"/>
        <v>186</v>
      </c>
      <c r="JL12" s="80">
        <f t="shared" si="71"/>
        <v>1.9655292663080808E-3</v>
      </c>
      <c r="JM12" s="15">
        <f t="shared" si="72"/>
        <v>0</v>
      </c>
      <c r="JN12" s="48">
        <f t="shared" si="73"/>
        <v>0</v>
      </c>
      <c r="JO12" s="49">
        <f>SUM(JO5:JO11)/7</f>
        <v>0</v>
      </c>
      <c r="JP12" s="50">
        <f>SUM(JP5:JP11)</f>
        <v>0</v>
      </c>
      <c r="JQ12" s="397">
        <f t="shared" si="74"/>
        <v>0</v>
      </c>
      <c r="JR12" s="50">
        <f>SUM(JR5:JR11)</f>
        <v>0</v>
      </c>
      <c r="JS12" s="370" t="e">
        <f t="shared" si="81"/>
        <v>#DIV/0!</v>
      </c>
      <c r="JT12" s="58" t="e">
        <f>JT10/JT9*100-100</f>
        <v>#DIV/0!</v>
      </c>
      <c r="JU12" s="318" t="e">
        <f>JU10/JU9*100-100</f>
        <v>#DIV/0!</v>
      </c>
      <c r="JV12" s="413">
        <f>SUM(G12,I12,S12,U12,AE12,AG12,AQ12,AS12,BC12,BE12,BO12,BQ12,CA12,CC12)/7/SUM(E11,Q11,AC11,AO11,BA11,BM11,BY11)</f>
        <v>2.3199333019175697E-3</v>
      </c>
      <c r="JW12" s="414">
        <f>SUM(CM12,CO12,CY12,DA12,DK12,DM12,DW12,DY12,EI12,EK12,EU12,EW12,FG12,FI12)/7/SUM(CK11,CW11,DI11,DU11,EG11,ES11,FE11)</f>
        <v>3.2648915330479576E-3</v>
      </c>
      <c r="JX12" s="415">
        <f>SUM(FS12,FU12,GE12,GG12,GQ12,GS12,HC12,HE12,HO12,HQ12,IA12,IC12,IM12,IO12,)/7/SUM(FQ11,GC11,GO11,HA11,HM11,HY11,IK11)</f>
        <v>1.159378283395529E-3</v>
      </c>
      <c r="JY12" s="744"/>
      <c r="JZ12" s="691"/>
      <c r="KA12" s="694"/>
      <c r="KB12" s="752"/>
      <c r="KC12" s="782"/>
      <c r="KD12" s="781"/>
      <c r="KE12" s="782"/>
      <c r="KF12" s="781"/>
      <c r="KG12" s="782"/>
      <c r="KH12" s="766"/>
      <c r="KI12" s="418">
        <f>SUM(KI5:KI11)</f>
        <v>4</v>
      </c>
      <c r="KJ12" s="432">
        <f>KI12/KB10</f>
        <v>1.0139416983523447E-3</v>
      </c>
      <c r="KK12" s="418">
        <f t="shared" ref="KK12:KM12" si="90">SUM(KK5:KK11)</f>
        <v>4</v>
      </c>
      <c r="KL12" s="426">
        <f>KK12/KD10</f>
        <v>1.0147133434804667E-3</v>
      </c>
      <c r="KM12" s="418">
        <f t="shared" si="90"/>
        <v>4</v>
      </c>
      <c r="KN12" s="426">
        <f>KM12/KF10</f>
        <v>1.0134279199391944E-3</v>
      </c>
    </row>
    <row r="13" spans="1:300" ht="21.75" thickBot="1" x14ac:dyDescent="0.3">
      <c r="A13" s="53"/>
      <c r="B13" s="438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30"/>
      <c r="HL13" s="30"/>
      <c r="HM13" s="30"/>
      <c r="HN13" s="30"/>
      <c r="HO13" s="30"/>
      <c r="HP13" s="30"/>
      <c r="HQ13" s="30"/>
      <c r="HR13" s="30"/>
      <c r="HS13" s="30"/>
      <c r="HT13" s="30"/>
      <c r="HU13" s="30"/>
      <c r="HV13" s="30"/>
      <c r="HW13" s="30"/>
      <c r="HX13" s="30"/>
      <c r="HY13" s="30"/>
      <c r="HZ13" s="30"/>
      <c r="IA13" s="30"/>
      <c r="IB13" s="30"/>
      <c r="IC13" s="30"/>
      <c r="ID13" s="30"/>
      <c r="IE13" s="30"/>
      <c r="IF13" s="30"/>
      <c r="IG13" s="30"/>
      <c r="IH13" s="30"/>
      <c r="II13" s="30"/>
      <c r="IJ13" s="30"/>
      <c r="IK13" s="30"/>
      <c r="IL13" s="30"/>
      <c r="IM13" s="30"/>
      <c r="IN13" s="30"/>
      <c r="IO13" s="30"/>
      <c r="IP13" s="30"/>
      <c r="IQ13" s="30"/>
      <c r="IR13" s="30"/>
      <c r="IS13" s="30"/>
      <c r="IT13" s="30"/>
      <c r="IU13" s="30"/>
      <c r="IV13" s="30"/>
      <c r="IW13" s="30"/>
      <c r="IX13" s="30"/>
      <c r="IY13" s="30"/>
      <c r="IZ13" s="30"/>
      <c r="JA13" s="30"/>
      <c r="JB13" s="30"/>
      <c r="JC13" s="30"/>
      <c r="JD13" s="30"/>
      <c r="JE13" s="30"/>
      <c r="JF13" s="30"/>
      <c r="JG13" s="444">
        <f t="shared" ref="JG13" si="91">JG12/JI5</f>
        <v>2.1427338744383948E-8</v>
      </c>
      <c r="JH13" s="445" t="e">
        <f>JH12/JJ2</f>
        <v>#DIV/0!</v>
      </c>
      <c r="JI13" s="3"/>
      <c r="JJ13" s="4"/>
      <c r="JK13" s="4"/>
      <c r="JL13" s="374"/>
      <c r="JM13" s="4"/>
      <c r="JN13" s="4"/>
      <c r="JO13" s="4"/>
      <c r="JP13" s="375"/>
      <c r="JQ13" s="4"/>
      <c r="JR13" s="4"/>
      <c r="JS13" s="376"/>
      <c r="JT13" s="4"/>
      <c r="JU13" s="400"/>
      <c r="JV13" s="701"/>
      <c r="JW13" s="702"/>
      <c r="JX13" s="703"/>
      <c r="JY13" s="639"/>
      <c r="JZ13" s="640"/>
      <c r="KA13" s="641"/>
      <c r="KB13" s="767"/>
      <c r="KC13" s="768"/>
      <c r="KD13" s="768"/>
      <c r="KE13" s="768"/>
      <c r="KF13" s="768"/>
      <c r="KG13" s="768"/>
      <c r="KH13" s="768"/>
      <c r="KI13" s="650"/>
      <c r="KJ13" s="680"/>
      <c r="KK13" s="650"/>
      <c r="KL13" s="651"/>
      <c r="KM13" s="680"/>
      <c r="KN13" s="651"/>
    </row>
    <row r="14" spans="1:300" x14ac:dyDescent="0.25">
      <c r="A14" s="736">
        <v>26</v>
      </c>
      <c r="B14" s="435">
        <f>B11+1</f>
        <v>45603</v>
      </c>
      <c r="C14" s="32"/>
      <c r="D14" s="33"/>
      <c r="E14" s="33">
        <f>E11-C14</f>
        <v>625</v>
      </c>
      <c r="F14" s="33">
        <f>F11-D14</f>
        <v>61</v>
      </c>
      <c r="G14" s="33">
        <v>3</v>
      </c>
      <c r="H14" s="34">
        <f t="shared" ref="H14:H20" si="92">((G14+I14)/E14)</f>
        <v>4.7999999999999996E-3</v>
      </c>
      <c r="I14" s="33"/>
      <c r="J14" s="34">
        <f>I14/(G14+I14)</f>
        <v>0</v>
      </c>
      <c r="K14" s="35"/>
      <c r="L14" s="33"/>
      <c r="M14" s="33"/>
      <c r="N14" s="36"/>
      <c r="O14" s="32"/>
      <c r="P14" s="33"/>
      <c r="Q14" s="33">
        <f>Q11-O14</f>
        <v>626</v>
      </c>
      <c r="R14" s="33">
        <f>R11-P14</f>
        <v>61</v>
      </c>
      <c r="S14" s="33">
        <v>10</v>
      </c>
      <c r="T14" s="34">
        <f t="shared" ref="T14:T20" si="93">((S14+U14)/Q14)</f>
        <v>1.5974440894568689E-2</v>
      </c>
      <c r="U14" s="33"/>
      <c r="V14" s="34">
        <f t="shared" ref="V14:V20" si="94">U14/(S14+U14)</f>
        <v>0</v>
      </c>
      <c r="W14" s="35"/>
      <c r="X14" s="33"/>
      <c r="Y14" s="33"/>
      <c r="Z14" s="36"/>
      <c r="AA14" s="32"/>
      <c r="AB14" s="33"/>
      <c r="AC14" s="33">
        <f>AC11-AA14</f>
        <v>626</v>
      </c>
      <c r="AD14" s="33">
        <f>AD11-AB14</f>
        <v>61</v>
      </c>
      <c r="AE14" s="33">
        <v>9</v>
      </c>
      <c r="AF14" s="34">
        <f t="shared" ref="AF14:AF20" si="95">((AE14+AG14)/AC14)</f>
        <v>1.437699680511182E-2</v>
      </c>
      <c r="AG14" s="33"/>
      <c r="AH14" s="34">
        <f t="shared" ref="AH14:AH20" si="96">AG14/(AE14+AG14)</f>
        <v>0</v>
      </c>
      <c r="AI14" s="35"/>
      <c r="AJ14" s="33"/>
      <c r="AK14" s="33"/>
      <c r="AL14" s="36"/>
      <c r="AM14" s="32"/>
      <c r="AN14" s="33"/>
      <c r="AO14" s="33">
        <f>AO11-AM14</f>
        <v>189</v>
      </c>
      <c r="AP14" s="33">
        <f>AP11-AN14</f>
        <v>16</v>
      </c>
      <c r="AQ14" s="33">
        <v>8</v>
      </c>
      <c r="AR14" s="34">
        <f t="shared" ref="AR14:AR20" si="97">((AQ14+AS14)/AO14)</f>
        <v>4.2328042328042326E-2</v>
      </c>
      <c r="AS14" s="33"/>
      <c r="AT14" s="34">
        <f t="shared" ref="AT14:AT20" si="98">AS14/(AQ14+AS14)</f>
        <v>0</v>
      </c>
      <c r="AU14" s="35"/>
      <c r="AV14" s="33"/>
      <c r="AW14" s="33"/>
      <c r="AX14" s="36"/>
      <c r="AY14" s="32"/>
      <c r="AZ14" s="33"/>
      <c r="BA14" s="33">
        <f>BA11-AY14</f>
        <v>623</v>
      </c>
      <c r="BB14" s="33">
        <f>BB11-AZ14</f>
        <v>61</v>
      </c>
      <c r="BC14" s="33">
        <v>12</v>
      </c>
      <c r="BD14" s="34">
        <f t="shared" ref="BD14:BD20" si="99">((BC14+BE14)/BA14)</f>
        <v>1.9261637239165328E-2</v>
      </c>
      <c r="BE14" s="33"/>
      <c r="BF14" s="34">
        <f t="shared" ref="BF14:BF20" si="100">BE14/(BC14+BE14)</f>
        <v>0</v>
      </c>
      <c r="BG14" s="35"/>
      <c r="BH14" s="33"/>
      <c r="BI14" s="33"/>
      <c r="BJ14" s="36"/>
      <c r="BK14" s="32"/>
      <c r="BL14" s="33"/>
      <c r="BM14" s="33">
        <f>BM11-BK14</f>
        <v>624</v>
      </c>
      <c r="BN14" s="33">
        <f>BN11-BL14</f>
        <v>61</v>
      </c>
      <c r="BO14" s="33">
        <v>11</v>
      </c>
      <c r="BP14" s="34">
        <f t="shared" ref="BP14:BP20" si="101">((BO14+BQ14)/BM14)</f>
        <v>1.7628205128205128E-2</v>
      </c>
      <c r="BQ14" s="33"/>
      <c r="BR14" s="34">
        <f t="shared" ref="BR14:BR20" si="102">BQ14/(BO14+BQ14)</f>
        <v>0</v>
      </c>
      <c r="BS14" s="35"/>
      <c r="BT14" s="33"/>
      <c r="BU14" s="33"/>
      <c r="BV14" s="36"/>
      <c r="BW14" s="32"/>
      <c r="BX14" s="33"/>
      <c r="BY14" s="33">
        <f>BY11-BW14</f>
        <v>628</v>
      </c>
      <c r="BZ14" s="33">
        <f>BZ11-BX14</f>
        <v>61</v>
      </c>
      <c r="CA14" s="33">
        <v>3</v>
      </c>
      <c r="CB14" s="34">
        <f t="shared" ref="CB14:CB20" si="103">((CA14+CC14)/BY14)</f>
        <v>4.7770700636942673E-3</v>
      </c>
      <c r="CC14" s="33"/>
      <c r="CD14" s="34">
        <f t="shared" ref="CD14:CD20" si="104">CC14/(CA14+CC14)</f>
        <v>0</v>
      </c>
      <c r="CE14" s="35"/>
      <c r="CF14" s="33"/>
      <c r="CG14" s="33"/>
      <c r="CH14" s="36"/>
      <c r="CI14" s="32"/>
      <c r="CJ14" s="33"/>
      <c r="CK14" s="33">
        <f>CK11-CI14</f>
        <v>623</v>
      </c>
      <c r="CL14" s="33">
        <f>CL11-CJ14</f>
        <v>61</v>
      </c>
      <c r="CM14" s="33">
        <v>27</v>
      </c>
      <c r="CN14" s="34">
        <f t="shared" ref="CN14:CN20" si="105">((CM14+CO14)/CK14)</f>
        <v>4.3338683788121987E-2</v>
      </c>
      <c r="CO14" s="33"/>
      <c r="CP14" s="34">
        <f t="shared" ref="CP14:CP20" si="106">CO14/(CM14+CO14)</f>
        <v>0</v>
      </c>
      <c r="CQ14" s="35"/>
      <c r="CR14" s="33"/>
      <c r="CS14" s="33"/>
      <c r="CT14" s="36"/>
      <c r="CU14" s="32"/>
      <c r="CV14" s="33"/>
      <c r="CW14" s="33">
        <f>CW11-CU14</f>
        <v>625</v>
      </c>
      <c r="CX14" s="33">
        <f>CX11-CV14</f>
        <v>61</v>
      </c>
      <c r="CY14" s="33">
        <v>8</v>
      </c>
      <c r="CZ14" s="34">
        <f t="shared" ref="CZ14:CZ20" si="107">((CY14+DA14)/CW14)</f>
        <v>1.2800000000000001E-2</v>
      </c>
      <c r="DA14" s="33"/>
      <c r="DB14" s="34">
        <f t="shared" ref="DB14:DB20" si="108">DA14/(CY14+DA14)</f>
        <v>0</v>
      </c>
      <c r="DC14" s="35"/>
      <c r="DD14" s="33"/>
      <c r="DE14" s="33"/>
      <c r="DF14" s="36"/>
      <c r="DG14" s="32"/>
      <c r="DH14" s="33"/>
      <c r="DI14" s="33">
        <f>DI11-DG14</f>
        <v>624</v>
      </c>
      <c r="DJ14" s="33">
        <f>DJ11-DH14</f>
        <v>61</v>
      </c>
      <c r="DK14" s="33">
        <v>18</v>
      </c>
      <c r="DL14" s="34">
        <f t="shared" ref="DL14:DL20" si="109">((DK14+DM14)/DI14)</f>
        <v>2.8846153846153848E-2</v>
      </c>
      <c r="DM14" s="33"/>
      <c r="DN14" s="34">
        <f t="shared" ref="DN14:DN20" si="110">DM14/(DK14+DM14)</f>
        <v>0</v>
      </c>
      <c r="DO14" s="35"/>
      <c r="DP14" s="33"/>
      <c r="DQ14" s="33"/>
      <c r="DR14" s="36"/>
      <c r="DS14" s="32">
        <v>1</v>
      </c>
      <c r="DT14" s="33"/>
      <c r="DU14" s="33">
        <f>DU11-DS14</f>
        <v>187</v>
      </c>
      <c r="DV14" s="33">
        <f>DV11-DT14</f>
        <v>17</v>
      </c>
      <c r="DW14" s="33">
        <v>6</v>
      </c>
      <c r="DX14" s="34">
        <f t="shared" ref="DX14:DX20" si="111">((DW14+DY14)/DU14)</f>
        <v>3.2085561497326207E-2</v>
      </c>
      <c r="DY14" s="33"/>
      <c r="DZ14" s="34">
        <f t="shared" ref="DZ14:DZ20" si="112">DY14/(DW14+DY14)</f>
        <v>0</v>
      </c>
      <c r="EA14" s="35"/>
      <c r="EB14" s="33"/>
      <c r="EC14" s="33"/>
      <c r="ED14" s="36"/>
      <c r="EE14" s="32">
        <v>1</v>
      </c>
      <c r="EF14" s="33"/>
      <c r="EG14" s="33">
        <f>EG11-EE14</f>
        <v>625</v>
      </c>
      <c r="EH14" s="33">
        <f>EH11-EF14</f>
        <v>61</v>
      </c>
      <c r="EI14" s="33">
        <v>12</v>
      </c>
      <c r="EJ14" s="34">
        <f t="shared" ref="EJ14:EJ20" si="113">((EI14+EK14)/EG14)</f>
        <v>1.9199999999999998E-2</v>
      </c>
      <c r="EK14" s="33"/>
      <c r="EL14" s="34">
        <f t="shared" ref="EL14:EL20" si="114">EK14/(EI14+EK14)</f>
        <v>0</v>
      </c>
      <c r="EM14" s="35"/>
      <c r="EN14" s="33"/>
      <c r="EO14" s="33"/>
      <c r="EP14" s="36"/>
      <c r="EQ14" s="32">
        <v>1</v>
      </c>
      <c r="ER14" s="33"/>
      <c r="ES14" s="33">
        <f>ES11-EQ14</f>
        <v>624</v>
      </c>
      <c r="ET14" s="33">
        <f>ET11-ER14</f>
        <v>60</v>
      </c>
      <c r="EU14" s="33">
        <v>7</v>
      </c>
      <c r="EV14" s="34">
        <f t="shared" ref="EV14:EV20" si="115">((EU14+EW14)/ES14)</f>
        <v>1.1217948717948718E-2</v>
      </c>
      <c r="EW14" s="33"/>
      <c r="EX14" s="34">
        <f t="shared" ref="EX14:EX20" si="116">EW14/(EU14+EW14)</f>
        <v>0</v>
      </c>
      <c r="EY14" s="35"/>
      <c r="EZ14" s="33"/>
      <c r="FA14" s="33"/>
      <c r="FB14" s="36"/>
      <c r="FC14" s="32">
        <v>1</v>
      </c>
      <c r="FD14" s="33"/>
      <c r="FE14" s="33">
        <f>FE11-FC14</f>
        <v>626</v>
      </c>
      <c r="FF14" s="33">
        <f>FF11-FD14</f>
        <v>60</v>
      </c>
      <c r="FG14" s="33">
        <v>8</v>
      </c>
      <c r="FH14" s="34">
        <f t="shared" ref="FH14:FH20" si="117">((FG14+FI14)/FE14)</f>
        <v>1.2779552715654952E-2</v>
      </c>
      <c r="FI14" s="33"/>
      <c r="FJ14" s="34">
        <f t="shared" ref="FJ14:FJ20" si="118">FI14/(FG14+FI14)</f>
        <v>0</v>
      </c>
      <c r="FK14" s="35"/>
      <c r="FL14" s="33"/>
      <c r="FM14" s="33"/>
      <c r="FN14" s="36"/>
      <c r="FO14" s="32"/>
      <c r="FP14" s="33"/>
      <c r="FQ14" s="33">
        <f>FQ11-FO14</f>
        <v>625</v>
      </c>
      <c r="FR14" s="33">
        <f>FR11-FP14</f>
        <v>61</v>
      </c>
      <c r="FS14" s="33">
        <v>1</v>
      </c>
      <c r="FT14" s="34">
        <f t="shared" ref="FT14:FT20" si="119">((FS14+FU14)/FQ14)</f>
        <v>1.6000000000000001E-3</v>
      </c>
      <c r="FU14" s="33"/>
      <c r="FV14" s="34">
        <f t="shared" ref="FV14:FV20" si="120">FU14/(FS14+FU14)</f>
        <v>0</v>
      </c>
      <c r="FW14" s="35"/>
      <c r="FX14" s="33"/>
      <c r="FY14" s="33"/>
      <c r="FZ14" s="36"/>
      <c r="GA14" s="32"/>
      <c r="GB14" s="33"/>
      <c r="GC14" s="33">
        <f>GC11-GA14</f>
        <v>625</v>
      </c>
      <c r="GD14" s="33">
        <f>GD11-GB14</f>
        <v>61</v>
      </c>
      <c r="GE14" s="33">
        <v>3</v>
      </c>
      <c r="GF14" s="34">
        <f t="shared" ref="GF14:GF20" si="121">((GE14+GG14)/GC14)</f>
        <v>4.7999999999999996E-3</v>
      </c>
      <c r="GG14" s="33"/>
      <c r="GH14" s="34">
        <f t="shared" ref="GH14:GH20" si="122">GG14/(GE14+GG14)</f>
        <v>0</v>
      </c>
      <c r="GI14" s="35"/>
      <c r="GJ14" s="33"/>
      <c r="GK14" s="33"/>
      <c r="GL14" s="36"/>
      <c r="GM14" s="32"/>
      <c r="GN14" s="33"/>
      <c r="GO14" s="33">
        <f>GO11-GM14</f>
        <v>625</v>
      </c>
      <c r="GP14" s="33">
        <f>GP11-GN14</f>
        <v>61</v>
      </c>
      <c r="GQ14" s="33">
        <v>5</v>
      </c>
      <c r="GR14" s="34">
        <f t="shared" ref="GR14:GR20" si="123">((GQ14+GS14)/GO14)</f>
        <v>8.0000000000000002E-3</v>
      </c>
      <c r="GS14" s="33"/>
      <c r="GT14" s="34">
        <f t="shared" ref="GT14:GT20" si="124">GS14/(GQ14+GS14)</f>
        <v>0</v>
      </c>
      <c r="GU14" s="35"/>
      <c r="GV14" s="33"/>
      <c r="GW14" s="33"/>
      <c r="GX14" s="36"/>
      <c r="GY14" s="32"/>
      <c r="GZ14" s="33"/>
      <c r="HA14" s="33">
        <f>HA11-GY14</f>
        <v>188</v>
      </c>
      <c r="HB14" s="33">
        <f>HB11-GZ14</f>
        <v>16</v>
      </c>
      <c r="HC14" s="33"/>
      <c r="HD14" s="34">
        <f t="shared" ref="HD14:HD20" si="125">((HC14+HE14)/HA14)</f>
        <v>0</v>
      </c>
      <c r="HE14" s="33"/>
      <c r="HF14" s="34" t="e">
        <f t="shared" ref="HF14:HF20" si="126">HE14/(HC14+HE14)</f>
        <v>#DIV/0!</v>
      </c>
      <c r="HG14" s="35"/>
      <c r="HH14" s="33"/>
      <c r="HI14" s="33"/>
      <c r="HJ14" s="36"/>
      <c r="HK14" s="32"/>
      <c r="HL14" s="33"/>
      <c r="HM14" s="33">
        <f>HM11-HK14</f>
        <v>626</v>
      </c>
      <c r="HN14" s="33">
        <f>HN11-HL14</f>
        <v>61</v>
      </c>
      <c r="HO14" s="33">
        <v>11</v>
      </c>
      <c r="HP14" s="34">
        <f t="shared" ref="HP14:HP20" si="127">((HO14+HQ14)/HM14)</f>
        <v>1.7571884984025558E-2</v>
      </c>
      <c r="HQ14" s="33"/>
      <c r="HR14" s="34">
        <f t="shared" ref="HR14:HR20" si="128">HQ14/(HO14+HQ14)</f>
        <v>0</v>
      </c>
      <c r="HS14" s="35"/>
      <c r="HT14" s="33"/>
      <c r="HU14" s="33"/>
      <c r="HV14" s="36"/>
      <c r="HW14" s="32"/>
      <c r="HX14" s="33"/>
      <c r="HY14" s="33">
        <f>HY11-HW14</f>
        <v>626</v>
      </c>
      <c r="HZ14" s="33">
        <f>HZ11-HX14</f>
        <v>61</v>
      </c>
      <c r="IA14" s="33">
        <v>9</v>
      </c>
      <c r="IB14" s="34">
        <f t="shared" ref="IB14:IB20" si="129">((IA14+IC14)/HY14)</f>
        <v>1.437699680511182E-2</v>
      </c>
      <c r="IC14" s="33"/>
      <c r="ID14" s="34">
        <f t="shared" ref="ID14:ID20" si="130">IC14/(IA14+IC14)</f>
        <v>0</v>
      </c>
      <c r="IE14" s="35"/>
      <c r="IF14" s="33"/>
      <c r="IG14" s="33"/>
      <c r="IH14" s="36"/>
      <c r="II14" s="32"/>
      <c r="IJ14" s="33"/>
      <c r="IK14" s="33">
        <f>IK11-II14</f>
        <v>628</v>
      </c>
      <c r="IL14" s="33">
        <f>IL11-IJ14</f>
        <v>61</v>
      </c>
      <c r="IM14" s="33">
        <v>6</v>
      </c>
      <c r="IN14" s="34">
        <f t="shared" ref="IN14:IN20" si="131">((IM14+IO14)/IK14)</f>
        <v>9.5541401273885346E-3</v>
      </c>
      <c r="IO14" s="33"/>
      <c r="IP14" s="34">
        <f t="shared" ref="IP14:IP20" si="132">IO14/(IM14+IO14)</f>
        <v>0</v>
      </c>
      <c r="IQ14" s="35"/>
      <c r="IR14" s="33"/>
      <c r="IS14" s="33"/>
      <c r="IT14" s="36"/>
      <c r="IU14" s="32"/>
      <c r="IV14" s="33"/>
      <c r="IW14" s="33">
        <f>IW11-IU14</f>
        <v>0</v>
      </c>
      <c r="IX14" s="33">
        <f>IX11-IV14</f>
        <v>0</v>
      </c>
      <c r="IY14" s="33"/>
      <c r="IZ14" s="34" t="e">
        <f t="shared" ref="IZ14:IZ20" si="133">((IY14+JA14)/IW14)</f>
        <v>#DIV/0!</v>
      </c>
      <c r="JA14" s="33"/>
      <c r="JB14" s="34" t="e">
        <f t="shared" ref="JB14:JB20" si="134">JA14/(IY14+JA14)</f>
        <v>#DIV/0!</v>
      </c>
      <c r="JC14" s="35"/>
      <c r="JD14" s="33"/>
      <c r="JE14" s="33"/>
      <c r="JF14" s="36"/>
      <c r="JG14" s="32">
        <f t="shared" ref="JG14:JG21" si="135">+C14+O14+AA14+AM14+AY14+BK14+BW14+CI14+CU14+DG14+DS14+EE14+EQ14+FC14+GA14+GM14+GY14+HK14+HW14+II14+FO14+IU14</f>
        <v>4</v>
      </c>
      <c r="JH14" s="36">
        <f t="shared" ref="JH14:JH21" si="136">+D14+P14+AB14+AN14+AZ14+BL14+BX14+CJ14+CV14+DH14+DT14+EF14+ER14+FD14+GB14+GN14+GZ14+HL14+HX14+IJ14+FP14+IV14</f>
        <v>0</v>
      </c>
      <c r="JI14" s="372">
        <f t="shared" ref="JI14:JI20" si="137">+E14+Q14+AC14+AO14+BA14+BM14+BY14+CK14+CW14+DI14+DU14+EG14+ES14+FE14+GC14+GO14+HA14+HM14+HY14+FQ14+IK14</f>
        <v>11818</v>
      </c>
      <c r="JJ14" s="33">
        <f t="shared" ref="JJ14:JJ20" si="138">+F14+R14+AD14+AP14+BB14+BN14+BZ14+CL14+CX14+DJ14+DV14+EH14+ET14+FF14+GD14+GP14+HB14+HN14+HZ14+FR14+IL14</f>
        <v>1145</v>
      </c>
      <c r="JK14" s="33">
        <f t="shared" ref="JK14:JK21" si="139">+G14+S14+AE14+AQ14+BC14+BO14+CA14+CM14+CY14+DK14+DW14+EI14+EU14+FG14+GE14+GQ14+HC14+HO14+I14+U14+AG14+AS14+BE14+BQ14+CC14+CO14+DA14+DM14+DY14+EK14+EW14+FI14+GG14+GS14+HE14+HQ14+IA14+IC14+FS14+FU14+IM14+IO14</f>
        <v>177</v>
      </c>
      <c r="JL14" s="78">
        <f t="shared" ref="JL14:JL21" si="140">+(JK14)/JI14</f>
        <v>1.4977153494669149E-2</v>
      </c>
      <c r="JM14" s="15">
        <f t="shared" ref="JM14:JM21" si="141">+I14+U14+AG14+AS14+BE14+BQ14+CC14+CO14+DA14+DM14+DY14+EK14+EW14+FI14+GG14+GS14+HE14+HQ14+IC14+IO14+FU14</f>
        <v>0</v>
      </c>
      <c r="JN14" s="34">
        <f t="shared" ref="JN14:JN21" si="142">+(JM14/(JK14))</f>
        <v>0</v>
      </c>
      <c r="JO14" s="45"/>
      <c r="JP14" s="46"/>
      <c r="JQ14" s="45">
        <f t="shared" ref="JQ14:JQ77" si="143">+JP14/JK14*100</f>
        <v>0</v>
      </c>
      <c r="JR14" s="45"/>
      <c r="JS14" s="366" t="e">
        <f t="shared" ref="JS14" si="144">JR14/JM14</f>
        <v>#DIV/0!</v>
      </c>
      <c r="JT14" s="44"/>
      <c r="JU14" s="284"/>
      <c r="JV14" s="402">
        <f t="shared" ref="JV14:JV20" si="145">SUM(G14,I14,S14,U14,AE14,AG14,AQ14,AS14,BC14,BE14,BO14,BQ14,CA14,CC14)/SUM(E14,Q14,AC14,AO14,BA14,BM14,BY14)</f>
        <v>1.4209591474245116E-2</v>
      </c>
      <c r="JW14" s="403">
        <f t="shared" ref="JW14:JW20" si="146">SUM(CM14,CO14,CY14,DA14,DK14,DM14,DW14,DY14,EI14,EK14,EU14,EW14,FG14,FI14)/SUM(CK14,CW14,DI14,DU14,EG14,ES14,FE14)</f>
        <v>2.1860701576004067E-2</v>
      </c>
      <c r="JX14" s="405">
        <f t="shared" ref="JX14:JX20" si="147">SUM(FS14,FU14,GE14,GG14,GQ14,GS14,HC14,HE14,HO14,HQ14,IA14,IC14,IM14,IO14,)/SUM(FQ14,GC14,GO14,HA14,HM14,HY14,IK14)</f>
        <v>8.8764899822470194E-3</v>
      </c>
      <c r="JY14" s="742">
        <f>SUM(I21,U21,AG21,AS21,BE21,BQ21,CC21)/SUM(G21,I21,S21,U21,AE21,AG21,AQ21,AS21,BC21,BE21,BO21,BQ21,CA21,CC21)</f>
        <v>0.37622915775972637</v>
      </c>
      <c r="JZ14" s="689">
        <f>SUM(CO21,DA21,DM21,DY21,EK21,EW21,FI21)/SUM(CM21,CO21,CY21,DA21,DK21,DM21,DW21,DY21,EI21,EK21,EU21,EW21,FG21,FI21)</f>
        <v>0.30484739676840217</v>
      </c>
      <c r="KA14" s="692">
        <f>SUM(,FU21,GG21,GS21,HE21,HQ21,IC21,IO21)/SUM(FU21,FS21,GG21,GE21,GS21,GQ21,HE21,HC21,HQ21,HO21,IC21,IA21,IO21,IM21)</f>
        <v>0.27634896621280886</v>
      </c>
      <c r="KB14" s="724">
        <f>KB16/KB18</f>
        <v>1.0149708195889369E-3</v>
      </c>
      <c r="KC14" s="720"/>
      <c r="KD14" s="720">
        <f>KD16/KD18</f>
        <v>2.7932960893854749E-3</v>
      </c>
      <c r="KE14" s="720"/>
      <c r="KF14" s="720">
        <f>KF16/KF18</f>
        <v>5.0722799898554399E-4</v>
      </c>
      <c r="KG14" s="721"/>
      <c r="KH14" s="726" t="s">
        <v>68</v>
      </c>
      <c r="KI14" s="419">
        <f>C14+AA14+AM14+AY14+BK14+BW14</f>
        <v>0</v>
      </c>
      <c r="KJ14" s="427">
        <f>KI14/KB18</f>
        <v>0</v>
      </c>
      <c r="KK14" s="419">
        <f>CI14+CU14+DG14+EE14+EQ14+FC14+DS14</f>
        <v>4</v>
      </c>
      <c r="KL14" s="424">
        <f>KK14/KD18</f>
        <v>1.015744032503809E-3</v>
      </c>
      <c r="KM14" s="419">
        <f t="shared" ref="KM14:KM20" si="148">FO14+GA14+GM14+GY14+HK14+HW14+II14</f>
        <v>0</v>
      </c>
      <c r="KN14" s="424">
        <f>KM14/KF18</f>
        <v>0</v>
      </c>
    </row>
    <row r="15" spans="1:300" ht="19.5" thickBot="1" x14ac:dyDescent="0.3">
      <c r="A15" s="734"/>
      <c r="B15" s="436">
        <f t="shared" ref="B15:B20" si="149">+B14+1</f>
        <v>45604</v>
      </c>
      <c r="C15" s="10"/>
      <c r="D15" s="11"/>
      <c r="E15" s="61">
        <f t="shared" ref="E15:F19" si="150">E14-C15</f>
        <v>625</v>
      </c>
      <c r="F15" s="61">
        <f t="shared" si="150"/>
        <v>61</v>
      </c>
      <c r="G15" s="11">
        <v>1</v>
      </c>
      <c r="H15" s="12">
        <f t="shared" si="92"/>
        <v>1.6000000000000001E-3</v>
      </c>
      <c r="I15" s="11"/>
      <c r="J15" s="12">
        <f t="shared" ref="J15:J20" si="151">I15/(G15+I15)</f>
        <v>0</v>
      </c>
      <c r="K15" s="13"/>
      <c r="L15" s="11"/>
      <c r="M15" s="11"/>
      <c r="N15" s="14"/>
      <c r="O15" s="10"/>
      <c r="P15" s="11"/>
      <c r="Q15" s="61">
        <f t="shared" ref="Q15:Q20" si="152">Q14-O15</f>
        <v>626</v>
      </c>
      <c r="R15" s="61">
        <f t="shared" ref="R15:R20" si="153">R14-P15</f>
        <v>61</v>
      </c>
      <c r="S15" s="11">
        <v>17</v>
      </c>
      <c r="T15" s="12">
        <f t="shared" si="93"/>
        <v>2.7156549520766772E-2</v>
      </c>
      <c r="U15" s="11"/>
      <c r="V15" s="12">
        <f t="shared" si="94"/>
        <v>0</v>
      </c>
      <c r="W15" s="13"/>
      <c r="X15" s="11"/>
      <c r="Y15" s="11"/>
      <c r="Z15" s="14"/>
      <c r="AA15" s="10"/>
      <c r="AB15" s="11"/>
      <c r="AC15" s="61">
        <f t="shared" ref="AC15:AC20" si="154">AC14-AA15</f>
        <v>626</v>
      </c>
      <c r="AD15" s="61">
        <f t="shared" ref="AD15:AD20" si="155">AD14-AB15</f>
        <v>61</v>
      </c>
      <c r="AE15" s="11">
        <v>19</v>
      </c>
      <c r="AF15" s="12">
        <f t="shared" si="95"/>
        <v>3.035143769968051E-2</v>
      </c>
      <c r="AG15" s="11"/>
      <c r="AH15" s="12">
        <f t="shared" si="96"/>
        <v>0</v>
      </c>
      <c r="AI15" s="13"/>
      <c r="AJ15" s="11"/>
      <c r="AK15" s="11"/>
      <c r="AL15" s="14"/>
      <c r="AM15" s="10"/>
      <c r="AN15" s="11"/>
      <c r="AO15" s="61">
        <f t="shared" ref="AO15:AO20" si="156">AO14-AM15</f>
        <v>189</v>
      </c>
      <c r="AP15" s="61">
        <f t="shared" ref="AP15:AP20" si="157">AP14-AN15</f>
        <v>16</v>
      </c>
      <c r="AQ15" s="11">
        <v>12</v>
      </c>
      <c r="AR15" s="472">
        <f t="shared" si="97"/>
        <v>6.3492063492063489E-2</v>
      </c>
      <c r="AS15" s="11"/>
      <c r="AT15" s="12">
        <f t="shared" si="98"/>
        <v>0</v>
      </c>
      <c r="AU15" s="13"/>
      <c r="AV15" s="11"/>
      <c r="AW15" s="11"/>
      <c r="AX15" s="14"/>
      <c r="AY15" s="10"/>
      <c r="AZ15" s="11"/>
      <c r="BA15" s="61">
        <f t="shared" ref="BA15:BA20" si="158">BA14-AY15</f>
        <v>623</v>
      </c>
      <c r="BB15" s="61">
        <f t="shared" ref="BB15:BB20" si="159">BB14-AZ15</f>
        <v>61</v>
      </c>
      <c r="BC15" s="11">
        <v>25</v>
      </c>
      <c r="BD15" s="12">
        <f t="shared" si="99"/>
        <v>4.0128410914927769E-2</v>
      </c>
      <c r="BE15" s="11"/>
      <c r="BF15" s="12">
        <f t="shared" si="100"/>
        <v>0</v>
      </c>
      <c r="BG15" s="13"/>
      <c r="BH15" s="11"/>
      <c r="BI15" s="11"/>
      <c r="BJ15" s="14"/>
      <c r="BK15" s="10">
        <v>1</v>
      </c>
      <c r="BL15" s="11"/>
      <c r="BM15" s="61">
        <f t="shared" ref="BM15:BM20" si="160">BM14-BK15</f>
        <v>623</v>
      </c>
      <c r="BN15" s="61">
        <f t="shared" ref="BN15:BN20" si="161">BN14-BL15</f>
        <v>61</v>
      </c>
      <c r="BO15" s="11">
        <v>11</v>
      </c>
      <c r="BP15" s="12">
        <f t="shared" si="101"/>
        <v>1.7656500802568219E-2</v>
      </c>
      <c r="BQ15" s="11"/>
      <c r="BR15" s="12">
        <f t="shared" si="102"/>
        <v>0</v>
      </c>
      <c r="BS15" s="13"/>
      <c r="BT15" s="11"/>
      <c r="BU15" s="11"/>
      <c r="BV15" s="14"/>
      <c r="BW15" s="10"/>
      <c r="BX15" s="11"/>
      <c r="BY15" s="61">
        <f t="shared" ref="BY15:BY20" si="162">BY14-BW15</f>
        <v>628</v>
      </c>
      <c r="BZ15" s="61">
        <f t="shared" ref="BZ15:BZ20" si="163">BZ14-BX15</f>
        <v>61</v>
      </c>
      <c r="CA15" s="11">
        <v>20</v>
      </c>
      <c r="CB15" s="12">
        <f t="shared" si="103"/>
        <v>3.1847133757961783E-2</v>
      </c>
      <c r="CC15" s="11"/>
      <c r="CD15" s="12">
        <f t="shared" si="104"/>
        <v>0</v>
      </c>
      <c r="CE15" s="13"/>
      <c r="CF15" s="11"/>
      <c r="CG15" s="11"/>
      <c r="CH15" s="14"/>
      <c r="CI15" s="10"/>
      <c r="CJ15" s="11"/>
      <c r="CK15" s="61">
        <f t="shared" ref="CK15:CK20" si="164">CK14-CI15</f>
        <v>623</v>
      </c>
      <c r="CL15" s="61">
        <f t="shared" ref="CL15:CL20" si="165">CL14-CJ15</f>
        <v>61</v>
      </c>
      <c r="CM15" s="11">
        <v>44</v>
      </c>
      <c r="CN15" s="472">
        <f t="shared" si="105"/>
        <v>7.0626003210272875E-2</v>
      </c>
      <c r="CO15" s="11"/>
      <c r="CP15" s="12">
        <f t="shared" si="106"/>
        <v>0</v>
      </c>
      <c r="CQ15" s="13"/>
      <c r="CR15" s="11"/>
      <c r="CS15" s="11"/>
      <c r="CT15" s="14"/>
      <c r="CU15" s="10">
        <v>1</v>
      </c>
      <c r="CV15" s="11"/>
      <c r="CW15" s="61">
        <f t="shared" ref="CW15:CW20" si="166">CW14-CU15</f>
        <v>624</v>
      </c>
      <c r="CX15" s="61">
        <f t="shared" ref="CX15:CX20" si="167">CX14-CV15</f>
        <v>61</v>
      </c>
      <c r="CY15" s="11">
        <v>21</v>
      </c>
      <c r="CZ15" s="12">
        <f t="shared" si="107"/>
        <v>3.3653846153846152E-2</v>
      </c>
      <c r="DA15" s="11"/>
      <c r="DB15" s="12">
        <f t="shared" si="108"/>
        <v>0</v>
      </c>
      <c r="DC15" s="13"/>
      <c r="DD15" s="11"/>
      <c r="DE15" s="11"/>
      <c r="DF15" s="14"/>
      <c r="DG15" s="10"/>
      <c r="DH15" s="11"/>
      <c r="DI15" s="61">
        <f t="shared" ref="DI15:DI20" si="168">DI14-DG15</f>
        <v>624</v>
      </c>
      <c r="DJ15" s="61">
        <f t="shared" ref="DJ15:DJ20" si="169">DJ14-DH15</f>
        <v>61</v>
      </c>
      <c r="DK15" s="11">
        <v>33</v>
      </c>
      <c r="DL15" s="472">
        <f t="shared" si="109"/>
        <v>5.2884615384615384E-2</v>
      </c>
      <c r="DM15" s="11"/>
      <c r="DN15" s="12">
        <f t="shared" si="110"/>
        <v>0</v>
      </c>
      <c r="DO15" s="13"/>
      <c r="DP15" s="11"/>
      <c r="DQ15" s="11"/>
      <c r="DR15" s="14"/>
      <c r="DS15" s="10"/>
      <c r="DT15" s="11"/>
      <c r="DU15" s="61">
        <f t="shared" ref="DU15:DU20" si="170">DU14-DS15</f>
        <v>187</v>
      </c>
      <c r="DV15" s="61">
        <f t="shared" ref="DV15:DV20" si="171">DV14-DT15</f>
        <v>17</v>
      </c>
      <c r="DW15" s="11">
        <v>8</v>
      </c>
      <c r="DX15" s="12">
        <f t="shared" si="111"/>
        <v>4.2780748663101602E-2</v>
      </c>
      <c r="DY15" s="11"/>
      <c r="DZ15" s="12">
        <f t="shared" si="112"/>
        <v>0</v>
      </c>
      <c r="EA15" s="13"/>
      <c r="EB15" s="11"/>
      <c r="EC15" s="11"/>
      <c r="ED15" s="14"/>
      <c r="EE15" s="10">
        <v>1</v>
      </c>
      <c r="EF15" s="11"/>
      <c r="EG15" s="61">
        <f t="shared" ref="EG15:EG20" si="172">EG14-EE15</f>
        <v>624</v>
      </c>
      <c r="EH15" s="61">
        <f t="shared" ref="EH15:EH20" si="173">EH14-EF15</f>
        <v>61</v>
      </c>
      <c r="EI15" s="11">
        <v>28</v>
      </c>
      <c r="EJ15" s="12">
        <f t="shared" si="113"/>
        <v>4.4871794871794872E-2</v>
      </c>
      <c r="EK15" s="11"/>
      <c r="EL15" s="12">
        <f t="shared" si="114"/>
        <v>0</v>
      </c>
      <c r="EM15" s="13"/>
      <c r="EN15" s="11"/>
      <c r="EO15" s="11"/>
      <c r="EP15" s="14"/>
      <c r="EQ15" s="10"/>
      <c r="ER15" s="11"/>
      <c r="ES15" s="61">
        <f t="shared" ref="ES15:ES20" si="174">ES14-EQ15</f>
        <v>624</v>
      </c>
      <c r="ET15" s="61">
        <f t="shared" ref="ET15:ET20" si="175">ET14-ER15</f>
        <v>60</v>
      </c>
      <c r="EU15" s="11">
        <v>24</v>
      </c>
      <c r="EV15" s="12">
        <f t="shared" si="115"/>
        <v>3.8461538461538464E-2</v>
      </c>
      <c r="EW15" s="11"/>
      <c r="EX15" s="12">
        <f t="shared" si="116"/>
        <v>0</v>
      </c>
      <c r="EY15" s="13"/>
      <c r="EZ15" s="11"/>
      <c r="FA15" s="11"/>
      <c r="FB15" s="14"/>
      <c r="FC15" s="10">
        <v>1</v>
      </c>
      <c r="FD15" s="11"/>
      <c r="FE15" s="61">
        <f t="shared" ref="FE15:FE20" si="176">FE14-FC15</f>
        <v>625</v>
      </c>
      <c r="FF15" s="61">
        <f t="shared" ref="FF15:FF20" si="177">FF14-FD15</f>
        <v>60</v>
      </c>
      <c r="FG15" s="11">
        <v>17</v>
      </c>
      <c r="FH15" s="12">
        <f t="shared" si="117"/>
        <v>2.7199999999999998E-2</v>
      </c>
      <c r="FI15" s="11"/>
      <c r="FJ15" s="12">
        <f t="shared" si="118"/>
        <v>0</v>
      </c>
      <c r="FK15" s="13"/>
      <c r="FL15" s="11"/>
      <c r="FM15" s="11"/>
      <c r="FN15" s="14"/>
      <c r="FO15" s="10"/>
      <c r="FP15" s="11"/>
      <c r="FQ15" s="61">
        <f t="shared" ref="FQ15:FQ20" si="178">FQ14-FO15</f>
        <v>625</v>
      </c>
      <c r="FR15" s="61">
        <f t="shared" ref="FR15:FR20" si="179">FR14-FP15</f>
        <v>61</v>
      </c>
      <c r="FS15" s="11">
        <v>4</v>
      </c>
      <c r="FT15" s="12">
        <f t="shared" si="119"/>
        <v>6.4000000000000003E-3</v>
      </c>
      <c r="FU15" s="11"/>
      <c r="FV15" s="12">
        <f t="shared" si="120"/>
        <v>0</v>
      </c>
      <c r="FW15" s="13"/>
      <c r="FX15" s="11"/>
      <c r="FY15" s="11"/>
      <c r="FZ15" s="14"/>
      <c r="GA15" s="10"/>
      <c r="GB15" s="11"/>
      <c r="GC15" s="61">
        <f t="shared" ref="GC15:GC20" si="180">GC14-GA15</f>
        <v>625</v>
      </c>
      <c r="GD15" s="61">
        <f t="shared" ref="GD15:GD20" si="181">GD14-GB15</f>
        <v>61</v>
      </c>
      <c r="GE15" s="11">
        <v>14</v>
      </c>
      <c r="GF15" s="12">
        <f t="shared" si="121"/>
        <v>2.24E-2</v>
      </c>
      <c r="GG15" s="11"/>
      <c r="GH15" s="12">
        <f t="shared" si="122"/>
        <v>0</v>
      </c>
      <c r="GI15" s="13"/>
      <c r="GJ15" s="11"/>
      <c r="GK15" s="11"/>
      <c r="GL15" s="14"/>
      <c r="GM15" s="10"/>
      <c r="GN15" s="11"/>
      <c r="GO15" s="61">
        <f t="shared" ref="GO15:GO20" si="182">GO14-GM15</f>
        <v>625</v>
      </c>
      <c r="GP15" s="61">
        <f t="shared" ref="GP15:GP20" si="183">GP14-GN15</f>
        <v>61</v>
      </c>
      <c r="GQ15" s="11">
        <v>12</v>
      </c>
      <c r="GR15" s="12">
        <f t="shared" si="123"/>
        <v>1.9199999999999998E-2</v>
      </c>
      <c r="GS15" s="11"/>
      <c r="GT15" s="12">
        <f t="shared" si="124"/>
        <v>0</v>
      </c>
      <c r="GU15" s="13"/>
      <c r="GV15" s="11"/>
      <c r="GW15" s="11"/>
      <c r="GX15" s="14"/>
      <c r="GY15" s="10"/>
      <c r="GZ15" s="11"/>
      <c r="HA15" s="61">
        <f t="shared" ref="HA15:HA20" si="184">HA14-GY15</f>
        <v>188</v>
      </c>
      <c r="HB15" s="61">
        <f t="shared" ref="HB15:HB20" si="185">HB14-GZ15</f>
        <v>16</v>
      </c>
      <c r="HC15" s="11">
        <v>2</v>
      </c>
      <c r="HD15" s="12">
        <f t="shared" si="125"/>
        <v>1.0638297872340425E-2</v>
      </c>
      <c r="HE15" s="11"/>
      <c r="HF15" s="12">
        <f t="shared" si="126"/>
        <v>0</v>
      </c>
      <c r="HG15" s="13"/>
      <c r="HH15" s="11"/>
      <c r="HI15" s="11"/>
      <c r="HJ15" s="14"/>
      <c r="HK15" s="10"/>
      <c r="HL15" s="11"/>
      <c r="HM15" s="61">
        <f t="shared" ref="HM15:HM20" si="186">HM14-HK15</f>
        <v>626</v>
      </c>
      <c r="HN15" s="61">
        <f t="shared" ref="HN15:HN20" si="187">HN14-HL15</f>
        <v>61</v>
      </c>
      <c r="HO15" s="11">
        <v>28</v>
      </c>
      <c r="HP15" s="12">
        <f t="shared" si="127"/>
        <v>4.472843450479233E-2</v>
      </c>
      <c r="HQ15" s="11"/>
      <c r="HR15" s="12">
        <f t="shared" si="128"/>
        <v>0</v>
      </c>
      <c r="HS15" s="13"/>
      <c r="HT15" s="11"/>
      <c r="HU15" s="11"/>
      <c r="HV15" s="14"/>
      <c r="HW15" s="10"/>
      <c r="HX15" s="11"/>
      <c r="HY15" s="61">
        <f t="shared" ref="HY15:HY20" si="188">HY14-HW15</f>
        <v>626</v>
      </c>
      <c r="HZ15" s="61">
        <f t="shared" ref="HZ15:HZ20" si="189">HZ14-HX15</f>
        <v>61</v>
      </c>
      <c r="IA15" s="11">
        <v>20</v>
      </c>
      <c r="IB15" s="12">
        <f t="shared" si="129"/>
        <v>3.1948881789137379E-2</v>
      </c>
      <c r="IC15" s="11"/>
      <c r="ID15" s="12">
        <f t="shared" si="130"/>
        <v>0</v>
      </c>
      <c r="IE15" s="13"/>
      <c r="IF15" s="11"/>
      <c r="IG15" s="11"/>
      <c r="IH15" s="14"/>
      <c r="II15" s="10"/>
      <c r="IJ15" s="11"/>
      <c r="IK15" s="61">
        <f t="shared" ref="IK15:IK20" si="190">IK14-II15</f>
        <v>628</v>
      </c>
      <c r="IL15" s="61">
        <f t="shared" ref="IL15:IL20" si="191">IL14-IJ15</f>
        <v>61</v>
      </c>
      <c r="IM15" s="11">
        <v>8</v>
      </c>
      <c r="IN15" s="12">
        <f t="shared" si="131"/>
        <v>1.2738853503184714E-2</v>
      </c>
      <c r="IO15" s="11"/>
      <c r="IP15" s="12">
        <f t="shared" si="132"/>
        <v>0</v>
      </c>
      <c r="IQ15" s="13"/>
      <c r="IR15" s="11"/>
      <c r="IS15" s="11"/>
      <c r="IT15" s="14"/>
      <c r="IU15" s="10"/>
      <c r="IV15" s="11"/>
      <c r="IW15" s="61">
        <f t="shared" ref="IW15:IW20" si="192">IW14-IU15</f>
        <v>0</v>
      </c>
      <c r="IX15" s="61">
        <f t="shared" ref="IX15:IX20" si="193">IX14-IV15</f>
        <v>0</v>
      </c>
      <c r="IY15" s="11"/>
      <c r="IZ15" s="12" t="e">
        <f t="shared" si="133"/>
        <v>#DIV/0!</v>
      </c>
      <c r="JA15" s="11"/>
      <c r="JB15" s="12" t="e">
        <f t="shared" si="134"/>
        <v>#DIV/0!</v>
      </c>
      <c r="JC15" s="13"/>
      <c r="JD15" s="11"/>
      <c r="JE15" s="11"/>
      <c r="JF15" s="14"/>
      <c r="JG15" s="10">
        <f t="shared" si="135"/>
        <v>4</v>
      </c>
      <c r="JH15" s="14">
        <f t="shared" si="136"/>
        <v>0</v>
      </c>
      <c r="JI15" s="373">
        <f t="shared" si="137"/>
        <v>11814</v>
      </c>
      <c r="JJ15" s="11">
        <f t="shared" si="138"/>
        <v>1145</v>
      </c>
      <c r="JK15" s="11">
        <f t="shared" si="139"/>
        <v>368</v>
      </c>
      <c r="JL15" s="79">
        <f t="shared" si="140"/>
        <v>3.1149483663450144E-2</v>
      </c>
      <c r="JM15" s="15">
        <f t="shared" si="141"/>
        <v>0</v>
      </c>
      <c r="JN15" s="12">
        <f t="shared" si="142"/>
        <v>0</v>
      </c>
      <c r="JO15" s="16"/>
      <c r="JP15" s="17"/>
      <c r="JQ15" s="16">
        <f t="shared" si="143"/>
        <v>0</v>
      </c>
      <c r="JR15" s="16"/>
      <c r="JS15" s="369" t="e">
        <f t="shared" si="81"/>
        <v>#DIV/0!</v>
      </c>
      <c r="JT15" s="15"/>
      <c r="JU15" s="285"/>
      <c r="JV15" s="404">
        <f t="shared" si="145"/>
        <v>2.6649746192893401E-2</v>
      </c>
      <c r="JW15" s="401">
        <f t="shared" si="146"/>
        <v>4.4517934367845333E-2</v>
      </c>
      <c r="JX15" s="406">
        <f t="shared" si="147"/>
        <v>2.2318031955363936E-2</v>
      </c>
      <c r="JY15" s="743"/>
      <c r="JZ15" s="690"/>
      <c r="KA15" s="693"/>
      <c r="KB15" s="725"/>
      <c r="KC15" s="722"/>
      <c r="KD15" s="722"/>
      <c r="KE15" s="722"/>
      <c r="KF15" s="722"/>
      <c r="KG15" s="723"/>
      <c r="KH15" s="727"/>
      <c r="KI15" s="67">
        <f t="shared" ref="KI15:KI20" si="194">C15+AA15+AM15+AY15+BK15+BW15</f>
        <v>1</v>
      </c>
      <c r="KJ15" s="430">
        <f>KI15/KB18</f>
        <v>2.5374270489723422E-4</v>
      </c>
      <c r="KK15" s="67">
        <f t="shared" ref="KK15:KK20" si="195">CI15+CU15+DG15+EE15+EQ15+FC15+DS15</f>
        <v>3</v>
      </c>
      <c r="KL15" s="425">
        <f>KK15/KD18</f>
        <v>7.6180802437785682E-4</v>
      </c>
      <c r="KM15" s="67">
        <f t="shared" si="148"/>
        <v>0</v>
      </c>
      <c r="KN15" s="425">
        <f>KM15/KF18</f>
        <v>0</v>
      </c>
    </row>
    <row r="16" spans="1:300" ht="19.5" thickTop="1" x14ac:dyDescent="0.25">
      <c r="A16" s="734"/>
      <c r="B16" s="436">
        <f t="shared" si="149"/>
        <v>45605</v>
      </c>
      <c r="C16" s="10">
        <v>1</v>
      </c>
      <c r="D16" s="11"/>
      <c r="E16" s="61">
        <f t="shared" si="150"/>
        <v>624</v>
      </c>
      <c r="F16" s="61">
        <f t="shared" si="150"/>
        <v>61</v>
      </c>
      <c r="G16" s="11">
        <v>11</v>
      </c>
      <c r="H16" s="12">
        <f t="shared" si="92"/>
        <v>1.7628205128205128E-2</v>
      </c>
      <c r="I16" s="11"/>
      <c r="J16" s="12">
        <f t="shared" si="151"/>
        <v>0</v>
      </c>
      <c r="K16" s="13"/>
      <c r="L16" s="11"/>
      <c r="M16" s="11"/>
      <c r="N16" s="14"/>
      <c r="O16" s="10"/>
      <c r="P16" s="11"/>
      <c r="Q16" s="61">
        <f t="shared" si="152"/>
        <v>626</v>
      </c>
      <c r="R16" s="61">
        <f t="shared" si="153"/>
        <v>61</v>
      </c>
      <c r="S16" s="11">
        <v>39</v>
      </c>
      <c r="T16" s="472">
        <f t="shared" si="93"/>
        <v>6.2300319488817889E-2</v>
      </c>
      <c r="U16" s="11"/>
      <c r="V16" s="12">
        <f t="shared" si="94"/>
        <v>0</v>
      </c>
      <c r="W16" s="13"/>
      <c r="X16" s="11"/>
      <c r="Y16" s="11"/>
      <c r="Z16" s="14"/>
      <c r="AA16" s="10"/>
      <c r="AB16" s="11"/>
      <c r="AC16" s="61">
        <f t="shared" si="154"/>
        <v>626</v>
      </c>
      <c r="AD16" s="61">
        <f t="shared" si="155"/>
        <v>61</v>
      </c>
      <c r="AE16" s="11">
        <v>54</v>
      </c>
      <c r="AF16" s="472">
        <f t="shared" si="95"/>
        <v>8.6261980830670923E-2</v>
      </c>
      <c r="AG16" s="11"/>
      <c r="AH16" s="12">
        <f t="shared" si="96"/>
        <v>0</v>
      </c>
      <c r="AI16" s="13"/>
      <c r="AJ16" s="11"/>
      <c r="AK16" s="11"/>
      <c r="AL16" s="14"/>
      <c r="AM16" s="10"/>
      <c r="AN16" s="11"/>
      <c r="AO16" s="61">
        <f t="shared" si="156"/>
        <v>189</v>
      </c>
      <c r="AP16" s="61">
        <f t="shared" si="157"/>
        <v>16</v>
      </c>
      <c r="AQ16" s="11">
        <v>19</v>
      </c>
      <c r="AR16" s="12">
        <f t="shared" si="97"/>
        <v>0.10052910052910052</v>
      </c>
      <c r="AS16" s="11"/>
      <c r="AT16" s="12">
        <f t="shared" si="98"/>
        <v>0</v>
      </c>
      <c r="AU16" s="13"/>
      <c r="AV16" s="11"/>
      <c r="AW16" s="11"/>
      <c r="AX16" s="14"/>
      <c r="AY16" s="10"/>
      <c r="AZ16" s="11"/>
      <c r="BA16" s="61">
        <f t="shared" si="158"/>
        <v>623</v>
      </c>
      <c r="BB16" s="61">
        <f t="shared" si="159"/>
        <v>61</v>
      </c>
      <c r="BC16" s="11">
        <v>32</v>
      </c>
      <c r="BD16" s="472">
        <f t="shared" si="99"/>
        <v>5.1364365971107544E-2</v>
      </c>
      <c r="BE16" s="11"/>
      <c r="BF16" s="12">
        <f t="shared" si="100"/>
        <v>0</v>
      </c>
      <c r="BG16" s="13"/>
      <c r="BH16" s="11"/>
      <c r="BI16" s="11"/>
      <c r="BJ16" s="14"/>
      <c r="BK16" s="10"/>
      <c r="BL16" s="11"/>
      <c r="BM16" s="61">
        <f t="shared" si="160"/>
        <v>623</v>
      </c>
      <c r="BN16" s="61">
        <f t="shared" si="161"/>
        <v>61</v>
      </c>
      <c r="BO16" s="11">
        <v>28</v>
      </c>
      <c r="BP16" s="12">
        <f t="shared" si="101"/>
        <v>4.49438202247191E-2</v>
      </c>
      <c r="BQ16" s="11"/>
      <c r="BR16" s="12">
        <f t="shared" si="102"/>
        <v>0</v>
      </c>
      <c r="BS16" s="13"/>
      <c r="BT16" s="11"/>
      <c r="BU16" s="11"/>
      <c r="BV16" s="14"/>
      <c r="BW16" s="10"/>
      <c r="BX16" s="11"/>
      <c r="BY16" s="61">
        <f t="shared" si="162"/>
        <v>628</v>
      </c>
      <c r="BZ16" s="61">
        <f t="shared" si="163"/>
        <v>61</v>
      </c>
      <c r="CA16" s="11">
        <v>33</v>
      </c>
      <c r="CB16" s="472">
        <f t="shared" si="103"/>
        <v>5.2547770700636945E-2</v>
      </c>
      <c r="CC16" s="11"/>
      <c r="CD16" s="12">
        <f t="shared" si="104"/>
        <v>0</v>
      </c>
      <c r="CE16" s="13"/>
      <c r="CF16" s="11"/>
      <c r="CG16" s="11"/>
      <c r="CH16" s="14"/>
      <c r="CI16" s="10"/>
      <c r="CJ16" s="11"/>
      <c r="CK16" s="61">
        <f t="shared" si="164"/>
        <v>623</v>
      </c>
      <c r="CL16" s="61">
        <f t="shared" si="165"/>
        <v>61</v>
      </c>
      <c r="CM16" s="11">
        <v>30</v>
      </c>
      <c r="CN16" s="12">
        <f t="shared" si="105"/>
        <v>7.7046548956661312E-2</v>
      </c>
      <c r="CO16" s="11">
        <v>18</v>
      </c>
      <c r="CP16" s="12">
        <f t="shared" si="106"/>
        <v>0.375</v>
      </c>
      <c r="CQ16" s="13"/>
      <c r="CR16" s="11"/>
      <c r="CS16" s="11"/>
      <c r="CT16" s="14"/>
      <c r="CU16" s="10"/>
      <c r="CV16" s="11"/>
      <c r="CW16" s="61">
        <f t="shared" si="166"/>
        <v>624</v>
      </c>
      <c r="CX16" s="61">
        <f t="shared" si="167"/>
        <v>61</v>
      </c>
      <c r="CY16" s="11">
        <v>14</v>
      </c>
      <c r="CZ16" s="12">
        <f t="shared" si="107"/>
        <v>3.5256410256410256E-2</v>
      </c>
      <c r="DA16" s="11">
        <v>8</v>
      </c>
      <c r="DB16" s="12">
        <f t="shared" si="108"/>
        <v>0.36363636363636365</v>
      </c>
      <c r="DC16" s="13"/>
      <c r="DD16" s="11"/>
      <c r="DE16" s="11"/>
      <c r="DF16" s="14"/>
      <c r="DG16" s="10"/>
      <c r="DH16" s="11"/>
      <c r="DI16" s="61">
        <f t="shared" si="168"/>
        <v>624</v>
      </c>
      <c r="DJ16" s="61">
        <f t="shared" si="169"/>
        <v>61</v>
      </c>
      <c r="DK16" s="11">
        <v>21</v>
      </c>
      <c r="DL16" s="12">
        <f t="shared" si="109"/>
        <v>5.2884615384615384E-2</v>
      </c>
      <c r="DM16" s="11">
        <v>12</v>
      </c>
      <c r="DN16" s="12">
        <f t="shared" si="110"/>
        <v>0.36363636363636365</v>
      </c>
      <c r="DO16" s="13"/>
      <c r="DP16" s="11"/>
      <c r="DQ16" s="11"/>
      <c r="DR16" s="14"/>
      <c r="DS16" s="10">
        <v>2</v>
      </c>
      <c r="DT16" s="11"/>
      <c r="DU16" s="61">
        <f t="shared" si="170"/>
        <v>185</v>
      </c>
      <c r="DV16" s="61">
        <f t="shared" si="171"/>
        <v>17</v>
      </c>
      <c r="DW16" s="11">
        <v>1</v>
      </c>
      <c r="DX16" s="12">
        <f t="shared" si="111"/>
        <v>4.3243243243243246E-2</v>
      </c>
      <c r="DY16" s="11">
        <v>7</v>
      </c>
      <c r="DZ16" s="12">
        <f t="shared" si="112"/>
        <v>0.875</v>
      </c>
      <c r="EA16" s="13"/>
      <c r="EB16" s="11"/>
      <c r="EC16" s="11"/>
      <c r="ED16" s="14"/>
      <c r="EE16" s="10"/>
      <c r="EF16" s="11"/>
      <c r="EG16" s="61">
        <f t="shared" si="172"/>
        <v>624</v>
      </c>
      <c r="EH16" s="61">
        <f t="shared" si="173"/>
        <v>61</v>
      </c>
      <c r="EI16" s="11">
        <v>27</v>
      </c>
      <c r="EJ16" s="472">
        <f t="shared" si="113"/>
        <v>5.7692307692307696E-2</v>
      </c>
      <c r="EK16" s="11">
        <v>9</v>
      </c>
      <c r="EL16" s="12">
        <f t="shared" si="114"/>
        <v>0.25</v>
      </c>
      <c r="EM16" s="13"/>
      <c r="EN16" s="11"/>
      <c r="EO16" s="11"/>
      <c r="EP16" s="14"/>
      <c r="EQ16" s="10"/>
      <c r="ER16" s="11"/>
      <c r="ES16" s="61">
        <f t="shared" si="174"/>
        <v>624</v>
      </c>
      <c r="ET16" s="61">
        <f t="shared" si="175"/>
        <v>60</v>
      </c>
      <c r="EU16" s="11">
        <v>3</v>
      </c>
      <c r="EV16" s="12">
        <f t="shared" si="115"/>
        <v>2.8846153846153848E-2</v>
      </c>
      <c r="EW16" s="11">
        <v>15</v>
      </c>
      <c r="EX16" s="12">
        <f t="shared" si="116"/>
        <v>0.83333333333333337</v>
      </c>
      <c r="EY16" s="13"/>
      <c r="EZ16" s="11"/>
      <c r="FA16" s="11"/>
      <c r="FB16" s="14"/>
      <c r="FC16" s="10">
        <v>1</v>
      </c>
      <c r="FD16" s="11"/>
      <c r="FE16" s="61">
        <f t="shared" si="176"/>
        <v>624</v>
      </c>
      <c r="FF16" s="61">
        <f t="shared" si="177"/>
        <v>60</v>
      </c>
      <c r="FG16" s="11">
        <v>3</v>
      </c>
      <c r="FH16" s="12">
        <f t="shared" si="117"/>
        <v>3.685897435897436E-2</v>
      </c>
      <c r="FI16" s="11">
        <v>20</v>
      </c>
      <c r="FJ16" s="12">
        <f t="shared" si="118"/>
        <v>0.86956521739130432</v>
      </c>
      <c r="FK16" s="13"/>
      <c r="FL16" s="11"/>
      <c r="FM16" s="11"/>
      <c r="FN16" s="14"/>
      <c r="FO16" s="10"/>
      <c r="FP16" s="11"/>
      <c r="FQ16" s="61">
        <f t="shared" si="178"/>
        <v>625</v>
      </c>
      <c r="FR16" s="61">
        <f t="shared" si="179"/>
        <v>61</v>
      </c>
      <c r="FS16" s="11">
        <v>3</v>
      </c>
      <c r="FT16" s="12">
        <f t="shared" si="119"/>
        <v>4.7999999999999996E-3</v>
      </c>
      <c r="FU16" s="11"/>
      <c r="FV16" s="12">
        <f t="shared" si="120"/>
        <v>0</v>
      </c>
      <c r="FW16" s="13"/>
      <c r="FX16" s="11"/>
      <c r="FY16" s="11"/>
      <c r="FZ16" s="14"/>
      <c r="GA16" s="10"/>
      <c r="GB16" s="11"/>
      <c r="GC16" s="61">
        <f t="shared" si="180"/>
        <v>625</v>
      </c>
      <c r="GD16" s="61">
        <f t="shared" si="181"/>
        <v>61</v>
      </c>
      <c r="GE16" s="11">
        <v>20</v>
      </c>
      <c r="GF16" s="12">
        <f t="shared" si="121"/>
        <v>3.2000000000000001E-2</v>
      </c>
      <c r="GG16" s="11"/>
      <c r="GH16" s="12">
        <f t="shared" si="122"/>
        <v>0</v>
      </c>
      <c r="GI16" s="13"/>
      <c r="GJ16" s="11"/>
      <c r="GK16" s="11"/>
      <c r="GL16" s="14"/>
      <c r="GM16" s="10"/>
      <c r="GN16" s="11"/>
      <c r="GO16" s="61">
        <f t="shared" si="182"/>
        <v>625</v>
      </c>
      <c r="GP16" s="61">
        <f t="shared" si="183"/>
        <v>61</v>
      </c>
      <c r="GQ16" s="11">
        <v>23</v>
      </c>
      <c r="GR16" s="12">
        <f t="shared" si="123"/>
        <v>3.6799999999999999E-2</v>
      </c>
      <c r="GS16" s="11"/>
      <c r="GT16" s="12">
        <f t="shared" si="124"/>
        <v>0</v>
      </c>
      <c r="GU16" s="13"/>
      <c r="GV16" s="11"/>
      <c r="GW16" s="11"/>
      <c r="GX16" s="14"/>
      <c r="GY16" s="10">
        <v>1</v>
      </c>
      <c r="GZ16" s="11"/>
      <c r="HA16" s="61">
        <f t="shared" si="184"/>
        <v>187</v>
      </c>
      <c r="HB16" s="61">
        <f t="shared" si="185"/>
        <v>16</v>
      </c>
      <c r="HC16" s="11">
        <v>4</v>
      </c>
      <c r="HD16" s="12">
        <f t="shared" si="125"/>
        <v>2.1390374331550801E-2</v>
      </c>
      <c r="HE16" s="11"/>
      <c r="HF16" s="12">
        <f t="shared" si="126"/>
        <v>0</v>
      </c>
      <c r="HG16" s="13"/>
      <c r="HH16" s="11"/>
      <c r="HI16" s="11"/>
      <c r="HJ16" s="14"/>
      <c r="HK16" s="10"/>
      <c r="HL16" s="11"/>
      <c r="HM16" s="61">
        <f t="shared" si="186"/>
        <v>626</v>
      </c>
      <c r="HN16" s="61">
        <f t="shared" si="187"/>
        <v>61</v>
      </c>
      <c r="HO16" s="11">
        <v>25</v>
      </c>
      <c r="HP16" s="12">
        <f t="shared" si="127"/>
        <v>3.9936102236421724E-2</v>
      </c>
      <c r="HQ16" s="11"/>
      <c r="HR16" s="12">
        <f t="shared" si="128"/>
        <v>0</v>
      </c>
      <c r="HS16" s="13"/>
      <c r="HT16" s="11"/>
      <c r="HU16" s="11"/>
      <c r="HV16" s="14"/>
      <c r="HW16" s="10"/>
      <c r="HX16" s="11"/>
      <c r="HY16" s="61">
        <f t="shared" si="188"/>
        <v>626</v>
      </c>
      <c r="HZ16" s="61">
        <f t="shared" si="189"/>
        <v>61</v>
      </c>
      <c r="IA16" s="11">
        <v>20</v>
      </c>
      <c r="IB16" s="12">
        <f t="shared" si="129"/>
        <v>3.1948881789137379E-2</v>
      </c>
      <c r="IC16" s="11"/>
      <c r="ID16" s="12">
        <f t="shared" si="130"/>
        <v>0</v>
      </c>
      <c r="IE16" s="13"/>
      <c r="IF16" s="11"/>
      <c r="IG16" s="11"/>
      <c r="IH16" s="14"/>
      <c r="II16" s="10"/>
      <c r="IJ16" s="11"/>
      <c r="IK16" s="61">
        <f t="shared" si="190"/>
        <v>628</v>
      </c>
      <c r="IL16" s="61">
        <f t="shared" si="191"/>
        <v>61</v>
      </c>
      <c r="IM16" s="11">
        <v>17</v>
      </c>
      <c r="IN16" s="12">
        <f t="shared" si="131"/>
        <v>2.7070063694267517E-2</v>
      </c>
      <c r="IO16" s="11"/>
      <c r="IP16" s="12">
        <f t="shared" si="132"/>
        <v>0</v>
      </c>
      <c r="IQ16" s="13"/>
      <c r="IR16" s="11"/>
      <c r="IS16" s="11"/>
      <c r="IT16" s="14"/>
      <c r="IU16" s="10"/>
      <c r="IV16" s="11"/>
      <c r="IW16" s="61">
        <f t="shared" si="192"/>
        <v>0</v>
      </c>
      <c r="IX16" s="61">
        <f t="shared" si="193"/>
        <v>0</v>
      </c>
      <c r="IY16" s="11"/>
      <c r="IZ16" s="12" t="e">
        <f t="shared" si="133"/>
        <v>#DIV/0!</v>
      </c>
      <c r="JA16" s="11"/>
      <c r="JB16" s="12" t="e">
        <f t="shared" si="134"/>
        <v>#DIV/0!</v>
      </c>
      <c r="JC16" s="13"/>
      <c r="JD16" s="11"/>
      <c r="JE16" s="11"/>
      <c r="JF16" s="14"/>
      <c r="JG16" s="10">
        <f t="shared" si="135"/>
        <v>5</v>
      </c>
      <c r="JH16" s="14">
        <f t="shared" si="136"/>
        <v>0</v>
      </c>
      <c r="JI16" s="373">
        <f t="shared" si="137"/>
        <v>11809</v>
      </c>
      <c r="JJ16" s="11">
        <f t="shared" si="138"/>
        <v>1145</v>
      </c>
      <c r="JK16" s="11">
        <f t="shared" si="139"/>
        <v>516</v>
      </c>
      <c r="JL16" s="79">
        <f t="shared" si="140"/>
        <v>4.3695486493352531E-2</v>
      </c>
      <c r="JM16" s="15">
        <f t="shared" si="141"/>
        <v>89</v>
      </c>
      <c r="JN16" s="12">
        <f t="shared" si="142"/>
        <v>0.17248062015503876</v>
      </c>
      <c r="JO16" s="16"/>
      <c r="JP16" s="17">
        <v>130</v>
      </c>
      <c r="JQ16" s="16">
        <f t="shared" si="143"/>
        <v>25.193798449612402</v>
      </c>
      <c r="JR16" s="16">
        <v>31</v>
      </c>
      <c r="JS16" s="369">
        <f t="shared" si="81"/>
        <v>0.34831460674157305</v>
      </c>
      <c r="JT16" s="15"/>
      <c r="JU16" s="285"/>
      <c r="JV16" s="404">
        <f t="shared" si="145"/>
        <v>5.4836252856054833E-2</v>
      </c>
      <c r="JW16" s="401">
        <f t="shared" si="146"/>
        <v>4.7861507128309569E-2</v>
      </c>
      <c r="JX16" s="406">
        <f t="shared" si="147"/>
        <v>2.8411973617453068E-2</v>
      </c>
      <c r="JY16" s="743"/>
      <c r="JZ16" s="690"/>
      <c r="KA16" s="693"/>
      <c r="KB16" s="718">
        <f>SUM(C21,O21,AA21,AM21,AY21,BK21,BW21)</f>
        <v>4</v>
      </c>
      <c r="KC16" s="714"/>
      <c r="KD16" s="714">
        <f>SUM(CI21,CU21,DG21,DS21,EE21,EQ21,FC21)</f>
        <v>11</v>
      </c>
      <c r="KE16" s="714"/>
      <c r="KF16" s="714">
        <f>SUM(FO21,GA21,GM21,GY21,HK21,HW21,II21)</f>
        <v>2</v>
      </c>
      <c r="KG16" s="715"/>
      <c r="KH16" s="728" t="s">
        <v>67</v>
      </c>
      <c r="KI16" s="67">
        <f t="shared" si="194"/>
        <v>1</v>
      </c>
      <c r="KJ16" s="430">
        <f>KI16/KB18</f>
        <v>2.5374270489723422E-4</v>
      </c>
      <c r="KK16" s="67">
        <f t="shared" si="195"/>
        <v>3</v>
      </c>
      <c r="KL16" s="425">
        <f>KK16/KD18</f>
        <v>7.6180802437785682E-4</v>
      </c>
      <c r="KM16" s="67">
        <f t="shared" si="148"/>
        <v>1</v>
      </c>
      <c r="KN16" s="425">
        <f>KM16/KF18</f>
        <v>2.5361399949277199E-4</v>
      </c>
    </row>
    <row r="17" spans="1:300" ht="19.5" thickBot="1" x14ac:dyDescent="0.3">
      <c r="A17" s="734"/>
      <c r="B17" s="436">
        <f t="shared" si="149"/>
        <v>45606</v>
      </c>
      <c r="C17" s="10"/>
      <c r="D17" s="11"/>
      <c r="E17" s="61">
        <f t="shared" si="150"/>
        <v>624</v>
      </c>
      <c r="F17" s="61">
        <f t="shared" si="150"/>
        <v>61</v>
      </c>
      <c r="G17" s="11">
        <v>2</v>
      </c>
      <c r="H17" s="12">
        <f t="shared" si="92"/>
        <v>2.2435897435897436E-2</v>
      </c>
      <c r="I17" s="11">
        <v>12</v>
      </c>
      <c r="J17" s="12">
        <f t="shared" si="151"/>
        <v>0.8571428571428571</v>
      </c>
      <c r="K17" s="11"/>
      <c r="L17" s="11"/>
      <c r="M17" s="18"/>
      <c r="N17" s="20"/>
      <c r="O17" s="10"/>
      <c r="P17" s="11"/>
      <c r="Q17" s="61">
        <f t="shared" si="152"/>
        <v>626</v>
      </c>
      <c r="R17" s="61">
        <f t="shared" si="153"/>
        <v>61</v>
      </c>
      <c r="S17" s="11">
        <v>8</v>
      </c>
      <c r="T17" s="12">
        <f t="shared" si="93"/>
        <v>6.5495207667731634E-2</v>
      </c>
      <c r="U17" s="11">
        <v>33</v>
      </c>
      <c r="V17" s="12">
        <f t="shared" si="94"/>
        <v>0.80487804878048785</v>
      </c>
      <c r="W17" s="11"/>
      <c r="X17" s="11"/>
      <c r="Y17" s="18"/>
      <c r="Z17" s="20"/>
      <c r="AA17" s="10"/>
      <c r="AB17" s="11"/>
      <c r="AC17" s="61">
        <f t="shared" si="154"/>
        <v>626</v>
      </c>
      <c r="AD17" s="61">
        <f t="shared" si="155"/>
        <v>61</v>
      </c>
      <c r="AE17" s="11">
        <v>14</v>
      </c>
      <c r="AF17" s="12">
        <f t="shared" si="95"/>
        <v>7.0287539936102233E-2</v>
      </c>
      <c r="AG17" s="11">
        <v>30</v>
      </c>
      <c r="AH17" s="12">
        <f t="shared" si="96"/>
        <v>0.68181818181818177</v>
      </c>
      <c r="AI17" s="11"/>
      <c r="AJ17" s="11"/>
      <c r="AK17" s="18"/>
      <c r="AL17" s="20"/>
      <c r="AM17" s="10"/>
      <c r="AN17" s="11"/>
      <c r="AO17" s="61">
        <f t="shared" si="156"/>
        <v>189</v>
      </c>
      <c r="AP17" s="61">
        <f t="shared" si="157"/>
        <v>16</v>
      </c>
      <c r="AQ17" s="11">
        <v>16</v>
      </c>
      <c r="AR17" s="12">
        <f t="shared" si="97"/>
        <v>0.13227513227513227</v>
      </c>
      <c r="AS17" s="11">
        <v>9</v>
      </c>
      <c r="AT17" s="12">
        <f t="shared" si="98"/>
        <v>0.36</v>
      </c>
      <c r="AU17" s="474">
        <v>131.30000000000001</v>
      </c>
      <c r="AV17" s="11"/>
      <c r="AW17" s="18"/>
      <c r="AX17" s="20"/>
      <c r="AY17" s="10"/>
      <c r="AZ17" s="11"/>
      <c r="BA17" s="61">
        <f t="shared" si="158"/>
        <v>623</v>
      </c>
      <c r="BB17" s="61">
        <f t="shared" si="159"/>
        <v>61</v>
      </c>
      <c r="BC17" s="11">
        <v>11</v>
      </c>
      <c r="BD17" s="12">
        <f t="shared" si="99"/>
        <v>7.5441412520064199E-2</v>
      </c>
      <c r="BE17" s="11">
        <v>36</v>
      </c>
      <c r="BF17" s="12">
        <f t="shared" si="100"/>
        <v>0.76595744680851063</v>
      </c>
      <c r="BG17" s="11"/>
      <c r="BH17" s="11"/>
      <c r="BI17" s="18"/>
      <c r="BJ17" s="20"/>
      <c r="BK17" s="10"/>
      <c r="BL17" s="11"/>
      <c r="BM17" s="61">
        <f t="shared" si="160"/>
        <v>623</v>
      </c>
      <c r="BN17" s="61">
        <f t="shared" si="161"/>
        <v>61</v>
      </c>
      <c r="BO17" s="11">
        <v>10</v>
      </c>
      <c r="BP17" s="472">
        <f t="shared" si="101"/>
        <v>5.7784911717495988E-2</v>
      </c>
      <c r="BQ17" s="11">
        <v>26</v>
      </c>
      <c r="BR17" s="12">
        <f t="shared" si="102"/>
        <v>0.72222222222222221</v>
      </c>
      <c r="BS17" s="11"/>
      <c r="BT17" s="11"/>
      <c r="BU17" s="18"/>
      <c r="BV17" s="20"/>
      <c r="BW17" s="10"/>
      <c r="BX17" s="11"/>
      <c r="BY17" s="61">
        <f t="shared" si="162"/>
        <v>628</v>
      </c>
      <c r="BZ17" s="61">
        <f t="shared" si="163"/>
        <v>61</v>
      </c>
      <c r="CA17" s="11">
        <v>13</v>
      </c>
      <c r="CB17" s="12">
        <f t="shared" si="103"/>
        <v>6.3694267515923567E-2</v>
      </c>
      <c r="CC17" s="11">
        <v>27</v>
      </c>
      <c r="CD17" s="12">
        <f t="shared" si="104"/>
        <v>0.67500000000000004</v>
      </c>
      <c r="CE17" s="11"/>
      <c r="CF17" s="11"/>
      <c r="CG17" s="18"/>
      <c r="CH17" s="20"/>
      <c r="CI17" s="10"/>
      <c r="CJ17" s="11"/>
      <c r="CK17" s="61">
        <f t="shared" si="164"/>
        <v>623</v>
      </c>
      <c r="CL17" s="61">
        <f t="shared" si="165"/>
        <v>61</v>
      </c>
      <c r="CM17" s="11">
        <v>50</v>
      </c>
      <c r="CN17" s="12">
        <f t="shared" si="105"/>
        <v>0.1332263242375602</v>
      </c>
      <c r="CO17" s="11">
        <v>33</v>
      </c>
      <c r="CP17" s="12">
        <f t="shared" si="106"/>
        <v>0.39759036144578314</v>
      </c>
      <c r="CQ17" s="474">
        <v>130.36000000000001</v>
      </c>
      <c r="CR17" s="11"/>
      <c r="CS17" s="18"/>
      <c r="CT17" s="20"/>
      <c r="CU17" s="10"/>
      <c r="CV17" s="11"/>
      <c r="CW17" s="61">
        <f t="shared" si="166"/>
        <v>624</v>
      </c>
      <c r="CX17" s="61">
        <f t="shared" si="167"/>
        <v>61</v>
      </c>
      <c r="CY17" s="11">
        <v>20</v>
      </c>
      <c r="CZ17" s="472">
        <f t="shared" si="107"/>
        <v>5.7692307692307696E-2</v>
      </c>
      <c r="DA17" s="11">
        <v>16</v>
      </c>
      <c r="DB17" s="12">
        <f t="shared" si="108"/>
        <v>0.44444444444444442</v>
      </c>
      <c r="DC17" s="11"/>
      <c r="DD17" s="11"/>
      <c r="DE17" s="18"/>
      <c r="DF17" s="20"/>
      <c r="DG17" s="10"/>
      <c r="DH17" s="11"/>
      <c r="DI17" s="61">
        <f t="shared" si="168"/>
        <v>624</v>
      </c>
      <c r="DJ17" s="61">
        <f t="shared" si="169"/>
        <v>61</v>
      </c>
      <c r="DK17" s="11">
        <v>41</v>
      </c>
      <c r="DL17" s="12">
        <f t="shared" si="109"/>
        <v>0.11217948717948718</v>
      </c>
      <c r="DM17" s="11">
        <v>29</v>
      </c>
      <c r="DN17" s="12">
        <f t="shared" si="110"/>
        <v>0.41428571428571431</v>
      </c>
      <c r="DO17" s="474">
        <v>130.36000000000001</v>
      </c>
      <c r="DP17" s="11"/>
      <c r="DQ17" s="18"/>
      <c r="DR17" s="20"/>
      <c r="DS17" s="10">
        <v>1</v>
      </c>
      <c r="DT17" s="11"/>
      <c r="DU17" s="61">
        <f t="shared" si="170"/>
        <v>184</v>
      </c>
      <c r="DV17" s="61">
        <f t="shared" si="171"/>
        <v>17</v>
      </c>
      <c r="DW17" s="11">
        <v>7</v>
      </c>
      <c r="DX17" s="472">
        <f t="shared" si="111"/>
        <v>8.6956521739130432E-2</v>
      </c>
      <c r="DY17" s="11">
        <v>9</v>
      </c>
      <c r="DZ17" s="12">
        <f t="shared" si="112"/>
        <v>0.5625</v>
      </c>
      <c r="EA17" s="11"/>
      <c r="EB17" s="11"/>
      <c r="EC17" s="18"/>
      <c r="ED17" s="20"/>
      <c r="EE17" s="10"/>
      <c r="EF17" s="11"/>
      <c r="EG17" s="61">
        <f t="shared" si="172"/>
        <v>624</v>
      </c>
      <c r="EH17" s="61">
        <f t="shared" si="173"/>
        <v>61</v>
      </c>
      <c r="EI17" s="11">
        <v>35</v>
      </c>
      <c r="EJ17" s="12">
        <f t="shared" si="113"/>
        <v>8.6538461538461536E-2</v>
      </c>
      <c r="EK17" s="11">
        <v>19</v>
      </c>
      <c r="EL17" s="12">
        <f t="shared" si="114"/>
        <v>0.35185185185185186</v>
      </c>
      <c r="EM17" s="11"/>
      <c r="EN17" s="11"/>
      <c r="EO17" s="18"/>
      <c r="EP17" s="20"/>
      <c r="EQ17" s="10"/>
      <c r="ER17" s="11"/>
      <c r="ES17" s="61">
        <f t="shared" si="174"/>
        <v>624</v>
      </c>
      <c r="ET17" s="61">
        <f t="shared" si="175"/>
        <v>60</v>
      </c>
      <c r="EU17" s="11">
        <v>27</v>
      </c>
      <c r="EV17" s="472">
        <f t="shared" si="115"/>
        <v>7.5320512820512817E-2</v>
      </c>
      <c r="EW17" s="11">
        <v>20</v>
      </c>
      <c r="EX17" s="12">
        <f t="shared" si="116"/>
        <v>0.42553191489361702</v>
      </c>
      <c r="EY17" s="11"/>
      <c r="EZ17" s="11"/>
      <c r="FA17" s="18"/>
      <c r="FB17" s="20"/>
      <c r="FC17" s="10"/>
      <c r="FD17" s="11"/>
      <c r="FE17" s="61">
        <f t="shared" si="176"/>
        <v>624</v>
      </c>
      <c r="FF17" s="61">
        <f t="shared" si="177"/>
        <v>60</v>
      </c>
      <c r="FG17" s="11">
        <v>26</v>
      </c>
      <c r="FH17" s="472">
        <f t="shared" si="117"/>
        <v>8.4935897435897439E-2</v>
      </c>
      <c r="FI17" s="11">
        <v>27</v>
      </c>
      <c r="FJ17" s="12">
        <f t="shared" si="118"/>
        <v>0.50943396226415094</v>
      </c>
      <c r="FK17" s="11"/>
      <c r="FL17" s="11"/>
      <c r="FM17" s="18"/>
      <c r="FN17" s="20"/>
      <c r="FO17" s="10"/>
      <c r="FP17" s="11"/>
      <c r="FQ17" s="61">
        <f t="shared" si="178"/>
        <v>625</v>
      </c>
      <c r="FR17" s="61">
        <f t="shared" si="179"/>
        <v>61</v>
      </c>
      <c r="FS17" s="11">
        <v>13</v>
      </c>
      <c r="FT17" s="12">
        <f t="shared" si="119"/>
        <v>2.0799999999999999E-2</v>
      </c>
      <c r="FU17" s="11"/>
      <c r="FV17" s="12">
        <f t="shared" si="120"/>
        <v>0</v>
      </c>
      <c r="FW17" s="11"/>
      <c r="FX17" s="11"/>
      <c r="FY17" s="18"/>
      <c r="FZ17" s="20"/>
      <c r="GA17" s="10"/>
      <c r="GB17" s="11"/>
      <c r="GC17" s="61">
        <f t="shared" si="180"/>
        <v>625</v>
      </c>
      <c r="GD17" s="61">
        <f t="shared" si="181"/>
        <v>61</v>
      </c>
      <c r="GE17" s="11">
        <v>40</v>
      </c>
      <c r="GF17" s="472">
        <f t="shared" si="121"/>
        <v>6.4000000000000001E-2</v>
      </c>
      <c r="GG17" s="11"/>
      <c r="GH17" s="12">
        <f t="shared" si="122"/>
        <v>0</v>
      </c>
      <c r="GI17" s="11"/>
      <c r="GJ17" s="11"/>
      <c r="GK17" s="18"/>
      <c r="GL17" s="20"/>
      <c r="GM17" s="10"/>
      <c r="GN17" s="11"/>
      <c r="GO17" s="61">
        <f t="shared" si="182"/>
        <v>625</v>
      </c>
      <c r="GP17" s="61">
        <f t="shared" si="183"/>
        <v>61</v>
      </c>
      <c r="GQ17" s="11">
        <v>37</v>
      </c>
      <c r="GR17" s="472">
        <f t="shared" si="123"/>
        <v>5.9200000000000003E-2</v>
      </c>
      <c r="GS17" s="11"/>
      <c r="GT17" s="12">
        <f t="shared" si="124"/>
        <v>0</v>
      </c>
      <c r="GU17" s="11"/>
      <c r="GV17" s="11"/>
      <c r="GW17" s="18"/>
      <c r="GX17" s="20"/>
      <c r="GY17" s="10"/>
      <c r="GZ17" s="11"/>
      <c r="HA17" s="61">
        <f t="shared" si="184"/>
        <v>187</v>
      </c>
      <c r="HB17" s="61">
        <f t="shared" si="185"/>
        <v>16</v>
      </c>
      <c r="HC17" s="11">
        <v>7</v>
      </c>
      <c r="HD17" s="12">
        <f t="shared" si="125"/>
        <v>3.7433155080213901E-2</v>
      </c>
      <c r="HE17" s="11"/>
      <c r="HF17" s="12">
        <f t="shared" si="126"/>
        <v>0</v>
      </c>
      <c r="HG17" s="11"/>
      <c r="HH17" s="11"/>
      <c r="HI17" s="18"/>
      <c r="HJ17" s="20"/>
      <c r="HK17" s="10"/>
      <c r="HL17" s="11"/>
      <c r="HM17" s="61">
        <f t="shared" si="186"/>
        <v>626</v>
      </c>
      <c r="HN17" s="61">
        <f t="shared" si="187"/>
        <v>61</v>
      </c>
      <c r="HO17" s="11">
        <v>53</v>
      </c>
      <c r="HP17" s="472">
        <f t="shared" si="127"/>
        <v>8.4664536741214061E-2</v>
      </c>
      <c r="HQ17" s="11"/>
      <c r="HR17" s="12">
        <f t="shared" si="128"/>
        <v>0</v>
      </c>
      <c r="HS17" s="11"/>
      <c r="HT17" s="11"/>
      <c r="HU17" s="18"/>
      <c r="HV17" s="20"/>
      <c r="HW17" s="10"/>
      <c r="HX17" s="11"/>
      <c r="HY17" s="61">
        <f t="shared" si="188"/>
        <v>626</v>
      </c>
      <c r="HZ17" s="61">
        <f t="shared" si="189"/>
        <v>61</v>
      </c>
      <c r="IA17" s="11">
        <v>43</v>
      </c>
      <c r="IB17" s="472">
        <f t="shared" si="129"/>
        <v>6.8690095846645371E-2</v>
      </c>
      <c r="IC17" s="11"/>
      <c r="ID17" s="12">
        <f t="shared" si="130"/>
        <v>0</v>
      </c>
      <c r="IE17" s="11"/>
      <c r="IF17" s="11"/>
      <c r="IG17" s="18"/>
      <c r="IH17" s="20"/>
      <c r="II17" s="10">
        <v>1</v>
      </c>
      <c r="IJ17" s="11"/>
      <c r="IK17" s="61">
        <f t="shared" si="190"/>
        <v>627</v>
      </c>
      <c r="IL17" s="61">
        <f t="shared" si="191"/>
        <v>61</v>
      </c>
      <c r="IM17" s="11">
        <v>23</v>
      </c>
      <c r="IN17" s="12">
        <f t="shared" si="131"/>
        <v>3.6682615629984053E-2</v>
      </c>
      <c r="IO17" s="11"/>
      <c r="IP17" s="12">
        <f t="shared" si="132"/>
        <v>0</v>
      </c>
      <c r="IQ17" s="11"/>
      <c r="IR17" s="11"/>
      <c r="IS17" s="18"/>
      <c r="IT17" s="20"/>
      <c r="IU17" s="10"/>
      <c r="IV17" s="11"/>
      <c r="IW17" s="61">
        <f t="shared" si="192"/>
        <v>0</v>
      </c>
      <c r="IX17" s="61">
        <f t="shared" si="193"/>
        <v>0</v>
      </c>
      <c r="IY17" s="11"/>
      <c r="IZ17" s="12" t="e">
        <f t="shared" si="133"/>
        <v>#DIV/0!</v>
      </c>
      <c r="JA17" s="11"/>
      <c r="JB17" s="12" t="e">
        <f t="shared" si="134"/>
        <v>#DIV/0!</v>
      </c>
      <c r="JC17" s="11"/>
      <c r="JD17" s="11"/>
      <c r="JE17" s="18"/>
      <c r="JF17" s="20"/>
      <c r="JG17" s="10">
        <f t="shared" si="135"/>
        <v>2</v>
      </c>
      <c r="JH17" s="14">
        <f t="shared" si="136"/>
        <v>0</v>
      </c>
      <c r="JI17" s="373">
        <f t="shared" si="137"/>
        <v>11807</v>
      </c>
      <c r="JJ17" s="11">
        <f t="shared" si="138"/>
        <v>1145</v>
      </c>
      <c r="JK17" s="11">
        <f t="shared" si="139"/>
        <v>822</v>
      </c>
      <c r="JL17" s="79">
        <f t="shared" si="140"/>
        <v>6.9619717116964519E-2</v>
      </c>
      <c r="JM17" s="15">
        <f t="shared" si="141"/>
        <v>326</v>
      </c>
      <c r="JN17" s="12">
        <f t="shared" si="142"/>
        <v>0.39659367396593675</v>
      </c>
      <c r="JO17" s="16">
        <v>45.1</v>
      </c>
      <c r="JP17" s="17">
        <v>350</v>
      </c>
      <c r="JQ17" s="16">
        <f t="shared" si="143"/>
        <v>42.579075425790755</v>
      </c>
      <c r="JR17" s="16">
        <v>95</v>
      </c>
      <c r="JS17" s="369">
        <f t="shared" si="81"/>
        <v>0.29141104294478526</v>
      </c>
      <c r="JT17" s="18"/>
      <c r="JU17" s="21"/>
      <c r="JV17" s="404">
        <f t="shared" si="145"/>
        <v>6.2706270627062702E-2</v>
      </c>
      <c r="JW17" s="401">
        <f t="shared" si="146"/>
        <v>9.1418385536032598E-2</v>
      </c>
      <c r="JX17" s="406">
        <f t="shared" si="147"/>
        <v>5.4808424257802586E-2</v>
      </c>
      <c r="JY17" s="743"/>
      <c r="JZ17" s="690"/>
      <c r="KA17" s="693"/>
      <c r="KB17" s="719"/>
      <c r="KC17" s="716"/>
      <c r="KD17" s="716"/>
      <c r="KE17" s="716"/>
      <c r="KF17" s="716"/>
      <c r="KG17" s="717"/>
      <c r="KH17" s="727"/>
      <c r="KI17" s="67">
        <f t="shared" si="194"/>
        <v>0</v>
      </c>
      <c r="KJ17" s="430">
        <f>KI17/KB18</f>
        <v>0</v>
      </c>
      <c r="KK17" s="67">
        <f t="shared" si="195"/>
        <v>1</v>
      </c>
      <c r="KL17" s="425">
        <f>KK17/KD18</f>
        <v>2.5393600812595224E-4</v>
      </c>
      <c r="KM17" s="67">
        <f t="shared" si="148"/>
        <v>1</v>
      </c>
      <c r="KN17" s="425">
        <f>KM17/KF18</f>
        <v>2.5361399949277199E-4</v>
      </c>
    </row>
    <row r="18" spans="1:300" ht="19.5" thickTop="1" x14ac:dyDescent="0.25">
      <c r="A18" s="734"/>
      <c r="B18" s="436">
        <f>+B17+1</f>
        <v>45607</v>
      </c>
      <c r="C18" s="10"/>
      <c r="D18" s="11"/>
      <c r="E18" s="61">
        <f t="shared" si="150"/>
        <v>624</v>
      </c>
      <c r="F18" s="61">
        <f t="shared" si="150"/>
        <v>61</v>
      </c>
      <c r="G18" s="11">
        <v>12</v>
      </c>
      <c r="H18" s="472">
        <f t="shared" si="92"/>
        <v>4.3269230769230768E-2</v>
      </c>
      <c r="I18" s="11">
        <v>15</v>
      </c>
      <c r="J18" s="12">
        <f t="shared" si="151"/>
        <v>0.55555555555555558</v>
      </c>
      <c r="K18" s="13"/>
      <c r="L18" s="13"/>
      <c r="M18" s="18"/>
      <c r="N18" s="20"/>
      <c r="O18" s="10"/>
      <c r="P18" s="11"/>
      <c r="Q18" s="61">
        <f t="shared" si="152"/>
        <v>626</v>
      </c>
      <c r="R18" s="61">
        <f t="shared" si="153"/>
        <v>61</v>
      </c>
      <c r="S18" s="11">
        <v>27</v>
      </c>
      <c r="T18" s="12">
        <f t="shared" si="93"/>
        <v>0.10063897763578275</v>
      </c>
      <c r="U18" s="11">
        <v>36</v>
      </c>
      <c r="V18" s="12">
        <f t="shared" si="94"/>
        <v>0.5714285714285714</v>
      </c>
      <c r="W18" s="473">
        <v>130.36000000000001</v>
      </c>
      <c r="X18" s="13"/>
      <c r="Y18" s="25"/>
      <c r="Z18" s="37"/>
      <c r="AA18" s="10"/>
      <c r="AB18" s="11"/>
      <c r="AC18" s="61">
        <f t="shared" si="154"/>
        <v>626</v>
      </c>
      <c r="AD18" s="61">
        <f t="shared" si="155"/>
        <v>61</v>
      </c>
      <c r="AE18" s="11">
        <v>20</v>
      </c>
      <c r="AF18" s="12">
        <f t="shared" si="95"/>
        <v>0.12779552715654952</v>
      </c>
      <c r="AG18" s="11">
        <v>60</v>
      </c>
      <c r="AH18" s="12">
        <f t="shared" si="96"/>
        <v>0.75</v>
      </c>
      <c r="AI18" s="473">
        <v>130.36000000000001</v>
      </c>
      <c r="AJ18" s="13"/>
      <c r="AK18" s="25"/>
      <c r="AL18" s="37"/>
      <c r="AM18" s="10"/>
      <c r="AN18" s="11"/>
      <c r="AO18" s="61">
        <f t="shared" si="156"/>
        <v>189</v>
      </c>
      <c r="AP18" s="61">
        <f t="shared" si="157"/>
        <v>16</v>
      </c>
      <c r="AQ18" s="11">
        <v>17</v>
      </c>
      <c r="AR18" s="476">
        <f t="shared" si="97"/>
        <v>0.17460317460317459</v>
      </c>
      <c r="AS18" s="11">
        <v>16</v>
      </c>
      <c r="AT18" s="12">
        <f t="shared" si="98"/>
        <v>0.48484848484848486</v>
      </c>
      <c r="AU18" s="13"/>
      <c r="AV18" s="13"/>
      <c r="AW18" s="25"/>
      <c r="AX18" s="37"/>
      <c r="AY18" s="10"/>
      <c r="AZ18" s="11"/>
      <c r="BA18" s="61">
        <f t="shared" si="158"/>
        <v>623</v>
      </c>
      <c r="BB18" s="61">
        <f t="shared" si="159"/>
        <v>61</v>
      </c>
      <c r="BC18" s="11">
        <v>28</v>
      </c>
      <c r="BD18" s="12">
        <f t="shared" si="99"/>
        <v>0.11717495987158909</v>
      </c>
      <c r="BE18" s="11">
        <v>45</v>
      </c>
      <c r="BF18" s="12">
        <f t="shared" si="100"/>
        <v>0.61643835616438358</v>
      </c>
      <c r="BG18" s="473">
        <v>132.24</v>
      </c>
      <c r="BH18" s="13"/>
      <c r="BI18" s="25"/>
      <c r="BJ18" s="37"/>
      <c r="BK18" s="10">
        <v>1</v>
      </c>
      <c r="BL18" s="11"/>
      <c r="BM18" s="61">
        <f t="shared" si="160"/>
        <v>622</v>
      </c>
      <c r="BN18" s="61">
        <f t="shared" si="161"/>
        <v>61</v>
      </c>
      <c r="BO18" s="11">
        <v>32</v>
      </c>
      <c r="BP18" s="12">
        <f t="shared" si="101"/>
        <v>8.3601286173633438E-2</v>
      </c>
      <c r="BQ18" s="11">
        <v>20</v>
      </c>
      <c r="BR18" s="12">
        <f t="shared" si="102"/>
        <v>0.38461538461538464</v>
      </c>
      <c r="BS18" s="13">
        <v>33</v>
      </c>
      <c r="BT18" s="13"/>
      <c r="BU18" s="25"/>
      <c r="BV18" s="37"/>
      <c r="BW18" s="10"/>
      <c r="BX18" s="11"/>
      <c r="BY18" s="61">
        <f t="shared" si="162"/>
        <v>628</v>
      </c>
      <c r="BZ18" s="61">
        <f t="shared" si="163"/>
        <v>61</v>
      </c>
      <c r="CA18" s="11">
        <v>33</v>
      </c>
      <c r="CB18" s="12">
        <f t="shared" si="103"/>
        <v>9.5541401273885357E-2</v>
      </c>
      <c r="CC18" s="11">
        <v>27</v>
      </c>
      <c r="CD18" s="12">
        <f t="shared" si="104"/>
        <v>0.45</v>
      </c>
      <c r="CE18" s="473">
        <v>130.36000000000001</v>
      </c>
      <c r="CF18" s="13"/>
      <c r="CG18" s="25"/>
      <c r="CH18" s="37"/>
      <c r="CI18" s="10"/>
      <c r="CJ18" s="11"/>
      <c r="CK18" s="61">
        <f t="shared" si="164"/>
        <v>623</v>
      </c>
      <c r="CL18" s="61">
        <f t="shared" si="165"/>
        <v>61</v>
      </c>
      <c r="CM18" s="11">
        <v>73</v>
      </c>
      <c r="CN18" s="476">
        <f t="shared" si="105"/>
        <v>0.16051364365971107</v>
      </c>
      <c r="CO18" s="11">
        <v>27</v>
      </c>
      <c r="CP18" s="12">
        <f t="shared" si="106"/>
        <v>0.27</v>
      </c>
      <c r="CQ18" s="13"/>
      <c r="CR18" s="13"/>
      <c r="CS18" s="25"/>
      <c r="CT18" s="37"/>
      <c r="CU18" s="10"/>
      <c r="CV18" s="11"/>
      <c r="CW18" s="61">
        <f t="shared" si="166"/>
        <v>624</v>
      </c>
      <c r="CX18" s="61">
        <f t="shared" si="167"/>
        <v>61</v>
      </c>
      <c r="CY18" s="11">
        <v>44</v>
      </c>
      <c r="CZ18" s="12">
        <f t="shared" si="107"/>
        <v>9.9358974358974353E-2</v>
      </c>
      <c r="DA18" s="11">
        <v>18</v>
      </c>
      <c r="DB18" s="12">
        <f t="shared" si="108"/>
        <v>0.29032258064516131</v>
      </c>
      <c r="DC18" s="13"/>
      <c r="DD18" s="13"/>
      <c r="DE18" s="25"/>
      <c r="DF18" s="37"/>
      <c r="DG18" s="10"/>
      <c r="DH18" s="11"/>
      <c r="DI18" s="61">
        <f t="shared" si="168"/>
        <v>624</v>
      </c>
      <c r="DJ18" s="61">
        <f t="shared" si="169"/>
        <v>61</v>
      </c>
      <c r="DK18" s="11">
        <v>68</v>
      </c>
      <c r="DL18" s="476">
        <f t="shared" si="109"/>
        <v>0.17307692307692307</v>
      </c>
      <c r="DM18" s="11">
        <v>40</v>
      </c>
      <c r="DN18" s="12">
        <f t="shared" si="110"/>
        <v>0.37037037037037035</v>
      </c>
      <c r="DO18" s="13"/>
      <c r="DP18" s="13"/>
      <c r="DQ18" s="25"/>
      <c r="DR18" s="37"/>
      <c r="DS18" s="10"/>
      <c r="DT18" s="11"/>
      <c r="DU18" s="61">
        <f t="shared" si="170"/>
        <v>184</v>
      </c>
      <c r="DV18" s="61">
        <f t="shared" si="171"/>
        <v>17</v>
      </c>
      <c r="DW18" s="11">
        <v>8</v>
      </c>
      <c r="DX18" s="12">
        <f t="shared" si="111"/>
        <v>7.6086956521739135E-2</v>
      </c>
      <c r="DY18" s="11">
        <v>6</v>
      </c>
      <c r="DZ18" s="12">
        <f t="shared" si="112"/>
        <v>0.42857142857142855</v>
      </c>
      <c r="EA18" s="13"/>
      <c r="EB18" s="13"/>
      <c r="EC18" s="25"/>
      <c r="ED18" s="37"/>
      <c r="EE18" s="10"/>
      <c r="EF18" s="11"/>
      <c r="EG18" s="61">
        <f t="shared" si="172"/>
        <v>624</v>
      </c>
      <c r="EH18" s="61">
        <f t="shared" si="173"/>
        <v>61</v>
      </c>
      <c r="EI18" s="11">
        <v>47</v>
      </c>
      <c r="EJ18" s="12">
        <f t="shared" si="113"/>
        <v>0.11858974358974358</v>
      </c>
      <c r="EK18" s="11">
        <v>27</v>
      </c>
      <c r="EL18" s="12">
        <f t="shared" si="114"/>
        <v>0.36486486486486486</v>
      </c>
      <c r="EM18" s="473">
        <v>131.30000000000001</v>
      </c>
      <c r="EN18" s="13"/>
      <c r="EO18" s="25"/>
      <c r="EP18" s="37"/>
      <c r="EQ18" s="10"/>
      <c r="ER18" s="11"/>
      <c r="ES18" s="61">
        <f t="shared" si="174"/>
        <v>624</v>
      </c>
      <c r="ET18" s="61">
        <f t="shared" si="175"/>
        <v>60</v>
      </c>
      <c r="EU18" s="11">
        <v>43</v>
      </c>
      <c r="EV18" s="12">
        <f t="shared" si="115"/>
        <v>0.10576923076923077</v>
      </c>
      <c r="EW18" s="11">
        <v>23</v>
      </c>
      <c r="EX18" s="12">
        <f t="shared" si="116"/>
        <v>0.34848484848484851</v>
      </c>
      <c r="EY18" s="13"/>
      <c r="EZ18" s="13"/>
      <c r="FA18" s="25"/>
      <c r="FB18" s="37"/>
      <c r="FC18" s="10"/>
      <c r="FD18" s="11"/>
      <c r="FE18" s="61">
        <f t="shared" si="176"/>
        <v>624</v>
      </c>
      <c r="FF18" s="61">
        <f t="shared" si="177"/>
        <v>60</v>
      </c>
      <c r="FG18" s="11">
        <v>33</v>
      </c>
      <c r="FH18" s="12">
        <f t="shared" si="117"/>
        <v>9.2948717948717952E-2</v>
      </c>
      <c r="FI18" s="11">
        <v>25</v>
      </c>
      <c r="FJ18" s="12">
        <f t="shared" si="118"/>
        <v>0.43103448275862066</v>
      </c>
      <c r="FK18" s="13"/>
      <c r="FL18" s="13"/>
      <c r="FM18" s="25"/>
      <c r="FN18" s="37"/>
      <c r="FO18" s="10"/>
      <c r="FP18" s="11"/>
      <c r="FQ18" s="61">
        <f t="shared" si="178"/>
        <v>625</v>
      </c>
      <c r="FR18" s="61">
        <f t="shared" si="179"/>
        <v>61</v>
      </c>
      <c r="FS18" s="11">
        <v>4</v>
      </c>
      <c r="FT18" s="12">
        <f t="shared" si="119"/>
        <v>3.3599999999999998E-2</v>
      </c>
      <c r="FU18" s="11">
        <v>17</v>
      </c>
      <c r="FV18" s="12">
        <f t="shared" si="120"/>
        <v>0.80952380952380953</v>
      </c>
      <c r="FW18" s="13"/>
      <c r="FX18" s="13"/>
      <c r="FY18" s="25"/>
      <c r="FZ18" s="37"/>
      <c r="GA18" s="10"/>
      <c r="GB18" s="11"/>
      <c r="GC18" s="61">
        <f t="shared" si="180"/>
        <v>625</v>
      </c>
      <c r="GD18" s="61">
        <f t="shared" si="181"/>
        <v>61</v>
      </c>
      <c r="GE18" s="11">
        <v>15</v>
      </c>
      <c r="GF18" s="12">
        <f t="shared" si="121"/>
        <v>0.1008</v>
      </c>
      <c r="GG18" s="11">
        <v>48</v>
      </c>
      <c r="GH18" s="12">
        <f t="shared" si="122"/>
        <v>0.76190476190476186</v>
      </c>
      <c r="GI18" s="13"/>
      <c r="GJ18" s="13"/>
      <c r="GK18" s="25"/>
      <c r="GL18" s="37"/>
      <c r="GM18" s="10"/>
      <c r="GN18" s="11"/>
      <c r="GO18" s="61">
        <f t="shared" si="182"/>
        <v>625</v>
      </c>
      <c r="GP18" s="61">
        <f t="shared" si="183"/>
        <v>61</v>
      </c>
      <c r="GQ18" s="11">
        <v>26</v>
      </c>
      <c r="GR18" s="12">
        <f t="shared" si="123"/>
        <v>9.1200000000000003E-2</v>
      </c>
      <c r="GS18" s="11">
        <v>31</v>
      </c>
      <c r="GT18" s="12">
        <f t="shared" si="124"/>
        <v>0.54385964912280704</v>
      </c>
      <c r="GU18" s="13"/>
      <c r="GV18" s="13"/>
      <c r="GW18" s="25"/>
      <c r="GX18" s="37"/>
      <c r="GY18" s="10"/>
      <c r="GZ18" s="11"/>
      <c r="HA18" s="61">
        <f t="shared" si="184"/>
        <v>187</v>
      </c>
      <c r="HB18" s="61">
        <f t="shared" si="185"/>
        <v>16</v>
      </c>
      <c r="HC18" s="11">
        <v>6</v>
      </c>
      <c r="HD18" s="472">
        <f t="shared" si="125"/>
        <v>5.3475935828877004E-2</v>
      </c>
      <c r="HE18" s="11">
        <v>4</v>
      </c>
      <c r="HF18" s="12">
        <f t="shared" si="126"/>
        <v>0.4</v>
      </c>
      <c r="HG18" s="13"/>
      <c r="HH18" s="13"/>
      <c r="HI18" s="25"/>
      <c r="HJ18" s="37"/>
      <c r="HK18" s="10"/>
      <c r="HL18" s="11"/>
      <c r="HM18" s="61">
        <f t="shared" si="186"/>
        <v>626</v>
      </c>
      <c r="HN18" s="61">
        <f t="shared" si="187"/>
        <v>61</v>
      </c>
      <c r="HO18" s="11">
        <v>15</v>
      </c>
      <c r="HP18" s="12">
        <f t="shared" si="127"/>
        <v>7.0287539936102233E-2</v>
      </c>
      <c r="HQ18" s="11">
        <v>29</v>
      </c>
      <c r="HR18" s="12">
        <f t="shared" si="128"/>
        <v>0.65909090909090906</v>
      </c>
      <c r="HS18" s="13"/>
      <c r="HT18" s="13"/>
      <c r="HU18" s="25"/>
      <c r="HV18" s="37"/>
      <c r="HW18" s="10"/>
      <c r="HX18" s="11"/>
      <c r="HY18" s="61">
        <f t="shared" si="188"/>
        <v>626</v>
      </c>
      <c r="HZ18" s="61">
        <f t="shared" si="189"/>
        <v>61</v>
      </c>
      <c r="IA18" s="11">
        <v>23</v>
      </c>
      <c r="IB18" s="12">
        <f t="shared" si="129"/>
        <v>9.1054313099041537E-2</v>
      </c>
      <c r="IC18" s="11">
        <v>34</v>
      </c>
      <c r="ID18" s="12">
        <f t="shared" si="130"/>
        <v>0.59649122807017541</v>
      </c>
      <c r="IE18" s="13"/>
      <c r="IF18" s="13"/>
      <c r="IG18" s="25"/>
      <c r="IH18" s="37"/>
      <c r="II18" s="10"/>
      <c r="IJ18" s="11"/>
      <c r="IK18" s="61">
        <f t="shared" si="190"/>
        <v>627</v>
      </c>
      <c r="IL18" s="61">
        <f t="shared" si="191"/>
        <v>61</v>
      </c>
      <c r="IM18" s="11">
        <v>4</v>
      </c>
      <c r="IN18" s="472">
        <f t="shared" si="131"/>
        <v>6.0606060606060608E-2</v>
      </c>
      <c r="IO18" s="11">
        <v>34</v>
      </c>
      <c r="IP18" s="12">
        <f t="shared" si="132"/>
        <v>0.89473684210526316</v>
      </c>
      <c r="IQ18" s="13"/>
      <c r="IR18" s="13"/>
      <c r="IS18" s="25"/>
      <c r="IT18" s="37"/>
      <c r="IU18" s="10"/>
      <c r="IV18" s="11"/>
      <c r="IW18" s="61">
        <f t="shared" si="192"/>
        <v>0</v>
      </c>
      <c r="IX18" s="61">
        <f t="shared" si="193"/>
        <v>0</v>
      </c>
      <c r="IY18" s="11"/>
      <c r="IZ18" s="12" t="e">
        <f t="shared" si="133"/>
        <v>#DIV/0!</v>
      </c>
      <c r="JA18" s="11"/>
      <c r="JB18" s="12" t="e">
        <f t="shared" si="134"/>
        <v>#DIV/0!</v>
      </c>
      <c r="JC18" s="13"/>
      <c r="JD18" s="13"/>
      <c r="JE18" s="25"/>
      <c r="JF18" s="37"/>
      <c r="JG18" s="10">
        <f t="shared" si="135"/>
        <v>1</v>
      </c>
      <c r="JH18" s="14">
        <f t="shared" si="136"/>
        <v>0</v>
      </c>
      <c r="JI18" s="373">
        <f t="shared" si="137"/>
        <v>11806</v>
      </c>
      <c r="JJ18" s="11">
        <f t="shared" si="138"/>
        <v>1145</v>
      </c>
      <c r="JK18" s="11">
        <f t="shared" si="139"/>
        <v>1160</v>
      </c>
      <c r="JL18" s="79">
        <f t="shared" si="140"/>
        <v>9.8255124512959507E-2</v>
      </c>
      <c r="JM18" s="15">
        <f t="shared" si="141"/>
        <v>582</v>
      </c>
      <c r="JN18" s="12">
        <f t="shared" si="142"/>
        <v>0.50172413793103443</v>
      </c>
      <c r="JO18" s="16">
        <v>46</v>
      </c>
      <c r="JP18" s="17">
        <v>768</v>
      </c>
      <c r="JQ18" s="16">
        <f t="shared" si="143"/>
        <v>66.206896551724142</v>
      </c>
      <c r="JR18" s="16">
        <v>230</v>
      </c>
      <c r="JS18" s="369">
        <f t="shared" si="81"/>
        <v>0.3951890034364261</v>
      </c>
      <c r="JT18" s="23"/>
      <c r="JU18" s="399"/>
      <c r="JV18" s="404">
        <f t="shared" si="145"/>
        <v>9.8527171152869478E-2</v>
      </c>
      <c r="JW18" s="401">
        <f t="shared" si="146"/>
        <v>0.12274000509294627</v>
      </c>
      <c r="JX18" s="406">
        <f t="shared" si="147"/>
        <v>7.3585384420197922E-2</v>
      </c>
      <c r="JY18" s="743"/>
      <c r="JZ18" s="690"/>
      <c r="KA18" s="693"/>
      <c r="KB18" s="718">
        <f>SUM(E11,Q11,AC11,AO11,BA11,BM11,BY11)</f>
        <v>3941</v>
      </c>
      <c r="KC18" s="714"/>
      <c r="KD18" s="714">
        <f>SUM(CK11,CW11,DI11,DU11,EG11,ES11,FE11)</f>
        <v>3938</v>
      </c>
      <c r="KE18" s="714"/>
      <c r="KF18" s="714">
        <f>SUM(FQ11,GC11,GO11,HA11,HM11,HY11,IK11)</f>
        <v>3943</v>
      </c>
      <c r="KG18" s="715"/>
      <c r="KH18" s="728" t="s">
        <v>65</v>
      </c>
      <c r="KI18" s="67">
        <f t="shared" si="194"/>
        <v>1</v>
      </c>
      <c r="KJ18" s="430">
        <f>KI18/KB18</f>
        <v>2.5374270489723422E-4</v>
      </c>
      <c r="KK18" s="67">
        <f t="shared" si="195"/>
        <v>0</v>
      </c>
      <c r="KL18" s="425">
        <f>KK18/KD18</f>
        <v>0</v>
      </c>
      <c r="KM18" s="67">
        <f t="shared" si="148"/>
        <v>0</v>
      </c>
      <c r="KN18" s="425">
        <f>KM18/KF18</f>
        <v>0</v>
      </c>
    </row>
    <row r="19" spans="1:300" ht="19.5" thickBot="1" x14ac:dyDescent="0.3">
      <c r="A19" s="734"/>
      <c r="B19" s="436">
        <f t="shared" si="149"/>
        <v>45608</v>
      </c>
      <c r="C19" s="10"/>
      <c r="D19" s="11"/>
      <c r="E19" s="61">
        <f t="shared" si="150"/>
        <v>624</v>
      </c>
      <c r="F19" s="61">
        <f t="shared" si="150"/>
        <v>61</v>
      </c>
      <c r="G19" s="11">
        <v>18</v>
      </c>
      <c r="H19" s="12">
        <f t="shared" si="92"/>
        <v>5.9294871794871792E-2</v>
      </c>
      <c r="I19" s="11">
        <v>19</v>
      </c>
      <c r="J19" s="12">
        <f t="shared" si="151"/>
        <v>0.51351351351351349</v>
      </c>
      <c r="K19" s="13"/>
      <c r="L19" s="11"/>
      <c r="M19" s="25"/>
      <c r="N19" s="37"/>
      <c r="O19" s="10"/>
      <c r="P19" s="11"/>
      <c r="Q19" s="61">
        <f t="shared" si="152"/>
        <v>626</v>
      </c>
      <c r="R19" s="61">
        <f t="shared" si="153"/>
        <v>61</v>
      </c>
      <c r="S19" s="11">
        <v>65</v>
      </c>
      <c r="T19" s="476">
        <f t="shared" si="93"/>
        <v>0.16453674121405751</v>
      </c>
      <c r="U19" s="11">
        <v>38</v>
      </c>
      <c r="V19" s="12">
        <f t="shared" si="94"/>
        <v>0.36893203883495146</v>
      </c>
      <c r="W19" s="13"/>
      <c r="X19" s="11"/>
      <c r="Y19" s="25"/>
      <c r="Z19" s="37"/>
      <c r="AA19" s="10">
        <v>1</v>
      </c>
      <c r="AB19" s="11"/>
      <c r="AC19" s="61">
        <f t="shared" si="154"/>
        <v>625</v>
      </c>
      <c r="AD19" s="61">
        <f t="shared" si="155"/>
        <v>61</v>
      </c>
      <c r="AE19" s="11">
        <v>67</v>
      </c>
      <c r="AF19" s="476">
        <f t="shared" si="95"/>
        <v>0.18079999999999999</v>
      </c>
      <c r="AG19" s="11">
        <v>46</v>
      </c>
      <c r="AH19" s="12">
        <f t="shared" si="96"/>
        <v>0.40707964601769914</v>
      </c>
      <c r="AI19" s="13"/>
      <c r="AJ19" s="11"/>
      <c r="AK19" s="25"/>
      <c r="AL19" s="37"/>
      <c r="AM19" s="10"/>
      <c r="AN19" s="11"/>
      <c r="AO19" s="61">
        <f t="shared" si="156"/>
        <v>189</v>
      </c>
      <c r="AP19" s="61">
        <f t="shared" si="157"/>
        <v>16</v>
      </c>
      <c r="AQ19" s="11">
        <v>37</v>
      </c>
      <c r="AR19" s="12">
        <f t="shared" si="97"/>
        <v>0.30158730158730157</v>
      </c>
      <c r="AS19" s="11">
        <v>20</v>
      </c>
      <c r="AT19" s="12">
        <f t="shared" si="98"/>
        <v>0.35087719298245612</v>
      </c>
      <c r="AU19" s="13"/>
      <c r="AV19" s="11"/>
      <c r="AW19" s="25"/>
      <c r="AX19" s="37"/>
      <c r="AY19" s="10"/>
      <c r="AZ19" s="11"/>
      <c r="BA19" s="61">
        <f t="shared" si="158"/>
        <v>623</v>
      </c>
      <c r="BB19" s="61">
        <f t="shared" si="159"/>
        <v>61</v>
      </c>
      <c r="BC19" s="11">
        <v>64</v>
      </c>
      <c r="BD19" s="476">
        <f t="shared" si="99"/>
        <v>0.18780096308186195</v>
      </c>
      <c r="BE19" s="11">
        <v>53</v>
      </c>
      <c r="BF19" s="12">
        <f t="shared" si="100"/>
        <v>0.45299145299145299</v>
      </c>
      <c r="BG19" s="13"/>
      <c r="BH19" s="11"/>
      <c r="BI19" s="25"/>
      <c r="BJ19" s="37"/>
      <c r="BK19" s="10"/>
      <c r="BL19" s="11"/>
      <c r="BM19" s="61">
        <f t="shared" si="160"/>
        <v>622</v>
      </c>
      <c r="BN19" s="61">
        <f t="shared" si="161"/>
        <v>61</v>
      </c>
      <c r="BO19" s="11">
        <v>51</v>
      </c>
      <c r="BP19" s="12">
        <f t="shared" si="101"/>
        <v>0.12218649517684887</v>
      </c>
      <c r="BQ19" s="11">
        <v>25</v>
      </c>
      <c r="BR19" s="12">
        <f t="shared" si="102"/>
        <v>0.32894736842105265</v>
      </c>
      <c r="BS19" s="473">
        <v>129.43</v>
      </c>
      <c r="BT19" s="11"/>
      <c r="BU19" s="25"/>
      <c r="BV19" s="37"/>
      <c r="BW19" s="10"/>
      <c r="BX19" s="11"/>
      <c r="BY19" s="61">
        <f t="shared" si="162"/>
        <v>628</v>
      </c>
      <c r="BZ19" s="61">
        <f t="shared" si="163"/>
        <v>61</v>
      </c>
      <c r="CA19" s="11">
        <v>45</v>
      </c>
      <c r="CB19" s="12">
        <f t="shared" si="103"/>
        <v>0.11942675159235669</v>
      </c>
      <c r="CC19" s="11">
        <v>30</v>
      </c>
      <c r="CD19" s="12">
        <f t="shared" si="104"/>
        <v>0.4</v>
      </c>
      <c r="CE19" s="13"/>
      <c r="CF19" s="11"/>
      <c r="CG19" s="25"/>
      <c r="CH19" s="37"/>
      <c r="CI19" s="10"/>
      <c r="CJ19" s="11"/>
      <c r="CK19" s="61">
        <f t="shared" si="164"/>
        <v>623</v>
      </c>
      <c r="CL19" s="61">
        <f t="shared" si="165"/>
        <v>61</v>
      </c>
      <c r="CM19" s="11">
        <v>92</v>
      </c>
      <c r="CN19" s="12">
        <f t="shared" si="105"/>
        <v>0.20385232744783308</v>
      </c>
      <c r="CO19" s="11">
        <v>35</v>
      </c>
      <c r="CP19" s="12">
        <f t="shared" si="106"/>
        <v>0.27559055118110237</v>
      </c>
      <c r="CQ19" s="13"/>
      <c r="CR19" s="11"/>
      <c r="CS19" s="25"/>
      <c r="CT19" s="37"/>
      <c r="CU19" s="10"/>
      <c r="CV19" s="11"/>
      <c r="CW19" s="61">
        <f t="shared" si="166"/>
        <v>624</v>
      </c>
      <c r="CX19" s="61">
        <f t="shared" si="167"/>
        <v>61</v>
      </c>
      <c r="CY19" s="11">
        <v>58</v>
      </c>
      <c r="CZ19" s="476">
        <f t="shared" si="107"/>
        <v>0.15064102564102563</v>
      </c>
      <c r="DA19" s="11">
        <v>36</v>
      </c>
      <c r="DB19" s="12">
        <f t="shared" si="108"/>
        <v>0.38297872340425532</v>
      </c>
      <c r="DC19" s="473">
        <v>132.24</v>
      </c>
      <c r="DD19" s="11"/>
      <c r="DE19" s="25"/>
      <c r="DF19" s="37"/>
      <c r="DG19" s="10"/>
      <c r="DH19" s="11"/>
      <c r="DI19" s="61">
        <f t="shared" si="168"/>
        <v>624</v>
      </c>
      <c r="DJ19" s="61">
        <f t="shared" si="169"/>
        <v>61</v>
      </c>
      <c r="DK19" s="11">
        <v>108</v>
      </c>
      <c r="DL19" s="12">
        <f t="shared" si="109"/>
        <v>0.24038461538461539</v>
      </c>
      <c r="DM19" s="11">
        <v>42</v>
      </c>
      <c r="DN19" s="12">
        <f t="shared" si="110"/>
        <v>0.28000000000000003</v>
      </c>
      <c r="DO19" s="13"/>
      <c r="DP19" s="11"/>
      <c r="DQ19" s="25"/>
      <c r="DR19" s="37"/>
      <c r="DS19" s="10"/>
      <c r="DT19" s="11"/>
      <c r="DU19" s="61">
        <f t="shared" si="170"/>
        <v>184</v>
      </c>
      <c r="DV19" s="61">
        <f t="shared" si="171"/>
        <v>17</v>
      </c>
      <c r="DW19" s="11">
        <v>16</v>
      </c>
      <c r="DX19" s="476">
        <f t="shared" si="111"/>
        <v>0.17391304347826086</v>
      </c>
      <c r="DY19" s="11">
        <v>16</v>
      </c>
      <c r="DZ19" s="12">
        <f t="shared" si="112"/>
        <v>0.5</v>
      </c>
      <c r="EA19" s="473">
        <v>131.30000000000001</v>
      </c>
      <c r="EB19" s="11"/>
      <c r="EC19" s="25"/>
      <c r="ED19" s="37"/>
      <c r="EE19" s="10"/>
      <c r="EF19" s="11"/>
      <c r="EG19" s="61">
        <f t="shared" si="172"/>
        <v>624</v>
      </c>
      <c r="EH19" s="61">
        <f t="shared" si="173"/>
        <v>61</v>
      </c>
      <c r="EI19" s="11">
        <v>70</v>
      </c>
      <c r="EJ19" s="476">
        <f t="shared" si="113"/>
        <v>0.15064102564102563</v>
      </c>
      <c r="EK19" s="11">
        <v>24</v>
      </c>
      <c r="EL19" s="12">
        <f t="shared" si="114"/>
        <v>0.25531914893617019</v>
      </c>
      <c r="EM19" s="13"/>
      <c r="EN19" s="11"/>
      <c r="EO19" s="25"/>
      <c r="EP19" s="37"/>
      <c r="EQ19" s="10"/>
      <c r="ER19" s="11"/>
      <c r="ES19" s="61">
        <f t="shared" si="174"/>
        <v>624</v>
      </c>
      <c r="ET19" s="61">
        <f t="shared" si="175"/>
        <v>60</v>
      </c>
      <c r="EU19" s="11">
        <v>66</v>
      </c>
      <c r="EV19" s="12">
        <f t="shared" si="115"/>
        <v>0.14102564102564102</v>
      </c>
      <c r="EW19" s="11">
        <v>22</v>
      </c>
      <c r="EX19" s="12">
        <f t="shared" si="116"/>
        <v>0.25</v>
      </c>
      <c r="EY19" s="473">
        <v>129.43</v>
      </c>
      <c r="EZ19" s="11"/>
      <c r="FA19" s="25"/>
      <c r="FB19" s="37"/>
      <c r="FC19" s="10"/>
      <c r="FD19" s="11"/>
      <c r="FE19" s="61">
        <f t="shared" si="176"/>
        <v>624</v>
      </c>
      <c r="FF19" s="61">
        <f t="shared" si="177"/>
        <v>60</v>
      </c>
      <c r="FG19" s="11">
        <v>76</v>
      </c>
      <c r="FH19" s="476">
        <f t="shared" si="117"/>
        <v>0.1875</v>
      </c>
      <c r="FI19" s="11">
        <v>41</v>
      </c>
      <c r="FJ19" s="12">
        <f t="shared" si="118"/>
        <v>0.3504273504273504</v>
      </c>
      <c r="FK19" s="473">
        <v>128.49</v>
      </c>
      <c r="FL19" s="11"/>
      <c r="FM19" s="25"/>
      <c r="FN19" s="37"/>
      <c r="FO19" s="10"/>
      <c r="FP19" s="11"/>
      <c r="FQ19" s="61">
        <f t="shared" si="178"/>
        <v>625</v>
      </c>
      <c r="FR19" s="61">
        <f t="shared" si="179"/>
        <v>61</v>
      </c>
      <c r="FS19" s="11">
        <v>22</v>
      </c>
      <c r="FT19" s="472">
        <f t="shared" si="119"/>
        <v>6.5600000000000006E-2</v>
      </c>
      <c r="FU19" s="11">
        <v>19</v>
      </c>
      <c r="FV19" s="12">
        <f t="shared" si="120"/>
        <v>0.46341463414634149</v>
      </c>
      <c r="FW19" s="13"/>
      <c r="FX19" s="11"/>
      <c r="FY19" s="25"/>
      <c r="FZ19" s="37"/>
      <c r="GA19" s="10"/>
      <c r="GB19" s="11"/>
      <c r="GC19" s="61">
        <f t="shared" si="180"/>
        <v>625</v>
      </c>
      <c r="GD19" s="61">
        <f t="shared" si="181"/>
        <v>61</v>
      </c>
      <c r="GE19" s="11">
        <v>65</v>
      </c>
      <c r="GF19" s="12">
        <f t="shared" si="121"/>
        <v>0.1472</v>
      </c>
      <c r="GG19" s="11">
        <v>27</v>
      </c>
      <c r="GH19" s="12">
        <f t="shared" si="122"/>
        <v>0.29347826086956524</v>
      </c>
      <c r="GI19" s="473">
        <v>130.24</v>
      </c>
      <c r="GJ19" s="11"/>
      <c r="GK19" s="25"/>
      <c r="GL19" s="37"/>
      <c r="GM19" s="10"/>
      <c r="GN19" s="11"/>
      <c r="GO19" s="61">
        <f t="shared" si="182"/>
        <v>625</v>
      </c>
      <c r="GP19" s="61">
        <f t="shared" si="183"/>
        <v>61</v>
      </c>
      <c r="GQ19" s="11">
        <v>60</v>
      </c>
      <c r="GR19" s="12">
        <f t="shared" si="123"/>
        <v>0.1424</v>
      </c>
      <c r="GS19" s="11">
        <v>29</v>
      </c>
      <c r="GT19" s="12">
        <f t="shared" si="124"/>
        <v>0.3258426966292135</v>
      </c>
      <c r="GU19" s="473">
        <v>132.24</v>
      </c>
      <c r="GV19" s="11"/>
      <c r="GW19" s="25"/>
      <c r="GX19" s="37"/>
      <c r="GY19" s="10"/>
      <c r="GZ19" s="11"/>
      <c r="HA19" s="61">
        <f t="shared" si="184"/>
        <v>187</v>
      </c>
      <c r="HB19" s="61">
        <f t="shared" si="185"/>
        <v>16</v>
      </c>
      <c r="HC19" s="11">
        <v>15</v>
      </c>
      <c r="HD19" s="12">
        <f t="shared" si="125"/>
        <v>0.13368983957219252</v>
      </c>
      <c r="HE19" s="11">
        <v>10</v>
      </c>
      <c r="HF19" s="12">
        <f t="shared" si="126"/>
        <v>0.4</v>
      </c>
      <c r="HH19" s="11"/>
      <c r="HI19" s="25"/>
      <c r="HJ19" s="37"/>
      <c r="HK19" s="10"/>
      <c r="HL19" s="11"/>
      <c r="HM19" s="61">
        <f t="shared" si="186"/>
        <v>626</v>
      </c>
      <c r="HN19" s="61">
        <f t="shared" si="187"/>
        <v>61</v>
      </c>
      <c r="HO19" s="11">
        <v>62</v>
      </c>
      <c r="HP19" s="476">
        <f t="shared" si="127"/>
        <v>0.16293929712460065</v>
      </c>
      <c r="HQ19" s="11">
        <v>40</v>
      </c>
      <c r="HR19" s="12">
        <f t="shared" si="128"/>
        <v>0.39215686274509803</v>
      </c>
      <c r="HS19" s="473">
        <v>132.24</v>
      </c>
      <c r="HT19" s="11"/>
      <c r="HU19" s="25"/>
      <c r="HV19" s="37"/>
      <c r="HW19" s="10"/>
      <c r="HX19" s="11"/>
      <c r="HY19" s="61">
        <f t="shared" si="188"/>
        <v>626</v>
      </c>
      <c r="HZ19" s="61">
        <f t="shared" si="189"/>
        <v>61</v>
      </c>
      <c r="IA19" s="11">
        <v>62</v>
      </c>
      <c r="IB19" s="12">
        <f t="shared" si="129"/>
        <v>0.14217252396166133</v>
      </c>
      <c r="IC19" s="11">
        <v>27</v>
      </c>
      <c r="ID19" s="12">
        <f t="shared" si="130"/>
        <v>0.30337078651685395</v>
      </c>
      <c r="IE19" s="473">
        <v>132.24</v>
      </c>
      <c r="IF19" s="11"/>
      <c r="IG19" s="25"/>
      <c r="IH19" s="37"/>
      <c r="II19" s="10"/>
      <c r="IJ19" s="11"/>
      <c r="IK19" s="61">
        <f t="shared" si="190"/>
        <v>627</v>
      </c>
      <c r="IL19" s="61">
        <f t="shared" si="191"/>
        <v>61</v>
      </c>
      <c r="IM19" s="11">
        <v>49</v>
      </c>
      <c r="IN19" s="12">
        <f t="shared" si="131"/>
        <v>0.11642743221690591</v>
      </c>
      <c r="IO19" s="11">
        <v>24</v>
      </c>
      <c r="IP19" s="12">
        <f t="shared" si="132"/>
        <v>0.32876712328767121</v>
      </c>
      <c r="IQ19" s="13"/>
      <c r="IR19" s="11"/>
      <c r="IS19" s="25"/>
      <c r="IT19" s="37"/>
      <c r="IU19" s="10"/>
      <c r="IV19" s="11"/>
      <c r="IW19" s="61">
        <f t="shared" si="192"/>
        <v>0</v>
      </c>
      <c r="IX19" s="61">
        <f t="shared" si="193"/>
        <v>0</v>
      </c>
      <c r="IY19" s="11"/>
      <c r="IZ19" s="12" t="e">
        <f t="shared" si="133"/>
        <v>#DIV/0!</v>
      </c>
      <c r="JA19" s="11"/>
      <c r="JB19" s="12" t="e">
        <f t="shared" si="134"/>
        <v>#DIV/0!</v>
      </c>
      <c r="JC19" s="13"/>
      <c r="JD19" s="11"/>
      <c r="JE19" s="25"/>
      <c r="JF19" s="37"/>
      <c r="JG19" s="10">
        <f t="shared" si="135"/>
        <v>1</v>
      </c>
      <c r="JH19" s="14">
        <f t="shared" si="136"/>
        <v>0</v>
      </c>
      <c r="JI19" s="373">
        <f t="shared" si="137"/>
        <v>11805</v>
      </c>
      <c r="JJ19" s="11">
        <f t="shared" si="138"/>
        <v>1145</v>
      </c>
      <c r="JK19" s="11">
        <f t="shared" si="139"/>
        <v>1791</v>
      </c>
      <c r="JL19" s="79">
        <f t="shared" si="140"/>
        <v>0.15171537484116901</v>
      </c>
      <c r="JM19" s="15">
        <f t="shared" si="141"/>
        <v>623</v>
      </c>
      <c r="JN19" s="12">
        <f t="shared" si="142"/>
        <v>0.34785036292573979</v>
      </c>
      <c r="JO19" s="16">
        <v>46.7</v>
      </c>
      <c r="JP19" s="17">
        <v>1281</v>
      </c>
      <c r="JQ19" s="16">
        <f t="shared" si="143"/>
        <v>71.524288107202679</v>
      </c>
      <c r="JR19" s="16">
        <v>212</v>
      </c>
      <c r="JS19" s="369">
        <f t="shared" si="81"/>
        <v>0.3402889245585875</v>
      </c>
      <c r="JT19" s="23"/>
      <c r="JU19" s="399"/>
      <c r="JV19" s="404">
        <f t="shared" si="145"/>
        <v>0.14681229362458725</v>
      </c>
      <c r="JW19" s="401">
        <f t="shared" si="146"/>
        <v>0.1787624140565317</v>
      </c>
      <c r="JX19" s="406">
        <f t="shared" si="147"/>
        <v>0.12966252220248667</v>
      </c>
      <c r="JY19" s="743"/>
      <c r="JZ19" s="690"/>
      <c r="KA19" s="693"/>
      <c r="KB19" s="719"/>
      <c r="KC19" s="716"/>
      <c r="KD19" s="716"/>
      <c r="KE19" s="716"/>
      <c r="KF19" s="716"/>
      <c r="KG19" s="717"/>
      <c r="KH19" s="727"/>
      <c r="KI19" s="67">
        <f t="shared" si="194"/>
        <v>1</v>
      </c>
      <c r="KJ19" s="430">
        <f>KI19/KB18</f>
        <v>2.5374270489723422E-4</v>
      </c>
      <c r="KK19" s="67">
        <f t="shared" si="195"/>
        <v>0</v>
      </c>
      <c r="KL19" s="425">
        <f>KK19/KD18</f>
        <v>0</v>
      </c>
      <c r="KM19" s="67">
        <f t="shared" si="148"/>
        <v>0</v>
      </c>
      <c r="KN19" s="425">
        <f>KM19/KF18</f>
        <v>0</v>
      </c>
    </row>
    <row r="20" spans="1:300" ht="20.25" thickTop="1" thickBot="1" x14ac:dyDescent="0.3">
      <c r="A20" s="734"/>
      <c r="B20" s="436">
        <f t="shared" si="149"/>
        <v>45609</v>
      </c>
      <c r="C20" s="10"/>
      <c r="D20" s="11"/>
      <c r="E20" s="61">
        <f>E19-C20</f>
        <v>624</v>
      </c>
      <c r="F20" s="61">
        <f>F19-D20</f>
        <v>61</v>
      </c>
      <c r="G20" s="11">
        <v>96</v>
      </c>
      <c r="H20" s="476">
        <f t="shared" si="92"/>
        <v>0.21634615384615385</v>
      </c>
      <c r="I20" s="11">
        <v>39</v>
      </c>
      <c r="J20" s="12">
        <f t="shared" si="151"/>
        <v>0.28888888888888886</v>
      </c>
      <c r="K20" s="473">
        <v>130.36000000000001</v>
      </c>
      <c r="L20" s="11"/>
      <c r="M20" s="38"/>
      <c r="N20" s="39"/>
      <c r="O20" s="10"/>
      <c r="P20" s="11"/>
      <c r="Q20" s="61">
        <f t="shared" si="152"/>
        <v>626</v>
      </c>
      <c r="R20" s="61">
        <f t="shared" si="153"/>
        <v>61</v>
      </c>
      <c r="S20" s="11">
        <v>92</v>
      </c>
      <c r="T20" s="12">
        <f t="shared" si="93"/>
        <v>0.20926517571884984</v>
      </c>
      <c r="U20" s="11">
        <v>39</v>
      </c>
      <c r="V20" s="12">
        <f t="shared" si="94"/>
        <v>0.29770992366412213</v>
      </c>
      <c r="W20" s="13"/>
      <c r="X20" s="11"/>
      <c r="Y20" s="38"/>
      <c r="Z20" s="39"/>
      <c r="AA20" s="10"/>
      <c r="AB20" s="11"/>
      <c r="AC20" s="61">
        <f t="shared" si="154"/>
        <v>625</v>
      </c>
      <c r="AD20" s="61">
        <f t="shared" si="155"/>
        <v>61</v>
      </c>
      <c r="AE20" s="474">
        <v>42</v>
      </c>
      <c r="AF20" s="12">
        <f t="shared" si="95"/>
        <v>0.1168</v>
      </c>
      <c r="AG20" s="11">
        <v>31</v>
      </c>
      <c r="AH20" s="12">
        <f t="shared" si="96"/>
        <v>0.42465753424657532</v>
      </c>
      <c r="AI20" s="13"/>
      <c r="AJ20" s="11"/>
      <c r="AK20" s="38"/>
      <c r="AL20" s="39"/>
      <c r="AM20" s="10"/>
      <c r="AN20" s="11"/>
      <c r="AO20" s="61">
        <f t="shared" si="156"/>
        <v>189</v>
      </c>
      <c r="AP20" s="61">
        <f t="shared" si="157"/>
        <v>16</v>
      </c>
      <c r="AQ20" s="474">
        <v>31</v>
      </c>
      <c r="AR20" s="484">
        <f t="shared" si="97"/>
        <v>0.29100529100529099</v>
      </c>
      <c r="AS20" s="11">
        <v>24</v>
      </c>
      <c r="AT20" s="12">
        <f t="shared" si="98"/>
        <v>0.43636363636363634</v>
      </c>
      <c r="AU20" s="477">
        <v>134</v>
      </c>
      <c r="AV20" s="11"/>
      <c r="AW20" s="38"/>
      <c r="AX20" s="39"/>
      <c r="AY20" s="10"/>
      <c r="AZ20" s="11"/>
      <c r="BA20" s="61">
        <f t="shared" si="158"/>
        <v>623</v>
      </c>
      <c r="BB20" s="61">
        <f t="shared" si="159"/>
        <v>61</v>
      </c>
      <c r="BC20" s="11">
        <v>90</v>
      </c>
      <c r="BD20" s="12">
        <f t="shared" si="99"/>
        <v>0.21348314606741572</v>
      </c>
      <c r="BE20" s="11">
        <v>43</v>
      </c>
      <c r="BF20" s="12">
        <f t="shared" si="100"/>
        <v>0.32330827067669171</v>
      </c>
      <c r="BG20" s="13"/>
      <c r="BH20" s="11"/>
      <c r="BI20" s="38"/>
      <c r="BJ20" s="39"/>
      <c r="BK20" s="10"/>
      <c r="BL20" s="11"/>
      <c r="BM20" s="61">
        <f t="shared" si="160"/>
        <v>622</v>
      </c>
      <c r="BN20" s="61">
        <f t="shared" si="161"/>
        <v>61</v>
      </c>
      <c r="BO20" s="11">
        <v>72</v>
      </c>
      <c r="BP20" s="476">
        <f t="shared" si="101"/>
        <v>0.17363344051446947</v>
      </c>
      <c r="BQ20" s="11">
        <v>36</v>
      </c>
      <c r="BR20" s="12">
        <f t="shared" si="102"/>
        <v>0.33333333333333331</v>
      </c>
      <c r="BS20" s="13"/>
      <c r="BT20" s="11"/>
      <c r="BU20" s="38"/>
      <c r="BV20" s="39"/>
      <c r="BW20" s="10"/>
      <c r="BX20" s="11"/>
      <c r="BY20" s="61">
        <f t="shared" si="162"/>
        <v>628</v>
      </c>
      <c r="BZ20" s="61">
        <f t="shared" si="163"/>
        <v>61</v>
      </c>
      <c r="CA20" s="11">
        <v>69</v>
      </c>
      <c r="CB20" s="476">
        <f t="shared" si="103"/>
        <v>0.18152866242038215</v>
      </c>
      <c r="CC20" s="11">
        <v>45</v>
      </c>
      <c r="CD20" s="12">
        <f t="shared" si="104"/>
        <v>0.39473684210526316</v>
      </c>
      <c r="CE20" s="13"/>
      <c r="CF20" s="11"/>
      <c r="CG20" s="38"/>
      <c r="CH20" s="39"/>
      <c r="CI20" s="10"/>
      <c r="CJ20" s="11"/>
      <c r="CK20" s="61">
        <f t="shared" si="164"/>
        <v>623</v>
      </c>
      <c r="CL20" s="61">
        <f t="shared" si="165"/>
        <v>61</v>
      </c>
      <c r="CM20" s="11">
        <v>106</v>
      </c>
      <c r="CN20" s="484">
        <f t="shared" si="105"/>
        <v>0.2504012841091493</v>
      </c>
      <c r="CO20" s="11">
        <v>50</v>
      </c>
      <c r="CP20" s="12">
        <f t="shared" si="106"/>
        <v>0.32051282051282054</v>
      </c>
      <c r="CQ20" s="477">
        <v>133.13999999999999</v>
      </c>
      <c r="CR20" s="11"/>
      <c r="CS20" s="38"/>
      <c r="CT20" s="39"/>
      <c r="CU20" s="10"/>
      <c r="CV20" s="11"/>
      <c r="CW20" s="61">
        <f t="shared" si="166"/>
        <v>624</v>
      </c>
      <c r="CX20" s="61">
        <f t="shared" si="167"/>
        <v>61</v>
      </c>
      <c r="CY20" s="11">
        <v>78</v>
      </c>
      <c r="CZ20" s="12">
        <f t="shared" si="107"/>
        <v>0.18269230769230768</v>
      </c>
      <c r="DA20" s="11">
        <v>36</v>
      </c>
      <c r="DB20" s="12">
        <f t="shared" si="108"/>
        <v>0.31578947368421051</v>
      </c>
      <c r="DC20" s="13"/>
      <c r="DD20" s="11"/>
      <c r="DE20" s="38"/>
      <c r="DF20" s="39"/>
      <c r="DG20" s="10"/>
      <c r="DH20" s="11"/>
      <c r="DI20" s="61">
        <f t="shared" si="168"/>
        <v>624</v>
      </c>
      <c r="DJ20" s="61">
        <f t="shared" si="169"/>
        <v>61</v>
      </c>
      <c r="DK20" s="474">
        <v>114</v>
      </c>
      <c r="DL20" s="12">
        <f t="shared" si="109"/>
        <v>0.24519230769230768</v>
      </c>
      <c r="DM20" s="11">
        <v>39</v>
      </c>
      <c r="DN20" s="12">
        <f t="shared" si="110"/>
        <v>0.25490196078431371</v>
      </c>
      <c r="DO20" s="477">
        <v>133.13999999999999</v>
      </c>
      <c r="DP20" s="11"/>
      <c r="DQ20" s="38"/>
      <c r="DR20" s="39"/>
      <c r="DS20" s="10"/>
      <c r="DT20" s="11"/>
      <c r="DU20" s="61">
        <f t="shared" si="170"/>
        <v>184</v>
      </c>
      <c r="DV20" s="61">
        <f t="shared" si="171"/>
        <v>17</v>
      </c>
      <c r="DW20" s="474">
        <v>24</v>
      </c>
      <c r="DX20" s="12">
        <f t="shared" si="111"/>
        <v>0.17391304347826086</v>
      </c>
      <c r="DY20" s="11">
        <v>8</v>
      </c>
      <c r="DZ20" s="12">
        <f t="shared" si="112"/>
        <v>0.25</v>
      </c>
      <c r="EA20" s="13"/>
      <c r="EB20" s="11"/>
      <c r="EC20" s="38"/>
      <c r="ED20" s="39"/>
      <c r="EE20" s="10"/>
      <c r="EF20" s="11"/>
      <c r="EG20" s="61">
        <f t="shared" si="172"/>
        <v>624</v>
      </c>
      <c r="EH20" s="61">
        <f t="shared" si="173"/>
        <v>61</v>
      </c>
      <c r="EI20" s="11">
        <v>77</v>
      </c>
      <c r="EJ20" s="12">
        <f t="shared" si="113"/>
        <v>0.16987179487179488</v>
      </c>
      <c r="EK20" s="11">
        <v>29</v>
      </c>
      <c r="EL20" s="12">
        <f t="shared" si="114"/>
        <v>0.27358490566037735</v>
      </c>
      <c r="EM20" s="13"/>
      <c r="EN20" s="11"/>
      <c r="EO20" s="38"/>
      <c r="EP20" s="39"/>
      <c r="EQ20" s="10"/>
      <c r="ER20" s="11"/>
      <c r="ES20" s="61">
        <f t="shared" si="174"/>
        <v>624</v>
      </c>
      <c r="ET20" s="61">
        <f t="shared" si="175"/>
        <v>60</v>
      </c>
      <c r="EU20" s="11">
        <v>87</v>
      </c>
      <c r="EV20" s="476">
        <f t="shared" si="115"/>
        <v>0.19551282051282051</v>
      </c>
      <c r="EW20" s="11">
        <v>35</v>
      </c>
      <c r="EX20" s="12">
        <f t="shared" si="116"/>
        <v>0.28688524590163933</v>
      </c>
      <c r="EY20" s="13"/>
      <c r="EZ20" s="11"/>
      <c r="FA20" s="38"/>
      <c r="FB20" s="39"/>
      <c r="FC20" s="10"/>
      <c r="FD20" s="11"/>
      <c r="FE20" s="61">
        <f t="shared" si="176"/>
        <v>624</v>
      </c>
      <c r="FF20" s="61">
        <f t="shared" si="177"/>
        <v>60</v>
      </c>
      <c r="FG20" s="474">
        <v>82</v>
      </c>
      <c r="FH20" s="12">
        <f t="shared" si="117"/>
        <v>0.17628205128205129</v>
      </c>
      <c r="FI20" s="11">
        <v>28</v>
      </c>
      <c r="FJ20" s="12">
        <f t="shared" si="118"/>
        <v>0.25454545454545452</v>
      </c>
      <c r="FK20" s="13"/>
      <c r="FL20" s="11"/>
      <c r="FM20" s="38"/>
      <c r="FN20" s="39"/>
      <c r="FO20" s="10"/>
      <c r="FP20" s="11"/>
      <c r="FQ20" s="61">
        <f t="shared" si="178"/>
        <v>625</v>
      </c>
      <c r="FR20" s="61">
        <f t="shared" si="179"/>
        <v>61</v>
      </c>
      <c r="FS20" s="11">
        <v>52</v>
      </c>
      <c r="FT20" s="12">
        <f t="shared" si="119"/>
        <v>0.1232</v>
      </c>
      <c r="FU20" s="11">
        <v>25</v>
      </c>
      <c r="FV20" s="12">
        <f t="shared" si="120"/>
        <v>0.32467532467532467</v>
      </c>
      <c r="FW20" s="13"/>
      <c r="FX20" s="11"/>
      <c r="FY20" s="38"/>
      <c r="FZ20" s="39"/>
      <c r="GA20" s="10"/>
      <c r="GB20" s="11"/>
      <c r="GC20" s="61">
        <f t="shared" si="180"/>
        <v>625</v>
      </c>
      <c r="GD20" s="61">
        <f t="shared" si="181"/>
        <v>61</v>
      </c>
      <c r="GE20" s="11">
        <v>100</v>
      </c>
      <c r="GF20" s="476">
        <f t="shared" si="121"/>
        <v>0.19359999999999999</v>
      </c>
      <c r="GG20" s="11">
        <v>21</v>
      </c>
      <c r="GH20" s="12">
        <f t="shared" si="122"/>
        <v>0.17355371900826447</v>
      </c>
      <c r="GI20" s="13"/>
      <c r="GJ20" s="11"/>
      <c r="GK20" s="38"/>
      <c r="GL20" s="39"/>
      <c r="GM20" s="10"/>
      <c r="GN20" s="11"/>
      <c r="GO20" s="61">
        <f t="shared" si="182"/>
        <v>625</v>
      </c>
      <c r="GP20" s="61">
        <f t="shared" si="183"/>
        <v>61</v>
      </c>
      <c r="GQ20" s="11">
        <v>135</v>
      </c>
      <c r="GR20" s="476">
        <f t="shared" si="123"/>
        <v>0.25919999999999999</v>
      </c>
      <c r="GS20" s="11">
        <v>27</v>
      </c>
      <c r="GT20" s="12">
        <f t="shared" si="124"/>
        <v>0.16666666666666666</v>
      </c>
      <c r="GU20" s="13"/>
      <c r="GV20" s="11"/>
      <c r="GW20" s="38"/>
      <c r="GX20" s="39"/>
      <c r="GY20" s="10"/>
      <c r="GZ20" s="11"/>
      <c r="HA20" s="61">
        <f t="shared" si="184"/>
        <v>187</v>
      </c>
      <c r="HB20" s="61">
        <f t="shared" si="185"/>
        <v>16</v>
      </c>
      <c r="HC20" s="11">
        <v>24</v>
      </c>
      <c r="HD20" s="476">
        <f t="shared" si="125"/>
        <v>0.17647058823529413</v>
      </c>
      <c r="HE20" s="11">
        <v>9</v>
      </c>
      <c r="HF20" s="12">
        <f t="shared" si="126"/>
        <v>0.27272727272727271</v>
      </c>
      <c r="HG20" s="473">
        <v>132.24</v>
      </c>
      <c r="HH20" s="11"/>
      <c r="HI20" s="38"/>
      <c r="HJ20" s="39"/>
      <c r="HK20" s="10"/>
      <c r="HL20" s="11"/>
      <c r="HM20" s="61">
        <f t="shared" si="186"/>
        <v>626</v>
      </c>
      <c r="HN20" s="61">
        <f t="shared" si="187"/>
        <v>61</v>
      </c>
      <c r="HO20" s="11">
        <v>88</v>
      </c>
      <c r="HP20" s="12">
        <f t="shared" si="127"/>
        <v>0.18849840255591055</v>
      </c>
      <c r="HQ20" s="11">
        <v>30</v>
      </c>
      <c r="HR20" s="12">
        <f t="shared" si="128"/>
        <v>0.25423728813559321</v>
      </c>
      <c r="HS20" s="13"/>
      <c r="HT20" s="11"/>
      <c r="HU20" s="38"/>
      <c r="HV20" s="39"/>
      <c r="HW20" s="10"/>
      <c r="HX20" s="11"/>
      <c r="HY20" s="61">
        <f t="shared" si="188"/>
        <v>626</v>
      </c>
      <c r="HZ20" s="61">
        <f t="shared" si="189"/>
        <v>61</v>
      </c>
      <c r="IA20" s="11">
        <v>96</v>
      </c>
      <c r="IB20" s="476">
        <f t="shared" si="129"/>
        <v>0.20287539936102236</v>
      </c>
      <c r="IC20" s="11">
        <v>31</v>
      </c>
      <c r="ID20" s="12">
        <f t="shared" si="130"/>
        <v>0.24409448818897639</v>
      </c>
      <c r="IE20" s="13"/>
      <c r="IF20" s="11"/>
      <c r="IG20" s="38"/>
      <c r="IH20" s="39"/>
      <c r="II20" s="10"/>
      <c r="IJ20" s="11"/>
      <c r="IK20" s="61">
        <f t="shared" si="190"/>
        <v>627</v>
      </c>
      <c r="IL20" s="61">
        <f t="shared" si="191"/>
        <v>61</v>
      </c>
      <c r="IM20" s="11">
        <v>61</v>
      </c>
      <c r="IN20" s="12">
        <f t="shared" si="131"/>
        <v>0.14832535885167464</v>
      </c>
      <c r="IO20" s="11">
        <v>32</v>
      </c>
      <c r="IP20" s="12">
        <f t="shared" si="132"/>
        <v>0.34408602150537637</v>
      </c>
      <c r="IQ20" s="473">
        <v>132.24</v>
      </c>
      <c r="IR20" s="11"/>
      <c r="IS20" s="38"/>
      <c r="IT20" s="39"/>
      <c r="IU20" s="10"/>
      <c r="IV20" s="11"/>
      <c r="IW20" s="61">
        <f t="shared" si="192"/>
        <v>0</v>
      </c>
      <c r="IX20" s="61">
        <f t="shared" si="193"/>
        <v>0</v>
      </c>
      <c r="IY20" s="11"/>
      <c r="IZ20" s="12" t="e">
        <f t="shared" si="133"/>
        <v>#DIV/0!</v>
      </c>
      <c r="JA20" s="11"/>
      <c r="JB20" s="12" t="e">
        <f t="shared" si="134"/>
        <v>#DIV/0!</v>
      </c>
      <c r="JC20" s="13"/>
      <c r="JD20" s="11"/>
      <c r="JE20" s="38"/>
      <c r="JF20" s="39"/>
      <c r="JG20" s="10">
        <f t="shared" si="135"/>
        <v>0</v>
      </c>
      <c r="JH20" s="14">
        <f t="shared" si="136"/>
        <v>0</v>
      </c>
      <c r="JI20" s="373">
        <f t="shared" si="137"/>
        <v>11805</v>
      </c>
      <c r="JJ20" s="11">
        <f t="shared" si="138"/>
        <v>1145</v>
      </c>
      <c r="JK20" s="11">
        <f t="shared" si="139"/>
        <v>2273</v>
      </c>
      <c r="JL20" s="79">
        <f t="shared" si="140"/>
        <v>0.19254553155442608</v>
      </c>
      <c r="JM20" s="15">
        <f t="shared" si="141"/>
        <v>657</v>
      </c>
      <c r="JN20" s="12">
        <f t="shared" si="142"/>
        <v>0.28904531456225252</v>
      </c>
      <c r="JO20" s="16">
        <v>46.8</v>
      </c>
      <c r="JP20" s="17">
        <v>1736</v>
      </c>
      <c r="JQ20" s="16">
        <f t="shared" si="143"/>
        <v>76.374835019797629</v>
      </c>
      <c r="JR20" s="16">
        <v>233</v>
      </c>
      <c r="JS20" s="369">
        <f t="shared" si="81"/>
        <v>0.35464231354642312</v>
      </c>
      <c r="JT20" s="23"/>
      <c r="JU20" s="399"/>
      <c r="JV20" s="404">
        <f t="shared" si="145"/>
        <v>0.19024638049276099</v>
      </c>
      <c r="JW20" s="401">
        <f t="shared" si="146"/>
        <v>0.2019353195823784</v>
      </c>
      <c r="JX20" s="406">
        <f t="shared" si="147"/>
        <v>0.1854859172798782</v>
      </c>
      <c r="JY20" s="743"/>
      <c r="JZ20" s="690"/>
      <c r="KA20" s="693"/>
      <c r="KB20" s="718">
        <f>KB8+KB16</f>
        <v>8</v>
      </c>
      <c r="KC20" s="763">
        <f>KB20/KB10</f>
        <v>2.0278833967046894E-3</v>
      </c>
      <c r="KD20" s="714">
        <f>KD8+KD16</f>
        <v>15</v>
      </c>
      <c r="KE20" s="763">
        <f>KD20/KD10</f>
        <v>3.8051750380517502E-3</v>
      </c>
      <c r="KF20" s="714">
        <f>KF8+KF16</f>
        <v>6</v>
      </c>
      <c r="KG20" s="763">
        <f>KF20/KF10</f>
        <v>1.5201418799087915E-3</v>
      </c>
      <c r="KH20" s="728" t="s">
        <v>144</v>
      </c>
      <c r="KI20" s="304">
        <f t="shared" si="194"/>
        <v>0</v>
      </c>
      <c r="KJ20" s="431">
        <f>KI20/KB18</f>
        <v>0</v>
      </c>
      <c r="KK20" s="304">
        <f t="shared" si="195"/>
        <v>0</v>
      </c>
      <c r="KL20" s="422">
        <f>KK20/KD18</f>
        <v>0</v>
      </c>
      <c r="KM20" s="304">
        <f t="shared" si="148"/>
        <v>0</v>
      </c>
      <c r="KN20" s="422">
        <f>KM20/KF18</f>
        <v>0</v>
      </c>
    </row>
    <row r="21" spans="1:300" ht="19.5" thickBot="1" x14ac:dyDescent="0.3">
      <c r="A21" s="734"/>
      <c r="B21" s="437"/>
      <c r="C21" s="26">
        <f>SUM(C14:C20)</f>
        <v>1</v>
      </c>
      <c r="D21" s="27">
        <f>SUM(D14:D20)</f>
        <v>0</v>
      </c>
      <c r="E21" s="27"/>
      <c r="F21" s="27"/>
      <c r="G21" s="27">
        <f>SUM(G14:G20)</f>
        <v>143</v>
      </c>
      <c r="H21" s="28">
        <f>((G21+I21)/7)/E20</f>
        <v>5.2197802197802193E-2</v>
      </c>
      <c r="I21" s="27">
        <f>SUM(I14:I20)</f>
        <v>85</v>
      </c>
      <c r="J21" s="28">
        <f>(I21/(I21+G21))</f>
        <v>0.37280701754385964</v>
      </c>
      <c r="K21" s="27"/>
      <c r="L21" s="27"/>
      <c r="M21" s="29" t="e">
        <f>M19/M18*100-100</f>
        <v>#DIV/0!</v>
      </c>
      <c r="N21" s="60" t="e">
        <f>N19/N18*100-100</f>
        <v>#DIV/0!</v>
      </c>
      <c r="O21" s="26">
        <f>SUM(O14:O20)</f>
        <v>0</v>
      </c>
      <c r="P21" s="27">
        <f>SUM(P14:P20)</f>
        <v>0</v>
      </c>
      <c r="Q21" s="27"/>
      <c r="R21" s="27"/>
      <c r="S21" s="27">
        <f>SUM(S14:S20)</f>
        <v>258</v>
      </c>
      <c r="T21" s="28">
        <f>((S21+U21)/7)/Q20</f>
        <v>9.2195344591510728E-2</v>
      </c>
      <c r="U21" s="27">
        <f>SUM(U14:U20)</f>
        <v>146</v>
      </c>
      <c r="V21" s="28">
        <f>(U21/(U21+S21))</f>
        <v>0.36138613861386137</v>
      </c>
      <c r="W21" s="27"/>
      <c r="X21" s="27"/>
      <c r="Y21" s="29" t="e">
        <f>Y19/Y18*100-100</f>
        <v>#DIV/0!</v>
      </c>
      <c r="Z21" s="60" t="e">
        <f>Z19/Z18*100-100</f>
        <v>#DIV/0!</v>
      </c>
      <c r="AA21" s="26">
        <f>SUM(AA14:AA20)</f>
        <v>1</v>
      </c>
      <c r="AB21" s="27">
        <f>SUM(AB14:AB20)</f>
        <v>0</v>
      </c>
      <c r="AC21" s="27"/>
      <c r="AD21" s="27"/>
      <c r="AE21" s="27">
        <f>SUM(AE14:AE20)</f>
        <v>225</v>
      </c>
      <c r="AF21" s="28">
        <f>((AE21+AG21)/7)/AC20</f>
        <v>8.9599999999999999E-2</v>
      </c>
      <c r="AG21" s="27">
        <f>SUM(AG14:AG20)</f>
        <v>167</v>
      </c>
      <c r="AH21" s="28">
        <f>(AG21/(AG21+AE21))</f>
        <v>0.42602040816326531</v>
      </c>
      <c r="AI21" s="27"/>
      <c r="AJ21" s="27"/>
      <c r="AK21" s="29" t="e">
        <f>AK19/AK18*100-100</f>
        <v>#DIV/0!</v>
      </c>
      <c r="AL21" s="60" t="e">
        <f>AL19/AL18*100-100</f>
        <v>#DIV/0!</v>
      </c>
      <c r="AM21" s="26">
        <f>SUM(AM14:AM20)</f>
        <v>0</v>
      </c>
      <c r="AN21" s="27">
        <f>SUM(AN14:AN20)</f>
        <v>0</v>
      </c>
      <c r="AO21" s="27"/>
      <c r="AP21" s="27"/>
      <c r="AQ21" s="27">
        <f>SUM(AQ14:AQ20)</f>
        <v>140</v>
      </c>
      <c r="AR21" s="28">
        <f>((AQ21+AS21)/7)/AO20</f>
        <v>0.1579743008314437</v>
      </c>
      <c r="AS21" s="27">
        <f>SUM(AS14:AS20)</f>
        <v>69</v>
      </c>
      <c r="AT21" s="28">
        <f>(AS21/(AS21+AQ21))</f>
        <v>0.33014354066985646</v>
      </c>
      <c r="AU21" s="27"/>
      <c r="AV21" s="27"/>
      <c r="AW21" s="29" t="e">
        <f>AW19/AW18*100-100</f>
        <v>#DIV/0!</v>
      </c>
      <c r="AX21" s="60" t="e">
        <f>AX19/AX18*100-100</f>
        <v>#DIV/0!</v>
      </c>
      <c r="AY21" s="26">
        <f>SUM(AY14:AY20)</f>
        <v>0</v>
      </c>
      <c r="AZ21" s="27">
        <f>SUM(AZ14:AZ20)</f>
        <v>0</v>
      </c>
      <c r="BA21" s="27"/>
      <c r="BB21" s="27"/>
      <c r="BC21" s="27">
        <f>SUM(BC14:BC20)</f>
        <v>262</v>
      </c>
      <c r="BD21" s="28">
        <f>((BC21+BE21)/7)/BA20</f>
        <v>0.10066498509516167</v>
      </c>
      <c r="BE21" s="27">
        <f>SUM(BE14:BE20)</f>
        <v>177</v>
      </c>
      <c r="BF21" s="28">
        <f>(BE21/(BE21+BC21))</f>
        <v>0.4031890660592255</v>
      </c>
      <c r="BG21" s="27"/>
      <c r="BH21" s="27"/>
      <c r="BI21" s="29" t="e">
        <f>BI19/BI18*100-100</f>
        <v>#DIV/0!</v>
      </c>
      <c r="BJ21" s="60" t="e">
        <f>BJ19/BJ18*100-100</f>
        <v>#DIV/0!</v>
      </c>
      <c r="BK21" s="26">
        <f>SUM(BK14:BK20)</f>
        <v>2</v>
      </c>
      <c r="BL21" s="27">
        <f>SUM(BL14:BL20)</f>
        <v>0</v>
      </c>
      <c r="BM21" s="27"/>
      <c r="BN21" s="27"/>
      <c r="BO21" s="27">
        <f>SUM(BO14:BO20)</f>
        <v>215</v>
      </c>
      <c r="BP21" s="28">
        <f>((BO21+BQ21)/7)/BM20</f>
        <v>7.3954983922829579E-2</v>
      </c>
      <c r="BQ21" s="27">
        <f>SUM(BQ14:BQ20)</f>
        <v>107</v>
      </c>
      <c r="BR21" s="28">
        <f>(BQ21/(BQ21+BO21))</f>
        <v>0.33229813664596275</v>
      </c>
      <c r="BS21" s="27"/>
      <c r="BT21" s="27"/>
      <c r="BU21" s="29" t="e">
        <f>BU19/BU18*100-100</f>
        <v>#DIV/0!</v>
      </c>
      <c r="BV21" s="60" t="e">
        <f>BV19/BV18*100-100</f>
        <v>#DIV/0!</v>
      </c>
      <c r="BW21" s="26">
        <f>SUM(BW14:BW20)</f>
        <v>0</v>
      </c>
      <c r="BX21" s="27">
        <f>SUM(BX14:BX20)</f>
        <v>0</v>
      </c>
      <c r="BY21" s="27"/>
      <c r="BZ21" s="27"/>
      <c r="CA21" s="27">
        <f>SUM(CA14:CA20)</f>
        <v>216</v>
      </c>
      <c r="CB21" s="28">
        <f>((CA21+CC21)/7)/BY20</f>
        <v>7.8480436760691538E-2</v>
      </c>
      <c r="CC21" s="27">
        <f>SUM(CC14:CC20)</f>
        <v>129</v>
      </c>
      <c r="CD21" s="28">
        <f>(CC21/(CC21+CA21))</f>
        <v>0.37391304347826088</v>
      </c>
      <c r="CE21" s="27"/>
      <c r="CF21" s="27"/>
      <c r="CG21" s="29" t="e">
        <f>CG19/CG18*100-100</f>
        <v>#DIV/0!</v>
      </c>
      <c r="CH21" s="60" t="e">
        <f>CH19/CH18*100-100</f>
        <v>#DIV/0!</v>
      </c>
      <c r="CI21" s="26">
        <f>SUM(CI14:CI20)</f>
        <v>0</v>
      </c>
      <c r="CJ21" s="27">
        <f>SUM(CJ14:CJ20)</f>
        <v>0</v>
      </c>
      <c r="CK21" s="27"/>
      <c r="CL21" s="27"/>
      <c r="CM21" s="27">
        <f>SUM(CM14:CM20)</f>
        <v>422</v>
      </c>
      <c r="CN21" s="28">
        <f>((CM21+CO21)/7)/CK20</f>
        <v>0.13414354505847281</v>
      </c>
      <c r="CO21" s="27">
        <f>SUM(CO14:CO20)</f>
        <v>163</v>
      </c>
      <c r="CP21" s="28">
        <f>(CO21/(CO21+CM21))</f>
        <v>0.27863247863247864</v>
      </c>
      <c r="CQ21" s="27"/>
      <c r="CR21" s="27"/>
      <c r="CS21" s="29" t="e">
        <f>CS19/CS18*100-100</f>
        <v>#DIV/0!</v>
      </c>
      <c r="CT21" s="60" t="e">
        <f>CT19/CT18*100-100</f>
        <v>#DIV/0!</v>
      </c>
      <c r="CU21" s="26">
        <f>SUM(CU14:CU20)</f>
        <v>1</v>
      </c>
      <c r="CV21" s="27">
        <f>SUM(CV14:CV20)</f>
        <v>0</v>
      </c>
      <c r="CW21" s="27"/>
      <c r="CX21" s="27"/>
      <c r="CY21" s="27">
        <f>SUM(CY14:CY20)</f>
        <v>243</v>
      </c>
      <c r="CZ21" s="28">
        <f>((CY21+DA21)/7)/CW20</f>
        <v>8.1730769230769232E-2</v>
      </c>
      <c r="DA21" s="27">
        <f>SUM(DA14:DA20)</f>
        <v>114</v>
      </c>
      <c r="DB21" s="28">
        <f>(DA21/(DA21+CY21))</f>
        <v>0.31932773109243695</v>
      </c>
      <c r="DC21" s="27"/>
      <c r="DD21" s="27"/>
      <c r="DE21" s="29" t="e">
        <f>DE19/DE18*100-100</f>
        <v>#DIV/0!</v>
      </c>
      <c r="DF21" s="60" t="e">
        <f>DF19/DF18*100-100</f>
        <v>#DIV/0!</v>
      </c>
      <c r="DG21" s="26">
        <f>SUM(DG14:DG20)</f>
        <v>0</v>
      </c>
      <c r="DH21" s="27">
        <f>SUM(DH14:DH20)</f>
        <v>0</v>
      </c>
      <c r="DI21" s="27"/>
      <c r="DJ21" s="27"/>
      <c r="DK21" s="27">
        <f>SUM(DK14:DK20)</f>
        <v>403</v>
      </c>
      <c r="DL21" s="28">
        <f>((DK21+DM21)/7)/DI20</f>
        <v>0.12934981684981683</v>
      </c>
      <c r="DM21" s="27">
        <f>SUM(DM14:DM20)</f>
        <v>162</v>
      </c>
      <c r="DN21" s="28">
        <f>(DM21/(DM21+DK21))</f>
        <v>0.28672566371681418</v>
      </c>
      <c r="DO21" s="27"/>
      <c r="DP21" s="27"/>
      <c r="DQ21" s="29" t="e">
        <f>DQ19/DQ18*100-100</f>
        <v>#DIV/0!</v>
      </c>
      <c r="DR21" s="60" t="e">
        <f>DR19/DR18*100-100</f>
        <v>#DIV/0!</v>
      </c>
      <c r="DS21" s="26">
        <f>SUM(DS14:DS20)</f>
        <v>4</v>
      </c>
      <c r="DT21" s="27">
        <f>SUM(DT14:DT20)</f>
        <v>0</v>
      </c>
      <c r="DU21" s="27"/>
      <c r="DV21" s="27"/>
      <c r="DW21" s="27">
        <f>SUM(DW14:DW20)</f>
        <v>70</v>
      </c>
      <c r="DX21" s="28">
        <f>((DW21+DY21)/7)/DU20</f>
        <v>9.0062111801242239E-2</v>
      </c>
      <c r="DY21" s="27">
        <f>SUM(DY14:DY20)</f>
        <v>46</v>
      </c>
      <c r="DZ21" s="28">
        <f>(DY21/(DY21+DW21))</f>
        <v>0.39655172413793105</v>
      </c>
      <c r="EA21" s="27"/>
      <c r="EB21" s="27"/>
      <c r="EC21" s="29" t="e">
        <f>EC19/EC18*100-100</f>
        <v>#DIV/0!</v>
      </c>
      <c r="ED21" s="60" t="e">
        <f>ED19/ED18*100-100</f>
        <v>#DIV/0!</v>
      </c>
      <c r="EE21" s="26">
        <f>SUM(EE14:EE20)</f>
        <v>2</v>
      </c>
      <c r="EF21" s="27">
        <f>SUM(EF14:EF20)</f>
        <v>0</v>
      </c>
      <c r="EG21" s="27"/>
      <c r="EH21" s="27"/>
      <c r="EI21" s="27">
        <f>SUM(EI14:EI20)</f>
        <v>296</v>
      </c>
      <c r="EJ21" s="28">
        <f>((EI21+EK21)/7)/EG20</f>
        <v>9.2490842490842495E-2</v>
      </c>
      <c r="EK21" s="27">
        <f>SUM(EK14:EK20)</f>
        <v>108</v>
      </c>
      <c r="EL21" s="28">
        <f>(EK21/(EK21+EI21))</f>
        <v>0.26732673267326734</v>
      </c>
      <c r="EM21" s="27"/>
      <c r="EN21" s="27"/>
      <c r="EO21" s="29" t="e">
        <f>EO19/EO18*100-100</f>
        <v>#DIV/0!</v>
      </c>
      <c r="EP21" s="60" t="e">
        <f>EP19/EP18*100-100</f>
        <v>#DIV/0!</v>
      </c>
      <c r="EQ21" s="26">
        <f>SUM(EQ14:EQ20)</f>
        <v>1</v>
      </c>
      <c r="ER21" s="27">
        <f>SUM(ER14:ER20)</f>
        <v>0</v>
      </c>
      <c r="ES21" s="27"/>
      <c r="ET21" s="27"/>
      <c r="EU21" s="27">
        <f>SUM(EU14:EU20)</f>
        <v>257</v>
      </c>
      <c r="EV21" s="28">
        <f>((EU21+EW21)/7)/ES20</f>
        <v>8.5164835164835168E-2</v>
      </c>
      <c r="EW21" s="27">
        <f>SUM(EW14:EW20)</f>
        <v>115</v>
      </c>
      <c r="EX21" s="28">
        <f>(EW21/(EW21+EU21))</f>
        <v>0.30913978494623656</v>
      </c>
      <c r="EY21" s="27"/>
      <c r="EZ21" s="27"/>
      <c r="FA21" s="29" t="e">
        <f>FA19/FA18*100-100</f>
        <v>#DIV/0!</v>
      </c>
      <c r="FB21" s="60" t="e">
        <f>FB19/FB18*100-100</f>
        <v>#DIV/0!</v>
      </c>
      <c r="FC21" s="26">
        <f>SUM(FC14:FC20)</f>
        <v>3</v>
      </c>
      <c r="FD21" s="27">
        <f>SUM(FD14:FD20)</f>
        <v>0</v>
      </c>
      <c r="FE21" s="27"/>
      <c r="FF21" s="27"/>
      <c r="FG21" s="27">
        <f>SUM(FG14:FG20)</f>
        <v>245</v>
      </c>
      <c r="FH21" s="28">
        <f>((FG21+FI21)/7)/FE20</f>
        <v>8.8369963369963375E-2</v>
      </c>
      <c r="FI21" s="27">
        <f>SUM(FI14:FI20)</f>
        <v>141</v>
      </c>
      <c r="FJ21" s="28">
        <f>(FI21/(FI21+FG21))</f>
        <v>0.36528497409326427</v>
      </c>
      <c r="FK21" s="27"/>
      <c r="FL21" s="27"/>
      <c r="FM21" s="29" t="e">
        <f>FM19/FM18*100-100</f>
        <v>#DIV/0!</v>
      </c>
      <c r="FN21" s="60" t="e">
        <f>FN19/FN18*100-100</f>
        <v>#DIV/0!</v>
      </c>
      <c r="FO21" s="26">
        <f>SUM(FO14:FO20)</f>
        <v>0</v>
      </c>
      <c r="FP21" s="27">
        <f>SUM(FP14:FP20)</f>
        <v>0</v>
      </c>
      <c r="FQ21" s="27"/>
      <c r="FR21" s="27"/>
      <c r="FS21" s="27">
        <f>SUM(FS14:FS20)</f>
        <v>99</v>
      </c>
      <c r="FT21" s="28">
        <f>((FS21+FU21)/7)/FQ20</f>
        <v>3.6571428571428574E-2</v>
      </c>
      <c r="FU21" s="27">
        <f>SUM(FU14:FU20)</f>
        <v>61</v>
      </c>
      <c r="FV21" s="28">
        <f>(FU21/(FU21+FS21))</f>
        <v>0.38124999999999998</v>
      </c>
      <c r="FW21" s="27"/>
      <c r="FX21" s="27"/>
      <c r="FY21" s="29" t="e">
        <f>FY19/FY18*100-100</f>
        <v>#DIV/0!</v>
      </c>
      <c r="FZ21" s="60" t="e">
        <f>FZ19/FZ18*100-100</f>
        <v>#DIV/0!</v>
      </c>
      <c r="GA21" s="26">
        <f>SUM(GA14:GA20)</f>
        <v>0</v>
      </c>
      <c r="GB21" s="27">
        <f>SUM(GB14:GB20)</f>
        <v>0</v>
      </c>
      <c r="GC21" s="27"/>
      <c r="GD21" s="27"/>
      <c r="GE21" s="27">
        <f>SUM(GE14:GE20)</f>
        <v>257</v>
      </c>
      <c r="GF21" s="28">
        <f>((GE21+GG21)/7)/GC20</f>
        <v>8.0685714285714291E-2</v>
      </c>
      <c r="GG21" s="27">
        <f>SUM(GG14:GG20)</f>
        <v>96</v>
      </c>
      <c r="GH21" s="28">
        <f>(GG21/(GG21+GE21))</f>
        <v>0.2719546742209632</v>
      </c>
      <c r="GI21" s="27"/>
      <c r="GJ21" s="27"/>
      <c r="GK21" s="29" t="e">
        <f>GK19/GK18*100-100</f>
        <v>#DIV/0!</v>
      </c>
      <c r="GL21" s="60" t="e">
        <f>GL19/GL18*100-100</f>
        <v>#DIV/0!</v>
      </c>
      <c r="GM21" s="26">
        <f>SUM(GM14:GM20)</f>
        <v>0</v>
      </c>
      <c r="GN21" s="27">
        <f>SUM(GN14:GN20)</f>
        <v>0</v>
      </c>
      <c r="GO21" s="27"/>
      <c r="GP21" s="27"/>
      <c r="GQ21" s="27">
        <f>SUM(GQ14:GQ20)</f>
        <v>298</v>
      </c>
      <c r="GR21" s="28">
        <f>((GQ21+GS21)/7)/GO20</f>
        <v>8.7999999999999995E-2</v>
      </c>
      <c r="GS21" s="27">
        <f>SUM(GS14:GS20)</f>
        <v>87</v>
      </c>
      <c r="GT21" s="28">
        <f>(GS21/(GS21+GQ21))</f>
        <v>0.22597402597402597</v>
      </c>
      <c r="GU21" s="27"/>
      <c r="GV21" s="27"/>
      <c r="GW21" s="29" t="e">
        <f>GW19/GW18*100-100</f>
        <v>#DIV/0!</v>
      </c>
      <c r="GX21" s="60" t="e">
        <f>GX19/GX18*100-100</f>
        <v>#DIV/0!</v>
      </c>
      <c r="GY21" s="26">
        <f>SUM(GY14:GY20)</f>
        <v>1</v>
      </c>
      <c r="GZ21" s="27">
        <f>SUM(GZ14:GZ20)</f>
        <v>0</v>
      </c>
      <c r="HA21" s="27"/>
      <c r="HB21" s="27"/>
      <c r="HC21" s="27">
        <f>SUM(HC14:HC20)</f>
        <v>58</v>
      </c>
      <c r="HD21" s="28">
        <f>((HC21+HE21)/7)/HA20</f>
        <v>6.1879297173414817E-2</v>
      </c>
      <c r="HE21" s="27">
        <f>SUM(HE14:HE20)</f>
        <v>23</v>
      </c>
      <c r="HF21" s="28">
        <f>(HE21/(HE21+HC21))</f>
        <v>0.2839506172839506</v>
      </c>
      <c r="HG21" s="27"/>
      <c r="HH21" s="27"/>
      <c r="HI21" s="29" t="e">
        <f>HI19/HI18*100-100</f>
        <v>#DIV/0!</v>
      </c>
      <c r="HJ21" s="60" t="e">
        <f>HJ19/HJ18*100-100</f>
        <v>#DIV/0!</v>
      </c>
      <c r="HK21" s="26">
        <f>SUM(HK14:HK20)</f>
        <v>0</v>
      </c>
      <c r="HL21" s="27">
        <f>SUM(HL14:HL20)</f>
        <v>0</v>
      </c>
      <c r="HM21" s="27"/>
      <c r="HN21" s="27"/>
      <c r="HO21" s="27">
        <f>SUM(HO14:HO20)</f>
        <v>282</v>
      </c>
      <c r="HP21" s="28">
        <f>((HO21+HQ21)/7)/HM20</f>
        <v>8.6946599726152443E-2</v>
      </c>
      <c r="HQ21" s="27">
        <f>SUM(HQ14:HQ20)</f>
        <v>99</v>
      </c>
      <c r="HR21" s="28">
        <f>(HQ21/(HQ21+HO21))</f>
        <v>0.25984251968503935</v>
      </c>
      <c r="HS21" s="27"/>
      <c r="HT21" s="27"/>
      <c r="HU21" s="29" t="e">
        <f>HU19/HU18*100-100</f>
        <v>#DIV/0!</v>
      </c>
      <c r="HV21" s="60" t="e">
        <f>HV19/HV18*100-100</f>
        <v>#DIV/0!</v>
      </c>
      <c r="HW21" s="26">
        <f>SUM(HW14:HW20)</f>
        <v>0</v>
      </c>
      <c r="HX21" s="27">
        <f>SUM(HX14:HX20)</f>
        <v>0</v>
      </c>
      <c r="HY21" s="27"/>
      <c r="HZ21" s="27"/>
      <c r="IA21" s="27">
        <f>SUM(IA14:IA20)</f>
        <v>273</v>
      </c>
      <c r="IB21" s="28">
        <f>((IA21+IC21)/7)/HY20</f>
        <v>8.3295298950251034E-2</v>
      </c>
      <c r="IC21" s="27">
        <f>SUM(IC14:IC20)</f>
        <v>92</v>
      </c>
      <c r="ID21" s="28">
        <f>(IC21/(IC21+IA21))</f>
        <v>0.25205479452054796</v>
      </c>
      <c r="IE21" s="27"/>
      <c r="IF21" s="27"/>
      <c r="IG21" s="29" t="e">
        <f>IG19/IG18*100-100</f>
        <v>#DIV/0!</v>
      </c>
      <c r="IH21" s="60" t="e">
        <f>IH19/IH18*100-100</f>
        <v>#DIV/0!</v>
      </c>
      <c r="II21" s="26">
        <f>SUM(II14:II20)</f>
        <v>1</v>
      </c>
      <c r="IJ21" s="27">
        <f>SUM(IJ14:IJ20)</f>
        <v>0</v>
      </c>
      <c r="IK21" s="27"/>
      <c r="IL21" s="27"/>
      <c r="IM21" s="27">
        <f>SUM(IM14:IM20)</f>
        <v>168</v>
      </c>
      <c r="IN21" s="28">
        <f>((IM21+IO21)/7)/IK20</f>
        <v>5.8783321941216674E-2</v>
      </c>
      <c r="IO21" s="27">
        <f>SUM(IO14:IO20)</f>
        <v>90</v>
      </c>
      <c r="IP21" s="28">
        <f>(IO21/(IO21+IM21))</f>
        <v>0.34883720930232559</v>
      </c>
      <c r="IQ21" s="27"/>
      <c r="IR21" s="27"/>
      <c r="IS21" s="29" t="e">
        <f>IS19/IS18*100-100</f>
        <v>#DIV/0!</v>
      </c>
      <c r="IT21" s="60" t="e">
        <f>IT19/IT18*100-100</f>
        <v>#DIV/0!</v>
      </c>
      <c r="IU21" s="26">
        <f>SUM(IU14:IU20)</f>
        <v>0</v>
      </c>
      <c r="IV21" s="27">
        <f>SUM(IV14:IV20)</f>
        <v>0</v>
      </c>
      <c r="IW21" s="27"/>
      <c r="IX21" s="27"/>
      <c r="IY21" s="27">
        <f>SUM(IY14:IY20)</f>
        <v>0</v>
      </c>
      <c r="IZ21" s="28" t="e">
        <f>((IY21+JA21)/7)/IW20</f>
        <v>#DIV/0!</v>
      </c>
      <c r="JA21" s="27">
        <f>SUM(JA14:JA20)</f>
        <v>0</v>
      </c>
      <c r="JB21" s="28" t="e">
        <f>(JA21/(JA21+IY21))</f>
        <v>#DIV/0!</v>
      </c>
      <c r="JC21" s="27"/>
      <c r="JD21" s="27"/>
      <c r="JE21" s="29" t="e">
        <f>JE19/JE18*100-100</f>
        <v>#DIV/0!</v>
      </c>
      <c r="JF21" s="60" t="e">
        <f>JF19/JF18*100-100</f>
        <v>#DIV/0!</v>
      </c>
      <c r="JG21" s="26">
        <f t="shared" si="135"/>
        <v>17</v>
      </c>
      <c r="JH21" s="443">
        <f t="shared" si="136"/>
        <v>0</v>
      </c>
      <c r="JI21" s="378">
        <f t="shared" ref="JI21:JJ21" si="196">SUM(JI13:JI20)</f>
        <v>82664</v>
      </c>
      <c r="JJ21" s="27">
        <f t="shared" si="196"/>
        <v>8015</v>
      </c>
      <c r="JK21" s="27">
        <f t="shared" si="139"/>
        <v>7107</v>
      </c>
      <c r="JL21" s="80">
        <f t="shared" si="140"/>
        <v>8.5974547566050524E-2</v>
      </c>
      <c r="JM21" s="15">
        <f t="shared" si="141"/>
        <v>2277</v>
      </c>
      <c r="JN21" s="48">
        <f t="shared" si="142"/>
        <v>0.32038834951456313</v>
      </c>
      <c r="JO21" s="49">
        <f t="shared" ref="JO21" si="197">SUM(JO14:JO20)/7</f>
        <v>26.371428571428574</v>
      </c>
      <c r="JP21" s="50">
        <f t="shared" ref="JP21" si="198">SUM(JP14:JP20)</f>
        <v>4265</v>
      </c>
      <c r="JQ21" s="397">
        <f t="shared" si="143"/>
        <v>60.011256507668499</v>
      </c>
      <c r="JR21" s="50">
        <f>SUM(JR14:JR20)</f>
        <v>801</v>
      </c>
      <c r="JS21" s="370">
        <f t="shared" si="81"/>
        <v>0.35177865612648224</v>
      </c>
      <c r="JT21" s="58" t="e">
        <f t="shared" ref="JT21:JU21" si="199">JT19/JT18*100-100</f>
        <v>#DIV/0!</v>
      </c>
      <c r="JU21" s="318" t="e">
        <f t="shared" si="199"/>
        <v>#DIV/0!</v>
      </c>
      <c r="JV21" s="410">
        <f t="shared" ref="JV21" si="200">SUM(G21,I21,S21,U21,AE21,AG21,AQ21,AS21,BC21,BE21,BO21,BQ21,CA21,CC21)/7/SUM(E20,Q20,AC20,AO20,BA20,BM20,BY20)</f>
        <v>8.4872455459196638E-2</v>
      </c>
      <c r="JW21" s="411">
        <f t="shared" ref="JW21" si="201">SUM(CM21,CO21,CY21,DA21,DK21,DM21,DW21,DY21,EI21,EK21,EU21,EW21,FG21,FI21)/7/SUM(CK20,CW20,DI20,DU20,EG20,ES20,FE20)</f>
        <v>0.10131325257375677</v>
      </c>
      <c r="JX21" s="412">
        <f t="shared" ref="JX21" si="202">SUM(FS21,FU21,GE21,GG21,GQ21,GS21,HC21,HE21,HO21,HQ21,IA21,IC21,IM21,IO21,)/7/SUM(FQ20,GC20,GO20,HA20,HM20,HY20,IK20)</f>
        <v>7.1881683401602198E-2</v>
      </c>
      <c r="JY21" s="744"/>
      <c r="JZ21" s="691"/>
      <c r="KA21" s="694"/>
      <c r="KB21" s="762"/>
      <c r="KC21" s="764"/>
      <c r="KD21" s="769"/>
      <c r="KE21" s="764"/>
      <c r="KF21" s="769"/>
      <c r="KG21" s="764"/>
      <c r="KH21" s="775"/>
      <c r="KI21" s="433">
        <f>SUM(KI14:KI20)</f>
        <v>4</v>
      </c>
      <c r="KJ21" s="428">
        <f>KI21/KB18</f>
        <v>1.0149708195889369E-3</v>
      </c>
      <c r="KK21" s="418">
        <f t="shared" ref="KK21" si="203">SUM(KK14:KK20)</f>
        <v>11</v>
      </c>
      <c r="KL21" s="426">
        <f>KK21/KD18</f>
        <v>2.7932960893854749E-3</v>
      </c>
      <c r="KM21" s="433">
        <f t="shared" ref="KM21" si="204">SUM(KM14:KM20)</f>
        <v>2</v>
      </c>
      <c r="KN21" s="429">
        <f>KM21/KF18</f>
        <v>5.0722799898554399E-4</v>
      </c>
    </row>
    <row r="22" spans="1:300" ht="21.75" thickBot="1" x14ac:dyDescent="0.3">
      <c r="A22" s="52"/>
      <c r="B22" s="439"/>
      <c r="C22" s="40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2"/>
      <c r="O22" s="40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2"/>
      <c r="AA22" s="40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2"/>
      <c r="AM22" s="40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2"/>
      <c r="AY22" s="40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2"/>
      <c r="BK22" s="40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2"/>
      <c r="BW22" s="40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2"/>
      <c r="CI22" s="40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2"/>
      <c r="CU22" s="40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2"/>
      <c r="DG22" s="40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2"/>
      <c r="DS22" s="40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2"/>
      <c r="EE22" s="40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2"/>
      <c r="EQ22" s="40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2"/>
      <c r="FC22" s="40"/>
      <c r="FD22" s="41"/>
      <c r="FE22" s="41"/>
      <c r="FF22" s="41"/>
      <c r="FG22" s="41"/>
      <c r="FH22" s="41"/>
      <c r="FI22" s="41"/>
      <c r="FJ22" s="41"/>
      <c r="FK22" s="41"/>
      <c r="FL22" s="41"/>
      <c r="FM22" s="41"/>
      <c r="FN22" s="42"/>
      <c r="FO22" s="40"/>
      <c r="FP22" s="41"/>
      <c r="FQ22" s="41"/>
      <c r="FR22" s="41"/>
      <c r="FS22" s="41"/>
      <c r="FT22" s="41"/>
      <c r="FU22" s="41"/>
      <c r="FV22" s="41"/>
      <c r="FW22" s="41"/>
      <c r="FX22" s="41"/>
      <c r="FY22" s="41"/>
      <c r="FZ22" s="42"/>
      <c r="GA22" s="40"/>
      <c r="GB22" s="41"/>
      <c r="GC22" s="41"/>
      <c r="GD22" s="41"/>
      <c r="GE22" s="41"/>
      <c r="GF22" s="41"/>
      <c r="GG22" s="41"/>
      <c r="GH22" s="41"/>
      <c r="GI22" s="41"/>
      <c r="GJ22" s="41"/>
      <c r="GK22" s="41"/>
      <c r="GL22" s="42"/>
      <c r="GM22" s="40"/>
      <c r="GN22" s="41"/>
      <c r="GO22" s="41"/>
      <c r="GP22" s="41"/>
      <c r="GQ22" s="41"/>
      <c r="GR22" s="41"/>
      <c r="GS22" s="41"/>
      <c r="GT22" s="41"/>
      <c r="GU22" s="41"/>
      <c r="GV22" s="41"/>
      <c r="GW22" s="41"/>
      <c r="GX22" s="42"/>
      <c r="GY22" s="40"/>
      <c r="GZ22" s="41"/>
      <c r="HA22" s="41"/>
      <c r="HB22" s="41"/>
      <c r="HC22" s="41"/>
      <c r="HD22" s="41"/>
      <c r="HE22" s="41"/>
      <c r="HF22" s="41"/>
      <c r="HG22" s="41"/>
      <c r="HH22" s="41"/>
      <c r="HI22" s="41"/>
      <c r="HJ22" s="42"/>
      <c r="HK22" s="40"/>
      <c r="HL22" s="41"/>
      <c r="HM22" s="41"/>
      <c r="HN22" s="41"/>
      <c r="HO22" s="41"/>
      <c r="HP22" s="41"/>
      <c r="HQ22" s="41"/>
      <c r="HR22" s="41"/>
      <c r="HS22" s="41"/>
      <c r="HT22" s="41"/>
      <c r="HU22" s="41"/>
      <c r="HV22" s="42"/>
      <c r="HW22" s="40"/>
      <c r="HX22" s="41"/>
      <c r="HY22" s="41"/>
      <c r="HZ22" s="41"/>
      <c r="IA22" s="41"/>
      <c r="IB22" s="41"/>
      <c r="IC22" s="41"/>
      <c r="ID22" s="41"/>
      <c r="IE22" s="41"/>
      <c r="IF22" s="41"/>
      <c r="IG22" s="41"/>
      <c r="IH22" s="42"/>
      <c r="II22" s="40"/>
      <c r="IJ22" s="41"/>
      <c r="IK22" s="41"/>
      <c r="IL22" s="41"/>
      <c r="IM22" s="41"/>
      <c r="IN22" s="41"/>
      <c r="IO22" s="41"/>
      <c r="IP22" s="41"/>
      <c r="IQ22" s="41"/>
      <c r="IR22" s="41"/>
      <c r="IS22" s="41"/>
      <c r="IT22" s="42"/>
      <c r="IU22" s="40"/>
      <c r="IV22" s="41"/>
      <c r="IW22" s="41"/>
      <c r="IX22" s="41"/>
      <c r="IY22" s="41"/>
      <c r="IZ22" s="41"/>
      <c r="JA22" s="41"/>
      <c r="JB22" s="41"/>
      <c r="JC22" s="41"/>
      <c r="JD22" s="41"/>
      <c r="JE22" s="41"/>
      <c r="JF22" s="42"/>
      <c r="JG22" s="444">
        <f t="shared" ref="JG22" si="205">JG21/JI14</f>
        <v>1.4384836689795228E-3</v>
      </c>
      <c r="JH22" s="445">
        <f t="shared" ref="JH22" si="206">JH21/JJ11</f>
        <v>0</v>
      </c>
      <c r="JI22" s="3"/>
      <c r="JJ22" s="4"/>
      <c r="JK22" s="4"/>
      <c r="JL22" s="374"/>
      <c r="JM22" s="4"/>
      <c r="JN22" s="4"/>
      <c r="JO22" s="4"/>
      <c r="JP22" s="375"/>
      <c r="JQ22" s="4"/>
      <c r="JR22" s="4"/>
      <c r="JS22" s="376"/>
      <c r="JT22" s="4"/>
      <c r="JU22" s="400"/>
      <c r="JV22" s="701"/>
      <c r="JW22" s="702"/>
      <c r="JX22" s="703"/>
      <c r="JY22" s="639"/>
      <c r="JZ22" s="640"/>
      <c r="KA22" s="641"/>
      <c r="KB22" s="773"/>
      <c r="KC22" s="774"/>
      <c r="KD22" s="774"/>
      <c r="KE22" s="774"/>
      <c r="KF22" s="774"/>
      <c r="KG22" s="774"/>
      <c r="KH22" s="768"/>
      <c r="KI22" s="650"/>
      <c r="KJ22" s="680"/>
      <c r="KK22" s="650"/>
      <c r="KL22" s="651"/>
      <c r="KM22" s="650"/>
      <c r="KN22" s="651"/>
    </row>
    <row r="23" spans="1:300" x14ac:dyDescent="0.25">
      <c r="A23" s="736">
        <v>27</v>
      </c>
      <c r="B23" s="435">
        <f>B20+1</f>
        <v>45610</v>
      </c>
      <c r="C23" s="32"/>
      <c r="D23" s="33"/>
      <c r="E23" s="33">
        <f>E20-C23</f>
        <v>624</v>
      </c>
      <c r="F23" s="33">
        <f>F20-D23</f>
        <v>61</v>
      </c>
      <c r="G23" s="33">
        <v>60</v>
      </c>
      <c r="H23" s="34">
        <f t="shared" ref="H23:H29" si="207">((G23+I23)/E23)</f>
        <v>0.15865384615384615</v>
      </c>
      <c r="I23" s="33">
        <v>39</v>
      </c>
      <c r="J23" s="34">
        <f>I23/(G23+I23)</f>
        <v>0.39393939393939392</v>
      </c>
      <c r="K23" s="13"/>
      <c r="L23" s="33"/>
      <c r="M23" s="33"/>
      <c r="N23" s="36"/>
      <c r="O23" s="32"/>
      <c r="P23" s="33"/>
      <c r="Q23" s="33">
        <f>Q20-O23</f>
        <v>626</v>
      </c>
      <c r="R23" s="33">
        <f>R20-P23</f>
        <v>61</v>
      </c>
      <c r="S23" s="33">
        <v>111</v>
      </c>
      <c r="T23" s="486">
        <f t="shared" ref="T23:T29" si="208">((S23+U23)/Q23)</f>
        <v>0.26038338658146964</v>
      </c>
      <c r="U23" s="33">
        <v>52</v>
      </c>
      <c r="V23" s="34">
        <f t="shared" ref="V23:V29" si="209">U23/(S23+U23)</f>
        <v>0.31901840490797545</v>
      </c>
      <c r="W23" s="477">
        <v>133.13999999999999</v>
      </c>
      <c r="X23" s="33"/>
      <c r="Y23" s="33"/>
      <c r="Z23" s="36"/>
      <c r="AA23" s="32"/>
      <c r="AB23" s="33"/>
      <c r="AC23" s="33">
        <f>AC20-AA23</f>
        <v>625</v>
      </c>
      <c r="AD23" s="33">
        <f>AD20-AB23</f>
        <v>61</v>
      </c>
      <c r="AE23" s="33">
        <v>118</v>
      </c>
      <c r="AF23" s="486">
        <f t="shared" ref="AF23:AF29" si="210">((AE23+AG23)/AC23)</f>
        <v>0.2576</v>
      </c>
      <c r="AG23" s="33">
        <v>43</v>
      </c>
      <c r="AH23" s="34">
        <f t="shared" ref="AH23:AH29" si="211">AG23/(AE23+AG23)</f>
        <v>0.26708074534161491</v>
      </c>
      <c r="AI23" s="477">
        <v>133.13999999999999</v>
      </c>
      <c r="AJ23" s="33"/>
      <c r="AK23" s="33"/>
      <c r="AL23" s="36"/>
      <c r="AM23" s="32"/>
      <c r="AN23" s="33"/>
      <c r="AO23" s="33">
        <f>AO20-AM23</f>
        <v>189</v>
      </c>
      <c r="AP23" s="33">
        <f>AP20-AN23</f>
        <v>16</v>
      </c>
      <c r="AQ23" s="33">
        <v>41</v>
      </c>
      <c r="AR23" s="34">
        <f t="shared" ref="AR23:AR29" si="212">((AQ23+AS23)/AO23)</f>
        <v>0.30158730158730157</v>
      </c>
      <c r="AS23" s="33">
        <v>16</v>
      </c>
      <c r="AT23" s="34">
        <f t="shared" ref="AT23:AT29" si="213">AS23/(AQ23+AS23)</f>
        <v>0.2807017543859649</v>
      </c>
      <c r="AU23" s="13"/>
      <c r="AV23" s="33"/>
      <c r="AW23" s="33"/>
      <c r="AX23" s="36"/>
      <c r="AY23" s="32"/>
      <c r="AZ23" s="33"/>
      <c r="BA23" s="33">
        <f>BA20-AY23</f>
        <v>623</v>
      </c>
      <c r="BB23" s="33">
        <f>BB20-AZ23</f>
        <v>61</v>
      </c>
      <c r="BC23" s="33">
        <v>102</v>
      </c>
      <c r="BD23" s="34">
        <f t="shared" ref="BD23:BD29" si="214">((BC23+BE23)/BA23)</f>
        <v>0.21990369181380418</v>
      </c>
      <c r="BE23" s="33">
        <v>35</v>
      </c>
      <c r="BF23" s="34">
        <f t="shared" ref="BF23:BF29" si="215">BE23/(BC23+BE23)</f>
        <v>0.25547445255474455</v>
      </c>
      <c r="BG23" s="477">
        <v>134.86000000000001</v>
      </c>
      <c r="BH23" s="33"/>
      <c r="BI23" s="33"/>
      <c r="BJ23" s="36"/>
      <c r="BK23" s="32"/>
      <c r="BL23" s="33"/>
      <c r="BM23" s="33">
        <f>BM20-BK23</f>
        <v>622</v>
      </c>
      <c r="BN23" s="33">
        <f>BN20-BL23</f>
        <v>61</v>
      </c>
      <c r="BO23" s="33">
        <v>90</v>
      </c>
      <c r="BP23" s="34">
        <f t="shared" ref="BP23:BP29" si="216">((BO23+BQ23)/BM23)</f>
        <v>0.19614147909967847</v>
      </c>
      <c r="BQ23" s="33">
        <v>32</v>
      </c>
      <c r="BR23" s="34">
        <f t="shared" ref="BR23:BR29" si="217">BQ23/(BO23+BQ23)</f>
        <v>0.26229508196721313</v>
      </c>
      <c r="BS23" s="13"/>
      <c r="BT23" s="33"/>
      <c r="BU23" s="33"/>
      <c r="BV23" s="36"/>
      <c r="BW23" s="32"/>
      <c r="BX23" s="33"/>
      <c r="BY23" s="33">
        <f>BY20-BW23</f>
        <v>628</v>
      </c>
      <c r="BZ23" s="33">
        <f>BZ20-BX23</f>
        <v>61</v>
      </c>
      <c r="CA23" s="33">
        <v>92</v>
      </c>
      <c r="CB23" s="34">
        <f t="shared" ref="CB23:CB29" si="218">((CA23+CC23)/BY23)</f>
        <v>0.22292993630573249</v>
      </c>
      <c r="CC23" s="33">
        <v>48</v>
      </c>
      <c r="CD23" s="34">
        <f t="shared" ref="CD23:CD29" si="219">CC23/(CA23+CC23)</f>
        <v>0.34285714285714286</v>
      </c>
      <c r="CE23" s="35"/>
      <c r="CF23" s="33"/>
      <c r="CG23" s="33"/>
      <c r="CH23" s="36"/>
      <c r="CI23" s="32">
        <v>1</v>
      </c>
      <c r="CJ23" s="33"/>
      <c r="CK23" s="33">
        <f>CK20-CI23</f>
        <v>622</v>
      </c>
      <c r="CL23" s="33">
        <f>CL20-CJ23</f>
        <v>61</v>
      </c>
      <c r="CM23" s="33">
        <v>137</v>
      </c>
      <c r="CN23" s="34">
        <f t="shared" ref="CN23:CN29" si="220">((CM23+CO23)/CK23)</f>
        <v>0.31028938906752412</v>
      </c>
      <c r="CO23" s="33">
        <v>56</v>
      </c>
      <c r="CP23" s="34">
        <f t="shared" ref="CP23:CP29" si="221">CO23/(CM23+CO23)</f>
        <v>0.29015544041450775</v>
      </c>
      <c r="CQ23" s="13"/>
      <c r="CR23" s="33"/>
      <c r="CS23" s="33"/>
      <c r="CT23" s="36"/>
      <c r="CU23" s="32">
        <v>1</v>
      </c>
      <c r="CV23" s="33"/>
      <c r="CW23" s="33">
        <f>CW20-CU23</f>
        <v>623</v>
      </c>
      <c r="CX23" s="33">
        <f>CX20-CV23</f>
        <v>61</v>
      </c>
      <c r="CY23" s="33">
        <v>100</v>
      </c>
      <c r="CZ23" s="34">
        <f t="shared" ref="CZ23:CZ29" si="222">((CY23+DA23)/CW23)</f>
        <v>0.22792937399678972</v>
      </c>
      <c r="DA23" s="33">
        <v>42</v>
      </c>
      <c r="DB23" s="34">
        <f t="shared" ref="DB23:DB29" si="223">DA23/(CY23+DA23)</f>
        <v>0.29577464788732394</v>
      </c>
      <c r="DC23" s="477">
        <v>134.86000000000001</v>
      </c>
      <c r="DD23" s="33"/>
      <c r="DE23" s="33"/>
      <c r="DF23" s="36"/>
      <c r="DG23" s="32"/>
      <c r="DH23" s="33"/>
      <c r="DI23" s="33">
        <f>DI20-DG23</f>
        <v>624</v>
      </c>
      <c r="DJ23" s="33">
        <f>DJ20-DH23</f>
        <v>61</v>
      </c>
      <c r="DK23" s="33">
        <v>152</v>
      </c>
      <c r="DL23" s="486">
        <f t="shared" ref="DL23:DL29" si="224">((DK23+DM23)/DI23)</f>
        <v>0.29807692307692307</v>
      </c>
      <c r="DM23" s="33">
        <v>34</v>
      </c>
      <c r="DN23" s="34">
        <f t="shared" ref="DN23:DN29" si="225">DM23/(DK23+DM23)</f>
        <v>0.18279569892473119</v>
      </c>
      <c r="DO23" s="13"/>
      <c r="DP23" s="33"/>
      <c r="DQ23" s="33"/>
      <c r="DR23" s="36"/>
      <c r="DS23" s="32"/>
      <c r="DT23" s="33"/>
      <c r="DU23" s="33">
        <f>DU20-DS23</f>
        <v>184</v>
      </c>
      <c r="DV23" s="33">
        <f>DV20-DT23</f>
        <v>17</v>
      </c>
      <c r="DW23" s="33">
        <v>26</v>
      </c>
      <c r="DX23" s="34">
        <f t="shared" ref="DX23:DX29" si="226">((DW23+DY23)/DU23)</f>
        <v>0.21739130434782608</v>
      </c>
      <c r="DY23" s="33">
        <v>14</v>
      </c>
      <c r="DZ23" s="34">
        <f t="shared" ref="DZ23:DZ29" si="227">DY23/(DW23+DY23)</f>
        <v>0.35</v>
      </c>
      <c r="EA23" s="477">
        <v>134</v>
      </c>
      <c r="EB23" s="33"/>
      <c r="EC23" s="33"/>
      <c r="ED23" s="36"/>
      <c r="EE23" s="32"/>
      <c r="EF23" s="33"/>
      <c r="EG23" s="33">
        <f>EG20-EE23</f>
        <v>624</v>
      </c>
      <c r="EH23" s="33">
        <f>EH20-EF23</f>
        <v>61</v>
      </c>
      <c r="EI23" s="33">
        <v>89</v>
      </c>
      <c r="EJ23" s="34">
        <f t="shared" ref="EJ23:EJ29" si="228">((EI23+EK23)/EG23)</f>
        <v>0.23878205128205129</v>
      </c>
      <c r="EK23" s="33">
        <v>60</v>
      </c>
      <c r="EL23" s="34">
        <f t="shared" ref="EL23:EL29" si="229">EK23/(EI23+EK23)</f>
        <v>0.40268456375838924</v>
      </c>
      <c r="EM23" s="480">
        <v>134</v>
      </c>
      <c r="EN23" s="33"/>
      <c r="EO23" s="33"/>
      <c r="EP23" s="36"/>
      <c r="EQ23" s="32"/>
      <c r="ER23" s="33"/>
      <c r="ES23" s="33">
        <f>ES20-EQ23</f>
        <v>624</v>
      </c>
      <c r="ET23" s="33">
        <f>ET20-ER23</f>
        <v>60</v>
      </c>
      <c r="EU23" s="33">
        <v>109</v>
      </c>
      <c r="EV23" s="34">
        <f t="shared" ref="EV23:EV29" si="230">((EU23+EW23)/ES23)</f>
        <v>0.25641025641025639</v>
      </c>
      <c r="EW23" s="33">
        <v>51</v>
      </c>
      <c r="EX23" s="34">
        <f t="shared" ref="EX23:EX29" si="231">EW23/(EU23+EW23)</f>
        <v>0.31874999999999998</v>
      </c>
      <c r="EY23" s="35"/>
      <c r="EZ23" s="33"/>
      <c r="FA23" s="33"/>
      <c r="FB23" s="36"/>
      <c r="FC23" s="32">
        <v>1</v>
      </c>
      <c r="FD23" s="33"/>
      <c r="FE23" s="33">
        <f>FE20-FC23</f>
        <v>623</v>
      </c>
      <c r="FF23" s="33">
        <f>FF20-FD23</f>
        <v>60</v>
      </c>
      <c r="FG23" s="33">
        <v>81</v>
      </c>
      <c r="FH23" s="34">
        <f t="shared" ref="FH23:FH29" si="232">((FG23+FI23)/FE23)</f>
        <v>0.18780096308186195</v>
      </c>
      <c r="FI23" s="33">
        <v>36</v>
      </c>
      <c r="FJ23" s="34">
        <f t="shared" ref="FJ23:FJ29" si="233">FI23/(FG23+FI23)</f>
        <v>0.30769230769230771</v>
      </c>
      <c r="FK23" s="480">
        <v>131.41999999999999</v>
      </c>
      <c r="FL23" s="33"/>
      <c r="FM23" s="33"/>
      <c r="FN23" s="36"/>
      <c r="FO23" s="32"/>
      <c r="FP23" s="33"/>
      <c r="FQ23" s="33">
        <f>FQ20-FO23</f>
        <v>625</v>
      </c>
      <c r="FR23" s="33">
        <f>FR20-FP23</f>
        <v>61</v>
      </c>
      <c r="FS23" s="33">
        <v>74</v>
      </c>
      <c r="FT23" s="487">
        <f t="shared" ref="FT23:FT29" si="234">((FS23+FU23)/FQ23)</f>
        <v>0.184</v>
      </c>
      <c r="FU23" s="33">
        <v>41</v>
      </c>
      <c r="FV23" s="34">
        <f t="shared" ref="FV23:FV29" si="235">FU23/(FS23+FU23)</f>
        <v>0.35652173913043478</v>
      </c>
      <c r="FW23" s="473">
        <v>130.36000000000001</v>
      </c>
      <c r="FX23" s="33"/>
      <c r="FY23" s="33"/>
      <c r="FZ23" s="36"/>
      <c r="GA23" s="32"/>
      <c r="GB23" s="33"/>
      <c r="GC23" s="33">
        <f>GC20-GA23</f>
        <v>625</v>
      </c>
      <c r="GD23" s="33">
        <f>GD20-GB23</f>
        <v>61</v>
      </c>
      <c r="GE23" s="33">
        <v>99</v>
      </c>
      <c r="GF23" s="34">
        <f t="shared" ref="GF23:GF29" si="236">((GE23+GG23)/GC23)</f>
        <v>0.2064</v>
      </c>
      <c r="GG23" s="33">
        <v>30</v>
      </c>
      <c r="GH23" s="34">
        <f t="shared" ref="GH23:GH29" si="237">GG23/(GE23+GG23)</f>
        <v>0.23255813953488372</v>
      </c>
      <c r="GI23" s="13"/>
      <c r="GJ23" s="33"/>
      <c r="GK23" s="33"/>
      <c r="GL23" s="36"/>
      <c r="GM23" s="32"/>
      <c r="GN23" s="33"/>
      <c r="GO23" s="33">
        <f>GO20-GM23</f>
        <v>625</v>
      </c>
      <c r="GP23" s="33">
        <f>GP20-GN23</f>
        <v>61</v>
      </c>
      <c r="GQ23" s="33">
        <v>108</v>
      </c>
      <c r="GR23" s="34">
        <f t="shared" ref="GR23:GR29" si="238">((GQ23+GS23)/GO23)</f>
        <v>0.20480000000000001</v>
      </c>
      <c r="GS23" s="33">
        <v>20</v>
      </c>
      <c r="GT23" s="34">
        <f t="shared" ref="GT23:GT29" si="239">GS23/(GQ23+GS23)</f>
        <v>0.15625</v>
      </c>
      <c r="GU23" s="13"/>
      <c r="GV23" s="33"/>
      <c r="GW23" s="33"/>
      <c r="GX23" s="36"/>
      <c r="GY23" s="32"/>
      <c r="GZ23" s="33"/>
      <c r="HA23" s="33">
        <f>HA20-GY23</f>
        <v>187</v>
      </c>
      <c r="HB23" s="33">
        <f>HB20-GZ23</f>
        <v>16</v>
      </c>
      <c r="HC23" s="33">
        <v>24</v>
      </c>
      <c r="HD23" s="34">
        <f t="shared" ref="HD23:HD29" si="240">((HC23+HE23)/HA23)</f>
        <v>0.15508021390374332</v>
      </c>
      <c r="HE23" s="33">
        <v>5</v>
      </c>
      <c r="HF23" s="34">
        <f t="shared" ref="HF23:HF29" si="241">HE23/(HC23+HE23)</f>
        <v>0.17241379310344829</v>
      </c>
      <c r="HG23" s="13"/>
      <c r="HH23" s="33"/>
      <c r="HI23" s="33"/>
      <c r="HJ23" s="36"/>
      <c r="HK23" s="32"/>
      <c r="HL23" s="33"/>
      <c r="HM23" s="33">
        <f>HM20-HK23</f>
        <v>626</v>
      </c>
      <c r="HN23" s="33">
        <f>HN20-HL23</f>
        <v>61</v>
      </c>
      <c r="HO23" s="33">
        <v>124</v>
      </c>
      <c r="HP23" s="34">
        <f t="shared" ref="HP23:HP29" si="242">((HO23+HQ23)/HM23)</f>
        <v>0.24440894568690097</v>
      </c>
      <c r="HQ23" s="33">
        <v>29</v>
      </c>
      <c r="HR23" s="34">
        <f t="shared" ref="HR23:HR29" si="243">HQ23/(HO23+HQ23)</f>
        <v>0.18954248366013071</v>
      </c>
      <c r="HS23" s="480">
        <v>134.86000000000001</v>
      </c>
      <c r="HT23" s="33"/>
      <c r="HU23" s="33"/>
      <c r="HV23" s="36"/>
      <c r="HW23" s="32"/>
      <c r="HX23" s="33"/>
      <c r="HY23" s="33">
        <f>HY20-HW23</f>
        <v>626</v>
      </c>
      <c r="HZ23" s="33">
        <f>HZ20-HX23</f>
        <v>61</v>
      </c>
      <c r="IA23" s="33">
        <v>107</v>
      </c>
      <c r="IB23" s="34">
        <f t="shared" ref="IB23:IB29" si="244">((IA23+IC23)/HY23)</f>
        <v>0.23003194888178913</v>
      </c>
      <c r="IC23" s="33">
        <v>37</v>
      </c>
      <c r="ID23" s="34">
        <f t="shared" ref="ID23:ID29" si="245">IC23/(IA23+IC23)</f>
        <v>0.25694444444444442</v>
      </c>
      <c r="IE23" s="13"/>
      <c r="IF23" s="33"/>
      <c r="IG23" s="33"/>
      <c r="IH23" s="36"/>
      <c r="II23" s="32"/>
      <c r="IJ23" s="33"/>
      <c r="IK23" s="33">
        <f>IK20-II23</f>
        <v>627</v>
      </c>
      <c r="IL23" s="33">
        <f>IL20-IJ23</f>
        <v>61</v>
      </c>
      <c r="IM23" s="33">
        <v>81</v>
      </c>
      <c r="IN23" s="487">
        <f t="shared" ref="IN23:IN29" si="246">((IM23+IO23)/IK23)</f>
        <v>0.18341307814992025</v>
      </c>
      <c r="IO23" s="33">
        <v>34</v>
      </c>
      <c r="IP23" s="34">
        <f t="shared" ref="IP23:IP29" si="247">IO23/(IM23+IO23)</f>
        <v>0.29565217391304349</v>
      </c>
      <c r="IQ23" s="35"/>
      <c r="IR23" s="33"/>
      <c r="IS23" s="33"/>
      <c r="IT23" s="284"/>
      <c r="IU23" s="32"/>
      <c r="IV23" s="33"/>
      <c r="IW23" s="33">
        <f>IW20-IU23</f>
        <v>0</v>
      </c>
      <c r="IX23" s="33">
        <f>IX20-IV23</f>
        <v>0</v>
      </c>
      <c r="IY23" s="33"/>
      <c r="IZ23" s="34" t="e">
        <f t="shared" ref="IZ23:IZ29" si="248">((IY23+JA23)/IW23)</f>
        <v>#DIV/0!</v>
      </c>
      <c r="JA23" s="33"/>
      <c r="JB23" s="34" t="e">
        <f t="shared" ref="JB23:JB29" si="249">JA23/(IY23+JA23)</f>
        <v>#DIV/0!</v>
      </c>
      <c r="JC23" s="35"/>
      <c r="JD23" s="33"/>
      <c r="JE23" s="33"/>
      <c r="JF23" s="284"/>
      <c r="JG23" s="32">
        <f t="shared" ref="JG23:JG30" si="250">+C23+O23+AA23+AM23+AY23+BK23+BW23+CI23+CU23+DG23+DS23+EE23+EQ23+FC23+GA23+GM23+GY23+HK23+HW23+II23+FO23+IU23</f>
        <v>3</v>
      </c>
      <c r="JH23" s="36">
        <f t="shared" ref="JH23:JH30" si="251">+D23+P23+AB23+AN23+AZ23+BL23+BX23+CJ23+CV23+DH23+DT23+EF23+ER23+FD23+GB23+GN23+GZ23+HL23+HX23+IJ23+FP23+IV23</f>
        <v>0</v>
      </c>
      <c r="JI23" s="372">
        <f t="shared" ref="JI23:JI29" si="252">+E23+Q23+AC23+AO23+BA23+BM23+BY23+CK23+CW23+DI23+DU23+EG23+ES23+FE23+GC23+GO23+HA23+HM23+HY23+FQ23+IK23</f>
        <v>11802</v>
      </c>
      <c r="JJ23" s="33">
        <f t="shared" ref="JJ23:JJ29" si="253">+F23+R23+AD23+AP23+BB23+BN23+BZ23+CL23+CX23+DJ23+DV23+EH23+ET23+FF23+GD23+GP23+HB23+HN23+HZ23+FR23+IL23</f>
        <v>1145</v>
      </c>
      <c r="JK23" s="33">
        <f t="shared" ref="JK23:JK30" si="254">+G23+S23+AE23+AQ23+BC23+BO23+CA23+CM23+CY23+DK23+DW23+EI23+EU23+FG23+GE23+GQ23+HC23+HO23+I23+U23+AG23+AS23+BE23+BQ23+CC23+CO23+DA23+DM23+DY23+EK23+EW23+FI23+GG23+GS23+HE23+HQ23+IA23+IC23+FS23+FU23+IM23+IO23</f>
        <v>2679</v>
      </c>
      <c r="JL23" s="78">
        <f t="shared" ref="JL23:JL30" si="255">+(JK23)/JI23</f>
        <v>0.22699542450432131</v>
      </c>
      <c r="JM23" s="15">
        <f t="shared" ref="JM23:JM30" si="256">+I23+U23+AG23+AS23+BE23+BQ23+CC23+CO23+DA23+DM23+DY23+EK23+EW23+FI23+GG23+GS23+HE23+HQ23+IC23+IO23+FU23</f>
        <v>754</v>
      </c>
      <c r="JN23" s="34">
        <f t="shared" ref="JN23:JN30" si="257">+(JM23/(JK23))</f>
        <v>0.2814483016050765</v>
      </c>
      <c r="JO23" s="45">
        <v>46.9</v>
      </c>
      <c r="JP23" s="46">
        <v>2035</v>
      </c>
      <c r="JQ23" s="45">
        <f t="shared" si="143"/>
        <v>75.961179544606196</v>
      </c>
      <c r="JR23" s="45">
        <v>236</v>
      </c>
      <c r="JS23" s="366">
        <f t="shared" ref="JS23" si="258">JR23/JM23</f>
        <v>0.3129973474801061</v>
      </c>
      <c r="JT23" s="44"/>
      <c r="JU23" s="284"/>
      <c r="JV23" s="402">
        <f t="shared" ref="JV23:JV29" si="259">SUM(G23,I23,S23,U23,AE23,AG23,AQ23,AS23,BC23,BE23,BO23,BQ23,CA23,CC23)/SUM(E23,Q23,AC23,AO23,BA23,BM23,BY23)</f>
        <v>0.22326644653289307</v>
      </c>
      <c r="JW23" s="403">
        <f t="shared" ref="JW23:JW29" si="260">SUM(CM23,CO23,CY23,DA23,DK23,DM23,DW23,DY23,EI23,EK23,EU23,EW23,FG23,FI23)/SUM(CK23,CW23,DI23,DU23,EG23,ES23,FE23)</f>
        <v>0.25152905198776759</v>
      </c>
      <c r="JX23" s="405">
        <f t="shared" ref="JX23:JX29" si="261">SUM(FS23,FU23,GE23,GG23,GQ23,GS23,HC23,HE23,HO23,HQ23,IA23,IC23,IM23,IO23,)/SUM(FQ23,GC23,GO23,HA23,HM23,HY23,IK23)</f>
        <v>0.20629281908145142</v>
      </c>
      <c r="JY23" s="742">
        <f>SUM(I30,U30,AG30,AS30,BE30,BQ30,CC30)/SUM(G30,I30,S30,U30,AE30,AG30,AQ30,AS30,BC30,BE30,BO30,BQ30,CA30,CC30)</f>
        <v>0.17534775104071479</v>
      </c>
      <c r="JZ23" s="689">
        <f>SUM(CO30,DA30,DM30,DY30,EK30,EW30,FI30)/SUM(CM30,CO30,CY30,DA30,DK30,DM30,DW30,DY30,EI30,EK30,EU30,EW30,FG30,FI30)</f>
        <v>0.18492747941983537</v>
      </c>
      <c r="KA23" s="692">
        <f>SUM(,FU30,GG30,GS30,HE30,HQ30,IC30,IO30)/SUM(FU30,FS30,GG30,GE30,GS30,GQ30,HE30,HC30,HQ30,HO30,IC30,IA30,IO30,IM30)</f>
        <v>0.19607036313136508</v>
      </c>
      <c r="KB23" s="724">
        <f>KB25/KB27</f>
        <v>2.5400050800101601E-3</v>
      </c>
      <c r="KC23" s="720"/>
      <c r="KD23" s="720">
        <f>KD25/KD27</f>
        <v>4.0743570155334858E-3</v>
      </c>
      <c r="KE23" s="720"/>
      <c r="KF23" s="720">
        <f>KF25/KF27</f>
        <v>2.283684344075108E-3</v>
      </c>
      <c r="KG23" s="755"/>
      <c r="KH23" s="757" t="s">
        <v>68</v>
      </c>
      <c r="KI23" s="76">
        <f t="shared" ref="KI23:KI29" si="262">C23+AA23+AM23+AY23+BK23+BW23</f>
        <v>0</v>
      </c>
      <c r="KJ23" s="434">
        <f t="shared" ref="KJ23" si="263">KI23/KB27</f>
        <v>0</v>
      </c>
      <c r="KK23" s="76">
        <f t="shared" ref="KK23:KK29" si="264">CI23+CU23+DG23+EE23+EQ23+FC23+DS23</f>
        <v>3</v>
      </c>
      <c r="KL23" s="421">
        <f t="shared" ref="KL23" si="265">KK23/KD27</f>
        <v>7.6394194041252863E-4</v>
      </c>
      <c r="KM23" s="76">
        <f t="shared" ref="KM23:KM29" si="266">FO23+GA23+GM23+GY23+HK23+HW23+II23</f>
        <v>0</v>
      </c>
      <c r="KN23" s="421">
        <f>KM23/KF27</f>
        <v>0</v>
      </c>
    </row>
    <row r="24" spans="1:300" ht="19.5" thickBot="1" x14ac:dyDescent="0.3">
      <c r="A24" s="734"/>
      <c r="B24" s="436">
        <f t="shared" ref="B24" si="267">+B23+1</f>
        <v>45611</v>
      </c>
      <c r="C24" s="10">
        <v>1</v>
      </c>
      <c r="D24" s="11"/>
      <c r="E24" s="61">
        <f t="shared" ref="E24:F24" si="268">E23-C24</f>
        <v>623</v>
      </c>
      <c r="F24" s="61">
        <f t="shared" si="268"/>
        <v>61</v>
      </c>
      <c r="G24" s="11">
        <v>92</v>
      </c>
      <c r="H24" s="484">
        <f t="shared" si="207"/>
        <v>0.21508828250401285</v>
      </c>
      <c r="I24" s="11">
        <v>42</v>
      </c>
      <c r="J24" s="12">
        <f t="shared" ref="J24" si="269">I24/(G24+I24)</f>
        <v>0.31343283582089554</v>
      </c>
      <c r="K24" s="477">
        <v>133.13999999999999</v>
      </c>
      <c r="L24" s="11"/>
      <c r="M24" s="11"/>
      <c r="N24" s="14"/>
      <c r="O24" s="10">
        <v>1</v>
      </c>
      <c r="P24" s="11"/>
      <c r="Q24" s="61">
        <f t="shared" ref="Q24:R24" si="270">Q23-O24</f>
        <v>625</v>
      </c>
      <c r="R24" s="61">
        <f t="shared" si="270"/>
        <v>61</v>
      </c>
      <c r="S24" s="11">
        <v>154</v>
      </c>
      <c r="T24" s="12">
        <f t="shared" si="208"/>
        <v>0.34239999999999998</v>
      </c>
      <c r="U24" s="11">
        <v>60</v>
      </c>
      <c r="V24" s="12">
        <f t="shared" si="209"/>
        <v>0.28037383177570091</v>
      </c>
      <c r="W24" s="13"/>
      <c r="X24" s="11"/>
      <c r="Y24" s="11"/>
      <c r="Z24" s="14"/>
      <c r="AA24" s="10"/>
      <c r="AB24" s="11"/>
      <c r="AC24" s="61">
        <f t="shared" ref="AC24:AD24" si="271">AC23-AA24</f>
        <v>625</v>
      </c>
      <c r="AD24" s="61">
        <f t="shared" si="271"/>
        <v>61</v>
      </c>
      <c r="AE24" s="11">
        <v>157</v>
      </c>
      <c r="AF24" s="12">
        <f t="shared" si="210"/>
        <v>0.34720000000000001</v>
      </c>
      <c r="AG24" s="11">
        <v>60</v>
      </c>
      <c r="AH24" s="12">
        <f t="shared" si="211"/>
        <v>0.27649769585253459</v>
      </c>
      <c r="AI24" s="13"/>
      <c r="AJ24" s="11"/>
      <c r="AK24" s="11"/>
      <c r="AL24" s="14"/>
      <c r="AM24" s="10"/>
      <c r="AN24" s="11"/>
      <c r="AO24" s="61">
        <f t="shared" ref="AO24:AP24" si="272">AO23-AM24</f>
        <v>189</v>
      </c>
      <c r="AP24" s="61">
        <f t="shared" si="272"/>
        <v>16</v>
      </c>
      <c r="AQ24" s="11">
        <v>52</v>
      </c>
      <c r="AR24" s="491">
        <f t="shared" si="212"/>
        <v>0.38095238095238093</v>
      </c>
      <c r="AS24" s="11">
        <v>20</v>
      </c>
      <c r="AT24" s="12">
        <f t="shared" si="213"/>
        <v>0.27777777777777779</v>
      </c>
      <c r="AU24" s="485">
        <v>137.13</v>
      </c>
      <c r="AV24" s="11"/>
      <c r="AW24" s="11"/>
      <c r="AX24" s="14"/>
      <c r="AY24" s="10"/>
      <c r="AZ24" s="11"/>
      <c r="BA24" s="61">
        <f t="shared" ref="BA24:BB24" si="273">BA23-AY24</f>
        <v>623</v>
      </c>
      <c r="BB24" s="61">
        <f t="shared" si="273"/>
        <v>61</v>
      </c>
      <c r="BC24" s="11">
        <v>148</v>
      </c>
      <c r="BD24" s="484">
        <f t="shared" si="214"/>
        <v>0.3274478330658106</v>
      </c>
      <c r="BE24" s="11">
        <v>56</v>
      </c>
      <c r="BF24" s="12">
        <f t="shared" si="215"/>
        <v>0.27450980392156865</v>
      </c>
      <c r="BG24" s="13"/>
      <c r="BH24" s="11"/>
      <c r="BI24" s="11"/>
      <c r="BJ24" s="14"/>
      <c r="BK24" s="10"/>
      <c r="BL24" s="11"/>
      <c r="BM24" s="61">
        <f t="shared" ref="BM24:BN24" si="274">BM23-BK24</f>
        <v>622</v>
      </c>
      <c r="BN24" s="61">
        <f t="shared" si="274"/>
        <v>61</v>
      </c>
      <c r="BO24" s="11">
        <v>122</v>
      </c>
      <c r="BP24" s="484">
        <f t="shared" si="216"/>
        <v>0.25884244372990356</v>
      </c>
      <c r="BQ24" s="11">
        <v>39</v>
      </c>
      <c r="BR24" s="12">
        <f t="shared" si="217"/>
        <v>0.24223602484472051</v>
      </c>
      <c r="BS24" s="477">
        <v>134.86000000000001</v>
      </c>
      <c r="BT24" s="11"/>
      <c r="BU24" s="11"/>
      <c r="BV24" s="14"/>
      <c r="BW24" s="10"/>
      <c r="BX24" s="11"/>
      <c r="BY24" s="61">
        <f t="shared" ref="BY24:BZ24" si="275">BY23-BW24</f>
        <v>628</v>
      </c>
      <c r="BZ24" s="61">
        <f t="shared" si="275"/>
        <v>61</v>
      </c>
      <c r="CA24" s="11">
        <v>131</v>
      </c>
      <c r="CB24" s="484">
        <f t="shared" si="218"/>
        <v>0.29458598726114649</v>
      </c>
      <c r="CC24" s="11">
        <v>54</v>
      </c>
      <c r="CD24" s="12">
        <f t="shared" si="219"/>
        <v>0.29189189189189191</v>
      </c>
      <c r="CE24" s="477">
        <v>133.13999999999999</v>
      </c>
      <c r="CF24" s="11"/>
      <c r="CG24" s="11"/>
      <c r="CH24" s="14"/>
      <c r="CI24" s="10"/>
      <c r="CJ24" s="11"/>
      <c r="CK24" s="61">
        <f t="shared" ref="CK24:CL24" si="276">CK23-CI24</f>
        <v>622</v>
      </c>
      <c r="CL24" s="61">
        <f t="shared" si="276"/>
        <v>61</v>
      </c>
      <c r="CM24" s="11">
        <v>168</v>
      </c>
      <c r="CN24" s="491">
        <f t="shared" si="220"/>
        <v>0.36334405144694532</v>
      </c>
      <c r="CO24" s="11">
        <v>58</v>
      </c>
      <c r="CP24" s="12">
        <f t="shared" si="221"/>
        <v>0.25663716814159293</v>
      </c>
      <c r="CQ24" s="485">
        <v>136.36000000000001</v>
      </c>
      <c r="CR24" s="11"/>
      <c r="CS24" s="11"/>
      <c r="CT24" s="14"/>
      <c r="CU24" s="10"/>
      <c r="CV24" s="11"/>
      <c r="CW24" s="61">
        <f t="shared" ref="CW24:CX24" si="277">CW23-CU24</f>
        <v>623</v>
      </c>
      <c r="CX24" s="61">
        <f t="shared" si="277"/>
        <v>61</v>
      </c>
      <c r="CY24" s="11">
        <v>133</v>
      </c>
      <c r="CZ24" s="484">
        <f t="shared" si="222"/>
        <v>0.29213483146067415</v>
      </c>
      <c r="DA24" s="11">
        <v>49</v>
      </c>
      <c r="DB24" s="12">
        <f t="shared" si="223"/>
        <v>0.26923076923076922</v>
      </c>
      <c r="DC24" s="13"/>
      <c r="DD24" s="11"/>
      <c r="DE24" s="11"/>
      <c r="DF24" s="14"/>
      <c r="DG24" s="10"/>
      <c r="DH24" s="11"/>
      <c r="DI24" s="61">
        <f t="shared" ref="DI24:DJ24" si="278">DI23-DG24</f>
        <v>624</v>
      </c>
      <c r="DJ24" s="61">
        <f t="shared" si="278"/>
        <v>61</v>
      </c>
      <c r="DK24" s="11">
        <v>171</v>
      </c>
      <c r="DL24" s="494">
        <f t="shared" si="224"/>
        <v>0.34935897435897434</v>
      </c>
      <c r="DM24" s="11">
        <v>47</v>
      </c>
      <c r="DN24" s="12">
        <f t="shared" si="225"/>
        <v>0.21559633027522937</v>
      </c>
      <c r="DO24" s="13"/>
      <c r="DP24" s="11"/>
      <c r="DQ24" s="11"/>
      <c r="DR24" s="14"/>
      <c r="DS24" s="10"/>
      <c r="DT24" s="11"/>
      <c r="DU24" s="61">
        <f t="shared" ref="DU24:DV24" si="279">DU23-DS24</f>
        <v>184</v>
      </c>
      <c r="DV24" s="61">
        <f t="shared" si="279"/>
        <v>17</v>
      </c>
      <c r="DW24" s="11">
        <v>35</v>
      </c>
      <c r="DX24" s="484">
        <f t="shared" si="226"/>
        <v>0.32608695652173914</v>
      </c>
      <c r="DY24" s="11">
        <v>25</v>
      </c>
      <c r="DZ24" s="12">
        <f t="shared" si="227"/>
        <v>0.41666666666666669</v>
      </c>
      <c r="EA24" s="13"/>
      <c r="EB24" s="11"/>
      <c r="EC24" s="11"/>
      <c r="ED24" s="14"/>
      <c r="EE24" s="10">
        <v>2</v>
      </c>
      <c r="EF24" s="11"/>
      <c r="EG24" s="61">
        <f t="shared" ref="EG24:EH24" si="280">EG23-EE24</f>
        <v>622</v>
      </c>
      <c r="EH24" s="61">
        <f t="shared" si="280"/>
        <v>61</v>
      </c>
      <c r="EI24" s="11">
        <v>134</v>
      </c>
      <c r="EJ24" s="484">
        <f t="shared" si="228"/>
        <v>0.29099678456591638</v>
      </c>
      <c r="EK24" s="11">
        <v>47</v>
      </c>
      <c r="EL24" s="12">
        <f t="shared" si="229"/>
        <v>0.25966850828729282</v>
      </c>
      <c r="EM24" s="13"/>
      <c r="EN24" s="11"/>
      <c r="EO24" s="11"/>
      <c r="EP24" s="14"/>
      <c r="EQ24" s="10"/>
      <c r="ER24" s="11"/>
      <c r="ES24" s="61">
        <f t="shared" ref="ES24:ET24" si="281">ES23-EQ24</f>
        <v>624</v>
      </c>
      <c r="ET24" s="61">
        <f t="shared" si="281"/>
        <v>60</v>
      </c>
      <c r="EU24" s="11">
        <v>155</v>
      </c>
      <c r="EV24" s="484">
        <f t="shared" si="230"/>
        <v>0.3125</v>
      </c>
      <c r="EW24" s="11">
        <v>40</v>
      </c>
      <c r="EX24" s="12">
        <f t="shared" si="231"/>
        <v>0.20512820512820512</v>
      </c>
      <c r="EY24" s="477">
        <v>132.28</v>
      </c>
      <c r="EZ24" s="11"/>
      <c r="FA24" s="11"/>
      <c r="FB24" s="14"/>
      <c r="FC24" s="10"/>
      <c r="FD24" s="11"/>
      <c r="FE24" s="61">
        <f t="shared" ref="FE24:FF24" si="282">FE23-FC24</f>
        <v>623</v>
      </c>
      <c r="FF24" s="61">
        <f t="shared" si="282"/>
        <v>60</v>
      </c>
      <c r="FG24" s="11">
        <v>128</v>
      </c>
      <c r="FH24" s="484">
        <f t="shared" si="232"/>
        <v>0.3017656500802568</v>
      </c>
      <c r="FI24" s="11">
        <v>60</v>
      </c>
      <c r="FJ24" s="12">
        <f t="shared" si="233"/>
        <v>0.31914893617021278</v>
      </c>
      <c r="FK24" s="13"/>
      <c r="FL24" s="11"/>
      <c r="FM24" s="11"/>
      <c r="FN24" s="14"/>
      <c r="FO24" s="10"/>
      <c r="FP24" s="11"/>
      <c r="FQ24" s="61">
        <f t="shared" ref="FQ24:FR24" si="283">FQ23-FO24</f>
        <v>625</v>
      </c>
      <c r="FR24" s="61">
        <f t="shared" si="283"/>
        <v>61</v>
      </c>
      <c r="FS24" s="11">
        <v>90</v>
      </c>
      <c r="FT24" s="12">
        <f t="shared" si="234"/>
        <v>0.224</v>
      </c>
      <c r="FU24" s="11">
        <v>50</v>
      </c>
      <c r="FV24" s="12">
        <f t="shared" si="235"/>
        <v>0.35714285714285715</v>
      </c>
      <c r="FW24" s="13"/>
      <c r="FX24" s="11"/>
      <c r="FY24" s="11"/>
      <c r="FZ24" s="14"/>
      <c r="GA24" s="10">
        <v>1</v>
      </c>
      <c r="GB24" s="11"/>
      <c r="GC24" s="61">
        <f t="shared" ref="GC24:GD24" si="284">GC23-GA24</f>
        <v>624</v>
      </c>
      <c r="GD24" s="61">
        <f t="shared" si="284"/>
        <v>61</v>
      </c>
      <c r="GE24" s="11">
        <v>129</v>
      </c>
      <c r="GF24" s="484">
        <f t="shared" si="236"/>
        <v>0.29647435897435898</v>
      </c>
      <c r="GG24" s="11">
        <v>56</v>
      </c>
      <c r="GH24" s="12">
        <f t="shared" si="237"/>
        <v>0.30270270270270272</v>
      </c>
      <c r="GI24" s="477">
        <v>132.86000000000001</v>
      </c>
      <c r="GJ24" s="11"/>
      <c r="GK24" s="11"/>
      <c r="GL24" s="14"/>
      <c r="GM24" s="10"/>
      <c r="GN24" s="11"/>
      <c r="GO24" s="61">
        <f t="shared" ref="GO24:GP24" si="285">GO23-GM24</f>
        <v>625</v>
      </c>
      <c r="GP24" s="61">
        <f t="shared" si="285"/>
        <v>61</v>
      </c>
      <c r="GQ24" s="11">
        <v>147</v>
      </c>
      <c r="GR24" s="484">
        <f t="shared" si="238"/>
        <v>0.31519999999999998</v>
      </c>
      <c r="GS24" s="11">
        <v>50</v>
      </c>
      <c r="GT24" s="12">
        <f t="shared" si="239"/>
        <v>0.25380710659898476</v>
      </c>
      <c r="GU24" s="477">
        <v>134.86000000000001</v>
      </c>
      <c r="GV24" s="11"/>
      <c r="GW24" s="11"/>
      <c r="GX24" s="14"/>
      <c r="GY24" s="10"/>
      <c r="GZ24" s="11"/>
      <c r="HA24" s="61">
        <f t="shared" ref="HA24:HB24" si="286">HA23-GY24</f>
        <v>187</v>
      </c>
      <c r="HB24" s="61">
        <f t="shared" si="286"/>
        <v>16</v>
      </c>
      <c r="HC24" s="11">
        <v>33</v>
      </c>
      <c r="HD24" s="484">
        <f t="shared" si="240"/>
        <v>0.22994652406417113</v>
      </c>
      <c r="HE24" s="11">
        <v>10</v>
      </c>
      <c r="HF24" s="12">
        <f t="shared" si="241"/>
        <v>0.23255813953488372</v>
      </c>
      <c r="HG24" s="477">
        <v>134.86000000000001</v>
      </c>
      <c r="HH24" s="11"/>
      <c r="HI24" s="11"/>
      <c r="HJ24" s="14"/>
      <c r="HK24" s="10"/>
      <c r="HL24" s="11"/>
      <c r="HM24" s="61">
        <f t="shared" ref="HM24:HN24" si="287">HM23-HK24</f>
        <v>626</v>
      </c>
      <c r="HN24" s="61">
        <f t="shared" si="287"/>
        <v>61</v>
      </c>
      <c r="HO24" s="11">
        <v>120</v>
      </c>
      <c r="HP24" s="484">
        <f t="shared" si="242"/>
        <v>0.25559105431309903</v>
      </c>
      <c r="HQ24" s="11">
        <v>40</v>
      </c>
      <c r="HR24" s="12">
        <f t="shared" si="243"/>
        <v>0.25</v>
      </c>
      <c r="HS24" s="13"/>
      <c r="HT24" s="11"/>
      <c r="HU24" s="11"/>
      <c r="HV24" s="14"/>
      <c r="HW24" s="10"/>
      <c r="HX24" s="11"/>
      <c r="HY24" s="61">
        <f t="shared" ref="HY24:HZ24" si="288">HY23-HW24</f>
        <v>626</v>
      </c>
      <c r="HZ24" s="61">
        <f t="shared" si="288"/>
        <v>61</v>
      </c>
      <c r="IA24" s="11">
        <v>163</v>
      </c>
      <c r="IB24" s="484">
        <f t="shared" si="244"/>
        <v>0.33067092651757191</v>
      </c>
      <c r="IC24" s="11">
        <v>44</v>
      </c>
      <c r="ID24" s="12">
        <f t="shared" si="245"/>
        <v>0.21256038647342995</v>
      </c>
      <c r="IE24" s="477">
        <v>134.86000000000001</v>
      </c>
      <c r="IF24" s="11"/>
      <c r="IG24" s="11"/>
      <c r="IH24" s="14"/>
      <c r="II24" s="10"/>
      <c r="IJ24" s="11"/>
      <c r="IK24" s="61">
        <f t="shared" ref="IK24:IK25" si="289">IK23-II24</f>
        <v>627</v>
      </c>
      <c r="IL24" s="61">
        <f t="shared" ref="IL24:IL25" si="290">IL23-IJ24</f>
        <v>61</v>
      </c>
      <c r="IM24" s="11">
        <v>125</v>
      </c>
      <c r="IN24" s="12">
        <f t="shared" si="246"/>
        <v>0.27113237639553428</v>
      </c>
      <c r="IO24" s="11">
        <v>45</v>
      </c>
      <c r="IP24" s="12">
        <f t="shared" si="247"/>
        <v>0.26470588235294118</v>
      </c>
      <c r="IQ24" s="13"/>
      <c r="IR24" s="11"/>
      <c r="IS24" s="11"/>
      <c r="IT24" s="285"/>
      <c r="IU24" s="10"/>
      <c r="IV24" s="11"/>
      <c r="IW24" s="61">
        <f t="shared" ref="IW24:IW25" si="291">IW23-IU24</f>
        <v>0</v>
      </c>
      <c r="IX24" s="61">
        <f t="shared" ref="IX24:IX25" si="292">IX23-IV24</f>
        <v>0</v>
      </c>
      <c r="IY24" s="11"/>
      <c r="IZ24" s="12" t="e">
        <f t="shared" si="248"/>
        <v>#DIV/0!</v>
      </c>
      <c r="JA24" s="11"/>
      <c r="JB24" s="12" t="e">
        <f t="shared" si="249"/>
        <v>#DIV/0!</v>
      </c>
      <c r="JC24" s="13"/>
      <c r="JD24" s="11"/>
      <c r="JE24" s="11"/>
      <c r="JF24" s="285"/>
      <c r="JG24" s="10">
        <f t="shared" si="250"/>
        <v>5</v>
      </c>
      <c r="JH24" s="14">
        <f t="shared" si="251"/>
        <v>0</v>
      </c>
      <c r="JI24" s="373">
        <f t="shared" si="252"/>
        <v>11797</v>
      </c>
      <c r="JJ24" s="11">
        <f t="shared" si="253"/>
        <v>1145</v>
      </c>
      <c r="JK24" s="11">
        <f t="shared" si="254"/>
        <v>3539</v>
      </c>
      <c r="JL24" s="79">
        <f t="shared" si="255"/>
        <v>0.2999915232686276</v>
      </c>
      <c r="JM24" s="15">
        <f t="shared" si="256"/>
        <v>952</v>
      </c>
      <c r="JN24" s="12">
        <f t="shared" si="257"/>
        <v>0.2690025430912687</v>
      </c>
      <c r="JO24" s="16">
        <v>46.9</v>
      </c>
      <c r="JP24" s="17">
        <v>2777</v>
      </c>
      <c r="JQ24" s="16">
        <f t="shared" si="143"/>
        <v>78.468493924837517</v>
      </c>
      <c r="JR24" s="16">
        <v>327</v>
      </c>
      <c r="JS24" s="369">
        <f t="shared" si="81"/>
        <v>0.34348739495798319</v>
      </c>
      <c r="JT24" s="15"/>
      <c r="JU24" s="285"/>
      <c r="JV24" s="404">
        <f t="shared" si="259"/>
        <v>0.30165184243964421</v>
      </c>
      <c r="JW24" s="401">
        <f t="shared" si="260"/>
        <v>0.31871494135645079</v>
      </c>
      <c r="JX24" s="406">
        <f t="shared" si="261"/>
        <v>0.2796954314720812</v>
      </c>
      <c r="JY24" s="743"/>
      <c r="JZ24" s="690"/>
      <c r="KA24" s="693"/>
      <c r="KB24" s="725"/>
      <c r="KC24" s="722"/>
      <c r="KD24" s="722"/>
      <c r="KE24" s="722"/>
      <c r="KF24" s="722"/>
      <c r="KG24" s="756"/>
      <c r="KH24" s="758"/>
      <c r="KI24" s="67">
        <f t="shared" si="262"/>
        <v>1</v>
      </c>
      <c r="KJ24" s="430">
        <f t="shared" ref="KJ24" si="293">KI24/KB27</f>
        <v>2.5400050800101598E-4</v>
      </c>
      <c r="KK24" s="67">
        <f t="shared" si="264"/>
        <v>2</v>
      </c>
      <c r="KL24" s="425">
        <f t="shared" ref="KL24" si="294">KK24/KD27</f>
        <v>5.0929462694168572E-4</v>
      </c>
      <c r="KM24" s="67">
        <f t="shared" si="266"/>
        <v>1</v>
      </c>
      <c r="KN24" s="425">
        <f>KM24/KF27</f>
        <v>2.5374270489723422E-4</v>
      </c>
    </row>
    <row r="25" spans="1:300" ht="19.5" thickTop="1" x14ac:dyDescent="0.25">
      <c r="A25" s="734"/>
      <c r="B25" s="436">
        <f t="shared" ref="B25:B29" si="295">+B24+1</f>
        <v>45612</v>
      </c>
      <c r="C25" s="10"/>
      <c r="D25" s="11"/>
      <c r="E25" s="61">
        <f t="shared" ref="E25:F29" si="296">E24-C25</f>
        <v>623</v>
      </c>
      <c r="F25" s="61">
        <f t="shared" si="296"/>
        <v>61</v>
      </c>
      <c r="G25" s="11">
        <v>129</v>
      </c>
      <c r="H25" s="12">
        <f t="shared" si="207"/>
        <v>0.24719101123595505</v>
      </c>
      <c r="I25" s="11">
        <v>25</v>
      </c>
      <c r="J25" s="12">
        <f t="shared" ref="J25:J29" si="297">I25/(G25+I25)</f>
        <v>0.16233766233766234</v>
      </c>
      <c r="K25" s="13"/>
      <c r="L25" s="11"/>
      <c r="M25" s="11"/>
      <c r="N25" s="14"/>
      <c r="O25" s="10"/>
      <c r="P25" s="11"/>
      <c r="Q25" s="61">
        <f t="shared" ref="Q25:Q29" si="298">Q24-O25</f>
        <v>625</v>
      </c>
      <c r="R25" s="61">
        <f t="shared" ref="R25:R29" si="299">R24-P25</f>
        <v>61</v>
      </c>
      <c r="S25" s="11">
        <v>174</v>
      </c>
      <c r="T25" s="12">
        <f t="shared" si="208"/>
        <v>0.31840000000000002</v>
      </c>
      <c r="U25" s="11">
        <v>25</v>
      </c>
      <c r="V25" s="12">
        <f t="shared" si="209"/>
        <v>0.12562814070351758</v>
      </c>
      <c r="W25" s="485">
        <v>136.36000000000001</v>
      </c>
      <c r="X25" s="11"/>
      <c r="Y25" s="11"/>
      <c r="Z25" s="14"/>
      <c r="AA25" s="10"/>
      <c r="AB25" s="11"/>
      <c r="AC25" s="61">
        <f t="shared" ref="AC25:AC29" si="300">AC24-AA25</f>
        <v>625</v>
      </c>
      <c r="AD25" s="61">
        <f t="shared" ref="AD25:AD29" si="301">AD24-AB25</f>
        <v>61</v>
      </c>
      <c r="AE25" s="11">
        <v>164</v>
      </c>
      <c r="AF25" s="12">
        <f t="shared" si="210"/>
        <v>0.31359999999999999</v>
      </c>
      <c r="AG25" s="11">
        <v>32</v>
      </c>
      <c r="AH25" s="12">
        <f t="shared" si="211"/>
        <v>0.16326530612244897</v>
      </c>
      <c r="AI25" s="485">
        <v>136.36000000000001</v>
      </c>
      <c r="AJ25" s="11"/>
      <c r="AK25" s="11"/>
      <c r="AL25" s="14"/>
      <c r="AM25" s="10">
        <v>1</v>
      </c>
      <c r="AN25" s="11"/>
      <c r="AO25" s="61">
        <f t="shared" ref="AO25:AO29" si="302">AO24-AM25</f>
        <v>188</v>
      </c>
      <c r="AP25" s="61">
        <f t="shared" ref="AP25:AP29" si="303">AP24-AN25</f>
        <v>16</v>
      </c>
      <c r="AQ25" s="11">
        <v>54</v>
      </c>
      <c r="AR25" s="12">
        <f t="shared" si="212"/>
        <v>0.37765957446808512</v>
      </c>
      <c r="AS25" s="11">
        <v>17</v>
      </c>
      <c r="AT25" s="12">
        <f t="shared" si="213"/>
        <v>0.23943661971830985</v>
      </c>
      <c r="AU25" s="13"/>
      <c r="AV25" s="11"/>
      <c r="AW25" s="11"/>
      <c r="AX25" s="14"/>
      <c r="AY25" s="10"/>
      <c r="AZ25" s="11"/>
      <c r="BA25" s="61">
        <f t="shared" ref="BA25:BA29" si="304">BA24-AY25</f>
        <v>623</v>
      </c>
      <c r="BB25" s="61">
        <f t="shared" ref="BB25:BB29" si="305">BB24-AZ25</f>
        <v>61</v>
      </c>
      <c r="BC25" s="11">
        <v>154</v>
      </c>
      <c r="BD25" s="12">
        <f t="shared" si="214"/>
        <v>0.3130016051364366</v>
      </c>
      <c r="BE25" s="11">
        <v>41</v>
      </c>
      <c r="BF25" s="12">
        <f t="shared" si="215"/>
        <v>0.21025641025641026</v>
      </c>
      <c r="BG25" s="485">
        <v>137.91</v>
      </c>
      <c r="BH25" s="11"/>
      <c r="BI25" s="11"/>
      <c r="BJ25" s="14"/>
      <c r="BK25" s="10"/>
      <c r="BL25" s="11"/>
      <c r="BM25" s="61">
        <f t="shared" ref="BM25:BM29" si="306">BM24-BK25</f>
        <v>622</v>
      </c>
      <c r="BN25" s="61">
        <f t="shared" ref="BN25:BN29" si="307">BN24-BL25</f>
        <v>61</v>
      </c>
      <c r="BO25" s="11">
        <v>158</v>
      </c>
      <c r="BP25" s="12">
        <f t="shared" si="216"/>
        <v>0.29260450160771706</v>
      </c>
      <c r="BQ25" s="11">
        <v>24</v>
      </c>
      <c r="BR25" s="12">
        <f t="shared" si="217"/>
        <v>0.13186813186813187</v>
      </c>
      <c r="BS25" s="13"/>
      <c r="BT25" s="11"/>
      <c r="BU25" s="11"/>
      <c r="BV25" s="14"/>
      <c r="BW25" s="10"/>
      <c r="BX25" s="11"/>
      <c r="BY25" s="61">
        <f t="shared" ref="BY25:BY29" si="308">BY24-BW25</f>
        <v>628</v>
      </c>
      <c r="BZ25" s="61">
        <f t="shared" ref="BZ25:BZ29" si="309">BZ24-BX25</f>
        <v>61</v>
      </c>
      <c r="CA25" s="11">
        <v>149</v>
      </c>
      <c r="CB25" s="12">
        <f t="shared" si="218"/>
        <v>0.31050955414012738</v>
      </c>
      <c r="CC25" s="11">
        <v>46</v>
      </c>
      <c r="CD25" s="12">
        <f t="shared" si="219"/>
        <v>0.23589743589743589</v>
      </c>
      <c r="CE25" s="13"/>
      <c r="CF25" s="11"/>
      <c r="CG25" s="11"/>
      <c r="CH25" s="14"/>
      <c r="CI25" s="10"/>
      <c r="CJ25" s="11"/>
      <c r="CK25" s="61">
        <f t="shared" ref="CK25:CK29" si="310">CK24-CI25</f>
        <v>622</v>
      </c>
      <c r="CL25" s="61">
        <f t="shared" ref="CL25:CL29" si="311">CL24-CJ25</f>
        <v>61</v>
      </c>
      <c r="CM25" s="11">
        <v>197</v>
      </c>
      <c r="CN25" s="12">
        <f t="shared" si="220"/>
        <v>0.3762057877813505</v>
      </c>
      <c r="CO25" s="11">
        <v>37</v>
      </c>
      <c r="CP25" s="12">
        <f t="shared" si="221"/>
        <v>0.15811965811965811</v>
      </c>
      <c r="CQ25" s="13"/>
      <c r="CR25" s="11"/>
      <c r="CS25" s="11"/>
      <c r="CT25" s="14"/>
      <c r="CU25" s="10"/>
      <c r="CV25" s="11"/>
      <c r="CW25" s="61">
        <f t="shared" ref="CW25:CW29" si="312">CW24-CU25</f>
        <v>623</v>
      </c>
      <c r="CX25" s="61">
        <f t="shared" ref="CX25:CX29" si="313">CX24-CV25</f>
        <v>61</v>
      </c>
      <c r="CY25" s="11">
        <v>144</v>
      </c>
      <c r="CZ25" s="12">
        <f t="shared" si="222"/>
        <v>0.30337078651685395</v>
      </c>
      <c r="DA25" s="11">
        <v>45</v>
      </c>
      <c r="DB25" s="12">
        <f t="shared" si="223"/>
        <v>0.23809523809523808</v>
      </c>
      <c r="DC25" s="485">
        <v>137.91</v>
      </c>
      <c r="DD25" s="11"/>
      <c r="DE25" s="11"/>
      <c r="DF25" s="14"/>
      <c r="DG25" s="10">
        <v>1</v>
      </c>
      <c r="DH25" s="11"/>
      <c r="DI25" s="61">
        <f t="shared" ref="DI25:DI29" si="314">DI24-DG25</f>
        <v>623</v>
      </c>
      <c r="DJ25" s="61">
        <f t="shared" ref="DJ25:DJ29" si="315">DJ24-DH25</f>
        <v>61</v>
      </c>
      <c r="DK25" s="11">
        <v>191</v>
      </c>
      <c r="DL25" s="491">
        <f t="shared" si="224"/>
        <v>0.3579454253611557</v>
      </c>
      <c r="DM25" s="11">
        <v>32</v>
      </c>
      <c r="DN25" s="12">
        <f t="shared" si="225"/>
        <v>0.14349775784753363</v>
      </c>
      <c r="DO25" s="485">
        <v>136.36000000000001</v>
      </c>
      <c r="DP25" s="11"/>
      <c r="DQ25" s="11"/>
      <c r="DR25" s="14"/>
      <c r="DS25" s="10">
        <v>1</v>
      </c>
      <c r="DT25" s="11"/>
      <c r="DU25" s="61">
        <f t="shared" ref="DU25:DU29" si="316">DU24-DS25</f>
        <v>183</v>
      </c>
      <c r="DV25" s="61">
        <f t="shared" ref="DV25:DV29" si="317">DV24-DT25</f>
        <v>17</v>
      </c>
      <c r="DW25" s="11">
        <v>42</v>
      </c>
      <c r="DX25" s="12">
        <f t="shared" si="226"/>
        <v>0.31693989071038253</v>
      </c>
      <c r="DY25" s="11">
        <v>16</v>
      </c>
      <c r="DZ25" s="12">
        <f t="shared" si="227"/>
        <v>0.27586206896551724</v>
      </c>
      <c r="EA25" s="485">
        <v>137.13</v>
      </c>
      <c r="EB25" s="11"/>
      <c r="EC25" s="11"/>
      <c r="ED25" s="14"/>
      <c r="EE25" s="10"/>
      <c r="EF25" s="11"/>
      <c r="EG25" s="61">
        <f t="shared" ref="EG25:EG29" si="318">EG24-EE25</f>
        <v>622</v>
      </c>
      <c r="EH25" s="61">
        <f t="shared" ref="EH25:EH29" si="319">EH24-EF25</f>
        <v>61</v>
      </c>
      <c r="EI25" s="11">
        <v>139</v>
      </c>
      <c r="EJ25" s="12">
        <f t="shared" si="228"/>
        <v>0.28135048231511256</v>
      </c>
      <c r="EK25" s="11">
        <v>36</v>
      </c>
      <c r="EL25" s="12">
        <f t="shared" si="229"/>
        <v>0.20571428571428571</v>
      </c>
      <c r="EM25" s="485">
        <v>137.13</v>
      </c>
      <c r="EN25" s="11"/>
      <c r="EO25" s="11"/>
      <c r="EP25" s="14"/>
      <c r="EQ25" s="10"/>
      <c r="ER25" s="11"/>
      <c r="ES25" s="61">
        <f t="shared" ref="ES25:ES29" si="320">ES24-EQ25</f>
        <v>624</v>
      </c>
      <c r="ET25" s="61">
        <f t="shared" ref="ET25:ET29" si="321">ET24-ER25</f>
        <v>60</v>
      </c>
      <c r="EU25" s="11">
        <v>152</v>
      </c>
      <c r="EV25" s="12">
        <f t="shared" si="230"/>
        <v>0.30929487179487181</v>
      </c>
      <c r="EW25" s="11">
        <v>41</v>
      </c>
      <c r="EX25" s="12">
        <f t="shared" si="231"/>
        <v>0.21243523316062177</v>
      </c>
      <c r="EY25" s="13"/>
      <c r="EZ25" s="11"/>
      <c r="FA25" s="11"/>
      <c r="FB25" s="14"/>
      <c r="FC25" s="10">
        <v>2</v>
      </c>
      <c r="FD25" s="11"/>
      <c r="FE25" s="61">
        <f t="shared" ref="FE25:FE29" si="322">FE24-FC25</f>
        <v>621</v>
      </c>
      <c r="FF25" s="61">
        <f t="shared" ref="FF25:FF29" si="323">FF24-FD25</f>
        <v>60</v>
      </c>
      <c r="FG25" s="11">
        <v>145</v>
      </c>
      <c r="FH25" s="12">
        <f t="shared" si="232"/>
        <v>0.3140096618357488</v>
      </c>
      <c r="FI25" s="11">
        <v>50</v>
      </c>
      <c r="FJ25" s="12">
        <f t="shared" si="233"/>
        <v>0.25641025641025639</v>
      </c>
      <c r="FK25" s="485">
        <v>134.81</v>
      </c>
      <c r="FL25" s="11"/>
      <c r="FM25" s="11"/>
      <c r="FN25" s="14"/>
      <c r="FO25" s="10"/>
      <c r="FP25" s="11"/>
      <c r="FQ25" s="61">
        <f t="shared" ref="FQ25:FQ29" si="324">FQ24-FO25</f>
        <v>625</v>
      </c>
      <c r="FR25" s="61">
        <f t="shared" ref="FR25:FR29" si="325">FR24-FP25</f>
        <v>61</v>
      </c>
      <c r="FS25" s="11">
        <v>121</v>
      </c>
      <c r="FT25" s="484">
        <f t="shared" si="234"/>
        <v>0.28000000000000003</v>
      </c>
      <c r="FU25" s="11">
        <v>54</v>
      </c>
      <c r="FV25" s="12">
        <f t="shared" si="235"/>
        <v>0.30857142857142855</v>
      </c>
      <c r="FW25" s="477">
        <v>133.13999999999999</v>
      </c>
      <c r="FX25" s="11"/>
      <c r="FY25" s="11"/>
      <c r="FZ25" s="14"/>
      <c r="GA25" s="10"/>
      <c r="GB25" s="11"/>
      <c r="GC25" s="61">
        <f t="shared" ref="GC25:GC29" si="326">GC24-GA25</f>
        <v>624</v>
      </c>
      <c r="GD25" s="61">
        <f t="shared" ref="GD25:GD29" si="327">GD24-GB25</f>
        <v>61</v>
      </c>
      <c r="GE25" s="11">
        <v>149</v>
      </c>
      <c r="GF25" s="12">
        <f t="shared" si="236"/>
        <v>0.30128205128205127</v>
      </c>
      <c r="GG25" s="11">
        <v>39</v>
      </c>
      <c r="GH25" s="12">
        <f t="shared" si="237"/>
        <v>0.20744680851063829</v>
      </c>
      <c r="GI25" s="13"/>
      <c r="GJ25" s="11"/>
      <c r="GK25" s="11"/>
      <c r="GL25" s="14"/>
      <c r="GM25" s="10"/>
      <c r="GN25" s="11"/>
      <c r="GO25" s="61">
        <f t="shared" ref="GO25:GO29" si="328">GO24-GM25</f>
        <v>625</v>
      </c>
      <c r="GP25" s="61">
        <f t="shared" ref="GP25:GP29" si="329">GP24-GN25</f>
        <v>61</v>
      </c>
      <c r="GQ25" s="11">
        <v>167</v>
      </c>
      <c r="GR25" s="12">
        <f t="shared" si="238"/>
        <v>0.34239999999999998</v>
      </c>
      <c r="GS25" s="11">
        <v>47</v>
      </c>
      <c r="GT25" s="12">
        <f t="shared" si="239"/>
        <v>0.21962616822429906</v>
      </c>
      <c r="GU25" s="13"/>
      <c r="GV25" s="11"/>
      <c r="GW25" s="11"/>
      <c r="GX25" s="14"/>
      <c r="GY25" s="10">
        <v>1</v>
      </c>
      <c r="GZ25" s="11"/>
      <c r="HA25" s="61">
        <f t="shared" ref="HA25:HA29" si="330">HA24-GY25</f>
        <v>186</v>
      </c>
      <c r="HB25" s="61">
        <f t="shared" ref="HB25:HB29" si="331">HB24-GZ25</f>
        <v>16</v>
      </c>
      <c r="HC25" s="11">
        <v>40</v>
      </c>
      <c r="HD25" s="12">
        <f t="shared" si="240"/>
        <v>0.25268817204301075</v>
      </c>
      <c r="HE25" s="11">
        <v>7</v>
      </c>
      <c r="HF25" s="12">
        <f t="shared" si="241"/>
        <v>0.14893617021276595</v>
      </c>
      <c r="HG25" s="488">
        <v>137.91</v>
      </c>
      <c r="HH25" s="11"/>
      <c r="HI25" s="11"/>
      <c r="HJ25" s="14"/>
      <c r="HK25" s="10"/>
      <c r="HL25" s="11"/>
      <c r="HM25" s="61">
        <f t="shared" ref="HM25:HM29" si="332">HM24-HK25</f>
        <v>626</v>
      </c>
      <c r="HN25" s="61">
        <f t="shared" ref="HN25:HN29" si="333">HN24-HL25</f>
        <v>61</v>
      </c>
      <c r="HO25" s="11">
        <v>167</v>
      </c>
      <c r="HP25" s="12">
        <f t="shared" si="242"/>
        <v>0.31948881789137379</v>
      </c>
      <c r="HQ25" s="11">
        <v>33</v>
      </c>
      <c r="HR25" s="12">
        <f t="shared" si="243"/>
        <v>0.16500000000000001</v>
      </c>
      <c r="HS25" s="485">
        <v>137.91</v>
      </c>
      <c r="HT25" s="11"/>
      <c r="HU25" s="11"/>
      <c r="HV25" s="14"/>
      <c r="HW25" s="10"/>
      <c r="HX25" s="11"/>
      <c r="HY25" s="61">
        <f t="shared" ref="HY25:HY29" si="334">HY24-HW25</f>
        <v>626</v>
      </c>
      <c r="HZ25" s="61">
        <f t="shared" ref="HZ25:HZ29" si="335">HZ24-HX25</f>
        <v>61</v>
      </c>
      <c r="IA25" s="11">
        <v>166</v>
      </c>
      <c r="IB25" s="12">
        <f t="shared" si="244"/>
        <v>0.34025559105431308</v>
      </c>
      <c r="IC25" s="11">
        <v>47</v>
      </c>
      <c r="ID25" s="12">
        <f t="shared" si="245"/>
        <v>0.22065727699530516</v>
      </c>
      <c r="IE25" s="485">
        <v>137.91</v>
      </c>
      <c r="IF25" s="11"/>
      <c r="IG25" s="11"/>
      <c r="IH25" s="14"/>
      <c r="II25" s="10"/>
      <c r="IJ25" s="11"/>
      <c r="IK25" s="61">
        <f t="shared" si="289"/>
        <v>627</v>
      </c>
      <c r="IL25" s="61">
        <f t="shared" si="290"/>
        <v>61</v>
      </c>
      <c r="IM25" s="11">
        <v>144</v>
      </c>
      <c r="IN25" s="484">
        <f t="shared" si="246"/>
        <v>0.28708133971291866</v>
      </c>
      <c r="IO25" s="11">
        <v>36</v>
      </c>
      <c r="IP25" s="12">
        <f t="shared" si="247"/>
        <v>0.2</v>
      </c>
      <c r="IQ25" s="477">
        <v>134.86000000000001</v>
      </c>
      <c r="IR25" s="11"/>
      <c r="IS25" s="11"/>
      <c r="IT25" s="285"/>
      <c r="IU25" s="10"/>
      <c r="IV25" s="11"/>
      <c r="IW25" s="61">
        <f t="shared" si="291"/>
        <v>0</v>
      </c>
      <c r="IX25" s="61">
        <f t="shared" si="292"/>
        <v>0</v>
      </c>
      <c r="IY25" s="11"/>
      <c r="IZ25" s="12" t="e">
        <f t="shared" si="248"/>
        <v>#DIV/0!</v>
      </c>
      <c r="JA25" s="11"/>
      <c r="JB25" s="12" t="e">
        <f t="shared" si="249"/>
        <v>#DIV/0!</v>
      </c>
      <c r="JC25" s="13"/>
      <c r="JD25" s="11"/>
      <c r="JE25" s="11"/>
      <c r="JF25" s="285"/>
      <c r="JG25" s="10">
        <f t="shared" si="250"/>
        <v>6</v>
      </c>
      <c r="JH25" s="14">
        <f t="shared" si="251"/>
        <v>0</v>
      </c>
      <c r="JI25" s="373">
        <f t="shared" si="252"/>
        <v>11791</v>
      </c>
      <c r="JJ25" s="11">
        <f t="shared" si="253"/>
        <v>1145</v>
      </c>
      <c r="JK25" s="11">
        <f t="shared" si="254"/>
        <v>3676</v>
      </c>
      <c r="JL25" s="79">
        <f t="shared" si="255"/>
        <v>0.31176320922737683</v>
      </c>
      <c r="JM25" s="15">
        <f t="shared" si="256"/>
        <v>730</v>
      </c>
      <c r="JN25" s="12">
        <f t="shared" si="257"/>
        <v>0.1985854189336235</v>
      </c>
      <c r="JO25" s="16">
        <v>47.1</v>
      </c>
      <c r="JP25" s="17">
        <v>2981</v>
      </c>
      <c r="JQ25" s="16">
        <f t="shared" si="143"/>
        <v>81.093579978237216</v>
      </c>
      <c r="JR25" s="16">
        <v>253</v>
      </c>
      <c r="JS25" s="369">
        <f t="shared" si="81"/>
        <v>0.34657534246575344</v>
      </c>
      <c r="JT25" s="15"/>
      <c r="JU25" s="285"/>
      <c r="JV25" s="404">
        <f t="shared" si="259"/>
        <v>0.30299949161159123</v>
      </c>
      <c r="JW25" s="401">
        <f t="shared" si="260"/>
        <v>0.32337927514037773</v>
      </c>
      <c r="JX25" s="406">
        <f t="shared" si="261"/>
        <v>0.30896166539730896</v>
      </c>
      <c r="JY25" s="743"/>
      <c r="JZ25" s="690"/>
      <c r="KA25" s="693"/>
      <c r="KB25" s="718">
        <f>SUM(C30,O30,AA30,AM30,AY30,BK30,BW30)</f>
        <v>10</v>
      </c>
      <c r="KC25" s="714"/>
      <c r="KD25" s="714">
        <f>SUM(CI30,CU30,DG30,DS30,EE30,EQ30,FC30)</f>
        <v>16</v>
      </c>
      <c r="KE25" s="714"/>
      <c r="KF25" s="714">
        <f>SUM(FO30,GA30,GM30,GY30,HK30,HW30,II30)</f>
        <v>9</v>
      </c>
      <c r="KG25" s="759"/>
      <c r="KH25" s="761" t="s">
        <v>67</v>
      </c>
      <c r="KI25" s="67">
        <f t="shared" si="262"/>
        <v>1</v>
      </c>
      <c r="KJ25" s="430">
        <f t="shared" ref="KJ25" si="336">KI25/KB27</f>
        <v>2.5400050800101598E-4</v>
      </c>
      <c r="KK25" s="67">
        <f t="shared" si="264"/>
        <v>4</v>
      </c>
      <c r="KL25" s="425">
        <f t="shared" ref="KL25" si="337">KK25/KD27</f>
        <v>1.0185892538833714E-3</v>
      </c>
      <c r="KM25" s="67">
        <f t="shared" si="266"/>
        <v>1</v>
      </c>
      <c r="KN25" s="425">
        <f>KM25/KF27</f>
        <v>2.5374270489723422E-4</v>
      </c>
    </row>
    <row r="26" spans="1:300" ht="19.5" thickBot="1" x14ac:dyDescent="0.3">
      <c r="A26" s="734"/>
      <c r="B26" s="436">
        <f>+B25+1</f>
        <v>45613</v>
      </c>
      <c r="C26" s="10">
        <v>1</v>
      </c>
      <c r="D26" s="11"/>
      <c r="E26" s="61">
        <f>E25-C26</f>
        <v>622</v>
      </c>
      <c r="F26" s="61">
        <f>F25-D26</f>
        <v>61</v>
      </c>
      <c r="G26" s="11">
        <v>158</v>
      </c>
      <c r="H26" s="12">
        <f t="shared" si="207"/>
        <v>0.32797427652733119</v>
      </c>
      <c r="I26" s="11">
        <v>46</v>
      </c>
      <c r="J26" s="12">
        <f t="shared" si="297"/>
        <v>0.22549019607843138</v>
      </c>
      <c r="K26" s="488">
        <v>136.36000000000001</v>
      </c>
      <c r="L26" s="11"/>
      <c r="M26" s="18"/>
      <c r="N26" s="20"/>
      <c r="O26" s="10">
        <v>1</v>
      </c>
      <c r="P26" s="11"/>
      <c r="Q26" s="61">
        <f>Q25-O26</f>
        <v>624</v>
      </c>
      <c r="R26" s="61">
        <f>R25-P26</f>
        <v>61</v>
      </c>
      <c r="S26" s="11">
        <v>207</v>
      </c>
      <c r="T26" s="491">
        <f t="shared" si="208"/>
        <v>0.36378205128205127</v>
      </c>
      <c r="U26" s="11">
        <v>20</v>
      </c>
      <c r="V26" s="12">
        <f t="shared" si="209"/>
        <v>8.8105726872246701E-2</v>
      </c>
      <c r="W26" s="11"/>
      <c r="X26" s="11"/>
      <c r="Y26" s="18"/>
      <c r="Z26" s="20"/>
      <c r="AA26" s="10"/>
      <c r="AB26" s="11"/>
      <c r="AC26" s="61">
        <f>AC25-AA26</f>
        <v>625</v>
      </c>
      <c r="AD26" s="61">
        <f>AD25-AB26</f>
        <v>61</v>
      </c>
      <c r="AE26" s="11">
        <v>205</v>
      </c>
      <c r="AF26" s="491">
        <f t="shared" si="210"/>
        <v>0.39679999999999999</v>
      </c>
      <c r="AG26" s="11">
        <v>43</v>
      </c>
      <c r="AH26" s="12">
        <f t="shared" si="211"/>
        <v>0.17338709677419356</v>
      </c>
      <c r="AI26" s="11"/>
      <c r="AJ26" s="11"/>
      <c r="AK26" s="18"/>
      <c r="AL26" s="20"/>
      <c r="AM26" s="10">
        <v>1</v>
      </c>
      <c r="AN26" s="11"/>
      <c r="AO26" s="61">
        <f>AO25-AM26</f>
        <v>187</v>
      </c>
      <c r="AP26" s="61">
        <f>AP25-AN26</f>
        <v>16</v>
      </c>
      <c r="AQ26" s="11">
        <v>78</v>
      </c>
      <c r="AR26" s="12">
        <f t="shared" si="212"/>
        <v>0.50802139037433158</v>
      </c>
      <c r="AS26" s="11">
        <v>17</v>
      </c>
      <c r="AT26" s="12">
        <f t="shared" si="213"/>
        <v>0.17894736842105263</v>
      </c>
      <c r="AU26" s="492">
        <v>140.69999999999999</v>
      </c>
      <c r="AV26" s="11"/>
      <c r="AW26" s="18"/>
      <c r="AX26" s="20"/>
      <c r="AY26" s="10"/>
      <c r="AZ26" s="11"/>
      <c r="BA26" s="61">
        <f>BA25-AY26</f>
        <v>623</v>
      </c>
      <c r="BB26" s="61">
        <f>BB25-AZ26</f>
        <v>61</v>
      </c>
      <c r="BC26" s="11">
        <v>178</v>
      </c>
      <c r="BD26" s="12">
        <f t="shared" si="214"/>
        <v>0.3402889245585875</v>
      </c>
      <c r="BE26" s="11">
        <v>34</v>
      </c>
      <c r="BF26" s="12">
        <f t="shared" si="215"/>
        <v>0.16037735849056603</v>
      </c>
      <c r="BG26" s="11"/>
      <c r="BH26" s="11"/>
      <c r="BI26" s="18"/>
      <c r="BJ26" s="20"/>
      <c r="BK26" s="10"/>
      <c r="BL26" s="11"/>
      <c r="BM26" s="61">
        <f>BM25-BK26</f>
        <v>622</v>
      </c>
      <c r="BN26" s="61">
        <f>BN25-BL26</f>
        <v>61</v>
      </c>
      <c r="BO26" s="11">
        <v>169</v>
      </c>
      <c r="BP26" s="12">
        <f t="shared" si="216"/>
        <v>0.319935691318328</v>
      </c>
      <c r="BQ26" s="11">
        <v>30</v>
      </c>
      <c r="BR26" s="12">
        <f t="shared" si="217"/>
        <v>0.15075376884422109</v>
      </c>
      <c r="BS26" s="488">
        <v>137.91</v>
      </c>
      <c r="BT26" s="11"/>
      <c r="BU26" s="18"/>
      <c r="BV26" s="20"/>
      <c r="BW26" s="10">
        <v>1</v>
      </c>
      <c r="BX26" s="11"/>
      <c r="BY26" s="61">
        <f>BY25-BW26</f>
        <v>627</v>
      </c>
      <c r="BZ26" s="61">
        <f>BZ25-BX26</f>
        <v>61</v>
      </c>
      <c r="CA26" s="11">
        <v>165</v>
      </c>
      <c r="CB26" s="12">
        <f t="shared" si="218"/>
        <v>0.31738437001594894</v>
      </c>
      <c r="CC26" s="11">
        <v>34</v>
      </c>
      <c r="CD26" s="12">
        <f t="shared" si="219"/>
        <v>0.17085427135678391</v>
      </c>
      <c r="CE26" s="488">
        <v>136.36000000000001</v>
      </c>
      <c r="CF26" s="11"/>
      <c r="CG26" s="18"/>
      <c r="CH26" s="20"/>
      <c r="CI26" s="10"/>
      <c r="CJ26" s="11"/>
      <c r="CK26" s="61">
        <f>CK25-CI26</f>
        <v>622</v>
      </c>
      <c r="CL26" s="61">
        <f>CL25-CJ26</f>
        <v>61</v>
      </c>
      <c r="CM26" s="11">
        <v>213</v>
      </c>
      <c r="CN26" s="12">
        <f t="shared" si="220"/>
        <v>0.40032154340836013</v>
      </c>
      <c r="CO26" s="11">
        <v>36</v>
      </c>
      <c r="CP26" s="12">
        <f t="shared" si="221"/>
        <v>0.14457831325301204</v>
      </c>
      <c r="CQ26" s="492">
        <v>140.02000000000001</v>
      </c>
      <c r="CR26" s="11"/>
      <c r="CS26" s="18"/>
      <c r="CT26" s="20"/>
      <c r="CU26" s="10"/>
      <c r="CV26" s="11"/>
      <c r="CW26" s="61">
        <f>CW25-CU26</f>
        <v>623</v>
      </c>
      <c r="CX26" s="61">
        <f>CX25-CV26</f>
        <v>61</v>
      </c>
      <c r="CY26" s="11">
        <v>175</v>
      </c>
      <c r="CZ26" s="12">
        <f t="shared" si="222"/>
        <v>0.34991974317817015</v>
      </c>
      <c r="DA26" s="11">
        <v>43</v>
      </c>
      <c r="DB26" s="12">
        <f t="shared" si="223"/>
        <v>0.19724770642201836</v>
      </c>
      <c r="DC26" s="11"/>
      <c r="DD26" s="11"/>
      <c r="DE26" s="18"/>
      <c r="DF26" s="20"/>
      <c r="DG26" s="10"/>
      <c r="DH26" s="11"/>
      <c r="DI26" s="61">
        <f>DI25-DG26</f>
        <v>623</v>
      </c>
      <c r="DJ26" s="61">
        <f>DJ25-DH26</f>
        <v>61</v>
      </c>
      <c r="DK26" s="11">
        <v>225</v>
      </c>
      <c r="DL26" s="12">
        <f t="shared" si="224"/>
        <v>0.40930979133226325</v>
      </c>
      <c r="DM26" s="11">
        <v>30</v>
      </c>
      <c r="DN26" s="12">
        <f t="shared" si="225"/>
        <v>0.11764705882352941</v>
      </c>
      <c r="DO26" s="492">
        <v>140.02000000000001</v>
      </c>
      <c r="DP26" s="11"/>
      <c r="DQ26" s="18"/>
      <c r="DR26" s="20"/>
      <c r="DS26" s="10">
        <v>2</v>
      </c>
      <c r="DT26" s="11"/>
      <c r="DU26" s="61">
        <f>DU25-DS26</f>
        <v>181</v>
      </c>
      <c r="DV26" s="61">
        <f>DV25-DT26</f>
        <v>17</v>
      </c>
      <c r="DW26" s="11">
        <v>47</v>
      </c>
      <c r="DX26" s="12">
        <f t="shared" si="226"/>
        <v>0.41988950276243092</v>
      </c>
      <c r="DY26" s="11">
        <v>29</v>
      </c>
      <c r="DZ26" s="12">
        <f t="shared" si="227"/>
        <v>0.38157894736842107</v>
      </c>
      <c r="EA26" s="11"/>
      <c r="EB26" s="11"/>
      <c r="EC26" s="18"/>
      <c r="ED26" s="20"/>
      <c r="EE26" s="10"/>
      <c r="EF26" s="11"/>
      <c r="EG26" s="61">
        <f>EG25-EE26</f>
        <v>622</v>
      </c>
      <c r="EH26" s="61">
        <f>EH25-EF26</f>
        <v>61</v>
      </c>
      <c r="EI26" s="11">
        <v>185</v>
      </c>
      <c r="EJ26" s="491">
        <f t="shared" si="228"/>
        <v>0.3536977491961415</v>
      </c>
      <c r="EK26" s="11">
        <v>35</v>
      </c>
      <c r="EL26" s="12">
        <f t="shared" si="229"/>
        <v>0.15909090909090909</v>
      </c>
      <c r="EM26" s="11"/>
      <c r="EN26" s="11"/>
      <c r="EO26" s="18"/>
      <c r="EP26" s="20"/>
      <c r="EQ26" s="10"/>
      <c r="ER26" s="11"/>
      <c r="ES26" s="61">
        <f>ES25-EQ26</f>
        <v>624</v>
      </c>
      <c r="ET26" s="61">
        <f>ET25-ER26</f>
        <v>60</v>
      </c>
      <c r="EU26" s="11">
        <v>186</v>
      </c>
      <c r="EV26" s="491">
        <f t="shared" si="230"/>
        <v>0.35416666666666669</v>
      </c>
      <c r="EW26" s="11">
        <v>35</v>
      </c>
      <c r="EX26" s="12">
        <f t="shared" si="231"/>
        <v>0.15837104072398189</v>
      </c>
      <c r="EY26" s="495">
        <v>135.58000000000001</v>
      </c>
      <c r="EZ26" s="11"/>
      <c r="FA26" s="18"/>
      <c r="FB26" s="20"/>
      <c r="FC26" s="10">
        <v>1</v>
      </c>
      <c r="FD26" s="11"/>
      <c r="FE26" s="61">
        <f>FE25-FC26</f>
        <v>620</v>
      </c>
      <c r="FF26" s="61">
        <f>FF25-FD26</f>
        <v>60</v>
      </c>
      <c r="FG26" s="11">
        <v>167</v>
      </c>
      <c r="FH26" s="12">
        <f t="shared" si="232"/>
        <v>0.32096774193548389</v>
      </c>
      <c r="FI26" s="11">
        <v>32</v>
      </c>
      <c r="FJ26" s="12">
        <f t="shared" si="233"/>
        <v>0.16080402010050251</v>
      </c>
      <c r="FK26" s="441"/>
      <c r="FL26" s="11"/>
      <c r="FM26" s="18"/>
      <c r="FN26" s="20"/>
      <c r="FO26" s="10"/>
      <c r="FP26" s="11"/>
      <c r="FQ26" s="61">
        <f>FQ25-FO26</f>
        <v>625</v>
      </c>
      <c r="FR26" s="61">
        <f>FR25-FP26</f>
        <v>61</v>
      </c>
      <c r="FS26" s="11">
        <v>128</v>
      </c>
      <c r="FT26" s="12">
        <f t="shared" si="234"/>
        <v>0.2576</v>
      </c>
      <c r="FU26" s="11">
        <v>33</v>
      </c>
      <c r="FV26" s="12">
        <f t="shared" si="235"/>
        <v>0.20496894409937888</v>
      </c>
      <c r="FW26" s="485">
        <v>136.36000000000001</v>
      </c>
      <c r="FX26" s="11"/>
      <c r="FY26" s="18"/>
      <c r="FZ26" s="20"/>
      <c r="GA26" s="10"/>
      <c r="GB26" s="11"/>
      <c r="GC26" s="61">
        <f>GC25-GA26</f>
        <v>624</v>
      </c>
      <c r="GD26" s="61">
        <f>GD25-GB26</f>
        <v>61</v>
      </c>
      <c r="GE26" s="11">
        <v>163</v>
      </c>
      <c r="GF26" s="12">
        <f t="shared" si="236"/>
        <v>0.31891025641025639</v>
      </c>
      <c r="GG26" s="11">
        <v>36</v>
      </c>
      <c r="GH26" s="12">
        <f t="shared" si="237"/>
        <v>0.18090452261306533</v>
      </c>
      <c r="GI26" s="488">
        <v>135.91</v>
      </c>
      <c r="GJ26" s="11"/>
      <c r="GK26" s="18"/>
      <c r="GL26" s="20"/>
      <c r="GM26" s="10"/>
      <c r="GN26" s="11"/>
      <c r="GO26" s="61">
        <f>GO25-GM26</f>
        <v>625</v>
      </c>
      <c r="GP26" s="61">
        <f>GP25-GN26</f>
        <v>61</v>
      </c>
      <c r="GQ26" s="11">
        <v>198</v>
      </c>
      <c r="GR26" s="491">
        <f t="shared" si="238"/>
        <v>0.38719999999999999</v>
      </c>
      <c r="GS26" s="11">
        <v>44</v>
      </c>
      <c r="GT26" s="12">
        <f t="shared" si="239"/>
        <v>0.18181818181818182</v>
      </c>
      <c r="GU26" s="488">
        <v>137.91</v>
      </c>
      <c r="GV26" s="11"/>
      <c r="GW26" s="18"/>
      <c r="GX26" s="20"/>
      <c r="GY26" s="10">
        <v>1</v>
      </c>
      <c r="GZ26" s="11"/>
      <c r="HA26" s="61">
        <f>HA25-GY26</f>
        <v>185</v>
      </c>
      <c r="HB26" s="61">
        <f>HB25-GZ26</f>
        <v>16</v>
      </c>
      <c r="HC26" s="11">
        <v>47</v>
      </c>
      <c r="HD26" s="12">
        <f t="shared" si="240"/>
        <v>0.34054054054054056</v>
      </c>
      <c r="HE26" s="11">
        <v>16</v>
      </c>
      <c r="HF26" s="12">
        <f t="shared" si="241"/>
        <v>0.25396825396825395</v>
      </c>
      <c r="HG26" s="61"/>
      <c r="HH26" s="11"/>
      <c r="HI26" s="18"/>
      <c r="HJ26" s="20"/>
      <c r="HK26" s="10"/>
      <c r="HL26" s="11"/>
      <c r="HM26" s="61">
        <f>HM25-HK26</f>
        <v>626</v>
      </c>
      <c r="HN26" s="61">
        <f>HN25-HL26</f>
        <v>61</v>
      </c>
      <c r="HO26" s="11">
        <v>187</v>
      </c>
      <c r="HP26" s="491">
        <f t="shared" si="242"/>
        <v>0.3514376996805112</v>
      </c>
      <c r="HQ26" s="11">
        <v>33</v>
      </c>
      <c r="HR26" s="12">
        <f t="shared" si="243"/>
        <v>0.15</v>
      </c>
      <c r="HS26" s="11"/>
      <c r="HT26" s="11"/>
      <c r="HU26" s="18"/>
      <c r="HV26" s="20"/>
      <c r="HW26" s="10"/>
      <c r="HX26" s="11"/>
      <c r="HY26" s="61">
        <f>HY25-HW26</f>
        <v>626</v>
      </c>
      <c r="HZ26" s="61">
        <f>HZ25-HX26</f>
        <v>61</v>
      </c>
      <c r="IA26" s="11">
        <v>181</v>
      </c>
      <c r="IB26" s="491">
        <f t="shared" si="244"/>
        <v>0.36741214057507987</v>
      </c>
      <c r="IC26" s="11">
        <v>49</v>
      </c>
      <c r="ID26" s="12">
        <f t="shared" si="245"/>
        <v>0.21304347826086956</v>
      </c>
      <c r="IE26" s="520"/>
      <c r="IF26" s="11"/>
      <c r="IG26" s="18"/>
      <c r="IH26" s="20"/>
      <c r="II26" s="10"/>
      <c r="IJ26" s="11"/>
      <c r="IK26" s="61">
        <f>IK25-II26</f>
        <v>627</v>
      </c>
      <c r="IL26" s="61">
        <f>IL25-IJ26</f>
        <v>61</v>
      </c>
      <c r="IM26" s="11">
        <v>182</v>
      </c>
      <c r="IN26" s="12">
        <f t="shared" si="246"/>
        <v>0.36204146730462522</v>
      </c>
      <c r="IO26" s="11">
        <v>45</v>
      </c>
      <c r="IP26" s="12">
        <f t="shared" si="247"/>
        <v>0.19823788546255505</v>
      </c>
      <c r="IQ26" s="485">
        <v>137.91</v>
      </c>
      <c r="IR26" s="11"/>
      <c r="IS26" s="18"/>
      <c r="IT26" s="21"/>
      <c r="IU26" s="10"/>
      <c r="IV26" s="11"/>
      <c r="IW26" s="61">
        <f>IW25-IU26</f>
        <v>0</v>
      </c>
      <c r="IX26" s="61">
        <f>IX25-IV26</f>
        <v>0</v>
      </c>
      <c r="IY26" s="11"/>
      <c r="IZ26" s="12" t="e">
        <f t="shared" si="248"/>
        <v>#DIV/0!</v>
      </c>
      <c r="JA26" s="11"/>
      <c r="JB26" s="12" t="e">
        <f t="shared" si="249"/>
        <v>#DIV/0!</v>
      </c>
      <c r="JC26" s="13"/>
      <c r="JD26" s="11"/>
      <c r="JE26" s="18"/>
      <c r="JF26" s="21"/>
      <c r="JG26" s="10">
        <f t="shared" si="250"/>
        <v>8</v>
      </c>
      <c r="JH26" s="14">
        <f t="shared" si="251"/>
        <v>0</v>
      </c>
      <c r="JI26" s="373">
        <f t="shared" si="252"/>
        <v>11783</v>
      </c>
      <c r="JJ26" s="11">
        <f t="shared" si="253"/>
        <v>1145</v>
      </c>
      <c r="JK26" s="11">
        <f t="shared" si="254"/>
        <v>4164</v>
      </c>
      <c r="JL26" s="79">
        <f t="shared" si="255"/>
        <v>0.35339047780701011</v>
      </c>
      <c r="JM26" s="15">
        <f t="shared" si="256"/>
        <v>720</v>
      </c>
      <c r="JN26" s="12">
        <f t="shared" si="257"/>
        <v>0.1729106628242075</v>
      </c>
      <c r="JO26" s="16">
        <v>47.3</v>
      </c>
      <c r="JP26" s="17">
        <v>3435</v>
      </c>
      <c r="JQ26" s="16">
        <f t="shared" si="143"/>
        <v>82.492795389048993</v>
      </c>
      <c r="JR26" s="16">
        <v>249</v>
      </c>
      <c r="JS26" s="369">
        <f t="shared" si="81"/>
        <v>0.34583333333333333</v>
      </c>
      <c r="JT26" s="18"/>
      <c r="JU26" s="21"/>
      <c r="JV26" s="404">
        <f t="shared" si="259"/>
        <v>0.35216284987277352</v>
      </c>
      <c r="JW26" s="401">
        <f t="shared" si="260"/>
        <v>0.36730523627075351</v>
      </c>
      <c r="JX26" s="406">
        <f t="shared" si="261"/>
        <v>0.34078212290502791</v>
      </c>
      <c r="JY26" s="743"/>
      <c r="JZ26" s="690"/>
      <c r="KA26" s="693"/>
      <c r="KB26" s="719"/>
      <c r="KC26" s="716"/>
      <c r="KD26" s="716"/>
      <c r="KE26" s="716"/>
      <c r="KF26" s="716"/>
      <c r="KG26" s="760"/>
      <c r="KH26" s="758"/>
      <c r="KI26" s="67">
        <f t="shared" si="262"/>
        <v>3</v>
      </c>
      <c r="KJ26" s="430">
        <f t="shared" ref="KJ26" si="338">KI26/KB27</f>
        <v>7.6200152400304798E-4</v>
      </c>
      <c r="KK26" s="67">
        <f t="shared" si="264"/>
        <v>3</v>
      </c>
      <c r="KL26" s="425">
        <f t="shared" ref="KL26" si="339">KK26/KD27</f>
        <v>7.6394194041252863E-4</v>
      </c>
      <c r="KM26" s="67">
        <f t="shared" si="266"/>
        <v>1</v>
      </c>
      <c r="KN26" s="425">
        <f>KM26/KF27</f>
        <v>2.5374270489723422E-4</v>
      </c>
    </row>
    <row r="27" spans="1:300" ht="19.5" thickTop="1" x14ac:dyDescent="0.25">
      <c r="A27" s="734"/>
      <c r="B27" s="436">
        <f>+B26+1</f>
        <v>45614</v>
      </c>
      <c r="C27" s="10"/>
      <c r="D27" s="11"/>
      <c r="E27" s="61">
        <f t="shared" si="296"/>
        <v>622</v>
      </c>
      <c r="F27" s="61">
        <f t="shared" si="296"/>
        <v>61</v>
      </c>
      <c r="G27" s="11">
        <v>178</v>
      </c>
      <c r="H27" s="12">
        <f t="shared" si="207"/>
        <v>0.34726688102893893</v>
      </c>
      <c r="I27" s="11">
        <v>38</v>
      </c>
      <c r="J27" s="12">
        <f t="shared" si="297"/>
        <v>0.17592592592592593</v>
      </c>
      <c r="K27" s="13"/>
      <c r="L27" s="13"/>
      <c r="M27" s="25"/>
      <c r="N27" s="37"/>
      <c r="O27" s="10"/>
      <c r="P27" s="11"/>
      <c r="Q27" s="61">
        <f t="shared" si="298"/>
        <v>624</v>
      </c>
      <c r="R27" s="61">
        <f t="shared" si="299"/>
        <v>61</v>
      </c>
      <c r="S27" s="11">
        <v>269</v>
      </c>
      <c r="T27" s="12">
        <f t="shared" si="208"/>
        <v>0.46634615384615385</v>
      </c>
      <c r="U27" s="11">
        <v>22</v>
      </c>
      <c r="V27" s="12">
        <f t="shared" si="209"/>
        <v>7.560137457044673E-2</v>
      </c>
      <c r="W27" s="496">
        <v>140.02000000000001</v>
      </c>
      <c r="X27" s="13"/>
      <c r="Y27" s="25"/>
      <c r="Z27" s="37"/>
      <c r="AA27" s="10"/>
      <c r="AB27" s="11"/>
      <c r="AC27" s="61">
        <f t="shared" si="300"/>
        <v>625</v>
      </c>
      <c r="AD27" s="61">
        <f t="shared" si="301"/>
        <v>61</v>
      </c>
      <c r="AE27" s="11">
        <v>237</v>
      </c>
      <c r="AF27" s="12">
        <f t="shared" si="210"/>
        <v>0.432</v>
      </c>
      <c r="AG27" s="11">
        <v>33</v>
      </c>
      <c r="AH27" s="12">
        <f t="shared" si="211"/>
        <v>0.12222222222222222</v>
      </c>
      <c r="AI27" s="496">
        <v>140.02000000000001</v>
      </c>
      <c r="AJ27" s="13"/>
      <c r="AK27" s="25"/>
      <c r="AL27" s="37"/>
      <c r="AM27" s="10"/>
      <c r="AN27" s="11"/>
      <c r="AO27" s="61">
        <f t="shared" si="302"/>
        <v>187</v>
      </c>
      <c r="AP27" s="61">
        <f t="shared" si="303"/>
        <v>16</v>
      </c>
      <c r="AQ27" s="11">
        <v>74</v>
      </c>
      <c r="AR27" s="517">
        <f t="shared" si="212"/>
        <v>0.45989304812834225</v>
      </c>
      <c r="AS27" s="11">
        <v>12</v>
      </c>
      <c r="AT27" s="12">
        <f t="shared" si="213"/>
        <v>0.13953488372093023</v>
      </c>
      <c r="AU27" s="13"/>
      <c r="AV27" s="13"/>
      <c r="AW27" s="25"/>
      <c r="AX27" s="37"/>
      <c r="AY27" s="10"/>
      <c r="AZ27" s="11"/>
      <c r="BA27" s="61">
        <f t="shared" si="304"/>
        <v>623</v>
      </c>
      <c r="BB27" s="61">
        <f t="shared" si="305"/>
        <v>61</v>
      </c>
      <c r="BC27" s="11">
        <v>238</v>
      </c>
      <c r="BD27" s="491">
        <f t="shared" si="214"/>
        <v>0.4301765650080257</v>
      </c>
      <c r="BE27" s="11">
        <v>30</v>
      </c>
      <c r="BF27" s="12">
        <f t="shared" si="215"/>
        <v>0.11194029850746269</v>
      </c>
      <c r="BG27" s="496">
        <v>141.37</v>
      </c>
      <c r="BH27" s="13"/>
      <c r="BI27" s="25"/>
      <c r="BJ27" s="37"/>
      <c r="BK27" s="10"/>
      <c r="BL27" s="11"/>
      <c r="BM27" s="61">
        <f t="shared" si="306"/>
        <v>622</v>
      </c>
      <c r="BN27" s="61">
        <f t="shared" si="307"/>
        <v>61</v>
      </c>
      <c r="BO27" s="11">
        <v>204</v>
      </c>
      <c r="BP27" s="491">
        <f t="shared" si="216"/>
        <v>0.38585209003215432</v>
      </c>
      <c r="BQ27" s="11">
        <v>36</v>
      </c>
      <c r="BR27" s="12">
        <f t="shared" si="217"/>
        <v>0.15</v>
      </c>
      <c r="BS27" s="13"/>
      <c r="BT27" s="13"/>
      <c r="BU27" s="25"/>
      <c r="BV27" s="37"/>
      <c r="BW27" s="10"/>
      <c r="BX27" s="11"/>
      <c r="BY27" s="61">
        <f t="shared" si="308"/>
        <v>627</v>
      </c>
      <c r="BZ27" s="61">
        <f t="shared" si="309"/>
        <v>61</v>
      </c>
      <c r="CA27" s="11">
        <v>213</v>
      </c>
      <c r="CB27" s="491">
        <f t="shared" si="218"/>
        <v>0.39393939393939392</v>
      </c>
      <c r="CC27" s="11">
        <v>34</v>
      </c>
      <c r="CD27" s="12">
        <f t="shared" si="219"/>
        <v>0.13765182186234817</v>
      </c>
      <c r="CE27" s="13"/>
      <c r="CF27" s="13"/>
      <c r="CG27" s="25"/>
      <c r="CH27" s="37"/>
      <c r="CI27" s="10"/>
      <c r="CJ27" s="11"/>
      <c r="CK27" s="61">
        <f t="shared" si="310"/>
        <v>622</v>
      </c>
      <c r="CL27" s="61">
        <f t="shared" si="311"/>
        <v>61</v>
      </c>
      <c r="CM27" s="11">
        <v>234</v>
      </c>
      <c r="CN27" s="12">
        <f t="shared" si="220"/>
        <v>0.43569131832797425</v>
      </c>
      <c r="CO27" s="11">
        <v>37</v>
      </c>
      <c r="CP27" s="12">
        <f t="shared" si="221"/>
        <v>0.13653136531365315</v>
      </c>
      <c r="CQ27" s="13"/>
      <c r="CR27" s="13"/>
      <c r="CS27" s="25"/>
      <c r="CT27" s="37"/>
      <c r="CU27" s="10"/>
      <c r="CV27" s="11"/>
      <c r="CW27" s="61">
        <f t="shared" si="312"/>
        <v>623</v>
      </c>
      <c r="CX27" s="61">
        <f t="shared" si="313"/>
        <v>61</v>
      </c>
      <c r="CY27" s="11">
        <v>218</v>
      </c>
      <c r="CZ27" s="491">
        <f t="shared" si="222"/>
        <v>0.449438202247191</v>
      </c>
      <c r="DA27" s="11">
        <v>62</v>
      </c>
      <c r="DB27" s="12">
        <f t="shared" si="223"/>
        <v>0.22142857142857142</v>
      </c>
      <c r="DC27" s="496">
        <v>141.37</v>
      </c>
      <c r="DD27" s="13"/>
      <c r="DE27" s="25"/>
      <c r="DF27" s="37"/>
      <c r="DG27" s="10">
        <v>1</v>
      </c>
      <c r="DH27" s="11"/>
      <c r="DI27" s="61">
        <f t="shared" si="314"/>
        <v>622</v>
      </c>
      <c r="DJ27" s="61">
        <f t="shared" si="315"/>
        <v>61</v>
      </c>
      <c r="DK27" s="11">
        <v>245</v>
      </c>
      <c r="DL27" s="517">
        <f t="shared" si="224"/>
        <v>0.46463022508038587</v>
      </c>
      <c r="DM27" s="11">
        <v>44</v>
      </c>
      <c r="DN27" s="12">
        <f t="shared" si="225"/>
        <v>0.15224913494809689</v>
      </c>
      <c r="DO27" s="13"/>
      <c r="DP27" s="13"/>
      <c r="DQ27" s="25"/>
      <c r="DR27" s="37"/>
      <c r="DS27" s="10"/>
      <c r="DT27" s="11"/>
      <c r="DU27" s="61">
        <f t="shared" si="316"/>
        <v>181</v>
      </c>
      <c r="DV27" s="61">
        <f t="shared" si="317"/>
        <v>17</v>
      </c>
      <c r="DW27" s="11">
        <v>58</v>
      </c>
      <c r="DX27" s="491">
        <f t="shared" si="226"/>
        <v>0.36464088397790057</v>
      </c>
      <c r="DY27" s="11">
        <v>8</v>
      </c>
      <c r="DZ27" s="12">
        <f t="shared" si="227"/>
        <v>0.12121212121212122</v>
      </c>
      <c r="EA27" s="13"/>
      <c r="EB27" s="13"/>
      <c r="EC27" s="25"/>
      <c r="ED27" s="37"/>
      <c r="EE27" s="10"/>
      <c r="EF27" s="11"/>
      <c r="EG27" s="61">
        <f t="shared" si="318"/>
        <v>622</v>
      </c>
      <c r="EH27" s="61">
        <f t="shared" si="319"/>
        <v>61</v>
      </c>
      <c r="EI27" s="11">
        <v>199</v>
      </c>
      <c r="EJ27" s="12">
        <f t="shared" si="228"/>
        <v>0.36173633440514469</v>
      </c>
      <c r="EK27" s="11">
        <v>26</v>
      </c>
      <c r="EL27" s="12">
        <f t="shared" si="229"/>
        <v>0.11555555555555555</v>
      </c>
      <c r="EM27" s="496">
        <v>140.69999999999999</v>
      </c>
      <c r="EN27" s="13"/>
      <c r="EO27" s="25"/>
      <c r="EP27" s="37"/>
      <c r="EQ27" s="10"/>
      <c r="ER27" s="11"/>
      <c r="ES27" s="61">
        <f t="shared" si="320"/>
        <v>624</v>
      </c>
      <c r="ET27" s="61">
        <f t="shared" si="321"/>
        <v>60</v>
      </c>
      <c r="EU27" s="11">
        <v>203</v>
      </c>
      <c r="EV27" s="12">
        <f t="shared" si="230"/>
        <v>0.35897435897435898</v>
      </c>
      <c r="EW27" s="11">
        <v>21</v>
      </c>
      <c r="EX27" s="12">
        <f t="shared" si="231"/>
        <v>9.375E-2</v>
      </c>
      <c r="EY27" s="496">
        <v>139.35</v>
      </c>
      <c r="EZ27" s="13"/>
      <c r="FA27" s="25"/>
      <c r="FB27" s="37"/>
      <c r="FC27" s="10">
        <v>1</v>
      </c>
      <c r="FD27" s="11"/>
      <c r="FE27" s="61">
        <f t="shared" si="322"/>
        <v>619</v>
      </c>
      <c r="FF27" s="61">
        <f t="shared" si="323"/>
        <v>60</v>
      </c>
      <c r="FG27" s="11">
        <v>192</v>
      </c>
      <c r="FH27" s="491">
        <f t="shared" si="232"/>
        <v>0.37964458804523427</v>
      </c>
      <c r="FI27" s="11">
        <v>43</v>
      </c>
      <c r="FJ27" s="12">
        <f t="shared" si="233"/>
        <v>0.18297872340425531</v>
      </c>
      <c r="FK27" s="13"/>
      <c r="FL27" s="13"/>
      <c r="FM27" s="25"/>
      <c r="FN27" s="37"/>
      <c r="FO27" s="10"/>
      <c r="FP27" s="11"/>
      <c r="FQ27" s="61">
        <f t="shared" si="324"/>
        <v>625</v>
      </c>
      <c r="FR27" s="61">
        <f t="shared" si="325"/>
        <v>61</v>
      </c>
      <c r="FS27" s="11">
        <v>168</v>
      </c>
      <c r="FT27" s="491">
        <f t="shared" si="234"/>
        <v>0.376</v>
      </c>
      <c r="FU27" s="11">
        <v>67</v>
      </c>
      <c r="FV27" s="12">
        <f t="shared" si="235"/>
        <v>0.28510638297872343</v>
      </c>
      <c r="FW27" s="13"/>
      <c r="FX27" s="13"/>
      <c r="FY27" s="25"/>
      <c r="FZ27" s="37"/>
      <c r="GA27" s="10"/>
      <c r="GB27" s="11"/>
      <c r="GC27" s="61">
        <f t="shared" si="326"/>
        <v>624</v>
      </c>
      <c r="GD27" s="61">
        <f t="shared" si="327"/>
        <v>61</v>
      </c>
      <c r="GE27" s="11">
        <v>205</v>
      </c>
      <c r="GF27" s="491">
        <f t="shared" si="236"/>
        <v>0.40384615384615385</v>
      </c>
      <c r="GG27" s="11">
        <v>47</v>
      </c>
      <c r="GH27" s="12">
        <f t="shared" si="237"/>
        <v>0.18650793650793651</v>
      </c>
      <c r="GI27" s="13"/>
      <c r="GJ27" s="13"/>
      <c r="GK27" s="25"/>
      <c r="GL27" s="37"/>
      <c r="GM27" s="10"/>
      <c r="GN27" s="11"/>
      <c r="GO27" s="61">
        <f t="shared" si="328"/>
        <v>625</v>
      </c>
      <c r="GP27" s="61">
        <f t="shared" si="329"/>
        <v>61</v>
      </c>
      <c r="GQ27" s="11">
        <v>243</v>
      </c>
      <c r="GR27" s="12">
        <f t="shared" si="238"/>
        <v>0.44640000000000002</v>
      </c>
      <c r="GS27" s="11">
        <v>36</v>
      </c>
      <c r="GT27" s="12">
        <f t="shared" si="239"/>
        <v>0.12903225806451613</v>
      </c>
      <c r="GU27" s="520"/>
      <c r="GV27" s="13"/>
      <c r="GW27" s="25"/>
      <c r="GX27" s="37"/>
      <c r="GY27" s="10"/>
      <c r="GZ27" s="11"/>
      <c r="HA27" s="61">
        <f t="shared" si="330"/>
        <v>185</v>
      </c>
      <c r="HB27" s="61">
        <f t="shared" si="331"/>
        <v>16</v>
      </c>
      <c r="HC27" s="11">
        <v>60</v>
      </c>
      <c r="HD27" s="491">
        <f t="shared" si="240"/>
        <v>0.38918918918918921</v>
      </c>
      <c r="HE27" s="11">
        <v>12</v>
      </c>
      <c r="HF27" s="12">
        <f t="shared" si="241"/>
        <v>0.16666666666666666</v>
      </c>
      <c r="HG27" s="496">
        <v>141.37</v>
      </c>
      <c r="HH27" s="13"/>
      <c r="HI27" s="25"/>
      <c r="HJ27" s="37"/>
      <c r="HK27" s="10"/>
      <c r="HL27" s="11"/>
      <c r="HM27" s="61">
        <f t="shared" si="332"/>
        <v>626</v>
      </c>
      <c r="HN27" s="61">
        <f t="shared" si="333"/>
        <v>61</v>
      </c>
      <c r="HO27" s="11">
        <v>228</v>
      </c>
      <c r="HP27" s="12">
        <f t="shared" si="242"/>
        <v>0.4217252396166134</v>
      </c>
      <c r="HQ27" s="11">
        <v>36</v>
      </c>
      <c r="HR27" s="12">
        <f t="shared" si="243"/>
        <v>0.13636363636363635</v>
      </c>
      <c r="HS27" s="496">
        <v>141.37</v>
      </c>
      <c r="HT27" s="13"/>
      <c r="HU27" s="25"/>
      <c r="HV27" s="37"/>
      <c r="HW27" s="10"/>
      <c r="HX27" s="11"/>
      <c r="HY27" s="61">
        <f t="shared" si="334"/>
        <v>626</v>
      </c>
      <c r="HZ27" s="61">
        <f t="shared" si="335"/>
        <v>61</v>
      </c>
      <c r="IA27" s="11">
        <v>220</v>
      </c>
      <c r="IB27" s="12">
        <f t="shared" si="244"/>
        <v>0.45686900958466453</v>
      </c>
      <c r="IC27" s="11">
        <v>66</v>
      </c>
      <c r="ID27" s="12">
        <f t="shared" si="245"/>
        <v>0.23076923076923078</v>
      </c>
      <c r="IE27" s="496">
        <v>141.37</v>
      </c>
      <c r="IF27" s="13"/>
      <c r="IG27" s="25"/>
      <c r="IH27" s="37"/>
      <c r="II27" s="10">
        <v>2</v>
      </c>
      <c r="IJ27" s="11"/>
      <c r="IK27" s="61">
        <f t="shared" ref="IK27:IK29" si="340">IK26-II27</f>
        <v>625</v>
      </c>
      <c r="IL27" s="61">
        <f t="shared" ref="IL27:IL29" si="341">IL26-IJ27</f>
        <v>61</v>
      </c>
      <c r="IM27" s="11">
        <v>199</v>
      </c>
      <c r="IN27" s="491">
        <f t="shared" si="246"/>
        <v>0.4128</v>
      </c>
      <c r="IO27" s="11">
        <v>59</v>
      </c>
      <c r="IP27" s="12">
        <f t="shared" si="247"/>
        <v>0.22868217054263565</v>
      </c>
      <c r="IQ27" s="13"/>
      <c r="IR27" s="13"/>
      <c r="IS27" s="25"/>
      <c r="IT27" s="24"/>
      <c r="IU27" s="10"/>
      <c r="IV27" s="11"/>
      <c r="IW27" s="61">
        <f t="shared" ref="IW27:IW29" si="342">IW26-IU27</f>
        <v>0</v>
      </c>
      <c r="IX27" s="61">
        <f t="shared" ref="IX27:IX29" si="343">IX26-IV27</f>
        <v>0</v>
      </c>
      <c r="IY27" s="11"/>
      <c r="IZ27" s="12" t="e">
        <f t="shared" si="248"/>
        <v>#DIV/0!</v>
      </c>
      <c r="JA27" s="11"/>
      <c r="JB27" s="12" t="e">
        <f t="shared" si="249"/>
        <v>#DIV/0!</v>
      </c>
      <c r="JC27" s="13"/>
      <c r="JD27" s="13"/>
      <c r="JE27" s="25"/>
      <c r="JF27" s="24"/>
      <c r="JG27" s="10">
        <f t="shared" si="250"/>
        <v>4</v>
      </c>
      <c r="JH27" s="14">
        <f t="shared" si="251"/>
        <v>0</v>
      </c>
      <c r="JI27" s="373">
        <f t="shared" si="252"/>
        <v>11779</v>
      </c>
      <c r="JJ27" s="11">
        <f t="shared" si="253"/>
        <v>1145</v>
      </c>
      <c r="JK27" s="11">
        <f t="shared" si="254"/>
        <v>4854</v>
      </c>
      <c r="JL27" s="79">
        <f t="shared" si="255"/>
        <v>0.41208931148654387</v>
      </c>
      <c r="JM27" s="15">
        <f t="shared" si="256"/>
        <v>769</v>
      </c>
      <c r="JN27" s="12">
        <f t="shared" si="257"/>
        <v>0.15842604037906882</v>
      </c>
      <c r="JO27" s="16">
        <v>47.5</v>
      </c>
      <c r="JP27" s="17">
        <v>4080</v>
      </c>
      <c r="JQ27" s="16">
        <f t="shared" si="143"/>
        <v>84.054388133498151</v>
      </c>
      <c r="JR27" s="16">
        <v>228</v>
      </c>
      <c r="JS27" s="369">
        <f t="shared" si="81"/>
        <v>0.29648894668400522</v>
      </c>
      <c r="JT27" s="23"/>
      <c r="JU27" s="399"/>
      <c r="JV27" s="404">
        <f t="shared" si="259"/>
        <v>0.41170483460559798</v>
      </c>
      <c r="JW27" s="401">
        <f t="shared" si="260"/>
        <v>0.40633784819831331</v>
      </c>
      <c r="JX27" s="406">
        <f t="shared" si="261"/>
        <v>0.41819105691056913</v>
      </c>
      <c r="JY27" s="743"/>
      <c r="JZ27" s="690"/>
      <c r="KA27" s="693"/>
      <c r="KB27" s="718">
        <f>SUM(E20,Q20,AC20,AO20,BA20,BM20,BY20)</f>
        <v>3937</v>
      </c>
      <c r="KC27" s="714"/>
      <c r="KD27" s="714">
        <f>SUM(CK20,CW20,DI20,DU20,EG20,ES20,FE20)</f>
        <v>3927</v>
      </c>
      <c r="KE27" s="714"/>
      <c r="KF27" s="714">
        <f>SUM(FQ20,GC20,GO20,HA20,HM20,HY20,IK20)</f>
        <v>3941</v>
      </c>
      <c r="KG27" s="759"/>
      <c r="KH27" s="761" t="s">
        <v>65</v>
      </c>
      <c r="KI27" s="67">
        <f t="shared" si="262"/>
        <v>0</v>
      </c>
      <c r="KJ27" s="430">
        <f t="shared" ref="KJ27" si="344">KI27/KB27</f>
        <v>0</v>
      </c>
      <c r="KK27" s="67">
        <f t="shared" si="264"/>
        <v>2</v>
      </c>
      <c r="KL27" s="425">
        <f t="shared" ref="KL27" si="345">KK27/KD27</f>
        <v>5.0929462694168572E-4</v>
      </c>
      <c r="KM27" s="67">
        <f t="shared" si="266"/>
        <v>2</v>
      </c>
      <c r="KN27" s="425">
        <f>KM27/KF27</f>
        <v>5.0748540979446844E-4</v>
      </c>
    </row>
    <row r="28" spans="1:300" ht="21" customHeight="1" thickBot="1" x14ac:dyDescent="0.3">
      <c r="A28" s="734"/>
      <c r="B28" s="436">
        <f t="shared" si="295"/>
        <v>45615</v>
      </c>
      <c r="C28" s="10">
        <v>1</v>
      </c>
      <c r="D28" s="11"/>
      <c r="E28" s="61">
        <f t="shared" si="296"/>
        <v>621</v>
      </c>
      <c r="F28" s="61">
        <f t="shared" si="296"/>
        <v>61</v>
      </c>
      <c r="G28" s="11">
        <v>216</v>
      </c>
      <c r="H28" s="491">
        <f t="shared" si="207"/>
        <v>0.43317230273752011</v>
      </c>
      <c r="I28" s="11">
        <v>53</v>
      </c>
      <c r="J28" s="12">
        <f t="shared" si="297"/>
        <v>0.19702602230483271</v>
      </c>
      <c r="K28" s="520"/>
      <c r="L28" s="11"/>
      <c r="M28" s="25"/>
      <c r="N28" s="37"/>
      <c r="O28" s="10"/>
      <c r="P28" s="11"/>
      <c r="Q28" s="61">
        <f t="shared" si="298"/>
        <v>624</v>
      </c>
      <c r="R28" s="61">
        <f t="shared" si="299"/>
        <v>61</v>
      </c>
      <c r="S28" s="11">
        <v>281</v>
      </c>
      <c r="T28" s="517">
        <f t="shared" si="208"/>
        <v>0.4983974358974359</v>
      </c>
      <c r="U28" s="11">
        <v>30</v>
      </c>
      <c r="V28" s="12">
        <f t="shared" si="209"/>
        <v>9.6463022508038579E-2</v>
      </c>
      <c r="W28" s="13"/>
      <c r="X28" s="11"/>
      <c r="Y28" s="25"/>
      <c r="Z28" s="37"/>
      <c r="AA28" s="10"/>
      <c r="AB28" s="11"/>
      <c r="AC28" s="61">
        <f t="shared" si="300"/>
        <v>625</v>
      </c>
      <c r="AD28" s="61">
        <f t="shared" si="301"/>
        <v>61</v>
      </c>
      <c r="AE28" s="11">
        <v>254</v>
      </c>
      <c r="AF28" s="517">
        <f t="shared" si="210"/>
        <v>0.47199999999999998</v>
      </c>
      <c r="AG28" s="11">
        <v>41</v>
      </c>
      <c r="AH28" s="12">
        <f t="shared" si="211"/>
        <v>0.13898305084745763</v>
      </c>
      <c r="AI28" s="13"/>
      <c r="AJ28" s="11"/>
      <c r="AK28" s="25"/>
      <c r="AL28" s="37"/>
      <c r="AM28" s="10">
        <v>1</v>
      </c>
      <c r="AN28" s="11"/>
      <c r="AO28" s="61">
        <f t="shared" si="302"/>
        <v>186</v>
      </c>
      <c r="AP28" s="61">
        <f t="shared" si="303"/>
        <v>16</v>
      </c>
      <c r="AQ28" s="11">
        <v>80</v>
      </c>
      <c r="AR28" s="12">
        <f t="shared" si="212"/>
        <v>0.4838709677419355</v>
      </c>
      <c r="AS28" s="11">
        <v>10</v>
      </c>
      <c r="AT28" s="12">
        <f t="shared" si="213"/>
        <v>0.1111111111111111</v>
      </c>
      <c r="AU28" s="518">
        <v>144.69</v>
      </c>
      <c r="AV28" s="11"/>
      <c r="AW28" s="25"/>
      <c r="AX28" s="37"/>
      <c r="AY28" s="10"/>
      <c r="AZ28" s="11"/>
      <c r="BA28" s="61">
        <f t="shared" si="304"/>
        <v>623</v>
      </c>
      <c r="BB28" s="61">
        <f t="shared" si="305"/>
        <v>61</v>
      </c>
      <c r="BC28" s="11">
        <v>252</v>
      </c>
      <c r="BD28" s="517">
        <f t="shared" si="214"/>
        <v>0.46869983948635635</v>
      </c>
      <c r="BE28" s="11">
        <v>40</v>
      </c>
      <c r="BF28" s="12">
        <f t="shared" si="215"/>
        <v>0.13698630136986301</v>
      </c>
      <c r="BG28" s="13"/>
      <c r="BH28" s="11"/>
      <c r="BI28" s="25"/>
      <c r="BJ28" s="37"/>
      <c r="BK28" s="10"/>
      <c r="BL28" s="11"/>
      <c r="BM28" s="61">
        <f t="shared" si="306"/>
        <v>622</v>
      </c>
      <c r="BN28" s="61">
        <f t="shared" si="307"/>
        <v>61</v>
      </c>
      <c r="BO28" s="11">
        <v>220</v>
      </c>
      <c r="BP28" s="12">
        <f t="shared" si="216"/>
        <v>0.42282958199356913</v>
      </c>
      <c r="BQ28" s="11">
        <v>43</v>
      </c>
      <c r="BR28" s="12">
        <f t="shared" si="217"/>
        <v>0.1634980988593156</v>
      </c>
      <c r="BS28" s="496">
        <v>141.37</v>
      </c>
      <c r="BT28" s="11"/>
      <c r="BU28" s="25"/>
      <c r="BV28" s="37"/>
      <c r="BW28" s="10"/>
      <c r="BX28" s="11"/>
      <c r="BY28" s="61">
        <f t="shared" si="308"/>
        <v>627</v>
      </c>
      <c r="BZ28" s="61">
        <f t="shared" si="309"/>
        <v>61</v>
      </c>
      <c r="CA28" s="11">
        <v>240</v>
      </c>
      <c r="CB28" s="12">
        <f t="shared" si="218"/>
        <v>0.4354066985645933</v>
      </c>
      <c r="CC28" s="11">
        <v>33</v>
      </c>
      <c r="CD28" s="12">
        <f t="shared" si="219"/>
        <v>0.12087912087912088</v>
      </c>
      <c r="CE28" s="496">
        <v>140.02000000000001</v>
      </c>
      <c r="CF28" s="11"/>
      <c r="CG28" s="25"/>
      <c r="CH28" s="37"/>
      <c r="CI28" s="10">
        <v>1</v>
      </c>
      <c r="CJ28" s="11"/>
      <c r="CK28" s="61">
        <f t="shared" si="310"/>
        <v>621</v>
      </c>
      <c r="CL28" s="61">
        <f t="shared" si="311"/>
        <v>61</v>
      </c>
      <c r="CM28" s="11">
        <v>272</v>
      </c>
      <c r="CN28" s="517">
        <f t="shared" si="220"/>
        <v>0.48792270531400966</v>
      </c>
      <c r="CO28" s="11">
        <v>31</v>
      </c>
      <c r="CP28" s="12">
        <f t="shared" si="221"/>
        <v>0.10231023102310231</v>
      </c>
      <c r="CQ28" s="13"/>
      <c r="CR28" s="11"/>
      <c r="CS28" s="25"/>
      <c r="CT28" s="37"/>
      <c r="CU28" s="10"/>
      <c r="CV28" s="11"/>
      <c r="CW28" s="61">
        <f t="shared" si="312"/>
        <v>623</v>
      </c>
      <c r="CX28" s="61">
        <f t="shared" si="313"/>
        <v>61</v>
      </c>
      <c r="CY28" s="11">
        <v>233</v>
      </c>
      <c r="CZ28" s="12">
        <f t="shared" si="222"/>
        <v>0.42857142857142855</v>
      </c>
      <c r="DA28" s="11">
        <v>34</v>
      </c>
      <c r="DB28" s="12">
        <f t="shared" si="223"/>
        <v>0.12734082397003746</v>
      </c>
      <c r="DC28" s="13"/>
      <c r="DD28" s="11"/>
      <c r="DE28" s="25"/>
      <c r="DF28" s="37"/>
      <c r="DG28" s="10"/>
      <c r="DH28" s="11"/>
      <c r="DI28" s="61">
        <f t="shared" si="314"/>
        <v>622</v>
      </c>
      <c r="DJ28" s="61">
        <f t="shared" si="315"/>
        <v>61</v>
      </c>
      <c r="DK28" s="11">
        <v>268</v>
      </c>
      <c r="DL28" s="12">
        <f t="shared" si="224"/>
        <v>0.49678456591639869</v>
      </c>
      <c r="DM28" s="11">
        <v>41</v>
      </c>
      <c r="DN28" s="12">
        <f t="shared" si="225"/>
        <v>0.13268608414239483</v>
      </c>
      <c r="DO28" s="518">
        <v>144.13</v>
      </c>
      <c r="DP28" s="11"/>
      <c r="DQ28" s="25"/>
      <c r="DR28" s="37"/>
      <c r="DS28" s="10">
        <v>1</v>
      </c>
      <c r="DT28" s="11"/>
      <c r="DU28" s="61">
        <f t="shared" si="316"/>
        <v>180</v>
      </c>
      <c r="DV28" s="61">
        <f t="shared" si="317"/>
        <v>17</v>
      </c>
      <c r="DW28" s="11">
        <v>72</v>
      </c>
      <c r="DX28" s="12">
        <f t="shared" si="226"/>
        <v>0.46666666666666667</v>
      </c>
      <c r="DY28" s="11">
        <v>12</v>
      </c>
      <c r="DZ28" s="12">
        <f t="shared" si="227"/>
        <v>0.14285714285714285</v>
      </c>
      <c r="EA28" s="496">
        <v>140.69999999999999</v>
      </c>
      <c r="EB28" s="11"/>
      <c r="EC28" s="25"/>
      <c r="ED28" s="37"/>
      <c r="EE28" s="10"/>
      <c r="EF28" s="11"/>
      <c r="EG28" s="61">
        <f t="shared" si="318"/>
        <v>622</v>
      </c>
      <c r="EH28" s="61">
        <f t="shared" si="319"/>
        <v>61</v>
      </c>
      <c r="EI28" s="11">
        <v>238</v>
      </c>
      <c r="EJ28" s="12">
        <f t="shared" si="228"/>
        <v>0.44855305466237944</v>
      </c>
      <c r="EK28" s="11">
        <v>41</v>
      </c>
      <c r="EL28" s="12">
        <f t="shared" si="229"/>
        <v>0.14695340501792115</v>
      </c>
      <c r="EM28" s="13"/>
      <c r="EN28" s="11"/>
      <c r="EO28" s="25"/>
      <c r="EP28" s="37"/>
      <c r="EQ28" s="10"/>
      <c r="ER28" s="11"/>
      <c r="ES28" s="61">
        <f t="shared" si="320"/>
        <v>624</v>
      </c>
      <c r="ET28" s="61">
        <f t="shared" si="321"/>
        <v>60</v>
      </c>
      <c r="EU28" s="11">
        <v>244</v>
      </c>
      <c r="EV28" s="517">
        <f t="shared" si="230"/>
        <v>0.45352564102564102</v>
      </c>
      <c r="EW28" s="11">
        <v>39</v>
      </c>
      <c r="EX28" s="12">
        <f t="shared" si="231"/>
        <v>0.13780918727915195</v>
      </c>
      <c r="EY28" s="13"/>
      <c r="EZ28" s="11"/>
      <c r="FA28" s="25"/>
      <c r="FB28" s="37"/>
      <c r="FC28" s="10"/>
      <c r="FD28" s="11"/>
      <c r="FE28" s="61">
        <f t="shared" si="322"/>
        <v>619</v>
      </c>
      <c r="FF28" s="61">
        <f t="shared" si="323"/>
        <v>60</v>
      </c>
      <c r="FG28" s="11">
        <v>209</v>
      </c>
      <c r="FH28" s="12">
        <f t="shared" si="232"/>
        <v>0.40387722132471726</v>
      </c>
      <c r="FI28" s="11">
        <v>41</v>
      </c>
      <c r="FJ28" s="12">
        <f t="shared" si="233"/>
        <v>0.16400000000000001</v>
      </c>
      <c r="FK28" s="496">
        <v>138.66999999999999</v>
      </c>
      <c r="FL28" s="11"/>
      <c r="FM28" s="25"/>
      <c r="FN28" s="37"/>
      <c r="FO28" s="10">
        <v>1</v>
      </c>
      <c r="FP28" s="11"/>
      <c r="FQ28" s="61">
        <f t="shared" si="324"/>
        <v>624</v>
      </c>
      <c r="FR28" s="61">
        <f t="shared" si="325"/>
        <v>61</v>
      </c>
      <c r="FS28" s="11">
        <v>218</v>
      </c>
      <c r="FT28" s="12">
        <f t="shared" si="234"/>
        <v>0.42628205128205127</v>
      </c>
      <c r="FU28" s="11">
        <v>48</v>
      </c>
      <c r="FV28" s="12">
        <f t="shared" si="235"/>
        <v>0.18045112781954886</v>
      </c>
      <c r="FW28" s="496">
        <v>140.02000000000001</v>
      </c>
      <c r="FX28" s="11"/>
      <c r="FY28" s="25"/>
      <c r="FZ28" s="37"/>
      <c r="GA28" s="10">
        <v>1</v>
      </c>
      <c r="GB28" s="11"/>
      <c r="GC28" s="61">
        <f t="shared" si="326"/>
        <v>623</v>
      </c>
      <c r="GD28" s="61">
        <f t="shared" si="327"/>
        <v>61</v>
      </c>
      <c r="GE28" s="11">
        <v>231</v>
      </c>
      <c r="GF28" s="12">
        <f t="shared" si="236"/>
        <v>0.45585874799357945</v>
      </c>
      <c r="GG28" s="11">
        <v>53</v>
      </c>
      <c r="GH28" s="12">
        <f t="shared" si="237"/>
        <v>0.18661971830985916</v>
      </c>
      <c r="GI28" s="496">
        <v>139.37</v>
      </c>
      <c r="GJ28" s="11"/>
      <c r="GK28" s="25"/>
      <c r="GL28" s="37"/>
      <c r="GM28" s="10"/>
      <c r="GN28" s="11"/>
      <c r="GO28" s="61">
        <f t="shared" si="328"/>
        <v>625</v>
      </c>
      <c r="GP28" s="61">
        <f t="shared" si="329"/>
        <v>61</v>
      </c>
      <c r="GQ28" s="11">
        <v>260</v>
      </c>
      <c r="GR28" s="12">
        <f t="shared" si="238"/>
        <v>0.46879999999999999</v>
      </c>
      <c r="GS28" s="11">
        <v>33</v>
      </c>
      <c r="GT28" s="12">
        <f t="shared" si="239"/>
        <v>0.11262798634812286</v>
      </c>
      <c r="GU28" s="496">
        <v>140.37</v>
      </c>
      <c r="GV28" s="11"/>
      <c r="GW28" s="25"/>
      <c r="GX28" s="37"/>
      <c r="GY28" s="10"/>
      <c r="GZ28" s="11">
        <v>1</v>
      </c>
      <c r="HA28" s="61">
        <f t="shared" si="330"/>
        <v>185</v>
      </c>
      <c r="HB28" s="61">
        <f t="shared" si="331"/>
        <v>15</v>
      </c>
      <c r="HC28" s="11">
        <v>70</v>
      </c>
      <c r="HD28" s="12">
        <f t="shared" si="240"/>
        <v>0.43243243243243246</v>
      </c>
      <c r="HE28" s="11">
        <v>10</v>
      </c>
      <c r="HF28" s="12">
        <f t="shared" si="241"/>
        <v>0.125</v>
      </c>
      <c r="HG28" s="520"/>
      <c r="HH28" s="11"/>
      <c r="HI28" s="25"/>
      <c r="HJ28" s="37"/>
      <c r="HK28" s="10"/>
      <c r="HL28" s="11"/>
      <c r="HM28" s="61">
        <f t="shared" si="332"/>
        <v>626</v>
      </c>
      <c r="HN28" s="61">
        <f t="shared" si="333"/>
        <v>61</v>
      </c>
      <c r="HO28" s="11">
        <v>248</v>
      </c>
      <c r="HP28" s="517">
        <f t="shared" si="242"/>
        <v>0.45367412140575081</v>
      </c>
      <c r="HQ28" s="11">
        <v>36</v>
      </c>
      <c r="HR28" s="12">
        <f t="shared" si="243"/>
        <v>0.12676056338028169</v>
      </c>
      <c r="HS28" s="13"/>
      <c r="HT28" s="11"/>
      <c r="HU28" s="25"/>
      <c r="HV28" s="37"/>
      <c r="HW28" s="10"/>
      <c r="HX28" s="11"/>
      <c r="HY28" s="61">
        <f t="shared" si="334"/>
        <v>626</v>
      </c>
      <c r="HZ28" s="61">
        <f t="shared" si="335"/>
        <v>61</v>
      </c>
      <c r="IA28" s="11">
        <v>241</v>
      </c>
      <c r="IB28" s="517">
        <f t="shared" si="244"/>
        <v>0.46485623003194887</v>
      </c>
      <c r="IC28" s="11">
        <v>50</v>
      </c>
      <c r="ID28" s="12">
        <f t="shared" si="245"/>
        <v>0.1718213058419244</v>
      </c>
      <c r="IE28" s="520"/>
      <c r="IF28" s="11"/>
      <c r="IG28" s="25"/>
      <c r="IH28" s="37"/>
      <c r="II28" s="10"/>
      <c r="IJ28" s="11"/>
      <c r="IK28" s="61">
        <f t="shared" si="340"/>
        <v>625</v>
      </c>
      <c r="IL28" s="61">
        <f t="shared" si="341"/>
        <v>61</v>
      </c>
      <c r="IM28" s="11">
        <v>220</v>
      </c>
      <c r="IN28" s="12">
        <f t="shared" si="246"/>
        <v>0.40799999999999997</v>
      </c>
      <c r="IO28" s="11">
        <v>35</v>
      </c>
      <c r="IP28" s="12">
        <f t="shared" si="247"/>
        <v>0.13725490196078433</v>
      </c>
      <c r="IQ28" s="496">
        <v>141.37</v>
      </c>
      <c r="IR28" s="11"/>
      <c r="IS28" s="25"/>
      <c r="IT28" s="24"/>
      <c r="IU28" s="10"/>
      <c r="IV28" s="11"/>
      <c r="IW28" s="61">
        <f t="shared" si="342"/>
        <v>0</v>
      </c>
      <c r="IX28" s="61">
        <f t="shared" si="343"/>
        <v>0</v>
      </c>
      <c r="IY28" s="11"/>
      <c r="IZ28" s="12" t="e">
        <f t="shared" si="248"/>
        <v>#DIV/0!</v>
      </c>
      <c r="JA28" s="11"/>
      <c r="JB28" s="12" t="e">
        <f t="shared" si="249"/>
        <v>#DIV/0!</v>
      </c>
      <c r="JC28" s="13"/>
      <c r="JD28" s="11"/>
      <c r="JE28" s="25"/>
      <c r="JF28" s="24"/>
      <c r="JG28" s="10">
        <f t="shared" si="250"/>
        <v>6</v>
      </c>
      <c r="JH28" s="14">
        <f t="shared" si="251"/>
        <v>1</v>
      </c>
      <c r="JI28" s="373">
        <f t="shared" si="252"/>
        <v>11773</v>
      </c>
      <c r="JJ28" s="11">
        <f t="shared" si="253"/>
        <v>1144</v>
      </c>
      <c r="JK28" s="11">
        <f t="shared" si="254"/>
        <v>5321</v>
      </c>
      <c r="JL28" s="79">
        <f t="shared" si="255"/>
        <v>0.4519663637135819</v>
      </c>
      <c r="JM28" s="15">
        <f t="shared" si="256"/>
        <v>754</v>
      </c>
      <c r="JN28" s="12">
        <f t="shared" si="257"/>
        <v>0.14170268746476225</v>
      </c>
      <c r="JO28" s="16">
        <v>46.5</v>
      </c>
      <c r="JP28" s="17">
        <v>4524</v>
      </c>
      <c r="JQ28" s="16">
        <f t="shared" si="143"/>
        <v>85.02161247885735</v>
      </c>
      <c r="JR28" s="16">
        <v>271</v>
      </c>
      <c r="JS28" s="369">
        <f t="shared" si="81"/>
        <v>0.35941644562334218</v>
      </c>
      <c r="JT28" s="23"/>
      <c r="JU28" s="399"/>
      <c r="JV28" s="404">
        <f t="shared" si="259"/>
        <v>0.45646639511201631</v>
      </c>
      <c r="JW28" s="401">
        <f t="shared" si="260"/>
        <v>0.45384812068524671</v>
      </c>
      <c r="JX28" s="406">
        <f t="shared" si="261"/>
        <v>0.44560244026436197</v>
      </c>
      <c r="JY28" s="743"/>
      <c r="JZ28" s="690"/>
      <c r="KA28" s="693"/>
      <c r="KB28" s="719"/>
      <c r="KC28" s="716"/>
      <c r="KD28" s="716"/>
      <c r="KE28" s="716"/>
      <c r="KF28" s="716"/>
      <c r="KG28" s="760"/>
      <c r="KH28" s="758"/>
      <c r="KI28" s="67">
        <f t="shared" si="262"/>
        <v>2</v>
      </c>
      <c r="KJ28" s="430">
        <f t="shared" ref="KJ28" si="346">KI28/KB27</f>
        <v>5.0800101600203195E-4</v>
      </c>
      <c r="KK28" s="67">
        <f t="shared" si="264"/>
        <v>2</v>
      </c>
      <c r="KL28" s="425">
        <f t="shared" ref="KL28" si="347">KK28/KD27</f>
        <v>5.0929462694168572E-4</v>
      </c>
      <c r="KM28" s="67">
        <f t="shared" si="266"/>
        <v>2</v>
      </c>
      <c r="KN28" s="425">
        <f>KM28/KF27</f>
        <v>5.0748540979446844E-4</v>
      </c>
    </row>
    <row r="29" spans="1:300" ht="20.25" thickTop="1" thickBot="1" x14ac:dyDescent="0.3">
      <c r="A29" s="734"/>
      <c r="B29" s="436">
        <f t="shared" si="295"/>
        <v>45616</v>
      </c>
      <c r="C29" s="10"/>
      <c r="D29" s="11"/>
      <c r="E29" s="61">
        <f t="shared" si="296"/>
        <v>621</v>
      </c>
      <c r="F29" s="61">
        <f t="shared" si="296"/>
        <v>61</v>
      </c>
      <c r="G29" s="11">
        <v>228</v>
      </c>
      <c r="H29" s="12">
        <f t="shared" si="207"/>
        <v>0.42834138486312401</v>
      </c>
      <c r="I29" s="11">
        <v>38</v>
      </c>
      <c r="J29" s="12">
        <f t="shared" si="297"/>
        <v>0.14285714285714285</v>
      </c>
      <c r="K29" s="496">
        <v>140.02000000000001</v>
      </c>
      <c r="L29" s="11"/>
      <c r="M29" s="38"/>
      <c r="N29" s="39"/>
      <c r="O29" s="10"/>
      <c r="P29" s="11"/>
      <c r="Q29" s="61">
        <f t="shared" si="298"/>
        <v>624</v>
      </c>
      <c r="R29" s="61">
        <f t="shared" si="299"/>
        <v>61</v>
      </c>
      <c r="S29" s="11">
        <v>266</v>
      </c>
      <c r="T29" s="12">
        <f t="shared" si="208"/>
        <v>0.47115384615384615</v>
      </c>
      <c r="U29" s="11">
        <v>28</v>
      </c>
      <c r="V29" s="12">
        <f t="shared" si="209"/>
        <v>9.5238095238095233E-2</v>
      </c>
      <c r="W29" s="518">
        <v>144.13</v>
      </c>
      <c r="X29" s="11"/>
      <c r="Y29" s="38"/>
      <c r="Z29" s="39"/>
      <c r="AA29" s="10"/>
      <c r="AB29" s="11"/>
      <c r="AC29" s="61">
        <f t="shared" si="300"/>
        <v>625</v>
      </c>
      <c r="AD29" s="61">
        <f t="shared" si="301"/>
        <v>61</v>
      </c>
      <c r="AE29" s="11">
        <v>268</v>
      </c>
      <c r="AF29" s="12">
        <f t="shared" si="210"/>
        <v>0.47839999999999999</v>
      </c>
      <c r="AG29" s="11">
        <v>31</v>
      </c>
      <c r="AH29" s="12">
        <f t="shared" si="211"/>
        <v>0.10367892976588629</v>
      </c>
      <c r="AI29" s="518">
        <v>144.13</v>
      </c>
      <c r="AJ29" s="11"/>
      <c r="AK29" s="38"/>
      <c r="AL29" s="39"/>
      <c r="AM29" s="10"/>
      <c r="AN29" s="11"/>
      <c r="AO29" s="61">
        <f t="shared" si="302"/>
        <v>186</v>
      </c>
      <c r="AP29" s="61">
        <f t="shared" si="303"/>
        <v>16</v>
      </c>
      <c r="AQ29" s="11">
        <v>85</v>
      </c>
      <c r="AR29" s="12">
        <f t="shared" si="212"/>
        <v>0.521505376344086</v>
      </c>
      <c r="AS29" s="11">
        <v>12</v>
      </c>
      <c r="AT29" s="12">
        <f t="shared" si="213"/>
        <v>0.12371134020618557</v>
      </c>
      <c r="AU29" s="13"/>
      <c r="AV29" s="11"/>
      <c r="AW29" s="38"/>
      <c r="AX29" s="39"/>
      <c r="AY29" s="10"/>
      <c r="AZ29" s="11"/>
      <c r="BA29" s="61">
        <f t="shared" si="304"/>
        <v>623</v>
      </c>
      <c r="BB29" s="61">
        <f t="shared" si="305"/>
        <v>61</v>
      </c>
      <c r="BC29" s="11">
        <v>253</v>
      </c>
      <c r="BD29" s="12">
        <f t="shared" si="214"/>
        <v>0.48796147672552165</v>
      </c>
      <c r="BE29" s="11">
        <v>51</v>
      </c>
      <c r="BF29" s="12">
        <f t="shared" si="215"/>
        <v>0.16776315789473684</v>
      </c>
      <c r="BG29" s="518">
        <v>145.26</v>
      </c>
      <c r="BH29" s="11"/>
      <c r="BI29" s="38"/>
      <c r="BJ29" s="39"/>
      <c r="BK29" s="10">
        <v>1</v>
      </c>
      <c r="BL29" s="11"/>
      <c r="BM29" s="61">
        <f t="shared" si="306"/>
        <v>621</v>
      </c>
      <c r="BN29" s="61">
        <f t="shared" si="307"/>
        <v>61</v>
      </c>
      <c r="BO29" s="11">
        <v>205</v>
      </c>
      <c r="BP29" s="12">
        <f t="shared" si="216"/>
        <v>0.39130434782608697</v>
      </c>
      <c r="BQ29" s="11">
        <v>38</v>
      </c>
      <c r="BR29" s="12">
        <f t="shared" si="217"/>
        <v>0.15637860082304528</v>
      </c>
      <c r="BS29" s="13"/>
      <c r="BT29" s="11"/>
      <c r="BU29" s="38"/>
      <c r="BV29" s="39"/>
      <c r="BW29" s="10"/>
      <c r="BX29" s="11"/>
      <c r="BY29" s="61">
        <f t="shared" si="308"/>
        <v>627</v>
      </c>
      <c r="BZ29" s="61">
        <f t="shared" si="309"/>
        <v>61</v>
      </c>
      <c r="CA29" s="11">
        <v>249</v>
      </c>
      <c r="CB29" s="517">
        <f t="shared" si="218"/>
        <v>0.46730462519936206</v>
      </c>
      <c r="CC29" s="11">
        <v>44</v>
      </c>
      <c r="CD29" s="12">
        <f t="shared" si="219"/>
        <v>0.15017064846416384</v>
      </c>
      <c r="CE29" s="13"/>
      <c r="CF29" s="11"/>
      <c r="CG29" s="38"/>
      <c r="CH29" s="39"/>
      <c r="CI29" s="10"/>
      <c r="CJ29" s="11"/>
      <c r="CK29" s="61">
        <f t="shared" si="310"/>
        <v>621</v>
      </c>
      <c r="CL29" s="61">
        <f t="shared" si="311"/>
        <v>61</v>
      </c>
      <c r="CM29" s="11">
        <v>251</v>
      </c>
      <c r="CN29" s="12">
        <f t="shared" si="220"/>
        <v>0.47987117552334946</v>
      </c>
      <c r="CO29" s="11">
        <v>47</v>
      </c>
      <c r="CP29" s="12">
        <f t="shared" si="221"/>
        <v>0.15771812080536912</v>
      </c>
      <c r="CQ29" s="518">
        <v>144.13</v>
      </c>
      <c r="CR29" s="11"/>
      <c r="CS29" s="38"/>
      <c r="CT29" s="39"/>
      <c r="CU29" s="10"/>
      <c r="CV29" s="11"/>
      <c r="CW29" s="61">
        <f t="shared" si="312"/>
        <v>623</v>
      </c>
      <c r="CX29" s="61">
        <f t="shared" si="313"/>
        <v>61</v>
      </c>
      <c r="CY29" s="11">
        <v>248</v>
      </c>
      <c r="CZ29" s="517">
        <f t="shared" si="222"/>
        <v>0.48314606741573035</v>
      </c>
      <c r="DA29" s="11">
        <v>53</v>
      </c>
      <c r="DB29" s="12">
        <f t="shared" si="223"/>
        <v>0.17607973421926909</v>
      </c>
      <c r="DC29" s="13"/>
      <c r="DD29" s="11"/>
      <c r="DE29" s="38"/>
      <c r="DF29" s="39"/>
      <c r="DG29" s="10"/>
      <c r="DH29" s="11"/>
      <c r="DI29" s="61">
        <f t="shared" si="314"/>
        <v>622</v>
      </c>
      <c r="DJ29" s="61">
        <f t="shared" si="315"/>
        <v>61</v>
      </c>
      <c r="DK29" s="11">
        <v>272</v>
      </c>
      <c r="DL29" s="12">
        <f t="shared" si="224"/>
        <v>0.49356913183279744</v>
      </c>
      <c r="DM29" s="11">
        <v>35</v>
      </c>
      <c r="DN29" s="12">
        <f t="shared" si="225"/>
        <v>0.11400651465798045</v>
      </c>
      <c r="DO29" s="13"/>
      <c r="DP29" s="11"/>
      <c r="DQ29" s="38"/>
      <c r="DR29" s="39"/>
      <c r="DS29" s="10"/>
      <c r="DT29" s="11"/>
      <c r="DU29" s="61">
        <f t="shared" si="316"/>
        <v>180</v>
      </c>
      <c r="DV29" s="61">
        <f t="shared" si="317"/>
        <v>17</v>
      </c>
      <c r="DW29" s="11">
        <v>71</v>
      </c>
      <c r="DX29" s="517">
        <f t="shared" si="226"/>
        <v>0.50555555555555554</v>
      </c>
      <c r="DY29" s="11">
        <v>20</v>
      </c>
      <c r="DZ29" s="12">
        <f t="shared" si="227"/>
        <v>0.21978021978021978</v>
      </c>
      <c r="EA29" s="13"/>
      <c r="EB29" s="11"/>
      <c r="EC29" s="38"/>
      <c r="ED29" s="39"/>
      <c r="EE29" s="10"/>
      <c r="EF29" s="11"/>
      <c r="EG29" s="61">
        <f t="shared" si="318"/>
        <v>622</v>
      </c>
      <c r="EH29" s="61">
        <f t="shared" si="319"/>
        <v>61</v>
      </c>
      <c r="EI29" s="11">
        <v>225</v>
      </c>
      <c r="EJ29" s="517">
        <f t="shared" si="228"/>
        <v>0.44051446945337619</v>
      </c>
      <c r="EK29" s="11">
        <v>49</v>
      </c>
      <c r="EL29" s="12">
        <f t="shared" si="229"/>
        <v>0.17883211678832117</v>
      </c>
      <c r="EM29" s="13"/>
      <c r="EN29" s="11"/>
      <c r="EO29" s="38"/>
      <c r="EP29" s="39"/>
      <c r="EQ29" s="10"/>
      <c r="ER29" s="11"/>
      <c r="ES29" s="61">
        <f t="shared" si="320"/>
        <v>624</v>
      </c>
      <c r="ET29" s="61">
        <f t="shared" si="321"/>
        <v>60</v>
      </c>
      <c r="EU29" s="11">
        <v>270</v>
      </c>
      <c r="EV29" s="12">
        <f t="shared" si="230"/>
        <v>0.50961538461538458</v>
      </c>
      <c r="EW29" s="11">
        <v>48</v>
      </c>
      <c r="EX29" s="12">
        <f t="shared" si="231"/>
        <v>0.15094339622641509</v>
      </c>
      <c r="EY29" s="518">
        <v>143.56</v>
      </c>
      <c r="EZ29" s="11"/>
      <c r="FA29" s="38"/>
      <c r="FB29" s="39"/>
      <c r="FC29" s="10"/>
      <c r="FD29" s="11"/>
      <c r="FE29" s="61">
        <f t="shared" si="322"/>
        <v>619</v>
      </c>
      <c r="FF29" s="61">
        <f t="shared" si="323"/>
        <v>60</v>
      </c>
      <c r="FG29" s="11">
        <v>269</v>
      </c>
      <c r="FH29" s="517">
        <f t="shared" si="232"/>
        <v>0.49757673667205171</v>
      </c>
      <c r="FI29" s="11">
        <v>39</v>
      </c>
      <c r="FJ29" s="12">
        <f t="shared" si="233"/>
        <v>0.12662337662337661</v>
      </c>
      <c r="FK29" s="13"/>
      <c r="FL29" s="11"/>
      <c r="FM29" s="38"/>
      <c r="FN29" s="39"/>
      <c r="FO29" s="10"/>
      <c r="FP29" s="11"/>
      <c r="FQ29" s="61">
        <f t="shared" si="324"/>
        <v>624</v>
      </c>
      <c r="FR29" s="61">
        <f t="shared" si="325"/>
        <v>61</v>
      </c>
      <c r="FS29" s="11">
        <v>205</v>
      </c>
      <c r="FT29" s="12">
        <f t="shared" si="234"/>
        <v>0.39903846153846156</v>
      </c>
      <c r="FU29" s="11">
        <v>44</v>
      </c>
      <c r="FV29" s="12">
        <f t="shared" si="235"/>
        <v>0.17670682730923695</v>
      </c>
      <c r="FW29" s="13"/>
      <c r="FX29" s="11"/>
      <c r="FY29" s="38"/>
      <c r="FZ29" s="39"/>
      <c r="GA29" s="10">
        <v>1</v>
      </c>
      <c r="GB29" s="11"/>
      <c r="GC29" s="61">
        <f t="shared" si="326"/>
        <v>622</v>
      </c>
      <c r="GD29" s="61">
        <f t="shared" si="327"/>
        <v>61</v>
      </c>
      <c r="GE29" s="11">
        <v>229</v>
      </c>
      <c r="GF29" s="517">
        <f t="shared" si="236"/>
        <v>0.45176848874598069</v>
      </c>
      <c r="GG29" s="11">
        <v>52</v>
      </c>
      <c r="GH29" s="12">
        <f t="shared" si="237"/>
        <v>0.18505338078291814</v>
      </c>
      <c r="GI29" s="13"/>
      <c r="GJ29" s="11"/>
      <c r="GK29" s="38"/>
      <c r="GL29" s="39"/>
      <c r="GM29" s="10">
        <v>1</v>
      </c>
      <c r="GN29" s="11"/>
      <c r="GO29" s="61">
        <f t="shared" si="328"/>
        <v>624</v>
      </c>
      <c r="GP29" s="61">
        <f t="shared" si="329"/>
        <v>61</v>
      </c>
      <c r="GQ29" s="11">
        <v>282</v>
      </c>
      <c r="GR29" s="517">
        <f t="shared" si="238"/>
        <v>0.51602564102564108</v>
      </c>
      <c r="GS29" s="11">
        <v>40</v>
      </c>
      <c r="GT29" s="12">
        <f t="shared" si="239"/>
        <v>0.12422360248447205</v>
      </c>
      <c r="GU29" s="13"/>
      <c r="GV29" s="11"/>
      <c r="GW29" s="38"/>
      <c r="GX29" s="39"/>
      <c r="GY29" s="10"/>
      <c r="GZ29" s="11"/>
      <c r="HA29" s="61">
        <f t="shared" si="330"/>
        <v>185</v>
      </c>
      <c r="HB29" s="61">
        <f t="shared" si="331"/>
        <v>15</v>
      </c>
      <c r="HC29" s="11">
        <v>67</v>
      </c>
      <c r="HD29" s="517">
        <f t="shared" si="240"/>
        <v>0.45405405405405408</v>
      </c>
      <c r="HE29" s="11">
        <v>17</v>
      </c>
      <c r="HF29" s="12">
        <f t="shared" si="241"/>
        <v>0.20238095238095238</v>
      </c>
      <c r="HG29" s="13"/>
      <c r="HH29" s="11"/>
      <c r="HI29" s="38"/>
      <c r="HJ29" s="39"/>
      <c r="HK29" s="10"/>
      <c r="HL29" s="11"/>
      <c r="HM29" s="61">
        <f t="shared" si="332"/>
        <v>626</v>
      </c>
      <c r="HN29" s="61">
        <f t="shared" si="333"/>
        <v>61</v>
      </c>
      <c r="HO29" s="11">
        <v>261</v>
      </c>
      <c r="HP29" s="12">
        <f t="shared" si="242"/>
        <v>0.4936102236421725</v>
      </c>
      <c r="HQ29" s="11">
        <v>48</v>
      </c>
      <c r="HR29" s="12">
        <f t="shared" si="243"/>
        <v>0.1553398058252427</v>
      </c>
      <c r="HS29" s="518">
        <v>145.26</v>
      </c>
      <c r="HT29" s="11"/>
      <c r="HU29" s="38"/>
      <c r="HV29" s="39"/>
      <c r="HW29" s="10"/>
      <c r="HX29" s="11"/>
      <c r="HY29" s="61">
        <f t="shared" si="334"/>
        <v>626</v>
      </c>
      <c r="HZ29" s="61">
        <f t="shared" si="335"/>
        <v>61</v>
      </c>
      <c r="IA29" s="11">
        <v>271</v>
      </c>
      <c r="IB29" s="12">
        <f t="shared" si="244"/>
        <v>0.51118210862619806</v>
      </c>
      <c r="IC29" s="11">
        <v>49</v>
      </c>
      <c r="ID29" s="12">
        <f t="shared" si="245"/>
        <v>0.15312500000000001</v>
      </c>
      <c r="IE29" s="518">
        <v>145.26</v>
      </c>
      <c r="IF29" s="11"/>
      <c r="IG29" s="38"/>
      <c r="IH29" s="39"/>
      <c r="II29" s="10"/>
      <c r="IJ29" s="11"/>
      <c r="IK29" s="61">
        <f t="shared" si="340"/>
        <v>625</v>
      </c>
      <c r="IL29" s="61">
        <f t="shared" si="341"/>
        <v>61</v>
      </c>
      <c r="IM29" s="11">
        <v>225</v>
      </c>
      <c r="IN29" s="517">
        <f t="shared" si="246"/>
        <v>0.45279999999999998</v>
      </c>
      <c r="IO29" s="11">
        <v>58</v>
      </c>
      <c r="IP29" s="12">
        <f t="shared" si="247"/>
        <v>0.20494699646643111</v>
      </c>
      <c r="IQ29" s="13"/>
      <c r="IR29" s="11"/>
      <c r="IS29" s="38"/>
      <c r="IT29" s="286"/>
      <c r="IU29" s="10"/>
      <c r="IV29" s="11"/>
      <c r="IW29" s="61">
        <f t="shared" si="342"/>
        <v>0</v>
      </c>
      <c r="IX29" s="61">
        <f t="shared" si="343"/>
        <v>0</v>
      </c>
      <c r="IY29" s="11"/>
      <c r="IZ29" s="12" t="e">
        <f t="shared" si="248"/>
        <v>#DIV/0!</v>
      </c>
      <c r="JA29" s="11"/>
      <c r="JB29" s="12" t="e">
        <f t="shared" si="249"/>
        <v>#DIV/0!</v>
      </c>
      <c r="JC29" s="13"/>
      <c r="JD29" s="11"/>
      <c r="JE29" s="38"/>
      <c r="JF29" s="286"/>
      <c r="JG29" s="10">
        <f t="shared" si="250"/>
        <v>3</v>
      </c>
      <c r="JH29" s="14">
        <f t="shared" si="251"/>
        <v>0</v>
      </c>
      <c r="JI29" s="373">
        <f t="shared" si="252"/>
        <v>11770</v>
      </c>
      <c r="JJ29" s="11">
        <f t="shared" si="253"/>
        <v>1144</v>
      </c>
      <c r="JK29" s="11">
        <f t="shared" si="254"/>
        <v>5541</v>
      </c>
      <c r="JL29" s="79">
        <f t="shared" si="255"/>
        <v>0.47077315208156328</v>
      </c>
      <c r="JM29" s="15">
        <f t="shared" si="256"/>
        <v>841</v>
      </c>
      <c r="JN29" s="12">
        <f t="shared" si="257"/>
        <v>0.1517776574625519</v>
      </c>
      <c r="JO29" s="16">
        <v>47</v>
      </c>
      <c r="JP29" s="17">
        <v>4746</v>
      </c>
      <c r="JQ29" s="16">
        <f t="shared" si="143"/>
        <v>85.652409312398476</v>
      </c>
      <c r="JR29" s="16">
        <v>297</v>
      </c>
      <c r="JS29" s="369">
        <f t="shared" si="81"/>
        <v>0.35315101070154575</v>
      </c>
      <c r="JT29" s="23"/>
      <c r="JU29" s="399"/>
      <c r="JV29" s="404">
        <f t="shared" si="259"/>
        <v>0.45734657499363379</v>
      </c>
      <c r="JW29" s="401">
        <f t="shared" si="260"/>
        <v>0.4850421886985426</v>
      </c>
      <c r="JX29" s="406">
        <f t="shared" si="261"/>
        <v>0.46998982706002035</v>
      </c>
      <c r="JY29" s="743"/>
      <c r="JZ29" s="690"/>
      <c r="KA29" s="693"/>
      <c r="KB29" s="718">
        <f>KB20+KB25</f>
        <v>18</v>
      </c>
      <c r="KC29" s="763">
        <f>KB29/$KB$10</f>
        <v>4.5627376425855515E-3</v>
      </c>
      <c r="KD29" s="714">
        <f>KD20+KD25</f>
        <v>31</v>
      </c>
      <c r="KE29" s="763">
        <f>KD29/$KD$10</f>
        <v>7.864028411973617E-3</v>
      </c>
      <c r="KF29" s="714">
        <f>KF20+KF25</f>
        <v>15</v>
      </c>
      <c r="KG29" s="770">
        <f>KF29/$KF$10</f>
        <v>3.8003546997719788E-3</v>
      </c>
      <c r="KH29" s="761" t="s">
        <v>144</v>
      </c>
      <c r="KI29" s="304">
        <f t="shared" si="262"/>
        <v>1</v>
      </c>
      <c r="KJ29" s="431">
        <f t="shared" ref="KJ29" si="348">KI29/KB27</f>
        <v>2.5400050800101598E-4</v>
      </c>
      <c r="KK29" s="304">
        <f t="shared" si="264"/>
        <v>0</v>
      </c>
      <c r="KL29" s="422">
        <f t="shared" ref="KL29" si="349">KK29/KD27</f>
        <v>0</v>
      </c>
      <c r="KM29" s="304">
        <f t="shared" si="266"/>
        <v>2</v>
      </c>
      <c r="KN29" s="422">
        <f>KM29/KF27</f>
        <v>5.0748540979446844E-4</v>
      </c>
    </row>
    <row r="30" spans="1:300" ht="19.5" thickBot="1" x14ac:dyDescent="0.3">
      <c r="A30" s="734"/>
      <c r="B30" s="437"/>
      <c r="C30" s="26">
        <f>SUM(C23:C29)</f>
        <v>3</v>
      </c>
      <c r="D30" s="27">
        <f>SUM(D23:D29)</f>
        <v>0</v>
      </c>
      <c r="E30" s="27"/>
      <c r="F30" s="27"/>
      <c r="G30" s="27">
        <f>SUM(G23:G29)</f>
        <v>1061</v>
      </c>
      <c r="H30" s="28">
        <f>((G30+I30)/7)/E29</f>
        <v>0.30871865654474351</v>
      </c>
      <c r="I30" s="27">
        <f>SUM(I23:I29)</f>
        <v>281</v>
      </c>
      <c r="J30" s="28">
        <f>(I30/(I30+G30))</f>
        <v>0.20938897168405365</v>
      </c>
      <c r="K30" s="27"/>
      <c r="L30" s="27"/>
      <c r="M30" s="29" t="e">
        <f>M28/M27*100-100</f>
        <v>#DIV/0!</v>
      </c>
      <c r="N30" s="60" t="e">
        <f>N28/N27*100-100</f>
        <v>#DIV/0!</v>
      </c>
      <c r="O30" s="26">
        <f>SUM(O23:O29)</f>
        <v>2</v>
      </c>
      <c r="P30" s="27">
        <f>SUM(P23:P29)</f>
        <v>0</v>
      </c>
      <c r="Q30" s="27"/>
      <c r="R30" s="27"/>
      <c r="S30" s="27">
        <f>SUM(S23:S29)</f>
        <v>1462</v>
      </c>
      <c r="T30" s="28">
        <f>((S30+U30)/7)/Q29</f>
        <v>0.38896520146520147</v>
      </c>
      <c r="U30" s="27">
        <f>SUM(U23:U29)</f>
        <v>237</v>
      </c>
      <c r="V30" s="28">
        <f>(U30/(U30+S30))</f>
        <v>0.13949381989405532</v>
      </c>
      <c r="W30" s="27"/>
      <c r="X30" s="27"/>
      <c r="Y30" s="29" t="e">
        <f>Y28/Y27*100-100</f>
        <v>#DIV/0!</v>
      </c>
      <c r="Z30" s="60" t="e">
        <f>Z28/Z27*100-100</f>
        <v>#DIV/0!</v>
      </c>
      <c r="AA30" s="26">
        <f>SUM(AA23:AA29)</f>
        <v>0</v>
      </c>
      <c r="AB30" s="27">
        <f>SUM(AB23:AB29)</f>
        <v>0</v>
      </c>
      <c r="AC30" s="27"/>
      <c r="AD30" s="27"/>
      <c r="AE30" s="27">
        <f>SUM(AE23:AE29)</f>
        <v>1403</v>
      </c>
      <c r="AF30" s="28">
        <f>((AE30+AG30)/7)/AC29</f>
        <v>0.38537142857142859</v>
      </c>
      <c r="AG30" s="27">
        <f>SUM(AG23:AG29)</f>
        <v>283</v>
      </c>
      <c r="AH30" s="28">
        <f>(AG30/(AG30+AE30))</f>
        <v>0.16785290628706998</v>
      </c>
      <c r="AI30" s="27"/>
      <c r="AJ30" s="27"/>
      <c r="AK30" s="29" t="e">
        <f>AK28/AK27*100-100</f>
        <v>#DIV/0!</v>
      </c>
      <c r="AL30" s="60" t="e">
        <f>AL28/AL27*100-100</f>
        <v>#DIV/0!</v>
      </c>
      <c r="AM30" s="26">
        <f>SUM(AM23:AM29)</f>
        <v>3</v>
      </c>
      <c r="AN30" s="27">
        <f>SUM(AN23:AN29)</f>
        <v>0</v>
      </c>
      <c r="AO30" s="27"/>
      <c r="AP30" s="27"/>
      <c r="AQ30" s="27">
        <f>SUM(AQ23:AQ29)</f>
        <v>464</v>
      </c>
      <c r="AR30" s="28">
        <f>((AQ30+AS30)/7)/AO29</f>
        <v>0.43625192012288783</v>
      </c>
      <c r="AS30" s="27">
        <f>SUM(AS23:AS29)</f>
        <v>104</v>
      </c>
      <c r="AT30" s="28">
        <f>(AS30/(AS30+AQ30))</f>
        <v>0.18309859154929578</v>
      </c>
      <c r="AU30" s="27"/>
      <c r="AV30" s="27"/>
      <c r="AW30" s="29" t="e">
        <f>AW28/AW27*100-100</f>
        <v>#DIV/0!</v>
      </c>
      <c r="AX30" s="60" t="e">
        <f>AX28/AX27*100-100</f>
        <v>#DIV/0!</v>
      </c>
      <c r="AY30" s="26">
        <f>SUM(AY23:AY29)</f>
        <v>0</v>
      </c>
      <c r="AZ30" s="27">
        <f>SUM(AZ23:AZ29)</f>
        <v>0</v>
      </c>
      <c r="BA30" s="27"/>
      <c r="BB30" s="27"/>
      <c r="BC30" s="27">
        <f>SUM(BC23:BC29)</f>
        <v>1325</v>
      </c>
      <c r="BD30" s="28">
        <f>((BC30+BE30)/7)/BA29</f>
        <v>0.36963999082779175</v>
      </c>
      <c r="BE30" s="27">
        <f>SUM(BE23:BE29)</f>
        <v>287</v>
      </c>
      <c r="BF30" s="28">
        <f>(BE30/(BE30+BC30))</f>
        <v>0.17803970223325061</v>
      </c>
      <c r="BG30" s="27"/>
      <c r="BH30" s="27"/>
      <c r="BI30" s="29" t="e">
        <f>BI28/BI27*100-100</f>
        <v>#DIV/0!</v>
      </c>
      <c r="BJ30" s="60" t="e">
        <f>BJ28/BJ27*100-100</f>
        <v>#DIV/0!</v>
      </c>
      <c r="BK30" s="26">
        <f>SUM(BK23:BK29)</f>
        <v>1</v>
      </c>
      <c r="BL30" s="27">
        <f>SUM(BL23:BL29)</f>
        <v>0</v>
      </c>
      <c r="BM30" s="27"/>
      <c r="BN30" s="27"/>
      <c r="BO30" s="27">
        <f>SUM(BO23:BO29)</f>
        <v>1168</v>
      </c>
      <c r="BP30" s="28">
        <f>((BO30+BQ30)/7)/BM29</f>
        <v>0.32436162870945479</v>
      </c>
      <c r="BQ30" s="27">
        <f>SUM(BQ23:BQ29)</f>
        <v>242</v>
      </c>
      <c r="BR30" s="28">
        <f>(BQ30/(BQ30+BO30))</f>
        <v>0.17163120567375886</v>
      </c>
      <c r="BS30" s="27"/>
      <c r="BT30" s="27"/>
      <c r="BU30" s="29" t="e">
        <f>BU28/BU27*100-100</f>
        <v>#DIV/0!</v>
      </c>
      <c r="BV30" s="60" t="e">
        <f>BV28/BV27*100-100</f>
        <v>#DIV/0!</v>
      </c>
      <c r="BW30" s="26">
        <f>SUM(BW23:BW29)</f>
        <v>1</v>
      </c>
      <c r="BX30" s="27">
        <f>SUM(BX23:BX29)</f>
        <v>0</v>
      </c>
      <c r="BY30" s="27"/>
      <c r="BZ30" s="27"/>
      <c r="CA30" s="27">
        <f>SUM(CA23:CA29)</f>
        <v>1239</v>
      </c>
      <c r="CB30" s="28">
        <f>((CA30+CC30)/7)/BY29</f>
        <v>0.34905445431761223</v>
      </c>
      <c r="CC30" s="27">
        <f>SUM(CC23:CC29)</f>
        <v>293</v>
      </c>
      <c r="CD30" s="28">
        <f>(CC30/(CC30+CA30))</f>
        <v>0.19125326370757181</v>
      </c>
      <c r="CE30" s="27"/>
      <c r="CF30" s="27"/>
      <c r="CG30" s="29" t="e">
        <f>CG28/CG27*100-100</f>
        <v>#DIV/0!</v>
      </c>
      <c r="CH30" s="60" t="e">
        <f>CH28/CH27*100-100</f>
        <v>#DIV/0!</v>
      </c>
      <c r="CI30" s="26">
        <f>SUM(CI23:CI29)</f>
        <v>2</v>
      </c>
      <c r="CJ30" s="27">
        <f>SUM(CJ23:CJ29)</f>
        <v>0</v>
      </c>
      <c r="CK30" s="27"/>
      <c r="CL30" s="27"/>
      <c r="CM30" s="27">
        <f>SUM(CM23:CM29)</f>
        <v>1472</v>
      </c>
      <c r="CN30" s="28">
        <f>((CM30+CO30)/7)/CK29</f>
        <v>0.40809753853232111</v>
      </c>
      <c r="CO30" s="27">
        <f>SUM(CO23:CO29)</f>
        <v>302</v>
      </c>
      <c r="CP30" s="28">
        <f>(CO30/(CO30+CM30))</f>
        <v>0.17023675310033823</v>
      </c>
      <c r="CQ30" s="27"/>
      <c r="CR30" s="27"/>
      <c r="CS30" s="29" t="e">
        <f>CS28/CS27*100-100</f>
        <v>#DIV/0!</v>
      </c>
      <c r="CT30" s="60" t="e">
        <f>CT28/CT27*100-100</f>
        <v>#DIV/0!</v>
      </c>
      <c r="CU30" s="26">
        <f>SUM(CU23:CU29)</f>
        <v>1</v>
      </c>
      <c r="CV30" s="27">
        <f>SUM(CV23:CV29)</f>
        <v>0</v>
      </c>
      <c r="CW30" s="27"/>
      <c r="CX30" s="27"/>
      <c r="CY30" s="27">
        <f>SUM(CY23:CY29)</f>
        <v>1251</v>
      </c>
      <c r="CZ30" s="28">
        <f>((CY30+DA30)/7)/CW29</f>
        <v>0.36207291905526257</v>
      </c>
      <c r="DA30" s="27">
        <f>SUM(DA23:DA29)</f>
        <v>328</v>
      </c>
      <c r="DB30" s="28">
        <f>(DA30/(DA30+CY30))</f>
        <v>0.207726409119696</v>
      </c>
      <c r="DC30" s="27"/>
      <c r="DD30" s="27"/>
      <c r="DE30" s="29" t="e">
        <f>DE28/DE27*100-100</f>
        <v>#DIV/0!</v>
      </c>
      <c r="DF30" s="60" t="e">
        <f>DF28/DF27*100-100</f>
        <v>#DIV/0!</v>
      </c>
      <c r="DG30" s="26">
        <f>SUM(DG23:DG29)</f>
        <v>2</v>
      </c>
      <c r="DH30" s="27">
        <f>SUM(DH23:DH29)</f>
        <v>0</v>
      </c>
      <c r="DI30" s="27"/>
      <c r="DJ30" s="27"/>
      <c r="DK30" s="27">
        <f>SUM(DK23:DK29)</f>
        <v>1524</v>
      </c>
      <c r="DL30" s="28">
        <f>((DK30+DM30)/7)/DI29</f>
        <v>0.41042719338539274</v>
      </c>
      <c r="DM30" s="27">
        <f>SUM(DM23:DM29)</f>
        <v>263</v>
      </c>
      <c r="DN30" s="28">
        <f>(DM30/(DM30+DK30))</f>
        <v>0.14717403469501958</v>
      </c>
      <c r="DO30" s="27"/>
      <c r="DP30" s="27"/>
      <c r="DQ30" s="29" t="e">
        <f>DQ28/DQ27*100-100</f>
        <v>#DIV/0!</v>
      </c>
      <c r="DR30" s="60" t="e">
        <f>DR28/DR27*100-100</f>
        <v>#DIV/0!</v>
      </c>
      <c r="DS30" s="26">
        <f>SUM(DS23:DS29)</f>
        <v>4</v>
      </c>
      <c r="DT30" s="27">
        <f>SUM(DT23:DT29)</f>
        <v>0</v>
      </c>
      <c r="DU30" s="27"/>
      <c r="DV30" s="27"/>
      <c r="DW30" s="27">
        <f>SUM(DW23:DW29)</f>
        <v>351</v>
      </c>
      <c r="DX30" s="28">
        <f>((DW30+DY30)/7)/DU29</f>
        <v>0.37698412698412703</v>
      </c>
      <c r="DY30" s="27">
        <f>SUM(DY23:DY29)</f>
        <v>124</v>
      </c>
      <c r="DZ30" s="28">
        <f>(DY30/(DY30+DW30))</f>
        <v>0.26105263157894737</v>
      </c>
      <c r="EA30" s="27"/>
      <c r="EB30" s="27"/>
      <c r="EC30" s="29" t="e">
        <f>EC28/EC27*100-100</f>
        <v>#DIV/0!</v>
      </c>
      <c r="ED30" s="60" t="e">
        <f>ED28/ED27*100-100</f>
        <v>#DIV/0!</v>
      </c>
      <c r="EE30" s="26">
        <f>SUM(EE23:EE29)</f>
        <v>2</v>
      </c>
      <c r="EF30" s="27">
        <f>SUM(EF23:EF29)</f>
        <v>0</v>
      </c>
      <c r="EG30" s="27"/>
      <c r="EH30" s="27"/>
      <c r="EI30" s="27">
        <f>SUM(EI23:EI29)</f>
        <v>1209</v>
      </c>
      <c r="EJ30" s="28">
        <f>((EI30+EK30)/7)/EG29</f>
        <v>0.34519981626090951</v>
      </c>
      <c r="EK30" s="27">
        <f>SUM(EK23:EK29)</f>
        <v>294</v>
      </c>
      <c r="EL30" s="28">
        <f>(EK30/(EK30+EI30))</f>
        <v>0.19560878243512975</v>
      </c>
      <c r="EM30" s="27"/>
      <c r="EN30" s="27"/>
      <c r="EO30" s="29" t="e">
        <f>EO28/EO27*100-100</f>
        <v>#DIV/0!</v>
      </c>
      <c r="EP30" s="60" t="e">
        <f>EP28/EP27*100-100</f>
        <v>#DIV/0!</v>
      </c>
      <c r="EQ30" s="26">
        <f>SUM(EQ23:EQ29)</f>
        <v>0</v>
      </c>
      <c r="ER30" s="27">
        <f>SUM(ER23:ER29)</f>
        <v>0</v>
      </c>
      <c r="ES30" s="27"/>
      <c r="ET30" s="27"/>
      <c r="EU30" s="27">
        <f>SUM(EU23:EU29)</f>
        <v>1319</v>
      </c>
      <c r="EV30" s="28">
        <f>((EU30+EW30)/7)/ES29</f>
        <v>0.36492673992673996</v>
      </c>
      <c r="EW30" s="27">
        <f>SUM(EW23:EW29)</f>
        <v>275</v>
      </c>
      <c r="EX30" s="28">
        <f>(EW30/(EW30+EU30))</f>
        <v>0.17252195734002509</v>
      </c>
      <c r="EY30" s="27"/>
      <c r="EZ30" s="27"/>
      <c r="FA30" s="29" t="e">
        <f>FA28/FA27*100-100</f>
        <v>#DIV/0!</v>
      </c>
      <c r="FB30" s="60" t="e">
        <f>FB28/FB27*100-100</f>
        <v>#DIV/0!</v>
      </c>
      <c r="FC30" s="26">
        <f>SUM(FC23:FC29)</f>
        <v>5</v>
      </c>
      <c r="FD30" s="27">
        <f>SUM(FD23:FD29)</f>
        <v>0</v>
      </c>
      <c r="FE30" s="27"/>
      <c r="FF30" s="27"/>
      <c r="FG30" s="27">
        <f>SUM(FG23:FG29)</f>
        <v>1191</v>
      </c>
      <c r="FH30" s="28">
        <f>((FG30+FI30)/7)/FE29</f>
        <v>0.34433417955227325</v>
      </c>
      <c r="FI30" s="27">
        <f>SUM(FI23:FI29)</f>
        <v>301</v>
      </c>
      <c r="FJ30" s="28">
        <f>(FI30/(FI30+FG30))</f>
        <v>0.2017426273458445</v>
      </c>
      <c r="FK30" s="27"/>
      <c r="FL30" s="27"/>
      <c r="FM30" s="29" t="e">
        <f>FM28/FM27*100-100</f>
        <v>#DIV/0!</v>
      </c>
      <c r="FN30" s="60" t="e">
        <f>FN28/FN27*100-100</f>
        <v>#DIV/0!</v>
      </c>
      <c r="FO30" s="26">
        <f>SUM(FO23:FO29)</f>
        <v>1</v>
      </c>
      <c r="FP30" s="27">
        <f>SUM(FP23:FP29)</f>
        <v>0</v>
      </c>
      <c r="FQ30" s="27"/>
      <c r="FR30" s="27"/>
      <c r="FS30" s="27">
        <f>SUM(FS23:FS29)</f>
        <v>1004</v>
      </c>
      <c r="FT30" s="28">
        <f>((FS30+FU30)/7)/FQ29</f>
        <v>0.30700549450549453</v>
      </c>
      <c r="FU30" s="27">
        <f>SUM(FU23:FU29)</f>
        <v>337</v>
      </c>
      <c r="FV30" s="28">
        <f>(FU30/(FU30+FS30))</f>
        <v>0.25130499627143921</v>
      </c>
      <c r="FW30" s="27"/>
      <c r="FX30" s="27"/>
      <c r="FY30" s="29" t="e">
        <f>FY28/FY27*100-100</f>
        <v>#DIV/0!</v>
      </c>
      <c r="FZ30" s="60" t="e">
        <f>FZ28/FZ27*100-100</f>
        <v>#DIV/0!</v>
      </c>
      <c r="GA30" s="26">
        <f>SUM(GA23:GA29)</f>
        <v>3</v>
      </c>
      <c r="GB30" s="27">
        <f>SUM(GB23:GB29)</f>
        <v>0</v>
      </c>
      <c r="GC30" s="27"/>
      <c r="GD30" s="27"/>
      <c r="GE30" s="27">
        <f>SUM(GE23:GE29)</f>
        <v>1205</v>
      </c>
      <c r="GF30" s="28">
        <f>((GE30+GG30)/7)/GC29</f>
        <v>0.34864492420762516</v>
      </c>
      <c r="GG30" s="27">
        <f>SUM(GG23:GG29)</f>
        <v>313</v>
      </c>
      <c r="GH30" s="28">
        <f>(GG30/(GG30+GE30))</f>
        <v>0.20619235836627142</v>
      </c>
      <c r="GI30" s="27"/>
      <c r="GJ30" s="27"/>
      <c r="GK30" s="29" t="e">
        <f>GK28/GK27*100-100</f>
        <v>#DIV/0!</v>
      </c>
      <c r="GL30" s="60" t="e">
        <f>GL28/GL27*100-100</f>
        <v>#DIV/0!</v>
      </c>
      <c r="GM30" s="26">
        <f>SUM(GM23:GM29)</f>
        <v>1</v>
      </c>
      <c r="GN30" s="27">
        <f>SUM(GN23:GN29)</f>
        <v>0</v>
      </c>
      <c r="GO30" s="27"/>
      <c r="GP30" s="27"/>
      <c r="GQ30" s="27">
        <f>SUM(GQ23:GQ29)</f>
        <v>1405</v>
      </c>
      <c r="GR30" s="28">
        <f>((GQ30+GS30)/7)/GO29</f>
        <v>0.38347069597069594</v>
      </c>
      <c r="GS30" s="27">
        <f>SUM(GS23:GS29)</f>
        <v>270</v>
      </c>
      <c r="GT30" s="28">
        <f>(GS30/(GS30+GQ30))</f>
        <v>0.16119402985074627</v>
      </c>
      <c r="GU30" s="27"/>
      <c r="GV30" s="27"/>
      <c r="GW30" s="29" t="e">
        <f>GW28/GW27*100-100</f>
        <v>#DIV/0!</v>
      </c>
      <c r="GX30" s="60" t="e">
        <f>GX28/GX27*100-100</f>
        <v>#DIV/0!</v>
      </c>
      <c r="GY30" s="26">
        <f>SUM(GY23:GY29)</f>
        <v>2</v>
      </c>
      <c r="GZ30" s="27">
        <f>SUM(GZ23:GZ29)</f>
        <v>1</v>
      </c>
      <c r="HA30" s="27"/>
      <c r="HB30" s="27"/>
      <c r="HC30" s="27">
        <f>SUM(HC23:HC29)</f>
        <v>341</v>
      </c>
      <c r="HD30" s="28">
        <f>((HC30+HE30)/7)/HA29</f>
        <v>0.32277992277992279</v>
      </c>
      <c r="HE30" s="27">
        <f>SUM(HE23:HE29)</f>
        <v>77</v>
      </c>
      <c r="HF30" s="28">
        <f>(HE30/(HE30+HC30))</f>
        <v>0.18421052631578946</v>
      </c>
      <c r="HG30" s="27"/>
      <c r="HH30" s="27"/>
      <c r="HI30" s="29" t="e">
        <f>HI28/HI27*100-100</f>
        <v>#DIV/0!</v>
      </c>
      <c r="HJ30" s="60" t="e">
        <f>HJ28/HJ27*100-100</f>
        <v>#DIV/0!</v>
      </c>
      <c r="HK30" s="26">
        <f>SUM(HK23:HK29)</f>
        <v>0</v>
      </c>
      <c r="HL30" s="27">
        <f>SUM(HL23:HL29)</f>
        <v>0</v>
      </c>
      <c r="HM30" s="27"/>
      <c r="HN30" s="27"/>
      <c r="HO30" s="27">
        <f>SUM(HO23:HO29)</f>
        <v>1335</v>
      </c>
      <c r="HP30" s="28">
        <f>((HO30+HQ30)/7)/HM29</f>
        <v>0.36284801460520311</v>
      </c>
      <c r="HQ30" s="27">
        <f>SUM(HQ23:HQ29)</f>
        <v>255</v>
      </c>
      <c r="HR30" s="28">
        <f>(HQ30/(HQ30+HO30))</f>
        <v>0.16037735849056603</v>
      </c>
      <c r="HS30" s="27"/>
      <c r="HT30" s="27"/>
      <c r="HU30" s="29" t="e">
        <f>HU28/HU27*100-100</f>
        <v>#DIV/0!</v>
      </c>
      <c r="HV30" s="60" t="e">
        <f>HV28/HV27*100-100</f>
        <v>#DIV/0!</v>
      </c>
      <c r="HW30" s="26">
        <f>SUM(HW23:HW29)</f>
        <v>0</v>
      </c>
      <c r="HX30" s="27">
        <f>SUM(HX23:HX29)</f>
        <v>0</v>
      </c>
      <c r="HY30" s="27"/>
      <c r="HZ30" s="27"/>
      <c r="IA30" s="27">
        <f>SUM(IA23:IA29)</f>
        <v>1349</v>
      </c>
      <c r="IB30" s="28">
        <f>((IA30+IC30)/7)/HY29</f>
        <v>0.38589685075308078</v>
      </c>
      <c r="IC30" s="27">
        <f>SUM(IC23:IC29)</f>
        <v>342</v>
      </c>
      <c r="ID30" s="28">
        <f>(IC30/(IC30+IA30))</f>
        <v>0.20224719101123595</v>
      </c>
      <c r="IE30" s="27"/>
      <c r="IF30" s="27"/>
      <c r="IG30" s="29" t="e">
        <f>IG28/IG27*100-100</f>
        <v>#DIV/0!</v>
      </c>
      <c r="IH30" s="60" t="e">
        <f>IH28/IH27*100-100</f>
        <v>#DIV/0!</v>
      </c>
      <c r="II30" s="26">
        <f>SUM(II23:II29)</f>
        <v>2</v>
      </c>
      <c r="IJ30" s="27">
        <f>SUM(IJ23:IJ29)</f>
        <v>0</v>
      </c>
      <c r="IK30" s="27"/>
      <c r="IL30" s="27"/>
      <c r="IM30" s="27">
        <f>SUM(IM23:IM29)</f>
        <v>1176</v>
      </c>
      <c r="IN30" s="28">
        <f>((IM30+IO30)/7)/IK29</f>
        <v>0.34011428571428576</v>
      </c>
      <c r="IO30" s="27">
        <f>SUM(IO23:IO29)</f>
        <v>312</v>
      </c>
      <c r="IP30" s="28">
        <f>(IO30/(IO30+IM30))</f>
        <v>0.20967741935483872</v>
      </c>
      <c r="IQ30" s="27"/>
      <c r="IR30" s="27"/>
      <c r="IS30" s="29" t="e">
        <f>IS28/IS27*100-100</f>
        <v>#DIV/0!</v>
      </c>
      <c r="IT30" s="318" t="e">
        <f>IT28/IT27*100-100</f>
        <v>#DIV/0!</v>
      </c>
      <c r="IU30" s="26">
        <f>SUM(IU23:IU29)</f>
        <v>0</v>
      </c>
      <c r="IV30" s="27">
        <f>SUM(IV23:IV29)</f>
        <v>0</v>
      </c>
      <c r="IW30" s="27"/>
      <c r="IX30" s="27"/>
      <c r="IY30" s="27">
        <f>SUM(IY23:IY29)</f>
        <v>0</v>
      </c>
      <c r="IZ30" s="28" t="e">
        <f>((IY30+JA30)/7)/IW29</f>
        <v>#DIV/0!</v>
      </c>
      <c r="JA30" s="27">
        <f>SUM(JA23:JA29)</f>
        <v>0</v>
      </c>
      <c r="JB30" s="28" t="e">
        <f>(JA30/(JA30+IY30))</f>
        <v>#DIV/0!</v>
      </c>
      <c r="JC30" s="27"/>
      <c r="JD30" s="27"/>
      <c r="JE30" s="29" t="e">
        <f>JE28/JE27*100-100</f>
        <v>#DIV/0!</v>
      </c>
      <c r="JF30" s="318" t="e">
        <f>JF28/JF27*100-100</f>
        <v>#DIV/0!</v>
      </c>
      <c r="JG30" s="26">
        <f t="shared" si="250"/>
        <v>35</v>
      </c>
      <c r="JH30" s="443">
        <f t="shared" si="251"/>
        <v>1</v>
      </c>
      <c r="JI30" s="378">
        <f t="shared" ref="JI30:JJ30" si="350">SUM(JI22:JI29)</f>
        <v>82495</v>
      </c>
      <c r="JJ30" s="27">
        <f t="shared" si="350"/>
        <v>8013</v>
      </c>
      <c r="JK30" s="27">
        <f t="shared" si="254"/>
        <v>29774</v>
      </c>
      <c r="JL30" s="80">
        <f t="shared" si="255"/>
        <v>0.36091884356627674</v>
      </c>
      <c r="JM30" s="15">
        <f t="shared" si="256"/>
        <v>5520</v>
      </c>
      <c r="JN30" s="48">
        <f t="shared" si="257"/>
        <v>0.1853966547994895</v>
      </c>
      <c r="JO30" s="49">
        <f t="shared" ref="JO30" si="351">SUM(JO23:JO29)/7</f>
        <v>47.028571428571425</v>
      </c>
      <c r="JP30" s="50">
        <f t="shared" ref="JP30" si="352">SUM(JP23:JP29)</f>
        <v>24578</v>
      </c>
      <c r="JQ30" s="397">
        <f t="shared" si="143"/>
        <v>82.548532276482831</v>
      </c>
      <c r="JR30" s="50">
        <f>SUM(JR23:JR29)</f>
        <v>1861</v>
      </c>
      <c r="JS30" s="370">
        <f t="shared" si="81"/>
        <v>0.33713768115942028</v>
      </c>
      <c r="JT30" s="58" t="e">
        <f t="shared" ref="JT30:JU30" si="353">JT28/JT27*100-100</f>
        <v>#DIV/0!</v>
      </c>
      <c r="JU30" s="318" t="e">
        <f t="shared" si="353"/>
        <v>#DIV/0!</v>
      </c>
      <c r="JV30" s="410">
        <f t="shared" ref="JV30" si="354">SUM(G30,I30,S30,U30,AE30,AG30,AQ30,AS30,BC30,BE30,BO30,BQ30,CA30,CC30)/7/SUM(E29,Q29,AC29,AO29,BA29,BM29,BY29)</f>
        <v>0.35828877005347592</v>
      </c>
      <c r="JW30" s="411">
        <f t="shared" ref="JW30" si="355">SUM(CM30,CO30,CY30,DA30,DK30,DM30,DW30,DY30,EI30,EK30,EU30,EW30,FG30,FI30)/7/SUM(CK29,CW29,DI29,DU29,EG29,ES29,FE29)</f>
        <v>0.37272162764364247</v>
      </c>
      <c r="JX30" s="412">
        <f t="shared" ref="JX30" si="356">SUM(FS30,FU30,GE30,GG30,GQ30,GS30,HC30,HE30,HO30,HQ30,IA30,IC30,IM30,IO30,)/7/SUM(FQ29,GC29,GO29,HA29,HM29,HY29,IK29)</f>
        <v>0.3531826769364918</v>
      </c>
      <c r="JY30" s="744"/>
      <c r="JZ30" s="691"/>
      <c r="KA30" s="694"/>
      <c r="KB30" s="762"/>
      <c r="KC30" s="764"/>
      <c r="KD30" s="769"/>
      <c r="KE30" s="764"/>
      <c r="KF30" s="769"/>
      <c r="KG30" s="771"/>
      <c r="KH30" s="772"/>
      <c r="KI30" s="418">
        <f t="shared" ref="KI30" si="357">SUM(KI23:KI29)</f>
        <v>8</v>
      </c>
      <c r="KJ30" s="432">
        <f t="shared" ref="KJ30" si="358">KI30/KB27</f>
        <v>2.0320040640081278E-3</v>
      </c>
      <c r="KK30" s="418">
        <f t="shared" ref="KK30" si="359">SUM(KK23:KK29)</f>
        <v>16</v>
      </c>
      <c r="KL30" s="426">
        <f t="shared" ref="KL30" si="360">KK30/KD27</f>
        <v>4.0743570155334858E-3</v>
      </c>
      <c r="KM30" s="418">
        <f t="shared" ref="KM30" si="361">SUM(KM23:KM29)</f>
        <v>9</v>
      </c>
      <c r="KN30" s="426">
        <f>KM30/KF27</f>
        <v>2.283684344075108E-3</v>
      </c>
    </row>
    <row r="31" spans="1:300" ht="21.75" thickBot="1" x14ac:dyDescent="0.3">
      <c r="A31" s="52"/>
      <c r="B31" s="439"/>
      <c r="C31" s="40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2"/>
      <c r="O31" s="40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2"/>
      <c r="AA31" s="40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2"/>
      <c r="AM31" s="40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2"/>
      <c r="AY31" s="40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2"/>
      <c r="BK31" s="40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2"/>
      <c r="BW31" s="40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2"/>
      <c r="CI31" s="40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2"/>
      <c r="CU31" s="40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2"/>
      <c r="DG31" s="40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2"/>
      <c r="DS31" s="40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2"/>
      <c r="EE31" s="40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2"/>
      <c r="EQ31" s="40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2"/>
      <c r="FC31" s="40"/>
      <c r="FD31" s="41"/>
      <c r="FE31" s="41"/>
      <c r="FF31" s="41"/>
      <c r="FG31" s="41"/>
      <c r="FH31" s="41"/>
      <c r="FI31" s="41"/>
      <c r="FJ31" s="41"/>
      <c r="FK31" s="41"/>
      <c r="FL31" s="41"/>
      <c r="FM31" s="41"/>
      <c r="FN31" s="42"/>
      <c r="FO31" s="40"/>
      <c r="FP31" s="41"/>
      <c r="FQ31" s="41"/>
      <c r="FR31" s="41"/>
      <c r="FS31" s="41"/>
      <c r="FT31" s="41"/>
      <c r="FU31" s="41"/>
      <c r="FV31" s="41"/>
      <c r="FW31" s="41"/>
      <c r="FX31" s="41"/>
      <c r="FY31" s="41"/>
      <c r="FZ31" s="42"/>
      <c r="GA31" s="40"/>
      <c r="GB31" s="41"/>
      <c r="GC31" s="41"/>
      <c r="GD31" s="41"/>
      <c r="GE31" s="41"/>
      <c r="GF31" s="41"/>
      <c r="GG31" s="41"/>
      <c r="GH31" s="41"/>
      <c r="GI31" s="41"/>
      <c r="GJ31" s="41"/>
      <c r="GK31" s="41"/>
      <c r="GL31" s="42"/>
      <c r="GM31" s="40"/>
      <c r="GN31" s="41"/>
      <c r="GO31" s="41"/>
      <c r="GP31" s="41"/>
      <c r="GQ31" s="41"/>
      <c r="GR31" s="41"/>
      <c r="GS31" s="41"/>
      <c r="GT31" s="41"/>
      <c r="GU31" s="41"/>
      <c r="GV31" s="41"/>
      <c r="GW31" s="41"/>
      <c r="GX31" s="42"/>
      <c r="GY31" s="40"/>
      <c r="GZ31" s="41"/>
      <c r="HA31" s="41"/>
      <c r="HB31" s="41"/>
      <c r="HC31" s="41"/>
      <c r="HD31" s="41"/>
      <c r="HE31" s="41"/>
      <c r="HF31" s="41"/>
      <c r="HG31" s="41"/>
      <c r="HH31" s="41"/>
      <c r="HI31" s="41"/>
      <c r="HJ31" s="42"/>
      <c r="HK31" s="40"/>
      <c r="HL31" s="41"/>
      <c r="HM31" s="41"/>
      <c r="HN31" s="41"/>
      <c r="HO31" s="41"/>
      <c r="HP31" s="41"/>
      <c r="HQ31" s="41"/>
      <c r="HR31" s="41"/>
      <c r="HS31" s="41"/>
      <c r="HT31" s="41"/>
      <c r="HU31" s="41"/>
      <c r="HV31" s="42"/>
      <c r="HW31" s="40"/>
      <c r="HX31" s="41"/>
      <c r="HY31" s="41"/>
      <c r="HZ31" s="41"/>
      <c r="IA31" s="41"/>
      <c r="IB31" s="41"/>
      <c r="IC31" s="41"/>
      <c r="ID31" s="41"/>
      <c r="IE31" s="41"/>
      <c r="IF31" s="41"/>
      <c r="IG31" s="41"/>
      <c r="IH31" s="42"/>
      <c r="II31" s="40"/>
      <c r="IJ31" s="41"/>
      <c r="IK31" s="41"/>
      <c r="IL31" s="41"/>
      <c r="IM31" s="41"/>
      <c r="IN31" s="41"/>
      <c r="IO31" s="41"/>
      <c r="IP31" s="41"/>
      <c r="IQ31" s="41"/>
      <c r="IR31" s="41"/>
      <c r="IS31" s="41"/>
      <c r="IT31" s="385"/>
      <c r="IU31" s="40"/>
      <c r="IV31" s="41"/>
      <c r="IW31" s="41"/>
      <c r="IX31" s="41"/>
      <c r="IY31" s="41"/>
      <c r="IZ31" s="41"/>
      <c r="JA31" s="41"/>
      <c r="JB31" s="41"/>
      <c r="JC31" s="41"/>
      <c r="JD31" s="41"/>
      <c r="JE31" s="41"/>
      <c r="JF31" s="385"/>
      <c r="JG31" s="444">
        <f t="shared" ref="JG31" si="362">JG30/JI23</f>
        <v>2.9655990510083037E-3</v>
      </c>
      <c r="JH31" s="445">
        <f t="shared" ref="JH31" si="363">JH30/JJ20</f>
        <v>8.7336244541484718E-4</v>
      </c>
      <c r="JI31" s="3"/>
      <c r="JJ31" s="4"/>
      <c r="JK31" s="4"/>
      <c r="JL31" s="374"/>
      <c r="JM31" s="4"/>
      <c r="JN31" s="4"/>
      <c r="JO31" s="4"/>
      <c r="JP31" s="375"/>
      <c r="JQ31" s="4"/>
      <c r="JR31" s="4"/>
      <c r="JS31" s="376"/>
      <c r="JT31" s="4"/>
      <c r="JU31" s="400"/>
      <c r="JV31" s="701"/>
      <c r="JW31" s="702"/>
      <c r="JX31" s="703"/>
      <c r="JY31" s="639"/>
      <c r="JZ31" s="640"/>
      <c r="KA31" s="641"/>
      <c r="KB31" s="752"/>
      <c r="KC31" s="753"/>
      <c r="KD31" s="753"/>
      <c r="KE31" s="753"/>
      <c r="KF31" s="753"/>
      <c r="KG31" s="753"/>
      <c r="KH31" s="754"/>
      <c r="KI31" s="416"/>
      <c r="KJ31" s="420"/>
      <c r="KK31" s="416"/>
      <c r="KL31" s="417"/>
      <c r="KM31" s="416"/>
      <c r="KN31" s="417"/>
    </row>
    <row r="32" spans="1:300" ht="19.5" thickBot="1" x14ac:dyDescent="0.3">
      <c r="A32" s="736">
        <v>28</v>
      </c>
      <c r="B32" s="435">
        <f>B29+1</f>
        <v>45617</v>
      </c>
      <c r="C32" s="32">
        <v>1</v>
      </c>
      <c r="D32" s="33"/>
      <c r="E32" s="33">
        <f>E29-C32</f>
        <v>620</v>
      </c>
      <c r="F32" s="33">
        <f>F29-D32</f>
        <v>61</v>
      </c>
      <c r="G32" s="33">
        <v>229</v>
      </c>
      <c r="H32" s="530">
        <f t="shared" ref="H32:H38" si="364">((G32+I32)/E32)</f>
        <v>0.47580645161290325</v>
      </c>
      <c r="I32" s="33">
        <v>66</v>
      </c>
      <c r="J32" s="34">
        <f>I32/(G32+I32)</f>
        <v>0.22372881355932203</v>
      </c>
      <c r="K32" s="539"/>
      <c r="L32" s="33"/>
      <c r="M32" s="33"/>
      <c r="N32" s="36"/>
      <c r="O32" s="32"/>
      <c r="P32" s="33"/>
      <c r="Q32" s="33">
        <f>Q29-O32</f>
        <v>624</v>
      </c>
      <c r="R32" s="33">
        <f>R29-P32</f>
        <v>61</v>
      </c>
      <c r="S32" s="33">
        <v>290</v>
      </c>
      <c r="T32" s="531">
        <f t="shared" ref="T32:T38" si="365">((S32+U32)/Q32)</f>
        <v>0.55128205128205132</v>
      </c>
      <c r="U32" s="33">
        <v>54</v>
      </c>
      <c r="V32" s="34">
        <f t="shared" ref="V32:V38" si="366">U32/(S32+U32)</f>
        <v>0.15697674418604651</v>
      </c>
      <c r="W32" s="35"/>
      <c r="X32" s="33"/>
      <c r="Y32" s="33"/>
      <c r="Z32" s="36"/>
      <c r="AA32" s="32"/>
      <c r="AB32" s="33"/>
      <c r="AC32" s="33">
        <f>AC29-AA32</f>
        <v>625</v>
      </c>
      <c r="AD32" s="33">
        <f>AD29-AB32</f>
        <v>61</v>
      </c>
      <c r="AE32" s="33">
        <v>260</v>
      </c>
      <c r="AF32" s="34">
        <f t="shared" ref="AF32:AF38" si="367">((AE32+AG32)/AC32)</f>
        <v>0.49280000000000002</v>
      </c>
      <c r="AG32" s="33">
        <v>48</v>
      </c>
      <c r="AH32" s="34">
        <f t="shared" ref="AH32:AH38" si="368">AG32/(AE32+AG32)</f>
        <v>0.15584415584415584</v>
      </c>
      <c r="AI32" s="35"/>
      <c r="AJ32" s="33"/>
      <c r="AK32" s="33"/>
      <c r="AL32" s="36"/>
      <c r="AM32" s="32"/>
      <c r="AN32" s="33"/>
      <c r="AO32" s="33">
        <f>AO29-AM32</f>
        <v>186</v>
      </c>
      <c r="AP32" s="33">
        <f>AP29-AN32</f>
        <v>16</v>
      </c>
      <c r="AQ32" s="33">
        <v>87</v>
      </c>
      <c r="AR32" s="531">
        <f t="shared" ref="AR32:AR38" si="369">((AQ32+AS32)/AO32)</f>
        <v>0.56989247311827962</v>
      </c>
      <c r="AS32" s="33">
        <v>19</v>
      </c>
      <c r="AT32" s="34">
        <f t="shared" ref="AT32:AT38" si="370">AS32/(AQ32+AS32)</f>
        <v>0.17924528301886791</v>
      </c>
      <c r="AU32" s="35"/>
      <c r="AV32" s="33"/>
      <c r="AW32" s="33"/>
      <c r="AX32" s="36"/>
      <c r="AY32" s="32"/>
      <c r="AZ32" s="33"/>
      <c r="BA32" s="33">
        <f>BA29-AY32</f>
        <v>623</v>
      </c>
      <c r="BB32" s="33">
        <f>BB29-AZ32</f>
        <v>61</v>
      </c>
      <c r="BC32" s="33">
        <v>288</v>
      </c>
      <c r="BD32" s="34">
        <f t="shared" ref="BD32:BD38" si="371">((BC32+BE32)/BA32)</f>
        <v>0.5425361155698234</v>
      </c>
      <c r="BE32" s="33">
        <v>50</v>
      </c>
      <c r="BF32" s="34">
        <f t="shared" ref="BF32:BF38" si="372">BE32/(BC32+BE32)</f>
        <v>0.14792899408284024</v>
      </c>
      <c r="BG32" s="35"/>
      <c r="BH32" s="33"/>
      <c r="BI32" s="33"/>
      <c r="BJ32" s="36"/>
      <c r="BK32" s="32"/>
      <c r="BL32" s="33"/>
      <c r="BM32" s="33">
        <f>BM29-BK32</f>
        <v>621</v>
      </c>
      <c r="BN32" s="33">
        <f>BN29-BL32</f>
        <v>61</v>
      </c>
      <c r="BO32" s="33">
        <v>259</v>
      </c>
      <c r="BP32" s="530">
        <f t="shared" ref="BP32:BP38" si="373">((BO32+BQ32)/BM32)</f>
        <v>0.51046698872785834</v>
      </c>
      <c r="BQ32" s="33">
        <v>58</v>
      </c>
      <c r="BR32" s="34">
        <f t="shared" ref="BR32:BR38" si="374">BQ32/(BO32+BQ32)</f>
        <v>0.18296529968454259</v>
      </c>
      <c r="BS32" s="35"/>
      <c r="BT32" s="33"/>
      <c r="BU32" s="33"/>
      <c r="BV32" s="36"/>
      <c r="BW32" s="32">
        <v>1</v>
      </c>
      <c r="BX32" s="33"/>
      <c r="BY32" s="33">
        <f>BY29-BW32</f>
        <v>626</v>
      </c>
      <c r="BZ32" s="33">
        <f>BZ29-BX32</f>
        <v>61</v>
      </c>
      <c r="CA32" s="33">
        <v>251</v>
      </c>
      <c r="CB32" s="34">
        <f t="shared" ref="CB32:CB38" si="375">((CA32+CC32)/BY32)</f>
        <v>0.51118210862619806</v>
      </c>
      <c r="CC32" s="33">
        <v>69</v>
      </c>
      <c r="CD32" s="34">
        <f t="shared" ref="CD32:CD38" si="376">CC32/(CA32+CC32)</f>
        <v>0.21562500000000001</v>
      </c>
      <c r="CE32" s="523">
        <v>144.13</v>
      </c>
      <c r="CF32" s="33"/>
      <c r="CG32" s="33"/>
      <c r="CH32" s="36"/>
      <c r="CI32" s="32">
        <v>1</v>
      </c>
      <c r="CJ32" s="33"/>
      <c r="CK32" s="33">
        <f>CK29-CI32</f>
        <v>620</v>
      </c>
      <c r="CL32" s="33">
        <f>CL29-CJ32</f>
        <v>61</v>
      </c>
      <c r="CM32" s="33">
        <v>279</v>
      </c>
      <c r="CN32" s="34">
        <f t="shared" ref="CN32:CN38" si="377">((CM32+CO32)/CK32)</f>
        <v>0.5161290322580645</v>
      </c>
      <c r="CO32" s="33">
        <v>41</v>
      </c>
      <c r="CP32" s="34">
        <f t="shared" ref="CP32:CP38" si="378">CO32/(CM32+CO32)</f>
        <v>0.12812499999999999</v>
      </c>
      <c r="CQ32" s="35"/>
      <c r="CR32" s="33"/>
      <c r="CS32" s="33"/>
      <c r="CT32" s="36"/>
      <c r="CU32" s="32"/>
      <c r="CV32" s="33"/>
      <c r="CW32" s="33">
        <f>CW29-CU32</f>
        <v>623</v>
      </c>
      <c r="CX32" s="33">
        <f>CX29-CV32</f>
        <v>61</v>
      </c>
      <c r="CY32" s="33">
        <v>286</v>
      </c>
      <c r="CZ32" s="34">
        <f t="shared" ref="CZ32:CZ38" si="379">((CY32+DA32)/CW32)</f>
        <v>0.51524879614767261</v>
      </c>
      <c r="DA32" s="33">
        <v>35</v>
      </c>
      <c r="DB32" s="34">
        <f t="shared" ref="DB32:DB38" si="380">DA32/(CY32+DA32)</f>
        <v>0.10903426791277258</v>
      </c>
      <c r="DC32" s="524">
        <v>145.26</v>
      </c>
      <c r="DD32" s="536"/>
      <c r="DE32" s="33"/>
      <c r="DF32" s="36"/>
      <c r="DG32" s="32">
        <v>2</v>
      </c>
      <c r="DH32" s="33"/>
      <c r="DI32" s="33">
        <f>DI29-DG32</f>
        <v>620</v>
      </c>
      <c r="DJ32" s="33">
        <f>DJ29-DH32</f>
        <v>61</v>
      </c>
      <c r="DK32" s="33">
        <v>294</v>
      </c>
      <c r="DL32" s="531">
        <f t="shared" ref="DL32:DL38" si="381">((DK32+DM32)/DI32)</f>
        <v>0.56451612903225812</v>
      </c>
      <c r="DM32" s="33">
        <v>56</v>
      </c>
      <c r="DN32" s="34">
        <f t="shared" ref="DN32:DN38" si="382">DM32/(DK32+DM32)</f>
        <v>0.16</v>
      </c>
      <c r="DO32" s="35"/>
      <c r="DP32" s="33"/>
      <c r="DQ32" s="33"/>
      <c r="DR32" s="36"/>
      <c r="DS32" s="32"/>
      <c r="DT32" s="33"/>
      <c r="DU32" s="33">
        <f>DU29-DS32</f>
        <v>180</v>
      </c>
      <c r="DV32" s="33">
        <f>DV29-DT32</f>
        <v>17</v>
      </c>
      <c r="DW32" s="33">
        <v>76</v>
      </c>
      <c r="DX32" s="34">
        <f t="shared" ref="DX32:DX38" si="383">((DW32+DY32)/DU32)</f>
        <v>0.5</v>
      </c>
      <c r="DY32" s="33">
        <v>14</v>
      </c>
      <c r="DZ32" s="34">
        <f t="shared" ref="DZ32:DZ38" si="384">DY32/(DW32+DY32)</f>
        <v>0.15555555555555556</v>
      </c>
      <c r="EA32" s="523">
        <v>144.69</v>
      </c>
      <c r="EB32" s="33"/>
      <c r="EC32" s="33"/>
      <c r="ED32" s="36"/>
      <c r="EE32" s="32"/>
      <c r="EF32" s="33"/>
      <c r="EG32" s="33">
        <f>EG29-EE32</f>
        <v>622</v>
      </c>
      <c r="EH32" s="33">
        <f>EH29-EF32</f>
        <v>61</v>
      </c>
      <c r="EI32" s="33">
        <v>271</v>
      </c>
      <c r="EJ32" s="34">
        <f t="shared" ref="EJ32:EJ38" si="385">((EI32+EK32)/EG32)</f>
        <v>0.50643086816720262</v>
      </c>
      <c r="EK32" s="33">
        <v>44</v>
      </c>
      <c r="EL32" s="34">
        <f t="shared" ref="EL32:EL38" si="386">EK32/(EI32+EK32)</f>
        <v>0.13968253968253969</v>
      </c>
      <c r="EM32" s="523">
        <v>144.69</v>
      </c>
      <c r="EN32" s="33"/>
      <c r="EO32" s="33"/>
      <c r="EP32" s="36"/>
      <c r="EQ32" s="32">
        <v>1</v>
      </c>
      <c r="ER32" s="33"/>
      <c r="ES32" s="33">
        <f>ES29-EQ32</f>
        <v>623</v>
      </c>
      <c r="ET32" s="33">
        <f>ET29-ER32</f>
        <v>60</v>
      </c>
      <c r="EU32" s="33">
        <v>274</v>
      </c>
      <c r="EV32" s="34">
        <f t="shared" ref="EV32:EV38" si="387">((EU32+EW32)/ES32)</f>
        <v>0.4911717495987159</v>
      </c>
      <c r="EW32" s="33">
        <v>32</v>
      </c>
      <c r="EX32" s="34">
        <f t="shared" ref="EX32:EX38" si="388">EW32/(EU32+EW32)</f>
        <v>0.10457516339869281</v>
      </c>
      <c r="EY32" s="35"/>
      <c r="EZ32" s="33"/>
      <c r="FA32" s="33"/>
      <c r="FB32" s="36"/>
      <c r="FC32" s="32"/>
      <c r="FD32" s="33"/>
      <c r="FE32" s="33">
        <f>FE29-FC32</f>
        <v>619</v>
      </c>
      <c r="FF32" s="33">
        <f>FF29-FD32</f>
        <v>60</v>
      </c>
      <c r="FG32" s="33">
        <v>267</v>
      </c>
      <c r="FH32" s="34">
        <f t="shared" ref="FH32:FH38" si="389">((FG32+FI32)/FE32)</f>
        <v>0.47980613893376411</v>
      </c>
      <c r="FI32" s="33">
        <v>30</v>
      </c>
      <c r="FJ32" s="34">
        <f t="shared" ref="FJ32:FJ38" si="390">FI32/(FG32+FI32)</f>
        <v>0.10101010101010101</v>
      </c>
      <c r="FK32" s="523">
        <v>143</v>
      </c>
      <c r="FL32" s="33"/>
      <c r="FM32" s="33"/>
      <c r="FN32" s="36"/>
      <c r="FO32" s="32">
        <v>2</v>
      </c>
      <c r="FP32" s="33"/>
      <c r="FQ32" s="33">
        <f>FQ29-FO32</f>
        <v>622</v>
      </c>
      <c r="FR32" s="33">
        <f>FR29-FP32</f>
        <v>61</v>
      </c>
      <c r="FS32" s="33">
        <v>236</v>
      </c>
      <c r="FT32" s="530">
        <f t="shared" ref="FT32:FT38" si="391">((FS32+FU32)/FQ32)</f>
        <v>0.45016077170418006</v>
      </c>
      <c r="FU32" s="33">
        <v>44</v>
      </c>
      <c r="FV32" s="34">
        <f t="shared" ref="FV32:FV38" si="392">FU32/(FS32+FU32)</f>
        <v>0.15714285714285714</v>
      </c>
      <c r="FW32" s="35"/>
      <c r="FX32" s="33"/>
      <c r="FY32" s="33"/>
      <c r="FZ32" s="36"/>
      <c r="GA32" s="32"/>
      <c r="GB32" s="33"/>
      <c r="GC32" s="33">
        <f>GC29-GA32</f>
        <v>622</v>
      </c>
      <c r="GD32" s="33">
        <f>GD29-GB32</f>
        <v>61</v>
      </c>
      <c r="GE32" s="33">
        <v>266</v>
      </c>
      <c r="GF32" s="34">
        <f t="shared" ref="GF32:GF38" si="393">((GE32+GG32)/GC32)</f>
        <v>0.49839228295819937</v>
      </c>
      <c r="GG32" s="33">
        <v>44</v>
      </c>
      <c r="GH32" s="34">
        <f t="shared" ref="GH32:GH38" si="394">GG32/(GE32+GG32)</f>
        <v>0.14193548387096774</v>
      </c>
      <c r="GI32" s="523">
        <v>143.26</v>
      </c>
      <c r="GJ32" s="33"/>
      <c r="GK32" s="33"/>
      <c r="GL32" s="36"/>
      <c r="GM32" s="32"/>
      <c r="GN32" s="33"/>
      <c r="GO32" s="33">
        <f>GO29-GM32</f>
        <v>624</v>
      </c>
      <c r="GP32" s="33">
        <f>GP29-GN32</f>
        <v>61</v>
      </c>
      <c r="GQ32" s="33">
        <v>284</v>
      </c>
      <c r="GR32" s="567">
        <f t="shared" ref="GR32:GR38" si="395">((GQ32+GS32)/GO32)</f>
        <v>0.51923076923076927</v>
      </c>
      <c r="GS32" s="33">
        <v>40</v>
      </c>
      <c r="GT32" s="34">
        <f t="shared" ref="GT32:GT38" si="396">GS32/(GQ32+GS32)</f>
        <v>0.12345679012345678</v>
      </c>
      <c r="GU32" s="523">
        <v>145.26</v>
      </c>
      <c r="GV32" s="33"/>
      <c r="GW32" s="33"/>
      <c r="GX32" s="36"/>
      <c r="GY32" s="32">
        <v>1</v>
      </c>
      <c r="GZ32" s="33"/>
      <c r="HA32" s="33">
        <f>HA29-GY32</f>
        <v>184</v>
      </c>
      <c r="HB32" s="33">
        <f>HB29-GZ32</f>
        <v>15</v>
      </c>
      <c r="HC32" s="33">
        <v>77</v>
      </c>
      <c r="HD32" s="34">
        <f t="shared" ref="HD32:HD38" si="397">((HC32+HE32)/HA32)</f>
        <v>0.50543478260869568</v>
      </c>
      <c r="HE32" s="33">
        <v>16</v>
      </c>
      <c r="HF32" s="34">
        <f t="shared" ref="HF32:HF38" si="398">HE32/(HC32+HE32)</f>
        <v>0.17204301075268819</v>
      </c>
      <c r="HG32" s="523">
        <v>145.26</v>
      </c>
      <c r="HH32" s="33"/>
      <c r="HI32" s="33"/>
      <c r="HJ32" s="36"/>
      <c r="HK32" s="32"/>
      <c r="HL32" s="33"/>
      <c r="HM32" s="33">
        <f>HM29-HK32</f>
        <v>626</v>
      </c>
      <c r="HN32" s="33">
        <f>HN29-HL32</f>
        <v>61</v>
      </c>
      <c r="HO32" s="33">
        <v>273</v>
      </c>
      <c r="HP32" s="34">
        <f t="shared" ref="HP32:HP38" si="399">((HO32+HQ32)/HM32)</f>
        <v>0.51437699680511184</v>
      </c>
      <c r="HQ32" s="33">
        <v>49</v>
      </c>
      <c r="HR32" s="34">
        <f t="shared" ref="HR32:HR38" si="400">HQ32/(HO32+HQ32)</f>
        <v>0.15217391304347827</v>
      </c>
      <c r="HS32" s="35"/>
      <c r="HT32" s="33"/>
      <c r="HU32" s="33"/>
      <c r="HV32" s="36"/>
      <c r="HW32" s="32"/>
      <c r="HX32" s="33"/>
      <c r="HY32" s="33">
        <f>HY29-HW32</f>
        <v>626</v>
      </c>
      <c r="HZ32" s="33">
        <f>HZ29-HX32</f>
        <v>61</v>
      </c>
      <c r="IA32" s="33">
        <v>263</v>
      </c>
      <c r="IB32" s="34">
        <f t="shared" ref="IB32:IB38" si="401">((IA32+IC32)/HY32)</f>
        <v>0.4936102236421725</v>
      </c>
      <c r="IC32" s="33">
        <v>46</v>
      </c>
      <c r="ID32" s="34">
        <f t="shared" ref="ID32:ID38" si="402">IC32/(IA32+IC32)</f>
        <v>0.14886731391585761</v>
      </c>
      <c r="IE32" s="35"/>
      <c r="IF32" s="33"/>
      <c r="IG32" s="33"/>
      <c r="IH32" s="36"/>
      <c r="II32" s="32">
        <v>1</v>
      </c>
      <c r="IJ32" s="33"/>
      <c r="IK32" s="33">
        <f>IK29-II32</f>
        <v>624</v>
      </c>
      <c r="IL32" s="33">
        <f>IL29-IJ32</f>
        <v>61</v>
      </c>
      <c r="IM32" s="33">
        <v>262</v>
      </c>
      <c r="IN32" s="34">
        <f t="shared" ref="IN32:IN38" si="403">((IM32+IO32)/IK32)</f>
        <v>0.48557692307692307</v>
      </c>
      <c r="IO32" s="33">
        <v>41</v>
      </c>
      <c r="IP32" s="34">
        <f t="shared" ref="IP32:IP38" si="404">IO32/(IM32+IO32)</f>
        <v>0.13531353135313531</v>
      </c>
      <c r="IQ32" s="523">
        <v>145.26</v>
      </c>
      <c r="IR32" s="33"/>
      <c r="IS32" s="33"/>
      <c r="IT32" s="36"/>
      <c r="IU32" s="32"/>
      <c r="IV32" s="33"/>
      <c r="IW32" s="33">
        <f>IW29-IU32</f>
        <v>0</v>
      </c>
      <c r="IX32" s="33">
        <f>IX29-IV32</f>
        <v>0</v>
      </c>
      <c r="IY32" s="33"/>
      <c r="IZ32" s="34" t="e">
        <f t="shared" ref="IZ32:IZ38" si="405">((IY32+JA32)/IW32)</f>
        <v>#DIV/0!</v>
      </c>
      <c r="JA32" s="33"/>
      <c r="JB32" s="34" t="e">
        <f t="shared" ref="JB32:JB38" si="406">JA32/(IY32+JA32)</f>
        <v>#DIV/0!</v>
      </c>
      <c r="JC32" s="35"/>
      <c r="JD32" s="33"/>
      <c r="JE32" s="33"/>
      <c r="JF32" s="36"/>
      <c r="JG32" s="32">
        <f t="shared" ref="JG32:JG39" si="407">+C32+O32+AA32+AM32+AY32+BK32+BW32+CI32+CU32+DG32+DS32+EE32+EQ32+FC32+GA32+GM32+GY32+HK32+HW32+II32+FO32+IU32</f>
        <v>10</v>
      </c>
      <c r="JH32" s="36">
        <f t="shared" ref="JH32:JH39" si="408">+D32+P32+AB32+AN32+AZ32+BL32+BX32+CJ32+CV32+DH32+DT32+EF32+ER32+FD32+GB32+GN32+GZ32+HL32+HX32+IJ32+FP32+IV32</f>
        <v>0</v>
      </c>
      <c r="JI32" s="372">
        <f t="shared" ref="JI32:JI38" si="409">+E32+Q32+AC32+AO32+BA32+BM32+BY32+CK32+CW32+DI32+DU32+EG32+ES32+FE32+GC32+GO32+HA32+HM32+HY32+FQ32+IK32</f>
        <v>11760</v>
      </c>
      <c r="JJ32" s="33">
        <f t="shared" ref="JJ32:JJ34" si="410">+F32+R32+AD32+AP32+BB32+BN32+BZ32+CL32+CX32+DJ32+DV32+EH32+ET32+FF32+GD32+GP32+HB32+HN32+HZ32+FR32+IL32</f>
        <v>1144</v>
      </c>
      <c r="JK32" s="33">
        <f t="shared" ref="JK32:JK39" si="411">+G32+S32+AE32+AQ32+BC32+BO32+CA32+CM32+CY32+DK32+DW32+EI32+EU32+FG32+GE32+GQ32+HC32+HO32+I32+U32+AG32+AS32+BE32+BQ32+CC32+CO32+DA32+DM32+DY32+EK32+EW32+FI32+GG32+GS32+HE32+HQ32+IA32+IC32+FS32+FU32+IM32+IO32</f>
        <v>5968</v>
      </c>
      <c r="JL32" s="78">
        <f t="shared" ref="JL32:JL39" si="412">+(JK32)/JI32</f>
        <v>0.50748299319727896</v>
      </c>
      <c r="JM32" s="15">
        <f t="shared" ref="JM32:JM39" si="413">+I32+U32+AG32+AS32+BE32+BQ32+CC32+CO32+DA32+DM32+DY32+EK32+EW32+FI32+GG32+GS32+HE32+HQ32+IC32+IO32+FU32</f>
        <v>896</v>
      </c>
      <c r="JN32" s="34">
        <f t="shared" ref="JN32:JN39" si="414">+(JM32/(JK32))</f>
        <v>0.15013404825737264</v>
      </c>
      <c r="JO32" s="45">
        <v>49.7</v>
      </c>
      <c r="JP32" s="46">
        <v>5094</v>
      </c>
      <c r="JQ32" s="45">
        <f t="shared" si="143"/>
        <v>85.355227882037525</v>
      </c>
      <c r="JR32" s="45">
        <v>307</v>
      </c>
      <c r="JS32" s="366">
        <f t="shared" ref="JS32" si="415">JR32/JM32</f>
        <v>0.34263392857142855</v>
      </c>
      <c r="JT32" s="44"/>
      <c r="JU32" s="284"/>
      <c r="JV32" s="402">
        <f t="shared" ref="JV32:JV38" si="416">SUM(G32,I32,S32,U32,AE32,AG32,AQ32,AS32,BC32,BE32,BO32,BQ32,CA32,CC32)/SUM(E32,Q32,AC32,AO32,BA32,BM32,BY32)</f>
        <v>0.51668789808917193</v>
      </c>
      <c r="JW32" s="403">
        <f t="shared" ref="JW32:JW38" si="417">SUM(CM32,CO32,CY32,DA32,DK32,DM32,DW32,DY32,EI32,EK32,EU32,EW32,FG32,FI32)/SUM(CK32,CW32,DI32,DU32,EG32,ES32,FE32)</f>
        <v>0.51164576401330941</v>
      </c>
      <c r="JX32" s="405">
        <f t="shared" ref="JX32:JX38" si="418">SUM(FS32,FU32,GE32,GG32,GQ32,GS32,HC32,HE32,HO32,HQ32,IA32,IC32,IM32,IO32,)/SUM(FQ32,GC32,GO32,HA32,HM32,HY32,IK32)</f>
        <v>0.49414460285132383</v>
      </c>
      <c r="JY32" s="742">
        <f t="shared" ref="JY32" si="419">SUM(I39,U39,AG39,AS39,BE39,BQ39,CC39)/SUM(G39,I39,S39,U39,AE39,AG39,AQ39,AS39,BC39,BE39,BO39,BQ39,CA39,CC39)</f>
        <v>0.12748068006182381</v>
      </c>
      <c r="JZ32" s="689">
        <f t="shared" ref="JZ32" si="420">SUM(CO39,DA39,DM39,DY39,EK39,EW39,FI39)/SUM(CM39,CO39,CY39,DA39,DK39,DM39,DW39,DY39,EI39,EK39,EU39,EW39,FG39,FI39)</f>
        <v>0.11236097067745197</v>
      </c>
      <c r="KA32" s="745">
        <f t="shared" ref="KA32" si="421">SUM(,FU39,GG39,GS39,HE39,HQ39,IC39,IO39)/SUM(FU39,FS39,GG39,GE39,GS39,GQ39,HE39,HC39,HQ39,HO39,IC39,IA39,IO39,IM39)</f>
        <v>0.1168093029332985</v>
      </c>
      <c r="KB32" s="724">
        <f t="shared" ref="KB32" si="422">KB34/KB36</f>
        <v>3.5650623885918001E-3</v>
      </c>
      <c r="KC32" s="720"/>
      <c r="KD32" s="720">
        <f t="shared" ref="KD32" si="423">KD34/KD36</f>
        <v>3.8353362311429303E-3</v>
      </c>
      <c r="KE32" s="720"/>
      <c r="KF32" s="720">
        <f t="shared" ref="KF32" si="424">KF34/KF36</f>
        <v>5.0864699898270603E-3</v>
      </c>
      <c r="KG32" s="755"/>
      <c r="KH32" s="757" t="s">
        <v>68</v>
      </c>
      <c r="KI32" s="419">
        <f t="shared" ref="KI32:KI38" si="425">C32+AA32+AM32+AY32+BK32+BW32</f>
        <v>2</v>
      </c>
      <c r="KJ32" s="427">
        <f t="shared" ref="KJ32" si="426">KI32/KB36</f>
        <v>5.0929462694168572E-4</v>
      </c>
      <c r="KK32" s="419">
        <f t="shared" ref="KK32:KK38" si="427">CI32+CU32+DG32+EE32+EQ32+FC32+DS32</f>
        <v>4</v>
      </c>
      <c r="KL32" s="424">
        <f t="shared" ref="KL32" si="428">KK32/KD36</f>
        <v>1.0227563283047815E-3</v>
      </c>
      <c r="KM32" s="419">
        <f t="shared" ref="KM32:KM38" si="429">FO32+GA32+GM32+GY32+HK32+HW32+II32</f>
        <v>4</v>
      </c>
      <c r="KN32" s="424">
        <f>KM32/KF36</f>
        <v>1.017293997965412E-3</v>
      </c>
    </row>
    <row r="33" spans="1:300" ht="19.5" thickBot="1" x14ac:dyDescent="0.3">
      <c r="A33" s="734"/>
      <c r="B33" s="436">
        <f t="shared" ref="B33:B38" si="430">+B32+1</f>
        <v>45618</v>
      </c>
      <c r="C33" s="10"/>
      <c r="D33" s="11"/>
      <c r="E33" s="61">
        <f t="shared" ref="E33:F38" si="431">E32-C33</f>
        <v>620</v>
      </c>
      <c r="F33" s="61">
        <f t="shared" si="431"/>
        <v>61</v>
      </c>
      <c r="G33" s="11">
        <v>345</v>
      </c>
      <c r="H33" s="12">
        <f t="shared" si="364"/>
        <v>0.6387096774193548</v>
      </c>
      <c r="I33" s="11">
        <v>51</v>
      </c>
      <c r="J33" s="12">
        <f t="shared" ref="J33:J38" si="432">I33/(G33+I33)</f>
        <v>0.12878787878787878</v>
      </c>
      <c r="K33" s="535">
        <v>144.13200000000001</v>
      </c>
      <c r="L33" s="11"/>
      <c r="M33" s="11"/>
      <c r="N33" s="14"/>
      <c r="O33" s="10"/>
      <c r="P33" s="11"/>
      <c r="Q33" s="61">
        <f t="shared" ref="Q33:Q38" si="433">Q32-O33</f>
        <v>624</v>
      </c>
      <c r="R33" s="61">
        <f t="shared" ref="R33:R38" si="434">R32-P33</f>
        <v>61</v>
      </c>
      <c r="S33" s="11">
        <v>300</v>
      </c>
      <c r="T33" s="12">
        <f t="shared" si="365"/>
        <v>0.53044871794871795</v>
      </c>
      <c r="U33" s="11">
        <v>31</v>
      </c>
      <c r="V33" s="12">
        <f t="shared" si="366"/>
        <v>9.3655589123867067E-2</v>
      </c>
      <c r="W33" s="533">
        <v>148.68299999999999</v>
      </c>
      <c r="X33" s="11"/>
      <c r="Y33" s="11"/>
      <c r="Z33" s="14"/>
      <c r="AA33" s="10"/>
      <c r="AB33" s="11"/>
      <c r="AC33" s="61">
        <f t="shared" ref="AC33:AC38" si="435">AC32-AA33</f>
        <v>625</v>
      </c>
      <c r="AD33" s="61">
        <f t="shared" ref="AD33:AD38" si="436">AD32-AB33</f>
        <v>61</v>
      </c>
      <c r="AE33" s="11">
        <v>317</v>
      </c>
      <c r="AF33" s="538">
        <f t="shared" si="367"/>
        <v>0.57599999999999996</v>
      </c>
      <c r="AG33" s="11">
        <v>43</v>
      </c>
      <c r="AH33" s="12">
        <f t="shared" si="368"/>
        <v>0.11944444444444445</v>
      </c>
      <c r="AI33" s="13"/>
      <c r="AJ33" s="11"/>
      <c r="AK33" s="11"/>
      <c r="AL33" s="14"/>
      <c r="AM33" s="10">
        <v>2</v>
      </c>
      <c r="AN33" s="11"/>
      <c r="AO33" s="61">
        <f t="shared" ref="AO33:AO38" si="437">AO32-AM33</f>
        <v>184</v>
      </c>
      <c r="AP33" s="61">
        <f t="shared" ref="AP33:AP38" si="438">AP32-AN33</f>
        <v>16</v>
      </c>
      <c r="AQ33" s="11">
        <v>90</v>
      </c>
      <c r="AR33" s="12">
        <f t="shared" si="369"/>
        <v>0.58152173913043481</v>
      </c>
      <c r="AS33" s="11">
        <v>17</v>
      </c>
      <c r="AT33" s="12">
        <f t="shared" si="370"/>
        <v>0.15887850467289719</v>
      </c>
      <c r="AU33" s="533">
        <v>149.124</v>
      </c>
      <c r="AV33" s="11"/>
      <c r="AW33" s="11"/>
      <c r="AX33" s="14"/>
      <c r="AY33" s="10"/>
      <c r="AZ33" s="11"/>
      <c r="BA33" s="61">
        <f t="shared" ref="BA33:BA38" si="439">BA32-AY33</f>
        <v>623</v>
      </c>
      <c r="BB33" s="61">
        <f t="shared" ref="BB33:BB38" si="440">BB32-AZ33</f>
        <v>61</v>
      </c>
      <c r="BC33" s="11">
        <v>308</v>
      </c>
      <c r="BD33" s="12">
        <f t="shared" si="371"/>
        <v>0.54414125200642049</v>
      </c>
      <c r="BE33" s="11">
        <v>31</v>
      </c>
      <c r="BF33" s="12">
        <f t="shared" si="372"/>
        <v>9.1445427728613568E-2</v>
      </c>
      <c r="BG33" s="13"/>
      <c r="BH33" s="11"/>
      <c r="BI33" s="11"/>
      <c r="BJ33" s="14"/>
      <c r="BK33" s="10"/>
      <c r="BL33" s="11">
        <v>1</v>
      </c>
      <c r="BM33" s="61">
        <f t="shared" ref="BM33:BM38" si="441">BM32-BK33</f>
        <v>621</v>
      </c>
      <c r="BN33" s="61">
        <f t="shared" ref="BN33:BN38" si="442">BN32-BL33</f>
        <v>60</v>
      </c>
      <c r="BO33" s="11">
        <v>272</v>
      </c>
      <c r="BP33" s="12">
        <f t="shared" si="373"/>
        <v>0.48792270531400966</v>
      </c>
      <c r="BQ33" s="11">
        <v>31</v>
      </c>
      <c r="BR33" s="12">
        <f t="shared" si="374"/>
        <v>0.10231023102310231</v>
      </c>
      <c r="BS33" s="523">
        <v>145.26</v>
      </c>
      <c r="BT33" s="11"/>
      <c r="BU33" s="11"/>
      <c r="BV33" s="14"/>
      <c r="BW33" s="10">
        <v>1</v>
      </c>
      <c r="BX33" s="11"/>
      <c r="BY33" s="61">
        <f t="shared" ref="BY33:BY38" si="443">BY32-BW33</f>
        <v>625</v>
      </c>
      <c r="BZ33" s="61">
        <f t="shared" ref="BZ33:BZ38" si="444">BZ32-BX33</f>
        <v>61</v>
      </c>
      <c r="CA33" s="11">
        <v>272</v>
      </c>
      <c r="CB33" s="12">
        <f t="shared" si="375"/>
        <v>0.50719999999999998</v>
      </c>
      <c r="CC33" s="11">
        <v>45</v>
      </c>
      <c r="CD33" s="12">
        <f t="shared" si="376"/>
        <v>0.14195583596214512</v>
      </c>
      <c r="CE33" s="13"/>
      <c r="CF33" s="11"/>
      <c r="CG33" s="11"/>
      <c r="CH33" s="14"/>
      <c r="CI33" s="10">
        <v>2</v>
      </c>
      <c r="CJ33" s="11">
        <v>1</v>
      </c>
      <c r="CK33" s="61">
        <f t="shared" ref="CK33" si="445">CK32-CI33</f>
        <v>618</v>
      </c>
      <c r="CL33" s="61">
        <f t="shared" ref="CL33:CL38" si="446">CL32-CJ33</f>
        <v>60</v>
      </c>
      <c r="CM33" s="11">
        <v>292</v>
      </c>
      <c r="CN33" s="12">
        <f t="shared" si="377"/>
        <v>0.53074433656957931</v>
      </c>
      <c r="CO33" s="11">
        <v>36</v>
      </c>
      <c r="CP33" s="12">
        <f t="shared" si="378"/>
        <v>0.10975609756097561</v>
      </c>
      <c r="CQ33" s="13"/>
      <c r="CR33" s="11"/>
      <c r="CS33" s="11"/>
      <c r="CT33" s="14"/>
      <c r="CU33" s="10"/>
      <c r="CV33" s="11"/>
      <c r="CW33" s="61">
        <f t="shared" ref="CW33:CW38" si="447">CW32-CU33</f>
        <v>623</v>
      </c>
      <c r="CX33" s="61">
        <f t="shared" ref="CX33:CX38" si="448">CX32-CV33</f>
        <v>61</v>
      </c>
      <c r="CY33" s="11">
        <v>281</v>
      </c>
      <c r="CZ33" s="12">
        <f t="shared" si="379"/>
        <v>0.5056179775280899</v>
      </c>
      <c r="DA33" s="11">
        <v>34</v>
      </c>
      <c r="DB33" s="12">
        <f t="shared" si="380"/>
        <v>0.10793650793650794</v>
      </c>
      <c r="DC33" s="13"/>
      <c r="DD33" s="11"/>
      <c r="DE33" s="11"/>
      <c r="DF33" s="14"/>
      <c r="DG33" s="10"/>
      <c r="DH33" s="11"/>
      <c r="DI33" s="61">
        <f t="shared" ref="DI33:DI38" si="449">DI32-DG33</f>
        <v>620</v>
      </c>
      <c r="DJ33" s="61">
        <f t="shared" ref="DJ33:DJ38" si="450">DJ32-DH33</f>
        <v>61</v>
      </c>
      <c r="DK33" s="11">
        <v>301</v>
      </c>
      <c r="DL33" s="12">
        <f t="shared" si="381"/>
        <v>0.54516129032258065</v>
      </c>
      <c r="DM33" s="11">
        <v>37</v>
      </c>
      <c r="DN33" s="12">
        <f t="shared" si="382"/>
        <v>0.10946745562130178</v>
      </c>
      <c r="DO33" s="533">
        <v>148.68299999999999</v>
      </c>
      <c r="DP33" s="11"/>
      <c r="DQ33" s="11"/>
      <c r="DR33" s="14"/>
      <c r="DS33" s="10"/>
      <c r="DT33" s="11"/>
      <c r="DU33" s="61">
        <f t="shared" ref="DU33:DU38" si="451">DU32-DS33</f>
        <v>180</v>
      </c>
      <c r="DV33" s="61">
        <f t="shared" ref="DV33:DV38" si="452">DV32-DT33</f>
        <v>17</v>
      </c>
      <c r="DW33" s="11">
        <v>74</v>
      </c>
      <c r="DX33" s="12">
        <f>((DW33+DY33)/DU33)</f>
        <v>0.5</v>
      </c>
      <c r="DY33" s="11">
        <v>16</v>
      </c>
      <c r="DZ33" s="12">
        <f t="shared" si="384"/>
        <v>0.17777777777777778</v>
      </c>
      <c r="EA33" s="13"/>
      <c r="EB33" s="11"/>
      <c r="EC33" s="11"/>
      <c r="ED33" s="14"/>
      <c r="EE33" s="10"/>
      <c r="EF33" s="11"/>
      <c r="EG33" s="61">
        <f t="shared" ref="EG33:EG38" si="453">EG32-EE33</f>
        <v>622</v>
      </c>
      <c r="EH33" s="61">
        <f t="shared" ref="EH33:EH38" si="454">EH32-EF33</f>
        <v>61</v>
      </c>
      <c r="EI33" s="11">
        <v>265</v>
      </c>
      <c r="EJ33" s="12">
        <f t="shared" si="385"/>
        <v>0.48392282958199356</v>
      </c>
      <c r="EK33" s="11">
        <v>36</v>
      </c>
      <c r="EL33" s="12">
        <f t="shared" si="386"/>
        <v>0.11960132890365449</v>
      </c>
      <c r="EM33" s="13"/>
      <c r="EN33" s="11"/>
      <c r="EO33" s="11"/>
      <c r="EP33" s="14"/>
      <c r="EQ33" s="10"/>
      <c r="ER33" s="11"/>
      <c r="ES33" s="61">
        <f t="shared" ref="ES33:ES38" si="455">ES32-EQ33</f>
        <v>623</v>
      </c>
      <c r="ET33" s="61">
        <f t="shared" ref="ET33:ET38" si="456">ET32-ER33</f>
        <v>60</v>
      </c>
      <c r="EU33" s="11">
        <v>282</v>
      </c>
      <c r="EV33" s="12">
        <f t="shared" si="387"/>
        <v>0.5136436597110754</v>
      </c>
      <c r="EW33" s="11">
        <v>38</v>
      </c>
      <c r="EX33" s="12">
        <f t="shared" si="388"/>
        <v>0.11874999999999999</v>
      </c>
      <c r="EY33" s="13"/>
      <c r="EZ33" s="11"/>
      <c r="FA33" s="11"/>
      <c r="FB33" s="14"/>
      <c r="FC33" s="10">
        <v>1</v>
      </c>
      <c r="FD33" s="11"/>
      <c r="FE33" s="61">
        <f t="shared" ref="FE33:FE38" si="457">FE32-FC33</f>
        <v>618</v>
      </c>
      <c r="FF33" s="61">
        <f t="shared" ref="FF33:FF38" si="458">FF32-FD33</f>
        <v>60</v>
      </c>
      <c r="FG33" s="11">
        <v>277</v>
      </c>
      <c r="FH33" s="12">
        <f t="shared" si="389"/>
        <v>0.50647249190938515</v>
      </c>
      <c r="FI33" s="11">
        <v>36</v>
      </c>
      <c r="FJ33" s="12">
        <f t="shared" si="390"/>
        <v>0.11501597444089456</v>
      </c>
      <c r="FK33" s="13"/>
      <c r="FL33" s="11"/>
      <c r="FM33" s="11"/>
      <c r="FN33" s="14"/>
      <c r="FO33" s="10"/>
      <c r="FP33" s="11"/>
      <c r="FQ33" s="61">
        <f t="shared" ref="FQ33:FQ38" si="459">FQ32-FO33</f>
        <v>622</v>
      </c>
      <c r="FR33" s="61">
        <f t="shared" ref="FR33:FR38" si="460">FR32-FP33</f>
        <v>61</v>
      </c>
      <c r="FS33" s="11">
        <v>245</v>
      </c>
      <c r="FT33" s="12">
        <f t="shared" si="391"/>
        <v>0.46784565916398713</v>
      </c>
      <c r="FU33" s="11">
        <v>46</v>
      </c>
      <c r="FV33" s="12">
        <f t="shared" si="392"/>
        <v>0.15807560137457044</v>
      </c>
      <c r="FW33" s="523">
        <v>144.13200000000001</v>
      </c>
      <c r="FX33" s="11"/>
      <c r="FY33" s="11"/>
      <c r="FZ33" s="14"/>
      <c r="GA33" s="10"/>
      <c r="GB33" s="11"/>
      <c r="GC33" s="61">
        <f t="shared" ref="GC33:GC38" si="461">GC32-GA33</f>
        <v>622</v>
      </c>
      <c r="GD33" s="61">
        <f t="shared" ref="GD33:GD38" si="462">GD32-GB33</f>
        <v>61</v>
      </c>
      <c r="GE33" s="11">
        <v>291</v>
      </c>
      <c r="GF33" s="538">
        <f t="shared" si="393"/>
        <v>0.55466237942122187</v>
      </c>
      <c r="GG33" s="11">
        <v>54</v>
      </c>
      <c r="GH33" s="12">
        <f t="shared" si="394"/>
        <v>0.15652173913043479</v>
      </c>
      <c r="GI33" s="13"/>
      <c r="GJ33" s="11"/>
      <c r="GK33" s="11"/>
      <c r="GL33" s="14"/>
      <c r="GM33" s="10"/>
      <c r="GN33" s="11"/>
      <c r="GO33" s="61">
        <f t="shared" ref="GO33:GO38" si="463">GO32-GM33</f>
        <v>624</v>
      </c>
      <c r="GP33" s="61">
        <f t="shared" ref="GP33:GP38" si="464">GP32-GN33</f>
        <v>61</v>
      </c>
      <c r="GQ33" s="11">
        <v>307</v>
      </c>
      <c r="GR33" s="568">
        <f t="shared" si="395"/>
        <v>0.55288461538461542</v>
      </c>
      <c r="GS33" s="11">
        <v>38</v>
      </c>
      <c r="GT33" s="12">
        <f t="shared" si="396"/>
        <v>0.11014492753623188</v>
      </c>
      <c r="GU33" s="13"/>
      <c r="GV33" s="11"/>
      <c r="GW33" s="11"/>
      <c r="GX33" s="14"/>
      <c r="GY33" s="10"/>
      <c r="GZ33" s="11"/>
      <c r="HA33" s="61">
        <f t="shared" ref="HA33:HA38" si="465">HA32-GY33</f>
        <v>184</v>
      </c>
      <c r="HB33" s="61">
        <f t="shared" ref="HB33:HB38" si="466">HB32-GZ33</f>
        <v>15</v>
      </c>
      <c r="HC33" s="11">
        <v>72</v>
      </c>
      <c r="HD33" s="12">
        <f t="shared" si="397"/>
        <v>0.47282608695652173</v>
      </c>
      <c r="HE33" s="11">
        <v>15</v>
      </c>
      <c r="HF33" s="12">
        <f t="shared" si="398"/>
        <v>0.17241379310344829</v>
      </c>
      <c r="HG33" s="13"/>
      <c r="HH33" s="11"/>
      <c r="HI33" s="11"/>
      <c r="HJ33" s="14"/>
      <c r="HK33" s="10"/>
      <c r="HL33" s="11"/>
      <c r="HM33" s="61">
        <f t="shared" ref="HM33:HM38" si="467">HM32-HK33</f>
        <v>626</v>
      </c>
      <c r="HN33" s="61">
        <f t="shared" ref="HN33:HN38" si="468">HN32-HL33</f>
        <v>61</v>
      </c>
      <c r="HO33" s="11">
        <v>281</v>
      </c>
      <c r="HP33" s="12">
        <f t="shared" si="399"/>
        <v>0.51597444089456868</v>
      </c>
      <c r="HQ33" s="11">
        <v>42</v>
      </c>
      <c r="HR33" s="12">
        <f t="shared" si="400"/>
        <v>0.13003095975232198</v>
      </c>
      <c r="HS33" s="13"/>
      <c r="HT33" s="11"/>
      <c r="HU33" s="11"/>
      <c r="HV33" s="14"/>
      <c r="HW33" s="10">
        <v>2</v>
      </c>
      <c r="HX33" s="11"/>
      <c r="HY33" s="61">
        <f t="shared" ref="HY33:HY38" si="469">HY32-HW33</f>
        <v>624</v>
      </c>
      <c r="HZ33" s="61">
        <f t="shared" ref="HZ33:HZ38" si="470">HZ32-HX33</f>
        <v>61</v>
      </c>
      <c r="IA33" s="11">
        <v>301</v>
      </c>
      <c r="IB33" s="12">
        <f t="shared" si="401"/>
        <v>0.54487179487179482</v>
      </c>
      <c r="IC33" s="11">
        <v>39</v>
      </c>
      <c r="ID33" s="12">
        <f t="shared" si="402"/>
        <v>0.11470588235294117</v>
      </c>
      <c r="IE33" s="13"/>
      <c r="IF33" s="11"/>
      <c r="IG33" s="11"/>
      <c r="IH33" s="14"/>
      <c r="II33" s="10">
        <v>1</v>
      </c>
      <c r="IJ33" s="11"/>
      <c r="IK33" s="61">
        <f t="shared" ref="IK33:IK38" si="471">IK32-II33</f>
        <v>623</v>
      </c>
      <c r="IL33" s="61">
        <f t="shared" ref="IL33:IL38" si="472">IL32-IJ33</f>
        <v>61</v>
      </c>
      <c r="IM33" s="11">
        <v>277</v>
      </c>
      <c r="IN33" s="12">
        <f t="shared" si="403"/>
        <v>0.5056179775280899</v>
      </c>
      <c r="IO33" s="11">
        <v>38</v>
      </c>
      <c r="IP33" s="12">
        <f t="shared" si="404"/>
        <v>0.12063492063492064</v>
      </c>
      <c r="IQ33" s="13"/>
      <c r="IR33" s="11"/>
      <c r="IS33" s="11"/>
      <c r="IT33" s="14"/>
      <c r="IU33" s="10"/>
      <c r="IV33" s="11"/>
      <c r="IW33" s="61">
        <f t="shared" ref="IW33:IW38" si="473">IW32-IU33</f>
        <v>0</v>
      </c>
      <c r="IX33" s="61">
        <f t="shared" ref="IX33:IX34" si="474">IX32-IV33</f>
        <v>0</v>
      </c>
      <c r="IY33" s="11"/>
      <c r="IZ33" s="12" t="e">
        <f t="shared" si="405"/>
        <v>#DIV/0!</v>
      </c>
      <c r="JA33" s="11"/>
      <c r="JB33" s="12" t="e">
        <f t="shared" si="406"/>
        <v>#DIV/0!</v>
      </c>
      <c r="JC33" s="13"/>
      <c r="JD33" s="11"/>
      <c r="JE33" s="11"/>
      <c r="JF33" s="14"/>
      <c r="JG33" s="10">
        <f t="shared" si="407"/>
        <v>9</v>
      </c>
      <c r="JH33" s="14">
        <f t="shared" si="408"/>
        <v>2</v>
      </c>
      <c r="JI33" s="373">
        <f t="shared" si="409"/>
        <v>11751</v>
      </c>
      <c r="JJ33" s="11">
        <f t="shared" si="410"/>
        <v>1142</v>
      </c>
      <c r="JK33" s="11">
        <f t="shared" si="411"/>
        <v>6204</v>
      </c>
      <c r="JL33" s="79">
        <f t="shared" si="412"/>
        <v>0.52795506765381672</v>
      </c>
      <c r="JM33" s="15">
        <f t="shared" si="413"/>
        <v>754</v>
      </c>
      <c r="JN33" s="12">
        <f t="shared" si="414"/>
        <v>0.12153449387491941</v>
      </c>
      <c r="JO33" s="16">
        <v>48</v>
      </c>
      <c r="JP33" s="17">
        <v>5258</v>
      </c>
      <c r="JQ33" s="16">
        <f t="shared" si="143"/>
        <v>84.751773049645379</v>
      </c>
      <c r="JR33" s="16">
        <v>218</v>
      </c>
      <c r="JS33" s="369">
        <f t="shared" si="81"/>
        <v>0.28912466843501328</v>
      </c>
      <c r="JT33" s="15"/>
      <c r="JU33" s="285"/>
      <c r="JV33" s="404">
        <f t="shared" si="416"/>
        <v>0.54895461499235088</v>
      </c>
      <c r="JW33" s="401">
        <f t="shared" si="417"/>
        <v>0.51357581967213117</v>
      </c>
      <c r="JX33" s="406">
        <f t="shared" si="418"/>
        <v>0.52127388535031849</v>
      </c>
      <c r="JY33" s="743"/>
      <c r="JZ33" s="690"/>
      <c r="KA33" s="746"/>
      <c r="KB33" s="725"/>
      <c r="KC33" s="722"/>
      <c r="KD33" s="722"/>
      <c r="KE33" s="722"/>
      <c r="KF33" s="722"/>
      <c r="KG33" s="756"/>
      <c r="KH33" s="758"/>
      <c r="KI33" s="67">
        <f t="shared" si="425"/>
        <v>3</v>
      </c>
      <c r="KJ33" s="430">
        <f t="shared" ref="KJ33" si="475">KI33/KB36</f>
        <v>7.6394194041252863E-4</v>
      </c>
      <c r="KK33" s="67">
        <f t="shared" si="427"/>
        <v>3</v>
      </c>
      <c r="KL33" s="425">
        <f t="shared" ref="KL33" si="476">KK33/KD36</f>
        <v>7.6706724622858599E-4</v>
      </c>
      <c r="KM33" s="67">
        <f t="shared" si="429"/>
        <v>3</v>
      </c>
      <c r="KN33" s="425">
        <f>KM33/KF36</f>
        <v>7.6297049847405898E-4</v>
      </c>
    </row>
    <row r="34" spans="1:300" ht="19.5" thickTop="1" x14ac:dyDescent="0.25">
      <c r="A34" s="734"/>
      <c r="B34" s="436">
        <f t="shared" si="430"/>
        <v>45619</v>
      </c>
      <c r="C34" s="10"/>
      <c r="D34" s="11"/>
      <c r="E34" s="61">
        <f t="shared" si="431"/>
        <v>620</v>
      </c>
      <c r="F34" s="61">
        <f t="shared" si="431"/>
        <v>61</v>
      </c>
      <c r="G34" s="11">
        <v>274</v>
      </c>
      <c r="H34" s="12">
        <f t="shared" si="364"/>
        <v>0.51129032258064511</v>
      </c>
      <c r="I34" s="11">
        <v>43</v>
      </c>
      <c r="J34" s="12">
        <f t="shared" si="432"/>
        <v>0.13564668769716087</v>
      </c>
      <c r="K34" s="13"/>
      <c r="L34" s="11"/>
      <c r="M34" s="11"/>
      <c r="N34" s="14"/>
      <c r="O34" s="10"/>
      <c r="P34" s="11"/>
      <c r="Q34" s="61">
        <f t="shared" si="433"/>
        <v>624</v>
      </c>
      <c r="R34" s="61">
        <f t="shared" si="434"/>
        <v>61</v>
      </c>
      <c r="S34" s="11">
        <v>305</v>
      </c>
      <c r="T34" s="12">
        <f t="shared" si="365"/>
        <v>0.54166666666666663</v>
      </c>
      <c r="U34" s="11">
        <v>33</v>
      </c>
      <c r="V34" s="12">
        <f t="shared" si="366"/>
        <v>9.7633136094674555E-2</v>
      </c>
      <c r="W34" s="13"/>
      <c r="X34" s="11"/>
      <c r="Y34" s="11"/>
      <c r="Z34" s="14"/>
      <c r="AA34" s="10"/>
      <c r="AB34" s="11"/>
      <c r="AC34" s="61">
        <f t="shared" si="435"/>
        <v>625</v>
      </c>
      <c r="AD34" s="61">
        <f t="shared" si="436"/>
        <v>61</v>
      </c>
      <c r="AE34" s="11">
        <v>343</v>
      </c>
      <c r="AF34" s="12">
        <f t="shared" si="367"/>
        <v>0.61760000000000004</v>
      </c>
      <c r="AG34" s="11">
        <v>43</v>
      </c>
      <c r="AH34" s="12">
        <f t="shared" si="368"/>
        <v>0.11139896373056994</v>
      </c>
      <c r="AI34" s="537">
        <v>148.68299999999999</v>
      </c>
      <c r="AJ34" s="11"/>
      <c r="AK34" s="11"/>
      <c r="AL34" s="14"/>
      <c r="AM34" s="10"/>
      <c r="AN34" s="11"/>
      <c r="AO34" s="61">
        <f t="shared" si="437"/>
        <v>184</v>
      </c>
      <c r="AP34" s="61">
        <f t="shared" si="438"/>
        <v>16</v>
      </c>
      <c r="AQ34" s="11">
        <v>107</v>
      </c>
      <c r="AR34" s="548">
        <f t="shared" si="369"/>
        <v>0.66304347826086951</v>
      </c>
      <c r="AS34" s="11">
        <v>15</v>
      </c>
      <c r="AT34" s="12">
        <f t="shared" si="370"/>
        <v>0.12295081967213115</v>
      </c>
      <c r="AU34" s="11"/>
      <c r="AV34" s="11"/>
      <c r="AW34" s="11"/>
      <c r="AX34" s="14"/>
      <c r="AY34" s="10"/>
      <c r="AZ34" s="11"/>
      <c r="BA34" s="61">
        <f t="shared" si="439"/>
        <v>623</v>
      </c>
      <c r="BB34" s="61">
        <f t="shared" si="440"/>
        <v>61</v>
      </c>
      <c r="BC34" s="11">
        <v>319</v>
      </c>
      <c r="BD34" s="538">
        <f t="shared" si="371"/>
        <v>0.57463884430176571</v>
      </c>
      <c r="BE34" s="11">
        <v>39</v>
      </c>
      <c r="BF34" s="12">
        <f t="shared" si="372"/>
        <v>0.10893854748603352</v>
      </c>
      <c r="BG34" s="13"/>
      <c r="BH34" s="11"/>
      <c r="BI34" s="11"/>
      <c r="BJ34" s="14"/>
      <c r="BK34" s="10"/>
      <c r="BL34" s="11"/>
      <c r="BM34" s="61">
        <f t="shared" si="441"/>
        <v>621</v>
      </c>
      <c r="BN34" s="61">
        <f t="shared" si="442"/>
        <v>60</v>
      </c>
      <c r="BO34" s="11">
        <v>316</v>
      </c>
      <c r="BP34" s="538">
        <f t="shared" si="373"/>
        <v>0.57971014492753625</v>
      </c>
      <c r="BQ34" s="11">
        <v>44</v>
      </c>
      <c r="BR34" s="12">
        <f t="shared" si="374"/>
        <v>0.12222222222222222</v>
      </c>
      <c r="BS34" s="13"/>
      <c r="BT34" s="11"/>
      <c r="BU34" s="11"/>
      <c r="BV34" s="14"/>
      <c r="BW34" s="10"/>
      <c r="BX34" s="11"/>
      <c r="BY34" s="61">
        <f t="shared" si="443"/>
        <v>625</v>
      </c>
      <c r="BZ34" s="61">
        <f t="shared" si="444"/>
        <v>61</v>
      </c>
      <c r="CA34" s="11">
        <v>284</v>
      </c>
      <c r="CB34" s="12">
        <f t="shared" si="375"/>
        <v>0.53280000000000005</v>
      </c>
      <c r="CC34" s="11">
        <v>49</v>
      </c>
      <c r="CD34" s="12">
        <f t="shared" si="376"/>
        <v>0.14714714714714713</v>
      </c>
      <c r="CE34" s="13"/>
      <c r="CF34" s="11"/>
      <c r="CG34" s="11"/>
      <c r="CH34" s="14"/>
      <c r="CI34" s="10"/>
      <c r="CJ34" s="11"/>
      <c r="CK34" s="61">
        <f t="shared" ref="CK34:CK38" si="477">CK33-CI34</f>
        <v>618</v>
      </c>
      <c r="CL34" s="61">
        <f t="shared" si="446"/>
        <v>60</v>
      </c>
      <c r="CM34" s="11">
        <v>318</v>
      </c>
      <c r="CN34" s="538">
        <f t="shared" si="377"/>
        <v>0.58252427184466016</v>
      </c>
      <c r="CO34" s="11">
        <v>42</v>
      </c>
      <c r="CP34" s="12">
        <f t="shared" si="378"/>
        <v>0.11666666666666667</v>
      </c>
      <c r="CQ34" s="13"/>
      <c r="CR34" s="11"/>
      <c r="CS34" s="11"/>
      <c r="CT34" s="14"/>
      <c r="CU34" s="10"/>
      <c r="CV34" s="11"/>
      <c r="CW34" s="61">
        <f t="shared" si="447"/>
        <v>623</v>
      </c>
      <c r="CX34" s="61">
        <f t="shared" si="448"/>
        <v>61</v>
      </c>
      <c r="CY34" s="11">
        <v>291</v>
      </c>
      <c r="CZ34" s="12">
        <f t="shared" si="379"/>
        <v>0.5377207062600321</v>
      </c>
      <c r="DA34" s="11">
        <v>44</v>
      </c>
      <c r="DB34" s="12">
        <f t="shared" si="380"/>
        <v>0.13134328358208955</v>
      </c>
      <c r="DC34" s="13"/>
      <c r="DD34" s="11"/>
      <c r="DE34" s="11"/>
      <c r="DF34" s="14"/>
      <c r="DG34" s="10"/>
      <c r="DH34" s="11"/>
      <c r="DI34" s="61">
        <f t="shared" si="449"/>
        <v>620</v>
      </c>
      <c r="DJ34" s="61">
        <f t="shared" si="450"/>
        <v>61</v>
      </c>
      <c r="DK34" s="11">
        <v>347</v>
      </c>
      <c r="DL34" s="548">
        <f t="shared" si="381"/>
        <v>0.63387096774193552</v>
      </c>
      <c r="DM34" s="11">
        <v>46</v>
      </c>
      <c r="DN34" s="12">
        <f t="shared" si="382"/>
        <v>0.11704834605597965</v>
      </c>
      <c r="DO34" s="13"/>
      <c r="DP34" s="11"/>
      <c r="DQ34" s="11"/>
      <c r="DR34" s="14"/>
      <c r="DS34" s="10"/>
      <c r="DT34" s="11"/>
      <c r="DU34" s="61">
        <f t="shared" si="451"/>
        <v>180</v>
      </c>
      <c r="DV34" s="61">
        <f t="shared" si="452"/>
        <v>17</v>
      </c>
      <c r="DW34" s="11">
        <v>94</v>
      </c>
      <c r="DX34" s="538">
        <f>((DW34+DY34)/DU34)</f>
        <v>0.65555555555555556</v>
      </c>
      <c r="DY34" s="11">
        <v>24</v>
      </c>
      <c r="DZ34" s="12">
        <f t="shared" si="384"/>
        <v>0.20338983050847459</v>
      </c>
      <c r="EA34" s="13"/>
      <c r="EB34" s="11"/>
      <c r="EC34" s="11"/>
      <c r="ED34" s="14"/>
      <c r="EE34" s="10"/>
      <c r="EF34" s="11"/>
      <c r="EG34" s="61">
        <f t="shared" si="453"/>
        <v>622</v>
      </c>
      <c r="EH34" s="61">
        <f t="shared" si="454"/>
        <v>61</v>
      </c>
      <c r="EI34" s="11">
        <v>297</v>
      </c>
      <c r="EJ34" s="538">
        <f t="shared" si="385"/>
        <v>0.57073954983922826</v>
      </c>
      <c r="EK34" s="11">
        <v>58</v>
      </c>
      <c r="EL34" s="12">
        <f t="shared" si="386"/>
        <v>0.16338028169014085</v>
      </c>
      <c r="EM34" s="13"/>
      <c r="EN34" s="11"/>
      <c r="EO34" s="11"/>
      <c r="EP34" s="14"/>
      <c r="EQ34" s="10"/>
      <c r="ER34" s="11"/>
      <c r="ES34" s="61">
        <f t="shared" si="455"/>
        <v>623</v>
      </c>
      <c r="ET34" s="61">
        <f t="shared" si="456"/>
        <v>60</v>
      </c>
      <c r="EU34" s="11">
        <v>315</v>
      </c>
      <c r="EV34" s="538">
        <f t="shared" si="387"/>
        <v>0.5858747993579454</v>
      </c>
      <c r="EW34" s="11">
        <v>50</v>
      </c>
      <c r="EX34" s="12">
        <f t="shared" si="388"/>
        <v>0.13698630136986301</v>
      </c>
      <c r="EY34" s="13"/>
      <c r="EZ34" s="11"/>
      <c r="FA34" s="11"/>
      <c r="FB34" s="14"/>
      <c r="FC34" s="10">
        <v>1</v>
      </c>
      <c r="FD34" s="11"/>
      <c r="FE34" s="61">
        <f t="shared" si="457"/>
        <v>617</v>
      </c>
      <c r="FF34" s="61">
        <f t="shared" si="458"/>
        <v>60</v>
      </c>
      <c r="FG34" s="11">
        <v>285</v>
      </c>
      <c r="FH34" s="12">
        <f t="shared" si="389"/>
        <v>0.53160453808752028</v>
      </c>
      <c r="FI34" s="11">
        <v>43</v>
      </c>
      <c r="FJ34" s="12">
        <f t="shared" si="390"/>
        <v>0.13109756097560976</v>
      </c>
      <c r="FK34" s="13"/>
      <c r="FL34" s="11"/>
      <c r="FM34" s="11"/>
      <c r="FN34" s="14"/>
      <c r="FO34" s="10"/>
      <c r="FP34" s="11">
        <v>1</v>
      </c>
      <c r="FQ34" s="61">
        <f t="shared" si="459"/>
        <v>622</v>
      </c>
      <c r="FR34" s="61">
        <f t="shared" si="460"/>
        <v>60</v>
      </c>
      <c r="FS34" s="11">
        <v>262</v>
      </c>
      <c r="FT34" s="12">
        <f t="shared" si="391"/>
        <v>0.49035369774919613</v>
      </c>
      <c r="FU34" s="11">
        <v>43</v>
      </c>
      <c r="FV34" s="12">
        <f t="shared" si="392"/>
        <v>0.14098360655737704</v>
      </c>
      <c r="FW34" s="13"/>
      <c r="FX34" s="11"/>
      <c r="FY34" s="11"/>
      <c r="FZ34" s="14"/>
      <c r="GA34" s="10">
        <v>1</v>
      </c>
      <c r="GB34" s="11"/>
      <c r="GC34" s="61">
        <f t="shared" si="461"/>
        <v>621</v>
      </c>
      <c r="GD34" s="61">
        <f t="shared" si="462"/>
        <v>61</v>
      </c>
      <c r="GE34" s="11">
        <v>306</v>
      </c>
      <c r="GF34" s="12">
        <f t="shared" si="393"/>
        <v>0.57004830917874394</v>
      </c>
      <c r="GG34" s="11">
        <v>48</v>
      </c>
      <c r="GH34" s="12">
        <f t="shared" si="394"/>
        <v>0.13559322033898305</v>
      </c>
      <c r="GI34" s="537">
        <v>147.565</v>
      </c>
      <c r="GJ34" s="11"/>
      <c r="GK34" s="11"/>
      <c r="GL34" s="14"/>
      <c r="GM34" s="10"/>
      <c r="GN34" s="11"/>
      <c r="GO34" s="61">
        <f t="shared" si="463"/>
        <v>624</v>
      </c>
      <c r="GP34" s="61">
        <f t="shared" si="464"/>
        <v>61</v>
      </c>
      <c r="GQ34" s="11">
        <v>335</v>
      </c>
      <c r="GR34" s="569">
        <f t="shared" si="395"/>
        <v>0.58653846153846156</v>
      </c>
      <c r="GS34" s="11">
        <v>31</v>
      </c>
      <c r="GT34" s="12">
        <f t="shared" si="396"/>
        <v>8.4699453551912565E-2</v>
      </c>
      <c r="GU34" s="537">
        <v>149.565</v>
      </c>
      <c r="GV34" s="11"/>
      <c r="GW34" s="11"/>
      <c r="GX34" s="14"/>
      <c r="GY34" s="10">
        <v>1</v>
      </c>
      <c r="GZ34" s="11"/>
      <c r="HA34" s="61">
        <f t="shared" si="465"/>
        <v>183</v>
      </c>
      <c r="HB34" s="61">
        <f t="shared" si="466"/>
        <v>15</v>
      </c>
      <c r="HC34" s="11">
        <v>83</v>
      </c>
      <c r="HD34" s="538">
        <f t="shared" si="397"/>
        <v>0.55191256830601088</v>
      </c>
      <c r="HE34" s="11">
        <v>18</v>
      </c>
      <c r="HF34" s="12">
        <f t="shared" si="398"/>
        <v>0.17821782178217821</v>
      </c>
      <c r="HG34" s="13"/>
      <c r="HH34" s="11"/>
      <c r="HI34" s="11"/>
      <c r="HJ34" s="14"/>
      <c r="HK34" s="10"/>
      <c r="HL34" s="11"/>
      <c r="HM34" s="61">
        <f t="shared" si="467"/>
        <v>626</v>
      </c>
      <c r="HN34" s="61">
        <f t="shared" si="468"/>
        <v>61</v>
      </c>
      <c r="HO34" s="11">
        <v>319</v>
      </c>
      <c r="HP34" s="538">
        <f t="shared" si="399"/>
        <v>0.60063897763578278</v>
      </c>
      <c r="HQ34" s="11">
        <v>57</v>
      </c>
      <c r="HR34" s="12">
        <f t="shared" si="400"/>
        <v>0.15159574468085107</v>
      </c>
      <c r="HS34" s="13"/>
      <c r="HT34" s="11"/>
      <c r="HU34" s="11"/>
      <c r="HV34" s="14"/>
      <c r="HW34" s="10">
        <v>1</v>
      </c>
      <c r="HX34" s="11"/>
      <c r="HY34" s="61">
        <f t="shared" si="469"/>
        <v>623</v>
      </c>
      <c r="HZ34" s="61">
        <f t="shared" si="470"/>
        <v>61</v>
      </c>
      <c r="IA34" s="11">
        <v>318</v>
      </c>
      <c r="IB34" s="538">
        <f t="shared" si="401"/>
        <v>0.5906902086677368</v>
      </c>
      <c r="IC34" s="11">
        <v>50</v>
      </c>
      <c r="ID34" s="12">
        <f t="shared" si="402"/>
        <v>0.1358695652173913</v>
      </c>
      <c r="IE34" s="13"/>
      <c r="IF34" s="11"/>
      <c r="IG34" s="11"/>
      <c r="IH34" s="14"/>
      <c r="II34" s="10"/>
      <c r="IJ34" s="11"/>
      <c r="IK34" s="61">
        <f t="shared" si="471"/>
        <v>623</v>
      </c>
      <c r="IL34" s="61">
        <f t="shared" si="472"/>
        <v>61</v>
      </c>
      <c r="IM34" s="11">
        <v>300</v>
      </c>
      <c r="IN34" s="538">
        <f t="shared" si="403"/>
        <v>0.57463884430176571</v>
      </c>
      <c r="IO34" s="11">
        <v>58</v>
      </c>
      <c r="IP34" s="12">
        <f t="shared" si="404"/>
        <v>0.16201117318435754</v>
      </c>
      <c r="IQ34" s="13"/>
      <c r="IR34" s="11"/>
      <c r="IS34" s="11"/>
      <c r="IT34" s="14"/>
      <c r="IU34" s="10"/>
      <c r="IV34" s="11"/>
      <c r="IW34" s="61">
        <f t="shared" si="473"/>
        <v>0</v>
      </c>
      <c r="IX34" s="61">
        <f t="shared" si="474"/>
        <v>0</v>
      </c>
      <c r="IY34" s="11"/>
      <c r="IZ34" s="12" t="e">
        <f t="shared" si="405"/>
        <v>#DIV/0!</v>
      </c>
      <c r="JA34" s="11"/>
      <c r="JB34" s="12" t="e">
        <f t="shared" si="406"/>
        <v>#DIV/0!</v>
      </c>
      <c r="JC34" s="13"/>
      <c r="JD34" s="11"/>
      <c r="JE34" s="11"/>
      <c r="JF34" s="14"/>
      <c r="JG34" s="10">
        <f t="shared" si="407"/>
        <v>4</v>
      </c>
      <c r="JH34" s="14">
        <f t="shared" si="408"/>
        <v>1</v>
      </c>
      <c r="JI34" s="373">
        <f t="shared" si="409"/>
        <v>11747</v>
      </c>
      <c r="JJ34" s="11">
        <f t="shared" si="410"/>
        <v>1141</v>
      </c>
      <c r="JK34" s="11">
        <f t="shared" si="411"/>
        <v>6696</v>
      </c>
      <c r="JL34" s="79">
        <f t="shared" si="412"/>
        <v>0.57001787690474159</v>
      </c>
      <c r="JM34" s="15">
        <f t="shared" si="413"/>
        <v>878</v>
      </c>
      <c r="JN34" s="12">
        <f t="shared" si="414"/>
        <v>0.13112305854241338</v>
      </c>
      <c r="JO34" s="16">
        <v>49.8</v>
      </c>
      <c r="JP34" s="17">
        <v>5808</v>
      </c>
      <c r="JQ34" s="16">
        <f t="shared" si="143"/>
        <v>86.738351254480278</v>
      </c>
      <c r="JR34" s="16">
        <v>331</v>
      </c>
      <c r="JS34" s="369">
        <f t="shared" si="81"/>
        <v>0.37699316628701596</v>
      </c>
      <c r="JT34" s="15"/>
      <c r="JU34" s="285"/>
      <c r="JV34" s="404">
        <f t="shared" si="416"/>
        <v>0.56450790413054563</v>
      </c>
      <c r="JW34" s="401">
        <f t="shared" si="417"/>
        <v>0.5775044837304637</v>
      </c>
      <c r="JX34" s="406">
        <f t="shared" si="418"/>
        <v>0.56807751147373786</v>
      </c>
      <c r="JY34" s="743"/>
      <c r="JZ34" s="690"/>
      <c r="KA34" s="746"/>
      <c r="KB34" s="718">
        <f t="shared" ref="KB34" si="478">SUM(C39,O39,AA39,AM39,AY39,BK39,BW39)</f>
        <v>14</v>
      </c>
      <c r="KC34" s="714"/>
      <c r="KD34" s="714">
        <f t="shared" ref="KD34" si="479">SUM(CI39,CU39,DG39,DS39,EE39,EQ39,FC39)</f>
        <v>15</v>
      </c>
      <c r="KE34" s="714"/>
      <c r="KF34" s="714">
        <f t="shared" ref="KF34" si="480">SUM(FO39,GA39,GM39,GY39,HK39,HW39,II39)</f>
        <v>20</v>
      </c>
      <c r="KG34" s="759"/>
      <c r="KH34" s="761" t="s">
        <v>67</v>
      </c>
      <c r="KI34" s="67">
        <f t="shared" si="425"/>
        <v>0</v>
      </c>
      <c r="KJ34" s="430">
        <f t="shared" ref="KJ34" si="481">KI34/KB36</f>
        <v>0</v>
      </c>
      <c r="KK34" s="67">
        <f t="shared" si="427"/>
        <v>1</v>
      </c>
      <c r="KL34" s="425">
        <f t="shared" ref="KL34" si="482">KK34/KD36</f>
        <v>2.5568908207619537E-4</v>
      </c>
      <c r="KM34" s="67">
        <f t="shared" si="429"/>
        <v>3</v>
      </c>
      <c r="KN34" s="425">
        <f>KM34/KF36</f>
        <v>7.6297049847405898E-4</v>
      </c>
    </row>
    <row r="35" spans="1:300" ht="19.5" thickBot="1" x14ac:dyDescent="0.3">
      <c r="A35" s="734"/>
      <c r="B35" s="436">
        <f t="shared" si="430"/>
        <v>45620</v>
      </c>
      <c r="C35" s="10">
        <v>2</v>
      </c>
      <c r="D35" s="11"/>
      <c r="E35" s="61">
        <f t="shared" si="431"/>
        <v>618</v>
      </c>
      <c r="F35" s="61">
        <v>58</v>
      </c>
      <c r="G35" s="11">
        <v>299</v>
      </c>
      <c r="H35" s="538">
        <f t="shared" si="364"/>
        <v>0.55177993527508096</v>
      </c>
      <c r="I35" s="11">
        <v>42</v>
      </c>
      <c r="J35" s="12">
        <f t="shared" si="432"/>
        <v>0.12316715542521994</v>
      </c>
      <c r="K35" s="11"/>
      <c r="L35" s="11"/>
      <c r="M35" s="18"/>
      <c r="N35" s="20"/>
      <c r="O35" s="10"/>
      <c r="P35" s="11"/>
      <c r="Q35" s="61">
        <f t="shared" si="433"/>
        <v>624</v>
      </c>
      <c r="R35" s="61">
        <v>58</v>
      </c>
      <c r="S35" s="11">
        <v>316</v>
      </c>
      <c r="T35" s="494">
        <f t="shared" si="365"/>
        <v>0.58333333333333337</v>
      </c>
      <c r="U35" s="11">
        <v>48</v>
      </c>
      <c r="V35" s="12">
        <f t="shared" si="366"/>
        <v>0.13186813186813187</v>
      </c>
      <c r="W35" s="11"/>
      <c r="X35" s="11"/>
      <c r="Y35" s="18"/>
      <c r="Z35" s="20"/>
      <c r="AA35" s="10"/>
      <c r="AB35" s="11"/>
      <c r="AC35" s="61">
        <f t="shared" si="435"/>
        <v>625</v>
      </c>
      <c r="AD35" s="61">
        <v>58</v>
      </c>
      <c r="AE35" s="11">
        <v>312</v>
      </c>
      <c r="AF35" s="12">
        <f t="shared" si="367"/>
        <v>0.5968</v>
      </c>
      <c r="AG35" s="11">
        <v>61</v>
      </c>
      <c r="AH35" s="12">
        <f t="shared" si="368"/>
        <v>0.16353887399463807</v>
      </c>
      <c r="AI35" s="11"/>
      <c r="AJ35" s="11"/>
      <c r="AK35" s="18"/>
      <c r="AL35" s="20"/>
      <c r="AM35" s="10"/>
      <c r="AN35" s="11">
        <v>1</v>
      </c>
      <c r="AO35" s="61">
        <f t="shared" si="437"/>
        <v>184</v>
      </c>
      <c r="AP35" s="61">
        <v>18</v>
      </c>
      <c r="AQ35" s="11">
        <v>85</v>
      </c>
      <c r="AR35" s="12">
        <f t="shared" si="369"/>
        <v>0.58695652173913049</v>
      </c>
      <c r="AS35" s="11">
        <v>23</v>
      </c>
      <c r="AT35" s="12">
        <f t="shared" si="370"/>
        <v>0.21296296296296297</v>
      </c>
      <c r="AU35" s="549">
        <v>153.98400000000001</v>
      </c>
      <c r="AV35" s="11"/>
      <c r="AW35" s="18"/>
      <c r="AX35" s="20"/>
      <c r="AY35" s="10"/>
      <c r="AZ35" s="11"/>
      <c r="BA35" s="61">
        <f t="shared" si="439"/>
        <v>623</v>
      </c>
      <c r="BB35" s="61">
        <v>57</v>
      </c>
      <c r="BC35" s="11">
        <v>337</v>
      </c>
      <c r="BD35" s="12">
        <f t="shared" si="371"/>
        <v>0.622792937399679</v>
      </c>
      <c r="BE35" s="11">
        <v>51</v>
      </c>
      <c r="BF35" s="12">
        <f t="shared" si="372"/>
        <v>0.13144329896907217</v>
      </c>
      <c r="BG35" s="544">
        <v>149.565</v>
      </c>
      <c r="BH35" s="11"/>
      <c r="BI35" s="18"/>
      <c r="BJ35" s="20"/>
      <c r="BK35" s="10"/>
      <c r="BL35" s="11"/>
      <c r="BM35" s="61">
        <f t="shared" si="441"/>
        <v>621</v>
      </c>
      <c r="BN35" s="61">
        <v>57</v>
      </c>
      <c r="BO35" s="11">
        <v>303</v>
      </c>
      <c r="BP35" s="12">
        <f t="shared" si="373"/>
        <v>0.57971014492753625</v>
      </c>
      <c r="BQ35" s="11">
        <v>57</v>
      </c>
      <c r="BR35" s="12">
        <f t="shared" si="374"/>
        <v>0.15833333333333333</v>
      </c>
      <c r="BS35" s="544">
        <v>149.565</v>
      </c>
      <c r="BT35" s="11"/>
      <c r="BU35" s="18"/>
      <c r="BV35" s="20"/>
      <c r="BW35" s="10"/>
      <c r="BX35" s="11"/>
      <c r="BY35" s="61">
        <f t="shared" si="443"/>
        <v>625</v>
      </c>
      <c r="BZ35" s="61">
        <v>58</v>
      </c>
      <c r="CA35" s="11">
        <v>293</v>
      </c>
      <c r="CB35" s="538">
        <f t="shared" si="375"/>
        <v>0.55359999999999998</v>
      </c>
      <c r="CC35" s="11">
        <v>53</v>
      </c>
      <c r="CD35" s="12">
        <f t="shared" si="376"/>
        <v>0.15317919075144509</v>
      </c>
      <c r="CE35" s="11"/>
      <c r="CF35" s="11"/>
      <c r="CG35" s="18"/>
      <c r="CH35" s="20"/>
      <c r="CI35" s="10"/>
      <c r="CJ35" s="11"/>
      <c r="CK35" s="61">
        <f t="shared" si="477"/>
        <v>618</v>
      </c>
      <c r="CL35" s="61">
        <v>57</v>
      </c>
      <c r="CM35" s="11">
        <v>321</v>
      </c>
      <c r="CN35" s="12">
        <f t="shared" si="377"/>
        <v>0.58576051779935279</v>
      </c>
      <c r="CO35" s="11">
        <v>41</v>
      </c>
      <c r="CP35" s="12">
        <f t="shared" si="378"/>
        <v>0.1132596685082873</v>
      </c>
      <c r="CQ35" s="537">
        <v>148.68299999999999</v>
      </c>
      <c r="CR35" s="11"/>
      <c r="CS35" s="18"/>
      <c r="CT35" s="20"/>
      <c r="CU35" s="10"/>
      <c r="CV35" s="11"/>
      <c r="CW35" s="11">
        <f t="shared" si="447"/>
        <v>623</v>
      </c>
      <c r="CX35" s="61">
        <v>58</v>
      </c>
      <c r="CY35" s="11">
        <v>319</v>
      </c>
      <c r="CZ35" s="538">
        <f t="shared" si="379"/>
        <v>0.565008025682183</v>
      </c>
      <c r="DA35" s="11">
        <v>33</v>
      </c>
      <c r="DB35" s="12">
        <f t="shared" si="380"/>
        <v>9.375E-2</v>
      </c>
      <c r="DC35" s="11"/>
      <c r="DD35" s="11"/>
      <c r="DE35" s="18"/>
      <c r="DF35" s="20"/>
      <c r="DG35" s="10"/>
      <c r="DH35" s="11"/>
      <c r="DI35" s="61">
        <f t="shared" si="449"/>
        <v>620</v>
      </c>
      <c r="DJ35" s="61">
        <v>58</v>
      </c>
      <c r="DK35" s="11">
        <v>344</v>
      </c>
      <c r="DL35" s="12">
        <f t="shared" si="381"/>
        <v>0.6112903225806452</v>
      </c>
      <c r="DM35" s="11">
        <v>35</v>
      </c>
      <c r="DN35" s="12">
        <f t="shared" si="382"/>
        <v>9.2348284960422161E-2</v>
      </c>
      <c r="DO35" s="550">
        <v>153.678</v>
      </c>
      <c r="DP35" s="11"/>
      <c r="DQ35" s="18"/>
      <c r="DR35" s="20"/>
      <c r="DS35" s="10">
        <v>1</v>
      </c>
      <c r="DT35" s="11"/>
      <c r="DU35" s="61">
        <f t="shared" si="451"/>
        <v>179</v>
      </c>
      <c r="DV35" s="61">
        <v>17</v>
      </c>
      <c r="DW35" s="11">
        <v>88</v>
      </c>
      <c r="DX35" s="12">
        <f t="shared" si="383"/>
        <v>0.62569832402234637</v>
      </c>
      <c r="DY35" s="11">
        <v>24</v>
      </c>
      <c r="DZ35" s="12">
        <f t="shared" si="384"/>
        <v>0.21428571428571427</v>
      </c>
      <c r="EA35" s="537">
        <v>149.124</v>
      </c>
      <c r="EB35" s="11"/>
      <c r="EC35" s="18"/>
      <c r="ED35" s="20"/>
      <c r="EE35" s="10"/>
      <c r="EF35" s="11">
        <v>1</v>
      </c>
      <c r="EG35" s="61">
        <f t="shared" si="453"/>
        <v>622</v>
      </c>
      <c r="EH35" s="61">
        <v>58</v>
      </c>
      <c r="EI35" s="11">
        <v>335</v>
      </c>
      <c r="EJ35" s="12">
        <f t="shared" si="385"/>
        <v>0.60932475884244375</v>
      </c>
      <c r="EK35" s="11">
        <v>44</v>
      </c>
      <c r="EL35" s="12">
        <f t="shared" si="386"/>
        <v>0.11609498680738786</v>
      </c>
      <c r="EM35" s="544">
        <v>149.124</v>
      </c>
      <c r="EN35" s="11"/>
      <c r="EO35" s="18"/>
      <c r="EP35" s="20"/>
      <c r="EQ35" s="10"/>
      <c r="ER35" s="11"/>
      <c r="ES35" s="61">
        <f t="shared" si="455"/>
        <v>623</v>
      </c>
      <c r="ET35" s="61">
        <v>58</v>
      </c>
      <c r="EU35" s="11">
        <v>341</v>
      </c>
      <c r="EV35" s="12">
        <f t="shared" si="387"/>
        <v>0.6003210272873194</v>
      </c>
      <c r="EW35" s="11">
        <v>33</v>
      </c>
      <c r="EX35" s="12">
        <f t="shared" si="388"/>
        <v>8.8235294117647065E-2</v>
      </c>
      <c r="EY35" s="537">
        <v>148.24199999999999</v>
      </c>
      <c r="EZ35" s="11"/>
      <c r="FA35" s="18"/>
      <c r="FB35" s="20"/>
      <c r="FC35" s="10"/>
      <c r="FD35" s="11"/>
      <c r="FE35" s="61">
        <f t="shared" si="457"/>
        <v>617</v>
      </c>
      <c r="FF35" s="61">
        <v>58</v>
      </c>
      <c r="FG35" s="11">
        <v>294</v>
      </c>
      <c r="FH35" s="12">
        <f t="shared" si="389"/>
        <v>0.54132901134521882</v>
      </c>
      <c r="FI35" s="11">
        <v>40</v>
      </c>
      <c r="FJ35" s="12">
        <f t="shared" si="390"/>
        <v>0.11976047904191617</v>
      </c>
      <c r="FK35" s="11"/>
      <c r="FL35" s="11"/>
      <c r="FM35" s="18"/>
      <c r="FN35" s="20"/>
      <c r="FO35" s="10"/>
      <c r="FP35" s="11"/>
      <c r="FQ35" s="61">
        <f t="shared" si="459"/>
        <v>622</v>
      </c>
      <c r="FR35" s="61">
        <v>57</v>
      </c>
      <c r="FS35" s="11">
        <v>280</v>
      </c>
      <c r="FT35" s="12">
        <f t="shared" si="391"/>
        <v>0.5112540192926045</v>
      </c>
      <c r="FU35" s="11">
        <v>38</v>
      </c>
      <c r="FV35" s="12">
        <f t="shared" si="392"/>
        <v>0.11949685534591195</v>
      </c>
      <c r="FW35" s="11"/>
      <c r="FX35" s="11"/>
      <c r="FY35" s="18"/>
      <c r="FZ35" s="20"/>
      <c r="GA35" s="10"/>
      <c r="GB35" s="11"/>
      <c r="GC35" s="61">
        <f t="shared" si="461"/>
        <v>621</v>
      </c>
      <c r="GD35" s="61">
        <v>58</v>
      </c>
      <c r="GE35" s="11">
        <v>311</v>
      </c>
      <c r="GF35" s="12">
        <f t="shared" si="393"/>
        <v>0.56199677938808379</v>
      </c>
      <c r="GG35" s="11">
        <v>38</v>
      </c>
      <c r="GH35" s="12">
        <f t="shared" si="394"/>
        <v>0.10888252148997135</v>
      </c>
      <c r="GI35" s="11"/>
      <c r="GJ35" s="11"/>
      <c r="GK35" s="18"/>
      <c r="GL35" s="20"/>
      <c r="GM35" s="10"/>
      <c r="GN35" s="11"/>
      <c r="GO35" s="61">
        <f t="shared" si="463"/>
        <v>624</v>
      </c>
      <c r="GP35" s="61">
        <v>58</v>
      </c>
      <c r="GQ35" s="11">
        <v>325</v>
      </c>
      <c r="GR35" s="569">
        <f t="shared" si="395"/>
        <v>0.58333333333333337</v>
      </c>
      <c r="GS35" s="11">
        <v>39</v>
      </c>
      <c r="GT35" s="12">
        <f t="shared" si="396"/>
        <v>0.10714285714285714</v>
      </c>
      <c r="GU35" s="11"/>
      <c r="GV35" s="11"/>
      <c r="GW35" s="18"/>
      <c r="GX35" s="20"/>
      <c r="GY35" s="10">
        <v>2</v>
      </c>
      <c r="GZ35" s="11"/>
      <c r="HA35" s="61">
        <f t="shared" si="465"/>
        <v>181</v>
      </c>
      <c r="HB35" s="61">
        <v>18</v>
      </c>
      <c r="HC35" s="11">
        <v>88</v>
      </c>
      <c r="HD35" s="12">
        <f t="shared" si="397"/>
        <v>0.54696132596685088</v>
      </c>
      <c r="HE35" s="11">
        <v>11</v>
      </c>
      <c r="HF35" s="12">
        <f t="shared" si="398"/>
        <v>0.1111111111111111</v>
      </c>
      <c r="HG35" s="544">
        <v>149.565</v>
      </c>
      <c r="HH35" s="11"/>
      <c r="HI35" s="18"/>
      <c r="HJ35" s="20"/>
      <c r="HK35" s="10"/>
      <c r="HL35" s="11"/>
      <c r="HM35" s="61">
        <f t="shared" si="467"/>
        <v>626</v>
      </c>
      <c r="HN35" s="61">
        <v>58</v>
      </c>
      <c r="HO35" s="11">
        <v>303</v>
      </c>
      <c r="HP35" s="12">
        <f t="shared" si="399"/>
        <v>0.55271565495207664</v>
      </c>
      <c r="HQ35" s="11">
        <v>43</v>
      </c>
      <c r="HR35" s="12">
        <f t="shared" si="400"/>
        <v>0.12427745664739884</v>
      </c>
      <c r="HS35" s="537">
        <v>149.565</v>
      </c>
      <c r="HT35" s="11"/>
      <c r="HU35" s="18"/>
      <c r="HV35" s="20"/>
      <c r="HW35" s="10"/>
      <c r="HX35" s="11"/>
      <c r="HY35" s="61">
        <f t="shared" si="469"/>
        <v>623</v>
      </c>
      <c r="HZ35" s="61">
        <v>58</v>
      </c>
      <c r="IA35" s="11">
        <v>367</v>
      </c>
      <c r="IB35" s="12">
        <f t="shared" si="401"/>
        <v>0.6484751203852327</v>
      </c>
      <c r="IC35" s="11">
        <v>37</v>
      </c>
      <c r="ID35" s="12">
        <f t="shared" si="402"/>
        <v>9.1584158415841582E-2</v>
      </c>
      <c r="IE35" s="537">
        <v>149.565</v>
      </c>
      <c r="IF35" s="11"/>
      <c r="IG35" s="18"/>
      <c r="IH35" s="20"/>
      <c r="II35" s="10"/>
      <c r="IJ35" s="11"/>
      <c r="IK35" s="61">
        <f t="shared" si="471"/>
        <v>623</v>
      </c>
      <c r="IL35" s="61">
        <v>58</v>
      </c>
      <c r="IM35" s="11">
        <v>301</v>
      </c>
      <c r="IN35" s="12">
        <f t="shared" si="403"/>
        <v>0.536115569823435</v>
      </c>
      <c r="IO35" s="11">
        <v>33</v>
      </c>
      <c r="IP35" s="12">
        <f t="shared" si="404"/>
        <v>9.880239520958084E-2</v>
      </c>
      <c r="IQ35" s="537">
        <v>149.565</v>
      </c>
      <c r="IR35" s="11"/>
      <c r="IS35" s="18"/>
      <c r="IT35" s="20"/>
      <c r="IU35" s="10"/>
      <c r="IV35" s="11"/>
      <c r="IW35" s="61">
        <f t="shared" si="473"/>
        <v>0</v>
      </c>
      <c r="IX35" s="61">
        <v>46</v>
      </c>
      <c r="IY35" s="11"/>
      <c r="IZ35" s="12" t="e">
        <f t="shared" si="405"/>
        <v>#DIV/0!</v>
      </c>
      <c r="JA35" s="11"/>
      <c r="JB35" s="12" t="e">
        <f t="shared" si="406"/>
        <v>#DIV/0!</v>
      </c>
      <c r="JC35" s="13"/>
      <c r="JD35" s="11"/>
      <c r="JE35" s="18"/>
      <c r="JF35" s="20"/>
      <c r="JG35" s="10">
        <f t="shared" si="407"/>
        <v>5</v>
      </c>
      <c r="JH35" s="14">
        <f t="shared" si="408"/>
        <v>2</v>
      </c>
      <c r="JI35" s="373">
        <f t="shared" si="409"/>
        <v>11742</v>
      </c>
      <c r="JJ35" s="11">
        <f>+F35+R35+AD35+AP35+BB35+BN35+BZ35+CL35+CX35+DJ35+DV35+EH35+ET35+FF35+GD35+GP35+HB35+HN35+HZ35+FR35+IL35+IX35</f>
        <v>1139</v>
      </c>
      <c r="JK35" s="11">
        <f t="shared" si="411"/>
        <v>6786</v>
      </c>
      <c r="JL35" s="79">
        <f t="shared" si="412"/>
        <v>0.57792539601430759</v>
      </c>
      <c r="JM35" s="15">
        <f t="shared" si="413"/>
        <v>824</v>
      </c>
      <c r="JN35" s="12">
        <f t="shared" si="414"/>
        <v>0.12142646625405246</v>
      </c>
      <c r="JO35" s="16">
        <v>50.6</v>
      </c>
      <c r="JP35" s="17">
        <v>5991</v>
      </c>
      <c r="JQ35" s="16">
        <f t="shared" si="143"/>
        <v>88.284703801945184</v>
      </c>
      <c r="JR35" s="16">
        <v>333</v>
      </c>
      <c r="JS35" s="369">
        <f t="shared" si="81"/>
        <v>0.404126213592233</v>
      </c>
      <c r="JT35" s="18"/>
      <c r="JU35" s="21"/>
      <c r="JV35" s="404">
        <f t="shared" si="416"/>
        <v>0.58163265306122447</v>
      </c>
      <c r="JW35" s="401">
        <f t="shared" si="417"/>
        <v>0.58739108149666841</v>
      </c>
      <c r="JX35" s="406">
        <f t="shared" si="418"/>
        <v>0.56479591836734699</v>
      </c>
      <c r="JY35" s="743"/>
      <c r="JZ35" s="690"/>
      <c r="KA35" s="746"/>
      <c r="KB35" s="719"/>
      <c r="KC35" s="716"/>
      <c r="KD35" s="716"/>
      <c r="KE35" s="716"/>
      <c r="KF35" s="716"/>
      <c r="KG35" s="760"/>
      <c r="KH35" s="758"/>
      <c r="KI35" s="67">
        <f t="shared" si="425"/>
        <v>2</v>
      </c>
      <c r="KJ35" s="430">
        <f t="shared" ref="KJ35" si="483">KI35/KB36</f>
        <v>5.0929462694168572E-4</v>
      </c>
      <c r="KK35" s="67">
        <f t="shared" si="427"/>
        <v>1</v>
      </c>
      <c r="KL35" s="425">
        <f t="shared" ref="KL35" si="484">KK35/KD36</f>
        <v>2.5568908207619537E-4</v>
      </c>
      <c r="KM35" s="67">
        <f t="shared" si="429"/>
        <v>2</v>
      </c>
      <c r="KN35" s="425">
        <f>KM35/KF36</f>
        <v>5.0864699898270599E-4</v>
      </c>
    </row>
    <row r="36" spans="1:300" ht="19.5" thickTop="1" x14ac:dyDescent="0.25">
      <c r="A36" s="734"/>
      <c r="B36" s="436">
        <f>+B35+1</f>
        <v>45621</v>
      </c>
      <c r="C36" s="10"/>
      <c r="D36" s="11"/>
      <c r="E36" s="61">
        <f t="shared" si="431"/>
        <v>618</v>
      </c>
      <c r="F36" s="61">
        <f t="shared" si="431"/>
        <v>58</v>
      </c>
      <c r="G36" s="11">
        <v>304</v>
      </c>
      <c r="H36" s="12">
        <f t="shared" si="364"/>
        <v>0.53883495145631066</v>
      </c>
      <c r="I36" s="11">
        <v>29</v>
      </c>
      <c r="J36" s="12">
        <f t="shared" si="432"/>
        <v>8.7087087087087081E-2</v>
      </c>
      <c r="K36" s="537">
        <v>148.68299999999999</v>
      </c>
      <c r="L36" s="13"/>
      <c r="M36" s="25"/>
      <c r="N36" s="37"/>
      <c r="O36" s="10"/>
      <c r="P36" s="11"/>
      <c r="Q36" s="61">
        <f t="shared" si="433"/>
        <v>624</v>
      </c>
      <c r="R36" s="61">
        <f t="shared" si="434"/>
        <v>58</v>
      </c>
      <c r="S36" s="11">
        <v>355</v>
      </c>
      <c r="T36" s="548">
        <f t="shared" si="365"/>
        <v>0.625</v>
      </c>
      <c r="U36" s="11">
        <v>35</v>
      </c>
      <c r="V36" s="12">
        <f t="shared" si="366"/>
        <v>8.9743589743589744E-2</v>
      </c>
      <c r="W36" s="13"/>
      <c r="X36" s="13"/>
      <c r="Y36" s="25"/>
      <c r="Z36" s="37"/>
      <c r="AA36" s="10"/>
      <c r="AB36" s="11"/>
      <c r="AC36" s="61">
        <f t="shared" si="435"/>
        <v>625</v>
      </c>
      <c r="AD36" s="61">
        <f t="shared" si="436"/>
        <v>58</v>
      </c>
      <c r="AE36" s="11">
        <v>354</v>
      </c>
      <c r="AF36" s="548">
        <f t="shared" si="367"/>
        <v>0.63200000000000001</v>
      </c>
      <c r="AG36" s="11">
        <v>41</v>
      </c>
      <c r="AH36" s="12">
        <f t="shared" si="368"/>
        <v>0.10379746835443038</v>
      </c>
      <c r="AI36" s="13"/>
      <c r="AJ36" s="13"/>
      <c r="AK36" s="25"/>
      <c r="AL36" s="37"/>
      <c r="AM36" s="10"/>
      <c r="AN36" s="11"/>
      <c r="AO36" s="61">
        <f t="shared" si="437"/>
        <v>184</v>
      </c>
      <c r="AP36" s="61">
        <f t="shared" si="438"/>
        <v>18</v>
      </c>
      <c r="AQ36" s="11">
        <v>96</v>
      </c>
      <c r="AR36" s="12">
        <f t="shared" si="369"/>
        <v>0.59239130434782605</v>
      </c>
      <c r="AS36" s="11">
        <v>13</v>
      </c>
      <c r="AT36" s="12">
        <f t="shared" si="370"/>
        <v>0.11926605504587157</v>
      </c>
      <c r="AU36" s="13"/>
      <c r="AV36" s="13"/>
      <c r="AW36" s="25"/>
      <c r="AX36" s="37"/>
      <c r="AY36" s="10"/>
      <c r="AZ36" s="11"/>
      <c r="BA36" s="61">
        <f t="shared" si="439"/>
        <v>623</v>
      </c>
      <c r="BB36" s="61">
        <f t="shared" si="440"/>
        <v>57</v>
      </c>
      <c r="BC36" s="11">
        <v>342</v>
      </c>
      <c r="BD36" s="548">
        <f t="shared" si="371"/>
        <v>0.6099518459069021</v>
      </c>
      <c r="BE36" s="11">
        <v>38</v>
      </c>
      <c r="BF36" s="12">
        <f t="shared" si="372"/>
        <v>0.1</v>
      </c>
      <c r="BG36" s="13"/>
      <c r="BH36" s="13"/>
      <c r="BI36" s="25"/>
      <c r="BJ36" s="37"/>
      <c r="BK36" s="10"/>
      <c r="BL36" s="11"/>
      <c r="BM36" s="61">
        <f t="shared" si="441"/>
        <v>621</v>
      </c>
      <c r="BN36" s="61">
        <f t="shared" si="442"/>
        <v>57</v>
      </c>
      <c r="BO36" s="11">
        <v>356</v>
      </c>
      <c r="BP36" s="548">
        <f t="shared" si="373"/>
        <v>0.64251207729468596</v>
      </c>
      <c r="BQ36" s="11">
        <v>43</v>
      </c>
      <c r="BR36" s="12">
        <f t="shared" si="374"/>
        <v>0.10776942355889724</v>
      </c>
      <c r="BS36" s="13"/>
      <c r="BT36" s="13"/>
      <c r="BU36" s="25"/>
      <c r="BV36" s="37"/>
      <c r="BW36" s="10"/>
      <c r="BX36" s="11"/>
      <c r="BY36" s="61">
        <f t="shared" si="443"/>
        <v>625</v>
      </c>
      <c r="BZ36" s="61">
        <f t="shared" si="444"/>
        <v>58</v>
      </c>
      <c r="CA36" s="11">
        <v>342</v>
      </c>
      <c r="CB36" s="12">
        <f t="shared" si="375"/>
        <v>0.62239999999999995</v>
      </c>
      <c r="CC36" s="11">
        <v>47</v>
      </c>
      <c r="CD36" s="12">
        <f t="shared" si="376"/>
        <v>0.12082262210796915</v>
      </c>
      <c r="CE36" s="537">
        <v>148.68299999999999</v>
      </c>
      <c r="CF36" s="13"/>
      <c r="CG36" s="25"/>
      <c r="CH36" s="37"/>
      <c r="CI36" s="10"/>
      <c r="CJ36" s="11"/>
      <c r="CK36" s="61">
        <f t="shared" si="477"/>
        <v>618</v>
      </c>
      <c r="CL36" s="61">
        <f t="shared" si="446"/>
        <v>57</v>
      </c>
      <c r="CM36" s="11">
        <v>346</v>
      </c>
      <c r="CN36" s="548">
        <f t="shared" si="377"/>
        <v>0.60679611650485432</v>
      </c>
      <c r="CO36" s="11">
        <v>29</v>
      </c>
      <c r="CP36" s="12">
        <f t="shared" si="378"/>
        <v>7.7333333333333337E-2</v>
      </c>
      <c r="CQ36" s="13"/>
      <c r="CR36" s="13"/>
      <c r="CS36" s="25"/>
      <c r="CT36" s="37"/>
      <c r="CU36" s="10">
        <v>1</v>
      </c>
      <c r="CV36" s="11"/>
      <c r="CW36" s="61">
        <f t="shared" si="447"/>
        <v>622</v>
      </c>
      <c r="CX36" s="61">
        <f t="shared" si="448"/>
        <v>58</v>
      </c>
      <c r="CY36" s="11">
        <v>339</v>
      </c>
      <c r="CZ36" s="12">
        <f t="shared" si="379"/>
        <v>0.58520900321543412</v>
      </c>
      <c r="DA36" s="11">
        <v>25</v>
      </c>
      <c r="DB36" s="12">
        <f t="shared" si="380"/>
        <v>6.8681318681318687E-2</v>
      </c>
      <c r="DC36" s="537">
        <v>149.565</v>
      </c>
      <c r="DD36" s="13"/>
      <c r="DE36" s="25"/>
      <c r="DF36" s="37"/>
      <c r="DG36" s="10"/>
      <c r="DH36" s="11"/>
      <c r="DI36" s="61">
        <f t="shared" si="449"/>
        <v>620</v>
      </c>
      <c r="DJ36" s="61">
        <f t="shared" si="450"/>
        <v>58</v>
      </c>
      <c r="DK36" s="11">
        <v>347</v>
      </c>
      <c r="DL36" s="12">
        <f t="shared" si="381"/>
        <v>0.60483870967741937</v>
      </c>
      <c r="DM36" s="11">
        <v>28</v>
      </c>
      <c r="DN36" s="12">
        <f t="shared" si="382"/>
        <v>7.4666666666666673E-2</v>
      </c>
      <c r="DO36" s="13"/>
      <c r="DP36" s="13"/>
      <c r="DQ36" s="25"/>
      <c r="DR36" s="37"/>
      <c r="DS36" s="10">
        <v>1</v>
      </c>
      <c r="DT36" s="11"/>
      <c r="DU36" s="61">
        <f t="shared" si="451"/>
        <v>178</v>
      </c>
      <c r="DV36" s="61">
        <f t="shared" si="452"/>
        <v>17</v>
      </c>
      <c r="DW36" s="11">
        <v>98</v>
      </c>
      <c r="DX36" s="548">
        <f t="shared" si="383"/>
        <v>0.6235955056179775</v>
      </c>
      <c r="DY36" s="11">
        <v>13</v>
      </c>
      <c r="DZ36" s="12">
        <f t="shared" si="384"/>
        <v>0.11711711711711711</v>
      </c>
      <c r="EA36" s="13"/>
      <c r="EB36" s="13"/>
      <c r="EC36" s="25"/>
      <c r="ED36" s="37"/>
      <c r="EE36" s="10">
        <v>1</v>
      </c>
      <c r="EF36" s="11"/>
      <c r="EG36" s="61">
        <f t="shared" si="453"/>
        <v>621</v>
      </c>
      <c r="EH36" s="61">
        <f t="shared" si="454"/>
        <v>58</v>
      </c>
      <c r="EI36" s="11">
        <v>313</v>
      </c>
      <c r="EJ36" s="12">
        <f t="shared" si="385"/>
        <v>0.56682769726247983</v>
      </c>
      <c r="EK36" s="11">
        <v>39</v>
      </c>
      <c r="EL36" s="12">
        <f t="shared" si="386"/>
        <v>0.11079545454545454</v>
      </c>
      <c r="EM36" s="13"/>
      <c r="EN36" s="13"/>
      <c r="EO36" s="25"/>
      <c r="EP36" s="37"/>
      <c r="EQ36" s="10"/>
      <c r="ER36" s="11"/>
      <c r="ES36" s="61">
        <f t="shared" si="455"/>
        <v>623</v>
      </c>
      <c r="ET36" s="61">
        <f t="shared" si="456"/>
        <v>58</v>
      </c>
      <c r="EU36" s="11">
        <v>317</v>
      </c>
      <c r="EV36" s="12">
        <f t="shared" si="387"/>
        <v>0.5826645264847512</v>
      </c>
      <c r="EW36" s="11">
        <v>46</v>
      </c>
      <c r="EX36" s="12">
        <f t="shared" si="388"/>
        <v>0.12672176308539945</v>
      </c>
      <c r="EY36" s="13"/>
      <c r="EZ36" s="13"/>
      <c r="FA36" s="25"/>
      <c r="FB36" s="37"/>
      <c r="FC36" s="10"/>
      <c r="FD36" s="11"/>
      <c r="FE36" s="61">
        <f t="shared" si="457"/>
        <v>617</v>
      </c>
      <c r="FF36" s="61">
        <f t="shared" si="458"/>
        <v>58</v>
      </c>
      <c r="FG36" s="11">
        <v>318</v>
      </c>
      <c r="FH36" s="538">
        <f t="shared" si="389"/>
        <v>0.5915721231766613</v>
      </c>
      <c r="FI36" s="11">
        <v>47</v>
      </c>
      <c r="FJ36" s="12">
        <f t="shared" si="390"/>
        <v>0.12876712328767123</v>
      </c>
      <c r="FK36" s="13"/>
      <c r="FL36" s="13"/>
      <c r="FM36" s="25"/>
      <c r="FN36" s="37"/>
      <c r="FO36" s="10">
        <v>1</v>
      </c>
      <c r="FP36" s="11"/>
      <c r="FQ36" s="61">
        <f t="shared" si="459"/>
        <v>621</v>
      </c>
      <c r="FR36" s="61">
        <f t="shared" si="460"/>
        <v>57</v>
      </c>
      <c r="FS36" s="11">
        <v>328</v>
      </c>
      <c r="FT36" s="538">
        <f t="shared" si="391"/>
        <v>0.5748792270531401</v>
      </c>
      <c r="FU36" s="11">
        <v>29</v>
      </c>
      <c r="FV36" s="12">
        <f t="shared" si="392"/>
        <v>8.1232492997198882E-2</v>
      </c>
      <c r="FW36" s="13"/>
      <c r="FX36" s="13"/>
      <c r="FY36" s="25"/>
      <c r="FZ36" s="37"/>
      <c r="GA36" s="10">
        <v>2</v>
      </c>
      <c r="GB36" s="11"/>
      <c r="GC36" s="61">
        <f t="shared" si="461"/>
        <v>619</v>
      </c>
      <c r="GD36" s="61">
        <f t="shared" si="462"/>
        <v>58</v>
      </c>
      <c r="GE36" s="11">
        <v>322</v>
      </c>
      <c r="GF36" s="12">
        <f t="shared" si="393"/>
        <v>0.57996768982229407</v>
      </c>
      <c r="GG36" s="11">
        <v>37</v>
      </c>
      <c r="GH36" s="12">
        <f t="shared" si="394"/>
        <v>0.10306406685236769</v>
      </c>
      <c r="GI36" s="13"/>
      <c r="GJ36" s="13"/>
      <c r="GK36" s="25"/>
      <c r="GL36" s="37"/>
      <c r="GM36" s="10"/>
      <c r="GN36" s="11"/>
      <c r="GO36" s="61">
        <f t="shared" si="463"/>
        <v>624</v>
      </c>
      <c r="GP36" s="61">
        <f t="shared" si="464"/>
        <v>58</v>
      </c>
      <c r="GQ36" s="11">
        <v>350</v>
      </c>
      <c r="GR36" s="569">
        <f t="shared" si="395"/>
        <v>0.59775641025641024</v>
      </c>
      <c r="GS36" s="11">
        <v>23</v>
      </c>
      <c r="GT36" s="12">
        <f t="shared" si="396"/>
        <v>6.1662198391420911E-2</v>
      </c>
      <c r="GU36" s="13"/>
      <c r="GV36" s="13"/>
      <c r="GW36" s="25"/>
      <c r="GX36" s="37"/>
      <c r="GY36" s="10"/>
      <c r="GZ36" s="11"/>
      <c r="HA36" s="61">
        <f t="shared" si="465"/>
        <v>181</v>
      </c>
      <c r="HB36" s="61">
        <f t="shared" si="466"/>
        <v>18</v>
      </c>
      <c r="HC36" s="11">
        <v>90</v>
      </c>
      <c r="HD36" s="12">
        <f t="shared" si="397"/>
        <v>0.51933701657458564</v>
      </c>
      <c r="HE36" s="11">
        <v>4</v>
      </c>
      <c r="HF36" s="12">
        <f t="shared" si="398"/>
        <v>4.2553191489361701E-2</v>
      </c>
      <c r="HG36" s="13"/>
      <c r="HH36" s="13"/>
      <c r="HI36" s="25"/>
      <c r="HJ36" s="37"/>
      <c r="HK36" s="10">
        <v>1</v>
      </c>
      <c r="HL36" s="11"/>
      <c r="HM36" s="61">
        <f t="shared" si="467"/>
        <v>625</v>
      </c>
      <c r="HN36" s="61">
        <f t="shared" si="468"/>
        <v>58</v>
      </c>
      <c r="HO36" s="11">
        <v>231</v>
      </c>
      <c r="HP36" s="12">
        <f t="shared" si="399"/>
        <v>0.42559999999999998</v>
      </c>
      <c r="HQ36" s="11">
        <v>35</v>
      </c>
      <c r="HR36" s="12">
        <f t="shared" si="400"/>
        <v>0.13157894736842105</v>
      </c>
      <c r="HS36" s="13"/>
      <c r="HT36" s="13"/>
      <c r="HU36" s="25"/>
      <c r="HV36" s="37"/>
      <c r="HW36" s="10"/>
      <c r="HX36" s="11"/>
      <c r="HY36" s="61">
        <f t="shared" si="469"/>
        <v>623</v>
      </c>
      <c r="HZ36" s="61">
        <f t="shared" si="470"/>
        <v>58</v>
      </c>
      <c r="IA36" s="11">
        <v>304</v>
      </c>
      <c r="IB36" s="12">
        <f t="shared" si="401"/>
        <v>0.5409309791332263</v>
      </c>
      <c r="IC36" s="11">
        <v>33</v>
      </c>
      <c r="ID36" s="12">
        <f t="shared" si="402"/>
        <v>9.7922848664688422E-2</v>
      </c>
      <c r="IE36" s="13"/>
      <c r="IF36" s="13"/>
      <c r="IG36" s="25"/>
      <c r="IH36" s="37"/>
      <c r="II36" s="10"/>
      <c r="IJ36" s="11"/>
      <c r="IK36" s="61">
        <f t="shared" si="471"/>
        <v>623</v>
      </c>
      <c r="IL36" s="61">
        <f t="shared" si="472"/>
        <v>58</v>
      </c>
      <c r="IM36" s="11">
        <v>320</v>
      </c>
      <c r="IN36" s="12">
        <f t="shared" si="403"/>
        <v>0.5842696629213483</v>
      </c>
      <c r="IO36" s="11">
        <v>44</v>
      </c>
      <c r="IP36" s="12">
        <f t="shared" si="404"/>
        <v>0.12087912087912088</v>
      </c>
      <c r="IQ36" s="13"/>
      <c r="IR36" s="13"/>
      <c r="IS36" s="25"/>
      <c r="IT36" s="37"/>
      <c r="IU36" s="10"/>
      <c r="IV36" s="11"/>
      <c r="IW36" s="61">
        <f t="shared" si="473"/>
        <v>0</v>
      </c>
      <c r="IX36" s="61">
        <f t="shared" ref="IX36:IX38" si="485">IX35-IV36</f>
        <v>46</v>
      </c>
      <c r="IY36" s="11"/>
      <c r="IZ36" s="12" t="e">
        <f t="shared" si="405"/>
        <v>#DIV/0!</v>
      </c>
      <c r="JA36" s="11"/>
      <c r="JB36" s="12" t="e">
        <f t="shared" si="406"/>
        <v>#DIV/0!</v>
      </c>
      <c r="JC36" s="13"/>
      <c r="JD36" s="13"/>
      <c r="JE36" s="25"/>
      <c r="JF36" s="37"/>
      <c r="JG36" s="10">
        <f t="shared" si="407"/>
        <v>7</v>
      </c>
      <c r="JH36" s="14">
        <f t="shared" si="408"/>
        <v>0</v>
      </c>
      <c r="JI36" s="373">
        <f t="shared" si="409"/>
        <v>11735</v>
      </c>
      <c r="JJ36" s="11">
        <f t="shared" ref="JJ36:JJ38" si="486">+F36+R36+AD36+AP36+BB36+BN36+BZ36+CL36+CX36+DJ36+DV36+EH36+ET36+FF36+GD36+GP36+HB36+HN36+HZ36+FR36+IL36+IX36</f>
        <v>1139</v>
      </c>
      <c r="JK36" s="11">
        <f t="shared" si="411"/>
        <v>6850</v>
      </c>
      <c r="JL36" s="79">
        <f t="shared" si="412"/>
        <v>0.5837239028547081</v>
      </c>
      <c r="JM36" s="15">
        <f t="shared" si="413"/>
        <v>678</v>
      </c>
      <c r="JN36" s="12">
        <f t="shared" si="414"/>
        <v>9.8978102189781023E-2</v>
      </c>
      <c r="JO36" s="16">
        <v>50.7</v>
      </c>
      <c r="JP36" s="17">
        <v>6165</v>
      </c>
      <c r="JQ36" s="16">
        <f t="shared" si="143"/>
        <v>90</v>
      </c>
      <c r="JR36" s="16">
        <v>197</v>
      </c>
      <c r="JS36" s="369">
        <f t="shared" si="81"/>
        <v>0.29056047197640117</v>
      </c>
      <c r="JT36" s="23"/>
      <c r="JU36" s="399"/>
      <c r="JV36" s="404">
        <f t="shared" si="416"/>
        <v>0.61096938775510201</v>
      </c>
      <c r="JW36" s="401">
        <f t="shared" si="417"/>
        <v>0.59117722492946911</v>
      </c>
      <c r="JX36" s="406">
        <f t="shared" si="418"/>
        <v>0.54902962206332995</v>
      </c>
      <c r="JY36" s="743"/>
      <c r="JZ36" s="690"/>
      <c r="KA36" s="746"/>
      <c r="KB36" s="718">
        <f t="shared" ref="KB36" si="487">SUM(E29,Q29,AC29,AO29,BA29,BM29,BY29)</f>
        <v>3927</v>
      </c>
      <c r="KC36" s="714"/>
      <c r="KD36" s="714">
        <f t="shared" ref="KD36" si="488">SUM(CK29,CW29,DI29,DU29,EG29,ES29,FE29)</f>
        <v>3911</v>
      </c>
      <c r="KE36" s="714"/>
      <c r="KF36" s="714">
        <f t="shared" ref="KF36" si="489">SUM(FQ29,GC29,GO29,HA29,HM29,HY29,IK29)</f>
        <v>3932</v>
      </c>
      <c r="KG36" s="759"/>
      <c r="KH36" s="761" t="s">
        <v>65</v>
      </c>
      <c r="KI36" s="67">
        <f t="shared" si="425"/>
        <v>0</v>
      </c>
      <c r="KJ36" s="430">
        <f t="shared" ref="KJ36" si="490">KI36/KB36</f>
        <v>0</v>
      </c>
      <c r="KK36" s="67">
        <f t="shared" si="427"/>
        <v>3</v>
      </c>
      <c r="KL36" s="425">
        <f t="shared" ref="KL36" si="491">KK36/KD36</f>
        <v>7.6706724622858599E-4</v>
      </c>
      <c r="KM36" s="67">
        <f t="shared" si="429"/>
        <v>4</v>
      </c>
      <c r="KN36" s="425">
        <f>KM36/KF36</f>
        <v>1.017293997965412E-3</v>
      </c>
    </row>
    <row r="37" spans="1:300" ht="19.5" thickBot="1" x14ac:dyDescent="0.3">
      <c r="A37" s="734"/>
      <c r="B37" s="436">
        <f t="shared" si="430"/>
        <v>45622</v>
      </c>
      <c r="C37" s="10"/>
      <c r="D37" s="11"/>
      <c r="E37" s="61">
        <f t="shared" si="431"/>
        <v>618</v>
      </c>
      <c r="F37" s="61">
        <f t="shared" si="431"/>
        <v>58</v>
      </c>
      <c r="G37" s="11">
        <v>316</v>
      </c>
      <c r="H37" s="12">
        <f t="shared" si="364"/>
        <v>0.59708737864077666</v>
      </c>
      <c r="I37" s="11">
        <v>53</v>
      </c>
      <c r="J37" s="12">
        <f t="shared" si="432"/>
        <v>0.14363143631436315</v>
      </c>
      <c r="K37" s="13"/>
      <c r="L37" s="11"/>
      <c r="M37" s="25"/>
      <c r="N37" s="37"/>
      <c r="O37" s="10"/>
      <c r="P37" s="11"/>
      <c r="Q37" s="61">
        <f t="shared" si="433"/>
        <v>624</v>
      </c>
      <c r="R37" s="61">
        <f t="shared" si="434"/>
        <v>58</v>
      </c>
      <c r="S37" s="11">
        <v>379</v>
      </c>
      <c r="T37" s="12">
        <f t="shared" si="365"/>
        <v>0.67628205128205132</v>
      </c>
      <c r="U37" s="11">
        <v>43</v>
      </c>
      <c r="V37" s="12">
        <f t="shared" si="366"/>
        <v>0.1018957345971564</v>
      </c>
      <c r="W37" s="549">
        <v>153.678</v>
      </c>
      <c r="X37" s="11"/>
      <c r="Y37" s="25"/>
      <c r="Z37" s="37"/>
      <c r="AA37" s="10"/>
      <c r="AB37" s="11"/>
      <c r="AC37" s="61">
        <f t="shared" si="435"/>
        <v>625</v>
      </c>
      <c r="AD37" s="61">
        <f t="shared" si="436"/>
        <v>58</v>
      </c>
      <c r="AE37" s="11">
        <v>375</v>
      </c>
      <c r="AF37" s="12">
        <f t="shared" si="367"/>
        <v>0.66080000000000005</v>
      </c>
      <c r="AG37" s="11">
        <v>38</v>
      </c>
      <c r="AH37" s="12">
        <f t="shared" si="368"/>
        <v>9.2009685230024216E-2</v>
      </c>
      <c r="AI37" s="549">
        <v>153.678</v>
      </c>
      <c r="AJ37" s="11"/>
      <c r="AK37" s="25"/>
      <c r="AL37" s="37"/>
      <c r="AM37" s="10">
        <v>2</v>
      </c>
      <c r="AN37" s="11"/>
      <c r="AO37" s="61">
        <f t="shared" si="437"/>
        <v>182</v>
      </c>
      <c r="AP37" s="61">
        <f t="shared" si="438"/>
        <v>18</v>
      </c>
      <c r="AQ37" s="11">
        <v>101</v>
      </c>
      <c r="AR37" s="559">
        <f t="shared" si="369"/>
        <v>0.67032967032967028</v>
      </c>
      <c r="AS37" s="11">
        <v>21</v>
      </c>
      <c r="AT37" s="12">
        <f t="shared" si="370"/>
        <v>0.1721311475409836</v>
      </c>
      <c r="AU37" s="13"/>
      <c r="AV37" s="11"/>
      <c r="AW37" s="25"/>
      <c r="AX37" s="37"/>
      <c r="AY37" s="10"/>
      <c r="AZ37" s="11"/>
      <c r="BA37" s="61">
        <f t="shared" si="439"/>
        <v>623</v>
      </c>
      <c r="BB37" s="61">
        <f t="shared" si="440"/>
        <v>57</v>
      </c>
      <c r="BC37" s="11">
        <v>354</v>
      </c>
      <c r="BD37" s="12">
        <f t="shared" si="371"/>
        <v>0.6243980738362761</v>
      </c>
      <c r="BE37" s="11">
        <v>35</v>
      </c>
      <c r="BF37" s="12">
        <f t="shared" si="372"/>
        <v>8.9974293059125965E-2</v>
      </c>
      <c r="BG37" s="549">
        <v>154.29</v>
      </c>
      <c r="BH37" s="11"/>
      <c r="BI37" s="25"/>
      <c r="BJ37" s="37"/>
      <c r="BK37" s="10"/>
      <c r="BL37" s="11"/>
      <c r="BM37" s="61">
        <f t="shared" si="441"/>
        <v>621</v>
      </c>
      <c r="BN37" s="61">
        <f t="shared" si="442"/>
        <v>57</v>
      </c>
      <c r="BO37" s="11">
        <v>358</v>
      </c>
      <c r="BP37" s="12">
        <f t="shared" si="373"/>
        <v>0.66666666666666663</v>
      </c>
      <c r="BQ37" s="11">
        <v>56</v>
      </c>
      <c r="BR37" s="12">
        <f t="shared" si="374"/>
        <v>0.13526570048309178</v>
      </c>
      <c r="BS37" s="549">
        <v>154.29</v>
      </c>
      <c r="BT37" s="11"/>
      <c r="BU37" s="25"/>
      <c r="BV37" s="37"/>
      <c r="BW37" s="10"/>
      <c r="BX37" s="11"/>
      <c r="BY37" s="61">
        <f t="shared" si="443"/>
        <v>625</v>
      </c>
      <c r="BZ37" s="61">
        <f t="shared" si="444"/>
        <v>58</v>
      </c>
      <c r="CA37" s="11">
        <v>340</v>
      </c>
      <c r="CB37" s="548">
        <f t="shared" si="375"/>
        <v>0.66080000000000005</v>
      </c>
      <c r="CC37" s="11">
        <v>73</v>
      </c>
      <c r="CD37" s="12">
        <f t="shared" si="376"/>
        <v>0.17675544794188863</v>
      </c>
      <c r="CE37" s="13"/>
      <c r="CF37" s="11"/>
      <c r="CG37" s="25"/>
      <c r="CH37" s="37"/>
      <c r="CI37" s="10">
        <v>1</v>
      </c>
      <c r="CJ37" s="11"/>
      <c r="CK37" s="61">
        <f t="shared" si="477"/>
        <v>617</v>
      </c>
      <c r="CL37" s="61">
        <f t="shared" si="446"/>
        <v>57</v>
      </c>
      <c r="CM37" s="11">
        <v>347</v>
      </c>
      <c r="CN37" s="12">
        <f t="shared" si="377"/>
        <v>0.61912479740680715</v>
      </c>
      <c r="CO37" s="11">
        <v>35</v>
      </c>
      <c r="CP37" s="12">
        <f t="shared" si="378"/>
        <v>9.1623036649214659E-2</v>
      </c>
      <c r="CQ37" s="549">
        <v>153.678</v>
      </c>
      <c r="CR37" s="11"/>
      <c r="CS37" s="25"/>
      <c r="CT37" s="37"/>
      <c r="CU37" s="10"/>
      <c r="CV37" s="11"/>
      <c r="CW37" s="61">
        <f t="shared" si="447"/>
        <v>622</v>
      </c>
      <c r="CX37" s="61">
        <f t="shared" si="448"/>
        <v>58</v>
      </c>
      <c r="CY37" s="11">
        <v>340</v>
      </c>
      <c r="CZ37" s="548">
        <f t="shared" si="379"/>
        <v>0.60771704180064312</v>
      </c>
      <c r="DA37" s="11">
        <v>38</v>
      </c>
      <c r="DB37" s="12">
        <f t="shared" si="380"/>
        <v>0.10052910052910052</v>
      </c>
      <c r="DC37" s="13"/>
      <c r="DD37" s="11"/>
      <c r="DE37" s="25"/>
      <c r="DF37" s="37"/>
      <c r="DG37" s="10"/>
      <c r="DH37" s="11"/>
      <c r="DI37" s="61">
        <f t="shared" si="449"/>
        <v>620</v>
      </c>
      <c r="DJ37" s="61">
        <f t="shared" si="450"/>
        <v>58</v>
      </c>
      <c r="DK37" s="11">
        <v>388</v>
      </c>
      <c r="DL37" s="559">
        <f t="shared" si="381"/>
        <v>0.69032258064516128</v>
      </c>
      <c r="DM37" s="11">
        <v>40</v>
      </c>
      <c r="DN37" s="12">
        <f t="shared" si="382"/>
        <v>9.3457943925233641E-2</v>
      </c>
      <c r="DO37" s="13"/>
      <c r="DP37" s="11"/>
      <c r="DQ37" s="25"/>
      <c r="DR37" s="37"/>
      <c r="DS37" s="10"/>
      <c r="DT37" s="11"/>
      <c r="DU37" s="61">
        <f t="shared" si="451"/>
        <v>178</v>
      </c>
      <c r="DV37" s="61">
        <f t="shared" si="452"/>
        <v>17</v>
      </c>
      <c r="DW37" s="11">
        <v>95</v>
      </c>
      <c r="DX37" s="12">
        <f t="shared" si="383"/>
        <v>0.6179775280898876</v>
      </c>
      <c r="DY37" s="11">
        <v>15</v>
      </c>
      <c r="DZ37" s="12">
        <f t="shared" si="384"/>
        <v>0.13636363636363635</v>
      </c>
      <c r="EA37" s="549">
        <v>153.98400000000001</v>
      </c>
      <c r="EB37" s="11"/>
      <c r="EC37" s="25"/>
      <c r="ED37" s="37"/>
      <c r="EE37" s="10"/>
      <c r="EF37" s="11"/>
      <c r="EG37" s="61">
        <f t="shared" si="453"/>
        <v>621</v>
      </c>
      <c r="EH37" s="61">
        <f t="shared" si="454"/>
        <v>58</v>
      </c>
      <c r="EI37" s="11">
        <v>335</v>
      </c>
      <c r="EJ37" s="548">
        <f t="shared" si="385"/>
        <v>0.61996779388083734</v>
      </c>
      <c r="EK37" s="11">
        <v>50</v>
      </c>
      <c r="EL37" s="12">
        <f t="shared" si="386"/>
        <v>0.12987012987012986</v>
      </c>
      <c r="EM37" s="13"/>
      <c r="EN37" s="11"/>
      <c r="EO37" s="25"/>
      <c r="EP37" s="37"/>
      <c r="EQ37" s="10"/>
      <c r="ER37" s="11"/>
      <c r="ES37" s="61">
        <f t="shared" si="455"/>
        <v>623</v>
      </c>
      <c r="ET37" s="61">
        <f t="shared" si="456"/>
        <v>58</v>
      </c>
      <c r="EU37" s="11">
        <v>363</v>
      </c>
      <c r="EV37" s="548">
        <f t="shared" si="387"/>
        <v>0.6565008025682183</v>
      </c>
      <c r="EW37" s="11">
        <v>46</v>
      </c>
      <c r="EX37" s="12">
        <f t="shared" si="388"/>
        <v>0.11246943765281174</v>
      </c>
      <c r="EY37" s="13"/>
      <c r="EZ37" s="11"/>
      <c r="FA37" s="25"/>
      <c r="FB37" s="37"/>
      <c r="FC37" s="10"/>
      <c r="FD37" s="11"/>
      <c r="FE37" s="61">
        <f t="shared" si="457"/>
        <v>617</v>
      </c>
      <c r="FF37" s="61">
        <f t="shared" si="458"/>
        <v>58</v>
      </c>
      <c r="FG37" s="11">
        <v>333</v>
      </c>
      <c r="FH37" s="12">
        <f t="shared" si="389"/>
        <v>0.61264181523500816</v>
      </c>
      <c r="FI37" s="11">
        <v>45</v>
      </c>
      <c r="FJ37" s="12">
        <f t="shared" si="390"/>
        <v>0.11904761904761904</v>
      </c>
      <c r="FK37" s="537">
        <v>147.80099999999999</v>
      </c>
      <c r="FL37" s="11"/>
      <c r="FM37" s="25"/>
      <c r="FN37" s="37"/>
      <c r="FO37" s="10"/>
      <c r="FP37" s="11"/>
      <c r="FQ37" s="61">
        <f t="shared" si="459"/>
        <v>621</v>
      </c>
      <c r="FR37" s="61">
        <f t="shared" si="460"/>
        <v>57</v>
      </c>
      <c r="FS37" s="11">
        <v>326</v>
      </c>
      <c r="FT37" s="12">
        <f t="shared" si="391"/>
        <v>0.60064412238325282</v>
      </c>
      <c r="FU37" s="11">
        <v>47</v>
      </c>
      <c r="FV37" s="12">
        <f t="shared" si="392"/>
        <v>0.12600536193029491</v>
      </c>
      <c r="FW37" s="537">
        <v>148.68299999999999</v>
      </c>
      <c r="FX37" s="11"/>
      <c r="FY37" s="25"/>
      <c r="FZ37" s="37"/>
      <c r="GA37" s="10"/>
      <c r="GB37" s="11"/>
      <c r="GC37" s="61">
        <f t="shared" si="461"/>
        <v>619</v>
      </c>
      <c r="GD37" s="61">
        <f t="shared" si="462"/>
        <v>58</v>
      </c>
      <c r="GE37" s="11">
        <v>345</v>
      </c>
      <c r="GF37" s="548">
        <f t="shared" si="393"/>
        <v>0.60904684975767365</v>
      </c>
      <c r="GG37" s="11">
        <v>32</v>
      </c>
      <c r="GH37" s="12">
        <f t="shared" si="394"/>
        <v>8.4880636604774531E-2</v>
      </c>
      <c r="GI37" s="13"/>
      <c r="GJ37" s="11"/>
      <c r="GK37" s="25"/>
      <c r="GL37" s="37"/>
      <c r="GM37" s="10"/>
      <c r="GN37" s="11"/>
      <c r="GO37" s="61">
        <f t="shared" si="463"/>
        <v>624</v>
      </c>
      <c r="GP37" s="61">
        <f t="shared" si="464"/>
        <v>58</v>
      </c>
      <c r="GQ37" s="11">
        <v>328</v>
      </c>
      <c r="GR37" s="569">
        <f t="shared" si="395"/>
        <v>0.57211538461538458</v>
      </c>
      <c r="GS37" s="11">
        <v>29</v>
      </c>
      <c r="GT37" s="12">
        <f t="shared" si="396"/>
        <v>8.1232492997198882E-2</v>
      </c>
      <c r="GU37" s="13"/>
      <c r="GV37" s="11"/>
      <c r="GW37" s="25"/>
      <c r="GX37" s="37"/>
      <c r="GY37" s="10">
        <v>2</v>
      </c>
      <c r="GZ37" s="11"/>
      <c r="HA37" s="61">
        <f t="shared" si="465"/>
        <v>179</v>
      </c>
      <c r="HB37" s="61">
        <f t="shared" si="466"/>
        <v>18</v>
      </c>
      <c r="HC37" s="11">
        <v>84</v>
      </c>
      <c r="HD37" s="12">
        <f t="shared" si="397"/>
        <v>0.56424581005586594</v>
      </c>
      <c r="HE37" s="11">
        <v>17</v>
      </c>
      <c r="HF37" s="12">
        <f t="shared" si="398"/>
        <v>0.16831683168316833</v>
      </c>
      <c r="HG37" s="13"/>
      <c r="HH37" s="11"/>
      <c r="HI37" s="25"/>
      <c r="HJ37" s="37"/>
      <c r="HK37" s="10"/>
      <c r="HL37" s="11"/>
      <c r="HM37" s="61">
        <f t="shared" si="467"/>
        <v>625</v>
      </c>
      <c r="HN37" s="61">
        <f t="shared" si="468"/>
        <v>58</v>
      </c>
      <c r="HO37" s="11">
        <v>324</v>
      </c>
      <c r="HP37" s="12">
        <f t="shared" si="399"/>
        <v>0.5968</v>
      </c>
      <c r="HQ37" s="11">
        <v>49</v>
      </c>
      <c r="HR37" s="12">
        <f t="shared" si="400"/>
        <v>0.13136729222520108</v>
      </c>
      <c r="HS37" s="13"/>
      <c r="HT37" s="11"/>
      <c r="HU37" s="25"/>
      <c r="HV37" s="37"/>
      <c r="HW37" s="10"/>
      <c r="HX37" s="11"/>
      <c r="HY37" s="61">
        <f t="shared" si="469"/>
        <v>623</v>
      </c>
      <c r="HZ37" s="61">
        <f t="shared" si="470"/>
        <v>58</v>
      </c>
      <c r="IA37" s="11">
        <v>351</v>
      </c>
      <c r="IB37" s="548">
        <f t="shared" si="401"/>
        <v>0.6243980738362761</v>
      </c>
      <c r="IC37" s="11">
        <v>38</v>
      </c>
      <c r="ID37" s="12">
        <f t="shared" si="402"/>
        <v>9.7686375321336755E-2</v>
      </c>
      <c r="IE37" s="13"/>
      <c r="IF37" s="11"/>
      <c r="IG37" s="25"/>
      <c r="IH37" s="37"/>
      <c r="II37" s="10"/>
      <c r="IJ37" s="11"/>
      <c r="IK37" s="61">
        <f t="shared" si="471"/>
        <v>623</v>
      </c>
      <c r="IL37" s="61">
        <f t="shared" si="472"/>
        <v>58</v>
      </c>
      <c r="IM37" s="11">
        <v>329</v>
      </c>
      <c r="IN37" s="12">
        <f t="shared" si="403"/>
        <v>0.5826645264847512</v>
      </c>
      <c r="IO37" s="11">
        <v>34</v>
      </c>
      <c r="IP37" s="12">
        <f t="shared" si="404"/>
        <v>9.366391184573003E-2</v>
      </c>
      <c r="IQ37" s="13"/>
      <c r="IR37" s="11"/>
      <c r="IS37" s="25"/>
      <c r="IT37" s="37"/>
      <c r="IU37" s="10"/>
      <c r="IV37" s="11"/>
      <c r="IW37" s="61">
        <f t="shared" si="473"/>
        <v>0</v>
      </c>
      <c r="IX37" s="61">
        <f t="shared" si="485"/>
        <v>46</v>
      </c>
      <c r="IY37" s="11"/>
      <c r="IZ37" s="12" t="e">
        <f t="shared" si="405"/>
        <v>#DIV/0!</v>
      </c>
      <c r="JA37" s="11"/>
      <c r="JB37" s="12" t="e">
        <f t="shared" si="406"/>
        <v>#DIV/0!</v>
      </c>
      <c r="JC37" s="13"/>
      <c r="JD37" s="11"/>
      <c r="JE37" s="25"/>
      <c r="JF37" s="37"/>
      <c r="JG37" s="10">
        <f t="shared" si="407"/>
        <v>5</v>
      </c>
      <c r="JH37" s="14">
        <f t="shared" si="408"/>
        <v>0</v>
      </c>
      <c r="JI37" s="373">
        <f t="shared" si="409"/>
        <v>11730</v>
      </c>
      <c r="JJ37" s="11">
        <f t="shared" si="486"/>
        <v>1139</v>
      </c>
      <c r="JK37" s="11">
        <f t="shared" si="411"/>
        <v>7345</v>
      </c>
      <c r="JL37" s="79">
        <f t="shared" si="412"/>
        <v>0.62617220801364026</v>
      </c>
      <c r="JM37" s="15">
        <f t="shared" si="413"/>
        <v>834</v>
      </c>
      <c r="JN37" s="12">
        <f t="shared" si="414"/>
        <v>0.11354663036078966</v>
      </c>
      <c r="JO37" s="16">
        <v>50.3</v>
      </c>
      <c r="JP37" s="17">
        <v>6427</v>
      </c>
      <c r="JQ37" s="16">
        <f t="shared" si="143"/>
        <v>87.501701837985024</v>
      </c>
      <c r="JR37" s="16">
        <v>277</v>
      </c>
      <c r="JS37" s="369">
        <f t="shared" si="81"/>
        <v>0.33213429256594723</v>
      </c>
      <c r="JT37" s="23"/>
      <c r="JU37" s="399"/>
      <c r="JV37" s="404">
        <f t="shared" si="416"/>
        <v>0.64880040837161812</v>
      </c>
      <c r="JW37" s="401">
        <f t="shared" si="417"/>
        <v>0.63365828630066701</v>
      </c>
      <c r="JX37" s="406">
        <f t="shared" si="418"/>
        <v>0.5960654062340317</v>
      </c>
      <c r="JY37" s="743"/>
      <c r="JZ37" s="690"/>
      <c r="KA37" s="746"/>
      <c r="KB37" s="719"/>
      <c r="KC37" s="716"/>
      <c r="KD37" s="716"/>
      <c r="KE37" s="716"/>
      <c r="KF37" s="716"/>
      <c r="KG37" s="760"/>
      <c r="KH37" s="758"/>
      <c r="KI37" s="67">
        <f t="shared" si="425"/>
        <v>2</v>
      </c>
      <c r="KJ37" s="430">
        <f t="shared" ref="KJ37" si="492">KI37/KB36</f>
        <v>5.0929462694168572E-4</v>
      </c>
      <c r="KK37" s="67">
        <f t="shared" si="427"/>
        <v>1</v>
      </c>
      <c r="KL37" s="425">
        <f t="shared" ref="KL37" si="493">KK37/KD36</f>
        <v>2.5568908207619537E-4</v>
      </c>
      <c r="KM37" s="67">
        <f t="shared" si="429"/>
        <v>2</v>
      </c>
      <c r="KN37" s="425">
        <f>KM37/KF36</f>
        <v>5.0864699898270599E-4</v>
      </c>
    </row>
    <row r="38" spans="1:300" ht="20.25" thickTop="1" thickBot="1" x14ac:dyDescent="0.3">
      <c r="A38" s="734"/>
      <c r="B38" s="436">
        <f t="shared" si="430"/>
        <v>45623</v>
      </c>
      <c r="C38" s="10">
        <v>1</v>
      </c>
      <c r="D38" s="11"/>
      <c r="E38" s="61">
        <f t="shared" si="431"/>
        <v>617</v>
      </c>
      <c r="F38" s="61">
        <f t="shared" si="431"/>
        <v>58</v>
      </c>
      <c r="G38" s="11">
        <v>353</v>
      </c>
      <c r="H38" s="548">
        <f t="shared" si="364"/>
        <v>0.64667747163695299</v>
      </c>
      <c r="I38" s="11">
        <v>46</v>
      </c>
      <c r="J38" s="12">
        <f t="shared" si="432"/>
        <v>0.11528822055137844</v>
      </c>
      <c r="K38" s="13"/>
      <c r="L38" s="11"/>
      <c r="M38" s="38"/>
      <c r="N38" s="39"/>
      <c r="O38" s="10"/>
      <c r="P38" s="11"/>
      <c r="Q38" s="61">
        <f t="shared" si="433"/>
        <v>624</v>
      </c>
      <c r="R38" s="61">
        <f t="shared" si="434"/>
        <v>58</v>
      </c>
      <c r="S38" s="11">
        <v>383</v>
      </c>
      <c r="T38" s="571">
        <f t="shared" si="365"/>
        <v>0.67147435897435892</v>
      </c>
      <c r="U38" s="11">
        <v>36</v>
      </c>
      <c r="V38" s="12">
        <f t="shared" si="366"/>
        <v>8.5918854415274457E-2</v>
      </c>
      <c r="W38" s="13"/>
      <c r="X38" s="11"/>
      <c r="Y38" s="38"/>
      <c r="Z38" s="39"/>
      <c r="AA38" s="10"/>
      <c r="AB38" s="11"/>
      <c r="AC38" s="61">
        <f t="shared" si="435"/>
        <v>625</v>
      </c>
      <c r="AD38" s="61">
        <f t="shared" si="436"/>
        <v>58</v>
      </c>
      <c r="AE38" s="11">
        <v>388</v>
      </c>
      <c r="AF38" s="571">
        <f t="shared" si="367"/>
        <v>0.69920000000000004</v>
      </c>
      <c r="AG38" s="11">
        <v>49</v>
      </c>
      <c r="AH38" s="12">
        <f t="shared" si="368"/>
        <v>0.11212814645308924</v>
      </c>
      <c r="AI38" s="13"/>
      <c r="AJ38" s="11"/>
      <c r="AK38" s="38"/>
      <c r="AL38" s="39"/>
      <c r="AM38" s="10">
        <v>3</v>
      </c>
      <c r="AN38" s="11"/>
      <c r="AO38" s="61">
        <f t="shared" si="437"/>
        <v>179</v>
      </c>
      <c r="AP38" s="61">
        <f t="shared" si="438"/>
        <v>18</v>
      </c>
      <c r="AQ38" s="11">
        <v>99</v>
      </c>
      <c r="AR38" s="12">
        <f t="shared" si="369"/>
        <v>0.61452513966480449</v>
      </c>
      <c r="AS38" s="11">
        <v>11</v>
      </c>
      <c r="AT38" s="12">
        <f t="shared" si="370"/>
        <v>0.1</v>
      </c>
      <c r="AU38" s="560">
        <v>159.27600000000001</v>
      </c>
      <c r="AV38" s="11"/>
      <c r="AW38" s="38"/>
      <c r="AX38" s="39"/>
      <c r="AY38" s="10">
        <v>1</v>
      </c>
      <c r="AZ38" s="11"/>
      <c r="BA38" s="61">
        <f t="shared" si="439"/>
        <v>622</v>
      </c>
      <c r="BB38" s="61">
        <f t="shared" si="440"/>
        <v>57</v>
      </c>
      <c r="BC38" s="11">
        <v>356</v>
      </c>
      <c r="BD38" s="12">
        <f t="shared" si="371"/>
        <v>0.64308681672025725</v>
      </c>
      <c r="BE38" s="11">
        <v>44</v>
      </c>
      <c r="BF38" s="12">
        <f t="shared" si="372"/>
        <v>0.11</v>
      </c>
      <c r="BG38" s="13"/>
      <c r="BH38" s="11"/>
      <c r="BI38" s="38"/>
      <c r="BJ38" s="39"/>
      <c r="BK38" s="10"/>
      <c r="BL38" s="11"/>
      <c r="BM38" s="61">
        <f t="shared" si="441"/>
        <v>621</v>
      </c>
      <c r="BN38" s="61">
        <f t="shared" si="442"/>
        <v>57</v>
      </c>
      <c r="BO38" s="11">
        <v>357</v>
      </c>
      <c r="BP38" s="12">
        <f t="shared" si="373"/>
        <v>0.6312399355877617</v>
      </c>
      <c r="BQ38" s="11">
        <v>35</v>
      </c>
      <c r="BR38" s="12">
        <f t="shared" si="374"/>
        <v>8.9285714285714288E-2</v>
      </c>
      <c r="BS38" s="13"/>
      <c r="BT38" s="11"/>
      <c r="BU38" s="38"/>
      <c r="BV38" s="39"/>
      <c r="BW38" s="10"/>
      <c r="BX38" s="11"/>
      <c r="BY38" s="61">
        <f t="shared" si="443"/>
        <v>625</v>
      </c>
      <c r="BZ38" s="61">
        <f t="shared" si="444"/>
        <v>58</v>
      </c>
      <c r="CA38" s="11">
        <v>344</v>
      </c>
      <c r="CB38" s="12">
        <f t="shared" si="375"/>
        <v>0.64959999999999996</v>
      </c>
      <c r="CC38" s="11">
        <v>62</v>
      </c>
      <c r="CD38" s="12">
        <f t="shared" si="376"/>
        <v>0.15270935960591134</v>
      </c>
      <c r="CE38" s="549">
        <v>153.678</v>
      </c>
      <c r="CF38" s="11"/>
      <c r="CG38" s="38"/>
      <c r="CH38" s="39"/>
      <c r="CI38" s="10"/>
      <c r="CJ38" s="11"/>
      <c r="CK38" s="61">
        <f t="shared" si="477"/>
        <v>617</v>
      </c>
      <c r="CL38" s="61">
        <f t="shared" si="446"/>
        <v>57</v>
      </c>
      <c r="CM38" s="11">
        <v>357</v>
      </c>
      <c r="CN38" s="12">
        <f t="shared" si="377"/>
        <v>0.6337115072933549</v>
      </c>
      <c r="CO38" s="11">
        <v>34</v>
      </c>
      <c r="CP38" s="12">
        <f t="shared" si="378"/>
        <v>8.6956521739130432E-2</v>
      </c>
      <c r="CQ38" s="13"/>
      <c r="CR38" s="11"/>
      <c r="CS38" s="38"/>
      <c r="CT38" s="39"/>
      <c r="CU38" s="10"/>
      <c r="CV38" s="11"/>
      <c r="CW38" s="61">
        <f t="shared" si="447"/>
        <v>622</v>
      </c>
      <c r="CX38" s="61">
        <f t="shared" si="448"/>
        <v>58</v>
      </c>
      <c r="CY38" s="11">
        <v>348</v>
      </c>
      <c r="CZ38" s="12">
        <f t="shared" si="379"/>
        <v>0.61736334405144699</v>
      </c>
      <c r="DA38" s="11">
        <v>36</v>
      </c>
      <c r="DB38" s="12">
        <f t="shared" si="380"/>
        <v>9.375E-2</v>
      </c>
      <c r="DC38" s="549">
        <v>154.29</v>
      </c>
      <c r="DD38" s="11"/>
      <c r="DE38" s="38"/>
      <c r="DF38" s="39"/>
      <c r="DG38" s="10"/>
      <c r="DH38" s="11"/>
      <c r="DI38" s="61">
        <f t="shared" si="449"/>
        <v>620</v>
      </c>
      <c r="DJ38" s="61">
        <f t="shared" si="450"/>
        <v>58</v>
      </c>
      <c r="DK38" s="11">
        <v>391</v>
      </c>
      <c r="DL38" s="12">
        <f t="shared" si="381"/>
        <v>0.6919354838709677</v>
      </c>
      <c r="DM38" s="11">
        <v>38</v>
      </c>
      <c r="DN38" s="12">
        <f t="shared" si="382"/>
        <v>8.8578088578088576E-2</v>
      </c>
      <c r="DO38" s="560">
        <v>159.11699999999999</v>
      </c>
      <c r="DP38" s="11"/>
      <c r="DQ38" s="38"/>
      <c r="DR38" s="39"/>
      <c r="DS38" s="10"/>
      <c r="DT38" s="11"/>
      <c r="DU38" s="61">
        <f t="shared" si="451"/>
        <v>178</v>
      </c>
      <c r="DV38" s="61">
        <f t="shared" si="452"/>
        <v>17</v>
      </c>
      <c r="DW38" s="11">
        <v>101</v>
      </c>
      <c r="DX38" s="12">
        <f t="shared" si="383"/>
        <v>0.61235955056179781</v>
      </c>
      <c r="DY38" s="11">
        <v>8</v>
      </c>
      <c r="DZ38" s="12">
        <f t="shared" si="384"/>
        <v>7.3394495412844041E-2</v>
      </c>
      <c r="EA38" s="13"/>
      <c r="EB38" s="11"/>
      <c r="EC38" s="38"/>
      <c r="ED38" s="39"/>
      <c r="EE38" s="10"/>
      <c r="EF38" s="11"/>
      <c r="EG38" s="61">
        <f t="shared" si="453"/>
        <v>621</v>
      </c>
      <c r="EH38" s="61">
        <f t="shared" si="454"/>
        <v>58</v>
      </c>
      <c r="EI38" s="11">
        <v>349</v>
      </c>
      <c r="EJ38" s="12">
        <f t="shared" si="385"/>
        <v>0.63607085346215786</v>
      </c>
      <c r="EK38" s="11">
        <v>46</v>
      </c>
      <c r="EL38" s="12">
        <f t="shared" si="386"/>
        <v>0.11645569620253164</v>
      </c>
      <c r="EM38" s="549">
        <v>153.98400000000001</v>
      </c>
      <c r="EN38" s="11"/>
      <c r="EO38" s="38"/>
      <c r="EP38" s="39"/>
      <c r="EQ38" s="10">
        <v>1</v>
      </c>
      <c r="ER38" s="11"/>
      <c r="ES38" s="61">
        <f t="shared" si="455"/>
        <v>622</v>
      </c>
      <c r="ET38" s="61">
        <f t="shared" si="456"/>
        <v>58</v>
      </c>
      <c r="EU38" s="11">
        <v>373</v>
      </c>
      <c r="EV38" s="12">
        <f t="shared" si="387"/>
        <v>0.67524115755627012</v>
      </c>
      <c r="EW38" s="11">
        <v>47</v>
      </c>
      <c r="EX38" s="12">
        <f t="shared" si="388"/>
        <v>0.11190476190476191</v>
      </c>
      <c r="EY38" s="549">
        <v>153.37200000000001</v>
      </c>
      <c r="EZ38" s="11"/>
      <c r="FA38" s="38"/>
      <c r="FB38" s="39"/>
      <c r="FC38" s="10">
        <v>1</v>
      </c>
      <c r="FD38" s="11"/>
      <c r="FE38" s="61">
        <f t="shared" si="457"/>
        <v>616</v>
      </c>
      <c r="FF38" s="61">
        <f t="shared" si="458"/>
        <v>58</v>
      </c>
      <c r="FG38" s="11">
        <v>340</v>
      </c>
      <c r="FH38" s="548">
        <f t="shared" si="389"/>
        <v>0.60227272727272729</v>
      </c>
      <c r="FI38" s="11">
        <v>31</v>
      </c>
      <c r="FJ38" s="12">
        <f t="shared" si="390"/>
        <v>8.3557951482479784E-2</v>
      </c>
      <c r="FK38" s="13"/>
      <c r="FL38" s="11"/>
      <c r="FM38" s="38"/>
      <c r="FN38" s="39"/>
      <c r="FO38" s="10"/>
      <c r="FP38" s="11"/>
      <c r="FQ38" s="61">
        <f t="shared" si="459"/>
        <v>621</v>
      </c>
      <c r="FR38" s="61">
        <f t="shared" si="460"/>
        <v>57</v>
      </c>
      <c r="FS38" s="11">
        <v>333</v>
      </c>
      <c r="FT38" s="548">
        <f t="shared" si="391"/>
        <v>0.60708534621578103</v>
      </c>
      <c r="FU38" s="11">
        <v>44</v>
      </c>
      <c r="FV38" s="12">
        <f t="shared" si="392"/>
        <v>0.11671087533156499</v>
      </c>
      <c r="FW38" s="13"/>
      <c r="FX38" s="11"/>
      <c r="FY38" s="38"/>
      <c r="FZ38" s="39"/>
      <c r="GA38" s="10">
        <v>1</v>
      </c>
      <c r="GB38" s="11"/>
      <c r="GC38" s="61">
        <f t="shared" si="461"/>
        <v>618</v>
      </c>
      <c r="GD38" s="61">
        <f t="shared" si="462"/>
        <v>58</v>
      </c>
      <c r="GE38" s="11">
        <v>356</v>
      </c>
      <c r="GF38" s="12">
        <f t="shared" si="393"/>
        <v>0.62783171521035597</v>
      </c>
      <c r="GG38" s="11">
        <v>32</v>
      </c>
      <c r="GH38" s="12">
        <f t="shared" si="394"/>
        <v>8.247422680412371E-2</v>
      </c>
      <c r="GI38" s="549">
        <v>152.29</v>
      </c>
      <c r="GJ38" s="11"/>
      <c r="GK38" s="38"/>
      <c r="GL38" s="39"/>
      <c r="GM38" s="10"/>
      <c r="GN38" s="11"/>
      <c r="GO38" s="61">
        <f t="shared" si="463"/>
        <v>624</v>
      </c>
      <c r="GP38" s="61">
        <f t="shared" si="464"/>
        <v>58</v>
      </c>
      <c r="GQ38" s="11">
        <v>338</v>
      </c>
      <c r="GR38" s="569">
        <f t="shared" si="395"/>
        <v>0.58814102564102566</v>
      </c>
      <c r="GS38" s="11">
        <v>29</v>
      </c>
      <c r="GT38" s="12">
        <f t="shared" si="396"/>
        <v>7.901907356948229E-2</v>
      </c>
      <c r="GU38" s="13"/>
      <c r="GV38" s="11"/>
      <c r="GW38" s="38"/>
      <c r="GX38" s="39"/>
      <c r="GY38" s="10"/>
      <c r="GZ38" s="11"/>
      <c r="HA38" s="61">
        <f t="shared" si="465"/>
        <v>179</v>
      </c>
      <c r="HB38" s="61">
        <f t="shared" si="466"/>
        <v>18</v>
      </c>
      <c r="HC38" s="11">
        <v>90</v>
      </c>
      <c r="HD38" s="12">
        <f t="shared" si="397"/>
        <v>0.57541899441340782</v>
      </c>
      <c r="HE38" s="11">
        <v>13</v>
      </c>
      <c r="HF38" s="12">
        <f t="shared" si="398"/>
        <v>0.12621359223300971</v>
      </c>
      <c r="HG38" s="13"/>
      <c r="HH38" s="11"/>
      <c r="HI38" s="38"/>
      <c r="HJ38" s="39"/>
      <c r="HK38" s="10">
        <v>1</v>
      </c>
      <c r="HL38" s="11"/>
      <c r="HM38" s="61">
        <f t="shared" si="467"/>
        <v>624</v>
      </c>
      <c r="HN38" s="61">
        <f t="shared" si="468"/>
        <v>58</v>
      </c>
      <c r="HO38" s="11">
        <v>343</v>
      </c>
      <c r="HP38" s="548">
        <f t="shared" si="399"/>
        <v>0.60416666666666663</v>
      </c>
      <c r="HQ38" s="11">
        <v>34</v>
      </c>
      <c r="HR38" s="12">
        <f t="shared" si="400"/>
        <v>9.0185676392572939E-2</v>
      </c>
      <c r="HS38" s="13"/>
      <c r="HT38" s="11"/>
      <c r="HU38" s="38"/>
      <c r="HV38" s="39"/>
      <c r="HW38" s="10"/>
      <c r="HX38" s="11"/>
      <c r="HY38" s="61">
        <f t="shared" si="469"/>
        <v>623</v>
      </c>
      <c r="HZ38" s="61">
        <f t="shared" si="470"/>
        <v>58</v>
      </c>
      <c r="IA38" s="11">
        <v>356</v>
      </c>
      <c r="IB38" s="12">
        <f t="shared" si="401"/>
        <v>0.6436597110754414</v>
      </c>
      <c r="IC38" s="11">
        <v>45</v>
      </c>
      <c r="ID38" s="12">
        <f t="shared" si="402"/>
        <v>0.11221945137157108</v>
      </c>
      <c r="IE38" s="549">
        <v>154.29</v>
      </c>
      <c r="IF38" s="11"/>
      <c r="IG38" s="38"/>
      <c r="IH38" s="39"/>
      <c r="II38" s="10"/>
      <c r="IJ38" s="11"/>
      <c r="IK38" s="61">
        <f t="shared" si="471"/>
        <v>623</v>
      </c>
      <c r="IL38" s="61">
        <f t="shared" si="472"/>
        <v>58</v>
      </c>
      <c r="IM38" s="11">
        <v>338</v>
      </c>
      <c r="IN38" s="548">
        <f t="shared" si="403"/>
        <v>0.6131621187800963</v>
      </c>
      <c r="IO38" s="11">
        <v>44</v>
      </c>
      <c r="IP38" s="12">
        <f t="shared" si="404"/>
        <v>0.11518324607329843</v>
      </c>
      <c r="IQ38" s="13"/>
      <c r="IR38" s="11"/>
      <c r="IS38" s="38"/>
      <c r="IT38" s="39"/>
      <c r="IU38" s="10"/>
      <c r="IV38" s="11"/>
      <c r="IW38" s="61">
        <f t="shared" si="473"/>
        <v>0</v>
      </c>
      <c r="IX38" s="61">
        <f t="shared" si="485"/>
        <v>46</v>
      </c>
      <c r="IY38" s="11"/>
      <c r="IZ38" s="12" t="e">
        <f t="shared" si="405"/>
        <v>#DIV/0!</v>
      </c>
      <c r="JA38" s="11"/>
      <c r="JB38" s="12" t="e">
        <f t="shared" si="406"/>
        <v>#DIV/0!</v>
      </c>
      <c r="JC38" s="13"/>
      <c r="JD38" s="11"/>
      <c r="JE38" s="38"/>
      <c r="JF38" s="39"/>
      <c r="JG38" s="10">
        <f t="shared" si="407"/>
        <v>9</v>
      </c>
      <c r="JH38" s="14">
        <f t="shared" si="408"/>
        <v>0</v>
      </c>
      <c r="JI38" s="373">
        <f t="shared" si="409"/>
        <v>11721</v>
      </c>
      <c r="JJ38" s="11">
        <f t="shared" si="486"/>
        <v>1139</v>
      </c>
      <c r="JK38" s="11">
        <f t="shared" si="411"/>
        <v>7457</v>
      </c>
      <c r="JL38" s="79">
        <f t="shared" si="412"/>
        <v>0.63620851463185735</v>
      </c>
      <c r="JM38" s="15">
        <f t="shared" si="413"/>
        <v>764</v>
      </c>
      <c r="JN38" s="12">
        <f t="shared" si="414"/>
        <v>0.10245407000134102</v>
      </c>
      <c r="JO38" s="16">
        <v>50</v>
      </c>
      <c r="JP38" s="17">
        <v>6639</v>
      </c>
      <c r="JQ38" s="16">
        <f t="shared" si="143"/>
        <v>89.030441196191504</v>
      </c>
      <c r="JR38" s="16">
        <v>339</v>
      </c>
      <c r="JS38" s="369">
        <f t="shared" si="81"/>
        <v>0.44371727748691098</v>
      </c>
      <c r="JT38" s="23"/>
      <c r="JU38" s="399"/>
      <c r="JV38" s="404">
        <f t="shared" si="416"/>
        <v>0.65499616662407356</v>
      </c>
      <c r="JW38" s="401">
        <f t="shared" si="417"/>
        <v>0.64142710472279263</v>
      </c>
      <c r="JX38" s="406">
        <f t="shared" si="418"/>
        <v>0.61221881390593047</v>
      </c>
      <c r="JY38" s="743"/>
      <c r="JZ38" s="690"/>
      <c r="KA38" s="746"/>
      <c r="KB38" s="718">
        <f t="shared" ref="KB38" si="494">KB29+KB34</f>
        <v>32</v>
      </c>
      <c r="KC38" s="763">
        <f t="shared" ref="KC38" si="495">KB38/$KB$10</f>
        <v>8.1115335868187574E-3</v>
      </c>
      <c r="KD38" s="714">
        <f t="shared" ref="KD38" si="496">KD29+KD34</f>
        <v>46</v>
      </c>
      <c r="KE38" s="763">
        <f t="shared" ref="KE38" si="497">KD38/$KD$10</f>
        <v>1.1669203450025367E-2</v>
      </c>
      <c r="KF38" s="714">
        <f t="shared" ref="KF38" si="498">KF29+KF34</f>
        <v>35</v>
      </c>
      <c r="KG38" s="770">
        <f t="shared" ref="KG38" si="499">KF38/$KF$10</f>
        <v>8.8674942994679505E-3</v>
      </c>
      <c r="KH38" s="761" t="s">
        <v>144</v>
      </c>
      <c r="KI38" s="304">
        <f t="shared" si="425"/>
        <v>5</v>
      </c>
      <c r="KJ38" s="431">
        <f t="shared" ref="KJ38" si="500">KI38/KB36</f>
        <v>1.2732365673542145E-3</v>
      </c>
      <c r="KK38" s="304">
        <f t="shared" si="427"/>
        <v>2</v>
      </c>
      <c r="KL38" s="422">
        <f t="shared" ref="KL38" si="501">KK38/KD36</f>
        <v>5.1137816415239073E-4</v>
      </c>
      <c r="KM38" s="304">
        <f t="shared" si="429"/>
        <v>2</v>
      </c>
      <c r="KN38" s="422">
        <f>KM38/KF36</f>
        <v>5.0864699898270599E-4</v>
      </c>
    </row>
    <row r="39" spans="1:300" ht="19.5" thickBot="1" x14ac:dyDescent="0.3">
      <c r="A39" s="734"/>
      <c r="B39" s="437"/>
      <c r="C39" s="26">
        <f>SUM(C32:C38)</f>
        <v>4</v>
      </c>
      <c r="D39" s="27">
        <f>SUM(D32:D38)</f>
        <v>0</v>
      </c>
      <c r="E39" s="27"/>
      <c r="F39" s="27"/>
      <c r="G39" s="27">
        <f>SUM(G32:G38)</f>
        <v>2120</v>
      </c>
      <c r="H39" s="28">
        <f>((G39+I39)/7)/E38</f>
        <v>0.5672609400324149</v>
      </c>
      <c r="I39" s="27">
        <f>SUM(I32:I38)</f>
        <v>330</v>
      </c>
      <c r="J39" s="28">
        <f>(I39/(I39+G39))</f>
        <v>0.13469387755102041</v>
      </c>
      <c r="K39" s="27"/>
      <c r="L39" s="27"/>
      <c r="M39" s="29" t="e">
        <f>M37/M36*100-100</f>
        <v>#DIV/0!</v>
      </c>
      <c r="N39" s="60" t="e">
        <f>N37/N36*100-100</f>
        <v>#DIV/0!</v>
      </c>
      <c r="O39" s="26">
        <f>SUM(O32:O38)</f>
        <v>0</v>
      </c>
      <c r="P39" s="27">
        <f>SUM(P32:P38)</f>
        <v>0</v>
      </c>
      <c r="Q39" s="27"/>
      <c r="R39" s="27"/>
      <c r="S39" s="27">
        <f>SUM(S32:S38)</f>
        <v>2328</v>
      </c>
      <c r="T39" s="28">
        <f>((S39+U39)/7)/Q38</f>
        <v>0.59706959706959706</v>
      </c>
      <c r="U39" s="27">
        <f>SUM(U32:U38)</f>
        <v>280</v>
      </c>
      <c r="V39" s="28">
        <f>(U39/(U39+S39))</f>
        <v>0.10736196319018405</v>
      </c>
      <c r="W39" s="27"/>
      <c r="X39" s="27"/>
      <c r="Y39" s="29" t="e">
        <f>Y37/Y36*100-100</f>
        <v>#DIV/0!</v>
      </c>
      <c r="Z39" s="60" t="e">
        <f>Z37/Z36*100-100</f>
        <v>#DIV/0!</v>
      </c>
      <c r="AA39" s="26">
        <f>SUM(AA32:AA38)</f>
        <v>0</v>
      </c>
      <c r="AB39" s="27">
        <f>SUM(AB32:AB38)</f>
        <v>0</v>
      </c>
      <c r="AC39" s="27"/>
      <c r="AD39" s="27"/>
      <c r="AE39" s="27">
        <f>SUM(AE32:AE38)</f>
        <v>2349</v>
      </c>
      <c r="AF39" s="28">
        <f>((AE39+AG39)/7)/AC38</f>
        <v>0.61074285714285714</v>
      </c>
      <c r="AG39" s="27">
        <f>SUM(AG32:AG38)</f>
        <v>323</v>
      </c>
      <c r="AH39" s="28">
        <f>(AG39/(AG39+AE39))</f>
        <v>0.12088323353293413</v>
      </c>
      <c r="AI39" s="27"/>
      <c r="AJ39" s="27"/>
      <c r="AK39" s="29" t="e">
        <f>AK37/AK36*100-100</f>
        <v>#DIV/0!</v>
      </c>
      <c r="AL39" s="60" t="e">
        <f>AL37/AL36*100-100</f>
        <v>#DIV/0!</v>
      </c>
      <c r="AM39" s="26">
        <f>SUM(AM32:AM38)</f>
        <v>7</v>
      </c>
      <c r="AN39" s="27">
        <f>SUM(AN32:AN38)</f>
        <v>1</v>
      </c>
      <c r="AO39" s="27"/>
      <c r="AP39" s="27"/>
      <c r="AQ39" s="27">
        <f>SUM(AQ32:AQ38)</f>
        <v>665</v>
      </c>
      <c r="AR39" s="28">
        <f>((AQ39+AS39)/7)/AO38</f>
        <v>0.62569832402234637</v>
      </c>
      <c r="AS39" s="27">
        <f>SUM(AS32:AS38)</f>
        <v>119</v>
      </c>
      <c r="AT39" s="28">
        <f>(AS39/(AS39+AQ39))</f>
        <v>0.15178571428571427</v>
      </c>
      <c r="AU39" s="27"/>
      <c r="AV39" s="27"/>
      <c r="AW39" s="29" t="e">
        <f>AW37/AW36*100-100</f>
        <v>#DIV/0!</v>
      </c>
      <c r="AX39" s="60" t="e">
        <f>AX37/AX36*100-100</f>
        <v>#DIV/0!</v>
      </c>
      <c r="AY39" s="26">
        <f>SUM(AY32:AY38)</f>
        <v>1</v>
      </c>
      <c r="AZ39" s="27">
        <f>SUM(AZ32:AZ38)</f>
        <v>0</v>
      </c>
      <c r="BA39" s="27"/>
      <c r="BB39" s="27"/>
      <c r="BC39" s="27">
        <f>SUM(BC32:BC38)</f>
        <v>2304</v>
      </c>
      <c r="BD39" s="28">
        <f>((BC39+BE39)/7)/BA38</f>
        <v>0.59531465319246668</v>
      </c>
      <c r="BE39" s="27">
        <f>SUM(BE32:BE38)</f>
        <v>288</v>
      </c>
      <c r="BF39" s="28">
        <f>(BE39/(BE39+BC39))</f>
        <v>0.1111111111111111</v>
      </c>
      <c r="BG39" s="27"/>
      <c r="BH39" s="27"/>
      <c r="BI39" s="29" t="e">
        <f>BI37/BI36*100-100</f>
        <v>#DIV/0!</v>
      </c>
      <c r="BJ39" s="60" t="e">
        <f>BJ37/BJ36*100-100</f>
        <v>#DIV/0!</v>
      </c>
      <c r="BK39" s="26">
        <f>SUM(BK32:BK38)</f>
        <v>0</v>
      </c>
      <c r="BL39" s="27">
        <f>SUM(BL32:BL38)</f>
        <v>1</v>
      </c>
      <c r="BM39" s="27"/>
      <c r="BN39" s="27"/>
      <c r="BO39" s="27">
        <f>SUM(BO32:BO38)</f>
        <v>2221</v>
      </c>
      <c r="BP39" s="28">
        <f>((BO39+BQ39)/7)/BM38</f>
        <v>0.58546123763515068</v>
      </c>
      <c r="BQ39" s="27">
        <f>SUM(BQ32:BQ38)</f>
        <v>324</v>
      </c>
      <c r="BR39" s="28">
        <f>(BQ39/(BQ39+BO39))</f>
        <v>0.12730844793713164</v>
      </c>
      <c r="BS39" s="27"/>
      <c r="BT39" s="27"/>
      <c r="BU39" s="29" t="e">
        <f>BU37/BU36*100-100</f>
        <v>#DIV/0!</v>
      </c>
      <c r="BV39" s="60" t="e">
        <f>BV37/BV36*100-100</f>
        <v>#DIV/0!</v>
      </c>
      <c r="BW39" s="26">
        <f>SUM(BW32:BW38)</f>
        <v>2</v>
      </c>
      <c r="BX39" s="27">
        <f>SUM(BX32:BX38)</f>
        <v>0</v>
      </c>
      <c r="BY39" s="27"/>
      <c r="BZ39" s="27"/>
      <c r="CA39" s="27">
        <f>SUM(CA32:CA38)</f>
        <v>2126</v>
      </c>
      <c r="CB39" s="28">
        <f>((CA39+CC39)/7)/BY38</f>
        <v>0.57691428571428571</v>
      </c>
      <c r="CC39" s="27">
        <f>SUM(CC32:CC38)</f>
        <v>398</v>
      </c>
      <c r="CD39" s="28">
        <f>(CC39/(CC39+CA39))</f>
        <v>0.15768621236133121</v>
      </c>
      <c r="CE39" s="27"/>
      <c r="CF39" s="27"/>
      <c r="CG39" s="29" t="e">
        <f>CG37/CG36*100-100</f>
        <v>#DIV/0!</v>
      </c>
      <c r="CH39" s="60" t="e">
        <f>CH37/CH36*100-100</f>
        <v>#DIV/0!</v>
      </c>
      <c r="CI39" s="26">
        <f>SUM(CI32:CI38)</f>
        <v>4</v>
      </c>
      <c r="CJ39" s="27">
        <f>SUM(CJ32:CJ38)</f>
        <v>1</v>
      </c>
      <c r="CK39" s="27"/>
      <c r="CL39" s="27"/>
      <c r="CM39" s="27">
        <f>SUM(CM32:CM38)</f>
        <v>2260</v>
      </c>
      <c r="CN39" s="28">
        <f>((CM39+CO39)/7)/CK38</f>
        <v>0.58300532530678395</v>
      </c>
      <c r="CO39" s="27">
        <f>SUM(CO32:CO38)</f>
        <v>258</v>
      </c>
      <c r="CP39" s="28">
        <f>(CO39/(CO39+CM39))</f>
        <v>0.10246227164416204</v>
      </c>
      <c r="CQ39" s="27"/>
      <c r="CR39" s="27"/>
      <c r="CS39" s="29" t="e">
        <f>CS37/CS36*100-100</f>
        <v>#DIV/0!</v>
      </c>
      <c r="CT39" s="60" t="e">
        <f>CT37/CT36*100-100</f>
        <v>#DIV/0!</v>
      </c>
      <c r="CU39" s="26">
        <f>SUM(CU32:CU38)</f>
        <v>1</v>
      </c>
      <c r="CV39" s="27">
        <f>SUM(CV32:CV38)</f>
        <v>0</v>
      </c>
      <c r="CW39" s="27"/>
      <c r="CX39" s="27"/>
      <c r="CY39" s="27">
        <f>SUM(CY32:CY38)</f>
        <v>2204</v>
      </c>
      <c r="CZ39" s="28">
        <f>((CY39+DA39)/7)/CW38</f>
        <v>0.56247129076711067</v>
      </c>
      <c r="DA39" s="27">
        <f>SUM(DA32:DA38)</f>
        <v>245</v>
      </c>
      <c r="DB39" s="28">
        <f>(DA39/(DA39+CY39))</f>
        <v>0.1000408329930584</v>
      </c>
      <c r="DC39" s="27"/>
      <c r="DD39" s="27"/>
      <c r="DE39" s="29" t="e">
        <f>DE37/DE36*100-100</f>
        <v>#DIV/0!</v>
      </c>
      <c r="DF39" s="60" t="e">
        <f>DF37/DF36*100-100</f>
        <v>#DIV/0!</v>
      </c>
      <c r="DG39" s="26">
        <f>SUM(DG32:DG38)</f>
        <v>2</v>
      </c>
      <c r="DH39" s="27">
        <f>SUM(DH32:DH38)</f>
        <v>0</v>
      </c>
      <c r="DI39" s="27"/>
      <c r="DJ39" s="27"/>
      <c r="DK39" s="27">
        <f>SUM(DK32:DK38)</f>
        <v>2412</v>
      </c>
      <c r="DL39" s="28">
        <f>((DK39+DM39)/7)/DI38</f>
        <v>0.62027649769585247</v>
      </c>
      <c r="DM39" s="27">
        <f>SUM(DM32:DM38)</f>
        <v>280</v>
      </c>
      <c r="DN39" s="28">
        <f>(DM39/(DM39+DK39))</f>
        <v>0.10401188707280833</v>
      </c>
      <c r="DO39" s="27"/>
      <c r="DP39" s="27"/>
      <c r="DQ39" s="29" t="e">
        <f>DQ37/DQ36*100-100</f>
        <v>#DIV/0!</v>
      </c>
      <c r="DR39" s="60" t="e">
        <f>DR37/DR36*100-100</f>
        <v>#DIV/0!</v>
      </c>
      <c r="DS39" s="26">
        <f>SUM(DS32:DS38)</f>
        <v>2</v>
      </c>
      <c r="DT39" s="27">
        <f>SUM(DT32:DT38)</f>
        <v>0</v>
      </c>
      <c r="DU39" s="27"/>
      <c r="DV39" s="27"/>
      <c r="DW39" s="27">
        <f>SUM(DW32:DW38)</f>
        <v>626</v>
      </c>
      <c r="DX39" s="28">
        <f>((DW39+DY39)/7)/DU38</f>
        <v>0.59390048154093089</v>
      </c>
      <c r="DY39" s="27">
        <f>SUM(DY32:DY38)</f>
        <v>114</v>
      </c>
      <c r="DZ39" s="28">
        <f>(DY39/(DY39+DW39))</f>
        <v>0.15405405405405406</v>
      </c>
      <c r="EA39" s="27"/>
      <c r="EB39" s="27"/>
      <c r="EC39" s="29" t="e">
        <f>EC37/EC36*100-100</f>
        <v>#DIV/0!</v>
      </c>
      <c r="ED39" s="60" t="e">
        <f>ED37/ED36*100-100</f>
        <v>#DIV/0!</v>
      </c>
      <c r="EE39" s="26">
        <f>SUM(EE32:EE38)</f>
        <v>1</v>
      </c>
      <c r="EF39" s="27">
        <f>SUM(EF32:EF38)</f>
        <v>1</v>
      </c>
      <c r="EG39" s="27"/>
      <c r="EH39" s="27"/>
      <c r="EI39" s="27">
        <f>SUM(EI32:EI38)</f>
        <v>2165</v>
      </c>
      <c r="EJ39" s="28">
        <f>((EI39+EK39)/7)/EG38</f>
        <v>0.57096848401196221</v>
      </c>
      <c r="EK39" s="27">
        <f>SUM(EK32:EK38)</f>
        <v>317</v>
      </c>
      <c r="EL39" s="28">
        <f>(EK39/(EK39+EI39))</f>
        <v>0.12771958098307817</v>
      </c>
      <c r="EM39" s="27"/>
      <c r="EN39" s="27"/>
      <c r="EO39" s="29" t="e">
        <f>EO37/EO36*100-100</f>
        <v>#DIV/0!</v>
      </c>
      <c r="EP39" s="60" t="e">
        <f>EP37/EP36*100-100</f>
        <v>#DIV/0!</v>
      </c>
      <c r="EQ39" s="26">
        <f>SUM(EQ32:EQ38)</f>
        <v>2</v>
      </c>
      <c r="ER39" s="27">
        <f>SUM(ER32:ER38)</f>
        <v>0</v>
      </c>
      <c r="ES39" s="27"/>
      <c r="ET39" s="27"/>
      <c r="EU39" s="27">
        <f>SUM(EU32:EU38)</f>
        <v>2265</v>
      </c>
      <c r="EV39" s="28">
        <f>((EU39+EW39)/7)/ES38</f>
        <v>0.58727606798346343</v>
      </c>
      <c r="EW39" s="27">
        <f>SUM(EW32:EW38)</f>
        <v>292</v>
      </c>
      <c r="EX39" s="28">
        <f>(EW39/(EW39+EU39))</f>
        <v>0.11419632381697302</v>
      </c>
      <c r="EY39" s="27"/>
      <c r="EZ39" s="27"/>
      <c r="FA39" s="29" t="e">
        <f>FA37/FA36*100-100</f>
        <v>#DIV/0!</v>
      </c>
      <c r="FB39" s="60" t="e">
        <f>FB37/FB36*100-100</f>
        <v>#DIV/0!</v>
      </c>
      <c r="FC39" s="26">
        <f>SUM(FC32:FC38)</f>
        <v>3</v>
      </c>
      <c r="FD39" s="27">
        <f>SUM(FD32:FD38)</f>
        <v>0</v>
      </c>
      <c r="FE39" s="27"/>
      <c r="FF39" s="27"/>
      <c r="FG39" s="27">
        <f>SUM(FG32:FG38)</f>
        <v>2114</v>
      </c>
      <c r="FH39" s="28">
        <f>((FG39+FI39)/7)/FE38</f>
        <v>0.55333951762523192</v>
      </c>
      <c r="FI39" s="27">
        <f>SUM(FI32:FI38)</f>
        <v>272</v>
      </c>
      <c r="FJ39" s="28">
        <f>(FI39/(FI39+FG39))</f>
        <v>0.11399832355406538</v>
      </c>
      <c r="FK39" s="27"/>
      <c r="FL39" s="27"/>
      <c r="FM39" s="29" t="e">
        <f>FM37/FM36*100-100</f>
        <v>#DIV/0!</v>
      </c>
      <c r="FN39" s="60" t="e">
        <f>FN37/FN36*100-100</f>
        <v>#DIV/0!</v>
      </c>
      <c r="FO39" s="26">
        <f>SUM(FO32:FO38)</f>
        <v>3</v>
      </c>
      <c r="FP39" s="27">
        <f>SUM(FP32:FP38)</f>
        <v>1</v>
      </c>
      <c r="FQ39" s="27"/>
      <c r="FR39" s="27"/>
      <c r="FS39" s="27">
        <f>SUM(FS32:FS38)</f>
        <v>2010</v>
      </c>
      <c r="FT39" s="28">
        <f>((FS39+FU39)/7)/FQ38</f>
        <v>0.52933057280883367</v>
      </c>
      <c r="FU39" s="27">
        <f>SUM(FU32:FU38)</f>
        <v>291</v>
      </c>
      <c r="FV39" s="28">
        <f>(FU39/(FU39+FS39))</f>
        <v>0.12646675358539766</v>
      </c>
      <c r="FW39" s="27"/>
      <c r="FX39" s="27"/>
      <c r="FY39" s="29" t="e">
        <f>FY37/FY36*100-100</f>
        <v>#DIV/0!</v>
      </c>
      <c r="FZ39" s="60" t="e">
        <f>FZ37/FZ36*100-100</f>
        <v>#DIV/0!</v>
      </c>
      <c r="GA39" s="26">
        <f>SUM(GA32:GA38)</f>
        <v>4</v>
      </c>
      <c r="GB39" s="27">
        <f>SUM(GB32:GB38)</f>
        <v>0</v>
      </c>
      <c r="GC39" s="27"/>
      <c r="GD39" s="27"/>
      <c r="GE39" s="27">
        <f>SUM(GE32:GE38)</f>
        <v>2197</v>
      </c>
      <c r="GF39" s="28">
        <f>((GE39+GG39)/7)/GC38</f>
        <v>0.57374017568192326</v>
      </c>
      <c r="GG39" s="27">
        <f>SUM(GG32:GG38)</f>
        <v>285</v>
      </c>
      <c r="GH39" s="28">
        <f>(GG39/(GG39+GE39))</f>
        <v>0.11482675261885576</v>
      </c>
      <c r="GI39" s="27"/>
      <c r="GJ39" s="27"/>
      <c r="GK39" s="29" t="e">
        <f>GK37/GK36*100-100</f>
        <v>#DIV/0!</v>
      </c>
      <c r="GL39" s="60" t="e">
        <f>GL37/GL36*100-100</f>
        <v>#DIV/0!</v>
      </c>
      <c r="GM39" s="26">
        <f>SUM(GM32:GM38)</f>
        <v>0</v>
      </c>
      <c r="GN39" s="27">
        <f>SUM(GN32:GN38)</f>
        <v>0</v>
      </c>
      <c r="GO39" s="27"/>
      <c r="GP39" s="27"/>
      <c r="GQ39" s="27">
        <f>SUM(GQ32:GQ38)</f>
        <v>2267</v>
      </c>
      <c r="GR39" s="28">
        <f>((GQ39+GS39)/7)/GO38</f>
        <v>0.5714285714285714</v>
      </c>
      <c r="GS39" s="27">
        <f>SUM(GS32:GS38)</f>
        <v>229</v>
      </c>
      <c r="GT39" s="28">
        <f>(GS39/(GS39+GQ39))</f>
        <v>9.1746794871794865E-2</v>
      </c>
      <c r="GU39" s="27"/>
      <c r="GV39" s="27"/>
      <c r="GW39" s="29" t="e">
        <f>GW37/GW36*100-100</f>
        <v>#DIV/0!</v>
      </c>
      <c r="GX39" s="60" t="e">
        <f>GX37/GX36*100-100</f>
        <v>#DIV/0!</v>
      </c>
      <c r="GY39" s="26">
        <f>SUM(GY32:GY38)</f>
        <v>6</v>
      </c>
      <c r="GZ39" s="27">
        <f>SUM(GZ32:GZ38)</f>
        <v>0</v>
      </c>
      <c r="HA39" s="27"/>
      <c r="HB39" s="27"/>
      <c r="HC39" s="27">
        <f>SUM(HC32:HC38)</f>
        <v>584</v>
      </c>
      <c r="HD39" s="28">
        <f>((HC39+HE39)/7)/HA38</f>
        <v>0.54110135674381488</v>
      </c>
      <c r="HE39" s="27">
        <f>SUM(HE32:HE38)</f>
        <v>94</v>
      </c>
      <c r="HF39" s="28">
        <f>(HE39/(HE39+HC39))</f>
        <v>0.13864306784660768</v>
      </c>
      <c r="HG39" s="27"/>
      <c r="HH39" s="27"/>
      <c r="HI39" s="29" t="e">
        <f>HI37/HI36*100-100</f>
        <v>#DIV/0!</v>
      </c>
      <c r="HJ39" s="60" t="e">
        <f>HJ37/HJ36*100-100</f>
        <v>#DIV/0!</v>
      </c>
      <c r="HK39" s="26">
        <f>SUM(HK32:HK38)</f>
        <v>2</v>
      </c>
      <c r="HL39" s="27">
        <f>SUM(HL32:HL38)</f>
        <v>0</v>
      </c>
      <c r="HM39" s="27"/>
      <c r="HN39" s="27"/>
      <c r="HO39" s="27">
        <f>SUM(HO32:HO38)</f>
        <v>2074</v>
      </c>
      <c r="HP39" s="28">
        <f>((HO39+HQ39)/7)/HM38</f>
        <v>0.54555860805860812</v>
      </c>
      <c r="HQ39" s="27">
        <f>SUM(HQ32:HQ38)</f>
        <v>309</v>
      </c>
      <c r="HR39" s="28">
        <f>(HQ39/(HQ39+HO39))</f>
        <v>0.12966848510281159</v>
      </c>
      <c r="HS39" s="27"/>
      <c r="HT39" s="27"/>
      <c r="HU39" s="29" t="e">
        <f>HU37/HU36*100-100</f>
        <v>#DIV/0!</v>
      </c>
      <c r="HV39" s="60" t="e">
        <f>HV37/HV36*100-100</f>
        <v>#DIV/0!</v>
      </c>
      <c r="HW39" s="26">
        <f>SUM(HW32:HW38)</f>
        <v>3</v>
      </c>
      <c r="HX39" s="27">
        <f>SUM(HX32:HX38)</f>
        <v>0</v>
      </c>
      <c r="HY39" s="27"/>
      <c r="HZ39" s="27"/>
      <c r="IA39" s="27">
        <f>SUM(IA32:IA38)</f>
        <v>2260</v>
      </c>
      <c r="IB39" s="28">
        <f>((IA39+IC39)/7)/HY38</f>
        <v>0.5842696629213483</v>
      </c>
      <c r="IC39" s="27">
        <f>SUM(IC32:IC38)</f>
        <v>288</v>
      </c>
      <c r="ID39" s="28">
        <f>(IC39/(IC39+IA39))</f>
        <v>0.11302982731554161</v>
      </c>
      <c r="IE39" s="27"/>
      <c r="IF39" s="27"/>
      <c r="IG39" s="29" t="e">
        <f>IG37/IG36*100-100</f>
        <v>#DIV/0!</v>
      </c>
      <c r="IH39" s="60" t="e">
        <f>IH37/IH36*100-100</f>
        <v>#DIV/0!</v>
      </c>
      <c r="II39" s="26">
        <f>SUM(II32:II38)</f>
        <v>2</v>
      </c>
      <c r="IJ39" s="27">
        <f>SUM(IJ32:IJ38)</f>
        <v>0</v>
      </c>
      <c r="IK39" s="27"/>
      <c r="IL39" s="27"/>
      <c r="IM39" s="27">
        <f>SUM(IM32:IM38)</f>
        <v>2127</v>
      </c>
      <c r="IN39" s="28">
        <f>((IM39+IO39)/7)/IK38</f>
        <v>0.55468929144691581</v>
      </c>
      <c r="IO39" s="27">
        <f>SUM(IO32:IO38)</f>
        <v>292</v>
      </c>
      <c r="IP39" s="28">
        <f>(IO39/(IO39+IM39))</f>
        <v>0.12071103761885077</v>
      </c>
      <c r="IQ39" s="27"/>
      <c r="IR39" s="27"/>
      <c r="IS39" s="29" t="e">
        <f>IS37/IS36*100-100</f>
        <v>#DIV/0!</v>
      </c>
      <c r="IT39" s="60" t="e">
        <f>IT37/IT36*100-100</f>
        <v>#DIV/0!</v>
      </c>
      <c r="IU39" s="26">
        <f>SUM(IU32:IU38)</f>
        <v>0</v>
      </c>
      <c r="IV39" s="27">
        <f>SUM(IV32:IV38)</f>
        <v>0</v>
      </c>
      <c r="IW39" s="27"/>
      <c r="IX39" s="27"/>
      <c r="IY39" s="27">
        <f>SUM(IY32:IY38)</f>
        <v>0</v>
      </c>
      <c r="IZ39" s="28" t="e">
        <f>((IY39+JA39)/7)/IW38</f>
        <v>#DIV/0!</v>
      </c>
      <c r="JA39" s="27">
        <f>SUM(JA32:JA38)</f>
        <v>0</v>
      </c>
      <c r="JB39" s="28" t="e">
        <f>(JA39/(JA39+IY39))</f>
        <v>#DIV/0!</v>
      </c>
      <c r="JC39" s="27"/>
      <c r="JD39" s="27"/>
      <c r="JE39" s="29" t="e">
        <f>JE37/JE36*100-100</f>
        <v>#DIV/0!</v>
      </c>
      <c r="JF39" s="60" t="e">
        <f>JF37/JF36*100-100</f>
        <v>#DIV/0!</v>
      </c>
      <c r="JG39" s="26">
        <f t="shared" si="407"/>
        <v>49</v>
      </c>
      <c r="JH39" s="443">
        <f t="shared" si="408"/>
        <v>5</v>
      </c>
      <c r="JI39" s="378">
        <f t="shared" ref="JI39:JJ39" si="502">SUM(JI31:JI38)</f>
        <v>82186</v>
      </c>
      <c r="JJ39" s="27">
        <f t="shared" si="502"/>
        <v>7983</v>
      </c>
      <c r="JK39" s="27">
        <f t="shared" si="411"/>
        <v>47306</v>
      </c>
      <c r="JL39" s="80">
        <f t="shared" si="412"/>
        <v>0.5755968169761273</v>
      </c>
      <c r="JM39" s="15">
        <f t="shared" si="413"/>
        <v>5628</v>
      </c>
      <c r="JN39" s="48">
        <f t="shared" si="414"/>
        <v>0.11897010949985203</v>
      </c>
      <c r="JO39" s="49">
        <f t="shared" ref="JO39" si="503">SUM(JO32:JO38)/7</f>
        <v>49.871428571428574</v>
      </c>
      <c r="JP39" s="50">
        <f t="shared" ref="JP39" si="504">SUM(JP32:JP38)</f>
        <v>41382</v>
      </c>
      <c r="JQ39" s="397">
        <f t="shared" si="143"/>
        <v>87.47727560985922</v>
      </c>
      <c r="JR39" s="50">
        <f>SUM(JR32:JR38)</f>
        <v>2002</v>
      </c>
      <c r="JS39" s="370">
        <f t="shared" si="81"/>
        <v>0.35572139303482586</v>
      </c>
      <c r="JT39" s="58" t="e">
        <f t="shared" ref="JT39:JU39" si="505">JT37/JT36*100-100</f>
        <v>#DIV/0!</v>
      </c>
      <c r="JU39" s="318" t="e">
        <f t="shared" si="505"/>
        <v>#DIV/0!</v>
      </c>
      <c r="JV39" s="410">
        <f t="shared" ref="JV39" si="506">SUM(G39,I39,S39,U39,AE39,AG39,AQ39,AS39,BC39,BE39,BO39,BQ39,CA39,CC39)/7/SUM(E38,Q38,AC38,AO38,BA38,BM38,BY38)</f>
        <v>0.59052243437625496</v>
      </c>
      <c r="JW39" s="411">
        <f t="shared" ref="JW39" si="507">SUM(CM39,CO39,CY39,DA39,DK39,DM39,DW39,DY39,EI39,EK39,EU39,EW39,FG39,FI39)/7/SUM(CK38,CW38,DI38,DU38,EG38,ES38,FE38)</f>
        <v>0.58022880610149596</v>
      </c>
      <c r="JX39" s="412">
        <f t="shared" ref="JX39" si="508">SUM(FS39,FU39,GE39,GG39,GQ39,GS39,HC39,HE39,HO39,HQ39,IA39,IC39,IM39,IO39,)/7/SUM(FQ38,GC38,GO38,HA38,HM38,HY38,IK38)</f>
        <v>0.55897604440549231</v>
      </c>
      <c r="JY39" s="744"/>
      <c r="JZ39" s="691"/>
      <c r="KA39" s="747"/>
      <c r="KB39" s="762"/>
      <c r="KC39" s="764"/>
      <c r="KD39" s="769"/>
      <c r="KE39" s="764"/>
      <c r="KF39" s="769"/>
      <c r="KG39" s="771"/>
      <c r="KH39" s="772"/>
      <c r="KI39" s="418">
        <f t="shared" ref="KI39" si="509">SUM(KI32:KI38)</f>
        <v>14</v>
      </c>
      <c r="KJ39" s="432">
        <f t="shared" ref="KJ39" si="510">KI39/KB36</f>
        <v>3.5650623885918001E-3</v>
      </c>
      <c r="KK39" s="418">
        <f t="shared" ref="KK39" si="511">SUM(KK32:KK38)</f>
        <v>15</v>
      </c>
      <c r="KL39" s="426">
        <f t="shared" ref="KL39" si="512">KK39/KD36</f>
        <v>3.8353362311429303E-3</v>
      </c>
      <c r="KM39" s="418">
        <f t="shared" ref="KM39" si="513">SUM(KM32:KM38)</f>
        <v>20</v>
      </c>
      <c r="KN39" s="426">
        <f>KM39/KF36</f>
        <v>5.0864699898270603E-3</v>
      </c>
    </row>
    <row r="40" spans="1:300" ht="21.75" thickBot="1" x14ac:dyDescent="0.3">
      <c r="A40" s="52"/>
      <c r="B40" s="439"/>
      <c r="C40" s="40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2"/>
      <c r="O40" s="40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2"/>
      <c r="AA40" s="40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2"/>
      <c r="AM40" s="40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2"/>
      <c r="AY40" s="40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2"/>
      <c r="BK40" s="40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2"/>
      <c r="BW40" s="40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2"/>
      <c r="CI40" s="40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2"/>
      <c r="CU40" s="40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2"/>
      <c r="DG40" s="40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2"/>
      <c r="DS40" s="40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2"/>
      <c r="EE40" s="40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2"/>
      <c r="EQ40" s="40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2"/>
      <c r="FC40" s="40"/>
      <c r="FD40" s="41"/>
      <c r="FE40" s="41"/>
      <c r="FF40" s="41"/>
      <c r="FG40" s="41"/>
      <c r="FH40" s="41"/>
      <c r="FI40" s="41"/>
      <c r="FJ40" s="41"/>
      <c r="FK40" s="41"/>
      <c r="FL40" s="41"/>
      <c r="FM40" s="41"/>
      <c r="FN40" s="42"/>
      <c r="FO40" s="40"/>
      <c r="FP40" s="41"/>
      <c r="FQ40" s="41"/>
      <c r="FR40" s="41"/>
      <c r="FS40" s="41"/>
      <c r="FT40" s="41"/>
      <c r="FU40" s="41"/>
      <c r="FV40" s="41"/>
      <c r="FW40" s="41"/>
      <c r="FX40" s="41"/>
      <c r="FY40" s="41"/>
      <c r="FZ40" s="42"/>
      <c r="GA40" s="40"/>
      <c r="GB40" s="41"/>
      <c r="GC40" s="41"/>
      <c r="GD40" s="41"/>
      <c r="GE40" s="41"/>
      <c r="GF40" s="41"/>
      <c r="GG40" s="41"/>
      <c r="GH40" s="41"/>
      <c r="GI40" s="41"/>
      <c r="GJ40" s="41"/>
      <c r="GK40" s="41"/>
      <c r="GL40" s="42"/>
      <c r="GM40" s="40"/>
      <c r="GN40" s="41"/>
      <c r="GO40" s="41"/>
      <c r="GP40" s="41"/>
      <c r="GQ40" s="41"/>
      <c r="GR40" s="41"/>
      <c r="GS40" s="41"/>
      <c r="GT40" s="41"/>
      <c r="GU40" s="41"/>
      <c r="GV40" s="41"/>
      <c r="GW40" s="41"/>
      <c r="GX40" s="42"/>
      <c r="GY40" s="40"/>
      <c r="GZ40" s="41"/>
      <c r="HA40" s="41"/>
      <c r="HB40" s="41"/>
      <c r="HC40" s="41"/>
      <c r="HD40" s="41"/>
      <c r="HE40" s="41"/>
      <c r="HF40" s="41"/>
      <c r="HG40" s="41"/>
      <c r="HH40" s="41"/>
      <c r="HI40" s="41"/>
      <c r="HJ40" s="42"/>
      <c r="HK40" s="40"/>
      <c r="HL40" s="41"/>
      <c r="HM40" s="41"/>
      <c r="HN40" s="41"/>
      <c r="HO40" s="41"/>
      <c r="HP40" s="41"/>
      <c r="HQ40" s="41"/>
      <c r="HR40" s="41"/>
      <c r="HS40" s="41"/>
      <c r="HT40" s="41"/>
      <c r="HU40" s="41"/>
      <c r="HV40" s="42"/>
      <c r="HW40" s="40"/>
      <c r="HX40" s="41"/>
      <c r="HY40" s="41"/>
      <c r="HZ40" s="41"/>
      <c r="IA40" s="41"/>
      <c r="IB40" s="41"/>
      <c r="IC40" s="41"/>
      <c r="ID40" s="41"/>
      <c r="IE40" s="41"/>
      <c r="IF40" s="41"/>
      <c r="IG40" s="41"/>
      <c r="IH40" s="42"/>
      <c r="II40" s="40"/>
      <c r="IJ40" s="41"/>
      <c r="IK40" s="41"/>
      <c r="IL40" s="41"/>
      <c r="IM40" s="41"/>
      <c r="IN40" s="41"/>
      <c r="IO40" s="41"/>
      <c r="IP40" s="41"/>
      <c r="IQ40" s="41"/>
      <c r="IR40" s="41"/>
      <c r="IS40" s="41"/>
      <c r="IT40" s="42"/>
      <c r="IU40" s="40"/>
      <c r="IV40" s="41"/>
      <c r="IW40" s="41"/>
      <c r="IX40" s="41"/>
      <c r="IY40" s="41"/>
      <c r="IZ40" s="41"/>
      <c r="JA40" s="41"/>
      <c r="JB40" s="41"/>
      <c r="JC40" s="41"/>
      <c r="JD40" s="41"/>
      <c r="JE40" s="41"/>
      <c r="JF40" s="42"/>
      <c r="JG40" s="444">
        <f t="shared" ref="JG40" si="514">JG39/JI32</f>
        <v>4.1666666666666666E-3</v>
      </c>
      <c r="JH40" s="445">
        <f t="shared" ref="JH40" si="515">JH39/JJ29</f>
        <v>4.370629370629371E-3</v>
      </c>
      <c r="JI40" s="3"/>
      <c r="JJ40" s="4"/>
      <c r="JK40" s="4"/>
      <c r="JL40" s="374"/>
      <c r="JM40" s="4"/>
      <c r="JN40" s="4"/>
      <c r="JO40" s="4"/>
      <c r="JP40" s="375"/>
      <c r="JQ40" s="4"/>
      <c r="JR40" s="4"/>
      <c r="JS40" s="376"/>
      <c r="JT40" s="4"/>
      <c r="JU40" s="400"/>
      <c r="JV40" s="701"/>
      <c r="JW40" s="702"/>
      <c r="JX40" s="703"/>
      <c r="JY40" s="639"/>
      <c r="JZ40" s="640"/>
      <c r="KA40" s="641"/>
      <c r="KB40" s="752"/>
      <c r="KC40" s="753"/>
      <c r="KD40" s="753"/>
      <c r="KE40" s="753"/>
      <c r="KF40" s="753"/>
      <c r="KG40" s="753"/>
      <c r="KH40" s="754"/>
      <c r="KI40" s="416"/>
      <c r="KJ40" s="420"/>
      <c r="KK40" s="416"/>
      <c r="KL40" s="417"/>
      <c r="KM40" s="416"/>
      <c r="KN40" s="417"/>
    </row>
    <row r="41" spans="1:300" x14ac:dyDescent="0.25">
      <c r="A41" s="736">
        <v>29</v>
      </c>
      <c r="B41" s="435">
        <f>B38+1</f>
        <v>45624</v>
      </c>
      <c r="C41" s="32"/>
      <c r="D41" s="33"/>
      <c r="E41" s="33">
        <f>E38-C41</f>
        <v>617</v>
      </c>
      <c r="F41" s="33">
        <f>F38-D41</f>
        <v>58</v>
      </c>
      <c r="G41" s="33">
        <v>373</v>
      </c>
      <c r="H41" s="34">
        <f t="shared" ref="H41:H47" si="516">((G41+I41)/E41)</f>
        <v>0.66612641815235007</v>
      </c>
      <c r="I41" s="33">
        <v>38</v>
      </c>
      <c r="J41" s="34">
        <f>I41/(G41+I41)</f>
        <v>9.2457420924574207E-2</v>
      </c>
      <c r="K41" s="570">
        <v>153.678</v>
      </c>
      <c r="L41" s="33"/>
      <c r="M41" s="33"/>
      <c r="N41" s="36"/>
      <c r="O41" s="32"/>
      <c r="P41" s="33"/>
      <c r="Q41" s="33">
        <f>Q38-O41</f>
        <v>624</v>
      </c>
      <c r="R41" s="33">
        <f>R38-P41</f>
        <v>58</v>
      </c>
      <c r="S41" s="33">
        <v>388</v>
      </c>
      <c r="T41" s="34">
        <f t="shared" ref="T41:T47" si="517">((S41+U41)/Q41)</f>
        <v>0.67467948717948723</v>
      </c>
      <c r="U41" s="33">
        <v>33</v>
      </c>
      <c r="V41" s="34">
        <f t="shared" ref="V41:V47" si="518">U41/(S41+U41)</f>
        <v>7.8384798099762468E-2</v>
      </c>
      <c r="W41" s="572">
        <v>159.11699999999999</v>
      </c>
      <c r="X41" s="33"/>
      <c r="Y41" s="33"/>
      <c r="Z41" s="36"/>
      <c r="AA41" s="32"/>
      <c r="AB41" s="33"/>
      <c r="AC41" s="33">
        <f>AC38-AA41</f>
        <v>625</v>
      </c>
      <c r="AD41" s="33">
        <f>AD38-AB41</f>
        <v>58</v>
      </c>
      <c r="AE41" s="33">
        <v>384</v>
      </c>
      <c r="AF41" s="34">
        <f t="shared" ref="AF41:AF47" si="519">((AE41+AG41)/AC41)</f>
        <v>0.68159999999999998</v>
      </c>
      <c r="AG41" s="33">
        <v>42</v>
      </c>
      <c r="AH41" s="34">
        <f t="shared" ref="AH41:AH47" si="520">AG41/(AE41+AG41)</f>
        <v>9.8591549295774641E-2</v>
      </c>
      <c r="AI41" s="572">
        <v>159.11699999999999</v>
      </c>
      <c r="AJ41" s="33"/>
      <c r="AK41" s="33"/>
      <c r="AL41" s="36"/>
      <c r="AM41" s="32"/>
      <c r="AN41" s="33"/>
      <c r="AO41" s="33">
        <f>AO38-AM41</f>
        <v>179</v>
      </c>
      <c r="AP41" s="33">
        <f>AP38-AN41</f>
        <v>18</v>
      </c>
      <c r="AQ41" s="33">
        <v>99</v>
      </c>
      <c r="AR41" s="34">
        <f t="shared" ref="AR41:AR47" si="521">((AQ41+AS41)/AO41)</f>
        <v>0.64245810055865926</v>
      </c>
      <c r="AS41" s="33">
        <v>16</v>
      </c>
      <c r="AT41" s="34">
        <f t="shared" ref="AT41:AT47" si="522">AS41/(AQ41+AS41)</f>
        <v>0.1391304347826087</v>
      </c>
      <c r="AU41" s="35"/>
      <c r="AV41" s="33"/>
      <c r="AW41" s="33"/>
      <c r="AX41" s="36"/>
      <c r="AY41" s="32"/>
      <c r="AZ41" s="33"/>
      <c r="BA41" s="33">
        <f>BA38-AY41</f>
        <v>622</v>
      </c>
      <c r="BB41" s="33">
        <f>BB38-AZ41</f>
        <v>57</v>
      </c>
      <c r="BC41" s="33">
        <v>353</v>
      </c>
      <c r="BD41" s="34">
        <f t="shared" ref="BD41:BD47" si="523">((BC41+BE41)/BA41)</f>
        <v>0.62540192926045013</v>
      </c>
      <c r="BE41" s="33">
        <v>36</v>
      </c>
      <c r="BF41" s="34">
        <f t="shared" ref="BF41:BF47" si="524">BE41/(BC41+BE41)</f>
        <v>9.2544987146529561E-2</v>
      </c>
      <c r="BG41" s="35"/>
      <c r="BH41" s="33"/>
      <c r="BI41" s="33"/>
      <c r="BJ41" s="36"/>
      <c r="BK41" s="32"/>
      <c r="BL41" s="33"/>
      <c r="BM41" s="33">
        <f>BM38-BK41</f>
        <v>621</v>
      </c>
      <c r="BN41" s="33">
        <f>BN38-BL41</f>
        <v>57</v>
      </c>
      <c r="BO41" s="33">
        <v>382</v>
      </c>
      <c r="BP41" s="575">
        <f t="shared" ref="BP41:BP47" si="525">((BO41+BQ41)/BM41)</f>
        <v>0.677938808373591</v>
      </c>
      <c r="BQ41" s="33">
        <v>39</v>
      </c>
      <c r="BR41" s="34">
        <f t="shared" ref="BR41:BR47" si="526">BQ41/(BO41+BQ41)</f>
        <v>9.2636579572446559E-2</v>
      </c>
      <c r="BS41" s="35"/>
      <c r="BT41" s="33"/>
      <c r="BU41" s="33"/>
      <c r="BV41" s="36"/>
      <c r="BW41" s="32"/>
      <c r="BX41" s="33"/>
      <c r="BY41" s="33">
        <f>BY38-BW41</f>
        <v>625</v>
      </c>
      <c r="BZ41" s="33">
        <f>BZ38-BX41</f>
        <v>58</v>
      </c>
      <c r="CA41" s="33">
        <v>336</v>
      </c>
      <c r="CB41" s="34">
        <f t="shared" ref="CB41:CB47" si="527">((CA41+CC41)/BY41)</f>
        <v>0.62719999999999998</v>
      </c>
      <c r="CC41" s="33">
        <v>56</v>
      </c>
      <c r="CD41" s="34">
        <f t="shared" ref="CD41:CD47" si="528">CC41/(CA41+CC41)</f>
        <v>0.14285714285714285</v>
      </c>
      <c r="CE41" s="35"/>
      <c r="CF41" s="33"/>
      <c r="CG41" s="33"/>
      <c r="CH41" s="36"/>
      <c r="CI41" s="32"/>
      <c r="CJ41" s="33"/>
      <c r="CK41" s="33">
        <f>CK38-CI41</f>
        <v>617</v>
      </c>
      <c r="CL41" s="33">
        <f>CL38-CJ41</f>
        <v>57</v>
      </c>
      <c r="CM41" s="33">
        <v>384</v>
      </c>
      <c r="CN41" s="575">
        <f t="shared" ref="CN41:CN47" si="529">((CM41+CO41)/CK41)</f>
        <v>0.65802269043760131</v>
      </c>
      <c r="CO41" s="33">
        <v>22</v>
      </c>
      <c r="CP41" s="34">
        <f t="shared" ref="CP41:CP47" si="530">CO41/(CM41+CO41)</f>
        <v>5.4187192118226604E-2</v>
      </c>
      <c r="CQ41" s="35"/>
      <c r="CR41" s="33"/>
      <c r="CS41" s="33"/>
      <c r="CT41" s="36"/>
      <c r="CU41" s="32">
        <v>1</v>
      </c>
      <c r="CV41" s="33"/>
      <c r="CW41" s="33">
        <f>CW38-CU41</f>
        <v>621</v>
      </c>
      <c r="CX41" s="33">
        <f>CX38-CV41</f>
        <v>58</v>
      </c>
      <c r="CY41" s="33">
        <v>362</v>
      </c>
      <c r="CZ41" s="34">
        <f t="shared" ref="CZ41:CZ47" si="531">((CY41+DA41)/CW41)</f>
        <v>0.6280193236714976</v>
      </c>
      <c r="DA41" s="33">
        <v>28</v>
      </c>
      <c r="DB41" s="34">
        <f t="shared" ref="DB41:DB47" si="532">DA41/(CY41+DA41)</f>
        <v>7.179487179487179E-2</v>
      </c>
      <c r="DC41" s="35"/>
      <c r="DD41" s="33"/>
      <c r="DE41" s="33"/>
      <c r="DF41" s="36"/>
      <c r="DG41" s="32"/>
      <c r="DH41" s="33"/>
      <c r="DI41" s="33">
        <f>DI38-DG41</f>
        <v>620</v>
      </c>
      <c r="DJ41" s="33">
        <f>DJ38-DH41</f>
        <v>58</v>
      </c>
      <c r="DK41" s="33">
        <v>396</v>
      </c>
      <c r="DL41" s="34">
        <f t="shared" ref="DL41:DL47" si="533">((DK41+DM41)/DI41)</f>
        <v>0.68548387096774188</v>
      </c>
      <c r="DM41" s="33">
        <v>29</v>
      </c>
      <c r="DN41" s="34">
        <f t="shared" ref="DN41:DN47" si="534">DM41/(DK41+DM41)</f>
        <v>6.8235294117647061E-2</v>
      </c>
      <c r="DO41" s="35"/>
      <c r="DP41" s="33"/>
      <c r="DQ41" s="33"/>
      <c r="DR41" s="36"/>
      <c r="DS41" s="32">
        <v>1</v>
      </c>
      <c r="DT41" s="33"/>
      <c r="DU41" s="33">
        <f>DU38-DS41</f>
        <v>177</v>
      </c>
      <c r="DV41" s="33">
        <f>DV38-DT41</f>
        <v>17</v>
      </c>
      <c r="DW41" s="33">
        <v>102</v>
      </c>
      <c r="DX41" s="575">
        <f t="shared" ref="DX41:DX47" si="535">((DW41+DY41)/DU41)</f>
        <v>0.66101694915254239</v>
      </c>
      <c r="DY41" s="33">
        <v>15</v>
      </c>
      <c r="DZ41" s="34">
        <f t="shared" ref="DZ41:DZ47" si="536">DY41/(DW41+DY41)</f>
        <v>0.12820512820512819</v>
      </c>
      <c r="EA41" s="35"/>
      <c r="EB41" s="33"/>
      <c r="EC41" s="33"/>
      <c r="ED41" s="36"/>
      <c r="EE41" s="32">
        <v>2</v>
      </c>
      <c r="EF41" s="33"/>
      <c r="EG41" s="33">
        <f>EG38-EE41</f>
        <v>619</v>
      </c>
      <c r="EH41" s="33">
        <f>EH38-EF41</f>
        <v>58</v>
      </c>
      <c r="EI41" s="33">
        <v>368</v>
      </c>
      <c r="EJ41" s="34">
        <f t="shared" ref="EJ41:EJ47" si="537">((EI41+EK41)/EG41)</f>
        <v>0.64297253634894991</v>
      </c>
      <c r="EK41" s="33">
        <v>30</v>
      </c>
      <c r="EL41" s="34">
        <f t="shared" ref="EL41:EL47" si="538">EK41/(EI41+EK41)</f>
        <v>7.5376884422110546E-2</v>
      </c>
      <c r="EM41" s="35"/>
      <c r="EN41" s="33"/>
      <c r="EO41" s="33"/>
      <c r="EP41" s="36"/>
      <c r="EQ41" s="32"/>
      <c r="ER41" s="33"/>
      <c r="ES41" s="33">
        <f>ES38-EQ41</f>
        <v>622</v>
      </c>
      <c r="ET41" s="33">
        <f>ET38-ER41</f>
        <v>58</v>
      </c>
      <c r="EU41" s="33">
        <v>378</v>
      </c>
      <c r="EV41" s="34">
        <f t="shared" ref="EV41:EV47" si="539">((EU41+EW41)/ES41)</f>
        <v>0.6463022508038585</v>
      </c>
      <c r="EW41" s="33">
        <v>24</v>
      </c>
      <c r="EX41" s="34">
        <f t="shared" ref="EX41:EX47" si="540">EW41/(EU41+EW41)</f>
        <v>5.9701492537313432E-2</v>
      </c>
      <c r="EY41" s="35"/>
      <c r="EZ41" s="33"/>
      <c r="FA41" s="33"/>
      <c r="FB41" s="36"/>
      <c r="FC41" s="32">
        <v>1</v>
      </c>
      <c r="FD41" s="33"/>
      <c r="FE41" s="33">
        <f>FE38-FC41</f>
        <v>615</v>
      </c>
      <c r="FF41" s="33">
        <f>FF38-FD41</f>
        <v>58</v>
      </c>
      <c r="FG41" s="33">
        <v>285</v>
      </c>
      <c r="FH41" s="34">
        <f t="shared" ref="FH41:FH47" si="541">((FG41+FI41)/FE41)</f>
        <v>0.50081300813008134</v>
      </c>
      <c r="FI41" s="33">
        <v>23</v>
      </c>
      <c r="FJ41" s="34">
        <f t="shared" ref="FJ41:FJ47" si="542">FI41/(FG41+FI41)</f>
        <v>7.4675324675324672E-2</v>
      </c>
      <c r="FK41" s="570">
        <v>153.066</v>
      </c>
      <c r="FL41" s="33"/>
      <c r="FM41" s="33"/>
      <c r="FN41" s="36"/>
      <c r="FO41" s="32">
        <v>1</v>
      </c>
      <c r="FP41" s="33"/>
      <c r="FQ41" s="33">
        <f>FQ38-FO41</f>
        <v>620</v>
      </c>
      <c r="FR41" s="33">
        <f>FR38-FP41</f>
        <v>57</v>
      </c>
      <c r="FS41" s="33">
        <v>355</v>
      </c>
      <c r="FT41" s="34">
        <f t="shared" ref="FT41:FT47" si="543">((FS41+FU41)/FQ41)</f>
        <v>0.6435483870967742</v>
      </c>
      <c r="FU41" s="33">
        <v>44</v>
      </c>
      <c r="FV41" s="34">
        <f t="shared" ref="FV41:FV47" si="544">FU41/(FS41+FU41)</f>
        <v>0.11027568922305764</v>
      </c>
      <c r="FW41" s="570">
        <v>153.678</v>
      </c>
      <c r="FX41" s="33"/>
      <c r="FY41" s="33"/>
      <c r="FZ41" s="36"/>
      <c r="GA41" s="32"/>
      <c r="GB41" s="33"/>
      <c r="GC41" s="33">
        <f>GC38-GA41</f>
        <v>618</v>
      </c>
      <c r="GD41" s="33">
        <f>GD38-GB41</f>
        <v>58</v>
      </c>
      <c r="GE41" s="33">
        <v>347</v>
      </c>
      <c r="GF41" s="34">
        <f t="shared" ref="GF41:GF47" si="545">((GE41+GG41)/GC41)</f>
        <v>0.59223300970873782</v>
      </c>
      <c r="GG41" s="33">
        <v>19</v>
      </c>
      <c r="GH41" s="34">
        <f t="shared" ref="GH41:GH47" si="546">GG41/(GE41+GG41)</f>
        <v>5.1912568306010931E-2</v>
      </c>
      <c r="GI41" s="35"/>
      <c r="GJ41" s="33"/>
      <c r="GK41" s="33"/>
      <c r="GL41" s="36"/>
      <c r="GM41" s="32"/>
      <c r="GN41" s="33"/>
      <c r="GO41" s="33">
        <f>GO38-GM41</f>
        <v>624</v>
      </c>
      <c r="GP41" s="33">
        <f>GP38-GN41</f>
        <v>58</v>
      </c>
      <c r="GQ41" s="33">
        <v>365</v>
      </c>
      <c r="GR41" s="577">
        <f t="shared" ref="GR41:GR47" si="547">((GQ41+GS41)/GO41)</f>
        <v>0.62019230769230771</v>
      </c>
      <c r="GS41" s="33">
        <v>22</v>
      </c>
      <c r="GT41" s="34">
        <f t="shared" ref="GT41:GT47" si="548">GS41/(GQ41+GS41)</f>
        <v>5.6847545219638244E-2</v>
      </c>
      <c r="GU41" s="35"/>
      <c r="GV41" s="33"/>
      <c r="GW41" s="33"/>
      <c r="GX41" s="36"/>
      <c r="GY41" s="32"/>
      <c r="GZ41" s="33"/>
      <c r="HA41" s="33">
        <f>HA38-GY41</f>
        <v>179</v>
      </c>
      <c r="HB41" s="33">
        <f>HB38-GZ41</f>
        <v>18</v>
      </c>
      <c r="HC41" s="33">
        <v>83</v>
      </c>
      <c r="HD41" s="34">
        <f t="shared" ref="HD41:HD47" si="549">((HC41+HE41)/HA41)</f>
        <v>0.53072625698324027</v>
      </c>
      <c r="HE41" s="33">
        <v>12</v>
      </c>
      <c r="HF41" s="34">
        <f t="shared" ref="HF41:HF47" si="550">HE41/(HC41+HE41)</f>
        <v>0.12631578947368421</v>
      </c>
      <c r="HG41" s="35"/>
      <c r="HH41" s="33"/>
      <c r="HI41" s="33"/>
      <c r="HJ41" s="36"/>
      <c r="HK41" s="32"/>
      <c r="HL41" s="33"/>
      <c r="HM41" s="33">
        <f>HM38-HK41</f>
        <v>624</v>
      </c>
      <c r="HN41" s="33">
        <f>HN38-HL41</f>
        <v>58</v>
      </c>
      <c r="HO41" s="33">
        <v>338</v>
      </c>
      <c r="HP41" s="34">
        <f t="shared" ref="HP41:HP47" si="551">((HO41+HQ41)/HM41)</f>
        <v>0.57692307692307687</v>
      </c>
      <c r="HQ41" s="33">
        <v>22</v>
      </c>
      <c r="HR41" s="34">
        <f t="shared" ref="HR41:HR47" si="552">HQ41/(HO41+HQ41)</f>
        <v>6.1111111111111109E-2</v>
      </c>
      <c r="HS41" s="570">
        <v>154.29</v>
      </c>
      <c r="HT41" s="33"/>
      <c r="HU41" s="33"/>
      <c r="HV41" s="36"/>
      <c r="HW41" s="32"/>
      <c r="HX41" s="33"/>
      <c r="HY41" s="33">
        <f>HY38-HW41</f>
        <v>623</v>
      </c>
      <c r="HZ41" s="33">
        <f>HZ38-HX41</f>
        <v>58</v>
      </c>
      <c r="IA41" s="33">
        <v>370</v>
      </c>
      <c r="IB41" s="34">
        <f t="shared" ref="IB41:IB47" si="553">((IA41+IC41)/HY41)</f>
        <v>0.6597110754414125</v>
      </c>
      <c r="IC41" s="33">
        <v>41</v>
      </c>
      <c r="ID41" s="34">
        <f t="shared" ref="ID41:ID47" si="554">IC41/(IA41+IC41)</f>
        <v>9.9756690997566913E-2</v>
      </c>
      <c r="IE41" s="35"/>
      <c r="IF41" s="33"/>
      <c r="IG41" s="33"/>
      <c r="IH41" s="284"/>
      <c r="II41" s="32"/>
      <c r="IJ41" s="33"/>
      <c r="IK41" s="33">
        <f>IK38-II41</f>
        <v>623</v>
      </c>
      <c r="IL41" s="33">
        <f>IL38-IJ41</f>
        <v>58</v>
      </c>
      <c r="IM41" s="33">
        <v>356</v>
      </c>
      <c r="IN41" s="34">
        <f t="shared" ref="IN41:IN47" si="555">((IM41+IO41)/IK41)</f>
        <v>0.6243980738362761</v>
      </c>
      <c r="IO41" s="33">
        <v>33</v>
      </c>
      <c r="IP41" s="34">
        <f t="shared" ref="IP41:IP47" si="556">IO41/(IM41+IO41)</f>
        <v>8.4832904884318772E-2</v>
      </c>
      <c r="IQ41" s="570">
        <v>154.29</v>
      </c>
      <c r="IR41" s="33"/>
      <c r="IS41" s="33"/>
      <c r="IT41" s="284"/>
      <c r="IU41" s="32"/>
      <c r="IV41" s="33"/>
      <c r="IW41" s="33">
        <f>IW38-IU41</f>
        <v>0</v>
      </c>
      <c r="IX41" s="33">
        <f>IX38-IV41</f>
        <v>46</v>
      </c>
      <c r="IY41" s="33"/>
      <c r="IZ41" s="34" t="e">
        <f t="shared" ref="IZ41:IZ47" si="557">((IY41+JA41)/IW41)</f>
        <v>#DIV/0!</v>
      </c>
      <c r="JA41" s="33"/>
      <c r="JB41" s="34" t="e">
        <f t="shared" ref="JB41:JB47" si="558">JA41/(IY41+JA41)</f>
        <v>#DIV/0!</v>
      </c>
      <c r="JC41" s="35"/>
      <c r="JD41" s="33"/>
      <c r="JE41" s="33"/>
      <c r="JF41" s="284"/>
      <c r="JG41" s="32">
        <f t="shared" ref="JG41:JG48" si="559">+C41+O41+AA41+AM41+AY41+BK41+BW41+CI41+CU41+DG41+DS41+EE41+EQ41+FC41+GA41+GM41+GY41+HK41+HW41+II41+FO41+IU41</f>
        <v>6</v>
      </c>
      <c r="JH41" s="36">
        <f t="shared" ref="JH41:JH48" si="560">+D41+P41+AB41+AN41+AZ41+BL41+BX41+CJ41+CV41+DH41+DT41+EF41+ER41+FD41+GB41+GN41+GZ41+HL41+HX41+IJ41+FP41+IV41</f>
        <v>0</v>
      </c>
      <c r="JI41" s="372">
        <f t="shared" ref="JI41:JI46" si="561">+E41+Q41+AC41+AO41+BA41+BM41+BY41+CK41+CW41+DI41+DU41+EG41+ES41+FE41+GC41+GO41+HA41+HM41+HY41+FQ41+IK41</f>
        <v>11715</v>
      </c>
      <c r="JJ41" s="11">
        <f t="shared" ref="JJ41:JJ47" si="562">+F41+R41+AD41+AP41+BB41+BN41+BZ41+CL41+CX41+DJ41+DV41+EH41+ET41+FF41+GD41+GP41+HB41+HN41+HZ41+FR41+IL41+IX41</f>
        <v>1139</v>
      </c>
      <c r="JK41" s="33">
        <f t="shared" ref="JK41:JK48" si="563">+G41+S41+AE41+AQ41+BC41+BO41+CA41+CM41+CY41+DK41+DW41+EI41+EU41+FG41+GE41+GQ41+HC41+HO41+I41+U41+AG41+AS41+BE41+BQ41+CC41+CO41+DA41+DM41+DY41+EK41+EW41+FI41+GG41+GS41+HE41+HQ41+IA41+IC41+FS41+FU41+IM41+IO41</f>
        <v>7428</v>
      </c>
      <c r="JL41" s="78">
        <f t="shared" ref="JL41:JL48" si="564">+(JK41)/JI41</f>
        <v>0.63405889884763122</v>
      </c>
      <c r="JM41" s="15">
        <f t="shared" ref="JM41:JM48" si="565">+I41+U41+AG41+AS41+BE41+BQ41+CC41+CO41+DA41+DM41+DY41+EK41+EW41+FI41+GG41+GS41+HE41+HQ41+IC41+IO41+FU41</f>
        <v>624</v>
      </c>
      <c r="JN41" s="34">
        <f t="shared" ref="JN41:JN48" si="566">+(JM41/(JK41))</f>
        <v>8.4006462035541199E-2</v>
      </c>
      <c r="JO41" s="45">
        <v>50.5</v>
      </c>
      <c r="JP41" s="46">
        <v>6785</v>
      </c>
      <c r="JQ41" s="45">
        <f t="shared" si="143"/>
        <v>91.343564889606881</v>
      </c>
      <c r="JR41" s="45">
        <v>242</v>
      </c>
      <c r="JS41" s="366">
        <f t="shared" ref="JS41" si="567">JR41/JM41</f>
        <v>0.38782051282051283</v>
      </c>
      <c r="JT41" s="44"/>
      <c r="JU41" s="284"/>
      <c r="JV41" s="402">
        <f t="shared" ref="JV41:JV47" si="568">SUM(G41,I41,S41,U41,AE41,AG41,AQ41,AS41,BC41,BE41,BO41,BQ41,CA41,CC41)/SUM(E41,Q41,AC41,AO41,BA41,BM41,BY41)</f>
        <v>0.65806286736519293</v>
      </c>
      <c r="JW41" s="403">
        <f t="shared" ref="JW41:JW47" si="569">SUM(CM41,CO41,CY41,DA41,DK41,DM41,DW41,DY41,EI41,EK41,EU41,EW41,FG41,FI41)/SUM(CK41,CW41,DI41,DU41,EG41,ES41,FE41)</f>
        <v>0.62863017219223849</v>
      </c>
      <c r="JX41" s="405">
        <f t="shared" ref="JX41:JX47" si="570">SUM(FS41,FU41,GE41,GG41,GQ41,GS41,HC41,HE41,HO41,HQ41,IA41,IC41,IM41,IO41,)/SUM(FQ41,GC41,GO41,HA41,HM41,HY41,IK41)</f>
        <v>0.6154436205574022</v>
      </c>
      <c r="JY41" s="742">
        <f t="shared" ref="JY41" si="571">SUM(I48,U48,AG48,AS48,BE48,BQ48,CC48)/SUM(G48,I48,S48,U48,AE48,AG48,AQ48,AS48,BC48,BE48,BO48,BQ48,CA48,CC48)</f>
        <v>9.8962994156972156E-2</v>
      </c>
      <c r="JZ41" s="689">
        <f t="shared" ref="JZ41" si="572">SUM(CO48,DA48,DM48,DY48,EK48,EW48,FI48)/SUM(CM48,CO48,CY48,DA48,DK48,DM48,DW48,DY48,EI48,EK48,EU48,EW48,FG48,FI48)</f>
        <v>6.8361704434565754E-2</v>
      </c>
      <c r="KA41" s="745">
        <f t="shared" ref="KA41" si="573">SUM(,FU48,GG48,GS48,HE48,HQ48,IC48,IO48)/SUM(FU48,FS48,GG48,GE48,GS48,GQ48,HE48,HC48,HQ48,HO48,IC48,IA48,IO48,IM48)</f>
        <v>7.5401391857088065E-2</v>
      </c>
      <c r="KB41" s="724">
        <f t="shared" ref="KB41" si="574">KB43/KB45</f>
        <v>2.8111423460260672E-3</v>
      </c>
      <c r="KC41" s="720"/>
      <c r="KD41" s="720">
        <f t="shared" ref="KD41" si="575">KD43/KD45</f>
        <v>3.3367556468172485E-3</v>
      </c>
      <c r="KE41" s="720"/>
      <c r="KF41" s="720">
        <f t="shared" ref="KF41" si="576">KF43/KF45</f>
        <v>2.5562372188139061E-3</v>
      </c>
      <c r="KG41" s="755"/>
      <c r="KH41" s="757" t="s">
        <v>68</v>
      </c>
      <c r="KI41" s="419">
        <f t="shared" ref="KI41:KI47" si="577">C41+AA41+AM41+AY41+BK41+BW41</f>
        <v>0</v>
      </c>
      <c r="KJ41" s="427">
        <f t="shared" ref="KJ41" si="578">KI41/KB45</f>
        <v>0</v>
      </c>
      <c r="KK41" s="419">
        <f t="shared" ref="KK41:KK47" si="579">CI41+CU41+DG41+EE41+EQ41+FC41+DS41</f>
        <v>5</v>
      </c>
      <c r="KL41" s="424">
        <f t="shared" ref="KL41" si="580">KK41/KD45</f>
        <v>1.2833675564681724E-3</v>
      </c>
      <c r="KM41" s="419">
        <f t="shared" ref="KM41:KM47" si="581">FO41+GA41+GM41+GY41+HK41+HW41+II41</f>
        <v>1</v>
      </c>
      <c r="KN41" s="424">
        <f>KM41/KF45</f>
        <v>2.5562372188139062E-4</v>
      </c>
    </row>
    <row r="42" spans="1:300" ht="19.5" thickBot="1" x14ac:dyDescent="0.3">
      <c r="A42" s="734"/>
      <c r="B42" s="436">
        <f t="shared" ref="B42:B47" si="582">+B41+1</f>
        <v>45625</v>
      </c>
      <c r="C42" s="10">
        <v>1</v>
      </c>
      <c r="D42" s="11"/>
      <c r="E42" s="61">
        <f t="shared" ref="E42:F47" si="583">E41-C42</f>
        <v>616</v>
      </c>
      <c r="F42" s="61">
        <f t="shared" si="583"/>
        <v>58</v>
      </c>
      <c r="G42" s="11">
        <v>341</v>
      </c>
      <c r="H42" s="559">
        <f t="shared" si="516"/>
        <v>0.65097402597402598</v>
      </c>
      <c r="I42" s="11">
        <v>60</v>
      </c>
      <c r="J42" s="12">
        <f t="shared" ref="J42:J47" si="584">I42/(G42+I42)</f>
        <v>0.14962593516209477</v>
      </c>
      <c r="K42" s="13"/>
      <c r="L42" s="11"/>
      <c r="M42" s="11"/>
      <c r="N42" s="14"/>
      <c r="O42" s="10"/>
      <c r="P42" s="11"/>
      <c r="Q42" s="61">
        <f t="shared" ref="Q42:Q47" si="585">Q41-O42</f>
        <v>624</v>
      </c>
      <c r="R42" s="61">
        <f t="shared" ref="R42:R47" si="586">R41-P42</f>
        <v>58</v>
      </c>
      <c r="S42" s="11">
        <v>377</v>
      </c>
      <c r="T42" s="12">
        <f t="shared" si="517"/>
        <v>0.68269230769230771</v>
      </c>
      <c r="U42" s="11">
        <v>49</v>
      </c>
      <c r="V42" s="12">
        <f t="shared" si="518"/>
        <v>0.11502347417840375</v>
      </c>
      <c r="W42" s="13"/>
      <c r="X42" s="11"/>
      <c r="Y42" s="11"/>
      <c r="Z42" s="14"/>
      <c r="AA42" s="10"/>
      <c r="AB42" s="11"/>
      <c r="AC42" s="61">
        <f t="shared" ref="AC42:AC47" si="587">AC41-AA42</f>
        <v>625</v>
      </c>
      <c r="AD42" s="61">
        <f t="shared" ref="AD42:AD47" si="588">AD41-AB42</f>
        <v>58</v>
      </c>
      <c r="AE42" s="11">
        <v>350</v>
      </c>
      <c r="AF42" s="12">
        <f t="shared" si="519"/>
        <v>0.64639999999999997</v>
      </c>
      <c r="AG42" s="11">
        <v>54</v>
      </c>
      <c r="AH42" s="12">
        <f t="shared" si="520"/>
        <v>0.13366336633663367</v>
      </c>
      <c r="AI42" s="13"/>
      <c r="AJ42" s="11"/>
      <c r="AK42" s="11"/>
      <c r="AL42" s="14"/>
      <c r="AM42" s="10">
        <v>1</v>
      </c>
      <c r="AN42" s="11"/>
      <c r="AO42" s="61">
        <f t="shared" ref="AO42:AO47" si="589">AO41-AM42</f>
        <v>178</v>
      </c>
      <c r="AP42" s="61">
        <f t="shared" ref="AP42:AP47" si="590">AP41-AN42</f>
        <v>18</v>
      </c>
      <c r="AQ42" s="11">
        <v>89</v>
      </c>
      <c r="AR42" s="12">
        <f t="shared" si="521"/>
        <v>0.5842696629213483</v>
      </c>
      <c r="AS42" s="11">
        <v>15</v>
      </c>
      <c r="AT42" s="12">
        <f t="shared" si="522"/>
        <v>0.14423076923076922</v>
      </c>
      <c r="AU42" s="13"/>
      <c r="AV42" s="11"/>
      <c r="AW42" s="11"/>
      <c r="AX42" s="14"/>
      <c r="AY42" s="10"/>
      <c r="AZ42" s="11"/>
      <c r="BA42" s="61">
        <f t="shared" ref="BA42:BA47" si="591">BA41-AY42</f>
        <v>622</v>
      </c>
      <c r="BB42" s="61">
        <f t="shared" ref="BB42:BB47" si="592">BB41-AZ42</f>
        <v>57</v>
      </c>
      <c r="BC42" s="11">
        <v>343</v>
      </c>
      <c r="BD42" s="12">
        <f t="shared" si="523"/>
        <v>0.62700964630225076</v>
      </c>
      <c r="BE42" s="11">
        <v>47</v>
      </c>
      <c r="BF42" s="12">
        <f t="shared" si="524"/>
        <v>0.12051282051282051</v>
      </c>
      <c r="BG42" s="13"/>
      <c r="BH42" s="11"/>
      <c r="BI42" s="11"/>
      <c r="BJ42" s="14"/>
      <c r="BK42" s="10"/>
      <c r="BL42" s="11"/>
      <c r="BM42" s="61">
        <f t="shared" ref="BM42:BM47" si="593">BM41-BK42</f>
        <v>621</v>
      </c>
      <c r="BN42" s="61">
        <f t="shared" ref="BN42:BN47" si="594">BN41-BL42</f>
        <v>57</v>
      </c>
      <c r="BO42" s="11">
        <v>365</v>
      </c>
      <c r="BP42" s="12">
        <f t="shared" si="525"/>
        <v>0.66022544283413853</v>
      </c>
      <c r="BQ42" s="11">
        <v>45</v>
      </c>
      <c r="BR42" s="12">
        <f t="shared" si="526"/>
        <v>0.10975609756097561</v>
      </c>
      <c r="BS42" s="576">
        <v>159.435</v>
      </c>
      <c r="BT42" s="11"/>
      <c r="BU42" s="11"/>
      <c r="BV42" s="14"/>
      <c r="BW42" s="10">
        <v>1</v>
      </c>
      <c r="BX42" s="11"/>
      <c r="BY42" s="61">
        <f t="shared" ref="BY42:BY47" si="595">BY41-BW42</f>
        <v>624</v>
      </c>
      <c r="BZ42" s="61">
        <f t="shared" ref="BZ42:BZ47" si="596">BZ41-BX42</f>
        <v>58</v>
      </c>
      <c r="CA42" s="11">
        <v>363</v>
      </c>
      <c r="CB42" s="559">
        <f t="shared" si="527"/>
        <v>0.67147435897435892</v>
      </c>
      <c r="CC42" s="11">
        <v>56</v>
      </c>
      <c r="CD42" s="12">
        <f t="shared" si="528"/>
        <v>0.13365155131264916</v>
      </c>
      <c r="CE42" s="13"/>
      <c r="CF42" s="11"/>
      <c r="CG42" s="11"/>
      <c r="CH42" s="14"/>
      <c r="CI42" s="10">
        <v>1</v>
      </c>
      <c r="CJ42" s="11"/>
      <c r="CK42" s="61">
        <f t="shared" ref="CK42:CK47" si="597">CK41-CI42</f>
        <v>616</v>
      </c>
      <c r="CL42" s="61">
        <f t="shared" ref="CL42:CL47" si="598">CL41-CJ42</f>
        <v>57</v>
      </c>
      <c r="CM42" s="11">
        <v>365</v>
      </c>
      <c r="CN42" s="12">
        <f t="shared" si="529"/>
        <v>0.63149350649350644</v>
      </c>
      <c r="CO42" s="11">
        <v>24</v>
      </c>
      <c r="CP42" s="12">
        <f t="shared" si="530"/>
        <v>6.1696658097686374E-2</v>
      </c>
      <c r="CQ42" s="576">
        <v>159.11699999999999</v>
      </c>
      <c r="CR42" s="11"/>
      <c r="CS42" s="11"/>
      <c r="CT42" s="14"/>
      <c r="CU42" s="10"/>
      <c r="CV42" s="11"/>
      <c r="CW42" s="61">
        <f t="shared" ref="CW42:CW47" si="599">CW41-CU42</f>
        <v>621</v>
      </c>
      <c r="CX42" s="61">
        <f t="shared" ref="CX42:CX47" si="600">CX41-CV42</f>
        <v>58</v>
      </c>
      <c r="CY42" s="11">
        <v>368</v>
      </c>
      <c r="CZ42" s="559">
        <f t="shared" si="531"/>
        <v>0.65861513687600648</v>
      </c>
      <c r="DA42" s="11">
        <v>41</v>
      </c>
      <c r="DB42" s="12">
        <f t="shared" si="532"/>
        <v>0.10024449877750612</v>
      </c>
      <c r="DC42" s="13"/>
      <c r="DD42" s="11"/>
      <c r="DE42" s="11"/>
      <c r="DF42" s="14"/>
      <c r="DG42" s="10"/>
      <c r="DH42" s="11"/>
      <c r="DI42" s="61">
        <f t="shared" ref="DI42:DI47" si="601">DI41-DG42</f>
        <v>620</v>
      </c>
      <c r="DJ42" s="61">
        <f t="shared" ref="DJ42:DJ47" si="602">DJ41-DH42</f>
        <v>58</v>
      </c>
      <c r="DK42" s="11">
        <v>393</v>
      </c>
      <c r="DL42" s="12">
        <f t="shared" si="533"/>
        <v>0.6806451612903226</v>
      </c>
      <c r="DM42" s="11">
        <v>29</v>
      </c>
      <c r="DN42" s="12">
        <f t="shared" si="534"/>
        <v>6.8720379146919433E-2</v>
      </c>
      <c r="DO42" s="13"/>
      <c r="DP42" s="11"/>
      <c r="DQ42" s="11"/>
      <c r="DR42" s="14"/>
      <c r="DS42" s="10">
        <v>1</v>
      </c>
      <c r="DT42" s="11"/>
      <c r="DU42" s="61">
        <f t="shared" ref="DU42:DU47" si="603">DU41-DS42</f>
        <v>176</v>
      </c>
      <c r="DV42" s="61">
        <f t="shared" ref="DV42:DV47" si="604">DV41-DT42</f>
        <v>17</v>
      </c>
      <c r="DW42" s="11">
        <v>94</v>
      </c>
      <c r="DX42" s="12">
        <f t="shared" si="535"/>
        <v>0.61363636363636365</v>
      </c>
      <c r="DY42" s="11">
        <v>14</v>
      </c>
      <c r="DZ42" s="12">
        <f t="shared" si="536"/>
        <v>0.12962962962962962</v>
      </c>
      <c r="EA42" s="576">
        <v>159.27600000000001</v>
      </c>
      <c r="EB42" s="11"/>
      <c r="EC42" s="11"/>
      <c r="ED42" s="14"/>
      <c r="EE42" s="10"/>
      <c r="EF42" s="11"/>
      <c r="EG42" s="61">
        <f t="shared" ref="EG42:EG47" si="605">EG41-EE42</f>
        <v>619</v>
      </c>
      <c r="EH42" s="61">
        <f t="shared" ref="EH42:EH47" si="606">EH41-EF42</f>
        <v>58</v>
      </c>
      <c r="EI42" s="11">
        <v>359</v>
      </c>
      <c r="EJ42" s="559">
        <f t="shared" si="537"/>
        <v>0.65105008077544424</v>
      </c>
      <c r="EK42" s="11">
        <v>44</v>
      </c>
      <c r="EL42" s="12">
        <f t="shared" si="538"/>
        <v>0.10918114143920596</v>
      </c>
      <c r="EM42" s="13"/>
      <c r="EN42" s="11"/>
      <c r="EO42" s="11"/>
      <c r="EP42" s="14"/>
      <c r="EQ42" s="10"/>
      <c r="ER42" s="11"/>
      <c r="ES42" s="61">
        <f t="shared" ref="ES42:ES47" si="607">ES41-EQ42</f>
        <v>622</v>
      </c>
      <c r="ET42" s="61">
        <f t="shared" ref="ET42:ET47" si="608">ET41-ER42</f>
        <v>58</v>
      </c>
      <c r="EU42" s="11">
        <v>371</v>
      </c>
      <c r="EV42" s="12">
        <f t="shared" si="539"/>
        <v>0.64790996784565913</v>
      </c>
      <c r="EW42" s="11">
        <v>32</v>
      </c>
      <c r="EX42" s="12">
        <f t="shared" si="540"/>
        <v>7.9404466501240695E-2</v>
      </c>
      <c r="EY42" s="13"/>
      <c r="EZ42" s="11"/>
      <c r="FA42" s="11"/>
      <c r="FB42" s="14"/>
      <c r="FC42" s="10"/>
      <c r="FD42" s="11"/>
      <c r="FE42" s="61">
        <f t="shared" ref="FE42:FE47" si="609">FE41-FC42</f>
        <v>615</v>
      </c>
      <c r="FF42" s="61">
        <f t="shared" ref="FF42:FF47" si="610">FF41-FD42</f>
        <v>58</v>
      </c>
      <c r="FG42" s="11">
        <v>369</v>
      </c>
      <c r="FH42" s="12">
        <f t="shared" si="541"/>
        <v>0.64390243902439026</v>
      </c>
      <c r="FI42" s="11">
        <v>27</v>
      </c>
      <c r="FJ42" s="12">
        <f t="shared" si="542"/>
        <v>6.8181818181818177E-2</v>
      </c>
      <c r="FK42" s="13"/>
      <c r="FL42" s="11"/>
      <c r="FM42" s="11"/>
      <c r="FN42" s="14"/>
      <c r="FO42" s="10"/>
      <c r="FP42" s="11"/>
      <c r="FQ42" s="61">
        <f t="shared" ref="FQ42:FQ47" si="611">FQ41-FO42</f>
        <v>620</v>
      </c>
      <c r="FR42" s="61">
        <f t="shared" ref="FR42:FR47" si="612">FR41-FP42</f>
        <v>57</v>
      </c>
      <c r="FS42" s="11">
        <v>352</v>
      </c>
      <c r="FT42" s="12">
        <f t="shared" si="543"/>
        <v>0.6274193548387097</v>
      </c>
      <c r="FU42" s="11">
        <v>37</v>
      </c>
      <c r="FV42" s="12">
        <f t="shared" si="544"/>
        <v>9.5115681233933158E-2</v>
      </c>
      <c r="FW42" s="13"/>
      <c r="FX42" s="11"/>
      <c r="FY42" s="11"/>
      <c r="FZ42" s="14"/>
      <c r="GA42" s="10"/>
      <c r="GB42" s="11"/>
      <c r="GC42" s="61">
        <f t="shared" ref="GC42:GC47" si="613">GC41-GA42</f>
        <v>618</v>
      </c>
      <c r="GD42" s="61">
        <f t="shared" ref="GD42:GD47" si="614">GD41-GB42</f>
        <v>58</v>
      </c>
      <c r="GE42" s="11">
        <v>352</v>
      </c>
      <c r="GF42" s="12">
        <f t="shared" si="545"/>
        <v>0.62944983818770228</v>
      </c>
      <c r="GG42" s="11">
        <v>37</v>
      </c>
      <c r="GH42" s="12">
        <f t="shared" si="546"/>
        <v>9.5115681233933158E-2</v>
      </c>
      <c r="GI42" s="13"/>
      <c r="GJ42" s="11"/>
      <c r="GK42" s="11"/>
      <c r="GL42" s="14"/>
      <c r="GM42" s="10"/>
      <c r="GN42" s="11">
        <v>1</v>
      </c>
      <c r="GO42" s="61">
        <f t="shared" ref="GO42:GO47" si="615">GO41-GM42</f>
        <v>624</v>
      </c>
      <c r="GP42" s="61">
        <f t="shared" ref="GP42:GP47" si="616">GP41-GN42</f>
        <v>57</v>
      </c>
      <c r="GQ42" s="11">
        <v>383</v>
      </c>
      <c r="GR42" s="12">
        <f t="shared" si="547"/>
        <v>0.66185897435897434</v>
      </c>
      <c r="GS42" s="11">
        <v>30</v>
      </c>
      <c r="GT42" s="12">
        <f t="shared" si="548"/>
        <v>7.2639225181598058E-2</v>
      </c>
      <c r="GU42" s="549">
        <v>154.29</v>
      </c>
      <c r="GV42" s="11"/>
      <c r="GW42" s="11"/>
      <c r="GX42" s="14"/>
      <c r="GY42" s="10">
        <v>2</v>
      </c>
      <c r="GZ42" s="11"/>
      <c r="HA42" s="61">
        <f t="shared" ref="HA42:HA47" si="617">HA41-GY42</f>
        <v>177</v>
      </c>
      <c r="HB42" s="61">
        <f t="shared" ref="HB42:HB47" si="618">HB41-GZ42</f>
        <v>18</v>
      </c>
      <c r="HC42" s="11">
        <v>100</v>
      </c>
      <c r="HD42" s="548">
        <f t="shared" si="549"/>
        <v>0.62146892655367236</v>
      </c>
      <c r="HE42" s="11">
        <v>10</v>
      </c>
      <c r="HF42" s="12">
        <f t="shared" si="550"/>
        <v>9.0909090909090912E-2</v>
      </c>
      <c r="HG42" s="13"/>
      <c r="HH42" s="11"/>
      <c r="HI42" s="11"/>
      <c r="HJ42" s="14"/>
      <c r="HK42" s="10"/>
      <c r="HL42" s="11"/>
      <c r="HM42" s="61">
        <f t="shared" ref="HM42:HM47" si="619">HM41-HK42</f>
        <v>624</v>
      </c>
      <c r="HN42" s="61">
        <f t="shared" ref="HN42:HN47" si="620">HN41-HL42</f>
        <v>58</v>
      </c>
      <c r="HO42" s="11">
        <v>368</v>
      </c>
      <c r="HP42" s="559">
        <f t="shared" si="551"/>
        <v>0.65224358974358976</v>
      </c>
      <c r="HQ42" s="11">
        <v>39</v>
      </c>
      <c r="HR42" s="12">
        <f t="shared" si="552"/>
        <v>9.5823095823095825E-2</v>
      </c>
      <c r="HS42" s="13"/>
      <c r="HT42" s="11"/>
      <c r="HU42" s="11"/>
      <c r="HV42" s="14"/>
      <c r="HW42" s="10"/>
      <c r="HX42" s="11"/>
      <c r="HY42" s="61">
        <f t="shared" ref="HY42:HY47" si="621">HY41-HW42</f>
        <v>623</v>
      </c>
      <c r="HZ42" s="61">
        <f t="shared" ref="HZ42:HZ47" si="622">HZ41-HX42</f>
        <v>58</v>
      </c>
      <c r="IA42" s="11">
        <v>354</v>
      </c>
      <c r="IB42" s="12">
        <f t="shared" si="553"/>
        <v>0.6292134831460674</v>
      </c>
      <c r="IC42" s="11">
        <v>38</v>
      </c>
      <c r="ID42" s="12">
        <f t="shared" si="554"/>
        <v>9.6938775510204078E-2</v>
      </c>
      <c r="IE42" s="13"/>
      <c r="IF42" s="11"/>
      <c r="IG42" s="11"/>
      <c r="IH42" s="285"/>
      <c r="II42" s="10"/>
      <c r="IJ42" s="11"/>
      <c r="IK42" s="61">
        <f t="shared" ref="IK42:IK47" si="623">IK41-II42</f>
        <v>623</v>
      </c>
      <c r="IL42" s="61">
        <f t="shared" ref="IL42:IL47" si="624">IL41-IJ42</f>
        <v>58</v>
      </c>
      <c r="IM42" s="11">
        <v>344</v>
      </c>
      <c r="IN42" s="12">
        <f t="shared" si="555"/>
        <v>0.6099518459069021</v>
      </c>
      <c r="IO42" s="11">
        <v>36</v>
      </c>
      <c r="IP42" s="12">
        <f t="shared" si="556"/>
        <v>9.4736842105263161E-2</v>
      </c>
      <c r="IQ42" s="13"/>
      <c r="IR42" s="11"/>
      <c r="IS42" s="11"/>
      <c r="IT42" s="285"/>
      <c r="IU42" s="10"/>
      <c r="IV42" s="11"/>
      <c r="IW42" s="61">
        <f t="shared" ref="IW42:IW47" si="625">IW41-IU42</f>
        <v>0</v>
      </c>
      <c r="IX42" s="61">
        <f t="shared" ref="IX42:IX47" si="626">IX41-IV42</f>
        <v>46</v>
      </c>
      <c r="IY42" s="11"/>
      <c r="IZ42" s="12" t="e">
        <f t="shared" si="557"/>
        <v>#DIV/0!</v>
      </c>
      <c r="JA42" s="11"/>
      <c r="JB42" s="12" t="e">
        <f t="shared" si="558"/>
        <v>#DIV/0!</v>
      </c>
      <c r="JC42" s="13"/>
      <c r="JD42" s="11"/>
      <c r="JE42" s="11"/>
      <c r="JF42" s="285"/>
      <c r="JG42" s="10">
        <f t="shared" si="559"/>
        <v>7</v>
      </c>
      <c r="JH42" s="14">
        <f t="shared" si="560"/>
        <v>1</v>
      </c>
      <c r="JI42" s="373">
        <f t="shared" si="561"/>
        <v>11708</v>
      </c>
      <c r="JJ42" s="11">
        <f t="shared" si="562"/>
        <v>1138</v>
      </c>
      <c r="JK42" s="11">
        <f t="shared" si="563"/>
        <v>7564</v>
      </c>
      <c r="JL42" s="79">
        <f t="shared" si="564"/>
        <v>0.64605398018448923</v>
      </c>
      <c r="JM42" s="15">
        <f t="shared" si="565"/>
        <v>764</v>
      </c>
      <c r="JN42" s="12">
        <f t="shared" si="566"/>
        <v>0.10100475938656796</v>
      </c>
      <c r="JO42" s="16">
        <v>50.7</v>
      </c>
      <c r="JP42" s="17">
        <v>6795</v>
      </c>
      <c r="JQ42" s="16">
        <f t="shared" si="143"/>
        <v>89.833421470121635</v>
      </c>
      <c r="JR42" s="16">
        <v>278</v>
      </c>
      <c r="JS42" s="369">
        <f t="shared" si="81"/>
        <v>0.36387434554973824</v>
      </c>
      <c r="JT42" s="15"/>
      <c r="JU42" s="285"/>
      <c r="JV42" s="404">
        <f t="shared" si="568"/>
        <v>0.65319693094629161</v>
      </c>
      <c r="JW42" s="401">
        <f t="shared" si="569"/>
        <v>0.65055284134739011</v>
      </c>
      <c r="JX42" s="406">
        <f t="shared" si="570"/>
        <v>0.6344333589153236</v>
      </c>
      <c r="JY42" s="743"/>
      <c r="JZ42" s="690"/>
      <c r="KA42" s="746"/>
      <c r="KB42" s="725"/>
      <c r="KC42" s="722"/>
      <c r="KD42" s="722"/>
      <c r="KE42" s="722"/>
      <c r="KF42" s="722"/>
      <c r="KG42" s="756"/>
      <c r="KH42" s="758"/>
      <c r="KI42" s="67">
        <f t="shared" si="577"/>
        <v>3</v>
      </c>
      <c r="KJ42" s="430">
        <f t="shared" ref="KJ42" si="627">KI42/KB45</f>
        <v>7.6667518527983648E-4</v>
      </c>
      <c r="KK42" s="67">
        <f t="shared" si="579"/>
        <v>2</v>
      </c>
      <c r="KL42" s="425">
        <f t="shared" ref="KL42" si="628">KK42/KD45</f>
        <v>5.1334702258726901E-4</v>
      </c>
      <c r="KM42" s="67">
        <f t="shared" si="581"/>
        <v>2</v>
      </c>
      <c r="KN42" s="425">
        <f>KM42/KF45</f>
        <v>5.1124744376278123E-4</v>
      </c>
    </row>
    <row r="43" spans="1:300" ht="19.5" thickTop="1" x14ac:dyDescent="0.25">
      <c r="A43" s="734"/>
      <c r="B43" s="436">
        <f t="shared" si="582"/>
        <v>45626</v>
      </c>
      <c r="C43" s="10">
        <v>1</v>
      </c>
      <c r="D43" s="11"/>
      <c r="E43" s="61">
        <f t="shared" si="583"/>
        <v>615</v>
      </c>
      <c r="F43" s="61">
        <f t="shared" si="583"/>
        <v>58</v>
      </c>
      <c r="G43" s="11">
        <v>369</v>
      </c>
      <c r="H43" s="12">
        <f t="shared" si="516"/>
        <v>0.6634146341463415</v>
      </c>
      <c r="I43" s="11">
        <v>39</v>
      </c>
      <c r="J43" s="12">
        <f t="shared" si="584"/>
        <v>9.5588235294117641E-2</v>
      </c>
      <c r="K43" s="560">
        <v>159.11699999999999</v>
      </c>
      <c r="L43" s="11"/>
      <c r="M43" s="11"/>
      <c r="N43" s="14"/>
      <c r="O43" s="10"/>
      <c r="P43" s="11"/>
      <c r="Q43" s="61">
        <f t="shared" si="585"/>
        <v>624</v>
      </c>
      <c r="R43" s="61">
        <f t="shared" si="586"/>
        <v>58</v>
      </c>
      <c r="S43" s="11">
        <v>409</v>
      </c>
      <c r="T43" s="582">
        <f t="shared" si="517"/>
        <v>0.72275641025641024</v>
      </c>
      <c r="U43" s="11">
        <v>42</v>
      </c>
      <c r="V43" s="12">
        <f t="shared" si="518"/>
        <v>9.3126385809312637E-2</v>
      </c>
      <c r="W43" s="13"/>
      <c r="X43" s="11"/>
      <c r="Y43" s="11"/>
      <c r="Z43" s="14"/>
      <c r="AA43" s="10"/>
      <c r="AB43" s="11"/>
      <c r="AC43" s="61">
        <f t="shared" si="587"/>
        <v>625</v>
      </c>
      <c r="AD43" s="61">
        <f t="shared" si="588"/>
        <v>58</v>
      </c>
      <c r="AE43" s="11">
        <v>401</v>
      </c>
      <c r="AF43" s="582">
        <f t="shared" si="519"/>
        <v>0.70399999999999996</v>
      </c>
      <c r="AG43" s="11">
        <v>39</v>
      </c>
      <c r="AH43" s="12">
        <f t="shared" si="520"/>
        <v>8.8636363636363638E-2</v>
      </c>
      <c r="AI43" s="13"/>
      <c r="AJ43" s="11"/>
      <c r="AK43" s="11"/>
      <c r="AL43" s="14"/>
      <c r="AM43" s="10"/>
      <c r="AN43" s="11"/>
      <c r="AO43" s="61">
        <f t="shared" si="589"/>
        <v>178</v>
      </c>
      <c r="AP43" s="61">
        <f t="shared" si="590"/>
        <v>18</v>
      </c>
      <c r="AQ43" s="11">
        <v>114</v>
      </c>
      <c r="AR43" s="582">
        <f t="shared" si="521"/>
        <v>0.7134831460674157</v>
      </c>
      <c r="AS43" s="11">
        <v>13</v>
      </c>
      <c r="AT43" s="12">
        <f t="shared" si="522"/>
        <v>0.10236220472440945</v>
      </c>
      <c r="AU43" s="13"/>
      <c r="AV43" s="11"/>
      <c r="AW43" s="11"/>
      <c r="AX43" s="14"/>
      <c r="AY43" s="10"/>
      <c r="AZ43" s="11"/>
      <c r="BA43" s="61">
        <f t="shared" si="591"/>
        <v>622</v>
      </c>
      <c r="BB43" s="61">
        <f t="shared" si="592"/>
        <v>57</v>
      </c>
      <c r="BC43" s="11">
        <v>365</v>
      </c>
      <c r="BD43" s="12">
        <f t="shared" si="523"/>
        <v>0.63022508038585212</v>
      </c>
      <c r="BE43" s="11">
        <v>27</v>
      </c>
      <c r="BF43" s="12">
        <f t="shared" si="524"/>
        <v>6.8877551020408156E-2</v>
      </c>
      <c r="BG43" s="13"/>
      <c r="BH43" s="11"/>
      <c r="BI43" s="11"/>
      <c r="BJ43" s="14"/>
      <c r="BK43" s="10"/>
      <c r="BL43" s="11"/>
      <c r="BM43" s="61">
        <f t="shared" si="593"/>
        <v>621</v>
      </c>
      <c r="BN43" s="61">
        <f t="shared" si="594"/>
        <v>57</v>
      </c>
      <c r="BO43" s="11">
        <v>397</v>
      </c>
      <c r="BP43" s="12">
        <f t="shared" si="525"/>
        <v>0.69565217391304346</v>
      </c>
      <c r="BQ43" s="11">
        <v>35</v>
      </c>
      <c r="BR43" s="12">
        <f t="shared" si="526"/>
        <v>8.1018518518518517E-2</v>
      </c>
      <c r="BS43" s="13"/>
      <c r="BT43" s="11"/>
      <c r="BU43" s="11"/>
      <c r="BV43" s="14"/>
      <c r="BW43" s="10">
        <v>1</v>
      </c>
      <c r="BX43" s="11"/>
      <c r="BY43" s="61">
        <f t="shared" si="595"/>
        <v>623</v>
      </c>
      <c r="BZ43" s="61">
        <f t="shared" si="596"/>
        <v>58</v>
      </c>
      <c r="CA43" s="11">
        <v>356</v>
      </c>
      <c r="CB43" s="12">
        <f t="shared" si="527"/>
        <v>0.6677367576243981</v>
      </c>
      <c r="CC43" s="11">
        <v>60</v>
      </c>
      <c r="CD43" s="12">
        <f t="shared" si="528"/>
        <v>0.14423076923076922</v>
      </c>
      <c r="CE43" s="560">
        <v>159.11699999999999</v>
      </c>
      <c r="CF43" s="11"/>
      <c r="CG43" s="11"/>
      <c r="CH43" s="14"/>
      <c r="CI43" s="10"/>
      <c r="CJ43" s="11"/>
      <c r="CK43" s="61">
        <f t="shared" si="597"/>
        <v>616</v>
      </c>
      <c r="CL43" s="61">
        <f t="shared" si="598"/>
        <v>57</v>
      </c>
      <c r="CM43" s="11">
        <v>413</v>
      </c>
      <c r="CN43" s="582">
        <f t="shared" si="529"/>
        <v>0.72564935064935066</v>
      </c>
      <c r="CO43" s="11">
        <v>34</v>
      </c>
      <c r="CP43" s="12">
        <f t="shared" si="530"/>
        <v>7.6062639821029079E-2</v>
      </c>
      <c r="CQ43" s="13"/>
      <c r="CR43" s="11"/>
      <c r="CS43" s="11"/>
      <c r="CT43" s="14"/>
      <c r="CU43" s="10"/>
      <c r="CV43" s="11"/>
      <c r="CW43" s="61">
        <f t="shared" si="599"/>
        <v>621</v>
      </c>
      <c r="CX43" s="61">
        <f t="shared" si="600"/>
        <v>58</v>
      </c>
      <c r="CY43" s="11">
        <v>387</v>
      </c>
      <c r="CZ43" s="12">
        <f t="shared" si="531"/>
        <v>0.66344605475040253</v>
      </c>
      <c r="DA43" s="11">
        <v>25</v>
      </c>
      <c r="DB43" s="12">
        <f t="shared" si="532"/>
        <v>6.0679611650485438E-2</v>
      </c>
      <c r="DC43" s="560">
        <v>159.435</v>
      </c>
      <c r="DD43" s="11"/>
      <c r="DE43" s="11"/>
      <c r="DF43" s="14"/>
      <c r="DG43" s="10"/>
      <c r="DH43" s="11"/>
      <c r="DI43" s="61">
        <f t="shared" si="601"/>
        <v>620</v>
      </c>
      <c r="DJ43" s="61">
        <f t="shared" si="602"/>
        <v>58</v>
      </c>
      <c r="DK43" s="11">
        <v>393</v>
      </c>
      <c r="DL43" s="12">
        <f t="shared" si="533"/>
        <v>0.69032258064516128</v>
      </c>
      <c r="DM43" s="11">
        <v>35</v>
      </c>
      <c r="DN43" s="12">
        <f t="shared" si="534"/>
        <v>8.1775700934579434E-2</v>
      </c>
      <c r="DO43" s="13"/>
      <c r="DP43" s="11"/>
      <c r="DQ43" s="11"/>
      <c r="DR43" s="14"/>
      <c r="DS43" s="10"/>
      <c r="DT43" s="11"/>
      <c r="DU43" s="61">
        <f t="shared" si="603"/>
        <v>176</v>
      </c>
      <c r="DV43" s="61">
        <f t="shared" si="604"/>
        <v>17</v>
      </c>
      <c r="DW43" s="11">
        <v>108</v>
      </c>
      <c r="DX43" s="12">
        <f t="shared" si="535"/>
        <v>0.6875</v>
      </c>
      <c r="DY43" s="11">
        <v>13</v>
      </c>
      <c r="DZ43" s="12">
        <f t="shared" si="536"/>
        <v>0.10743801652892562</v>
      </c>
      <c r="EA43" s="13"/>
      <c r="EB43" s="11"/>
      <c r="EC43" s="11"/>
      <c r="ED43" s="14"/>
      <c r="EE43" s="10">
        <v>1</v>
      </c>
      <c r="EF43" s="11"/>
      <c r="EG43" s="61">
        <f t="shared" si="605"/>
        <v>618</v>
      </c>
      <c r="EH43" s="61">
        <f t="shared" si="606"/>
        <v>58</v>
      </c>
      <c r="EI43" s="11">
        <v>375</v>
      </c>
      <c r="EJ43" s="12">
        <f t="shared" si="537"/>
        <v>0.65695792880258896</v>
      </c>
      <c r="EK43" s="11">
        <v>31</v>
      </c>
      <c r="EL43" s="12">
        <f t="shared" si="538"/>
        <v>7.6354679802955669E-2</v>
      </c>
      <c r="EM43" s="560">
        <v>159.27600000000001</v>
      </c>
      <c r="EN43" s="11"/>
      <c r="EO43" s="11"/>
      <c r="EP43" s="14"/>
      <c r="EQ43" s="10"/>
      <c r="ER43" s="11">
        <v>1</v>
      </c>
      <c r="ES43" s="61">
        <f t="shared" si="607"/>
        <v>622</v>
      </c>
      <c r="ET43" s="61">
        <f t="shared" si="608"/>
        <v>57</v>
      </c>
      <c r="EU43" s="11">
        <v>381</v>
      </c>
      <c r="EV43" s="559">
        <f t="shared" si="539"/>
        <v>0.67202572347266876</v>
      </c>
      <c r="EW43" s="11">
        <v>37</v>
      </c>
      <c r="EX43" s="12">
        <f t="shared" si="540"/>
        <v>8.8516746411483258E-2</v>
      </c>
      <c r="EY43" s="13"/>
      <c r="EZ43" s="11"/>
      <c r="FA43" s="11"/>
      <c r="FB43" s="14"/>
      <c r="FC43" s="10"/>
      <c r="FD43" s="11"/>
      <c r="FE43" s="61">
        <f t="shared" si="609"/>
        <v>615</v>
      </c>
      <c r="FF43" s="61">
        <f t="shared" si="610"/>
        <v>58</v>
      </c>
      <c r="FG43" s="11">
        <v>395</v>
      </c>
      <c r="FH43" s="559">
        <f t="shared" si="541"/>
        <v>0.69105691056910568</v>
      </c>
      <c r="FI43" s="11">
        <v>30</v>
      </c>
      <c r="FJ43" s="12">
        <f t="shared" si="542"/>
        <v>7.0588235294117646E-2</v>
      </c>
      <c r="FK43" s="13"/>
      <c r="FL43" s="11"/>
      <c r="FM43" s="11"/>
      <c r="FN43" s="14"/>
      <c r="FO43" s="10"/>
      <c r="FP43" s="11"/>
      <c r="FQ43" s="61">
        <f t="shared" si="611"/>
        <v>620</v>
      </c>
      <c r="FR43" s="61">
        <f t="shared" si="612"/>
        <v>57</v>
      </c>
      <c r="FS43" s="11">
        <v>392</v>
      </c>
      <c r="FT43" s="12">
        <f t="shared" si="543"/>
        <v>0.70161290322580649</v>
      </c>
      <c r="FU43" s="11">
        <v>43</v>
      </c>
      <c r="FV43" s="12">
        <f t="shared" si="544"/>
        <v>9.8850574712643677E-2</v>
      </c>
      <c r="FW43" s="13"/>
      <c r="FX43" s="11"/>
      <c r="FY43" s="11"/>
      <c r="FZ43" s="14"/>
      <c r="GA43" s="10"/>
      <c r="GB43" s="11"/>
      <c r="GC43" s="61">
        <f t="shared" si="613"/>
        <v>618</v>
      </c>
      <c r="GD43" s="61">
        <f t="shared" si="614"/>
        <v>58</v>
      </c>
      <c r="GE43" s="11">
        <v>390</v>
      </c>
      <c r="GF43" s="12">
        <f t="shared" si="545"/>
        <v>0.6763754045307443</v>
      </c>
      <c r="GG43" s="11">
        <v>28</v>
      </c>
      <c r="GH43" s="12">
        <f t="shared" si="546"/>
        <v>6.6985645933014357E-2</v>
      </c>
      <c r="GI43" s="13"/>
      <c r="GJ43" s="11"/>
      <c r="GK43" s="11"/>
      <c r="GL43" s="14"/>
      <c r="GM43" s="10"/>
      <c r="GN43" s="11"/>
      <c r="GO43" s="61">
        <f t="shared" si="615"/>
        <v>624</v>
      </c>
      <c r="GP43" s="61">
        <f t="shared" si="616"/>
        <v>57</v>
      </c>
      <c r="GQ43" s="11">
        <v>423</v>
      </c>
      <c r="GR43" s="12">
        <f t="shared" si="547"/>
        <v>0.70833333333333337</v>
      </c>
      <c r="GS43" s="11">
        <v>19</v>
      </c>
      <c r="GT43" s="12">
        <f t="shared" si="548"/>
        <v>4.2986425339366516E-2</v>
      </c>
      <c r="GU43" s="13"/>
      <c r="GV43" s="11"/>
      <c r="GW43" s="11"/>
      <c r="GX43" s="14"/>
      <c r="GY43" s="10"/>
      <c r="GZ43" s="11"/>
      <c r="HA43" s="61">
        <f t="shared" si="617"/>
        <v>177</v>
      </c>
      <c r="HB43" s="61">
        <f t="shared" si="618"/>
        <v>18</v>
      </c>
      <c r="HC43" s="11">
        <v>101</v>
      </c>
      <c r="HD43" s="12">
        <f t="shared" si="549"/>
        <v>0.6384180790960452</v>
      </c>
      <c r="HE43" s="11">
        <v>12</v>
      </c>
      <c r="HF43" s="12">
        <f t="shared" si="550"/>
        <v>0.10619469026548672</v>
      </c>
      <c r="HG43" s="549">
        <v>154.29</v>
      </c>
      <c r="HH43" s="11"/>
      <c r="HI43" s="11"/>
      <c r="HJ43" s="14"/>
      <c r="HK43" s="10"/>
      <c r="HL43" s="11"/>
      <c r="HM43" s="61">
        <f t="shared" si="619"/>
        <v>624</v>
      </c>
      <c r="HN43" s="61">
        <f t="shared" si="620"/>
        <v>58</v>
      </c>
      <c r="HO43" s="11">
        <v>376</v>
      </c>
      <c r="HP43" s="12">
        <f t="shared" si="551"/>
        <v>0.64903846153846156</v>
      </c>
      <c r="HQ43" s="11">
        <v>29</v>
      </c>
      <c r="HR43" s="12">
        <f t="shared" si="552"/>
        <v>7.160493827160494E-2</v>
      </c>
      <c r="HS43" s="560">
        <v>159.435</v>
      </c>
      <c r="HT43" s="11"/>
      <c r="HU43" s="11"/>
      <c r="HV43" s="14"/>
      <c r="HW43" s="10"/>
      <c r="HX43" s="11"/>
      <c r="HY43" s="61">
        <f t="shared" si="621"/>
        <v>623</v>
      </c>
      <c r="HZ43" s="61">
        <f t="shared" si="622"/>
        <v>58</v>
      </c>
      <c r="IA43" s="11">
        <v>359</v>
      </c>
      <c r="IB43" s="12">
        <f t="shared" si="553"/>
        <v>0.6388443017656501</v>
      </c>
      <c r="IC43" s="11">
        <v>39</v>
      </c>
      <c r="ID43" s="12">
        <f t="shared" si="554"/>
        <v>9.7989949748743713E-2</v>
      </c>
      <c r="IE43" s="13"/>
      <c r="IF43" s="11"/>
      <c r="IG43" s="11"/>
      <c r="IH43" s="285"/>
      <c r="II43" s="10">
        <v>1</v>
      </c>
      <c r="IJ43" s="11"/>
      <c r="IK43" s="61">
        <f t="shared" si="623"/>
        <v>622</v>
      </c>
      <c r="IL43" s="61">
        <f t="shared" si="624"/>
        <v>58</v>
      </c>
      <c r="IM43" s="11">
        <v>352</v>
      </c>
      <c r="IN43" s="12">
        <f t="shared" si="555"/>
        <v>0.62700964630225076</v>
      </c>
      <c r="IO43" s="11">
        <v>38</v>
      </c>
      <c r="IP43" s="12">
        <f t="shared" si="556"/>
        <v>9.7435897435897437E-2</v>
      </c>
      <c r="IQ43" s="13"/>
      <c r="IR43" s="11"/>
      <c r="IS43" s="11"/>
      <c r="IT43" s="285"/>
      <c r="IU43" s="10"/>
      <c r="IV43" s="11"/>
      <c r="IW43" s="61">
        <f t="shared" si="625"/>
        <v>0</v>
      </c>
      <c r="IX43" s="61">
        <f t="shared" si="626"/>
        <v>46</v>
      </c>
      <c r="IY43" s="11"/>
      <c r="IZ43" s="12" t="e">
        <f t="shared" si="557"/>
        <v>#DIV/0!</v>
      </c>
      <c r="JA43" s="11"/>
      <c r="JB43" s="12" t="e">
        <f t="shared" si="558"/>
        <v>#DIV/0!</v>
      </c>
      <c r="JC43" s="13"/>
      <c r="JD43" s="11"/>
      <c r="JE43" s="11"/>
      <c r="JF43" s="285"/>
      <c r="JG43" s="10">
        <f t="shared" si="559"/>
        <v>4</v>
      </c>
      <c r="JH43" s="14">
        <f t="shared" si="560"/>
        <v>1</v>
      </c>
      <c r="JI43" s="373">
        <f t="shared" si="561"/>
        <v>11704</v>
      </c>
      <c r="JJ43" s="11">
        <f t="shared" si="562"/>
        <v>1137</v>
      </c>
      <c r="JK43" s="11">
        <f t="shared" si="563"/>
        <v>7924</v>
      </c>
      <c r="JL43" s="79">
        <f t="shared" si="564"/>
        <v>0.67703349282296654</v>
      </c>
      <c r="JM43" s="15">
        <f t="shared" si="565"/>
        <v>668</v>
      </c>
      <c r="JN43" s="12">
        <f t="shared" si="566"/>
        <v>8.4300858152448255E-2</v>
      </c>
      <c r="JO43" s="16">
        <v>51.4</v>
      </c>
      <c r="JP43" s="17">
        <v>7170</v>
      </c>
      <c r="JQ43" s="16">
        <f t="shared" si="143"/>
        <v>90.484603735487127</v>
      </c>
      <c r="JR43" s="16">
        <v>220</v>
      </c>
      <c r="JS43" s="369">
        <f t="shared" si="81"/>
        <v>0.32934131736526945</v>
      </c>
      <c r="JT43" s="15"/>
      <c r="JU43" s="285"/>
      <c r="JV43" s="404">
        <f t="shared" si="568"/>
        <v>0.68219037871033772</v>
      </c>
      <c r="JW43" s="401">
        <f t="shared" si="569"/>
        <v>0.68338477366255146</v>
      </c>
      <c r="JX43" s="406">
        <f t="shared" si="570"/>
        <v>0.66555783009211877</v>
      </c>
      <c r="JY43" s="743"/>
      <c r="JZ43" s="690"/>
      <c r="KA43" s="746"/>
      <c r="KB43" s="718">
        <f t="shared" ref="KB43" si="629">SUM(C48,O48,AA48,AM48,AY48,BK48,BW48)</f>
        <v>11</v>
      </c>
      <c r="KC43" s="714"/>
      <c r="KD43" s="714">
        <f t="shared" ref="KD43" si="630">SUM(CI48,CU48,DG48,DS48,EE48,EQ48,FC48)</f>
        <v>13</v>
      </c>
      <c r="KE43" s="714"/>
      <c r="KF43" s="714">
        <f t="shared" ref="KF43" si="631">SUM(FO48,GA48,GM48,GY48,HK48,HW48,II48)</f>
        <v>10</v>
      </c>
      <c r="KG43" s="759"/>
      <c r="KH43" s="761" t="s">
        <v>67</v>
      </c>
      <c r="KI43" s="67">
        <f t="shared" si="577"/>
        <v>2</v>
      </c>
      <c r="KJ43" s="430">
        <f t="shared" ref="KJ43" si="632">KI43/KB45</f>
        <v>5.1111679018655762E-4</v>
      </c>
      <c r="KK43" s="67">
        <f t="shared" si="579"/>
        <v>1</v>
      </c>
      <c r="KL43" s="425">
        <f t="shared" ref="KL43" si="633">KK43/KD45</f>
        <v>2.5667351129363451E-4</v>
      </c>
      <c r="KM43" s="67">
        <f t="shared" si="581"/>
        <v>1</v>
      </c>
      <c r="KN43" s="425">
        <f>KM43/KF45</f>
        <v>2.5562372188139062E-4</v>
      </c>
    </row>
    <row r="44" spans="1:300" ht="19.5" thickBot="1" x14ac:dyDescent="0.3">
      <c r="A44" s="734"/>
      <c r="B44" s="436">
        <f t="shared" si="582"/>
        <v>45627</v>
      </c>
      <c r="C44" s="10">
        <v>1</v>
      </c>
      <c r="D44" s="11"/>
      <c r="E44" s="61">
        <f t="shared" si="583"/>
        <v>614</v>
      </c>
      <c r="F44" s="61">
        <f t="shared" si="583"/>
        <v>58</v>
      </c>
      <c r="G44" s="11">
        <v>387</v>
      </c>
      <c r="H44" s="12">
        <f t="shared" si="516"/>
        <v>0.69706840390879476</v>
      </c>
      <c r="I44" s="11">
        <v>41</v>
      </c>
      <c r="J44" s="12">
        <f t="shared" si="584"/>
        <v>9.5794392523364483E-2</v>
      </c>
      <c r="K44" s="11"/>
      <c r="L44" s="11"/>
      <c r="M44" s="18"/>
      <c r="N44" s="20"/>
      <c r="O44" s="10"/>
      <c r="P44" s="11"/>
      <c r="Q44" s="61">
        <f t="shared" si="585"/>
        <v>624</v>
      </c>
      <c r="R44" s="61">
        <f t="shared" si="586"/>
        <v>58</v>
      </c>
      <c r="S44" s="11">
        <v>400</v>
      </c>
      <c r="T44" s="12">
        <f t="shared" si="517"/>
        <v>0.69230769230769229</v>
      </c>
      <c r="U44" s="11">
        <v>32</v>
      </c>
      <c r="V44" s="12">
        <f t="shared" si="518"/>
        <v>7.407407407407407E-2</v>
      </c>
      <c r="W44" s="583">
        <v>165</v>
      </c>
      <c r="X44" s="11"/>
      <c r="Y44" s="18"/>
      <c r="Z44" s="20"/>
      <c r="AA44" s="10"/>
      <c r="AB44" s="11"/>
      <c r="AC44" s="61">
        <f t="shared" si="587"/>
        <v>625</v>
      </c>
      <c r="AD44" s="61">
        <f t="shared" si="588"/>
        <v>58</v>
      </c>
      <c r="AE44" s="11">
        <v>393</v>
      </c>
      <c r="AF44" s="12">
        <f t="shared" si="519"/>
        <v>0.69440000000000002</v>
      </c>
      <c r="AG44" s="11">
        <v>41</v>
      </c>
      <c r="AH44" s="494">
        <f t="shared" si="520"/>
        <v>9.4470046082949302E-2</v>
      </c>
      <c r="AI44" s="586">
        <v>165</v>
      </c>
      <c r="AJ44" s="11"/>
      <c r="AK44" s="18"/>
      <c r="AL44" s="20"/>
      <c r="AM44" s="10">
        <v>2</v>
      </c>
      <c r="AN44" s="11"/>
      <c r="AO44" s="61">
        <f t="shared" si="589"/>
        <v>176</v>
      </c>
      <c r="AP44" s="61">
        <f t="shared" si="590"/>
        <v>18</v>
      </c>
      <c r="AQ44" s="11">
        <v>92</v>
      </c>
      <c r="AR44" s="12">
        <f t="shared" si="521"/>
        <v>0.60227272727272729</v>
      </c>
      <c r="AS44" s="11">
        <v>14</v>
      </c>
      <c r="AT44" s="12">
        <f t="shared" si="522"/>
        <v>0.13207547169811321</v>
      </c>
      <c r="AU44" s="583">
        <v>165</v>
      </c>
      <c r="AV44" s="11"/>
      <c r="AW44" s="18"/>
      <c r="AX44" s="20"/>
      <c r="AY44" s="10"/>
      <c r="AZ44" s="11"/>
      <c r="BA44" s="61">
        <f t="shared" si="591"/>
        <v>622</v>
      </c>
      <c r="BB44" s="61">
        <f t="shared" si="592"/>
        <v>57</v>
      </c>
      <c r="BC44" s="11">
        <v>391</v>
      </c>
      <c r="BD44" s="559">
        <f t="shared" si="523"/>
        <v>0.68488745980707399</v>
      </c>
      <c r="BE44" s="11">
        <v>35</v>
      </c>
      <c r="BF44" s="12">
        <f t="shared" si="524"/>
        <v>8.2159624413145546E-2</v>
      </c>
      <c r="BG44" s="11"/>
      <c r="BH44" s="11"/>
      <c r="BI44" s="18"/>
      <c r="BJ44" s="20"/>
      <c r="BK44" s="10"/>
      <c r="BL44" s="11"/>
      <c r="BM44" s="61">
        <f t="shared" si="593"/>
        <v>621</v>
      </c>
      <c r="BN44" s="61">
        <f t="shared" si="594"/>
        <v>57</v>
      </c>
      <c r="BO44" s="11">
        <v>408</v>
      </c>
      <c r="BP44" s="582">
        <f t="shared" si="525"/>
        <v>0.71014492753623193</v>
      </c>
      <c r="BQ44" s="11">
        <v>33</v>
      </c>
      <c r="BR44" s="12">
        <f t="shared" si="526"/>
        <v>7.4829931972789115E-2</v>
      </c>
      <c r="BS44" s="11"/>
      <c r="BT44" s="11"/>
      <c r="BU44" s="18"/>
      <c r="BV44" s="20"/>
      <c r="BW44" s="10"/>
      <c r="BX44" s="11"/>
      <c r="BY44" s="61">
        <f t="shared" si="595"/>
        <v>623</v>
      </c>
      <c r="BZ44" s="61">
        <f t="shared" si="596"/>
        <v>58</v>
      </c>
      <c r="CA44" s="11">
        <v>364</v>
      </c>
      <c r="CB44" s="12">
        <f t="shared" si="527"/>
        <v>0.6613162118780096</v>
      </c>
      <c r="CC44" s="11">
        <v>48</v>
      </c>
      <c r="CD44" s="12">
        <f t="shared" si="528"/>
        <v>0.11650485436893204</v>
      </c>
      <c r="CE44" s="11"/>
      <c r="CF44" s="11"/>
      <c r="CG44" s="18"/>
      <c r="CH44" s="20"/>
      <c r="CI44" s="10"/>
      <c r="CJ44" s="11"/>
      <c r="CK44" s="61">
        <f t="shared" si="597"/>
        <v>616</v>
      </c>
      <c r="CL44" s="61">
        <f t="shared" si="598"/>
        <v>57</v>
      </c>
      <c r="CM44" s="11">
        <v>398</v>
      </c>
      <c r="CN44" s="12">
        <f t="shared" si="529"/>
        <v>0.6785714285714286</v>
      </c>
      <c r="CO44" s="11">
        <v>20</v>
      </c>
      <c r="CP44" s="12">
        <f t="shared" si="530"/>
        <v>4.784688995215311E-2</v>
      </c>
      <c r="CQ44" s="584">
        <v>165</v>
      </c>
      <c r="CR44" s="11"/>
      <c r="CS44" s="18"/>
      <c r="CT44" s="20"/>
      <c r="CU44" s="10"/>
      <c r="CV44" s="11"/>
      <c r="CW44" s="61">
        <f t="shared" si="599"/>
        <v>621</v>
      </c>
      <c r="CX44" s="61">
        <f t="shared" si="600"/>
        <v>58</v>
      </c>
      <c r="CY44" s="11">
        <v>354</v>
      </c>
      <c r="CZ44" s="12">
        <f t="shared" si="531"/>
        <v>0.62640901771336555</v>
      </c>
      <c r="DA44" s="11">
        <v>35</v>
      </c>
      <c r="DB44" s="12">
        <f t="shared" si="532"/>
        <v>8.9974293059125965E-2</v>
      </c>
      <c r="DC44" s="11"/>
      <c r="DD44" s="11"/>
      <c r="DE44" s="18"/>
      <c r="DF44" s="20"/>
      <c r="DG44" s="10"/>
      <c r="DH44" s="11"/>
      <c r="DI44" s="61">
        <f t="shared" si="601"/>
        <v>620</v>
      </c>
      <c r="DJ44" s="61">
        <f t="shared" si="602"/>
        <v>58</v>
      </c>
      <c r="DK44" s="11">
        <v>420</v>
      </c>
      <c r="DL44" s="582">
        <f t="shared" si="533"/>
        <v>0.71451612903225803</v>
      </c>
      <c r="DM44" s="11">
        <v>23</v>
      </c>
      <c r="DN44" s="12">
        <f t="shared" si="534"/>
        <v>5.1918735891647853E-2</v>
      </c>
      <c r="DO44" s="11"/>
      <c r="DP44" s="11"/>
      <c r="DQ44" s="18"/>
      <c r="DR44" s="20"/>
      <c r="DS44" s="10"/>
      <c r="DT44" s="11"/>
      <c r="DU44" s="61">
        <f t="shared" si="603"/>
        <v>176</v>
      </c>
      <c r="DV44" s="61">
        <f t="shared" si="604"/>
        <v>17</v>
      </c>
      <c r="DW44" s="11">
        <v>107</v>
      </c>
      <c r="DX44" s="12">
        <f t="shared" si="535"/>
        <v>0.65909090909090906</v>
      </c>
      <c r="DY44" s="11">
        <v>9</v>
      </c>
      <c r="DZ44" s="12">
        <f t="shared" si="536"/>
        <v>7.7586206896551727E-2</v>
      </c>
      <c r="EA44" s="11"/>
      <c r="EB44" s="11"/>
      <c r="EC44" s="18"/>
      <c r="ED44" s="20"/>
      <c r="EE44" s="10"/>
      <c r="EF44" s="11"/>
      <c r="EG44" s="61">
        <f t="shared" si="605"/>
        <v>618</v>
      </c>
      <c r="EH44" s="61">
        <f t="shared" si="606"/>
        <v>58</v>
      </c>
      <c r="EI44" s="11">
        <v>382</v>
      </c>
      <c r="EJ44" s="12">
        <f t="shared" si="537"/>
        <v>0.67313915857605178</v>
      </c>
      <c r="EK44" s="11">
        <v>34</v>
      </c>
      <c r="EL44" s="12">
        <f t="shared" si="538"/>
        <v>8.1730769230769232E-2</v>
      </c>
      <c r="EM44" s="11"/>
      <c r="EN44" s="11"/>
      <c r="EO44" s="18"/>
      <c r="EP44" s="20"/>
      <c r="EQ44" s="10"/>
      <c r="ER44" s="11"/>
      <c r="ES44" s="61">
        <f t="shared" si="607"/>
        <v>622</v>
      </c>
      <c r="ET44" s="61">
        <f t="shared" si="608"/>
        <v>57</v>
      </c>
      <c r="EU44" s="11">
        <v>405</v>
      </c>
      <c r="EV44" s="12">
        <f t="shared" si="539"/>
        <v>0.67845659163987138</v>
      </c>
      <c r="EW44" s="11">
        <v>17</v>
      </c>
      <c r="EX44" s="12">
        <f t="shared" si="540"/>
        <v>4.0284360189573459E-2</v>
      </c>
      <c r="EY44" s="585">
        <v>158.958</v>
      </c>
      <c r="EZ44" s="11"/>
      <c r="FA44" s="18"/>
      <c r="FB44" s="20"/>
      <c r="FC44" s="10">
        <v>1</v>
      </c>
      <c r="FD44" s="11"/>
      <c r="FE44" s="61">
        <f t="shared" si="609"/>
        <v>614</v>
      </c>
      <c r="FF44" s="61">
        <f t="shared" si="610"/>
        <v>58</v>
      </c>
      <c r="FG44" s="11">
        <v>400</v>
      </c>
      <c r="FH44" s="12">
        <f t="shared" si="541"/>
        <v>0.69706840390879476</v>
      </c>
      <c r="FI44" s="11">
        <v>28</v>
      </c>
      <c r="FJ44" s="12">
        <f t="shared" si="542"/>
        <v>6.5420560747663545E-2</v>
      </c>
      <c r="FK44" s="585">
        <v>158.79900000000001</v>
      </c>
      <c r="FL44" s="11"/>
      <c r="FM44" s="18"/>
      <c r="FN44" s="20"/>
      <c r="FO44" s="10"/>
      <c r="FP44" s="11"/>
      <c r="FQ44" s="61">
        <f t="shared" si="611"/>
        <v>620</v>
      </c>
      <c r="FR44" s="61">
        <f t="shared" si="612"/>
        <v>57</v>
      </c>
      <c r="FS44" s="11">
        <v>388</v>
      </c>
      <c r="FT44" s="559">
        <f t="shared" si="543"/>
        <v>0.6596774193548387</v>
      </c>
      <c r="FU44" s="11">
        <v>21</v>
      </c>
      <c r="FV44" s="12">
        <f t="shared" si="544"/>
        <v>5.1344743276283619E-2</v>
      </c>
      <c r="FW44" s="11"/>
      <c r="FX44" s="11"/>
      <c r="FY44" s="18"/>
      <c r="FZ44" s="20"/>
      <c r="GA44" s="10"/>
      <c r="GB44" s="11"/>
      <c r="GC44" s="61">
        <f t="shared" si="613"/>
        <v>618</v>
      </c>
      <c r="GD44" s="61">
        <f t="shared" si="614"/>
        <v>58</v>
      </c>
      <c r="GE44" s="11">
        <v>382</v>
      </c>
      <c r="GF44" s="559">
        <f t="shared" si="545"/>
        <v>0.66504854368932043</v>
      </c>
      <c r="GG44" s="11">
        <v>29</v>
      </c>
      <c r="GH44" s="12">
        <f t="shared" si="546"/>
        <v>7.0559610705596104E-2</v>
      </c>
      <c r="GI44" s="11"/>
      <c r="GJ44" s="11"/>
      <c r="GK44" s="18"/>
      <c r="GL44" s="20"/>
      <c r="GM44" s="10"/>
      <c r="GN44" s="11"/>
      <c r="GO44" s="61">
        <f t="shared" si="615"/>
        <v>624</v>
      </c>
      <c r="GP44" s="61">
        <f t="shared" si="616"/>
        <v>57</v>
      </c>
      <c r="GQ44" s="11">
        <v>421</v>
      </c>
      <c r="GR44" s="559">
        <f t="shared" si="547"/>
        <v>0.71474358974358976</v>
      </c>
      <c r="GS44" s="11">
        <v>25</v>
      </c>
      <c r="GT44" s="12">
        <f t="shared" si="548"/>
        <v>5.6053811659192827E-2</v>
      </c>
      <c r="GU44" s="11"/>
      <c r="GV44" s="11"/>
      <c r="GW44" s="18"/>
      <c r="GX44" s="20"/>
      <c r="GY44" s="10"/>
      <c r="GZ44" s="11"/>
      <c r="HA44" s="61">
        <f t="shared" si="617"/>
        <v>177</v>
      </c>
      <c r="HB44" s="61">
        <f t="shared" si="618"/>
        <v>18</v>
      </c>
      <c r="HC44" s="11">
        <v>107</v>
      </c>
      <c r="HD44" s="12">
        <f t="shared" si="549"/>
        <v>0.64406779661016944</v>
      </c>
      <c r="HE44" s="11">
        <v>7</v>
      </c>
      <c r="HF44" s="12">
        <f t="shared" si="550"/>
        <v>6.1403508771929821E-2</v>
      </c>
      <c r="HG44" s="11"/>
      <c r="HH44" s="11"/>
      <c r="HI44" s="18"/>
      <c r="HJ44" s="20"/>
      <c r="HK44" s="10"/>
      <c r="HL44" s="11"/>
      <c r="HM44" s="61">
        <f t="shared" si="619"/>
        <v>624</v>
      </c>
      <c r="HN44" s="61">
        <f t="shared" si="620"/>
        <v>58</v>
      </c>
      <c r="HO44" s="11">
        <v>399</v>
      </c>
      <c r="HP44" s="12">
        <f t="shared" si="551"/>
        <v>0.69070512820512819</v>
      </c>
      <c r="HQ44" s="11">
        <v>32</v>
      </c>
      <c r="HR44" s="12">
        <f t="shared" si="552"/>
        <v>7.4245939675174011E-2</v>
      </c>
      <c r="HS44" s="11"/>
      <c r="HT44" s="11"/>
      <c r="HU44" s="18"/>
      <c r="HV44" s="20"/>
      <c r="HW44" s="10">
        <v>1</v>
      </c>
      <c r="HX44" s="11"/>
      <c r="HY44" s="61">
        <f t="shared" si="621"/>
        <v>622</v>
      </c>
      <c r="HZ44" s="61">
        <f t="shared" si="622"/>
        <v>58</v>
      </c>
      <c r="IA44" s="11">
        <v>358</v>
      </c>
      <c r="IB44" s="12">
        <f t="shared" si="553"/>
        <v>0.63183279742765275</v>
      </c>
      <c r="IC44" s="11">
        <v>35</v>
      </c>
      <c r="ID44" s="12">
        <f t="shared" si="554"/>
        <v>8.9058524173027995E-2</v>
      </c>
      <c r="IE44" s="13"/>
      <c r="IF44" s="11"/>
      <c r="IG44" s="18"/>
      <c r="IH44" s="21"/>
      <c r="II44" s="10"/>
      <c r="IJ44" s="11"/>
      <c r="IK44" s="61">
        <f t="shared" si="623"/>
        <v>622</v>
      </c>
      <c r="IL44" s="61">
        <f t="shared" si="624"/>
        <v>58</v>
      </c>
      <c r="IM44" s="11">
        <v>351</v>
      </c>
      <c r="IN44" s="12">
        <f t="shared" si="555"/>
        <v>0.63344051446945338</v>
      </c>
      <c r="IO44" s="11">
        <v>43</v>
      </c>
      <c r="IP44" s="12">
        <f t="shared" si="556"/>
        <v>0.10913705583756345</v>
      </c>
      <c r="IQ44" s="13"/>
      <c r="IR44" s="11"/>
      <c r="IS44" s="18"/>
      <c r="IT44" s="21"/>
      <c r="IU44" s="10"/>
      <c r="IV44" s="11"/>
      <c r="IW44" s="61">
        <f t="shared" si="625"/>
        <v>0</v>
      </c>
      <c r="IX44" s="61">
        <f t="shared" si="626"/>
        <v>46</v>
      </c>
      <c r="IY44" s="11"/>
      <c r="IZ44" s="12" t="e">
        <f t="shared" si="557"/>
        <v>#DIV/0!</v>
      </c>
      <c r="JA44" s="11"/>
      <c r="JB44" s="12" t="e">
        <f t="shared" si="558"/>
        <v>#DIV/0!</v>
      </c>
      <c r="JC44" s="13"/>
      <c r="JD44" s="11"/>
      <c r="JE44" s="18"/>
      <c r="JF44" s="21"/>
      <c r="JG44" s="10">
        <f t="shared" si="559"/>
        <v>5</v>
      </c>
      <c r="JH44" s="14">
        <f t="shared" si="560"/>
        <v>0</v>
      </c>
      <c r="JI44" s="373">
        <f t="shared" si="561"/>
        <v>11699</v>
      </c>
      <c r="JJ44" s="11">
        <f t="shared" si="562"/>
        <v>1137</v>
      </c>
      <c r="JK44" s="11">
        <f t="shared" si="563"/>
        <v>7909</v>
      </c>
      <c r="JL44" s="79">
        <f t="shared" si="564"/>
        <v>0.67604068723822552</v>
      </c>
      <c r="JM44" s="15">
        <f t="shared" si="565"/>
        <v>602</v>
      </c>
      <c r="JN44" s="12">
        <f t="shared" si="566"/>
        <v>7.6115817423188778E-2</v>
      </c>
      <c r="JO44" s="16">
        <v>51.8</v>
      </c>
      <c r="JP44" s="17">
        <v>7228</v>
      </c>
      <c r="JQ44" s="16">
        <f t="shared" si="143"/>
        <v>91.389556201795415</v>
      </c>
      <c r="JR44" s="16">
        <v>210</v>
      </c>
      <c r="JS44" s="369">
        <f t="shared" si="81"/>
        <v>0.34883720930232559</v>
      </c>
      <c r="JT44" s="18"/>
      <c r="JU44" s="21"/>
      <c r="JV44" s="404">
        <f t="shared" si="568"/>
        <v>0.68604353393085793</v>
      </c>
      <c r="JW44" s="401">
        <f t="shared" si="569"/>
        <v>0.67712889117571395</v>
      </c>
      <c r="JX44" s="406">
        <f t="shared" si="570"/>
        <v>0.66496032761709756</v>
      </c>
      <c r="JY44" s="743"/>
      <c r="JZ44" s="690"/>
      <c r="KA44" s="746"/>
      <c r="KB44" s="719"/>
      <c r="KC44" s="716"/>
      <c r="KD44" s="716"/>
      <c r="KE44" s="716"/>
      <c r="KF44" s="716"/>
      <c r="KG44" s="760"/>
      <c r="KH44" s="758"/>
      <c r="KI44" s="67">
        <f t="shared" si="577"/>
        <v>3</v>
      </c>
      <c r="KJ44" s="430">
        <f t="shared" ref="KJ44" si="634">KI44/KB45</f>
        <v>7.6667518527983648E-4</v>
      </c>
      <c r="KK44" s="67">
        <f t="shared" si="579"/>
        <v>1</v>
      </c>
      <c r="KL44" s="425">
        <f t="shared" ref="KL44" si="635">KK44/KD45</f>
        <v>2.5667351129363451E-4</v>
      </c>
      <c r="KM44" s="67">
        <f t="shared" si="581"/>
        <v>1</v>
      </c>
      <c r="KN44" s="425">
        <f>KM44/KF45</f>
        <v>2.5562372188139062E-4</v>
      </c>
    </row>
    <row r="45" spans="1:300" ht="19.5" thickTop="1" x14ac:dyDescent="0.25">
      <c r="A45" s="734"/>
      <c r="B45" s="436">
        <f>+B44+1</f>
        <v>45628</v>
      </c>
      <c r="C45" s="10"/>
      <c r="D45" s="11"/>
      <c r="E45" s="61">
        <f t="shared" si="583"/>
        <v>614</v>
      </c>
      <c r="F45" s="61">
        <f t="shared" si="583"/>
        <v>58</v>
      </c>
      <c r="G45" s="11">
        <v>412</v>
      </c>
      <c r="H45" s="582">
        <f t="shared" si="516"/>
        <v>0.72475570032573289</v>
      </c>
      <c r="I45" s="11">
        <v>33</v>
      </c>
      <c r="J45" s="12">
        <f t="shared" si="584"/>
        <v>7.415730337078652E-2</v>
      </c>
      <c r="K45" s="13"/>
      <c r="L45" s="13"/>
      <c r="M45" s="25"/>
      <c r="N45" s="37"/>
      <c r="O45" s="10"/>
      <c r="P45" s="11"/>
      <c r="Q45" s="61">
        <f t="shared" si="585"/>
        <v>624</v>
      </c>
      <c r="R45" s="61">
        <f t="shared" si="586"/>
        <v>58</v>
      </c>
      <c r="S45" s="11">
        <v>412</v>
      </c>
      <c r="T45" s="12">
        <f t="shared" si="517"/>
        <v>0.72115384615384615</v>
      </c>
      <c r="U45" s="11">
        <v>38</v>
      </c>
      <c r="V45" s="12">
        <f t="shared" si="518"/>
        <v>8.4444444444444447E-2</v>
      </c>
      <c r="W45" s="13"/>
      <c r="X45" s="13"/>
      <c r="Y45" s="25"/>
      <c r="Z45" s="37"/>
      <c r="AA45" s="10"/>
      <c r="AB45" s="11"/>
      <c r="AC45" s="61">
        <f t="shared" si="587"/>
        <v>625</v>
      </c>
      <c r="AD45" s="61">
        <f t="shared" si="588"/>
        <v>58</v>
      </c>
      <c r="AE45" s="11">
        <v>416</v>
      </c>
      <c r="AF45" s="12">
        <f t="shared" si="519"/>
        <v>0.72319999999999995</v>
      </c>
      <c r="AG45" s="11">
        <v>36</v>
      </c>
      <c r="AH45" s="12">
        <f t="shared" si="520"/>
        <v>7.9646017699115043E-2</v>
      </c>
      <c r="AI45" s="13"/>
      <c r="AJ45" s="13"/>
      <c r="AK45" s="25"/>
      <c r="AL45" s="37"/>
      <c r="AM45" s="10">
        <v>1</v>
      </c>
      <c r="AN45" s="11"/>
      <c r="AO45" s="61">
        <f t="shared" si="589"/>
        <v>175</v>
      </c>
      <c r="AP45" s="61">
        <f t="shared" si="590"/>
        <v>18</v>
      </c>
      <c r="AQ45" s="11">
        <v>107</v>
      </c>
      <c r="AR45" s="12">
        <f t="shared" si="521"/>
        <v>0.69142857142857139</v>
      </c>
      <c r="AS45" s="11">
        <v>14</v>
      </c>
      <c r="AT45" s="12">
        <f t="shared" si="522"/>
        <v>0.11570247933884298</v>
      </c>
      <c r="AU45" s="13"/>
      <c r="AV45" s="13"/>
      <c r="AW45" s="25"/>
      <c r="AX45" s="37"/>
      <c r="AY45" s="10"/>
      <c r="AZ45" s="11"/>
      <c r="BA45" s="61">
        <f t="shared" si="591"/>
        <v>622</v>
      </c>
      <c r="BB45" s="61">
        <f t="shared" si="592"/>
        <v>57</v>
      </c>
      <c r="BC45" s="11">
        <v>394</v>
      </c>
      <c r="BD45" s="12">
        <f t="shared" si="523"/>
        <v>0.6913183279742765</v>
      </c>
      <c r="BE45" s="11">
        <v>36</v>
      </c>
      <c r="BF45" s="12">
        <f t="shared" si="524"/>
        <v>8.3720930232558138E-2</v>
      </c>
      <c r="BG45" s="560">
        <v>159.435</v>
      </c>
      <c r="BH45" s="13"/>
      <c r="BI45" s="25"/>
      <c r="BJ45" s="37"/>
      <c r="BK45" s="10"/>
      <c r="BL45" s="11"/>
      <c r="BM45" s="61">
        <f t="shared" si="593"/>
        <v>621</v>
      </c>
      <c r="BN45" s="61">
        <f t="shared" si="594"/>
        <v>57</v>
      </c>
      <c r="BO45" s="11">
        <v>385</v>
      </c>
      <c r="BP45" s="12">
        <f t="shared" si="525"/>
        <v>0.69726247987117551</v>
      </c>
      <c r="BQ45" s="11">
        <v>48</v>
      </c>
      <c r="BR45" s="12">
        <f t="shared" si="526"/>
        <v>0.11085450346420324</v>
      </c>
      <c r="BS45" s="584">
        <v>165</v>
      </c>
      <c r="BT45" s="13"/>
      <c r="BU45" s="25"/>
      <c r="BV45" s="37"/>
      <c r="BW45" s="10">
        <v>1</v>
      </c>
      <c r="BX45" s="11"/>
      <c r="BY45" s="61">
        <f t="shared" si="595"/>
        <v>622</v>
      </c>
      <c r="BZ45" s="61">
        <f t="shared" si="596"/>
        <v>58</v>
      </c>
      <c r="CA45" s="11">
        <v>345</v>
      </c>
      <c r="CB45" s="12">
        <f t="shared" si="527"/>
        <v>0.680064308681672</v>
      </c>
      <c r="CC45" s="11">
        <v>78</v>
      </c>
      <c r="CD45" s="12">
        <f t="shared" si="528"/>
        <v>0.18439716312056736</v>
      </c>
      <c r="CE45" s="13"/>
      <c r="CF45" s="13"/>
      <c r="CG45" s="25"/>
      <c r="CH45" s="37"/>
      <c r="CI45" s="10"/>
      <c r="CJ45" s="11"/>
      <c r="CK45" s="61">
        <f t="shared" si="597"/>
        <v>616</v>
      </c>
      <c r="CL45" s="61">
        <f t="shared" si="598"/>
        <v>57</v>
      </c>
      <c r="CM45" s="11">
        <v>407</v>
      </c>
      <c r="CN45" s="12">
        <f t="shared" si="529"/>
        <v>0.70454545454545459</v>
      </c>
      <c r="CO45" s="11">
        <v>27</v>
      </c>
      <c r="CP45" s="12">
        <f t="shared" si="530"/>
        <v>6.2211981566820278E-2</v>
      </c>
      <c r="CQ45" s="13"/>
      <c r="CR45" s="13"/>
      <c r="CS45" s="25"/>
      <c r="CT45" s="37"/>
      <c r="CU45" s="10"/>
      <c r="CV45" s="11"/>
      <c r="CW45" s="61">
        <f t="shared" si="599"/>
        <v>621</v>
      </c>
      <c r="CX45" s="61">
        <f t="shared" si="600"/>
        <v>58</v>
      </c>
      <c r="CY45" s="11">
        <v>412</v>
      </c>
      <c r="CZ45" s="582">
        <f t="shared" si="531"/>
        <v>0.70048309178743962</v>
      </c>
      <c r="DA45" s="11">
        <v>23</v>
      </c>
      <c r="DB45" s="12">
        <f t="shared" si="532"/>
        <v>5.2873563218390804E-2</v>
      </c>
      <c r="DC45" s="13"/>
      <c r="DD45" s="13"/>
      <c r="DE45" s="25"/>
      <c r="DF45" s="37"/>
      <c r="DG45" s="10"/>
      <c r="DH45" s="11"/>
      <c r="DI45" s="61">
        <f t="shared" si="601"/>
        <v>620</v>
      </c>
      <c r="DJ45" s="61">
        <f t="shared" si="602"/>
        <v>58</v>
      </c>
      <c r="DK45" s="11">
        <v>410</v>
      </c>
      <c r="DL45" s="12">
        <f t="shared" si="533"/>
        <v>0.717741935483871</v>
      </c>
      <c r="DM45" s="11">
        <v>35</v>
      </c>
      <c r="DN45" s="12">
        <f t="shared" si="534"/>
        <v>7.8651685393258425E-2</v>
      </c>
      <c r="DO45" s="584">
        <v>165</v>
      </c>
      <c r="DP45" s="13"/>
      <c r="DQ45" s="25"/>
      <c r="DR45" s="37"/>
      <c r="DS45" s="10"/>
      <c r="DT45" s="11"/>
      <c r="DU45" s="61">
        <f t="shared" si="603"/>
        <v>176</v>
      </c>
      <c r="DV45" s="61">
        <f t="shared" si="604"/>
        <v>17</v>
      </c>
      <c r="DW45" s="11">
        <v>110</v>
      </c>
      <c r="DX45" s="12">
        <f t="shared" si="535"/>
        <v>0.68181818181818177</v>
      </c>
      <c r="DY45" s="11">
        <v>10</v>
      </c>
      <c r="DZ45" s="12">
        <f t="shared" si="536"/>
        <v>8.3333333333333329E-2</v>
      </c>
      <c r="EA45" s="13"/>
      <c r="EB45" s="13"/>
      <c r="EC45" s="25"/>
      <c r="ED45" s="37"/>
      <c r="EE45" s="10"/>
      <c r="EF45" s="11"/>
      <c r="EG45" s="61">
        <f t="shared" si="605"/>
        <v>618</v>
      </c>
      <c r="EH45" s="61">
        <f t="shared" si="606"/>
        <v>58</v>
      </c>
      <c r="EI45" s="11">
        <v>408</v>
      </c>
      <c r="EJ45" s="12">
        <f t="shared" si="537"/>
        <v>0.69093851132686079</v>
      </c>
      <c r="EK45" s="11">
        <v>19</v>
      </c>
      <c r="EL45" s="12">
        <f t="shared" si="538"/>
        <v>4.449648711943794E-2</v>
      </c>
      <c r="EM45" s="13"/>
      <c r="EN45" s="13"/>
      <c r="EO45" s="25"/>
      <c r="EP45" s="37"/>
      <c r="EQ45" s="10"/>
      <c r="ER45" s="11"/>
      <c r="ES45" s="61">
        <f t="shared" si="607"/>
        <v>622</v>
      </c>
      <c r="ET45" s="61">
        <f t="shared" si="608"/>
        <v>57</v>
      </c>
      <c r="EU45" s="11">
        <v>445</v>
      </c>
      <c r="EV45" s="582">
        <f t="shared" si="539"/>
        <v>0.75562700964630225</v>
      </c>
      <c r="EW45" s="11">
        <v>25</v>
      </c>
      <c r="EX45" s="12">
        <f t="shared" si="540"/>
        <v>5.3191489361702128E-2</v>
      </c>
      <c r="EY45" s="13"/>
      <c r="EZ45" s="13"/>
      <c r="FA45" s="25"/>
      <c r="FB45" s="37"/>
      <c r="FC45" s="10"/>
      <c r="FD45" s="11"/>
      <c r="FE45" s="61">
        <f t="shared" si="609"/>
        <v>614</v>
      </c>
      <c r="FF45" s="61">
        <f t="shared" si="610"/>
        <v>58</v>
      </c>
      <c r="FG45" s="11">
        <v>349</v>
      </c>
      <c r="FH45" s="12">
        <f t="shared" si="541"/>
        <v>0.62214983713355054</v>
      </c>
      <c r="FI45" s="11">
        <v>33</v>
      </c>
      <c r="FJ45" s="12">
        <f t="shared" si="542"/>
        <v>8.6387434554973816E-2</v>
      </c>
      <c r="FK45" s="13"/>
      <c r="FL45" s="13"/>
      <c r="FM45" s="25"/>
      <c r="FN45" s="37"/>
      <c r="FO45" s="10"/>
      <c r="FP45" s="11"/>
      <c r="FQ45" s="61">
        <f t="shared" si="611"/>
        <v>620</v>
      </c>
      <c r="FR45" s="61">
        <f t="shared" si="612"/>
        <v>57</v>
      </c>
      <c r="FS45" s="11">
        <v>436</v>
      </c>
      <c r="FT45" s="12">
        <f t="shared" si="543"/>
        <v>0.75483870967741939</v>
      </c>
      <c r="FU45" s="11">
        <v>32</v>
      </c>
      <c r="FV45" s="12">
        <f t="shared" si="544"/>
        <v>6.8376068376068383E-2</v>
      </c>
      <c r="FW45" s="560">
        <v>159.11699999999999</v>
      </c>
      <c r="FX45" s="13"/>
      <c r="FY45" s="25"/>
      <c r="FZ45" s="37"/>
      <c r="GA45" s="10">
        <v>1</v>
      </c>
      <c r="GB45" s="11"/>
      <c r="GC45" s="61">
        <f t="shared" si="613"/>
        <v>617</v>
      </c>
      <c r="GD45" s="61">
        <f t="shared" si="614"/>
        <v>58</v>
      </c>
      <c r="GE45" s="11">
        <v>391</v>
      </c>
      <c r="GF45" s="12">
        <f t="shared" si="545"/>
        <v>0.67909238249594817</v>
      </c>
      <c r="GG45" s="11">
        <v>28</v>
      </c>
      <c r="GH45" s="12">
        <f t="shared" si="546"/>
        <v>6.6825775656324582E-2</v>
      </c>
      <c r="GI45" s="560">
        <v>157.435</v>
      </c>
      <c r="GJ45" s="13"/>
      <c r="GK45" s="25"/>
      <c r="GL45" s="37"/>
      <c r="GM45" s="10"/>
      <c r="GN45" s="11"/>
      <c r="GO45" s="61">
        <f t="shared" si="615"/>
        <v>624</v>
      </c>
      <c r="GP45" s="61">
        <f t="shared" si="616"/>
        <v>57</v>
      </c>
      <c r="GQ45" s="11">
        <v>412</v>
      </c>
      <c r="GR45" s="12">
        <f t="shared" si="547"/>
        <v>0.69711538461538458</v>
      </c>
      <c r="GS45" s="11">
        <v>23</v>
      </c>
      <c r="GT45" s="12">
        <f t="shared" si="548"/>
        <v>5.2873563218390804E-2</v>
      </c>
      <c r="GU45" s="560">
        <v>159.435</v>
      </c>
      <c r="GV45" s="13"/>
      <c r="GW45" s="25"/>
      <c r="GX45" s="37"/>
      <c r="GY45" s="10">
        <v>1</v>
      </c>
      <c r="GZ45" s="11"/>
      <c r="HA45" s="61">
        <f t="shared" si="617"/>
        <v>176</v>
      </c>
      <c r="HB45" s="61">
        <f t="shared" si="618"/>
        <v>18</v>
      </c>
      <c r="HC45" s="11">
        <v>94</v>
      </c>
      <c r="HD45" s="12">
        <f t="shared" si="549"/>
        <v>0.59090909090909094</v>
      </c>
      <c r="HE45" s="11">
        <v>10</v>
      </c>
      <c r="HF45" s="12">
        <f t="shared" si="550"/>
        <v>9.6153846153846159E-2</v>
      </c>
      <c r="HG45" s="13"/>
      <c r="HH45" s="13"/>
      <c r="HI45" s="25"/>
      <c r="HJ45" s="37"/>
      <c r="HK45" s="10"/>
      <c r="HL45" s="11"/>
      <c r="HM45" s="61">
        <f t="shared" si="619"/>
        <v>624</v>
      </c>
      <c r="HN45" s="61">
        <f t="shared" si="620"/>
        <v>58</v>
      </c>
      <c r="HO45" s="11">
        <v>410</v>
      </c>
      <c r="HP45" s="582">
        <f t="shared" si="551"/>
        <v>0.70833333333333337</v>
      </c>
      <c r="HQ45" s="11">
        <v>32</v>
      </c>
      <c r="HR45" s="12">
        <f t="shared" si="552"/>
        <v>7.2398190045248875E-2</v>
      </c>
      <c r="HS45" s="13"/>
      <c r="HT45" s="13"/>
      <c r="HU45" s="25"/>
      <c r="HV45" s="37"/>
      <c r="HW45" s="10"/>
      <c r="HX45" s="11"/>
      <c r="HY45" s="61">
        <f t="shared" si="621"/>
        <v>622</v>
      </c>
      <c r="HZ45" s="61">
        <f t="shared" si="622"/>
        <v>58</v>
      </c>
      <c r="IA45" s="11">
        <v>388</v>
      </c>
      <c r="IB45" s="559">
        <f t="shared" si="553"/>
        <v>0.69453376205787787</v>
      </c>
      <c r="IC45" s="11">
        <v>44</v>
      </c>
      <c r="ID45" s="12">
        <f t="shared" si="554"/>
        <v>0.10185185185185185</v>
      </c>
      <c r="IE45" s="13"/>
      <c r="IF45" s="13"/>
      <c r="IG45" s="25"/>
      <c r="IH45" s="24"/>
      <c r="II45" s="10"/>
      <c r="IJ45" s="11"/>
      <c r="IK45" s="61">
        <f t="shared" si="623"/>
        <v>622</v>
      </c>
      <c r="IL45" s="61">
        <f t="shared" si="624"/>
        <v>58</v>
      </c>
      <c r="IM45" s="11">
        <v>378</v>
      </c>
      <c r="IN45" s="559">
        <f t="shared" si="555"/>
        <v>0.67524115755627012</v>
      </c>
      <c r="IO45" s="11">
        <v>42</v>
      </c>
      <c r="IP45" s="12">
        <f t="shared" si="556"/>
        <v>0.1</v>
      </c>
      <c r="IQ45" s="13"/>
      <c r="IR45" s="13"/>
      <c r="IS45" s="25"/>
      <c r="IT45" s="24"/>
      <c r="IU45" s="10"/>
      <c r="IV45" s="11"/>
      <c r="IW45" s="61">
        <f t="shared" si="625"/>
        <v>0</v>
      </c>
      <c r="IX45" s="61">
        <f t="shared" si="626"/>
        <v>46</v>
      </c>
      <c r="IY45" s="11"/>
      <c r="IZ45" s="12" t="e">
        <f t="shared" si="557"/>
        <v>#DIV/0!</v>
      </c>
      <c r="JA45" s="11"/>
      <c r="JB45" s="12" t="e">
        <f t="shared" si="558"/>
        <v>#DIV/0!</v>
      </c>
      <c r="JC45" s="13"/>
      <c r="JD45" s="13"/>
      <c r="JE45" s="25"/>
      <c r="JF45" s="24"/>
      <c r="JG45" s="10">
        <f t="shared" si="559"/>
        <v>4</v>
      </c>
      <c r="JH45" s="14">
        <f t="shared" si="560"/>
        <v>0</v>
      </c>
      <c r="JI45" s="373">
        <f t="shared" si="561"/>
        <v>11695</v>
      </c>
      <c r="JJ45" s="11">
        <f t="shared" si="562"/>
        <v>1137</v>
      </c>
      <c r="JK45" s="11">
        <f t="shared" si="563"/>
        <v>8187</v>
      </c>
      <c r="JL45" s="79">
        <f t="shared" si="564"/>
        <v>0.70004275331338184</v>
      </c>
      <c r="JM45" s="15">
        <f t="shared" si="565"/>
        <v>666</v>
      </c>
      <c r="JN45" s="12">
        <f t="shared" si="566"/>
        <v>8.1348479296445578E-2</v>
      </c>
      <c r="JO45" s="16">
        <v>51.9</v>
      </c>
      <c r="JP45" s="17">
        <v>7422</v>
      </c>
      <c r="JQ45" s="16">
        <f t="shared" si="143"/>
        <v>90.655917918651525</v>
      </c>
      <c r="JR45" s="16">
        <v>200</v>
      </c>
      <c r="JS45" s="369">
        <f t="shared" si="81"/>
        <v>0.3003003003003003</v>
      </c>
      <c r="JT45" s="23"/>
      <c r="JU45" s="399"/>
      <c r="JV45" s="404">
        <f t="shared" si="568"/>
        <v>0.70561106840891619</v>
      </c>
      <c r="JW45" s="401">
        <f t="shared" si="569"/>
        <v>0.69796758425520966</v>
      </c>
      <c r="JX45" s="406">
        <f t="shared" si="570"/>
        <v>0.69654289372599232</v>
      </c>
      <c r="JY45" s="743"/>
      <c r="JZ45" s="690"/>
      <c r="KA45" s="746"/>
      <c r="KB45" s="718">
        <f t="shared" ref="KB45" si="636">SUM(E38,Q38,AC38,AO38,BA38,BM38,BY38)</f>
        <v>3913</v>
      </c>
      <c r="KC45" s="714"/>
      <c r="KD45" s="714">
        <f t="shared" ref="KD45" si="637">SUM(CK38,CW38,DI38,DU38,EG38,ES38,FE38)</f>
        <v>3896</v>
      </c>
      <c r="KE45" s="714"/>
      <c r="KF45" s="714">
        <f t="shared" ref="KF45" si="638">SUM(FQ38,GC38,GO38,HA38,HM38,HY38,IK38)</f>
        <v>3912</v>
      </c>
      <c r="KG45" s="759"/>
      <c r="KH45" s="761" t="s">
        <v>65</v>
      </c>
      <c r="KI45" s="67">
        <f t="shared" si="577"/>
        <v>2</v>
      </c>
      <c r="KJ45" s="430">
        <f t="shared" ref="KJ45" si="639">KI45/KB45</f>
        <v>5.1111679018655762E-4</v>
      </c>
      <c r="KK45" s="67">
        <f t="shared" si="579"/>
        <v>0</v>
      </c>
      <c r="KL45" s="425">
        <f t="shared" ref="KL45" si="640">KK45/KD45</f>
        <v>0</v>
      </c>
      <c r="KM45" s="67">
        <f t="shared" si="581"/>
        <v>2</v>
      </c>
      <c r="KN45" s="425">
        <f>KM45/KF45</f>
        <v>5.1124744376278123E-4</v>
      </c>
    </row>
    <row r="46" spans="1:300" ht="19.5" thickBot="1" x14ac:dyDescent="0.3">
      <c r="A46" s="734"/>
      <c r="B46" s="436">
        <f t="shared" si="582"/>
        <v>45629</v>
      </c>
      <c r="C46" s="10"/>
      <c r="D46" s="11"/>
      <c r="E46" s="61">
        <f t="shared" si="583"/>
        <v>614</v>
      </c>
      <c r="F46" s="61">
        <f t="shared" si="583"/>
        <v>58</v>
      </c>
      <c r="G46" s="11">
        <v>427</v>
      </c>
      <c r="H46" s="12">
        <f t="shared" si="516"/>
        <v>0.77524429967426711</v>
      </c>
      <c r="I46" s="11">
        <v>49</v>
      </c>
      <c r="J46" s="12">
        <f t="shared" si="584"/>
        <v>0.10294117647058823</v>
      </c>
      <c r="K46" s="584">
        <v>165</v>
      </c>
      <c r="L46" s="11"/>
      <c r="M46" s="25"/>
      <c r="N46" s="37"/>
      <c r="O46" s="10"/>
      <c r="P46" s="11"/>
      <c r="Q46" s="61">
        <f t="shared" si="585"/>
        <v>624</v>
      </c>
      <c r="R46" s="61">
        <f t="shared" si="586"/>
        <v>58</v>
      </c>
      <c r="S46" s="11">
        <v>412</v>
      </c>
      <c r="T46" s="12">
        <f t="shared" si="517"/>
        <v>0.72275641025641024</v>
      </c>
      <c r="U46" s="11">
        <v>39</v>
      </c>
      <c r="V46" s="12">
        <f t="shared" si="518"/>
        <v>8.6474501108647447E-2</v>
      </c>
      <c r="W46" s="13"/>
      <c r="X46" s="11"/>
      <c r="Y46" s="25"/>
      <c r="Z46" s="37"/>
      <c r="AA46" s="10"/>
      <c r="AB46" s="11"/>
      <c r="AC46" s="61">
        <f t="shared" si="587"/>
        <v>625</v>
      </c>
      <c r="AD46" s="61">
        <f t="shared" si="588"/>
        <v>58</v>
      </c>
      <c r="AE46" s="11">
        <v>432</v>
      </c>
      <c r="AF46" s="12">
        <f t="shared" si="519"/>
        <v>0.77439999999999998</v>
      </c>
      <c r="AG46" s="11">
        <v>52</v>
      </c>
      <c r="AH46" s="12">
        <f t="shared" si="520"/>
        <v>0.10743801652892562</v>
      </c>
      <c r="AI46" s="13"/>
      <c r="AJ46" s="11"/>
      <c r="AK46" s="25"/>
      <c r="AL46" s="37"/>
      <c r="AM46" s="10"/>
      <c r="AN46" s="11"/>
      <c r="AO46" s="61">
        <f t="shared" si="589"/>
        <v>175</v>
      </c>
      <c r="AP46" s="61">
        <f t="shared" si="590"/>
        <v>18</v>
      </c>
      <c r="AQ46" s="11">
        <v>104</v>
      </c>
      <c r="AR46" s="12">
        <f t="shared" si="521"/>
        <v>0.70285714285714285</v>
      </c>
      <c r="AS46" s="11">
        <v>19</v>
      </c>
      <c r="AT46" s="12">
        <f t="shared" si="522"/>
        <v>0.15447154471544716</v>
      </c>
      <c r="AU46" s="13"/>
      <c r="AV46" s="11"/>
      <c r="AW46" s="25"/>
      <c r="AX46" s="37"/>
      <c r="AY46" s="10"/>
      <c r="AZ46" s="11"/>
      <c r="BA46" s="61">
        <f t="shared" si="591"/>
        <v>622</v>
      </c>
      <c r="BB46" s="61">
        <f t="shared" si="592"/>
        <v>57</v>
      </c>
      <c r="BC46" s="11">
        <v>400</v>
      </c>
      <c r="BD46" s="12">
        <f t="shared" si="523"/>
        <v>0.69935691318327975</v>
      </c>
      <c r="BE46" s="11">
        <v>35</v>
      </c>
      <c r="BF46" s="12">
        <f t="shared" si="524"/>
        <v>8.0459770114942528E-2</v>
      </c>
      <c r="BG46" s="13"/>
      <c r="BH46" s="11"/>
      <c r="BI46" s="25"/>
      <c r="BJ46" s="37"/>
      <c r="BK46" s="10"/>
      <c r="BL46" s="11"/>
      <c r="BM46" s="61">
        <f t="shared" si="593"/>
        <v>621</v>
      </c>
      <c r="BN46" s="61">
        <f t="shared" si="594"/>
        <v>57</v>
      </c>
      <c r="BO46" s="11">
        <v>435</v>
      </c>
      <c r="BP46" s="12">
        <f t="shared" si="525"/>
        <v>0.77133655394524958</v>
      </c>
      <c r="BQ46" s="11">
        <v>44</v>
      </c>
      <c r="BR46" s="12">
        <f t="shared" si="526"/>
        <v>9.1858037578288101E-2</v>
      </c>
      <c r="BS46" s="13"/>
      <c r="BT46" s="11"/>
      <c r="BU46" s="25"/>
      <c r="BV46" s="37"/>
      <c r="BW46" s="10"/>
      <c r="BX46" s="11"/>
      <c r="BY46" s="61">
        <f t="shared" si="595"/>
        <v>622</v>
      </c>
      <c r="BZ46" s="61">
        <f t="shared" si="596"/>
        <v>58</v>
      </c>
      <c r="CA46" s="11">
        <v>383</v>
      </c>
      <c r="CB46" s="12">
        <f t="shared" si="527"/>
        <v>0.69935691318327975</v>
      </c>
      <c r="CC46" s="11">
        <v>52</v>
      </c>
      <c r="CD46" s="12">
        <f t="shared" si="528"/>
        <v>0.11954022988505747</v>
      </c>
      <c r="CE46" s="13"/>
      <c r="CF46" s="11"/>
      <c r="CG46" s="25"/>
      <c r="CH46" s="37"/>
      <c r="CI46" s="10"/>
      <c r="CJ46" s="11"/>
      <c r="CK46" s="61">
        <f t="shared" si="597"/>
        <v>616</v>
      </c>
      <c r="CL46" s="61">
        <f t="shared" si="598"/>
        <v>57</v>
      </c>
      <c r="CM46" s="11">
        <v>411</v>
      </c>
      <c r="CN46" s="12">
        <f t="shared" si="529"/>
        <v>0.70129870129870131</v>
      </c>
      <c r="CO46" s="11">
        <v>21</v>
      </c>
      <c r="CP46" s="12">
        <f t="shared" si="530"/>
        <v>4.8611111111111112E-2</v>
      </c>
      <c r="CQ46" s="13"/>
      <c r="CR46" s="11"/>
      <c r="CS46" s="25"/>
      <c r="CT46" s="37"/>
      <c r="CU46" s="10"/>
      <c r="CV46" s="11"/>
      <c r="CW46" s="61">
        <f t="shared" si="599"/>
        <v>621</v>
      </c>
      <c r="CX46" s="61">
        <f t="shared" si="600"/>
        <v>58</v>
      </c>
      <c r="CY46" s="11">
        <v>421</v>
      </c>
      <c r="CZ46" s="12">
        <f t="shared" si="531"/>
        <v>0.72946859903381644</v>
      </c>
      <c r="DA46" s="11">
        <v>32</v>
      </c>
      <c r="DB46" s="12">
        <f t="shared" si="532"/>
        <v>7.0640176600441501E-2</v>
      </c>
      <c r="DC46" s="584">
        <v>165</v>
      </c>
      <c r="DD46" s="11"/>
      <c r="DE46" s="25"/>
      <c r="DF46" s="37"/>
      <c r="DG46" s="10">
        <v>1</v>
      </c>
      <c r="DH46" s="11"/>
      <c r="DI46" s="61">
        <f t="shared" si="601"/>
        <v>619</v>
      </c>
      <c r="DJ46" s="61">
        <f t="shared" si="602"/>
        <v>58</v>
      </c>
      <c r="DK46" s="11">
        <v>424</v>
      </c>
      <c r="DL46" s="12">
        <f t="shared" si="533"/>
        <v>0.72697899838449109</v>
      </c>
      <c r="DM46" s="11">
        <v>26</v>
      </c>
      <c r="DN46" s="12">
        <f t="shared" si="534"/>
        <v>5.7777777777777775E-2</v>
      </c>
      <c r="DO46" s="13"/>
      <c r="DP46" s="11"/>
      <c r="DQ46" s="25"/>
      <c r="DR46" s="37"/>
      <c r="DS46" s="10">
        <v>1</v>
      </c>
      <c r="DT46" s="11"/>
      <c r="DU46" s="61">
        <f t="shared" si="603"/>
        <v>175</v>
      </c>
      <c r="DV46" s="61">
        <f t="shared" si="604"/>
        <v>17</v>
      </c>
      <c r="DW46" s="11">
        <v>104</v>
      </c>
      <c r="DX46" s="12">
        <f t="shared" si="535"/>
        <v>0.66857142857142859</v>
      </c>
      <c r="DY46" s="11">
        <v>13</v>
      </c>
      <c r="DZ46" s="12">
        <f t="shared" si="536"/>
        <v>0.1111111111111111</v>
      </c>
      <c r="EA46" s="13"/>
      <c r="EB46" s="11"/>
      <c r="EC46" s="25"/>
      <c r="ED46" s="37"/>
      <c r="EE46" s="10"/>
      <c r="EF46" s="11"/>
      <c r="EG46" s="61">
        <f t="shared" si="605"/>
        <v>618</v>
      </c>
      <c r="EH46" s="61">
        <f t="shared" si="606"/>
        <v>58</v>
      </c>
      <c r="EI46" s="11">
        <v>421</v>
      </c>
      <c r="EJ46" s="582">
        <f t="shared" si="537"/>
        <v>0.73139158576051777</v>
      </c>
      <c r="EK46" s="11">
        <v>31</v>
      </c>
      <c r="EL46" s="12">
        <f t="shared" si="538"/>
        <v>6.8584070796460173E-2</v>
      </c>
      <c r="EM46" s="13"/>
      <c r="EN46" s="11"/>
      <c r="EO46" s="25"/>
      <c r="EP46" s="37"/>
      <c r="EQ46" s="10"/>
      <c r="ER46" s="11"/>
      <c r="ES46" s="61">
        <f t="shared" si="607"/>
        <v>622</v>
      </c>
      <c r="ET46" s="61">
        <f t="shared" si="608"/>
        <v>57</v>
      </c>
      <c r="EU46" s="11">
        <v>412</v>
      </c>
      <c r="EV46" s="12">
        <f t="shared" si="539"/>
        <v>0.70096463022508038</v>
      </c>
      <c r="EW46" s="11">
        <v>24</v>
      </c>
      <c r="EX46" s="12">
        <f t="shared" si="540"/>
        <v>5.5045871559633031E-2</v>
      </c>
      <c r="EY46" s="584">
        <v>165</v>
      </c>
      <c r="EZ46" s="11"/>
      <c r="FA46" s="25"/>
      <c r="FB46" s="37"/>
      <c r="FC46" s="10"/>
      <c r="FD46" s="11"/>
      <c r="FE46" s="61">
        <f t="shared" si="609"/>
        <v>614</v>
      </c>
      <c r="FF46" s="61">
        <f t="shared" si="610"/>
        <v>58</v>
      </c>
      <c r="FG46" s="11">
        <v>391</v>
      </c>
      <c r="FH46" s="12">
        <f t="shared" si="541"/>
        <v>0.69055374592833874</v>
      </c>
      <c r="FI46" s="11">
        <v>33</v>
      </c>
      <c r="FJ46" s="12">
        <f t="shared" si="542"/>
        <v>7.783018867924528E-2</v>
      </c>
      <c r="FK46" s="13"/>
      <c r="FL46" s="11"/>
      <c r="FM46" s="25"/>
      <c r="FN46" s="37"/>
      <c r="FO46" s="10"/>
      <c r="FP46" s="11"/>
      <c r="FQ46" s="61">
        <f t="shared" si="611"/>
        <v>620</v>
      </c>
      <c r="FR46" s="61">
        <f t="shared" si="612"/>
        <v>57</v>
      </c>
      <c r="FS46" s="11">
        <v>421</v>
      </c>
      <c r="FT46" s="582">
        <f t="shared" si="543"/>
        <v>0.7338709677419355</v>
      </c>
      <c r="FU46" s="11">
        <v>34</v>
      </c>
      <c r="FV46" s="12">
        <f t="shared" si="544"/>
        <v>7.4725274725274723E-2</v>
      </c>
      <c r="FW46" s="13"/>
      <c r="FX46" s="11"/>
      <c r="FY46" s="25"/>
      <c r="FZ46" s="37"/>
      <c r="GA46" s="10">
        <v>1</v>
      </c>
      <c r="GB46" s="11"/>
      <c r="GC46" s="61">
        <f t="shared" si="613"/>
        <v>616</v>
      </c>
      <c r="GD46" s="61">
        <f t="shared" si="614"/>
        <v>58</v>
      </c>
      <c r="GE46" s="11">
        <v>401</v>
      </c>
      <c r="GF46" s="12">
        <f t="shared" si="545"/>
        <v>0.68344155844155841</v>
      </c>
      <c r="GG46" s="11">
        <v>20</v>
      </c>
      <c r="GH46" s="12">
        <f t="shared" si="546"/>
        <v>4.7505938242280284E-2</v>
      </c>
      <c r="GI46" s="13"/>
      <c r="GJ46" s="11"/>
      <c r="GK46" s="25"/>
      <c r="GL46" s="37"/>
      <c r="GM46" s="10"/>
      <c r="GN46" s="11"/>
      <c r="GO46" s="61">
        <f t="shared" si="615"/>
        <v>624</v>
      </c>
      <c r="GP46" s="61">
        <f t="shared" si="616"/>
        <v>57</v>
      </c>
      <c r="GQ46" s="11">
        <v>432</v>
      </c>
      <c r="GR46" s="582">
        <f t="shared" si="547"/>
        <v>0.71794871794871795</v>
      </c>
      <c r="GS46" s="11">
        <v>16</v>
      </c>
      <c r="GT46" s="12">
        <f t="shared" si="548"/>
        <v>3.5714285714285712E-2</v>
      </c>
      <c r="GU46" s="13"/>
      <c r="GV46" s="11"/>
      <c r="GW46" s="25"/>
      <c r="GX46" s="37"/>
      <c r="GY46" s="10">
        <v>1</v>
      </c>
      <c r="GZ46" s="11"/>
      <c r="HA46" s="61">
        <f t="shared" si="617"/>
        <v>175</v>
      </c>
      <c r="HB46" s="61">
        <f t="shared" si="618"/>
        <v>18</v>
      </c>
      <c r="HC46" s="11">
        <v>97</v>
      </c>
      <c r="HD46" s="12">
        <f t="shared" si="549"/>
        <v>0.62857142857142856</v>
      </c>
      <c r="HE46" s="11">
        <v>13</v>
      </c>
      <c r="HF46" s="12">
        <f t="shared" si="550"/>
        <v>0.11818181818181818</v>
      </c>
      <c r="HG46" s="13"/>
      <c r="HH46" s="11"/>
      <c r="HI46" s="25"/>
      <c r="HJ46" s="37"/>
      <c r="HK46" s="10">
        <v>1</v>
      </c>
      <c r="HL46" s="11"/>
      <c r="HM46" s="61">
        <f t="shared" si="619"/>
        <v>623</v>
      </c>
      <c r="HN46" s="61">
        <f t="shared" si="620"/>
        <v>58</v>
      </c>
      <c r="HO46" s="11">
        <v>405</v>
      </c>
      <c r="HP46" s="12">
        <f t="shared" si="551"/>
        <v>0.6837881219903692</v>
      </c>
      <c r="HQ46" s="11">
        <v>21</v>
      </c>
      <c r="HR46" s="12">
        <f t="shared" si="552"/>
        <v>4.9295774647887321E-2</v>
      </c>
      <c r="HS46" s="584">
        <v>165</v>
      </c>
      <c r="HT46" s="11"/>
      <c r="HU46" s="25"/>
      <c r="HV46" s="37"/>
      <c r="HW46" s="10"/>
      <c r="HX46" s="11"/>
      <c r="HY46" s="61">
        <f t="shared" si="621"/>
        <v>622</v>
      </c>
      <c r="HZ46" s="61">
        <f t="shared" si="622"/>
        <v>58</v>
      </c>
      <c r="IA46" s="11">
        <v>398</v>
      </c>
      <c r="IB46" s="12">
        <f t="shared" si="553"/>
        <v>0.6961414790996785</v>
      </c>
      <c r="IC46" s="11">
        <v>35</v>
      </c>
      <c r="ID46" s="12">
        <f t="shared" si="554"/>
        <v>8.0831408775981523E-2</v>
      </c>
      <c r="IE46" s="560">
        <v>159.435</v>
      </c>
      <c r="IF46" s="11"/>
      <c r="IG46" s="25"/>
      <c r="IH46" s="24"/>
      <c r="II46" s="10"/>
      <c r="IJ46" s="11"/>
      <c r="IK46" s="61">
        <f t="shared" si="623"/>
        <v>622</v>
      </c>
      <c r="IL46" s="61">
        <f t="shared" si="624"/>
        <v>58</v>
      </c>
      <c r="IM46" s="11">
        <v>413</v>
      </c>
      <c r="IN46" s="12">
        <f t="shared" si="555"/>
        <v>0.72347266881028938</v>
      </c>
      <c r="IO46" s="11">
        <v>37</v>
      </c>
      <c r="IP46" s="12">
        <f t="shared" si="556"/>
        <v>8.2222222222222224E-2</v>
      </c>
      <c r="IQ46" s="560">
        <v>159.435</v>
      </c>
      <c r="IR46" s="11"/>
      <c r="IS46" s="25"/>
      <c r="IT46" s="24"/>
      <c r="IU46" s="10"/>
      <c r="IV46" s="11"/>
      <c r="IW46" s="61">
        <f t="shared" si="625"/>
        <v>0</v>
      </c>
      <c r="IX46" s="61">
        <f t="shared" si="626"/>
        <v>46</v>
      </c>
      <c r="IY46" s="11"/>
      <c r="IZ46" s="12" t="e">
        <f t="shared" si="557"/>
        <v>#DIV/0!</v>
      </c>
      <c r="JA46" s="11"/>
      <c r="JB46" s="12" t="e">
        <f t="shared" si="558"/>
        <v>#DIV/0!</v>
      </c>
      <c r="JC46" s="13"/>
      <c r="JD46" s="11"/>
      <c r="JE46" s="25"/>
      <c r="JF46" s="24"/>
      <c r="JG46" s="10">
        <f t="shared" si="559"/>
        <v>5</v>
      </c>
      <c r="JH46" s="14">
        <f t="shared" si="560"/>
        <v>0</v>
      </c>
      <c r="JI46" s="373">
        <f t="shared" si="561"/>
        <v>11690</v>
      </c>
      <c r="JJ46" s="11">
        <f t="shared" si="562"/>
        <v>1137</v>
      </c>
      <c r="JK46" s="11">
        <f t="shared" si="563"/>
        <v>8390</v>
      </c>
      <c r="JL46" s="79">
        <f t="shared" si="564"/>
        <v>0.71770744225834049</v>
      </c>
      <c r="JM46" s="15">
        <f t="shared" si="565"/>
        <v>646</v>
      </c>
      <c r="JN46" s="12">
        <f t="shared" si="566"/>
        <v>7.6996424314660306E-2</v>
      </c>
      <c r="JO46" s="16">
        <v>52</v>
      </c>
      <c r="JP46" s="17">
        <v>7694</v>
      </c>
      <c r="JQ46" s="16">
        <f t="shared" si="143"/>
        <v>91.704410011918952</v>
      </c>
      <c r="JR46" s="16">
        <v>206</v>
      </c>
      <c r="JS46" s="369">
        <f t="shared" si="81"/>
        <v>0.31888544891640869</v>
      </c>
      <c r="JT46" s="23"/>
      <c r="JU46" s="399"/>
      <c r="JV46" s="404">
        <f t="shared" si="568"/>
        <v>0.73866256725595691</v>
      </c>
      <c r="JW46" s="401">
        <f t="shared" si="569"/>
        <v>0.71145431145431148</v>
      </c>
      <c r="JX46" s="406">
        <f t="shared" si="570"/>
        <v>0.70297283444387493</v>
      </c>
      <c r="JY46" s="743"/>
      <c r="JZ46" s="690"/>
      <c r="KA46" s="746"/>
      <c r="KB46" s="719"/>
      <c r="KC46" s="716"/>
      <c r="KD46" s="716"/>
      <c r="KE46" s="716"/>
      <c r="KF46" s="716"/>
      <c r="KG46" s="760"/>
      <c r="KH46" s="758"/>
      <c r="KI46" s="67">
        <f t="shared" si="577"/>
        <v>0</v>
      </c>
      <c r="KJ46" s="430">
        <f t="shared" ref="KJ46" si="641">KI46/KB45</f>
        <v>0</v>
      </c>
      <c r="KK46" s="67">
        <f t="shared" si="579"/>
        <v>2</v>
      </c>
      <c r="KL46" s="425">
        <f t="shared" ref="KL46" si="642">KK46/KD45</f>
        <v>5.1334702258726901E-4</v>
      </c>
      <c r="KM46" s="67">
        <f t="shared" si="581"/>
        <v>3</v>
      </c>
      <c r="KN46" s="425">
        <f>KM46/KF45</f>
        <v>7.668711656441718E-4</v>
      </c>
    </row>
    <row r="47" spans="1:300" ht="20.25" thickTop="1" thickBot="1" x14ac:dyDescent="0.3">
      <c r="A47" s="734"/>
      <c r="B47" s="436">
        <f t="shared" si="582"/>
        <v>45630</v>
      </c>
      <c r="C47" s="10"/>
      <c r="D47" s="11"/>
      <c r="E47" s="61">
        <f t="shared" si="583"/>
        <v>614</v>
      </c>
      <c r="F47" s="61">
        <f t="shared" si="583"/>
        <v>58</v>
      </c>
      <c r="G47" s="11">
        <v>425</v>
      </c>
      <c r="H47" s="12">
        <f t="shared" si="516"/>
        <v>0.73778501628664495</v>
      </c>
      <c r="I47" s="11">
        <v>28</v>
      </c>
      <c r="J47" s="12">
        <f t="shared" si="584"/>
        <v>6.1810154525386317E-2</v>
      </c>
      <c r="K47" s="13"/>
      <c r="L47" s="11"/>
      <c r="M47" s="38"/>
      <c r="N47" s="39"/>
      <c r="O47" s="10"/>
      <c r="P47" s="11"/>
      <c r="Q47" s="61">
        <f t="shared" si="585"/>
        <v>624</v>
      </c>
      <c r="R47" s="61">
        <f t="shared" si="586"/>
        <v>58</v>
      </c>
      <c r="S47" s="11">
        <v>400</v>
      </c>
      <c r="T47" s="12">
        <f t="shared" si="517"/>
        <v>0.69391025641025639</v>
      </c>
      <c r="U47" s="11">
        <v>33</v>
      </c>
      <c r="V47" s="12">
        <f t="shared" si="518"/>
        <v>7.6212471131639717E-2</v>
      </c>
      <c r="W47" s="13"/>
      <c r="X47" s="11"/>
      <c r="Y47" s="38"/>
      <c r="Z47" s="39"/>
      <c r="AA47" s="10"/>
      <c r="AB47" s="11"/>
      <c r="AC47" s="61">
        <f t="shared" si="587"/>
        <v>625</v>
      </c>
      <c r="AD47" s="61">
        <f t="shared" si="588"/>
        <v>58</v>
      </c>
      <c r="AE47" s="11">
        <v>414</v>
      </c>
      <c r="AF47" s="12">
        <f t="shared" si="519"/>
        <v>0.72640000000000005</v>
      </c>
      <c r="AG47" s="11">
        <v>40</v>
      </c>
      <c r="AH47" s="12">
        <f t="shared" si="520"/>
        <v>8.8105726872246701E-2</v>
      </c>
      <c r="AI47" s="13"/>
      <c r="AJ47" s="11"/>
      <c r="AK47" s="38"/>
      <c r="AL47" s="39"/>
      <c r="AM47" s="10">
        <v>1</v>
      </c>
      <c r="AN47" s="11"/>
      <c r="AO47" s="61">
        <f t="shared" si="589"/>
        <v>174</v>
      </c>
      <c r="AP47" s="61">
        <f t="shared" si="590"/>
        <v>18</v>
      </c>
      <c r="AQ47" s="11">
        <v>113</v>
      </c>
      <c r="AR47" s="12">
        <f t="shared" si="521"/>
        <v>0.72413793103448276</v>
      </c>
      <c r="AS47" s="11">
        <v>13</v>
      </c>
      <c r="AT47" s="12">
        <f t="shared" si="522"/>
        <v>0.10317460317460317</v>
      </c>
      <c r="AU47" s="13"/>
      <c r="AV47" s="11"/>
      <c r="AW47" s="38"/>
      <c r="AX47" s="39"/>
      <c r="AY47" s="10"/>
      <c r="AZ47" s="11"/>
      <c r="BA47" s="61">
        <f t="shared" si="591"/>
        <v>622</v>
      </c>
      <c r="BB47" s="61">
        <f t="shared" si="592"/>
        <v>57</v>
      </c>
      <c r="BC47" s="11">
        <v>416</v>
      </c>
      <c r="BD47" s="582">
        <f t="shared" si="523"/>
        <v>0.71704180064308687</v>
      </c>
      <c r="BE47" s="11">
        <v>30</v>
      </c>
      <c r="BF47" s="12">
        <f t="shared" si="524"/>
        <v>6.726457399103139E-2</v>
      </c>
      <c r="BG47" s="13"/>
      <c r="BH47" s="11"/>
      <c r="BI47" s="38"/>
      <c r="BJ47" s="39"/>
      <c r="BK47" s="10"/>
      <c r="BL47" s="11"/>
      <c r="BM47" s="61">
        <f t="shared" si="593"/>
        <v>621</v>
      </c>
      <c r="BN47" s="61">
        <f t="shared" si="594"/>
        <v>57</v>
      </c>
      <c r="BO47" s="11">
        <v>497</v>
      </c>
      <c r="BP47" s="12">
        <f t="shared" si="525"/>
        <v>0.85829307568438007</v>
      </c>
      <c r="BQ47" s="11">
        <v>36</v>
      </c>
      <c r="BR47" s="12">
        <f t="shared" si="526"/>
        <v>6.7542213883677302E-2</v>
      </c>
      <c r="BS47" s="13"/>
      <c r="BT47" s="11"/>
      <c r="BU47" s="38"/>
      <c r="BV47" s="39"/>
      <c r="BW47" s="10"/>
      <c r="BX47" s="11"/>
      <c r="BY47" s="61">
        <f t="shared" si="595"/>
        <v>622</v>
      </c>
      <c r="BZ47" s="61">
        <f t="shared" si="596"/>
        <v>58</v>
      </c>
      <c r="CA47" s="11">
        <v>399</v>
      </c>
      <c r="CB47" s="12">
        <f t="shared" si="527"/>
        <v>0.70900321543408362</v>
      </c>
      <c r="CC47" s="11">
        <v>42</v>
      </c>
      <c r="CD47" s="12">
        <f t="shared" si="528"/>
        <v>9.5238095238095233E-2</v>
      </c>
      <c r="CE47" s="13"/>
      <c r="CF47" s="11"/>
      <c r="CG47" s="38"/>
      <c r="CH47" s="39"/>
      <c r="CI47" s="10"/>
      <c r="CJ47" s="11"/>
      <c r="CK47" s="61">
        <f t="shared" si="597"/>
        <v>616</v>
      </c>
      <c r="CL47" s="61">
        <f t="shared" si="598"/>
        <v>57</v>
      </c>
      <c r="CM47" s="11">
        <v>410</v>
      </c>
      <c r="CN47" s="12">
        <f t="shared" si="529"/>
        <v>0.70616883116883122</v>
      </c>
      <c r="CO47" s="11">
        <v>25</v>
      </c>
      <c r="CP47" s="12">
        <f t="shared" si="530"/>
        <v>5.7471264367816091E-2</v>
      </c>
      <c r="CQ47" s="13"/>
      <c r="CR47" s="11"/>
      <c r="CS47" s="38"/>
      <c r="CT47" s="39"/>
      <c r="CU47" s="10"/>
      <c r="CV47" s="11"/>
      <c r="CW47" s="61">
        <f t="shared" si="599"/>
        <v>621</v>
      </c>
      <c r="CX47" s="61">
        <f t="shared" si="600"/>
        <v>58</v>
      </c>
      <c r="CY47" s="11">
        <v>432</v>
      </c>
      <c r="CZ47" s="12">
        <f t="shared" si="531"/>
        <v>0.72141706924315618</v>
      </c>
      <c r="DA47" s="11">
        <v>16</v>
      </c>
      <c r="DB47" s="12">
        <f t="shared" si="532"/>
        <v>3.5714285714285712E-2</v>
      </c>
      <c r="DC47" s="13"/>
      <c r="DD47" s="11"/>
      <c r="DE47" s="38"/>
      <c r="DF47" s="39"/>
      <c r="DG47" s="10"/>
      <c r="DH47" s="11"/>
      <c r="DI47" s="61">
        <f t="shared" si="601"/>
        <v>619</v>
      </c>
      <c r="DJ47" s="61">
        <f t="shared" si="602"/>
        <v>58</v>
      </c>
      <c r="DK47" s="11">
        <v>419</v>
      </c>
      <c r="DL47" s="12">
        <f t="shared" si="533"/>
        <v>0.71243941841680125</v>
      </c>
      <c r="DM47" s="11">
        <v>22</v>
      </c>
      <c r="DN47" s="12">
        <f t="shared" si="534"/>
        <v>4.9886621315192746E-2</v>
      </c>
      <c r="DO47" s="13"/>
      <c r="DP47" s="11"/>
      <c r="DQ47" s="38"/>
      <c r="DR47" s="39"/>
      <c r="DS47" s="10">
        <v>2</v>
      </c>
      <c r="DT47" s="11"/>
      <c r="DU47" s="61">
        <f t="shared" si="603"/>
        <v>173</v>
      </c>
      <c r="DV47" s="61">
        <f t="shared" si="604"/>
        <v>17</v>
      </c>
      <c r="DW47" s="11">
        <v>112</v>
      </c>
      <c r="DX47" s="12">
        <f t="shared" si="535"/>
        <v>0.69942196531791911</v>
      </c>
      <c r="DY47" s="11">
        <v>9</v>
      </c>
      <c r="DZ47" s="12">
        <f t="shared" si="536"/>
        <v>7.43801652892562E-2</v>
      </c>
      <c r="EA47" s="13"/>
      <c r="EB47" s="11"/>
      <c r="EC47" s="38"/>
      <c r="ED47" s="39"/>
      <c r="EE47" s="10"/>
      <c r="EF47" s="11"/>
      <c r="EG47" s="61">
        <f t="shared" si="605"/>
        <v>618</v>
      </c>
      <c r="EH47" s="61">
        <f t="shared" si="606"/>
        <v>58</v>
      </c>
      <c r="EI47" s="11">
        <v>365</v>
      </c>
      <c r="EJ47" s="12">
        <f t="shared" si="537"/>
        <v>0.61974110032362462</v>
      </c>
      <c r="EK47" s="11">
        <v>18</v>
      </c>
      <c r="EL47" s="12">
        <f t="shared" si="538"/>
        <v>4.6997389033942558E-2</v>
      </c>
      <c r="EM47" s="584">
        <v>165</v>
      </c>
      <c r="EN47" s="11"/>
      <c r="EO47" s="38"/>
      <c r="EP47" s="39"/>
      <c r="EQ47" s="10"/>
      <c r="ER47" s="11"/>
      <c r="ES47" s="61">
        <f t="shared" si="607"/>
        <v>622</v>
      </c>
      <c r="ET47" s="61">
        <f t="shared" si="608"/>
        <v>57</v>
      </c>
      <c r="EU47" s="11">
        <v>411</v>
      </c>
      <c r="EV47" s="12">
        <f t="shared" si="539"/>
        <v>0.68488745980707399</v>
      </c>
      <c r="EW47" s="11">
        <v>15</v>
      </c>
      <c r="EX47" s="12">
        <f t="shared" si="540"/>
        <v>3.5211267605633804E-2</v>
      </c>
      <c r="EY47" s="13"/>
      <c r="EZ47" s="11"/>
      <c r="FA47" s="38"/>
      <c r="FB47" s="39"/>
      <c r="FC47" s="10"/>
      <c r="FD47" s="11"/>
      <c r="FE47" s="61">
        <f t="shared" si="609"/>
        <v>614</v>
      </c>
      <c r="FF47" s="61">
        <f t="shared" si="610"/>
        <v>58</v>
      </c>
      <c r="FG47" s="11">
        <v>399</v>
      </c>
      <c r="FH47" s="582">
        <f t="shared" si="541"/>
        <v>0.73289902280130292</v>
      </c>
      <c r="FI47" s="11">
        <v>51</v>
      </c>
      <c r="FJ47" s="12">
        <f t="shared" si="542"/>
        <v>0.11333333333333333</v>
      </c>
      <c r="FK47" s="13"/>
      <c r="FL47" s="11"/>
      <c r="FM47" s="38"/>
      <c r="FN47" s="39"/>
      <c r="FO47" s="10"/>
      <c r="FP47" s="11"/>
      <c r="FQ47" s="61">
        <f t="shared" si="611"/>
        <v>620</v>
      </c>
      <c r="FR47" s="61">
        <f t="shared" si="612"/>
        <v>57</v>
      </c>
      <c r="FS47" s="11">
        <v>444</v>
      </c>
      <c r="FT47" s="12">
        <f t="shared" si="543"/>
        <v>0.76774193548387093</v>
      </c>
      <c r="FU47" s="11">
        <v>32</v>
      </c>
      <c r="FV47" s="12">
        <f t="shared" si="544"/>
        <v>6.7226890756302518E-2</v>
      </c>
      <c r="FW47" s="584">
        <v>165</v>
      </c>
      <c r="FX47" s="11"/>
      <c r="FY47" s="38"/>
      <c r="FZ47" s="39"/>
      <c r="GA47" s="10"/>
      <c r="GB47" s="11"/>
      <c r="GC47" s="61">
        <f t="shared" si="613"/>
        <v>616</v>
      </c>
      <c r="GD47" s="61">
        <f t="shared" si="614"/>
        <v>58</v>
      </c>
      <c r="GE47" s="11">
        <v>398</v>
      </c>
      <c r="GF47" s="12">
        <f t="shared" si="545"/>
        <v>0.68506493506493504</v>
      </c>
      <c r="GG47" s="11">
        <v>24</v>
      </c>
      <c r="GH47" s="12">
        <f t="shared" si="546"/>
        <v>5.6872037914691941E-2</v>
      </c>
      <c r="GI47" s="13"/>
      <c r="GJ47" s="11"/>
      <c r="GK47" s="38"/>
      <c r="GL47" s="39"/>
      <c r="GM47" s="10"/>
      <c r="GN47" s="11"/>
      <c r="GO47" s="61">
        <f t="shared" si="615"/>
        <v>624</v>
      </c>
      <c r="GP47" s="61">
        <f t="shared" si="616"/>
        <v>57</v>
      </c>
      <c r="GQ47" s="11">
        <v>433</v>
      </c>
      <c r="GR47" s="12">
        <f t="shared" si="547"/>
        <v>0.72596153846153844</v>
      </c>
      <c r="GS47" s="11">
        <v>20</v>
      </c>
      <c r="GT47" s="12">
        <f t="shared" si="548"/>
        <v>4.4150110375275942E-2</v>
      </c>
      <c r="GU47" s="589">
        <v>165</v>
      </c>
      <c r="GV47" s="11"/>
      <c r="GW47" s="38"/>
      <c r="GX47" s="39"/>
      <c r="GY47" s="10"/>
      <c r="GZ47" s="11"/>
      <c r="HA47" s="61">
        <f t="shared" si="617"/>
        <v>175</v>
      </c>
      <c r="HB47" s="61">
        <f t="shared" si="618"/>
        <v>18</v>
      </c>
      <c r="HC47" s="11">
        <v>106</v>
      </c>
      <c r="HD47" s="594">
        <f t="shared" si="549"/>
        <v>0.65142857142857147</v>
      </c>
      <c r="HE47" s="11">
        <v>8</v>
      </c>
      <c r="HF47" s="12">
        <f t="shared" si="550"/>
        <v>7.0175438596491224E-2</v>
      </c>
      <c r="HG47" s="13"/>
      <c r="HH47" s="11"/>
      <c r="HI47" s="38"/>
      <c r="HJ47" s="39"/>
      <c r="HK47" s="10"/>
      <c r="HL47" s="11"/>
      <c r="HM47" s="61">
        <f t="shared" si="619"/>
        <v>623</v>
      </c>
      <c r="HN47" s="61">
        <f t="shared" si="620"/>
        <v>58</v>
      </c>
      <c r="HO47" s="11">
        <v>418</v>
      </c>
      <c r="HP47" s="12">
        <f t="shared" si="551"/>
        <v>0.7078651685393258</v>
      </c>
      <c r="HQ47" s="11">
        <v>23</v>
      </c>
      <c r="HR47" s="12">
        <f t="shared" si="552"/>
        <v>5.2154195011337869E-2</v>
      </c>
      <c r="HS47" s="13"/>
      <c r="HT47" s="11"/>
      <c r="HU47" s="38"/>
      <c r="HV47" s="39"/>
      <c r="HW47" s="10"/>
      <c r="HX47" s="11"/>
      <c r="HY47" s="61">
        <f t="shared" si="621"/>
        <v>622</v>
      </c>
      <c r="HZ47" s="61">
        <f t="shared" si="622"/>
        <v>58</v>
      </c>
      <c r="IA47" s="11">
        <v>379</v>
      </c>
      <c r="IB47" s="12">
        <f t="shared" si="553"/>
        <v>0.66720257234726688</v>
      </c>
      <c r="IC47" s="11">
        <v>36</v>
      </c>
      <c r="ID47" s="12">
        <f t="shared" si="554"/>
        <v>8.6746987951807228E-2</v>
      </c>
      <c r="IE47" s="13"/>
      <c r="IF47" s="11"/>
      <c r="IG47" s="38"/>
      <c r="IH47" s="286"/>
      <c r="II47" s="10"/>
      <c r="IJ47" s="11"/>
      <c r="IK47" s="61">
        <f t="shared" si="623"/>
        <v>622</v>
      </c>
      <c r="IL47" s="61">
        <f t="shared" si="624"/>
        <v>58</v>
      </c>
      <c r="IM47" s="11">
        <v>353</v>
      </c>
      <c r="IN47" s="12">
        <f t="shared" si="555"/>
        <v>0.60932475884244375</v>
      </c>
      <c r="IO47" s="11">
        <v>26</v>
      </c>
      <c r="IP47" s="12">
        <f t="shared" si="556"/>
        <v>6.860158311345646E-2</v>
      </c>
      <c r="IQ47" s="13"/>
      <c r="IR47" s="11"/>
      <c r="IS47" s="38"/>
      <c r="IT47" s="286"/>
      <c r="IU47" s="10"/>
      <c r="IV47" s="11"/>
      <c r="IW47" s="61">
        <f t="shared" si="625"/>
        <v>0</v>
      </c>
      <c r="IX47" s="61">
        <f t="shared" si="626"/>
        <v>46</v>
      </c>
      <c r="IY47" s="11"/>
      <c r="IZ47" s="12" t="e">
        <f t="shared" si="557"/>
        <v>#DIV/0!</v>
      </c>
      <c r="JA47" s="11"/>
      <c r="JB47" s="12" t="e">
        <f t="shared" si="558"/>
        <v>#DIV/0!</v>
      </c>
      <c r="JC47" s="13"/>
      <c r="JD47" s="11"/>
      <c r="JE47" s="38"/>
      <c r="JF47" s="286"/>
      <c r="JG47" s="10">
        <f t="shared" si="559"/>
        <v>3</v>
      </c>
      <c r="JH47" s="14">
        <f t="shared" si="560"/>
        <v>0</v>
      </c>
      <c r="JI47" s="373">
        <f>+E47+Q47+AC47+AO47+BA47+BM47+BY47+CK47+CW47+DI47+DU47+EG47+ES47+FE47+GC47+GO47+HA47+HM47+HY47+FQ47+IK47</f>
        <v>11687</v>
      </c>
      <c r="JJ47" s="11">
        <f t="shared" si="562"/>
        <v>1137</v>
      </c>
      <c r="JK47" s="11">
        <f t="shared" si="563"/>
        <v>8290</v>
      </c>
      <c r="JL47" s="79">
        <f t="shared" si="564"/>
        <v>0.70933515872336783</v>
      </c>
      <c r="JM47" s="15">
        <f t="shared" si="565"/>
        <v>547</v>
      </c>
      <c r="JN47" s="12">
        <f t="shared" si="566"/>
        <v>6.598311218335344E-2</v>
      </c>
      <c r="JO47" s="16">
        <v>52.6</v>
      </c>
      <c r="JP47" s="17">
        <v>7644</v>
      </c>
      <c r="JQ47" s="16">
        <f t="shared" si="143"/>
        <v>92.207478890229183</v>
      </c>
      <c r="JR47" s="16">
        <v>188</v>
      </c>
      <c r="JS47" s="369">
        <f t="shared" si="81"/>
        <v>0.3436928702010969</v>
      </c>
      <c r="JT47" s="23"/>
      <c r="JU47" s="399"/>
      <c r="JV47" s="404">
        <f t="shared" si="568"/>
        <v>0.73962070732957452</v>
      </c>
      <c r="JW47" s="401">
        <f t="shared" si="569"/>
        <v>0.6963687870203451</v>
      </c>
      <c r="JX47" s="406">
        <f t="shared" si="570"/>
        <v>0.69195284469502816</v>
      </c>
      <c r="JY47" s="743"/>
      <c r="JZ47" s="690"/>
      <c r="KA47" s="746"/>
      <c r="KB47" s="718">
        <f t="shared" ref="KB47" si="643">KB38+KB43</f>
        <v>43</v>
      </c>
      <c r="KC47" s="763">
        <f t="shared" ref="KC47" si="644">KB47/$KB$10</f>
        <v>1.0899873257287706E-2</v>
      </c>
      <c r="KD47" s="714">
        <f t="shared" ref="KD47" si="645">KD38+KD43</f>
        <v>59</v>
      </c>
      <c r="KE47" s="763">
        <f t="shared" ref="KE47" si="646">KD47/$KD$10</f>
        <v>1.4967021816336884E-2</v>
      </c>
      <c r="KF47" s="714">
        <f t="shared" ref="KF47" si="647">KF38+KF43</f>
        <v>45</v>
      </c>
      <c r="KG47" s="770">
        <f t="shared" ref="KG47" si="648">KF47/$KF$10</f>
        <v>1.1401064099315936E-2</v>
      </c>
      <c r="KH47" s="761" t="s">
        <v>144</v>
      </c>
      <c r="KI47" s="304">
        <f t="shared" si="577"/>
        <v>1</v>
      </c>
      <c r="KJ47" s="431">
        <f t="shared" ref="KJ47" si="649">KI47/KB45</f>
        <v>2.5555839509327881E-4</v>
      </c>
      <c r="KK47" s="304">
        <f t="shared" si="579"/>
        <v>2</v>
      </c>
      <c r="KL47" s="422">
        <f t="shared" ref="KL47" si="650">KK47/KD45</f>
        <v>5.1334702258726901E-4</v>
      </c>
      <c r="KM47" s="304">
        <f t="shared" si="581"/>
        <v>0</v>
      </c>
      <c r="KN47" s="422">
        <f>KM47/KF45</f>
        <v>0</v>
      </c>
    </row>
    <row r="48" spans="1:300" ht="19.5" thickBot="1" x14ac:dyDescent="0.3">
      <c r="A48" s="734"/>
      <c r="B48" s="437"/>
      <c r="C48" s="26">
        <f>SUM(C41:C47)</f>
        <v>3</v>
      </c>
      <c r="D48" s="27">
        <f>SUM(D41:D47)</f>
        <v>0</v>
      </c>
      <c r="E48" s="27"/>
      <c r="F48" s="27"/>
      <c r="G48" s="27">
        <f>SUM(G41:G47)</f>
        <v>2734</v>
      </c>
      <c r="H48" s="28">
        <f>((G48+I48)/7)/E47</f>
        <v>0.70311772917636106</v>
      </c>
      <c r="I48" s="27">
        <f>SUM(I41:I47)</f>
        <v>288</v>
      </c>
      <c r="J48" s="28">
        <f>(I48/(I48+G48))</f>
        <v>9.5301125082726673E-2</v>
      </c>
      <c r="K48" s="27"/>
      <c r="L48" s="27"/>
      <c r="M48" s="29" t="e">
        <f>M46/M45*100-100</f>
        <v>#DIV/0!</v>
      </c>
      <c r="N48" s="60" t="e">
        <f>N46/N45*100-100</f>
        <v>#DIV/0!</v>
      </c>
      <c r="O48" s="26">
        <f>SUM(O41:O47)</f>
        <v>0</v>
      </c>
      <c r="P48" s="27">
        <f>SUM(P41:P47)</f>
        <v>0</v>
      </c>
      <c r="Q48" s="27"/>
      <c r="R48" s="27"/>
      <c r="S48" s="27">
        <f>SUM(S41:S47)</f>
        <v>2798</v>
      </c>
      <c r="T48" s="28">
        <f>((S48+U48)/7)/Q47</f>
        <v>0.70146520146520153</v>
      </c>
      <c r="U48" s="27">
        <f>SUM(U41:U47)</f>
        <v>266</v>
      </c>
      <c r="V48" s="28">
        <f>(U48/(U48+S48))</f>
        <v>8.6814621409921675E-2</v>
      </c>
      <c r="W48" s="27"/>
      <c r="X48" s="27"/>
      <c r="Y48" s="29" t="e">
        <f>Y46/Y45*100-100</f>
        <v>#DIV/0!</v>
      </c>
      <c r="Z48" s="60" t="e">
        <f>Z46/Z45*100-100</f>
        <v>#DIV/0!</v>
      </c>
      <c r="AA48" s="26">
        <f>SUM(AA41:AA47)</f>
        <v>0</v>
      </c>
      <c r="AB48" s="27">
        <f>SUM(AB41:AB47)</f>
        <v>0</v>
      </c>
      <c r="AC48" s="27"/>
      <c r="AD48" s="27"/>
      <c r="AE48" s="27">
        <f>SUM(AE41:AE47)</f>
        <v>2790</v>
      </c>
      <c r="AF48" s="28">
        <f>((AE48+AG48)/7)/AC47</f>
        <v>0.70720000000000005</v>
      </c>
      <c r="AG48" s="27">
        <f>SUM(AG41:AG47)</f>
        <v>304</v>
      </c>
      <c r="AH48" s="28">
        <f>(AG48/(AG48+AE48))</f>
        <v>9.8254686489980606E-2</v>
      </c>
      <c r="AI48" s="27"/>
      <c r="AJ48" s="27"/>
      <c r="AK48" s="29" t="e">
        <f>AK46/AK45*100-100</f>
        <v>#DIV/0!</v>
      </c>
      <c r="AL48" s="60" t="e">
        <f>AL46/AL45*100-100</f>
        <v>#DIV/0!</v>
      </c>
      <c r="AM48" s="26">
        <f>SUM(AM41:AM47)</f>
        <v>5</v>
      </c>
      <c r="AN48" s="27">
        <f>SUM(AN41:AN47)</f>
        <v>0</v>
      </c>
      <c r="AO48" s="27"/>
      <c r="AP48" s="27"/>
      <c r="AQ48" s="27">
        <f>SUM(AQ41:AQ47)</f>
        <v>718</v>
      </c>
      <c r="AR48" s="28">
        <f>((AQ48+AS48)/7)/AO47</f>
        <v>0.67487684729064046</v>
      </c>
      <c r="AS48" s="27">
        <f>SUM(AS41:AS47)</f>
        <v>104</v>
      </c>
      <c r="AT48" s="28">
        <f>(AS48/(AS48+AQ48))</f>
        <v>0.12652068126520682</v>
      </c>
      <c r="AU48" s="27"/>
      <c r="AV48" s="27"/>
      <c r="AW48" s="29" t="e">
        <f>AW46/AW45*100-100</f>
        <v>#DIV/0!</v>
      </c>
      <c r="AX48" s="60" t="e">
        <f>AX46/AX45*100-100</f>
        <v>#DIV/0!</v>
      </c>
      <c r="AY48" s="26">
        <f>SUM(AY41:AY47)</f>
        <v>0</v>
      </c>
      <c r="AZ48" s="27">
        <f>SUM(AZ41:AZ47)</f>
        <v>0</v>
      </c>
      <c r="BA48" s="27"/>
      <c r="BB48" s="27"/>
      <c r="BC48" s="27">
        <f>SUM(BC41:BC47)</f>
        <v>2662</v>
      </c>
      <c r="BD48" s="28">
        <f>((BC48+BE48)/7)/BA47</f>
        <v>0.66789159393661002</v>
      </c>
      <c r="BE48" s="27">
        <f>SUM(BE41:BE47)</f>
        <v>246</v>
      </c>
      <c r="BF48" s="28">
        <f>(BE48/(BE48+BC48))</f>
        <v>8.4594222833562591E-2</v>
      </c>
      <c r="BG48" s="27"/>
      <c r="BH48" s="27"/>
      <c r="BI48" s="29" t="e">
        <f>BI46/BI45*100-100</f>
        <v>#DIV/0!</v>
      </c>
      <c r="BJ48" s="60" t="e">
        <f>BJ46/BJ45*100-100</f>
        <v>#DIV/0!</v>
      </c>
      <c r="BK48" s="26">
        <f>SUM(BK41:BK47)</f>
        <v>0</v>
      </c>
      <c r="BL48" s="27">
        <f>SUM(BL41:BL47)</f>
        <v>0</v>
      </c>
      <c r="BM48" s="27"/>
      <c r="BN48" s="27"/>
      <c r="BO48" s="27">
        <f>SUM(BO41:BO47)</f>
        <v>2869</v>
      </c>
      <c r="BP48" s="28">
        <f>((BO48+BQ48)/7)/BM47</f>
        <v>0.72440763745111569</v>
      </c>
      <c r="BQ48" s="27">
        <f>SUM(BQ41:BQ47)</f>
        <v>280</v>
      </c>
      <c r="BR48" s="28">
        <f>(BQ48/(BQ48+BO48))</f>
        <v>8.8917116544934893E-2</v>
      </c>
      <c r="BS48" s="27"/>
      <c r="BT48" s="27"/>
      <c r="BU48" s="29" t="e">
        <f>BU46/BU45*100-100</f>
        <v>#DIV/0!</v>
      </c>
      <c r="BV48" s="60" t="e">
        <f>BV46/BV45*100-100</f>
        <v>#DIV/0!</v>
      </c>
      <c r="BW48" s="26">
        <f>SUM(BW41:BW47)</f>
        <v>3</v>
      </c>
      <c r="BX48" s="27">
        <f>SUM(BX41:BX47)</f>
        <v>0</v>
      </c>
      <c r="BY48" s="27"/>
      <c r="BZ48" s="27"/>
      <c r="CA48" s="27">
        <f>SUM(CA41:CA47)</f>
        <v>2546</v>
      </c>
      <c r="CB48" s="28">
        <f>((CA48+CC48)/7)/BY47</f>
        <v>0.67478180983004132</v>
      </c>
      <c r="CC48" s="27">
        <f>SUM(CC41:CC47)</f>
        <v>392</v>
      </c>
      <c r="CD48" s="28">
        <f>(CC48/(CC48+CA48))</f>
        <v>0.13342409802586794</v>
      </c>
      <c r="CE48" s="27"/>
      <c r="CF48" s="27"/>
      <c r="CG48" s="29" t="e">
        <f>CG46/CG45*100-100</f>
        <v>#DIV/0!</v>
      </c>
      <c r="CH48" s="60" t="e">
        <f>CH46/CH45*100-100</f>
        <v>#DIV/0!</v>
      </c>
      <c r="CI48" s="26">
        <f>SUM(CI41:CI47)</f>
        <v>1</v>
      </c>
      <c r="CJ48" s="27">
        <f>SUM(CJ41:CJ47)</f>
        <v>0</v>
      </c>
      <c r="CK48" s="27"/>
      <c r="CL48" s="27"/>
      <c r="CM48" s="27">
        <f>SUM(CM41:CM47)</f>
        <v>2788</v>
      </c>
      <c r="CN48" s="28">
        <f>((CM48+CO48)/7)/CK47</f>
        <v>0.68668831168831168</v>
      </c>
      <c r="CO48" s="27">
        <f>SUM(CO41:CO47)</f>
        <v>173</v>
      </c>
      <c r="CP48" s="28">
        <f>(CO48/(CO48+CM48))</f>
        <v>5.8426207362377573E-2</v>
      </c>
      <c r="CQ48" s="27"/>
      <c r="CR48" s="27"/>
      <c r="CS48" s="29" t="e">
        <f>CS46/CS45*100-100</f>
        <v>#DIV/0!</v>
      </c>
      <c r="CT48" s="60" t="e">
        <f>CT46/CT45*100-100</f>
        <v>#DIV/0!</v>
      </c>
      <c r="CU48" s="26">
        <f>SUM(CU41:CU47)</f>
        <v>1</v>
      </c>
      <c r="CV48" s="27">
        <f>SUM(CV41:CV47)</f>
        <v>0</v>
      </c>
      <c r="CW48" s="27"/>
      <c r="CX48" s="27"/>
      <c r="CY48" s="27">
        <f>SUM(CY41:CY47)</f>
        <v>2736</v>
      </c>
      <c r="CZ48" s="28">
        <f>((CY48+DA48)/7)/CW47</f>
        <v>0.67540832758224068</v>
      </c>
      <c r="DA48" s="27">
        <f>SUM(DA41:DA47)</f>
        <v>200</v>
      </c>
      <c r="DB48" s="28">
        <f>(DA48/(DA48+CY48))</f>
        <v>6.8119891008174394E-2</v>
      </c>
      <c r="DC48" s="27"/>
      <c r="DD48" s="27"/>
      <c r="DE48" s="29" t="e">
        <f>DE46/DE45*100-100</f>
        <v>#DIV/0!</v>
      </c>
      <c r="DF48" s="60" t="e">
        <f>DF46/DF45*100-100</f>
        <v>#DIV/0!</v>
      </c>
      <c r="DG48" s="26">
        <f>SUM(DG41:DG47)</f>
        <v>1</v>
      </c>
      <c r="DH48" s="27">
        <f>SUM(DH41:DH47)</f>
        <v>0</v>
      </c>
      <c r="DI48" s="27"/>
      <c r="DJ48" s="27"/>
      <c r="DK48" s="27">
        <f>SUM(DK41:DK47)</f>
        <v>2855</v>
      </c>
      <c r="DL48" s="28">
        <f>((DK48+DM48)/7)/DI47</f>
        <v>0.70482344795753515</v>
      </c>
      <c r="DM48" s="27">
        <f>SUM(DM41:DM47)</f>
        <v>199</v>
      </c>
      <c r="DN48" s="28">
        <f>(DM48/(DM48+DK48))</f>
        <v>6.5160445317616236E-2</v>
      </c>
      <c r="DO48" s="27"/>
      <c r="DP48" s="27"/>
      <c r="DQ48" s="29" t="e">
        <f>DQ46/DQ45*100-100</f>
        <v>#DIV/0!</v>
      </c>
      <c r="DR48" s="60" t="e">
        <f>DR46/DR45*100-100</f>
        <v>#DIV/0!</v>
      </c>
      <c r="DS48" s="26">
        <f>SUM(DS41:DS47)</f>
        <v>5</v>
      </c>
      <c r="DT48" s="27">
        <f>SUM(DT41:DT47)</f>
        <v>0</v>
      </c>
      <c r="DU48" s="27"/>
      <c r="DV48" s="27"/>
      <c r="DW48" s="27">
        <f>SUM(DW41:DW47)</f>
        <v>737</v>
      </c>
      <c r="DX48" s="28">
        <f>((DW48+DY48)/7)/DU47</f>
        <v>0.67712634186622622</v>
      </c>
      <c r="DY48" s="27">
        <f>SUM(DY41:DY47)</f>
        <v>83</v>
      </c>
      <c r="DZ48" s="28">
        <f>(DY48/(DY48+DW48))</f>
        <v>0.10121951219512196</v>
      </c>
      <c r="EA48" s="27"/>
      <c r="EB48" s="27"/>
      <c r="EC48" s="29" t="e">
        <f>EC46/EC45*100-100</f>
        <v>#DIV/0!</v>
      </c>
      <c r="ED48" s="60" t="e">
        <f>ED46/ED45*100-100</f>
        <v>#DIV/0!</v>
      </c>
      <c r="EE48" s="26">
        <f>SUM(EE41:EE47)</f>
        <v>3</v>
      </c>
      <c r="EF48" s="27">
        <f>SUM(EF41:EF47)</f>
        <v>0</v>
      </c>
      <c r="EG48" s="27"/>
      <c r="EH48" s="27"/>
      <c r="EI48" s="27">
        <f>SUM(EI41:EI47)</f>
        <v>2678</v>
      </c>
      <c r="EJ48" s="28">
        <f>((EI48+EK48)/7)/EG47</f>
        <v>0.66689782709200185</v>
      </c>
      <c r="EK48" s="27">
        <f>SUM(EK41:EK47)</f>
        <v>207</v>
      </c>
      <c r="EL48" s="28">
        <f>(EK48/(EK48+EI48))</f>
        <v>7.1750433275563255E-2</v>
      </c>
      <c r="EM48" s="27"/>
      <c r="EN48" s="27"/>
      <c r="EO48" s="29" t="e">
        <f>EO46/EO45*100-100</f>
        <v>#DIV/0!</v>
      </c>
      <c r="EP48" s="60" t="e">
        <f>EP46/EP45*100-100</f>
        <v>#DIV/0!</v>
      </c>
      <c r="EQ48" s="26">
        <f>SUM(EQ41:EQ47)</f>
        <v>0</v>
      </c>
      <c r="ER48" s="27">
        <f>SUM(ER41:ER47)</f>
        <v>1</v>
      </c>
      <c r="ES48" s="27"/>
      <c r="ET48" s="27"/>
      <c r="EU48" s="27">
        <f>SUM(EU41:EU47)</f>
        <v>2803</v>
      </c>
      <c r="EV48" s="28">
        <f>((EU48+EW48)/7)/ES47</f>
        <v>0.68373909049150206</v>
      </c>
      <c r="EW48" s="27">
        <f>SUM(EW41:EW47)</f>
        <v>174</v>
      </c>
      <c r="EX48" s="28">
        <f>(EW48/(EW48+EU48))</f>
        <v>5.8448102116224386E-2</v>
      </c>
      <c r="EY48" s="27"/>
      <c r="EZ48" s="27"/>
      <c r="FA48" s="29" t="e">
        <f>FA46/FA45*100-100</f>
        <v>#DIV/0!</v>
      </c>
      <c r="FB48" s="60" t="e">
        <f>FB46/FB45*100-100</f>
        <v>#DIV/0!</v>
      </c>
      <c r="FC48" s="26">
        <f>SUM(FC41:FC47)</f>
        <v>2</v>
      </c>
      <c r="FD48" s="27">
        <f>SUM(FD41:FD47)</f>
        <v>0</v>
      </c>
      <c r="FE48" s="27"/>
      <c r="FF48" s="27"/>
      <c r="FG48" s="27">
        <f>SUM(FG41:FG47)</f>
        <v>2588</v>
      </c>
      <c r="FH48" s="28">
        <f>((FG48+FI48)/7)/FE47</f>
        <v>0.65449046067938577</v>
      </c>
      <c r="FI48" s="27">
        <f>SUM(FI41:FI47)</f>
        <v>225</v>
      </c>
      <c r="FJ48" s="28">
        <f>(FI48/(FI48+FG48))</f>
        <v>7.9985780305723425E-2</v>
      </c>
      <c r="FK48" s="27"/>
      <c r="FL48" s="27"/>
      <c r="FM48" s="29" t="e">
        <f>FM46/FM45*100-100</f>
        <v>#DIV/0!</v>
      </c>
      <c r="FN48" s="60" t="e">
        <f>FN46/FN45*100-100</f>
        <v>#DIV/0!</v>
      </c>
      <c r="FO48" s="26">
        <f>SUM(FO41:FO47)</f>
        <v>1</v>
      </c>
      <c r="FP48" s="27">
        <f>SUM(FP41:FP47)</f>
        <v>0</v>
      </c>
      <c r="FQ48" s="27"/>
      <c r="FR48" s="27"/>
      <c r="FS48" s="27">
        <f>SUM(FS41:FS47)</f>
        <v>2788</v>
      </c>
      <c r="FT48" s="28">
        <f>((FS48+FU48)/7)/FQ47</f>
        <v>0.69838709677419353</v>
      </c>
      <c r="FU48" s="27">
        <f>SUM(FU41:FU47)</f>
        <v>243</v>
      </c>
      <c r="FV48" s="28">
        <f>(FU48/(FU48+FS48))</f>
        <v>8.0171560541075548E-2</v>
      </c>
      <c r="FW48" s="27"/>
      <c r="FX48" s="27"/>
      <c r="FY48" s="29" t="e">
        <f>FY46/FY45*100-100</f>
        <v>#DIV/0!</v>
      </c>
      <c r="FZ48" s="60" t="e">
        <f>FZ46/FZ45*100-100</f>
        <v>#DIV/0!</v>
      </c>
      <c r="GA48" s="26">
        <f>SUM(GA41:GA47)</f>
        <v>2</v>
      </c>
      <c r="GB48" s="27">
        <f>SUM(GB41:GB47)</f>
        <v>0</v>
      </c>
      <c r="GC48" s="27"/>
      <c r="GD48" s="27"/>
      <c r="GE48" s="27">
        <f>SUM(GE41:GE47)</f>
        <v>2661</v>
      </c>
      <c r="GF48" s="28">
        <f>((GE48+GG48)/7)/GC47</f>
        <v>0.66001855287569566</v>
      </c>
      <c r="GG48" s="27">
        <f>SUM(GG41:GG47)</f>
        <v>185</v>
      </c>
      <c r="GH48" s="28">
        <f>(GG48/(GG48+GE48))</f>
        <v>6.5003513703443427E-2</v>
      </c>
      <c r="GI48" s="27"/>
      <c r="GJ48" s="27"/>
      <c r="GK48" s="29" t="e">
        <f>GK46/GK45*100-100</f>
        <v>#DIV/0!</v>
      </c>
      <c r="GL48" s="60" t="e">
        <f>GL46/GL45*100-100</f>
        <v>#DIV/0!</v>
      </c>
      <c r="GM48" s="26">
        <f>SUM(GM41:GM47)</f>
        <v>0</v>
      </c>
      <c r="GN48" s="27">
        <f>SUM(GN41:GN47)</f>
        <v>1</v>
      </c>
      <c r="GO48" s="27"/>
      <c r="GP48" s="27"/>
      <c r="GQ48" s="27">
        <f>SUM(GQ41:GQ47)</f>
        <v>2869</v>
      </c>
      <c r="GR48" s="28">
        <f>((GQ48+GS48)/7)/GO47</f>
        <v>0.69230769230769229</v>
      </c>
      <c r="GS48" s="27">
        <f>SUM(GS41:GS47)</f>
        <v>155</v>
      </c>
      <c r="GT48" s="28">
        <f>(GS48/(GS48+GQ48))</f>
        <v>5.1256613756613757E-2</v>
      </c>
      <c r="GU48" s="27"/>
      <c r="GV48" s="27"/>
      <c r="GW48" s="29" t="e">
        <f>GW46/GW45*100-100</f>
        <v>#DIV/0!</v>
      </c>
      <c r="GX48" s="60" t="e">
        <f>GX46/GX45*100-100</f>
        <v>#DIV/0!</v>
      </c>
      <c r="GY48" s="26">
        <f>SUM(GY41:GY47)</f>
        <v>4</v>
      </c>
      <c r="GZ48" s="27">
        <f>SUM(GZ41:GZ47)</f>
        <v>0</v>
      </c>
      <c r="HA48" s="27"/>
      <c r="HB48" s="27"/>
      <c r="HC48" s="27">
        <f>SUM(HC41:HC47)</f>
        <v>688</v>
      </c>
      <c r="HD48" s="28">
        <f>((HC48+HE48)/7)/HA47</f>
        <v>0.62040816326530612</v>
      </c>
      <c r="HE48" s="27">
        <f>SUM(HE41:HE47)</f>
        <v>72</v>
      </c>
      <c r="HF48" s="28">
        <f>(HE48/(HE48+HC48))</f>
        <v>9.4736842105263161E-2</v>
      </c>
      <c r="HG48" s="27"/>
      <c r="HH48" s="27"/>
      <c r="HI48" s="29" t="e">
        <f>HI46/HI45*100-100</f>
        <v>#DIV/0!</v>
      </c>
      <c r="HJ48" s="60" t="e">
        <f>HJ46/HJ45*100-100</f>
        <v>#DIV/0!</v>
      </c>
      <c r="HK48" s="26">
        <f>SUM(HK41:HK47)</f>
        <v>1</v>
      </c>
      <c r="HL48" s="27">
        <f>SUM(HL41:HL47)</f>
        <v>0</v>
      </c>
      <c r="HM48" s="27"/>
      <c r="HN48" s="27"/>
      <c r="HO48" s="27">
        <f>SUM(HO41:HO47)</f>
        <v>2714</v>
      </c>
      <c r="HP48" s="28">
        <f>((HO48+HQ48)/7)/HM47</f>
        <v>0.6677367576243981</v>
      </c>
      <c r="HQ48" s="27">
        <f>SUM(HQ41:HQ47)</f>
        <v>198</v>
      </c>
      <c r="HR48" s="28">
        <f>(HQ48/(HQ48+HO48))</f>
        <v>6.7994505494505489E-2</v>
      </c>
      <c r="HS48" s="27"/>
      <c r="HT48" s="27"/>
      <c r="HU48" s="29" t="e">
        <f>HU46/HU45*100-100</f>
        <v>#DIV/0!</v>
      </c>
      <c r="HV48" s="60" t="e">
        <f>HV46/HV45*100-100</f>
        <v>#DIV/0!</v>
      </c>
      <c r="HW48" s="26">
        <f>SUM(HW41:HW47)</f>
        <v>1</v>
      </c>
      <c r="HX48" s="27">
        <f>SUM(HX41:HX47)</f>
        <v>0</v>
      </c>
      <c r="HY48" s="27"/>
      <c r="HZ48" s="27"/>
      <c r="IA48" s="27">
        <f>SUM(IA41:IA47)</f>
        <v>2606</v>
      </c>
      <c r="IB48" s="28">
        <f>((IA48+IC48)/7)/HY47</f>
        <v>0.66008268259072111</v>
      </c>
      <c r="IC48" s="27">
        <f>SUM(IC41:IC47)</f>
        <v>268</v>
      </c>
      <c r="ID48" s="28">
        <f>(IC48/(IC48+IA48))</f>
        <v>9.324982602644398E-2</v>
      </c>
      <c r="IE48" s="27"/>
      <c r="IF48" s="27"/>
      <c r="IG48" s="29" t="e">
        <f>IG46/IG45*100-100</f>
        <v>#DIV/0!</v>
      </c>
      <c r="IH48" s="318" t="e">
        <f>IH46/IH45*100-100</f>
        <v>#DIV/0!</v>
      </c>
      <c r="II48" s="26">
        <f>SUM(II41:II47)</f>
        <v>1</v>
      </c>
      <c r="IJ48" s="27">
        <f>SUM(IJ41:IJ47)</f>
        <v>0</v>
      </c>
      <c r="IK48" s="27"/>
      <c r="IL48" s="27"/>
      <c r="IM48" s="27">
        <f>SUM(IM41:IM47)</f>
        <v>2547</v>
      </c>
      <c r="IN48" s="28">
        <f>((IM48+IO48)/7)/IK47</f>
        <v>0.64354616444648594</v>
      </c>
      <c r="IO48" s="27">
        <f>SUM(IO41:IO47)</f>
        <v>255</v>
      </c>
      <c r="IP48" s="28">
        <f>(IO48/(IO48+IM48))</f>
        <v>9.1006423982869372E-2</v>
      </c>
      <c r="IQ48" s="27"/>
      <c r="IR48" s="27"/>
      <c r="IS48" s="29" t="e">
        <f>IS46/IS45*100-100</f>
        <v>#DIV/0!</v>
      </c>
      <c r="IT48" s="318" t="e">
        <f>IT46/IT45*100-100</f>
        <v>#DIV/0!</v>
      </c>
      <c r="IU48" s="26">
        <f>SUM(IU41:IU47)</f>
        <v>0</v>
      </c>
      <c r="IV48" s="27">
        <f>SUM(IV41:IV47)</f>
        <v>0</v>
      </c>
      <c r="IW48" s="27"/>
      <c r="IX48" s="27"/>
      <c r="IY48" s="27">
        <f>SUM(IY41:IY47)</f>
        <v>0</v>
      </c>
      <c r="IZ48" s="28" t="e">
        <f>((IY48+JA48)/7)/IW47</f>
        <v>#DIV/0!</v>
      </c>
      <c r="JA48" s="27">
        <f>SUM(JA41:JA47)</f>
        <v>0</v>
      </c>
      <c r="JB48" s="28" t="e">
        <f>(JA48/(JA48+IY48))</f>
        <v>#DIV/0!</v>
      </c>
      <c r="JC48" s="27"/>
      <c r="JD48" s="27"/>
      <c r="JE48" s="29" t="e">
        <f>JE46/JE45*100-100</f>
        <v>#DIV/0!</v>
      </c>
      <c r="JF48" s="318" t="e">
        <f>JF46/JF45*100-100</f>
        <v>#DIV/0!</v>
      </c>
      <c r="JG48" s="26">
        <f t="shared" si="559"/>
        <v>34</v>
      </c>
      <c r="JH48" s="443">
        <f t="shared" si="560"/>
        <v>2</v>
      </c>
      <c r="JI48" s="378">
        <f t="shared" ref="JI48:JJ48" si="651">SUM(JI40:JI47)</f>
        <v>81898</v>
      </c>
      <c r="JJ48" s="27">
        <f t="shared" si="651"/>
        <v>7962</v>
      </c>
      <c r="JK48" s="27">
        <f t="shared" si="563"/>
        <v>55692</v>
      </c>
      <c r="JL48" s="80">
        <f t="shared" si="564"/>
        <v>0.6800166060221251</v>
      </c>
      <c r="JM48" s="15">
        <f t="shared" si="565"/>
        <v>4517</v>
      </c>
      <c r="JN48" s="48">
        <f t="shared" si="566"/>
        <v>8.1106801695036992E-2</v>
      </c>
      <c r="JO48" s="49">
        <f t="shared" ref="JO48" si="652">SUM(JO41:JO47)/7</f>
        <v>51.557142857142857</v>
      </c>
      <c r="JP48" s="50">
        <f t="shared" ref="JP48" si="653">SUM(JP41:JP47)</f>
        <v>50738</v>
      </c>
      <c r="JQ48" s="397">
        <f t="shared" si="143"/>
        <v>91.104646986999924</v>
      </c>
      <c r="JR48" s="50">
        <f>SUM(JR41:JR47)</f>
        <v>1544</v>
      </c>
      <c r="JS48" s="370">
        <f t="shared" si="81"/>
        <v>0.34181979189727696</v>
      </c>
      <c r="JT48" s="58" t="e">
        <f t="shared" ref="JT48:JU48" si="654">JT46/JT45*100-100</f>
        <v>#DIV/0!</v>
      </c>
      <c r="JU48" s="318" t="e">
        <f t="shared" si="654"/>
        <v>#DIV/0!</v>
      </c>
      <c r="JV48" s="410">
        <f t="shared" ref="JV48" si="655">SUM(G48,I48,S48,U48,AE48,AG48,AQ48,AS48,BC48,BE48,BO48,BQ48,CA48,CC48)/7/SUM(E47,Q47,AC47,AO47,BA47,BM47,BY47)</f>
        <v>0.69550413707256342</v>
      </c>
      <c r="JW48" s="411">
        <f t="shared" ref="JW48" si="656">SUM(CM48,CO48,CY48,DA48,DK48,DM48,DW48,DY48,EI48,EK48,EU48,EW48,FG48,FI48)/7/SUM(CK47,CW47,DI47,DU47,EG47,ES47,FE47)</f>
        <v>0.67863581178028776</v>
      </c>
      <c r="JX48" s="412">
        <f t="shared" ref="JX48" si="657">SUM(FS48,FU48,GE48,GG48,GQ48,GS48,HC48,HE48,HO48,HQ48,IA48,IC48,IM48,IO48,)/7/SUM(FQ47,GC47,GO47,HA47,HM47,HY47,IK47)</f>
        <v>0.66811891337775497</v>
      </c>
      <c r="JY48" s="744"/>
      <c r="JZ48" s="691"/>
      <c r="KA48" s="747"/>
      <c r="KB48" s="762"/>
      <c r="KC48" s="764"/>
      <c r="KD48" s="769"/>
      <c r="KE48" s="764"/>
      <c r="KF48" s="769"/>
      <c r="KG48" s="771"/>
      <c r="KH48" s="772"/>
      <c r="KI48" s="418">
        <f t="shared" ref="KI48" si="658">SUM(KI41:KI47)</f>
        <v>11</v>
      </c>
      <c r="KJ48" s="432">
        <f t="shared" ref="KJ48" si="659">KI48/KB45</f>
        <v>2.8111423460260672E-3</v>
      </c>
      <c r="KK48" s="418">
        <f t="shared" ref="KK48" si="660">SUM(KK41:KK47)</f>
        <v>13</v>
      </c>
      <c r="KL48" s="426">
        <f t="shared" ref="KL48" si="661">KK48/KD45</f>
        <v>3.3367556468172485E-3</v>
      </c>
      <c r="KM48" s="418">
        <f t="shared" ref="KM48" si="662">SUM(KM41:KM47)</f>
        <v>10</v>
      </c>
      <c r="KN48" s="426">
        <f>KM48/KF45</f>
        <v>2.5562372188139061E-3</v>
      </c>
    </row>
    <row r="49" spans="1:300" ht="21.75" thickBot="1" x14ac:dyDescent="0.3">
      <c r="A49" s="52"/>
      <c r="B49" s="437"/>
      <c r="C49" s="40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2"/>
      <c r="O49" s="40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2"/>
      <c r="AA49" s="40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2"/>
      <c r="AM49" s="40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2"/>
      <c r="AY49" s="40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2"/>
      <c r="BK49" s="40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2"/>
      <c r="BW49" s="40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2"/>
      <c r="CI49" s="40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2"/>
      <c r="CU49" s="40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2"/>
      <c r="DG49" s="40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2"/>
      <c r="DS49" s="40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2"/>
      <c r="EE49" s="40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2"/>
      <c r="EQ49" s="40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2"/>
      <c r="FC49" s="40"/>
      <c r="FD49" s="41"/>
      <c r="FE49" s="41"/>
      <c r="FF49" s="41"/>
      <c r="FG49" s="41"/>
      <c r="FH49" s="41"/>
      <c r="FI49" s="41"/>
      <c r="FJ49" s="41"/>
      <c r="FK49" s="41"/>
      <c r="FL49" s="41"/>
      <c r="FM49" s="41"/>
      <c r="FN49" s="42"/>
      <c r="FO49" s="40"/>
      <c r="FP49" s="41"/>
      <c r="FQ49" s="41"/>
      <c r="FR49" s="41"/>
      <c r="FS49" s="41"/>
      <c r="FT49" s="41"/>
      <c r="FU49" s="41"/>
      <c r="FV49" s="41"/>
      <c r="FW49" s="41"/>
      <c r="FX49" s="41"/>
      <c r="FY49" s="41"/>
      <c r="FZ49" s="42"/>
      <c r="GA49" s="40"/>
      <c r="GB49" s="41"/>
      <c r="GC49" s="41"/>
      <c r="GD49" s="41"/>
      <c r="GE49" s="41"/>
      <c r="GF49" s="41"/>
      <c r="GG49" s="41"/>
      <c r="GH49" s="41"/>
      <c r="GI49" s="41"/>
      <c r="GJ49" s="41"/>
      <c r="GK49" s="41"/>
      <c r="GL49" s="42"/>
      <c r="GM49" s="40"/>
      <c r="GN49" s="41"/>
      <c r="GO49" s="41"/>
      <c r="GP49" s="41"/>
      <c r="GQ49" s="41"/>
      <c r="GR49" s="41"/>
      <c r="GS49" s="41"/>
      <c r="GT49" s="41"/>
      <c r="GU49" s="41"/>
      <c r="GV49" s="41"/>
      <c r="GW49" s="41"/>
      <c r="GX49" s="42"/>
      <c r="GY49" s="40"/>
      <c r="GZ49" s="41"/>
      <c r="HA49" s="41"/>
      <c r="HB49" s="41"/>
      <c r="HC49" s="41"/>
      <c r="HD49" s="41"/>
      <c r="HE49" s="41"/>
      <c r="HF49" s="41"/>
      <c r="HG49" s="41"/>
      <c r="HH49" s="41"/>
      <c r="HI49" s="41"/>
      <c r="HJ49" s="42"/>
      <c r="HK49" s="40"/>
      <c r="HL49" s="41"/>
      <c r="HM49" s="41"/>
      <c r="HN49" s="41"/>
      <c r="HO49" s="41"/>
      <c r="HP49" s="41"/>
      <c r="HQ49" s="41"/>
      <c r="HR49" s="41"/>
      <c r="HS49" s="41"/>
      <c r="HT49" s="41"/>
      <c r="HU49" s="41"/>
      <c r="HV49" s="42"/>
      <c r="HW49" s="40"/>
      <c r="HX49" s="41"/>
      <c r="HY49" s="41"/>
      <c r="HZ49" s="41"/>
      <c r="IA49" s="41"/>
      <c r="IB49" s="41"/>
      <c r="IC49" s="41"/>
      <c r="ID49" s="41"/>
      <c r="IE49" s="41"/>
      <c r="IF49" s="41"/>
      <c r="IG49" s="41"/>
      <c r="IH49" s="42"/>
      <c r="II49" s="40"/>
      <c r="IJ49" s="41"/>
      <c r="IK49" s="41"/>
      <c r="IL49" s="41"/>
      <c r="IM49" s="41"/>
      <c r="IN49" s="41"/>
      <c r="IO49" s="41"/>
      <c r="IP49" s="41"/>
      <c r="IQ49" s="41"/>
      <c r="IR49" s="41"/>
      <c r="IS49" s="41"/>
      <c r="IT49" s="42"/>
      <c r="IU49" s="40"/>
      <c r="IV49" s="41"/>
      <c r="IW49" s="41"/>
      <c r="IX49" s="41"/>
      <c r="IY49" s="41"/>
      <c r="IZ49" s="41"/>
      <c r="JA49" s="41"/>
      <c r="JB49" s="41"/>
      <c r="JC49" s="41"/>
      <c r="JD49" s="41"/>
      <c r="JE49" s="41"/>
      <c r="JF49" s="42"/>
      <c r="JG49" s="444">
        <f t="shared" ref="JG49" si="663">JG48/JI41</f>
        <v>2.9022620571916347E-3</v>
      </c>
      <c r="JH49" s="445">
        <f t="shared" ref="JH49" si="664">JH48/JJ38</f>
        <v>1.7559262510974539E-3</v>
      </c>
      <c r="JI49" s="3"/>
      <c r="JJ49" s="4"/>
      <c r="JK49" s="4"/>
      <c r="JL49" s="374"/>
      <c r="JM49" s="4"/>
      <c r="JN49" s="4"/>
      <c r="JO49" s="4"/>
      <c r="JP49" s="375"/>
      <c r="JQ49" s="4"/>
      <c r="JR49" s="4"/>
      <c r="JS49" s="376"/>
      <c r="JT49" s="4"/>
      <c r="JU49" s="400"/>
      <c r="JV49" s="701"/>
      <c r="JW49" s="702"/>
      <c r="JX49" s="703"/>
      <c r="JY49" s="639"/>
      <c r="JZ49" s="640"/>
      <c r="KA49" s="641"/>
      <c r="KB49" s="752"/>
      <c r="KC49" s="753"/>
      <c r="KD49" s="753"/>
      <c r="KE49" s="753"/>
      <c r="KF49" s="753"/>
      <c r="KG49" s="753"/>
      <c r="KH49" s="754"/>
      <c r="KI49" s="416"/>
      <c r="KJ49" s="420"/>
      <c r="KK49" s="416"/>
      <c r="KL49" s="417"/>
      <c r="KM49" s="416"/>
      <c r="KN49" s="417"/>
    </row>
    <row r="50" spans="1:300" x14ac:dyDescent="0.25">
      <c r="A50" s="736">
        <v>30</v>
      </c>
      <c r="B50" s="435">
        <f>B47+1</f>
        <v>45631</v>
      </c>
      <c r="C50" s="32">
        <v>1</v>
      </c>
      <c r="D50" s="33"/>
      <c r="E50" s="33">
        <f>E47-C50</f>
        <v>613</v>
      </c>
      <c r="F50" s="33">
        <f>F47-D50</f>
        <v>58</v>
      </c>
      <c r="G50" s="33">
        <v>393</v>
      </c>
      <c r="H50" s="34">
        <f t="shared" ref="H50:H56" si="665">((G50+I50)/E50)</f>
        <v>0.70146818923327892</v>
      </c>
      <c r="I50" s="33">
        <v>37</v>
      </c>
      <c r="J50" s="34">
        <f>I50/(G50+I50)</f>
        <v>8.6046511627906982E-2</v>
      </c>
      <c r="K50" s="35"/>
      <c r="L50" s="33"/>
      <c r="M50" s="33"/>
      <c r="N50" s="36"/>
      <c r="O50" s="32"/>
      <c r="P50" s="33"/>
      <c r="Q50" s="33">
        <f>Q47-O50</f>
        <v>624</v>
      </c>
      <c r="R50" s="33">
        <f>R47-P50</f>
        <v>58</v>
      </c>
      <c r="S50" s="33">
        <v>396</v>
      </c>
      <c r="T50" s="34">
        <f t="shared" ref="T50:T56" si="666">((S50+U50)/Q50)</f>
        <v>0.67467948717948723</v>
      </c>
      <c r="U50" s="33">
        <v>25</v>
      </c>
      <c r="V50" s="34">
        <f t="shared" ref="V50:V56" si="667">U50/(S50+U50)</f>
        <v>5.9382422802850353E-2</v>
      </c>
      <c r="W50" s="35"/>
      <c r="X50" s="33"/>
      <c r="Y50" s="33"/>
      <c r="Z50" s="36"/>
      <c r="AA50" s="32"/>
      <c r="AB50" s="33"/>
      <c r="AC50" s="33">
        <f>AC47-AA50</f>
        <v>625</v>
      </c>
      <c r="AD50" s="33">
        <f>AD47-AB50</f>
        <v>58</v>
      </c>
      <c r="AE50" s="33">
        <v>418</v>
      </c>
      <c r="AF50" s="34">
        <f t="shared" ref="AF50:AF56" si="668">((AE50+AG50)/AC50)</f>
        <v>0.72160000000000002</v>
      </c>
      <c r="AG50" s="33">
        <v>33</v>
      </c>
      <c r="AH50" s="34">
        <f t="shared" ref="AH50:AH56" si="669">AG50/(AE50+AG50)</f>
        <v>7.3170731707317069E-2</v>
      </c>
      <c r="AI50" s="35"/>
      <c r="AJ50" s="33"/>
      <c r="AK50" s="33"/>
      <c r="AL50" s="36"/>
      <c r="AM50" s="32">
        <v>1</v>
      </c>
      <c r="AN50" s="33"/>
      <c r="AO50" s="33">
        <f>AO47-AM50</f>
        <v>173</v>
      </c>
      <c r="AP50" s="33">
        <f>AP47-AN50</f>
        <v>18</v>
      </c>
      <c r="AQ50" s="33">
        <v>108</v>
      </c>
      <c r="AR50" s="34">
        <f t="shared" ref="AR50:AR56" si="670">((AQ50+AS50)/AO50)</f>
        <v>0.69364161849710981</v>
      </c>
      <c r="AS50" s="33">
        <v>12</v>
      </c>
      <c r="AT50" s="34">
        <f t="shared" ref="AT50:AT56" si="671">AS50/(AQ50+AS50)</f>
        <v>0.1</v>
      </c>
      <c r="AU50" s="35"/>
      <c r="AV50" s="33"/>
      <c r="AW50" s="33"/>
      <c r="AX50" s="36"/>
      <c r="AY50" s="32"/>
      <c r="AZ50" s="33"/>
      <c r="BA50" s="33">
        <f>BA47-AY50</f>
        <v>622</v>
      </c>
      <c r="BB50" s="33">
        <f>BB47-AZ50</f>
        <v>57</v>
      </c>
      <c r="BC50" s="33">
        <v>400</v>
      </c>
      <c r="BD50" s="34">
        <f t="shared" ref="BD50:BD56" si="672">((BC50+BE50)/BA50)</f>
        <v>0.68649517684887462</v>
      </c>
      <c r="BE50" s="33">
        <v>27</v>
      </c>
      <c r="BF50" s="34">
        <f t="shared" ref="BF50:BF56" si="673">BE50/(BC50+BE50)</f>
        <v>6.323185011709602E-2</v>
      </c>
      <c r="BG50" s="35"/>
      <c r="BH50" s="33"/>
      <c r="BI50" s="33"/>
      <c r="BJ50" s="36"/>
      <c r="BK50" s="32"/>
      <c r="BL50" s="33"/>
      <c r="BM50" s="33">
        <f>BM47-BK50</f>
        <v>621</v>
      </c>
      <c r="BN50" s="33">
        <f>BN47-BL50</f>
        <v>57</v>
      </c>
      <c r="BO50" s="33">
        <v>480</v>
      </c>
      <c r="BP50" s="34">
        <f t="shared" ref="BP50:BP56" si="674">((BO50+BQ50)/BM50)</f>
        <v>0.83896940418679544</v>
      </c>
      <c r="BQ50" s="33">
        <v>41</v>
      </c>
      <c r="BR50" s="34">
        <f t="shared" ref="BR50:BR56" si="675">BQ50/(BO50+BQ50)</f>
        <v>7.8694817658349334E-2</v>
      </c>
      <c r="BS50" s="35"/>
      <c r="BT50" s="33"/>
      <c r="BU50" s="33"/>
      <c r="BV50" s="36"/>
      <c r="BW50" s="32"/>
      <c r="BX50" s="33"/>
      <c r="BY50" s="33">
        <f>BY47-BW50</f>
        <v>622</v>
      </c>
      <c r="BZ50" s="33">
        <f>BZ47-BX50</f>
        <v>58</v>
      </c>
      <c r="CA50" s="33">
        <v>383</v>
      </c>
      <c r="CB50" s="593">
        <f t="shared" ref="CB50:CB56" si="676">((CA50+CC50)/BY50)</f>
        <v>0.702572347266881</v>
      </c>
      <c r="CC50" s="33">
        <v>54</v>
      </c>
      <c r="CD50" s="34">
        <f t="shared" ref="CD50:CD56" si="677">CC50/(CA50+CC50)</f>
        <v>0.12356979405034325</v>
      </c>
      <c r="CE50" s="35"/>
      <c r="CF50" s="33"/>
      <c r="CG50" s="33"/>
      <c r="CH50" s="36"/>
      <c r="CI50" s="32"/>
      <c r="CJ50" s="33"/>
      <c r="CK50" s="33">
        <f>CK47-CI50</f>
        <v>616</v>
      </c>
      <c r="CL50" s="33">
        <f>CL47-CJ50</f>
        <v>57</v>
      </c>
      <c r="CM50" s="33">
        <v>399</v>
      </c>
      <c r="CN50" s="34">
        <f t="shared" ref="CN50:CN56" si="678">((CM50+CO50)/CK50)</f>
        <v>0.70292207792207795</v>
      </c>
      <c r="CO50" s="33">
        <v>34</v>
      </c>
      <c r="CP50" s="34">
        <f t="shared" ref="CP50:CP56" si="679">CO50/(CM50+CO50)</f>
        <v>7.8521939953810627E-2</v>
      </c>
      <c r="CQ50" s="35"/>
      <c r="CR50" s="33"/>
      <c r="CS50" s="33"/>
      <c r="CT50" s="36"/>
      <c r="CU50" s="32"/>
      <c r="CV50" s="33"/>
      <c r="CW50" s="33">
        <f>CW47-CU50</f>
        <v>621</v>
      </c>
      <c r="CX50" s="33">
        <f>CX47-CV50</f>
        <v>58</v>
      </c>
      <c r="CY50" s="33">
        <v>405</v>
      </c>
      <c r="CZ50" s="34">
        <f t="shared" ref="CZ50:CZ56" si="680">((CY50+DA50)/CW50)</f>
        <v>0.68921095008051525</v>
      </c>
      <c r="DA50" s="33">
        <v>23</v>
      </c>
      <c r="DB50" s="34">
        <f t="shared" ref="DB50:DB56" si="681">DA50/(CY50+DA50)</f>
        <v>5.3738317757009345E-2</v>
      </c>
      <c r="DC50" s="35"/>
      <c r="DD50" s="33"/>
      <c r="DE50" s="33"/>
      <c r="DF50" s="36"/>
      <c r="DG50" s="32"/>
      <c r="DH50" s="33"/>
      <c r="DI50" s="33">
        <f>DI47-DG50</f>
        <v>619</v>
      </c>
      <c r="DJ50" s="33">
        <f>DJ47-DH50</f>
        <v>58</v>
      </c>
      <c r="DK50" s="33">
        <v>431</v>
      </c>
      <c r="DL50" s="34">
        <f t="shared" ref="DL50:DL56" si="682">((DK50+DM50)/DI50)</f>
        <v>0.7334410339256866</v>
      </c>
      <c r="DM50" s="33">
        <v>23</v>
      </c>
      <c r="DN50" s="34">
        <f t="shared" ref="DN50:DN56" si="683">DM50/(DK50+DM50)</f>
        <v>5.0660792951541848E-2</v>
      </c>
      <c r="DO50" s="35"/>
      <c r="DP50" s="33"/>
      <c r="DQ50" s="33"/>
      <c r="DR50" s="36"/>
      <c r="DS50" s="32">
        <v>1</v>
      </c>
      <c r="DT50" s="33"/>
      <c r="DU50" s="33">
        <f>DU47-DS50</f>
        <v>172</v>
      </c>
      <c r="DV50" s="33">
        <f>DV47-DT50</f>
        <v>17</v>
      </c>
      <c r="DW50" s="33">
        <v>114</v>
      </c>
      <c r="DX50" s="593">
        <f t="shared" ref="DX50:DX56" si="684">((DW50+DY50)/DU50)</f>
        <v>0.70930232558139539</v>
      </c>
      <c r="DY50" s="33">
        <v>8</v>
      </c>
      <c r="DZ50" s="34">
        <f t="shared" ref="DZ50:DZ56" si="685">DY50/(DW50+DY50)</f>
        <v>6.5573770491803282E-2</v>
      </c>
      <c r="EA50" s="35"/>
      <c r="EB50" s="33"/>
      <c r="EC50" s="33"/>
      <c r="ED50" s="36"/>
      <c r="EE50" s="32">
        <v>1</v>
      </c>
      <c r="EF50" s="33"/>
      <c r="EG50" s="33">
        <f>EG47-EE50</f>
        <v>617</v>
      </c>
      <c r="EH50" s="33">
        <f>EH47-EF50</f>
        <v>58</v>
      </c>
      <c r="EI50" s="33">
        <v>445</v>
      </c>
      <c r="EJ50" s="34">
        <f t="shared" ref="EJ50:EJ56" si="686">((EI50+EK50)/EG50)</f>
        <v>0.77633711507293357</v>
      </c>
      <c r="EK50" s="33">
        <v>34</v>
      </c>
      <c r="EL50" s="34">
        <f t="shared" ref="EL50:EL56" si="687">EK50/(EI50+EK50)</f>
        <v>7.0981210855949897E-2</v>
      </c>
      <c r="EM50" s="35"/>
      <c r="EN50" s="33"/>
      <c r="EO50" s="33"/>
      <c r="EP50" s="36"/>
      <c r="EQ50" s="32">
        <v>1</v>
      </c>
      <c r="ER50" s="33"/>
      <c r="ES50" s="33">
        <f>ES47-EQ50</f>
        <v>621</v>
      </c>
      <c r="ET50" s="33">
        <f>ET47-ER50</f>
        <v>57</v>
      </c>
      <c r="EU50" s="33">
        <v>409</v>
      </c>
      <c r="EV50" s="34">
        <f t="shared" ref="EV50:EV56" si="688">((EU50+EW50)/ES50)</f>
        <v>0.70209339774557167</v>
      </c>
      <c r="EW50" s="33">
        <v>27</v>
      </c>
      <c r="EX50" s="34">
        <f t="shared" ref="EX50:EX56" si="689">EW50/(EU50+EW50)</f>
        <v>6.1926605504587159E-2</v>
      </c>
      <c r="EY50" s="35"/>
      <c r="EZ50" s="33"/>
      <c r="FA50" s="33"/>
      <c r="FB50" s="36"/>
      <c r="FC50" s="32"/>
      <c r="FD50" s="33"/>
      <c r="FE50" s="33">
        <f>FE47-FC50</f>
        <v>614</v>
      </c>
      <c r="FF50" s="33">
        <f>FF47-FD50</f>
        <v>58</v>
      </c>
      <c r="FG50" s="33">
        <v>370</v>
      </c>
      <c r="FH50" s="34">
        <f t="shared" ref="FH50:FH56" si="690">((FG50+FI50)/FE50)</f>
        <v>0.64657980456026054</v>
      </c>
      <c r="FI50" s="33">
        <v>27</v>
      </c>
      <c r="FJ50" s="34">
        <f t="shared" ref="FJ50:FJ56" si="691">FI50/(FG50+FI50)</f>
        <v>6.8010075566750636E-2</v>
      </c>
      <c r="FK50" s="35"/>
      <c r="FL50" s="33"/>
      <c r="FM50" s="33"/>
      <c r="FN50" s="36"/>
      <c r="FO50" s="32"/>
      <c r="FP50" s="33"/>
      <c r="FQ50" s="33">
        <f>FQ47-FO50</f>
        <v>620</v>
      </c>
      <c r="FR50" s="33">
        <f>FR47-FP50</f>
        <v>57</v>
      </c>
      <c r="FS50" s="33">
        <v>434</v>
      </c>
      <c r="FT50" s="34">
        <f t="shared" ref="FT50:FT56" si="692">((FS50+FU50)/FQ50)</f>
        <v>0.75483870967741939</v>
      </c>
      <c r="FU50" s="33">
        <v>34</v>
      </c>
      <c r="FV50" s="34">
        <f t="shared" ref="FV50:FV56" si="693">FU50/(FS50+FU50)</f>
        <v>7.2649572649572655E-2</v>
      </c>
      <c r="FW50" s="35"/>
      <c r="FX50" s="33"/>
      <c r="FY50" s="33"/>
      <c r="FZ50" s="36"/>
      <c r="GA50" s="32">
        <v>1</v>
      </c>
      <c r="GB50" s="33"/>
      <c r="GC50" s="33">
        <f>GC47-GA50</f>
        <v>615</v>
      </c>
      <c r="GD50" s="33">
        <f>GD47-GB50</f>
        <v>58</v>
      </c>
      <c r="GE50" s="33">
        <v>387</v>
      </c>
      <c r="GF50" s="34">
        <f t="shared" ref="GF50:GF56" si="694">((GE50+GG50)/GC50)</f>
        <v>0.66991869918699187</v>
      </c>
      <c r="GG50" s="33">
        <v>25</v>
      </c>
      <c r="GH50" s="34">
        <f t="shared" ref="GH50:GH56" si="695">GG50/(GE50+GG50)</f>
        <v>6.0679611650485438E-2</v>
      </c>
      <c r="GI50" s="35"/>
      <c r="GJ50" s="33"/>
      <c r="GK50" s="33"/>
      <c r="GL50" s="36"/>
      <c r="GM50" s="32"/>
      <c r="GN50" s="33"/>
      <c r="GO50" s="33">
        <f>GO47-GM50</f>
        <v>624</v>
      </c>
      <c r="GP50" s="33">
        <f>GP47-GN50</f>
        <v>57</v>
      </c>
      <c r="GQ50" s="33">
        <v>423</v>
      </c>
      <c r="GR50" s="34">
        <f t="shared" ref="GR50:GR56" si="696">((GQ50+GS50)/GO50)</f>
        <v>0.71634615384615385</v>
      </c>
      <c r="GS50" s="33">
        <v>24</v>
      </c>
      <c r="GT50" s="34">
        <f t="shared" ref="GT50:GT56" si="697">GS50/(GQ50+GS50)</f>
        <v>5.3691275167785234E-2</v>
      </c>
      <c r="GU50" s="35"/>
      <c r="GV50" s="33"/>
      <c r="GW50" s="33"/>
      <c r="GX50" s="36"/>
      <c r="GY50" s="32"/>
      <c r="GZ50" s="33"/>
      <c r="HA50" s="33">
        <f>HA47-GY50</f>
        <v>175</v>
      </c>
      <c r="HB50" s="33">
        <f>HB47-GZ50</f>
        <v>18</v>
      </c>
      <c r="HC50" s="33">
        <v>80</v>
      </c>
      <c r="HD50" s="34">
        <f t="shared" ref="HD50:HD56" si="698">((HC50+HE50)/HA50)</f>
        <v>0.56571428571428573</v>
      </c>
      <c r="HE50" s="33">
        <v>19</v>
      </c>
      <c r="HF50" s="34">
        <f t="shared" ref="HF50:HF56" si="699">HE50/(HC50+HE50)</f>
        <v>0.19191919191919191</v>
      </c>
      <c r="HG50" s="35"/>
      <c r="HH50" s="33"/>
      <c r="HI50" s="33"/>
      <c r="HJ50" s="36"/>
      <c r="HK50" s="32">
        <v>2</v>
      </c>
      <c r="HL50" s="33"/>
      <c r="HM50" s="33">
        <f>HM47-HK50</f>
        <v>621</v>
      </c>
      <c r="HN50" s="33">
        <f>HN47-HL50</f>
        <v>58</v>
      </c>
      <c r="HO50" s="33">
        <v>390</v>
      </c>
      <c r="HP50" s="34">
        <f t="shared" ref="HP50:HP56" si="700">((HO50+HQ50)/HM50)</f>
        <v>0.67310789049919484</v>
      </c>
      <c r="HQ50" s="33">
        <v>28</v>
      </c>
      <c r="HR50" s="34">
        <f t="shared" ref="HR50:HR56" si="701">HQ50/(HO50+HQ50)</f>
        <v>6.6985645933014357E-2</v>
      </c>
      <c r="HS50" s="35"/>
      <c r="HT50" s="33"/>
      <c r="HU50" s="33"/>
      <c r="HV50" s="36"/>
      <c r="HW50" s="32"/>
      <c r="HX50" s="33"/>
      <c r="HY50" s="33">
        <f>HY47-HW50</f>
        <v>622</v>
      </c>
      <c r="HZ50" s="33">
        <f>HZ47-HX50</f>
        <v>58</v>
      </c>
      <c r="IA50" s="33">
        <v>379</v>
      </c>
      <c r="IB50" s="34">
        <f t="shared" ref="IB50:IB56" si="702">((IA50+IC50)/HY50)</f>
        <v>0.64951768488745976</v>
      </c>
      <c r="IC50" s="33">
        <v>25</v>
      </c>
      <c r="ID50" s="34">
        <f t="shared" ref="ID50:ID56" si="703">IC50/(IA50+IC50)</f>
        <v>6.1881188118811881E-2</v>
      </c>
      <c r="IE50" s="35"/>
      <c r="IF50" s="33"/>
      <c r="IG50" s="33"/>
      <c r="IH50" s="284"/>
      <c r="II50" s="32">
        <v>1</v>
      </c>
      <c r="IJ50" s="33"/>
      <c r="IK50" s="33">
        <f>IK47-II50</f>
        <v>621</v>
      </c>
      <c r="IL50" s="33">
        <f>IL47-IJ50</f>
        <v>58</v>
      </c>
      <c r="IM50" s="33">
        <v>411</v>
      </c>
      <c r="IN50" s="593">
        <f t="shared" ref="IN50:IN56" si="704">((IM50+IO50)/IK50)</f>
        <v>0.71014492753623193</v>
      </c>
      <c r="IO50" s="33">
        <v>30</v>
      </c>
      <c r="IP50" s="34">
        <f t="shared" ref="IP50:IP56" si="705">IO50/(IM50+IO50)</f>
        <v>6.8027210884353748E-2</v>
      </c>
      <c r="IQ50" s="35"/>
      <c r="IR50" s="33"/>
      <c r="IS50" s="33"/>
      <c r="IT50" s="284"/>
      <c r="IU50" s="32"/>
      <c r="IV50" s="33"/>
      <c r="IW50" s="33">
        <f>IW47-IU50</f>
        <v>0</v>
      </c>
      <c r="IX50" s="33">
        <f>IX47-IV50</f>
        <v>46</v>
      </c>
      <c r="IY50" s="33"/>
      <c r="IZ50" s="34" t="e">
        <f t="shared" ref="IZ50:IZ56" si="706">((IY50+JA50)/IW50)</f>
        <v>#DIV/0!</v>
      </c>
      <c r="JA50" s="33"/>
      <c r="JB50" s="34" t="e">
        <f t="shared" ref="JB50:JB56" si="707">JA50/(IY50+JA50)</f>
        <v>#DIV/0!</v>
      </c>
      <c r="JC50" s="35"/>
      <c r="JD50" s="33"/>
      <c r="JE50" s="33"/>
      <c r="JF50" s="284"/>
      <c r="JG50" s="32">
        <f t="shared" ref="JG50:JG57" si="708">+C50+O50+AA50+AM50+AY50+BK50+BW50+CI50+CU50+DG50+DS50+EE50+EQ50+FC50+GA50+GM50+GY50+HK50+HW50+II50+FO50+IU50</f>
        <v>9</v>
      </c>
      <c r="JH50" s="36">
        <f t="shared" ref="JH50:JH57" si="709">+D50+P50+AB50+AN50+AZ50+BL50+BX50+CJ50+CV50+DH50+DT50+EF50+ER50+FD50+GB50+GN50+GZ50+HL50+HX50+IJ50+FP50+IV50</f>
        <v>0</v>
      </c>
      <c r="JI50" s="372">
        <f t="shared" ref="JI50:JI56" si="710">+E50+Q50+AC50+AO50+BA50+BM50+BY50+CK50+CW50+DI50+DU50+EG50+ES50+FE50+GC50+GO50+HA50+HM50+HY50+FQ50+IK50</f>
        <v>11678</v>
      </c>
      <c r="JJ50" s="11">
        <f t="shared" ref="JJ50:JJ113" si="711">+F50+R50+AD50+AP50+BB50+BN50+BZ50+CL50+CX50+DJ50+DV50+EH50+ET50+FF50+GD50+GP50+HB50+HN50+HZ50+FR50+IL50+IX50</f>
        <v>1137</v>
      </c>
      <c r="JK50" s="33">
        <f t="shared" ref="JK50:JK57" si="712">+G50+S50+AE50+AQ50+BC50+BO50+CA50+CM50+CY50+DK50+DW50+EI50+EU50+FG50+GE50+GQ50+HC50+HO50+I50+U50+AG50+AS50+BE50+BQ50+CC50+CO50+DA50+DM50+DY50+EK50+EW50+FI50+GG50+GS50+HE50+HQ50+IA50+IC50+FS50+FU50+IM50+IO50</f>
        <v>8245</v>
      </c>
      <c r="JL50" s="78">
        <f t="shared" ref="JL50:JL57" si="713">+(JK50)/JI50</f>
        <v>0.70602842952560374</v>
      </c>
      <c r="JM50" s="15">
        <f t="shared" ref="JM50:JM57" si="714">+I50+U50+AG50+AS50+BE50+BQ50+CC50+CO50+DA50+DM50+DY50+EK50+EW50+FI50+GG50+GS50+HE50+HQ50+IC50+IO50+FU50</f>
        <v>590</v>
      </c>
      <c r="JN50" s="34">
        <f t="shared" ref="JN50:JN57" si="715">+(JM50/(JK50))</f>
        <v>7.1558520315342627E-2</v>
      </c>
      <c r="JO50" s="45">
        <v>52.1</v>
      </c>
      <c r="JP50" s="46">
        <v>7631</v>
      </c>
      <c r="JQ50" s="45">
        <f t="shared" si="143"/>
        <v>92.553062462098239</v>
      </c>
      <c r="JR50" s="45">
        <v>211</v>
      </c>
      <c r="JS50" s="447">
        <f t="shared" ref="JS50" si="716">JR50/JM50</f>
        <v>0.35762711864406782</v>
      </c>
      <c r="JT50" s="44"/>
      <c r="JU50" s="284"/>
      <c r="JV50" s="402">
        <f t="shared" ref="JV50:JV56" si="717">SUM(G50,I50,S50,U50,AE50,AG50,AQ50,AS50,BC50,BE50,BO50,BQ50,CA50,CC50)/SUM(E50,Q50,AC50,AO50,BA50,BM50,BY50)</f>
        <v>0.71974358974358976</v>
      </c>
      <c r="JW50" s="403">
        <f t="shared" ref="JW50:JW56" si="718">SUM(CM50,CO50,CY50,DA50,DK50,DM50,DW50,DY50,EI50,EK50,EU50,EW50,FG50,FI50)/SUM(CK50,CW50,DI50,DU50,EG50,ES50,FE50)</f>
        <v>0.70850515463917529</v>
      </c>
      <c r="JX50" s="405">
        <f t="shared" ref="JX50:JX56" si="719">SUM(FS50,FU50,GE50,GG50,GQ50,GS50,HC50,HE50,HO50,HQ50,IA50,IC50,IM50,IO50,)/SUM(FQ50,GC50,GO50,HA50,HM50,HY50,IK50)</f>
        <v>0.68984094407388408</v>
      </c>
      <c r="JY50" s="742">
        <f t="shared" ref="JY50" si="720">SUM(I57,U57,AG57,AS57,BE57,BQ57,CC57)/SUM(G57,I57,S57,U57,AE57,AG57,AQ57,AS57,BC57,BE57,BO57,BQ57,CA57,CC57)</f>
        <v>6.2292317611466551E-2</v>
      </c>
      <c r="JZ50" s="689">
        <f t="shared" ref="JZ50" si="721">SUM(CO57,DA57,DM57,DY57,EK57,EW57,FI57)/SUM(CM57,CO57,CY57,DA57,DK57,DM57,DW57,DY57,EI57,EK57,EU57,EW57,FG57,FI57)</f>
        <v>5.7104045079492856E-2</v>
      </c>
      <c r="KA50" s="745">
        <f t="shared" ref="KA50" si="722">SUM(,FU57,GG57,GS57,HE57,HQ57,IC57,IO57)/SUM(FU57,FS57,GG57,GE57,GS57,GQ57,HE57,HC57,HQ57,HO57,IC57,IA57,IO57,IM57)</f>
        <v>6.8574595656774318E-2</v>
      </c>
      <c r="KB50" s="724">
        <f t="shared" ref="KB50" si="723">KB52/KB54</f>
        <v>3.8441824705279346E-3</v>
      </c>
      <c r="KC50" s="720"/>
      <c r="KD50" s="720">
        <f t="shared" ref="KD50" si="724">KD52/KD54</f>
        <v>3.090394025238218E-3</v>
      </c>
      <c r="KE50" s="720"/>
      <c r="KF50" s="720">
        <f t="shared" ref="KF50" si="725">KF52/KF54</f>
        <v>2.8190671450538185E-3</v>
      </c>
      <c r="KG50" s="755"/>
      <c r="KH50" s="757" t="s">
        <v>68</v>
      </c>
      <c r="KI50" s="419">
        <f t="shared" ref="KI50:KI56" si="726">C50+AA50+AM50+AY50+BK50+BW50</f>
        <v>2</v>
      </c>
      <c r="KJ50" s="448">
        <f t="shared" ref="KJ50" si="727">KI50/KB54</f>
        <v>5.1255766273705791E-4</v>
      </c>
      <c r="KK50" s="419">
        <f t="shared" ref="KK50:KK56" si="728">CI50+CU50+DG50+EE50+EQ50+FC50+DS50</f>
        <v>3</v>
      </c>
      <c r="KL50" s="449">
        <f t="shared" ref="KL50" si="729">KK50/KD54</f>
        <v>7.7259850630955449E-4</v>
      </c>
      <c r="KM50" s="419">
        <f t="shared" ref="KM50:KM56" si="730">FO50+GA50+GM50+GY50+HK50+HW50+II50</f>
        <v>4</v>
      </c>
      <c r="KN50" s="449">
        <f>KM50/KF54</f>
        <v>1.0251153254741158E-3</v>
      </c>
    </row>
    <row r="51" spans="1:300" ht="19.5" thickBot="1" x14ac:dyDescent="0.3">
      <c r="A51" s="734"/>
      <c r="B51" s="436">
        <f t="shared" ref="B51:B56" si="731">+B50+1</f>
        <v>45632</v>
      </c>
      <c r="C51" s="10">
        <v>1</v>
      </c>
      <c r="D51" s="11"/>
      <c r="E51" s="61">
        <f t="shared" ref="E51:E56" si="732">E50-C51</f>
        <v>612</v>
      </c>
      <c r="F51" s="61">
        <f t="shared" ref="F51:F56" si="733">F50-D51</f>
        <v>58</v>
      </c>
      <c r="G51" s="11">
        <v>403</v>
      </c>
      <c r="H51" s="12">
        <f t="shared" si="665"/>
        <v>0.71568627450980393</v>
      </c>
      <c r="I51" s="11">
        <v>35</v>
      </c>
      <c r="J51" s="12">
        <f t="shared" ref="J51:J56" si="734">I51/(G51+I51)</f>
        <v>7.9908675799086754E-2</v>
      </c>
      <c r="K51" s="13"/>
      <c r="L51" s="11"/>
      <c r="M51" s="11"/>
      <c r="N51" s="14"/>
      <c r="O51" s="10"/>
      <c r="P51" s="11"/>
      <c r="Q51" s="61">
        <f t="shared" ref="Q51:Q56" si="735">Q50-O51</f>
        <v>624</v>
      </c>
      <c r="R51" s="61">
        <f t="shared" ref="R51:R56" si="736">R50-P51</f>
        <v>58</v>
      </c>
      <c r="S51" s="11">
        <v>413</v>
      </c>
      <c r="T51" s="12">
        <f t="shared" si="666"/>
        <v>0.70993589743589747</v>
      </c>
      <c r="U51" s="11">
        <v>30</v>
      </c>
      <c r="V51" s="12">
        <f t="shared" si="667"/>
        <v>6.772009029345373E-2</v>
      </c>
      <c r="W51" s="13"/>
      <c r="X51" s="11"/>
      <c r="Y51" s="11"/>
      <c r="Z51" s="14"/>
      <c r="AA51" s="10"/>
      <c r="AB51" s="11"/>
      <c r="AC51" s="61">
        <f t="shared" ref="AC51:AC56" si="737">AC50-AA51</f>
        <v>625</v>
      </c>
      <c r="AD51" s="61">
        <f t="shared" ref="AD51:AD56" si="738">AD50-AB51</f>
        <v>58</v>
      </c>
      <c r="AE51" s="11">
        <v>438</v>
      </c>
      <c r="AF51" s="12">
        <f t="shared" si="668"/>
        <v>0.74719999999999998</v>
      </c>
      <c r="AG51" s="11">
        <v>29</v>
      </c>
      <c r="AH51" s="12">
        <f t="shared" si="669"/>
        <v>6.2098501070663809E-2</v>
      </c>
      <c r="AI51" s="13"/>
      <c r="AJ51" s="11"/>
      <c r="AK51" s="11"/>
      <c r="AL51" s="14"/>
      <c r="AM51" s="10">
        <v>1</v>
      </c>
      <c r="AN51" s="11"/>
      <c r="AO51" s="61">
        <f t="shared" ref="AO51:AO56" si="739">AO50-AM51</f>
        <v>172</v>
      </c>
      <c r="AP51" s="61">
        <f t="shared" ref="AP51:AP56" si="740">AP50-AN51</f>
        <v>18</v>
      </c>
      <c r="AQ51" s="11">
        <v>117</v>
      </c>
      <c r="AR51" s="12">
        <f t="shared" si="670"/>
        <v>0.7558139534883721</v>
      </c>
      <c r="AS51" s="11">
        <v>13</v>
      </c>
      <c r="AT51" s="12">
        <f t="shared" si="671"/>
        <v>0.1</v>
      </c>
      <c r="AU51" s="13"/>
      <c r="AV51" s="11"/>
      <c r="AW51" s="11"/>
      <c r="AX51" s="14"/>
      <c r="AY51" s="10"/>
      <c r="AZ51" s="11"/>
      <c r="BA51" s="61">
        <f t="shared" ref="BA51:BA56" si="741">BA50-AY51</f>
        <v>622</v>
      </c>
      <c r="BB51" s="61">
        <f t="shared" ref="BB51:BB56" si="742">BB50-AZ51</f>
        <v>57</v>
      </c>
      <c r="BC51" s="11">
        <v>437</v>
      </c>
      <c r="BD51" s="12">
        <f t="shared" si="672"/>
        <v>0.73954983922829587</v>
      </c>
      <c r="BE51" s="11">
        <v>23</v>
      </c>
      <c r="BF51" s="12">
        <f t="shared" si="673"/>
        <v>0.05</v>
      </c>
      <c r="BG51" s="584">
        <v>165</v>
      </c>
      <c r="BH51" s="11"/>
      <c r="BI51" s="11"/>
      <c r="BJ51" s="14"/>
      <c r="BK51" s="10"/>
      <c r="BL51" s="11"/>
      <c r="BM51" s="61">
        <f t="shared" ref="BM51:BM56" si="743">BM50-BK51</f>
        <v>621</v>
      </c>
      <c r="BN51" s="61">
        <f t="shared" ref="BN51:BN56" si="744">BN50-BL51</f>
        <v>57</v>
      </c>
      <c r="BO51" s="11">
        <v>419</v>
      </c>
      <c r="BP51" s="12">
        <f t="shared" si="674"/>
        <v>0.69726247987117551</v>
      </c>
      <c r="BQ51" s="11">
        <v>14</v>
      </c>
      <c r="BR51" s="12">
        <f t="shared" si="675"/>
        <v>3.2332563510392612E-2</v>
      </c>
      <c r="BS51" s="13"/>
      <c r="BT51" s="11"/>
      <c r="BU51" s="11"/>
      <c r="BV51" s="14"/>
      <c r="BW51" s="10">
        <v>1</v>
      </c>
      <c r="BX51" s="11"/>
      <c r="BY51" s="61">
        <f t="shared" ref="BY51:BY56" si="745">BY50-BW51</f>
        <v>621</v>
      </c>
      <c r="BZ51" s="61">
        <f t="shared" ref="BZ51:BZ56" si="746">BZ50-BX51</f>
        <v>58</v>
      </c>
      <c r="CA51" s="11">
        <v>385</v>
      </c>
      <c r="CB51" s="12">
        <f t="shared" si="676"/>
        <v>0.6843800322061192</v>
      </c>
      <c r="CC51" s="11">
        <v>40</v>
      </c>
      <c r="CD51" s="12">
        <f t="shared" si="677"/>
        <v>9.4117647058823528E-2</v>
      </c>
      <c r="CE51" s="584">
        <v>165</v>
      </c>
      <c r="CF51" s="11"/>
      <c r="CG51" s="11"/>
      <c r="CH51" s="14"/>
      <c r="CI51" s="10"/>
      <c r="CJ51" s="11"/>
      <c r="CK51" s="61">
        <f t="shared" ref="CK51:CK56" si="747">CK50-CI51</f>
        <v>616</v>
      </c>
      <c r="CL51" s="61">
        <f t="shared" ref="CL51:CL56" si="748">CL50-CJ51</f>
        <v>57</v>
      </c>
      <c r="CM51" s="11">
        <v>374</v>
      </c>
      <c r="CN51" s="12">
        <f t="shared" si="678"/>
        <v>0.64448051948051943</v>
      </c>
      <c r="CO51" s="11">
        <v>23</v>
      </c>
      <c r="CP51" s="12">
        <f t="shared" si="679"/>
        <v>5.793450881612091E-2</v>
      </c>
      <c r="CQ51" s="13"/>
      <c r="CR51" s="11"/>
      <c r="CS51" s="11"/>
      <c r="CT51" s="14"/>
      <c r="CU51" s="10"/>
      <c r="CV51" s="11"/>
      <c r="CW51" s="61">
        <f t="shared" ref="CW51:CW56" si="749">CW50-CU51</f>
        <v>621</v>
      </c>
      <c r="CX51" s="61">
        <f t="shared" ref="CX51:CX56" si="750">CX50-CV51</f>
        <v>58</v>
      </c>
      <c r="CY51" s="11">
        <v>403</v>
      </c>
      <c r="CZ51" s="12">
        <f t="shared" si="680"/>
        <v>0.68599033816425126</v>
      </c>
      <c r="DA51" s="11">
        <v>23</v>
      </c>
      <c r="DB51" s="12">
        <f t="shared" si="681"/>
        <v>5.39906103286385E-2</v>
      </c>
      <c r="DC51" s="13"/>
      <c r="DD51" s="11"/>
      <c r="DE51" s="11"/>
      <c r="DF51" s="14"/>
      <c r="DG51" s="10"/>
      <c r="DH51" s="11"/>
      <c r="DI51" s="61">
        <f t="shared" ref="DI51:DI56" si="751">DI50-DG51</f>
        <v>619</v>
      </c>
      <c r="DJ51" s="61">
        <f t="shared" ref="DJ51:DJ56" si="752">DJ50-DH51</f>
        <v>58</v>
      </c>
      <c r="DK51" s="11">
        <v>427</v>
      </c>
      <c r="DL51" s="12">
        <f t="shared" si="682"/>
        <v>0.74474959612277869</v>
      </c>
      <c r="DM51" s="11">
        <v>34</v>
      </c>
      <c r="DN51" s="12">
        <f t="shared" si="683"/>
        <v>7.3752711496746198E-2</v>
      </c>
      <c r="DO51" s="13"/>
      <c r="DP51" s="11"/>
      <c r="DQ51" s="11"/>
      <c r="DR51" s="14"/>
      <c r="DS51" s="10">
        <v>1</v>
      </c>
      <c r="DT51" s="11"/>
      <c r="DU51" s="61">
        <f t="shared" ref="DU51:DU56" si="753">DU50-DS51</f>
        <v>171</v>
      </c>
      <c r="DV51" s="61">
        <f t="shared" ref="DV51:DV56" si="754">DV50-DT51</f>
        <v>17</v>
      </c>
      <c r="DW51" s="11">
        <v>102</v>
      </c>
      <c r="DX51" s="12">
        <f t="shared" si="684"/>
        <v>0.64912280701754388</v>
      </c>
      <c r="DY51" s="11">
        <v>9</v>
      </c>
      <c r="DZ51" s="12">
        <f t="shared" si="685"/>
        <v>8.1081081081081086E-2</v>
      </c>
      <c r="EA51" s="584">
        <v>165</v>
      </c>
      <c r="EB51" s="11"/>
      <c r="EC51" s="11"/>
      <c r="ED51" s="14"/>
      <c r="EE51" s="10"/>
      <c r="EF51" s="11"/>
      <c r="EG51" s="61">
        <f t="shared" ref="EG51:EG56" si="755">EG50-EE51</f>
        <v>617</v>
      </c>
      <c r="EH51" s="61">
        <f t="shared" ref="EH51:EH56" si="756">EH50-EF51</f>
        <v>58</v>
      </c>
      <c r="EI51" s="11">
        <v>419</v>
      </c>
      <c r="EJ51" s="12">
        <f t="shared" si="686"/>
        <v>0.73095623987034031</v>
      </c>
      <c r="EK51" s="11">
        <v>32</v>
      </c>
      <c r="EL51" s="12">
        <f t="shared" si="687"/>
        <v>7.0953436807095344E-2</v>
      </c>
      <c r="EM51" s="13"/>
      <c r="EN51" s="11"/>
      <c r="EO51" s="11"/>
      <c r="EP51" s="14"/>
      <c r="EQ51" s="10"/>
      <c r="ER51" s="11"/>
      <c r="ES51" s="61">
        <f t="shared" ref="ES51:ES56" si="757">ES50-EQ51</f>
        <v>621</v>
      </c>
      <c r="ET51" s="61">
        <f t="shared" ref="ET51:ET56" si="758">ET50-ER51</f>
        <v>57</v>
      </c>
      <c r="EU51" s="11">
        <v>457</v>
      </c>
      <c r="EV51" s="12">
        <f t="shared" si="688"/>
        <v>0.77777777777777779</v>
      </c>
      <c r="EW51" s="11">
        <v>26</v>
      </c>
      <c r="EX51" s="12">
        <f t="shared" si="689"/>
        <v>5.3830227743271224E-2</v>
      </c>
      <c r="EY51" s="13"/>
      <c r="EZ51" s="11"/>
      <c r="FA51" s="11"/>
      <c r="FB51" s="14"/>
      <c r="FC51" s="10"/>
      <c r="FD51" s="11"/>
      <c r="FE51" s="61">
        <f t="shared" ref="FE51:FE56" si="759">FE50-FC51</f>
        <v>614</v>
      </c>
      <c r="FF51" s="61">
        <f t="shared" ref="FF51:FF56" si="760">FF50-FD51</f>
        <v>58</v>
      </c>
      <c r="FG51" s="11">
        <v>408</v>
      </c>
      <c r="FH51" s="12">
        <f t="shared" si="690"/>
        <v>0.71009771986970682</v>
      </c>
      <c r="FI51" s="11">
        <v>28</v>
      </c>
      <c r="FJ51" s="12">
        <f t="shared" si="691"/>
        <v>6.4220183486238536E-2</v>
      </c>
      <c r="FK51" s="584">
        <v>165</v>
      </c>
      <c r="FL51" s="11"/>
      <c r="FM51" s="11"/>
      <c r="FN51" s="14"/>
      <c r="FO51" s="10"/>
      <c r="FP51" s="11"/>
      <c r="FQ51" s="61">
        <f t="shared" ref="FQ51:FQ56" si="761">FQ50-FO51</f>
        <v>620</v>
      </c>
      <c r="FR51" s="61">
        <f t="shared" ref="FR51:FR56" si="762">FR50-FP51</f>
        <v>57</v>
      </c>
      <c r="FS51" s="11">
        <v>441</v>
      </c>
      <c r="FT51" s="12">
        <f t="shared" si="692"/>
        <v>0.7709677419354839</v>
      </c>
      <c r="FU51" s="11">
        <v>37</v>
      </c>
      <c r="FV51" s="12">
        <f t="shared" si="693"/>
        <v>7.7405857740585768E-2</v>
      </c>
      <c r="FW51" s="13"/>
      <c r="FX51" s="11"/>
      <c r="FY51" s="11"/>
      <c r="FZ51" s="14"/>
      <c r="GA51" s="10"/>
      <c r="GB51" s="11"/>
      <c r="GC51" s="61">
        <f t="shared" ref="GC51:GC56" si="763">GC50-GA51</f>
        <v>615</v>
      </c>
      <c r="GD51" s="61">
        <f t="shared" ref="GD51:GD56" si="764">GD50-GB51</f>
        <v>58</v>
      </c>
      <c r="GE51" s="11">
        <v>403</v>
      </c>
      <c r="GF51" s="582">
        <f t="shared" si="694"/>
        <v>0.7056910569105691</v>
      </c>
      <c r="GG51" s="11">
        <v>31</v>
      </c>
      <c r="GH51" s="12">
        <f t="shared" si="695"/>
        <v>7.1428571428571425E-2</v>
      </c>
      <c r="GI51" s="13"/>
      <c r="GJ51" s="11"/>
      <c r="GK51" s="11"/>
      <c r="GL51" s="14"/>
      <c r="GM51" s="10"/>
      <c r="GN51" s="11"/>
      <c r="GO51" s="61">
        <f t="shared" ref="GO51:GO56" si="765">GO50-GM51</f>
        <v>624</v>
      </c>
      <c r="GP51" s="61">
        <f t="shared" ref="GP51:GP56" si="766">GP50-GN51</f>
        <v>57</v>
      </c>
      <c r="GQ51" s="11">
        <v>422</v>
      </c>
      <c r="GR51" s="12">
        <f t="shared" si="696"/>
        <v>0.70192307692307687</v>
      </c>
      <c r="GS51" s="11">
        <v>16</v>
      </c>
      <c r="GT51" s="12">
        <f t="shared" si="697"/>
        <v>3.6529680365296802E-2</v>
      </c>
      <c r="GU51" s="13"/>
      <c r="GV51" s="11"/>
      <c r="GW51" s="11"/>
      <c r="GX51" s="14"/>
      <c r="GY51" s="10"/>
      <c r="GZ51" s="11"/>
      <c r="HA51" s="61">
        <f t="shared" ref="HA51:HA56" si="767">HA50-GY51</f>
        <v>175</v>
      </c>
      <c r="HB51" s="61">
        <f t="shared" ref="HB51:HB56" si="768">HB50-GZ51</f>
        <v>18</v>
      </c>
      <c r="HC51" s="11">
        <v>106</v>
      </c>
      <c r="HD51" s="12">
        <f t="shared" si="698"/>
        <v>0.69142857142857139</v>
      </c>
      <c r="HE51" s="11">
        <v>15</v>
      </c>
      <c r="HF51" s="12">
        <f t="shared" si="699"/>
        <v>0.12396694214876033</v>
      </c>
      <c r="HG51" s="560">
        <v>159.435</v>
      </c>
      <c r="HH51" s="11"/>
      <c r="HI51" s="11"/>
      <c r="HJ51" s="14"/>
      <c r="HK51" s="10"/>
      <c r="HL51" s="11"/>
      <c r="HM51" s="61">
        <f t="shared" ref="HM51:HM56" si="769">HM50-HK51</f>
        <v>621</v>
      </c>
      <c r="HN51" s="61">
        <f t="shared" ref="HN51:HN56" si="770">HN50-HL51</f>
        <v>58</v>
      </c>
      <c r="HO51" s="11">
        <v>429</v>
      </c>
      <c r="HP51" s="12">
        <f t="shared" si="700"/>
        <v>0.75845410628019327</v>
      </c>
      <c r="HQ51" s="11">
        <v>42</v>
      </c>
      <c r="HR51" s="12">
        <f t="shared" si="701"/>
        <v>8.9171974522292988E-2</v>
      </c>
      <c r="HS51" s="13"/>
      <c r="HT51" s="11"/>
      <c r="HU51" s="11"/>
      <c r="HV51" s="14"/>
      <c r="HW51" s="10"/>
      <c r="HX51" s="11"/>
      <c r="HY51" s="61">
        <f t="shared" ref="HY51:HY56" si="771">HY50-HW51</f>
        <v>622</v>
      </c>
      <c r="HZ51" s="61">
        <f t="shared" ref="HZ51:HZ56" si="772">HZ50-HX51</f>
        <v>58</v>
      </c>
      <c r="IA51" s="11">
        <v>414</v>
      </c>
      <c r="IB51" s="582">
        <f t="shared" si="702"/>
        <v>0.71061093247588425</v>
      </c>
      <c r="IC51" s="11">
        <v>28</v>
      </c>
      <c r="ID51" s="12">
        <f t="shared" si="703"/>
        <v>6.3348416289592757E-2</v>
      </c>
      <c r="IE51" s="13"/>
      <c r="IF51" s="11"/>
      <c r="IG51" s="11"/>
      <c r="IH51" s="285"/>
      <c r="II51" s="10"/>
      <c r="IJ51" s="11"/>
      <c r="IK51" s="61">
        <f t="shared" ref="IK51:IK56" si="773">IK50-II51</f>
        <v>621</v>
      </c>
      <c r="IL51" s="61">
        <f t="shared" ref="IL51:IL56" si="774">IL50-IJ51</f>
        <v>58</v>
      </c>
      <c r="IM51" s="11">
        <v>422</v>
      </c>
      <c r="IN51" s="12">
        <f t="shared" si="704"/>
        <v>0.7342995169082126</v>
      </c>
      <c r="IO51" s="11">
        <v>34</v>
      </c>
      <c r="IP51" s="12">
        <f t="shared" si="705"/>
        <v>7.4561403508771926E-2</v>
      </c>
      <c r="IQ51" s="584">
        <v>165</v>
      </c>
      <c r="IR51" s="11"/>
      <c r="IS51" s="11"/>
      <c r="IT51" s="285"/>
      <c r="IU51" s="10"/>
      <c r="IV51" s="11"/>
      <c r="IW51" s="61">
        <f t="shared" ref="IW51:IW56" si="775">IW50-IU51</f>
        <v>0</v>
      </c>
      <c r="IX51" s="61">
        <f t="shared" ref="IX51:IX56" si="776">IX50-IV51</f>
        <v>46</v>
      </c>
      <c r="IY51" s="11"/>
      <c r="IZ51" s="12" t="e">
        <f t="shared" si="706"/>
        <v>#DIV/0!</v>
      </c>
      <c r="JA51" s="11"/>
      <c r="JB51" s="12" t="e">
        <f t="shared" si="707"/>
        <v>#DIV/0!</v>
      </c>
      <c r="JC51" s="13"/>
      <c r="JD51" s="11"/>
      <c r="JE51" s="11"/>
      <c r="JF51" s="285"/>
      <c r="JG51" s="10">
        <f t="shared" si="708"/>
        <v>4</v>
      </c>
      <c r="JH51" s="14">
        <f t="shared" si="709"/>
        <v>0</v>
      </c>
      <c r="JI51" s="373">
        <f t="shared" si="710"/>
        <v>11674</v>
      </c>
      <c r="JJ51" s="11">
        <f t="shared" si="711"/>
        <v>1137</v>
      </c>
      <c r="JK51" s="11">
        <f t="shared" si="712"/>
        <v>8401</v>
      </c>
      <c r="JL51" s="79">
        <f t="shared" si="713"/>
        <v>0.71963337330820631</v>
      </c>
      <c r="JM51" s="15">
        <f t="shared" si="714"/>
        <v>562</v>
      </c>
      <c r="JN51" s="12">
        <f t="shared" si="715"/>
        <v>6.6896798000238067E-2</v>
      </c>
      <c r="JO51" s="16">
        <v>52.1</v>
      </c>
      <c r="JP51" s="17">
        <v>7723</v>
      </c>
      <c r="JQ51" s="16">
        <f t="shared" si="143"/>
        <v>91.92953219854779</v>
      </c>
      <c r="JR51" s="16">
        <v>134</v>
      </c>
      <c r="JS51" s="450">
        <f t="shared" si="81"/>
        <v>0.23843416370106763</v>
      </c>
      <c r="JT51" s="15"/>
      <c r="JU51" s="285"/>
      <c r="JV51" s="404">
        <f t="shared" si="717"/>
        <v>0.71747498075442651</v>
      </c>
      <c r="JW51" s="401">
        <f t="shared" si="718"/>
        <v>0.71281258056200048</v>
      </c>
      <c r="JX51" s="406">
        <f t="shared" si="719"/>
        <v>0.72857875833760899</v>
      </c>
      <c r="JY51" s="743"/>
      <c r="JZ51" s="690"/>
      <c r="KA51" s="746"/>
      <c r="KB51" s="725"/>
      <c r="KC51" s="722"/>
      <c r="KD51" s="722"/>
      <c r="KE51" s="722"/>
      <c r="KF51" s="722"/>
      <c r="KG51" s="756"/>
      <c r="KH51" s="758"/>
      <c r="KI51" s="67">
        <f t="shared" si="726"/>
        <v>3</v>
      </c>
      <c r="KJ51" s="451">
        <f t="shared" ref="KJ51" si="777">KI51/KB54</f>
        <v>7.6883649410558691E-4</v>
      </c>
      <c r="KK51" s="67">
        <f t="shared" si="728"/>
        <v>1</v>
      </c>
      <c r="KL51" s="452">
        <f t="shared" ref="KL51" si="778">KK51/KD54</f>
        <v>2.5753283543651818E-4</v>
      </c>
      <c r="KM51" s="67">
        <f t="shared" si="730"/>
        <v>0</v>
      </c>
      <c r="KN51" s="452">
        <f>KM51/KF54</f>
        <v>0</v>
      </c>
    </row>
    <row r="52" spans="1:300" ht="19.5" thickTop="1" x14ac:dyDescent="0.25">
      <c r="A52" s="734"/>
      <c r="B52" s="436">
        <f t="shared" si="731"/>
        <v>45633</v>
      </c>
      <c r="C52" s="10"/>
      <c r="D52" s="11"/>
      <c r="E52" s="61">
        <f t="shared" si="732"/>
        <v>612</v>
      </c>
      <c r="F52" s="61">
        <f t="shared" si="733"/>
        <v>58</v>
      </c>
      <c r="G52" s="11">
        <v>433</v>
      </c>
      <c r="H52" s="12">
        <f t="shared" si="665"/>
        <v>0.7663398692810458</v>
      </c>
      <c r="I52" s="11">
        <v>36</v>
      </c>
      <c r="J52" s="12">
        <f t="shared" si="734"/>
        <v>7.6759061833688705E-2</v>
      </c>
      <c r="K52" s="13"/>
      <c r="L52" s="11"/>
      <c r="M52" s="11"/>
      <c r="N52" s="14"/>
      <c r="O52" s="10">
        <v>1</v>
      </c>
      <c r="P52" s="11"/>
      <c r="Q52" s="61">
        <f t="shared" si="735"/>
        <v>623</v>
      </c>
      <c r="R52" s="61">
        <f t="shared" si="736"/>
        <v>58</v>
      </c>
      <c r="S52" s="11">
        <v>443</v>
      </c>
      <c r="T52" s="12">
        <f t="shared" si="666"/>
        <v>0.7624398073836276</v>
      </c>
      <c r="U52" s="11">
        <v>32</v>
      </c>
      <c r="V52" s="12">
        <f t="shared" si="667"/>
        <v>6.7368421052631577E-2</v>
      </c>
      <c r="W52" s="13"/>
      <c r="X52" s="11"/>
      <c r="Y52" s="11"/>
      <c r="Z52" s="14"/>
      <c r="AA52" s="10"/>
      <c r="AB52" s="11"/>
      <c r="AC52" s="61">
        <f t="shared" si="737"/>
        <v>625</v>
      </c>
      <c r="AD52" s="61">
        <f t="shared" si="738"/>
        <v>58</v>
      </c>
      <c r="AE52" s="11">
        <v>463</v>
      </c>
      <c r="AF52" s="12">
        <f t="shared" si="668"/>
        <v>0.79359999999999997</v>
      </c>
      <c r="AG52" s="11">
        <v>33</v>
      </c>
      <c r="AH52" s="12">
        <f t="shared" si="669"/>
        <v>6.6532258064516125E-2</v>
      </c>
      <c r="AI52" s="13"/>
      <c r="AJ52" s="11"/>
      <c r="AK52" s="11"/>
      <c r="AL52" s="14"/>
      <c r="AM52" s="10">
        <v>2</v>
      </c>
      <c r="AN52" s="11"/>
      <c r="AO52" s="61">
        <f t="shared" si="739"/>
        <v>170</v>
      </c>
      <c r="AP52" s="61">
        <f t="shared" si="740"/>
        <v>18</v>
      </c>
      <c r="AQ52" s="11">
        <v>128</v>
      </c>
      <c r="AR52" s="12">
        <f t="shared" si="670"/>
        <v>0.8</v>
      </c>
      <c r="AS52" s="11">
        <v>8</v>
      </c>
      <c r="AT52" s="12">
        <f t="shared" si="671"/>
        <v>5.8823529411764705E-2</v>
      </c>
      <c r="AU52" s="13"/>
      <c r="AV52" s="11"/>
      <c r="AW52" s="11"/>
      <c r="AX52" s="14"/>
      <c r="AY52" s="10"/>
      <c r="AZ52" s="11"/>
      <c r="BA52" s="61">
        <f t="shared" si="741"/>
        <v>622</v>
      </c>
      <c r="BB52" s="61">
        <f t="shared" si="742"/>
        <v>57</v>
      </c>
      <c r="BC52" s="11">
        <v>443</v>
      </c>
      <c r="BD52" s="12">
        <f t="shared" si="672"/>
        <v>0.74919614147909963</v>
      </c>
      <c r="BE52" s="11">
        <v>23</v>
      </c>
      <c r="BF52" s="12">
        <f t="shared" si="673"/>
        <v>4.9356223175965663E-2</v>
      </c>
      <c r="BG52" s="13"/>
      <c r="BH52" s="11"/>
      <c r="BI52" s="11"/>
      <c r="BJ52" s="14"/>
      <c r="BK52" s="10"/>
      <c r="BL52" s="11"/>
      <c r="BM52" s="61">
        <f t="shared" si="743"/>
        <v>621</v>
      </c>
      <c r="BN52" s="61">
        <f t="shared" si="744"/>
        <v>57</v>
      </c>
      <c r="BO52" s="11">
        <v>436</v>
      </c>
      <c r="BP52" s="12">
        <f t="shared" si="674"/>
        <v>0.7342995169082126</v>
      </c>
      <c r="BQ52" s="11">
        <v>20</v>
      </c>
      <c r="BR52" s="12">
        <f t="shared" si="675"/>
        <v>4.3859649122807015E-2</v>
      </c>
      <c r="BS52" s="13"/>
      <c r="BT52" s="11"/>
      <c r="BU52" s="11"/>
      <c r="BV52" s="14"/>
      <c r="BW52" s="10">
        <v>1</v>
      </c>
      <c r="BX52" s="11"/>
      <c r="BY52" s="61">
        <f t="shared" si="745"/>
        <v>620</v>
      </c>
      <c r="BZ52" s="61">
        <f t="shared" si="746"/>
        <v>58</v>
      </c>
      <c r="CA52" s="11">
        <v>410</v>
      </c>
      <c r="CB52" s="12">
        <f t="shared" si="676"/>
        <v>0.75967741935483868</v>
      </c>
      <c r="CC52" s="11">
        <v>61</v>
      </c>
      <c r="CD52" s="12">
        <f t="shared" si="677"/>
        <v>0.12951167728237792</v>
      </c>
      <c r="CE52" s="13"/>
      <c r="CF52" s="11"/>
      <c r="CG52" s="11"/>
      <c r="CH52" s="14"/>
      <c r="CI52" s="10">
        <v>1</v>
      </c>
      <c r="CJ52" s="11"/>
      <c r="CK52" s="61">
        <f t="shared" si="747"/>
        <v>615</v>
      </c>
      <c r="CL52" s="61">
        <f t="shared" si="748"/>
        <v>57</v>
      </c>
      <c r="CM52" s="11">
        <v>430</v>
      </c>
      <c r="CN52" s="12">
        <f t="shared" si="678"/>
        <v>0.73658536585365852</v>
      </c>
      <c r="CO52" s="11">
        <v>23</v>
      </c>
      <c r="CP52" s="12">
        <f t="shared" si="679"/>
        <v>5.0772626931567331E-2</v>
      </c>
      <c r="CQ52" s="13"/>
      <c r="CR52" s="11"/>
      <c r="CS52" s="11"/>
      <c r="CT52" s="14"/>
      <c r="CU52" s="10"/>
      <c r="CV52" s="11"/>
      <c r="CW52" s="61">
        <f t="shared" si="749"/>
        <v>621</v>
      </c>
      <c r="CX52" s="61">
        <f t="shared" si="750"/>
        <v>58</v>
      </c>
      <c r="CY52" s="11">
        <v>417</v>
      </c>
      <c r="CZ52" s="12">
        <f t="shared" si="680"/>
        <v>0.71819645732689208</v>
      </c>
      <c r="DA52" s="11">
        <v>29</v>
      </c>
      <c r="DB52" s="12">
        <f t="shared" si="681"/>
        <v>6.5022421524663671E-2</v>
      </c>
      <c r="DC52" s="13"/>
      <c r="DD52" s="11"/>
      <c r="DE52" s="11"/>
      <c r="DF52" s="14"/>
      <c r="DG52" s="10"/>
      <c r="DH52" s="11"/>
      <c r="DI52" s="61">
        <f t="shared" si="751"/>
        <v>619</v>
      </c>
      <c r="DJ52" s="61">
        <f t="shared" si="752"/>
        <v>58</v>
      </c>
      <c r="DK52" s="11">
        <v>429</v>
      </c>
      <c r="DL52" s="12">
        <f t="shared" si="682"/>
        <v>0.73182552504038767</v>
      </c>
      <c r="DM52" s="11">
        <v>24</v>
      </c>
      <c r="DN52" s="12">
        <f t="shared" si="683"/>
        <v>5.2980132450331126E-2</v>
      </c>
      <c r="DO52" s="13"/>
      <c r="DP52" s="11"/>
      <c r="DQ52" s="11"/>
      <c r="DR52" s="14"/>
      <c r="DS52" s="10"/>
      <c r="DT52" s="11"/>
      <c r="DU52" s="61">
        <f t="shared" si="753"/>
        <v>171</v>
      </c>
      <c r="DV52" s="61">
        <f t="shared" si="754"/>
        <v>17</v>
      </c>
      <c r="DW52" s="11">
        <v>120</v>
      </c>
      <c r="DX52" s="12">
        <f t="shared" si="684"/>
        <v>0.76023391812865493</v>
      </c>
      <c r="DY52" s="11">
        <v>10</v>
      </c>
      <c r="DZ52" s="12">
        <f t="shared" si="685"/>
        <v>7.6923076923076927E-2</v>
      </c>
      <c r="EA52" s="13"/>
      <c r="EB52" s="11"/>
      <c r="EC52" s="11"/>
      <c r="ED52" s="14"/>
      <c r="EE52" s="10"/>
      <c r="EF52" s="11"/>
      <c r="EG52" s="61">
        <f t="shared" si="755"/>
        <v>617</v>
      </c>
      <c r="EH52" s="61">
        <f t="shared" si="756"/>
        <v>58</v>
      </c>
      <c r="EI52" s="11">
        <v>421</v>
      </c>
      <c r="EJ52" s="12">
        <f t="shared" si="686"/>
        <v>0.71636952998379255</v>
      </c>
      <c r="EK52" s="11">
        <v>21</v>
      </c>
      <c r="EL52" s="12">
        <f t="shared" si="687"/>
        <v>4.7511312217194568E-2</v>
      </c>
      <c r="EM52" s="13"/>
      <c r="EN52" s="11"/>
      <c r="EO52" s="11"/>
      <c r="EP52" s="14"/>
      <c r="EQ52" s="10"/>
      <c r="ER52" s="11"/>
      <c r="ES52" s="61">
        <f t="shared" si="757"/>
        <v>621</v>
      </c>
      <c r="ET52" s="61">
        <f t="shared" si="758"/>
        <v>57</v>
      </c>
      <c r="EU52" s="11">
        <v>453</v>
      </c>
      <c r="EV52" s="12">
        <f t="shared" si="688"/>
        <v>0.75684380032206122</v>
      </c>
      <c r="EW52" s="11">
        <v>17</v>
      </c>
      <c r="EX52" s="12">
        <f t="shared" si="689"/>
        <v>3.6170212765957444E-2</v>
      </c>
      <c r="EY52" s="13"/>
      <c r="EZ52" s="11"/>
      <c r="FA52" s="11"/>
      <c r="FB52" s="14"/>
      <c r="FC52" s="10"/>
      <c r="FD52" s="11"/>
      <c r="FE52" s="61">
        <f t="shared" si="759"/>
        <v>614</v>
      </c>
      <c r="FF52" s="61">
        <f t="shared" si="760"/>
        <v>58</v>
      </c>
      <c r="FG52" s="11">
        <v>426</v>
      </c>
      <c r="FH52" s="12">
        <f t="shared" si="690"/>
        <v>0.73941368078175895</v>
      </c>
      <c r="FI52" s="11">
        <v>28</v>
      </c>
      <c r="FJ52" s="12">
        <f t="shared" si="691"/>
        <v>6.1674008810572688E-2</v>
      </c>
      <c r="FK52" s="13"/>
      <c r="FL52" s="11"/>
      <c r="FM52" s="11"/>
      <c r="FN52" s="14"/>
      <c r="FO52" s="10">
        <v>1</v>
      </c>
      <c r="FP52" s="11"/>
      <c r="FQ52" s="61">
        <f t="shared" si="761"/>
        <v>619</v>
      </c>
      <c r="FR52" s="61">
        <f t="shared" si="762"/>
        <v>57</v>
      </c>
      <c r="FS52" s="11">
        <v>411</v>
      </c>
      <c r="FT52" s="12">
        <f t="shared" si="692"/>
        <v>0.73021001615508885</v>
      </c>
      <c r="FU52" s="11">
        <v>41</v>
      </c>
      <c r="FV52" s="12">
        <f t="shared" si="693"/>
        <v>9.0707964601769914E-2</v>
      </c>
      <c r="FW52" s="13"/>
      <c r="FX52" s="11"/>
      <c r="FY52" s="11"/>
      <c r="FZ52" s="14"/>
      <c r="GA52" s="10"/>
      <c r="GB52" s="11"/>
      <c r="GC52" s="61">
        <f t="shared" si="763"/>
        <v>615</v>
      </c>
      <c r="GD52" s="61">
        <f t="shared" si="764"/>
        <v>58</v>
      </c>
      <c r="GE52" s="11">
        <v>416</v>
      </c>
      <c r="GF52" s="12">
        <f t="shared" si="694"/>
        <v>0.72032520325203253</v>
      </c>
      <c r="GG52" s="11">
        <v>27</v>
      </c>
      <c r="GH52" s="12">
        <f t="shared" si="695"/>
        <v>6.0948081264108354E-2</v>
      </c>
      <c r="GI52" s="584">
        <v>163.31800000000001</v>
      </c>
      <c r="GJ52" s="11"/>
      <c r="GK52" s="11"/>
      <c r="GL52" s="14"/>
      <c r="GM52" s="10"/>
      <c r="GN52" s="11"/>
      <c r="GO52" s="61">
        <f t="shared" si="765"/>
        <v>624</v>
      </c>
      <c r="GP52" s="61">
        <f t="shared" si="766"/>
        <v>57</v>
      </c>
      <c r="GQ52" s="11">
        <v>417</v>
      </c>
      <c r="GR52" s="12">
        <f t="shared" si="696"/>
        <v>0.70512820512820518</v>
      </c>
      <c r="GS52" s="11">
        <v>23</v>
      </c>
      <c r="GT52" s="12">
        <f t="shared" si="697"/>
        <v>5.2272727272727269E-2</v>
      </c>
      <c r="GU52" s="13"/>
      <c r="GV52" s="11"/>
      <c r="GW52" s="11"/>
      <c r="GX52" s="14"/>
      <c r="GY52" s="10"/>
      <c r="GZ52" s="11"/>
      <c r="HA52" s="61">
        <f t="shared" si="767"/>
        <v>175</v>
      </c>
      <c r="HB52" s="61">
        <f t="shared" si="768"/>
        <v>18</v>
      </c>
      <c r="HC52" s="11">
        <v>97</v>
      </c>
      <c r="HD52" s="12">
        <f t="shared" si="698"/>
        <v>0.63428571428571423</v>
      </c>
      <c r="HE52" s="11">
        <v>14</v>
      </c>
      <c r="HF52" s="12">
        <f t="shared" si="699"/>
        <v>0.12612612612612611</v>
      </c>
      <c r="HG52" s="13"/>
      <c r="HH52" s="11"/>
      <c r="HI52" s="11"/>
      <c r="HJ52" s="14"/>
      <c r="HK52" s="10"/>
      <c r="HL52" s="11"/>
      <c r="HM52" s="61">
        <f t="shared" si="769"/>
        <v>621</v>
      </c>
      <c r="HN52" s="61">
        <f t="shared" si="770"/>
        <v>58</v>
      </c>
      <c r="HO52" s="11">
        <v>418</v>
      </c>
      <c r="HP52" s="12">
        <f t="shared" si="700"/>
        <v>0.75523349436392917</v>
      </c>
      <c r="HQ52" s="11">
        <v>51</v>
      </c>
      <c r="HR52" s="12">
        <f t="shared" si="701"/>
        <v>0.10874200426439233</v>
      </c>
      <c r="HS52" s="13"/>
      <c r="HT52" s="11"/>
      <c r="HU52" s="11"/>
      <c r="HV52" s="14"/>
      <c r="HW52" s="10"/>
      <c r="HX52" s="11"/>
      <c r="HY52" s="61">
        <f t="shared" si="771"/>
        <v>622</v>
      </c>
      <c r="HZ52" s="61">
        <f t="shared" si="772"/>
        <v>58</v>
      </c>
      <c r="IA52" s="11">
        <v>432</v>
      </c>
      <c r="IB52" s="494">
        <f t="shared" si="702"/>
        <v>0.75723472668810288</v>
      </c>
      <c r="IC52" s="11">
        <v>39</v>
      </c>
      <c r="ID52" s="12">
        <f t="shared" si="703"/>
        <v>8.2802547770700632E-2</v>
      </c>
      <c r="IE52" s="13"/>
      <c r="IF52" s="11"/>
      <c r="IG52" s="11"/>
      <c r="IH52" s="285"/>
      <c r="II52" s="10">
        <v>1</v>
      </c>
      <c r="IJ52" s="11"/>
      <c r="IK52" s="61">
        <f t="shared" si="773"/>
        <v>620</v>
      </c>
      <c r="IL52" s="61">
        <f t="shared" si="774"/>
        <v>58</v>
      </c>
      <c r="IM52" s="11">
        <v>411</v>
      </c>
      <c r="IN52" s="12">
        <f t="shared" si="704"/>
        <v>0.72096774193548385</v>
      </c>
      <c r="IO52" s="11">
        <v>36</v>
      </c>
      <c r="IP52" s="12">
        <f t="shared" si="705"/>
        <v>8.0536912751677847E-2</v>
      </c>
      <c r="IQ52" s="13"/>
      <c r="IR52" s="11"/>
      <c r="IS52" s="11"/>
      <c r="IT52" s="285"/>
      <c r="IU52" s="10"/>
      <c r="IV52" s="11">
        <v>4</v>
      </c>
      <c r="IW52" s="61">
        <f t="shared" si="775"/>
        <v>0</v>
      </c>
      <c r="IX52" s="61">
        <v>42</v>
      </c>
      <c r="IY52" s="11"/>
      <c r="IZ52" s="12" t="e">
        <f t="shared" si="706"/>
        <v>#DIV/0!</v>
      </c>
      <c r="JA52" s="11"/>
      <c r="JB52" s="12" t="e">
        <f t="shared" si="707"/>
        <v>#DIV/0!</v>
      </c>
      <c r="JC52" s="13"/>
      <c r="JD52" s="11"/>
      <c r="JE52" s="11"/>
      <c r="JF52" s="285"/>
      <c r="JG52" s="10">
        <f t="shared" si="708"/>
        <v>7</v>
      </c>
      <c r="JH52" s="14">
        <f t="shared" si="709"/>
        <v>4</v>
      </c>
      <c r="JI52" s="373">
        <f t="shared" si="710"/>
        <v>11667</v>
      </c>
      <c r="JJ52" s="11">
        <f t="shared" si="711"/>
        <v>1133</v>
      </c>
      <c r="JK52" s="11">
        <f t="shared" si="712"/>
        <v>8650</v>
      </c>
      <c r="JL52" s="79">
        <f t="shared" si="713"/>
        <v>0.7414073883603326</v>
      </c>
      <c r="JM52" s="15">
        <f t="shared" si="714"/>
        <v>596</v>
      </c>
      <c r="JN52" s="12">
        <f t="shared" si="715"/>
        <v>6.8901734104046236E-2</v>
      </c>
      <c r="JO52" s="16">
        <v>56.2</v>
      </c>
      <c r="JP52" s="17">
        <v>7937</v>
      </c>
      <c r="JQ52" s="16">
        <f t="shared" si="143"/>
        <v>91.757225433526017</v>
      </c>
      <c r="JR52" s="16">
        <v>152</v>
      </c>
      <c r="JS52" s="450">
        <f t="shared" si="81"/>
        <v>0.25503355704697989</v>
      </c>
      <c r="JT52" s="15"/>
      <c r="JU52" s="285"/>
      <c r="JV52" s="404">
        <f t="shared" si="717"/>
        <v>0.76265091189314149</v>
      </c>
      <c r="JW52" s="401">
        <f t="shared" si="718"/>
        <v>0.73439917483238781</v>
      </c>
      <c r="JX52" s="406">
        <f t="shared" si="719"/>
        <v>0.72715605749486656</v>
      </c>
      <c r="JY52" s="743"/>
      <c r="JZ52" s="690"/>
      <c r="KA52" s="746"/>
      <c r="KB52" s="718">
        <f t="shared" ref="KB52" si="779">SUM(C57,O57,AA57,AM57,AY57,BK57,BW57)</f>
        <v>15</v>
      </c>
      <c r="KC52" s="714"/>
      <c r="KD52" s="714">
        <f t="shared" ref="KD52" si="780">SUM(CI57,CU57,DG57,DS57,EE57,EQ57,FC57)</f>
        <v>12</v>
      </c>
      <c r="KE52" s="714"/>
      <c r="KF52" s="714">
        <f t="shared" ref="KF52" si="781">SUM(FO57,GA57,GM57,GY57,HK57,HW57,II57)</f>
        <v>11</v>
      </c>
      <c r="KG52" s="759"/>
      <c r="KH52" s="761" t="s">
        <v>67</v>
      </c>
      <c r="KI52" s="67">
        <f t="shared" si="726"/>
        <v>3</v>
      </c>
      <c r="KJ52" s="451">
        <f t="shared" ref="KJ52" si="782">KI52/KB54</f>
        <v>7.6883649410558691E-4</v>
      </c>
      <c r="KK52" s="67">
        <f t="shared" si="728"/>
        <v>1</v>
      </c>
      <c r="KL52" s="452">
        <f t="shared" ref="KL52" si="783">KK52/KD54</f>
        <v>2.5753283543651818E-4</v>
      </c>
      <c r="KM52" s="67">
        <f t="shared" si="730"/>
        <v>2</v>
      </c>
      <c r="KN52" s="452">
        <f>KM52/KF54</f>
        <v>5.1255766273705791E-4</v>
      </c>
    </row>
    <row r="53" spans="1:300" ht="19.5" thickBot="1" x14ac:dyDescent="0.3">
      <c r="A53" s="734"/>
      <c r="B53" s="436">
        <f t="shared" si="731"/>
        <v>45634</v>
      </c>
      <c r="C53" s="10"/>
      <c r="D53" s="11"/>
      <c r="E53" s="61">
        <f t="shared" si="732"/>
        <v>612</v>
      </c>
      <c r="F53" s="61">
        <f t="shared" si="733"/>
        <v>58</v>
      </c>
      <c r="G53" s="11">
        <v>428</v>
      </c>
      <c r="H53" s="12">
        <f t="shared" si="665"/>
        <v>0.74836601307189543</v>
      </c>
      <c r="I53" s="11">
        <v>30</v>
      </c>
      <c r="J53" s="12">
        <f t="shared" si="734"/>
        <v>6.5502183406113537E-2</v>
      </c>
      <c r="K53" s="11"/>
      <c r="L53" s="11"/>
      <c r="M53" s="18"/>
      <c r="N53" s="20"/>
      <c r="O53" s="10"/>
      <c r="P53" s="11"/>
      <c r="Q53" s="61">
        <f t="shared" si="735"/>
        <v>623</v>
      </c>
      <c r="R53" s="61">
        <f t="shared" si="736"/>
        <v>58</v>
      </c>
      <c r="S53" s="11">
        <v>433</v>
      </c>
      <c r="T53" s="12">
        <f t="shared" si="666"/>
        <v>0.7335473515248796</v>
      </c>
      <c r="U53" s="11">
        <v>24</v>
      </c>
      <c r="V53" s="12">
        <f t="shared" si="667"/>
        <v>5.2516411378555797E-2</v>
      </c>
      <c r="W53" s="11"/>
      <c r="X53" s="11"/>
      <c r="Y53" s="18"/>
      <c r="Z53" s="20"/>
      <c r="AA53" s="10"/>
      <c r="AB53" s="11"/>
      <c r="AC53" s="61">
        <f t="shared" si="737"/>
        <v>625</v>
      </c>
      <c r="AD53" s="61">
        <f t="shared" si="738"/>
        <v>58</v>
      </c>
      <c r="AE53" s="11">
        <v>445</v>
      </c>
      <c r="AF53" s="12">
        <f t="shared" si="668"/>
        <v>0.73440000000000005</v>
      </c>
      <c r="AG53" s="11">
        <v>14</v>
      </c>
      <c r="AH53" s="12">
        <f t="shared" si="669"/>
        <v>3.0501089324618737E-2</v>
      </c>
      <c r="AI53" s="11"/>
      <c r="AJ53" s="11"/>
      <c r="AK53" s="18"/>
      <c r="AL53" s="20"/>
      <c r="AM53" s="10">
        <v>1</v>
      </c>
      <c r="AN53" s="11"/>
      <c r="AO53" s="61">
        <f t="shared" si="739"/>
        <v>169</v>
      </c>
      <c r="AP53" s="61">
        <f t="shared" si="740"/>
        <v>18</v>
      </c>
      <c r="AQ53" s="11">
        <v>118</v>
      </c>
      <c r="AR53" s="12">
        <f t="shared" si="670"/>
        <v>0.79881656804733725</v>
      </c>
      <c r="AS53" s="11">
        <v>17</v>
      </c>
      <c r="AT53" s="12">
        <f t="shared" si="671"/>
        <v>0.12592592592592591</v>
      </c>
      <c r="AU53" s="11"/>
      <c r="AV53" s="11"/>
      <c r="AW53" s="18"/>
      <c r="AX53" s="20"/>
      <c r="AY53" s="10"/>
      <c r="AZ53" s="11"/>
      <c r="BA53" s="61">
        <f t="shared" si="741"/>
        <v>622</v>
      </c>
      <c r="BB53" s="61">
        <f t="shared" si="742"/>
        <v>57</v>
      </c>
      <c r="BC53" s="11">
        <v>413</v>
      </c>
      <c r="BD53" s="12">
        <f t="shared" si="672"/>
        <v>0.71061093247588425</v>
      </c>
      <c r="BE53" s="11">
        <v>29</v>
      </c>
      <c r="BF53" s="12">
        <f t="shared" si="673"/>
        <v>6.561085972850679E-2</v>
      </c>
      <c r="BG53" s="11"/>
      <c r="BH53" s="11"/>
      <c r="BI53" s="18"/>
      <c r="BJ53" s="20"/>
      <c r="BK53" s="10"/>
      <c r="BL53" s="11"/>
      <c r="BM53" s="61">
        <f t="shared" si="743"/>
        <v>621</v>
      </c>
      <c r="BN53" s="61">
        <f t="shared" si="744"/>
        <v>57</v>
      </c>
      <c r="BO53" s="11">
        <v>423</v>
      </c>
      <c r="BP53" s="12">
        <f t="shared" si="674"/>
        <v>0.72463768115942029</v>
      </c>
      <c r="BQ53" s="11">
        <v>27</v>
      </c>
      <c r="BR53" s="12">
        <f t="shared" si="675"/>
        <v>0.06</v>
      </c>
      <c r="BS53" s="11"/>
      <c r="BT53" s="11"/>
      <c r="BU53" s="18"/>
      <c r="BV53" s="20"/>
      <c r="BW53" s="10">
        <v>1</v>
      </c>
      <c r="BX53" s="11"/>
      <c r="BY53" s="61">
        <f t="shared" si="745"/>
        <v>619</v>
      </c>
      <c r="BZ53" s="61">
        <f t="shared" si="746"/>
        <v>58</v>
      </c>
      <c r="CA53" s="11">
        <v>414</v>
      </c>
      <c r="CB53" s="12">
        <f t="shared" si="676"/>
        <v>0.71405492730210018</v>
      </c>
      <c r="CC53" s="11">
        <v>28</v>
      </c>
      <c r="CD53" s="12">
        <f t="shared" si="677"/>
        <v>6.3348416289592757E-2</v>
      </c>
      <c r="CE53" s="11"/>
      <c r="CF53" s="11"/>
      <c r="CG53" s="18"/>
      <c r="CH53" s="20"/>
      <c r="CI53" s="10">
        <v>1</v>
      </c>
      <c r="CJ53" s="11"/>
      <c r="CK53" s="61">
        <f t="shared" si="747"/>
        <v>614</v>
      </c>
      <c r="CL53" s="61">
        <f t="shared" si="748"/>
        <v>57</v>
      </c>
      <c r="CM53" s="11">
        <v>417</v>
      </c>
      <c r="CN53" s="12">
        <f t="shared" si="678"/>
        <v>0.71986970684039087</v>
      </c>
      <c r="CO53" s="11">
        <v>25</v>
      </c>
      <c r="CP53" s="12">
        <f t="shared" si="679"/>
        <v>5.6561085972850679E-2</v>
      </c>
      <c r="CQ53" s="13"/>
      <c r="CR53" s="11"/>
      <c r="CS53" s="18"/>
      <c r="CT53" s="20"/>
      <c r="CU53" s="10"/>
      <c r="CV53" s="11"/>
      <c r="CW53" s="61">
        <f t="shared" si="749"/>
        <v>621</v>
      </c>
      <c r="CX53" s="61">
        <f t="shared" si="750"/>
        <v>58</v>
      </c>
      <c r="CY53" s="11">
        <v>445</v>
      </c>
      <c r="CZ53" s="12">
        <f t="shared" si="680"/>
        <v>0.74235104669887275</v>
      </c>
      <c r="DA53" s="11">
        <v>16</v>
      </c>
      <c r="DB53" s="12">
        <f t="shared" si="681"/>
        <v>3.4707158351409979E-2</v>
      </c>
      <c r="DC53" s="11"/>
      <c r="DD53" s="11"/>
      <c r="DE53" s="18"/>
      <c r="DF53" s="20"/>
      <c r="DG53" s="10"/>
      <c r="DH53" s="11"/>
      <c r="DI53" s="61">
        <f t="shared" si="751"/>
        <v>619</v>
      </c>
      <c r="DJ53" s="61">
        <f t="shared" si="752"/>
        <v>58</v>
      </c>
      <c r="DK53" s="11">
        <v>461</v>
      </c>
      <c r="DL53" s="12">
        <f t="shared" si="682"/>
        <v>0.79321486268174479</v>
      </c>
      <c r="DM53" s="11">
        <v>30</v>
      </c>
      <c r="DN53" s="12">
        <f t="shared" si="683"/>
        <v>6.1099796334012219E-2</v>
      </c>
      <c r="DO53" s="11"/>
      <c r="DP53" s="11"/>
      <c r="DQ53" s="18"/>
      <c r="DR53" s="20"/>
      <c r="DS53" s="10">
        <v>2</v>
      </c>
      <c r="DT53" s="11"/>
      <c r="DU53" s="61">
        <f t="shared" si="753"/>
        <v>169</v>
      </c>
      <c r="DV53" s="61">
        <f t="shared" si="754"/>
        <v>17</v>
      </c>
      <c r="DW53" s="11">
        <v>116</v>
      </c>
      <c r="DX53" s="12">
        <f t="shared" si="684"/>
        <v>0.74556213017751483</v>
      </c>
      <c r="DY53" s="11">
        <v>10</v>
      </c>
      <c r="DZ53" s="12">
        <f t="shared" si="685"/>
        <v>7.9365079365079361E-2</v>
      </c>
      <c r="EA53" s="11"/>
      <c r="EB53" s="11"/>
      <c r="EC53" s="18"/>
      <c r="ED53" s="20"/>
      <c r="EE53" s="10"/>
      <c r="EF53" s="11"/>
      <c r="EG53" s="61">
        <f t="shared" si="755"/>
        <v>617</v>
      </c>
      <c r="EH53" s="61">
        <f t="shared" si="756"/>
        <v>58</v>
      </c>
      <c r="EI53" s="11">
        <v>417</v>
      </c>
      <c r="EJ53" s="12">
        <f t="shared" si="686"/>
        <v>0.74230145867098862</v>
      </c>
      <c r="EK53" s="11">
        <v>41</v>
      </c>
      <c r="EL53" s="12">
        <f t="shared" si="687"/>
        <v>8.9519650655021835E-2</v>
      </c>
      <c r="EM53" s="11"/>
      <c r="EN53" s="11"/>
      <c r="EO53" s="18"/>
      <c r="EP53" s="20"/>
      <c r="EQ53" s="10"/>
      <c r="ER53" s="11"/>
      <c r="ES53" s="61">
        <f t="shared" si="757"/>
        <v>621</v>
      </c>
      <c r="ET53" s="61">
        <f t="shared" si="758"/>
        <v>57</v>
      </c>
      <c r="EU53" s="11">
        <v>448</v>
      </c>
      <c r="EV53" s="12">
        <f t="shared" si="688"/>
        <v>0.76167471819645738</v>
      </c>
      <c r="EW53" s="11">
        <v>25</v>
      </c>
      <c r="EX53" s="12">
        <f t="shared" si="689"/>
        <v>5.2854122621564484E-2</v>
      </c>
      <c r="EY53" s="11"/>
      <c r="EZ53" s="11"/>
      <c r="FA53" s="18"/>
      <c r="FB53" s="20"/>
      <c r="FC53" s="10"/>
      <c r="FD53" s="11"/>
      <c r="FE53" s="61">
        <f t="shared" si="759"/>
        <v>614</v>
      </c>
      <c r="FF53" s="61">
        <f t="shared" si="760"/>
        <v>58</v>
      </c>
      <c r="FG53" s="11">
        <v>425</v>
      </c>
      <c r="FH53" s="12">
        <f t="shared" si="690"/>
        <v>0.74267100977198697</v>
      </c>
      <c r="FI53" s="11">
        <v>31</v>
      </c>
      <c r="FJ53" s="12">
        <f t="shared" si="691"/>
        <v>6.798245614035088E-2</v>
      </c>
      <c r="FK53" s="11"/>
      <c r="FL53" s="11"/>
      <c r="FM53" s="18"/>
      <c r="FN53" s="20"/>
      <c r="FO53" s="10"/>
      <c r="FP53" s="11"/>
      <c r="FQ53" s="61">
        <f t="shared" si="761"/>
        <v>619</v>
      </c>
      <c r="FR53" s="61">
        <f t="shared" si="762"/>
        <v>57</v>
      </c>
      <c r="FS53" s="11">
        <v>461</v>
      </c>
      <c r="FT53" s="12">
        <f t="shared" si="692"/>
        <v>0.81583198707592897</v>
      </c>
      <c r="FU53" s="11">
        <v>44</v>
      </c>
      <c r="FV53" s="12">
        <f t="shared" si="693"/>
        <v>8.7128712871287123E-2</v>
      </c>
      <c r="FW53" s="11"/>
      <c r="FX53" s="11"/>
      <c r="FY53" s="18"/>
      <c r="FZ53" s="20"/>
      <c r="GA53" s="10">
        <v>1</v>
      </c>
      <c r="GB53" s="11"/>
      <c r="GC53" s="61">
        <f t="shared" si="763"/>
        <v>614</v>
      </c>
      <c r="GD53" s="61">
        <f t="shared" si="764"/>
        <v>58</v>
      </c>
      <c r="GE53" s="11">
        <v>415</v>
      </c>
      <c r="GF53" s="12">
        <f t="shared" si="694"/>
        <v>0.74429967426710097</v>
      </c>
      <c r="GG53" s="11">
        <v>42</v>
      </c>
      <c r="GH53" s="12">
        <f t="shared" si="695"/>
        <v>9.1903719912472648E-2</v>
      </c>
      <c r="GI53" s="11"/>
      <c r="GJ53" s="11"/>
      <c r="GK53" s="18"/>
      <c r="GL53" s="20"/>
      <c r="GM53" s="10"/>
      <c r="GN53" s="11"/>
      <c r="GO53" s="61">
        <f t="shared" si="765"/>
        <v>624</v>
      </c>
      <c r="GP53" s="61">
        <f t="shared" si="766"/>
        <v>57</v>
      </c>
      <c r="GQ53" s="11">
        <v>451</v>
      </c>
      <c r="GR53" s="12">
        <f t="shared" si="696"/>
        <v>0.77243589743589747</v>
      </c>
      <c r="GS53" s="11">
        <v>31</v>
      </c>
      <c r="GT53" s="12">
        <f t="shared" si="697"/>
        <v>6.4315352697095429E-2</v>
      </c>
      <c r="GU53" s="11"/>
      <c r="GV53" s="11"/>
      <c r="GW53" s="18"/>
      <c r="GX53" s="20"/>
      <c r="GY53" s="10"/>
      <c r="GZ53" s="11"/>
      <c r="HA53" s="61">
        <f t="shared" si="767"/>
        <v>175</v>
      </c>
      <c r="HB53" s="61">
        <f t="shared" si="768"/>
        <v>18</v>
      </c>
      <c r="HC53" s="11">
        <v>100</v>
      </c>
      <c r="HD53" s="12">
        <f t="shared" si="698"/>
        <v>0.66285714285714281</v>
      </c>
      <c r="HE53" s="11">
        <v>16</v>
      </c>
      <c r="HF53" s="12">
        <f t="shared" si="699"/>
        <v>0.13793103448275862</v>
      </c>
      <c r="HG53" s="11"/>
      <c r="HH53" s="11"/>
      <c r="HI53" s="18"/>
      <c r="HJ53" s="20"/>
      <c r="HK53" s="10"/>
      <c r="HL53" s="11"/>
      <c r="HM53" s="61">
        <f t="shared" si="769"/>
        <v>621</v>
      </c>
      <c r="HN53" s="61">
        <f t="shared" si="770"/>
        <v>58</v>
      </c>
      <c r="HO53" s="11">
        <v>423</v>
      </c>
      <c r="HP53" s="12">
        <f t="shared" si="700"/>
        <v>0.74879227053140096</v>
      </c>
      <c r="HQ53" s="11">
        <v>42</v>
      </c>
      <c r="HR53" s="12">
        <f t="shared" si="701"/>
        <v>9.0322580645161285E-2</v>
      </c>
      <c r="HS53" s="11"/>
      <c r="HT53" s="11"/>
      <c r="HU53" s="18"/>
      <c r="HV53" s="20"/>
      <c r="HW53" s="10"/>
      <c r="HX53" s="11"/>
      <c r="HY53" s="61">
        <f t="shared" si="771"/>
        <v>622</v>
      </c>
      <c r="HZ53" s="61">
        <f t="shared" si="772"/>
        <v>58</v>
      </c>
      <c r="IA53" s="11">
        <v>406</v>
      </c>
      <c r="IB53" s="12">
        <f t="shared" si="702"/>
        <v>0.69292604501607713</v>
      </c>
      <c r="IC53" s="11">
        <v>25</v>
      </c>
      <c r="ID53" s="12">
        <f t="shared" si="703"/>
        <v>5.8004640371229696E-2</v>
      </c>
      <c r="IE53" s="584">
        <v>165</v>
      </c>
      <c r="IF53" s="11"/>
      <c r="IG53" s="18"/>
      <c r="IH53" s="21"/>
      <c r="II53" s="10"/>
      <c r="IJ53" s="11"/>
      <c r="IK53" s="61">
        <f t="shared" si="773"/>
        <v>620</v>
      </c>
      <c r="IL53" s="61">
        <f t="shared" si="774"/>
        <v>58</v>
      </c>
      <c r="IM53" s="11">
        <v>403</v>
      </c>
      <c r="IN53" s="12">
        <f t="shared" si="704"/>
        <v>0.7</v>
      </c>
      <c r="IO53" s="11">
        <v>31</v>
      </c>
      <c r="IP53" s="12">
        <f t="shared" si="705"/>
        <v>7.1428571428571425E-2</v>
      </c>
      <c r="IQ53" s="13"/>
      <c r="IR53" s="11"/>
      <c r="IS53" s="18"/>
      <c r="IT53" s="21"/>
      <c r="IU53" s="10"/>
      <c r="IV53" s="11"/>
      <c r="IW53" s="61">
        <f t="shared" si="775"/>
        <v>0</v>
      </c>
      <c r="IX53" s="61">
        <f t="shared" si="776"/>
        <v>42</v>
      </c>
      <c r="IY53" s="11"/>
      <c r="IZ53" s="12" t="e">
        <f t="shared" si="706"/>
        <v>#DIV/0!</v>
      </c>
      <c r="JA53" s="11"/>
      <c r="JB53" s="12" t="e">
        <f t="shared" si="707"/>
        <v>#DIV/0!</v>
      </c>
      <c r="JC53" s="13"/>
      <c r="JD53" s="11"/>
      <c r="JE53" s="18"/>
      <c r="JF53" s="21"/>
      <c r="JG53" s="10">
        <f t="shared" si="708"/>
        <v>6</v>
      </c>
      <c r="JH53" s="14">
        <f t="shared" si="709"/>
        <v>0</v>
      </c>
      <c r="JI53" s="373">
        <f t="shared" si="710"/>
        <v>11661</v>
      </c>
      <c r="JJ53" s="11">
        <f t="shared" si="711"/>
        <v>1133</v>
      </c>
      <c r="JK53" s="11">
        <f t="shared" si="712"/>
        <v>8640</v>
      </c>
      <c r="JL53" s="79">
        <f t="shared" si="713"/>
        <v>0.74093130949318242</v>
      </c>
      <c r="JM53" s="15">
        <f t="shared" si="714"/>
        <v>578</v>
      </c>
      <c r="JN53" s="12">
        <f t="shared" si="715"/>
        <v>6.6898148148148151E-2</v>
      </c>
      <c r="JO53" s="16">
        <v>54.4</v>
      </c>
      <c r="JP53" s="17">
        <v>8009</v>
      </c>
      <c r="JQ53" s="16">
        <f t="shared" si="143"/>
        <v>92.696759259259252</v>
      </c>
      <c r="JR53" s="16">
        <v>230</v>
      </c>
      <c r="JS53" s="450">
        <f t="shared" si="81"/>
        <v>0.39792387543252594</v>
      </c>
      <c r="JT53" s="18"/>
      <c r="JU53" s="21"/>
      <c r="JV53" s="404">
        <f t="shared" si="717"/>
        <v>0.73066049858648163</v>
      </c>
      <c r="JW53" s="401">
        <f t="shared" si="718"/>
        <v>0.75019354838709673</v>
      </c>
      <c r="JX53" s="406">
        <f t="shared" si="719"/>
        <v>0.7419768934531451</v>
      </c>
      <c r="JY53" s="743"/>
      <c r="JZ53" s="690"/>
      <c r="KA53" s="746"/>
      <c r="KB53" s="719"/>
      <c r="KC53" s="716"/>
      <c r="KD53" s="716"/>
      <c r="KE53" s="716"/>
      <c r="KF53" s="716"/>
      <c r="KG53" s="760"/>
      <c r="KH53" s="758"/>
      <c r="KI53" s="67">
        <f t="shared" si="726"/>
        <v>2</v>
      </c>
      <c r="KJ53" s="451">
        <f t="shared" ref="KJ53" si="784">KI53/KB54</f>
        <v>5.1255766273705791E-4</v>
      </c>
      <c r="KK53" s="67">
        <f t="shared" si="728"/>
        <v>3</v>
      </c>
      <c r="KL53" s="452">
        <f t="shared" ref="KL53" si="785">KK53/KD54</f>
        <v>7.7259850630955449E-4</v>
      </c>
      <c r="KM53" s="67">
        <f t="shared" si="730"/>
        <v>1</v>
      </c>
      <c r="KN53" s="452">
        <f>KM53/KF54</f>
        <v>2.5627883136852895E-4</v>
      </c>
    </row>
    <row r="54" spans="1:300" ht="19.5" thickTop="1" x14ac:dyDescent="0.25">
      <c r="A54" s="734"/>
      <c r="B54" s="436">
        <f>+B53+1</f>
        <v>45635</v>
      </c>
      <c r="C54" s="10">
        <v>1</v>
      </c>
      <c r="D54" s="11"/>
      <c r="E54" s="61">
        <f t="shared" si="732"/>
        <v>611</v>
      </c>
      <c r="F54" s="61">
        <f t="shared" si="733"/>
        <v>58</v>
      </c>
      <c r="G54" s="11">
        <v>448</v>
      </c>
      <c r="H54" s="12">
        <f t="shared" si="665"/>
        <v>0.7725040916530278</v>
      </c>
      <c r="I54" s="11">
        <v>24</v>
      </c>
      <c r="J54" s="12">
        <f t="shared" si="734"/>
        <v>5.0847457627118647E-2</v>
      </c>
      <c r="K54" s="13"/>
      <c r="L54" s="13"/>
      <c r="M54" s="25"/>
      <c r="N54" s="37"/>
      <c r="O54" s="10"/>
      <c r="P54" s="11"/>
      <c r="Q54" s="61">
        <f t="shared" si="735"/>
        <v>623</v>
      </c>
      <c r="R54" s="61">
        <f t="shared" si="736"/>
        <v>58</v>
      </c>
      <c r="S54" s="11">
        <v>431</v>
      </c>
      <c r="T54" s="12">
        <f t="shared" si="666"/>
        <v>0.7207062600321027</v>
      </c>
      <c r="U54" s="11">
        <v>18</v>
      </c>
      <c r="V54" s="12">
        <f t="shared" si="667"/>
        <v>4.0089086859688199E-2</v>
      </c>
      <c r="W54" s="13"/>
      <c r="X54" s="13"/>
      <c r="Y54" s="25"/>
      <c r="Z54" s="37"/>
      <c r="AA54" s="10">
        <v>1</v>
      </c>
      <c r="AB54" s="11"/>
      <c r="AC54" s="61">
        <f t="shared" si="737"/>
        <v>624</v>
      </c>
      <c r="AD54" s="61">
        <f t="shared" si="738"/>
        <v>58</v>
      </c>
      <c r="AE54" s="11">
        <v>447</v>
      </c>
      <c r="AF54" s="12">
        <f t="shared" si="668"/>
        <v>0.76121794871794868</v>
      </c>
      <c r="AG54" s="11">
        <v>28</v>
      </c>
      <c r="AH54" s="12">
        <f t="shared" si="669"/>
        <v>5.894736842105263E-2</v>
      </c>
      <c r="AI54" s="13"/>
      <c r="AJ54" s="13"/>
      <c r="AK54" s="25"/>
      <c r="AL54" s="37"/>
      <c r="AM54" s="10"/>
      <c r="AN54" s="11"/>
      <c r="AO54" s="61">
        <f t="shared" si="739"/>
        <v>169</v>
      </c>
      <c r="AP54" s="61">
        <f t="shared" si="740"/>
        <v>18</v>
      </c>
      <c r="AQ54" s="11">
        <v>109</v>
      </c>
      <c r="AR54" s="12">
        <f t="shared" si="670"/>
        <v>0.72781065088757402</v>
      </c>
      <c r="AS54" s="11">
        <v>14</v>
      </c>
      <c r="AT54" s="12">
        <f t="shared" si="671"/>
        <v>0.11382113821138211</v>
      </c>
      <c r="AU54" s="13"/>
      <c r="AV54" s="13"/>
      <c r="AW54" s="25"/>
      <c r="AX54" s="37"/>
      <c r="AY54" s="10"/>
      <c r="AZ54" s="11"/>
      <c r="BA54" s="61">
        <f t="shared" si="741"/>
        <v>622</v>
      </c>
      <c r="BB54" s="61">
        <f t="shared" si="742"/>
        <v>57</v>
      </c>
      <c r="BC54" s="11">
        <v>417</v>
      </c>
      <c r="BD54" s="12">
        <f t="shared" si="672"/>
        <v>0.68167202572347263</v>
      </c>
      <c r="BE54" s="11">
        <v>7</v>
      </c>
      <c r="BF54" s="12">
        <f t="shared" si="673"/>
        <v>1.6509433962264151E-2</v>
      </c>
      <c r="BG54" s="13"/>
      <c r="BH54" s="13"/>
      <c r="BI54" s="25"/>
      <c r="BJ54" s="37"/>
      <c r="BK54" s="10"/>
      <c r="BL54" s="11"/>
      <c r="BM54" s="61">
        <f t="shared" si="743"/>
        <v>621</v>
      </c>
      <c r="BN54" s="61">
        <f t="shared" si="744"/>
        <v>57</v>
      </c>
      <c r="BO54" s="11">
        <v>440</v>
      </c>
      <c r="BP54" s="12">
        <f t="shared" si="674"/>
        <v>0.7375201288244766</v>
      </c>
      <c r="BQ54" s="11">
        <v>18</v>
      </c>
      <c r="BR54" s="12">
        <f t="shared" si="675"/>
        <v>3.9301310043668124E-2</v>
      </c>
      <c r="BS54" s="13"/>
      <c r="BT54" s="13"/>
      <c r="BU54" s="25"/>
      <c r="BV54" s="37"/>
      <c r="BW54" s="10"/>
      <c r="BX54" s="11"/>
      <c r="BY54" s="61">
        <f t="shared" si="745"/>
        <v>619</v>
      </c>
      <c r="BZ54" s="61">
        <f t="shared" si="746"/>
        <v>58</v>
      </c>
      <c r="CA54" s="11">
        <v>420</v>
      </c>
      <c r="CB54" s="12">
        <f t="shared" si="676"/>
        <v>0.72536348949919227</v>
      </c>
      <c r="CC54" s="11">
        <v>29</v>
      </c>
      <c r="CD54" s="12">
        <f t="shared" si="677"/>
        <v>6.4587973273942098E-2</v>
      </c>
      <c r="CE54" s="13"/>
      <c r="CF54" s="13"/>
      <c r="CG54" s="25"/>
      <c r="CH54" s="37"/>
      <c r="CI54" s="10"/>
      <c r="CJ54" s="11"/>
      <c r="CK54" s="61">
        <f t="shared" si="747"/>
        <v>614</v>
      </c>
      <c r="CL54" s="61">
        <f t="shared" si="748"/>
        <v>57</v>
      </c>
      <c r="CM54" s="11">
        <v>414</v>
      </c>
      <c r="CN54" s="12">
        <f t="shared" si="678"/>
        <v>0.70846905537459282</v>
      </c>
      <c r="CO54" s="11">
        <v>21</v>
      </c>
      <c r="CP54" s="12">
        <f t="shared" si="679"/>
        <v>4.8275862068965517E-2</v>
      </c>
      <c r="CQ54" s="13"/>
      <c r="CR54" s="13"/>
      <c r="CS54" s="25"/>
      <c r="CT54" s="37"/>
      <c r="CU54" s="10"/>
      <c r="CV54" s="11"/>
      <c r="CW54" s="61">
        <f t="shared" si="749"/>
        <v>621</v>
      </c>
      <c r="CX54" s="61">
        <f t="shared" si="750"/>
        <v>58</v>
      </c>
      <c r="CY54" s="11">
        <v>432</v>
      </c>
      <c r="CZ54" s="12">
        <f t="shared" si="680"/>
        <v>0.7375201288244766</v>
      </c>
      <c r="DA54" s="11">
        <v>26</v>
      </c>
      <c r="DB54" s="12">
        <f t="shared" si="681"/>
        <v>5.6768558951965066E-2</v>
      </c>
      <c r="DC54" s="13"/>
      <c r="DD54" s="13"/>
      <c r="DE54" s="25"/>
      <c r="DF54" s="37"/>
      <c r="DG54" s="10"/>
      <c r="DH54" s="11"/>
      <c r="DI54" s="61">
        <f t="shared" si="751"/>
        <v>619</v>
      </c>
      <c r="DJ54" s="61">
        <f t="shared" si="752"/>
        <v>58</v>
      </c>
      <c r="DK54" s="11">
        <v>434</v>
      </c>
      <c r="DL54" s="12">
        <f t="shared" si="682"/>
        <v>0.74636510500807751</v>
      </c>
      <c r="DM54" s="11">
        <v>28</v>
      </c>
      <c r="DN54" s="12">
        <f t="shared" si="683"/>
        <v>6.0606060606060608E-2</v>
      </c>
      <c r="DO54" s="13"/>
      <c r="DP54" s="13"/>
      <c r="DQ54" s="25"/>
      <c r="DR54" s="37"/>
      <c r="DS54" s="10"/>
      <c r="DT54" s="11"/>
      <c r="DU54" s="61">
        <f t="shared" si="753"/>
        <v>169</v>
      </c>
      <c r="DV54" s="61">
        <f t="shared" si="754"/>
        <v>17</v>
      </c>
      <c r="DW54" s="11">
        <v>119</v>
      </c>
      <c r="DX54" s="12">
        <f t="shared" si="684"/>
        <v>0.78106508875739644</v>
      </c>
      <c r="DY54" s="11">
        <v>13</v>
      </c>
      <c r="DZ54" s="12">
        <f t="shared" si="685"/>
        <v>9.8484848484848481E-2</v>
      </c>
      <c r="EA54" s="13"/>
      <c r="EB54" s="13"/>
      <c r="EC54" s="25"/>
      <c r="ED54" s="37"/>
      <c r="EE54" s="10"/>
      <c r="EF54" s="11"/>
      <c r="EG54" s="61">
        <f t="shared" si="755"/>
        <v>617</v>
      </c>
      <c r="EH54" s="61">
        <f t="shared" si="756"/>
        <v>58</v>
      </c>
      <c r="EI54" s="11">
        <v>439</v>
      </c>
      <c r="EJ54" s="12">
        <f t="shared" si="686"/>
        <v>0.76012965964343593</v>
      </c>
      <c r="EK54" s="11">
        <v>30</v>
      </c>
      <c r="EL54" s="12">
        <f t="shared" si="687"/>
        <v>6.3965884861407252E-2</v>
      </c>
      <c r="EM54" s="13"/>
      <c r="EN54" s="13"/>
      <c r="EO54" s="25"/>
      <c r="EP54" s="37"/>
      <c r="EQ54" s="10"/>
      <c r="ER54" s="11"/>
      <c r="ES54" s="61">
        <f t="shared" si="757"/>
        <v>621</v>
      </c>
      <c r="ET54" s="61">
        <f t="shared" si="758"/>
        <v>57</v>
      </c>
      <c r="EU54" s="11">
        <v>457</v>
      </c>
      <c r="EV54" s="12">
        <f t="shared" si="688"/>
        <v>0.77777777777777779</v>
      </c>
      <c r="EW54" s="11">
        <v>26</v>
      </c>
      <c r="EX54" s="12">
        <f t="shared" si="689"/>
        <v>5.3830227743271224E-2</v>
      </c>
      <c r="EY54" s="13"/>
      <c r="EZ54" s="13"/>
      <c r="FA54" s="25"/>
      <c r="FB54" s="37"/>
      <c r="FC54" s="10"/>
      <c r="FD54" s="11"/>
      <c r="FE54" s="61">
        <f t="shared" si="759"/>
        <v>614</v>
      </c>
      <c r="FF54" s="61">
        <f t="shared" si="760"/>
        <v>58</v>
      </c>
      <c r="FG54" s="11">
        <v>423</v>
      </c>
      <c r="FH54" s="12">
        <f t="shared" si="690"/>
        <v>0.71824104234527686</v>
      </c>
      <c r="FI54" s="11">
        <v>18</v>
      </c>
      <c r="FJ54" s="12">
        <f t="shared" si="691"/>
        <v>4.0816326530612242E-2</v>
      </c>
      <c r="FK54" s="13"/>
      <c r="FL54" s="13"/>
      <c r="FM54" s="25"/>
      <c r="FN54" s="37"/>
      <c r="FO54" s="10"/>
      <c r="FP54" s="11"/>
      <c r="FQ54" s="61">
        <f t="shared" si="761"/>
        <v>619</v>
      </c>
      <c r="FR54" s="61">
        <f t="shared" si="762"/>
        <v>57</v>
      </c>
      <c r="FS54" s="11">
        <v>438</v>
      </c>
      <c r="FT54" s="12">
        <f t="shared" si="692"/>
        <v>0.77705977382875602</v>
      </c>
      <c r="FU54" s="11">
        <v>43</v>
      </c>
      <c r="FV54" s="12">
        <f t="shared" si="693"/>
        <v>8.9397089397089402E-2</v>
      </c>
      <c r="FW54" s="13"/>
      <c r="FX54" s="13"/>
      <c r="FY54" s="25"/>
      <c r="FZ54" s="37"/>
      <c r="GA54" s="10"/>
      <c r="GB54" s="11"/>
      <c r="GC54" s="61">
        <f t="shared" si="763"/>
        <v>614</v>
      </c>
      <c r="GD54" s="61">
        <f t="shared" si="764"/>
        <v>58</v>
      </c>
      <c r="GE54" s="11">
        <v>429</v>
      </c>
      <c r="GF54" s="12">
        <f t="shared" si="694"/>
        <v>0.74429967426710097</v>
      </c>
      <c r="GG54" s="11">
        <v>28</v>
      </c>
      <c r="GH54" s="12">
        <f t="shared" si="695"/>
        <v>6.1269146608315096E-2</v>
      </c>
      <c r="GI54" s="13"/>
      <c r="GJ54" s="13"/>
      <c r="GK54" s="25"/>
      <c r="GL54" s="37"/>
      <c r="GM54" s="10"/>
      <c r="GN54" s="11"/>
      <c r="GO54" s="61">
        <f t="shared" si="765"/>
        <v>624</v>
      </c>
      <c r="GP54" s="61">
        <f t="shared" si="766"/>
        <v>57</v>
      </c>
      <c r="GQ54" s="11">
        <v>426</v>
      </c>
      <c r="GR54" s="12">
        <f t="shared" si="696"/>
        <v>0.72596153846153844</v>
      </c>
      <c r="GS54" s="11">
        <v>27</v>
      </c>
      <c r="GT54" s="12">
        <f t="shared" si="697"/>
        <v>5.9602649006622516E-2</v>
      </c>
      <c r="GU54" s="13"/>
      <c r="GV54" s="13"/>
      <c r="GW54" s="25"/>
      <c r="GX54" s="37"/>
      <c r="GY54" s="10">
        <v>1</v>
      </c>
      <c r="GZ54" s="11"/>
      <c r="HA54" s="61">
        <f t="shared" si="767"/>
        <v>174</v>
      </c>
      <c r="HB54" s="61">
        <f t="shared" si="768"/>
        <v>18</v>
      </c>
      <c r="HC54" s="11">
        <v>101</v>
      </c>
      <c r="HD54" s="12">
        <f t="shared" si="698"/>
        <v>0.67241379310344829</v>
      </c>
      <c r="HE54" s="11">
        <v>16</v>
      </c>
      <c r="HF54" s="12">
        <f t="shared" si="699"/>
        <v>0.13675213675213677</v>
      </c>
      <c r="HG54" s="13"/>
      <c r="HH54" s="13"/>
      <c r="HI54" s="25"/>
      <c r="HJ54" s="37"/>
      <c r="HK54" s="10"/>
      <c r="HL54" s="11"/>
      <c r="HM54" s="61">
        <f t="shared" si="769"/>
        <v>621</v>
      </c>
      <c r="HN54" s="61">
        <f t="shared" si="770"/>
        <v>58</v>
      </c>
      <c r="HO54" s="11">
        <v>417</v>
      </c>
      <c r="HP54" s="12">
        <f t="shared" si="700"/>
        <v>0.74235104669887275</v>
      </c>
      <c r="HQ54" s="11">
        <v>44</v>
      </c>
      <c r="HR54" s="12">
        <f t="shared" si="701"/>
        <v>9.5444685466377438E-2</v>
      </c>
      <c r="HS54" s="13"/>
      <c r="HT54" s="13"/>
      <c r="HU54" s="25"/>
      <c r="HV54" s="37"/>
      <c r="HW54" s="10"/>
      <c r="HX54" s="11"/>
      <c r="HY54" s="61">
        <f t="shared" si="771"/>
        <v>622</v>
      </c>
      <c r="HZ54" s="61">
        <f t="shared" si="772"/>
        <v>58</v>
      </c>
      <c r="IA54" s="11">
        <v>424</v>
      </c>
      <c r="IB54" s="12">
        <f t="shared" si="702"/>
        <v>0.73954983922829587</v>
      </c>
      <c r="IC54" s="11">
        <v>36</v>
      </c>
      <c r="ID54" s="12">
        <f t="shared" si="703"/>
        <v>7.8260869565217397E-2</v>
      </c>
      <c r="IE54" s="13"/>
      <c r="IF54" s="13"/>
      <c r="IG54" s="25"/>
      <c r="IH54" s="24"/>
      <c r="II54" s="10"/>
      <c r="IJ54" s="11"/>
      <c r="IK54" s="61">
        <f t="shared" si="773"/>
        <v>620</v>
      </c>
      <c r="IL54" s="61">
        <f t="shared" si="774"/>
        <v>58</v>
      </c>
      <c r="IM54" s="11">
        <v>419</v>
      </c>
      <c r="IN54" s="12">
        <f t="shared" si="704"/>
        <v>0.72096774193548385</v>
      </c>
      <c r="IO54" s="11">
        <v>28</v>
      </c>
      <c r="IP54" s="12">
        <f t="shared" si="705"/>
        <v>6.2639821029082776E-2</v>
      </c>
      <c r="IQ54" s="13"/>
      <c r="IR54" s="13"/>
      <c r="IS54" s="25"/>
      <c r="IT54" s="24"/>
      <c r="IU54" s="10"/>
      <c r="IV54" s="11"/>
      <c r="IW54" s="61">
        <f t="shared" si="775"/>
        <v>0</v>
      </c>
      <c r="IX54" s="61">
        <f t="shared" si="776"/>
        <v>42</v>
      </c>
      <c r="IY54" s="11"/>
      <c r="IZ54" s="12" t="e">
        <f t="shared" si="706"/>
        <v>#DIV/0!</v>
      </c>
      <c r="JA54" s="11"/>
      <c r="JB54" s="12" t="e">
        <f t="shared" si="707"/>
        <v>#DIV/0!</v>
      </c>
      <c r="JC54" s="13"/>
      <c r="JD54" s="13"/>
      <c r="JE54" s="25"/>
      <c r="JF54" s="24"/>
      <c r="JG54" s="10">
        <f t="shared" si="708"/>
        <v>3</v>
      </c>
      <c r="JH54" s="14">
        <f t="shared" si="709"/>
        <v>0</v>
      </c>
      <c r="JI54" s="373">
        <f t="shared" si="710"/>
        <v>11658</v>
      </c>
      <c r="JJ54" s="11">
        <f t="shared" si="711"/>
        <v>1133</v>
      </c>
      <c r="JK54" s="11">
        <f t="shared" si="712"/>
        <v>8606</v>
      </c>
      <c r="JL54" s="79">
        <f t="shared" si="713"/>
        <v>0.73820552410361984</v>
      </c>
      <c r="JM54" s="15">
        <f t="shared" si="714"/>
        <v>522</v>
      </c>
      <c r="JN54" s="12">
        <f t="shared" si="715"/>
        <v>6.0655356727864283E-2</v>
      </c>
      <c r="JO54" s="16">
        <v>52.9</v>
      </c>
      <c r="JP54" s="17">
        <v>7963</v>
      </c>
      <c r="JQ54" s="16">
        <f t="shared" si="143"/>
        <v>92.528468510341625</v>
      </c>
      <c r="JR54" s="16">
        <v>154</v>
      </c>
      <c r="JS54" s="450">
        <f t="shared" si="81"/>
        <v>0.2950191570881226</v>
      </c>
      <c r="JT54" s="23"/>
      <c r="JU54" s="399"/>
      <c r="JV54" s="404">
        <f t="shared" si="717"/>
        <v>0.73283620467986632</v>
      </c>
      <c r="JW54" s="401">
        <f t="shared" si="718"/>
        <v>0.74322580645161296</v>
      </c>
      <c r="JX54" s="406">
        <f t="shared" si="719"/>
        <v>0.73857216230097589</v>
      </c>
      <c r="JY54" s="743"/>
      <c r="JZ54" s="690"/>
      <c r="KA54" s="746"/>
      <c r="KB54" s="718">
        <f t="shared" ref="KB54" si="786">SUM(E47,Q47,AC47,AO47,BA47,BM47,BY47)</f>
        <v>3902</v>
      </c>
      <c r="KC54" s="714"/>
      <c r="KD54" s="714">
        <f t="shared" ref="KD54" si="787">SUM(CK47,CW47,DI47,DU47,EG47,ES47,FE47)</f>
        <v>3883</v>
      </c>
      <c r="KE54" s="714"/>
      <c r="KF54" s="714">
        <f t="shared" ref="KF54" si="788">SUM(FQ47,GC47,GO47,HA47,HM47,HY47,IK47)</f>
        <v>3902</v>
      </c>
      <c r="KG54" s="759"/>
      <c r="KH54" s="761" t="s">
        <v>65</v>
      </c>
      <c r="KI54" s="67">
        <f t="shared" si="726"/>
        <v>2</v>
      </c>
      <c r="KJ54" s="451">
        <f t="shared" ref="KJ54" si="789">KI54/KB54</f>
        <v>5.1255766273705791E-4</v>
      </c>
      <c r="KK54" s="67">
        <f t="shared" si="728"/>
        <v>0</v>
      </c>
      <c r="KL54" s="452">
        <f t="shared" ref="KL54" si="790">KK54/KD54</f>
        <v>0</v>
      </c>
      <c r="KM54" s="67">
        <f t="shared" si="730"/>
        <v>1</v>
      </c>
      <c r="KN54" s="452">
        <f>KM54/KF54</f>
        <v>2.5627883136852895E-4</v>
      </c>
    </row>
    <row r="55" spans="1:300" ht="19.5" thickBot="1" x14ac:dyDescent="0.3">
      <c r="A55" s="734"/>
      <c r="B55" s="436">
        <f t="shared" si="731"/>
        <v>45636</v>
      </c>
      <c r="C55" s="10"/>
      <c r="D55" s="11"/>
      <c r="E55" s="61">
        <f t="shared" si="732"/>
        <v>611</v>
      </c>
      <c r="F55" s="61">
        <f t="shared" si="733"/>
        <v>58</v>
      </c>
      <c r="G55" s="11">
        <v>448</v>
      </c>
      <c r="H55" s="12">
        <f t="shared" si="665"/>
        <v>0.7725040916530278</v>
      </c>
      <c r="I55" s="11">
        <v>24</v>
      </c>
      <c r="J55" s="12">
        <f t="shared" si="734"/>
        <v>5.0847457627118647E-2</v>
      </c>
      <c r="K55" s="13"/>
      <c r="L55" s="11"/>
      <c r="M55" s="25"/>
      <c r="N55" s="37"/>
      <c r="O55" s="10"/>
      <c r="P55" s="11"/>
      <c r="Q55" s="61">
        <f t="shared" si="735"/>
        <v>623</v>
      </c>
      <c r="R55" s="61">
        <f t="shared" si="736"/>
        <v>58</v>
      </c>
      <c r="S55" s="11">
        <v>457</v>
      </c>
      <c r="T55" s="12">
        <f t="shared" si="666"/>
        <v>0.7704654895666132</v>
      </c>
      <c r="U55" s="11">
        <v>23</v>
      </c>
      <c r="V55" s="12">
        <f t="shared" si="667"/>
        <v>4.791666666666667E-2</v>
      </c>
      <c r="W55" s="13"/>
      <c r="X55" s="11"/>
      <c r="Y55" s="25"/>
      <c r="Z55" s="37"/>
      <c r="AA55" s="10"/>
      <c r="AB55" s="11"/>
      <c r="AC55" s="61">
        <f t="shared" si="737"/>
        <v>624</v>
      </c>
      <c r="AD55" s="61">
        <f t="shared" si="738"/>
        <v>58</v>
      </c>
      <c r="AE55" s="11">
        <v>460</v>
      </c>
      <c r="AF55" s="12">
        <f t="shared" si="668"/>
        <v>0.79006410256410253</v>
      </c>
      <c r="AG55" s="11">
        <v>33</v>
      </c>
      <c r="AH55" s="12">
        <f t="shared" si="669"/>
        <v>6.6937119675456389E-2</v>
      </c>
      <c r="AI55" s="13"/>
      <c r="AJ55" s="11"/>
      <c r="AK55" s="25"/>
      <c r="AL55" s="37"/>
      <c r="AM55" s="10"/>
      <c r="AN55" s="11"/>
      <c r="AO55" s="61">
        <f t="shared" si="739"/>
        <v>169</v>
      </c>
      <c r="AP55" s="61">
        <f t="shared" si="740"/>
        <v>18</v>
      </c>
      <c r="AQ55" s="11">
        <v>128</v>
      </c>
      <c r="AR55" s="12">
        <f t="shared" si="670"/>
        <v>0.80473372781065089</v>
      </c>
      <c r="AS55" s="11">
        <v>8</v>
      </c>
      <c r="AT55" s="12">
        <f t="shared" si="671"/>
        <v>5.8823529411764705E-2</v>
      </c>
      <c r="AU55" s="13"/>
      <c r="AV55" s="11"/>
      <c r="AW55" s="25"/>
      <c r="AX55" s="37"/>
      <c r="AY55" s="10"/>
      <c r="AZ55" s="11"/>
      <c r="BA55" s="61">
        <f t="shared" si="741"/>
        <v>622</v>
      </c>
      <c r="BB55" s="61">
        <f t="shared" si="742"/>
        <v>57</v>
      </c>
      <c r="BC55" s="11">
        <v>441</v>
      </c>
      <c r="BD55" s="12">
        <f t="shared" si="672"/>
        <v>0.729903536977492</v>
      </c>
      <c r="BE55" s="11">
        <v>13</v>
      </c>
      <c r="BF55" s="12">
        <f t="shared" si="673"/>
        <v>2.8634361233480177E-2</v>
      </c>
      <c r="BG55" s="13"/>
      <c r="BH55" s="11"/>
      <c r="BI55" s="25"/>
      <c r="BJ55" s="37"/>
      <c r="BK55" s="10"/>
      <c r="BL55" s="11"/>
      <c r="BM55" s="61">
        <f t="shared" si="743"/>
        <v>621</v>
      </c>
      <c r="BN55" s="61">
        <f t="shared" si="744"/>
        <v>57</v>
      </c>
      <c r="BO55" s="11">
        <v>404</v>
      </c>
      <c r="BP55" s="12">
        <f t="shared" si="674"/>
        <v>0.68921095008051525</v>
      </c>
      <c r="BQ55" s="11">
        <v>24</v>
      </c>
      <c r="BR55" s="12">
        <f t="shared" si="675"/>
        <v>5.6074766355140186E-2</v>
      </c>
      <c r="BS55" s="13"/>
      <c r="BT55" s="11"/>
      <c r="BU55" s="25"/>
      <c r="BV55" s="37"/>
      <c r="BW55" s="10"/>
      <c r="BX55" s="11"/>
      <c r="BY55" s="61">
        <f t="shared" si="745"/>
        <v>619</v>
      </c>
      <c r="BZ55" s="61">
        <f t="shared" si="746"/>
        <v>58</v>
      </c>
      <c r="CA55" s="11">
        <v>413</v>
      </c>
      <c r="CB55" s="12">
        <f t="shared" si="676"/>
        <v>0.73182552504038767</v>
      </c>
      <c r="CC55" s="11">
        <v>40</v>
      </c>
      <c r="CD55" s="12">
        <f t="shared" si="677"/>
        <v>8.8300220750551883E-2</v>
      </c>
      <c r="CE55" s="13"/>
      <c r="CF55" s="11"/>
      <c r="CG55" s="25"/>
      <c r="CH55" s="37"/>
      <c r="CI55" s="10"/>
      <c r="CJ55" s="11"/>
      <c r="CK55" s="61">
        <f t="shared" si="747"/>
        <v>614</v>
      </c>
      <c r="CL55" s="61">
        <f t="shared" si="748"/>
        <v>57</v>
      </c>
      <c r="CM55" s="11">
        <v>419</v>
      </c>
      <c r="CN55" s="12">
        <f t="shared" si="678"/>
        <v>0.71986970684039087</v>
      </c>
      <c r="CO55" s="11">
        <v>23</v>
      </c>
      <c r="CP55" s="12">
        <f t="shared" si="679"/>
        <v>5.2036199095022627E-2</v>
      </c>
      <c r="CQ55" s="13"/>
      <c r="CR55" s="11"/>
      <c r="CS55" s="25"/>
      <c r="CT55" s="37"/>
      <c r="CU55" s="10"/>
      <c r="CV55" s="11"/>
      <c r="CW55" s="61">
        <f t="shared" si="749"/>
        <v>621</v>
      </c>
      <c r="CX55" s="61">
        <f t="shared" si="750"/>
        <v>58</v>
      </c>
      <c r="CY55" s="11">
        <v>424</v>
      </c>
      <c r="CZ55" s="12">
        <f t="shared" si="680"/>
        <v>0.71175523349436398</v>
      </c>
      <c r="DA55" s="11">
        <v>18</v>
      </c>
      <c r="DB55" s="12">
        <f t="shared" si="681"/>
        <v>4.072398190045249E-2</v>
      </c>
      <c r="DC55" s="13"/>
      <c r="DD55" s="11"/>
      <c r="DE55" s="25"/>
      <c r="DF55" s="37"/>
      <c r="DG55" s="10"/>
      <c r="DH55" s="11"/>
      <c r="DI55" s="61">
        <f t="shared" si="751"/>
        <v>619</v>
      </c>
      <c r="DJ55" s="61">
        <f t="shared" si="752"/>
        <v>58</v>
      </c>
      <c r="DK55" s="11">
        <v>454</v>
      </c>
      <c r="DL55" s="12">
        <f t="shared" si="682"/>
        <v>0.76575121163166393</v>
      </c>
      <c r="DM55" s="11">
        <v>20</v>
      </c>
      <c r="DN55" s="12">
        <f t="shared" si="683"/>
        <v>4.2194092827004218E-2</v>
      </c>
      <c r="DO55" s="13"/>
      <c r="DP55" s="11"/>
      <c r="DQ55" s="25"/>
      <c r="DR55" s="37"/>
      <c r="DS55" s="10"/>
      <c r="DT55" s="11"/>
      <c r="DU55" s="61">
        <f t="shared" si="753"/>
        <v>169</v>
      </c>
      <c r="DV55" s="61">
        <f t="shared" si="754"/>
        <v>17</v>
      </c>
      <c r="DW55" s="11">
        <v>116</v>
      </c>
      <c r="DX55" s="12">
        <f t="shared" si="684"/>
        <v>0.76923076923076927</v>
      </c>
      <c r="DY55" s="11">
        <v>14</v>
      </c>
      <c r="DZ55" s="12">
        <f t="shared" si="685"/>
        <v>0.1076923076923077</v>
      </c>
      <c r="EA55" s="13"/>
      <c r="EB55" s="11"/>
      <c r="EC55" s="25"/>
      <c r="ED55" s="37"/>
      <c r="EE55" s="10"/>
      <c r="EF55" s="11"/>
      <c r="EG55" s="61">
        <f t="shared" si="755"/>
        <v>617</v>
      </c>
      <c r="EH55" s="61">
        <f t="shared" si="756"/>
        <v>58</v>
      </c>
      <c r="EI55" s="11">
        <v>441</v>
      </c>
      <c r="EJ55" s="12">
        <f t="shared" si="686"/>
        <v>0.75688816855753649</v>
      </c>
      <c r="EK55" s="11">
        <v>26</v>
      </c>
      <c r="EL55" s="12">
        <f t="shared" si="687"/>
        <v>5.5674518201284794E-2</v>
      </c>
      <c r="EM55" s="13"/>
      <c r="EN55" s="11"/>
      <c r="EO55" s="25"/>
      <c r="EP55" s="37"/>
      <c r="EQ55" s="10">
        <v>1</v>
      </c>
      <c r="ER55" s="11"/>
      <c r="ES55" s="61">
        <f t="shared" si="757"/>
        <v>620</v>
      </c>
      <c r="ET55" s="61">
        <f t="shared" si="758"/>
        <v>57</v>
      </c>
      <c r="EU55" s="11">
        <v>474</v>
      </c>
      <c r="EV55" s="12">
        <f t="shared" si="688"/>
        <v>0.78870967741935483</v>
      </c>
      <c r="EW55" s="11">
        <v>15</v>
      </c>
      <c r="EX55" s="12">
        <f t="shared" si="689"/>
        <v>3.0674846625766871E-2</v>
      </c>
      <c r="EY55" s="13"/>
      <c r="EZ55" s="11"/>
      <c r="FA55" s="25"/>
      <c r="FB55" s="37"/>
      <c r="FC55" s="10"/>
      <c r="FD55" s="11"/>
      <c r="FE55" s="61">
        <f t="shared" si="759"/>
        <v>614</v>
      </c>
      <c r="FF55" s="61">
        <f t="shared" si="760"/>
        <v>58</v>
      </c>
      <c r="FG55" s="11">
        <v>434</v>
      </c>
      <c r="FH55" s="12">
        <f t="shared" si="690"/>
        <v>0.7263843648208469</v>
      </c>
      <c r="FI55" s="11">
        <v>12</v>
      </c>
      <c r="FJ55" s="12">
        <f t="shared" si="691"/>
        <v>2.6905829596412557E-2</v>
      </c>
      <c r="FK55" s="13"/>
      <c r="FL55" s="11"/>
      <c r="FM55" s="25"/>
      <c r="FN55" s="37"/>
      <c r="FO55" s="10"/>
      <c r="FP55" s="11"/>
      <c r="FQ55" s="61">
        <f t="shared" si="761"/>
        <v>619</v>
      </c>
      <c r="FR55" s="61">
        <f t="shared" si="762"/>
        <v>57</v>
      </c>
      <c r="FS55" s="11">
        <v>485</v>
      </c>
      <c r="FT55" s="12">
        <f t="shared" si="692"/>
        <v>0.82714054927302105</v>
      </c>
      <c r="FU55" s="11">
        <v>27</v>
      </c>
      <c r="FV55" s="12">
        <f t="shared" si="693"/>
        <v>5.2734375E-2</v>
      </c>
      <c r="FW55" s="13"/>
      <c r="FX55" s="11"/>
      <c r="FY55" s="25"/>
      <c r="FZ55" s="37"/>
      <c r="GA55" s="10"/>
      <c r="GB55" s="11"/>
      <c r="GC55" s="61">
        <f t="shared" si="763"/>
        <v>614</v>
      </c>
      <c r="GD55" s="61">
        <f t="shared" si="764"/>
        <v>58</v>
      </c>
      <c r="GE55" s="11">
        <v>415</v>
      </c>
      <c r="GF55" s="12">
        <f t="shared" si="694"/>
        <v>0.71172638436482083</v>
      </c>
      <c r="GG55" s="11">
        <v>22</v>
      </c>
      <c r="GH55" s="12">
        <f t="shared" si="695"/>
        <v>5.0343249427917618E-2</v>
      </c>
      <c r="GI55" s="13"/>
      <c r="GJ55" s="11"/>
      <c r="GK55" s="25"/>
      <c r="GL55" s="37"/>
      <c r="GM55" s="10"/>
      <c r="GN55" s="11"/>
      <c r="GO55" s="61">
        <f t="shared" si="765"/>
        <v>624</v>
      </c>
      <c r="GP55" s="61">
        <f t="shared" si="766"/>
        <v>57</v>
      </c>
      <c r="GQ55" s="11">
        <v>437</v>
      </c>
      <c r="GR55" s="12">
        <f t="shared" si="696"/>
        <v>0.72756410256410253</v>
      </c>
      <c r="GS55" s="11">
        <v>17</v>
      </c>
      <c r="GT55" s="12">
        <f t="shared" si="697"/>
        <v>3.7444933920704845E-2</v>
      </c>
      <c r="GU55" s="13"/>
      <c r="GV55" s="11"/>
      <c r="GW55" s="25"/>
      <c r="GX55" s="37"/>
      <c r="GY55" s="10">
        <v>1</v>
      </c>
      <c r="GZ55" s="11"/>
      <c r="HA55" s="61">
        <f t="shared" si="767"/>
        <v>173</v>
      </c>
      <c r="HB55" s="61">
        <f t="shared" si="768"/>
        <v>18</v>
      </c>
      <c r="HC55" s="11">
        <v>109</v>
      </c>
      <c r="HD55" s="582">
        <f t="shared" si="698"/>
        <v>0.69364161849710981</v>
      </c>
      <c r="HE55" s="11">
        <v>11</v>
      </c>
      <c r="HF55" s="12">
        <f t="shared" si="699"/>
        <v>9.166666666666666E-2</v>
      </c>
      <c r="HG55" s="13"/>
      <c r="HH55" s="11"/>
      <c r="HI55" s="25"/>
      <c r="HJ55" s="37"/>
      <c r="HK55" s="10"/>
      <c r="HL55" s="11"/>
      <c r="HM55" s="61">
        <f t="shared" si="769"/>
        <v>621</v>
      </c>
      <c r="HN55" s="61">
        <f t="shared" si="770"/>
        <v>58</v>
      </c>
      <c r="HO55" s="11">
        <v>427</v>
      </c>
      <c r="HP55" s="12">
        <f t="shared" si="700"/>
        <v>0.7342995169082126</v>
      </c>
      <c r="HQ55" s="11">
        <v>29</v>
      </c>
      <c r="HR55" s="12">
        <f t="shared" si="701"/>
        <v>6.3596491228070179E-2</v>
      </c>
      <c r="HS55" s="13"/>
      <c r="HT55" s="11"/>
      <c r="HU55" s="25"/>
      <c r="HV55" s="37"/>
      <c r="HW55" s="10"/>
      <c r="HX55" s="11"/>
      <c r="HY55" s="61">
        <f t="shared" si="771"/>
        <v>622</v>
      </c>
      <c r="HZ55" s="61">
        <f t="shared" si="772"/>
        <v>58</v>
      </c>
      <c r="IA55" s="11">
        <v>443</v>
      </c>
      <c r="IB55" s="12">
        <f t="shared" si="702"/>
        <v>0.75080385852090037</v>
      </c>
      <c r="IC55" s="11">
        <v>24</v>
      </c>
      <c r="ID55" s="12">
        <f t="shared" si="703"/>
        <v>5.1391862955032119E-2</v>
      </c>
      <c r="IE55" s="13"/>
      <c r="IF55" s="11"/>
      <c r="IG55" s="25"/>
      <c r="IH55" s="24"/>
      <c r="II55" s="10"/>
      <c r="IJ55" s="11"/>
      <c r="IK55" s="61">
        <f t="shared" si="773"/>
        <v>620</v>
      </c>
      <c r="IL55" s="61">
        <f t="shared" si="774"/>
        <v>58</v>
      </c>
      <c r="IM55" s="11">
        <v>451</v>
      </c>
      <c r="IN55" s="12">
        <f t="shared" si="704"/>
        <v>0.75483870967741939</v>
      </c>
      <c r="IO55" s="11">
        <v>17</v>
      </c>
      <c r="IP55" s="12">
        <f t="shared" si="705"/>
        <v>3.6324786324786328E-2</v>
      </c>
      <c r="IQ55" s="13"/>
      <c r="IR55" s="11"/>
      <c r="IS55" s="25"/>
      <c r="IT55" s="24"/>
      <c r="IU55" s="10"/>
      <c r="IV55" s="11"/>
      <c r="IW55" s="61">
        <f t="shared" si="775"/>
        <v>0</v>
      </c>
      <c r="IX55" s="61">
        <f t="shared" si="776"/>
        <v>42</v>
      </c>
      <c r="IY55" s="11"/>
      <c r="IZ55" s="12" t="e">
        <f t="shared" si="706"/>
        <v>#DIV/0!</v>
      </c>
      <c r="JA55" s="11"/>
      <c r="JB55" s="12" t="e">
        <f t="shared" si="707"/>
        <v>#DIV/0!</v>
      </c>
      <c r="JC55" s="13"/>
      <c r="JD55" s="11"/>
      <c r="JE55" s="25"/>
      <c r="JF55" s="24"/>
      <c r="JG55" s="10">
        <f t="shared" si="708"/>
        <v>2</v>
      </c>
      <c r="JH55" s="14">
        <f t="shared" si="709"/>
        <v>0</v>
      </c>
      <c r="JI55" s="373">
        <f t="shared" si="710"/>
        <v>11656</v>
      </c>
      <c r="JJ55" s="11">
        <f t="shared" si="711"/>
        <v>1133</v>
      </c>
      <c r="JK55" s="11">
        <f t="shared" si="712"/>
        <v>8720</v>
      </c>
      <c r="JL55" s="79">
        <f t="shared" si="713"/>
        <v>0.74811256005490734</v>
      </c>
      <c r="JM55" s="15">
        <f t="shared" si="714"/>
        <v>440</v>
      </c>
      <c r="JN55" s="12">
        <f t="shared" si="715"/>
        <v>5.0458715596330278E-2</v>
      </c>
      <c r="JO55" s="16">
        <v>52.9</v>
      </c>
      <c r="JP55" s="17">
        <v>8124</v>
      </c>
      <c r="JQ55" s="16">
        <f t="shared" si="143"/>
        <v>93.165137614678898</v>
      </c>
      <c r="JR55" s="16">
        <v>126</v>
      </c>
      <c r="JS55" s="369">
        <f t="shared" si="81"/>
        <v>0.28636363636363638</v>
      </c>
      <c r="JT55" s="23"/>
      <c r="JU55" s="399"/>
      <c r="JV55" s="404">
        <f t="shared" si="717"/>
        <v>0.74980714836718954</v>
      </c>
      <c r="JW55" s="401">
        <f t="shared" si="718"/>
        <v>0.74599896747547756</v>
      </c>
      <c r="JX55" s="406">
        <f t="shared" si="719"/>
        <v>0.74852298998201905</v>
      </c>
      <c r="JY55" s="743"/>
      <c r="JZ55" s="690"/>
      <c r="KA55" s="746"/>
      <c r="KB55" s="719"/>
      <c r="KC55" s="716"/>
      <c r="KD55" s="716"/>
      <c r="KE55" s="716"/>
      <c r="KF55" s="716"/>
      <c r="KG55" s="760"/>
      <c r="KH55" s="758"/>
      <c r="KI55" s="67">
        <f t="shared" si="726"/>
        <v>0</v>
      </c>
      <c r="KJ55" s="430">
        <f t="shared" ref="KJ55" si="791">KI55/KB54</f>
        <v>0</v>
      </c>
      <c r="KK55" s="67">
        <f t="shared" si="728"/>
        <v>1</v>
      </c>
      <c r="KL55" s="425">
        <f t="shared" ref="KL55" si="792">KK55/KD54</f>
        <v>2.5753283543651818E-4</v>
      </c>
      <c r="KM55" s="67">
        <f t="shared" si="730"/>
        <v>1</v>
      </c>
      <c r="KN55" s="425">
        <f>KM55/KF54</f>
        <v>2.5627883136852895E-4</v>
      </c>
    </row>
    <row r="56" spans="1:300" ht="20.25" thickTop="1" thickBot="1" x14ac:dyDescent="0.3">
      <c r="A56" s="734"/>
      <c r="B56" s="436">
        <f t="shared" si="731"/>
        <v>45637</v>
      </c>
      <c r="C56" s="10">
        <v>2</v>
      </c>
      <c r="D56" s="11"/>
      <c r="E56" s="61">
        <f t="shared" si="732"/>
        <v>609</v>
      </c>
      <c r="F56" s="61">
        <f t="shared" si="733"/>
        <v>58</v>
      </c>
      <c r="G56" s="11">
        <v>449</v>
      </c>
      <c r="H56" s="12">
        <f t="shared" si="665"/>
        <v>0.77175697865353032</v>
      </c>
      <c r="I56" s="11">
        <v>21</v>
      </c>
      <c r="J56" s="12">
        <f t="shared" si="734"/>
        <v>4.4680851063829789E-2</v>
      </c>
      <c r="K56" s="13"/>
      <c r="L56" s="11"/>
      <c r="M56" s="38"/>
      <c r="N56" s="39"/>
      <c r="O56" s="10"/>
      <c r="P56" s="11"/>
      <c r="Q56" s="61">
        <f t="shared" si="735"/>
        <v>623</v>
      </c>
      <c r="R56" s="61">
        <f t="shared" si="736"/>
        <v>58</v>
      </c>
      <c r="S56" s="11">
        <v>466</v>
      </c>
      <c r="T56" s="12">
        <f t="shared" si="666"/>
        <v>0.7704654895666132</v>
      </c>
      <c r="U56" s="11">
        <v>14</v>
      </c>
      <c r="V56" s="12">
        <f t="shared" si="667"/>
        <v>2.9166666666666667E-2</v>
      </c>
      <c r="W56" s="13"/>
      <c r="X56" s="11"/>
      <c r="Y56" s="38"/>
      <c r="Z56" s="39"/>
      <c r="AA56" s="10"/>
      <c r="AB56" s="11"/>
      <c r="AC56" s="61">
        <f t="shared" si="737"/>
        <v>624</v>
      </c>
      <c r="AD56" s="61">
        <f t="shared" si="738"/>
        <v>58</v>
      </c>
      <c r="AE56" s="11">
        <v>478</v>
      </c>
      <c r="AF56" s="12">
        <f t="shared" si="668"/>
        <v>0.80608974358974361</v>
      </c>
      <c r="AG56" s="11">
        <v>25</v>
      </c>
      <c r="AH56" s="12">
        <f t="shared" si="669"/>
        <v>4.9701789264413522E-2</v>
      </c>
      <c r="AI56" s="13"/>
      <c r="AJ56" s="11"/>
      <c r="AK56" s="38"/>
      <c r="AL56" s="39"/>
      <c r="AM56" s="10"/>
      <c r="AN56" s="11"/>
      <c r="AO56" s="61">
        <f t="shared" si="739"/>
        <v>169</v>
      </c>
      <c r="AP56" s="61">
        <f t="shared" si="740"/>
        <v>18</v>
      </c>
      <c r="AQ56" s="11">
        <v>118</v>
      </c>
      <c r="AR56" s="12">
        <f t="shared" si="670"/>
        <v>0.75147928994082835</v>
      </c>
      <c r="AS56" s="11">
        <v>9</v>
      </c>
      <c r="AT56" s="12">
        <f t="shared" si="671"/>
        <v>7.0866141732283464E-2</v>
      </c>
      <c r="AU56" s="13"/>
      <c r="AV56" s="11"/>
      <c r="AW56" s="38"/>
      <c r="AX56" s="39"/>
      <c r="AY56" s="10"/>
      <c r="AZ56" s="11"/>
      <c r="BA56" s="61">
        <f t="shared" si="741"/>
        <v>622</v>
      </c>
      <c r="BB56" s="61">
        <f t="shared" si="742"/>
        <v>57</v>
      </c>
      <c r="BC56" s="11">
        <v>424</v>
      </c>
      <c r="BD56" s="12">
        <f t="shared" si="672"/>
        <v>0.71543408360128613</v>
      </c>
      <c r="BE56" s="11">
        <v>21</v>
      </c>
      <c r="BF56" s="12">
        <f t="shared" si="673"/>
        <v>4.7191011235955059E-2</v>
      </c>
      <c r="BG56" s="13"/>
      <c r="BH56" s="11"/>
      <c r="BI56" s="38"/>
      <c r="BJ56" s="39"/>
      <c r="BK56" s="10"/>
      <c r="BL56" s="11"/>
      <c r="BM56" s="61">
        <f t="shared" si="743"/>
        <v>621</v>
      </c>
      <c r="BN56" s="61">
        <f t="shared" si="744"/>
        <v>57</v>
      </c>
      <c r="BO56" s="11">
        <v>462</v>
      </c>
      <c r="BP56" s="12">
        <f t="shared" si="674"/>
        <v>0.78904991948470204</v>
      </c>
      <c r="BQ56" s="11">
        <v>28</v>
      </c>
      <c r="BR56" s="12">
        <f t="shared" si="675"/>
        <v>5.7142857142857141E-2</v>
      </c>
      <c r="BS56" s="13"/>
      <c r="BT56" s="11"/>
      <c r="BU56" s="38"/>
      <c r="BV56" s="39"/>
      <c r="BW56" s="10"/>
      <c r="BX56" s="11"/>
      <c r="BY56" s="61">
        <f t="shared" si="745"/>
        <v>619</v>
      </c>
      <c r="BZ56" s="61">
        <f t="shared" si="746"/>
        <v>58</v>
      </c>
      <c r="CA56" s="11">
        <v>427</v>
      </c>
      <c r="CB56" s="12">
        <f t="shared" si="676"/>
        <v>0.75444264943457184</v>
      </c>
      <c r="CC56" s="11">
        <v>40</v>
      </c>
      <c r="CD56" s="12">
        <f t="shared" si="677"/>
        <v>8.5653104925053528E-2</v>
      </c>
      <c r="CE56" s="13"/>
      <c r="CF56" s="11"/>
      <c r="CG56" s="38"/>
      <c r="CH56" s="39"/>
      <c r="CI56" s="10"/>
      <c r="CJ56" s="11"/>
      <c r="CK56" s="61">
        <f t="shared" si="747"/>
        <v>614</v>
      </c>
      <c r="CL56" s="61">
        <f t="shared" si="748"/>
        <v>57</v>
      </c>
      <c r="CM56" s="11">
        <v>411</v>
      </c>
      <c r="CN56" s="12">
        <f t="shared" si="678"/>
        <v>0.71009771986970682</v>
      </c>
      <c r="CO56" s="11">
        <v>25</v>
      </c>
      <c r="CP56" s="12">
        <f t="shared" si="679"/>
        <v>5.7339449541284407E-2</v>
      </c>
      <c r="CQ56" s="13"/>
      <c r="CR56" s="11"/>
      <c r="CS56" s="38"/>
      <c r="CT56" s="39"/>
      <c r="CU56" s="10"/>
      <c r="CV56" s="11"/>
      <c r="CW56" s="61">
        <f t="shared" si="749"/>
        <v>621</v>
      </c>
      <c r="CX56" s="61">
        <f t="shared" si="750"/>
        <v>58</v>
      </c>
      <c r="CY56" s="11">
        <v>421</v>
      </c>
      <c r="CZ56" s="12">
        <f t="shared" si="680"/>
        <v>0.71175523349436398</v>
      </c>
      <c r="DA56" s="11">
        <v>21</v>
      </c>
      <c r="DB56" s="12">
        <f t="shared" si="681"/>
        <v>4.7511312217194568E-2</v>
      </c>
      <c r="DC56" s="13"/>
      <c r="DD56" s="11"/>
      <c r="DE56" s="38"/>
      <c r="DF56" s="39"/>
      <c r="DG56" s="10"/>
      <c r="DH56" s="11"/>
      <c r="DI56" s="61">
        <f t="shared" si="751"/>
        <v>619</v>
      </c>
      <c r="DJ56" s="61">
        <f t="shared" si="752"/>
        <v>58</v>
      </c>
      <c r="DK56" s="11">
        <v>441</v>
      </c>
      <c r="DL56" s="12">
        <f t="shared" si="682"/>
        <v>0.75444264943457184</v>
      </c>
      <c r="DM56" s="11">
        <v>26</v>
      </c>
      <c r="DN56" s="12">
        <f t="shared" si="683"/>
        <v>5.5674518201284794E-2</v>
      </c>
      <c r="DO56" s="13"/>
      <c r="DP56" s="11"/>
      <c r="DQ56" s="38"/>
      <c r="DR56" s="39"/>
      <c r="DS56" s="10">
        <v>1</v>
      </c>
      <c r="DT56" s="11"/>
      <c r="DU56" s="61">
        <f t="shared" si="753"/>
        <v>168</v>
      </c>
      <c r="DV56" s="61">
        <f t="shared" si="754"/>
        <v>17</v>
      </c>
      <c r="DW56" s="11">
        <v>118</v>
      </c>
      <c r="DX56" s="12">
        <f t="shared" si="684"/>
        <v>0.77380952380952384</v>
      </c>
      <c r="DY56" s="11">
        <v>12</v>
      </c>
      <c r="DZ56" s="12">
        <f t="shared" si="685"/>
        <v>9.2307692307692313E-2</v>
      </c>
      <c r="EA56" s="13"/>
      <c r="EB56" s="11"/>
      <c r="EC56" s="38"/>
      <c r="ED56" s="39"/>
      <c r="EE56" s="10">
        <v>1</v>
      </c>
      <c r="EF56" s="11"/>
      <c r="EG56" s="61">
        <f t="shared" si="755"/>
        <v>616</v>
      </c>
      <c r="EH56" s="61">
        <f t="shared" si="756"/>
        <v>58</v>
      </c>
      <c r="EI56" s="11">
        <v>422</v>
      </c>
      <c r="EJ56" s="12">
        <f t="shared" si="686"/>
        <v>0.73376623376623373</v>
      </c>
      <c r="EK56" s="11">
        <v>30</v>
      </c>
      <c r="EL56" s="12">
        <f t="shared" si="687"/>
        <v>6.637168141592921E-2</v>
      </c>
      <c r="EM56" s="13"/>
      <c r="EN56" s="11"/>
      <c r="EO56" s="38"/>
      <c r="EP56" s="39"/>
      <c r="EQ56" s="10">
        <v>1</v>
      </c>
      <c r="ER56" s="11"/>
      <c r="ES56" s="61">
        <f t="shared" si="757"/>
        <v>619</v>
      </c>
      <c r="ET56" s="61">
        <f t="shared" si="758"/>
        <v>57</v>
      </c>
      <c r="EU56" s="11">
        <v>424</v>
      </c>
      <c r="EV56" s="12">
        <f t="shared" si="688"/>
        <v>0.73021001615508885</v>
      </c>
      <c r="EW56" s="11">
        <v>28</v>
      </c>
      <c r="EX56" s="12">
        <f t="shared" si="689"/>
        <v>6.1946902654867256E-2</v>
      </c>
      <c r="EY56" s="13"/>
      <c r="EZ56" s="11"/>
      <c r="FA56" s="38"/>
      <c r="FB56" s="39"/>
      <c r="FC56" s="10"/>
      <c r="FD56" s="11"/>
      <c r="FE56" s="61">
        <f t="shared" si="759"/>
        <v>614</v>
      </c>
      <c r="FF56" s="61">
        <f t="shared" si="760"/>
        <v>58</v>
      </c>
      <c r="FG56" s="11">
        <v>436</v>
      </c>
      <c r="FH56" s="12">
        <f t="shared" si="690"/>
        <v>0.74592833876221498</v>
      </c>
      <c r="FI56" s="11">
        <v>22</v>
      </c>
      <c r="FJ56" s="12">
        <f t="shared" si="691"/>
        <v>4.8034934497816595E-2</v>
      </c>
      <c r="FK56" s="13"/>
      <c r="FL56" s="11"/>
      <c r="FM56" s="38"/>
      <c r="FN56" s="39"/>
      <c r="FO56" s="10">
        <v>1</v>
      </c>
      <c r="FP56" s="11"/>
      <c r="FQ56" s="61">
        <f t="shared" si="761"/>
        <v>618</v>
      </c>
      <c r="FR56" s="61">
        <f t="shared" si="762"/>
        <v>57</v>
      </c>
      <c r="FS56" s="11">
        <v>443</v>
      </c>
      <c r="FT56" s="12">
        <f t="shared" si="692"/>
        <v>0.75889967637540456</v>
      </c>
      <c r="FU56" s="11">
        <v>26</v>
      </c>
      <c r="FV56" s="12">
        <f t="shared" si="693"/>
        <v>5.5437100213219619E-2</v>
      </c>
      <c r="FW56" s="13"/>
      <c r="FX56" s="11"/>
      <c r="FY56" s="38"/>
      <c r="FZ56" s="39"/>
      <c r="GA56" s="10">
        <v>1</v>
      </c>
      <c r="GB56" s="11"/>
      <c r="GC56" s="61">
        <f t="shared" si="763"/>
        <v>613</v>
      </c>
      <c r="GD56" s="61">
        <f t="shared" si="764"/>
        <v>58</v>
      </c>
      <c r="GE56" s="11">
        <v>413</v>
      </c>
      <c r="GF56" s="12">
        <f t="shared" si="694"/>
        <v>0.71615008156606852</v>
      </c>
      <c r="GG56" s="11">
        <v>26</v>
      </c>
      <c r="GH56" s="12">
        <f t="shared" si="695"/>
        <v>5.9225512528473807E-2</v>
      </c>
      <c r="GI56" s="13"/>
      <c r="GJ56" s="11"/>
      <c r="GK56" s="38"/>
      <c r="GL56" s="39"/>
      <c r="GM56" s="10"/>
      <c r="GN56" s="11"/>
      <c r="GO56" s="61">
        <f t="shared" si="765"/>
        <v>624</v>
      </c>
      <c r="GP56" s="61">
        <f t="shared" si="766"/>
        <v>57</v>
      </c>
      <c r="GQ56" s="11">
        <v>438</v>
      </c>
      <c r="GR56" s="12">
        <f t="shared" si="696"/>
        <v>0.71955128205128205</v>
      </c>
      <c r="GS56" s="11">
        <v>11</v>
      </c>
      <c r="GT56" s="12">
        <f t="shared" si="697"/>
        <v>2.4498886414253896E-2</v>
      </c>
      <c r="GU56" s="13"/>
      <c r="GV56" s="11"/>
      <c r="GW56" s="38"/>
      <c r="GX56" s="39"/>
      <c r="GY56" s="10"/>
      <c r="GZ56" s="11"/>
      <c r="HA56" s="61">
        <f t="shared" si="767"/>
        <v>173</v>
      </c>
      <c r="HB56" s="61">
        <f t="shared" si="768"/>
        <v>18</v>
      </c>
      <c r="HC56" s="11">
        <v>106</v>
      </c>
      <c r="HD56" s="12">
        <f t="shared" si="698"/>
        <v>0.64739884393063585</v>
      </c>
      <c r="HE56" s="11">
        <v>6</v>
      </c>
      <c r="HF56" s="12">
        <f t="shared" si="699"/>
        <v>5.3571428571428568E-2</v>
      </c>
      <c r="HG56" s="584">
        <v>165</v>
      </c>
      <c r="HH56" s="11"/>
      <c r="HI56" s="38"/>
      <c r="HJ56" s="39"/>
      <c r="HK56" s="10"/>
      <c r="HL56" s="11"/>
      <c r="HM56" s="61">
        <f t="shared" si="769"/>
        <v>621</v>
      </c>
      <c r="HN56" s="61">
        <f t="shared" si="770"/>
        <v>58</v>
      </c>
      <c r="HO56" s="11">
        <v>410</v>
      </c>
      <c r="HP56" s="12">
        <f t="shared" si="700"/>
        <v>0.69726247987117551</v>
      </c>
      <c r="HQ56" s="11">
        <v>23</v>
      </c>
      <c r="HR56" s="12">
        <f t="shared" si="701"/>
        <v>5.3117782909930716E-2</v>
      </c>
      <c r="HS56" s="13"/>
      <c r="HT56" s="11"/>
      <c r="HU56" s="38"/>
      <c r="HV56" s="39"/>
      <c r="HW56" s="10"/>
      <c r="HX56" s="11"/>
      <c r="HY56" s="61">
        <f t="shared" si="771"/>
        <v>622</v>
      </c>
      <c r="HZ56" s="61">
        <f t="shared" si="772"/>
        <v>58</v>
      </c>
      <c r="IA56" s="11">
        <v>413</v>
      </c>
      <c r="IB56" s="12">
        <f t="shared" si="702"/>
        <v>0.70578778135048237</v>
      </c>
      <c r="IC56" s="11">
        <v>26</v>
      </c>
      <c r="ID56" s="12">
        <f t="shared" si="703"/>
        <v>5.9225512528473807E-2</v>
      </c>
      <c r="IE56" s="13"/>
      <c r="IF56" s="11"/>
      <c r="IG56" s="38"/>
      <c r="IH56" s="286"/>
      <c r="II56" s="10"/>
      <c r="IJ56" s="11"/>
      <c r="IK56" s="61">
        <f t="shared" si="773"/>
        <v>620</v>
      </c>
      <c r="IL56" s="61">
        <f t="shared" si="774"/>
        <v>58</v>
      </c>
      <c r="IM56" s="11">
        <v>440</v>
      </c>
      <c r="IN56" s="12">
        <f t="shared" si="704"/>
        <v>0.74838709677419357</v>
      </c>
      <c r="IO56" s="11">
        <v>24</v>
      </c>
      <c r="IP56" s="12">
        <f t="shared" si="705"/>
        <v>5.1724137931034482E-2</v>
      </c>
      <c r="IQ56" s="13"/>
      <c r="IR56" s="11"/>
      <c r="IS56" s="38"/>
      <c r="IT56" s="286"/>
      <c r="IU56" s="10"/>
      <c r="IV56" s="11"/>
      <c r="IW56" s="61">
        <f t="shared" si="775"/>
        <v>0</v>
      </c>
      <c r="IX56" s="61">
        <f t="shared" si="776"/>
        <v>42</v>
      </c>
      <c r="IY56" s="11"/>
      <c r="IZ56" s="12" t="e">
        <f t="shared" si="706"/>
        <v>#DIV/0!</v>
      </c>
      <c r="JA56" s="11"/>
      <c r="JB56" s="12" t="e">
        <f t="shared" si="707"/>
        <v>#DIV/0!</v>
      </c>
      <c r="JC56" s="13"/>
      <c r="JD56" s="11"/>
      <c r="JE56" s="38"/>
      <c r="JF56" s="286"/>
      <c r="JG56" s="10">
        <f t="shared" si="708"/>
        <v>7</v>
      </c>
      <c r="JH56" s="14">
        <f t="shared" si="709"/>
        <v>0</v>
      </c>
      <c r="JI56" s="373">
        <f t="shared" si="710"/>
        <v>11649</v>
      </c>
      <c r="JJ56" s="11">
        <f t="shared" si="711"/>
        <v>1133</v>
      </c>
      <c r="JK56" s="11">
        <f t="shared" si="712"/>
        <v>8624</v>
      </c>
      <c r="JL56" s="79">
        <f t="shared" si="713"/>
        <v>0.7403210576015109</v>
      </c>
      <c r="JM56" s="15">
        <f t="shared" si="714"/>
        <v>464</v>
      </c>
      <c r="JN56" s="12">
        <f t="shared" si="715"/>
        <v>5.3803339517625233E-2</v>
      </c>
      <c r="JO56" s="16">
        <v>53.2</v>
      </c>
      <c r="JP56" s="17">
        <v>8024</v>
      </c>
      <c r="JQ56" s="16">
        <f t="shared" si="143"/>
        <v>93.042671614100186</v>
      </c>
      <c r="JR56" s="16">
        <v>91</v>
      </c>
      <c r="JS56" s="369">
        <f t="shared" si="81"/>
        <v>0.1961206896551724</v>
      </c>
      <c r="JT56" s="23"/>
      <c r="JU56" s="399"/>
      <c r="JV56" s="404">
        <f t="shared" si="717"/>
        <v>0.76717262670439923</v>
      </c>
      <c r="JW56" s="401">
        <f t="shared" si="718"/>
        <v>0.73288555928700594</v>
      </c>
      <c r="JX56" s="406">
        <f t="shared" si="719"/>
        <v>0.72089437162683112</v>
      </c>
      <c r="JY56" s="743"/>
      <c r="JZ56" s="690"/>
      <c r="KA56" s="746"/>
      <c r="KB56" s="718">
        <f t="shared" ref="KB56" si="793">KB47+KB52</f>
        <v>58</v>
      </c>
      <c r="KC56" s="763">
        <f t="shared" ref="KC56" si="794">KB56/$KB$10</f>
        <v>1.4702154626108998E-2</v>
      </c>
      <c r="KD56" s="714">
        <f t="shared" ref="KD56" si="795">KD47+KD52</f>
        <v>71</v>
      </c>
      <c r="KE56" s="763">
        <f t="shared" ref="KE56" si="796">KD56/$KD$10</f>
        <v>1.8011161846778284E-2</v>
      </c>
      <c r="KF56" s="714">
        <f t="shared" ref="KF56" si="797">KF47+KF52</f>
        <v>56</v>
      </c>
      <c r="KG56" s="770">
        <f t="shared" ref="KG56" si="798">KF56/$KF$10</f>
        <v>1.418799087914872E-2</v>
      </c>
      <c r="KH56" s="761" t="s">
        <v>144</v>
      </c>
      <c r="KI56" s="304">
        <f t="shared" si="726"/>
        <v>2</v>
      </c>
      <c r="KJ56" s="431">
        <f t="shared" ref="KJ56" si="799">KI56/KB54</f>
        <v>5.1255766273705791E-4</v>
      </c>
      <c r="KK56" s="304">
        <f t="shared" si="728"/>
        <v>3</v>
      </c>
      <c r="KL56" s="422">
        <f t="shared" ref="KL56" si="800">KK56/KD54</f>
        <v>7.7259850630955449E-4</v>
      </c>
      <c r="KM56" s="304">
        <f t="shared" si="730"/>
        <v>2</v>
      </c>
      <c r="KN56" s="422">
        <f>KM56/KF54</f>
        <v>5.1255766273705791E-4</v>
      </c>
    </row>
    <row r="57" spans="1:300" ht="19.5" thickBot="1" x14ac:dyDescent="0.3">
      <c r="A57" s="734"/>
      <c r="B57" s="437"/>
      <c r="C57" s="26">
        <f>SUM(C50:C56)</f>
        <v>5</v>
      </c>
      <c r="D57" s="27">
        <f>SUM(D50:D56)</f>
        <v>0</v>
      </c>
      <c r="E57" s="27"/>
      <c r="F57" s="27"/>
      <c r="G57" s="27">
        <f>SUM(G50:G56)</f>
        <v>3002</v>
      </c>
      <c r="H57" s="28">
        <f>((G57+I57)/7)/E56</f>
        <v>0.75275627492376262</v>
      </c>
      <c r="I57" s="27">
        <f>SUM(I50:I56)</f>
        <v>207</v>
      </c>
      <c r="J57" s="28">
        <f>(I57/(I57+G57))</f>
        <v>6.450607665939545E-2</v>
      </c>
      <c r="K57" s="27"/>
      <c r="L57" s="27"/>
      <c r="M57" s="29" t="e">
        <f>M55/M54*100-100</f>
        <v>#DIV/0!</v>
      </c>
      <c r="N57" s="60" t="e">
        <f>N55/N54*100-100</f>
        <v>#DIV/0!</v>
      </c>
      <c r="O57" s="26">
        <f>SUM(O50:O56)</f>
        <v>1</v>
      </c>
      <c r="P57" s="27">
        <f>SUM(P50:P56)</f>
        <v>0</v>
      </c>
      <c r="Q57" s="27"/>
      <c r="R57" s="27"/>
      <c r="S57" s="27">
        <f>SUM(S50:S56)</f>
        <v>3039</v>
      </c>
      <c r="T57" s="28">
        <f>((S57+U57)/7)/Q56</f>
        <v>0.73492318275624857</v>
      </c>
      <c r="U57" s="27">
        <f>SUM(U50:U56)</f>
        <v>166</v>
      </c>
      <c r="V57" s="28">
        <f>(U57/(U57+S57))</f>
        <v>5.1794071762870514E-2</v>
      </c>
      <c r="W57" s="27"/>
      <c r="X57" s="27"/>
      <c r="Y57" s="29" t="e">
        <f>Y55/Y54*100-100</f>
        <v>#DIV/0!</v>
      </c>
      <c r="Z57" s="60" t="e">
        <f>Z55/Z54*100-100</f>
        <v>#DIV/0!</v>
      </c>
      <c r="AA57" s="26">
        <f>SUM(AA50:AA56)</f>
        <v>1</v>
      </c>
      <c r="AB57" s="27">
        <f>SUM(AB50:AB56)</f>
        <v>0</v>
      </c>
      <c r="AC57" s="27"/>
      <c r="AD57" s="27"/>
      <c r="AE57" s="27">
        <f>SUM(AE50:AE56)</f>
        <v>3149</v>
      </c>
      <c r="AF57" s="28">
        <f>((AE57+AG57)/7)/AC56</f>
        <v>0.76556776556776562</v>
      </c>
      <c r="AG57" s="27">
        <f>SUM(AG50:AG56)</f>
        <v>195</v>
      </c>
      <c r="AH57" s="28">
        <f>(AG57/(AG57+AE57))</f>
        <v>5.8313397129186602E-2</v>
      </c>
      <c r="AI57" s="27"/>
      <c r="AJ57" s="27"/>
      <c r="AK57" s="29" t="e">
        <f>AK55/AK54*100-100</f>
        <v>#DIV/0!</v>
      </c>
      <c r="AL57" s="60" t="e">
        <f>AL55/AL54*100-100</f>
        <v>#DIV/0!</v>
      </c>
      <c r="AM57" s="26">
        <f>SUM(AM50:AM56)</f>
        <v>5</v>
      </c>
      <c r="AN57" s="27">
        <f>SUM(AN50:AN56)</f>
        <v>0</v>
      </c>
      <c r="AO57" s="27"/>
      <c r="AP57" s="27"/>
      <c r="AQ57" s="27">
        <f>SUM(AQ50:AQ56)</f>
        <v>826</v>
      </c>
      <c r="AR57" s="28">
        <f>((AQ57+AS57)/7)/AO56</f>
        <v>0.76669484361792062</v>
      </c>
      <c r="AS57" s="27">
        <f>SUM(AS50:AS56)</f>
        <v>81</v>
      </c>
      <c r="AT57" s="28">
        <f>(AS57/(AS57+AQ57))</f>
        <v>8.9305402425578828E-2</v>
      </c>
      <c r="AU57" s="27"/>
      <c r="AV57" s="27"/>
      <c r="AW57" s="29" t="e">
        <f>AW55/AW54*100-100</f>
        <v>#DIV/0!</v>
      </c>
      <c r="AX57" s="60" t="e">
        <f>AX55/AX54*100-100</f>
        <v>#DIV/0!</v>
      </c>
      <c r="AY57" s="26">
        <f>SUM(AY50:AY56)</f>
        <v>0</v>
      </c>
      <c r="AZ57" s="27">
        <f>SUM(AZ50:AZ56)</f>
        <v>0</v>
      </c>
      <c r="BA57" s="27"/>
      <c r="BB57" s="27"/>
      <c r="BC57" s="27">
        <f>SUM(BC50:BC56)</f>
        <v>2975</v>
      </c>
      <c r="BD57" s="28">
        <f>((BC57+BE57)/7)/BA56</f>
        <v>0.71612310519062938</v>
      </c>
      <c r="BE57" s="27">
        <f>SUM(BE50:BE56)</f>
        <v>143</v>
      </c>
      <c r="BF57" s="28">
        <f>(BE57/(BE57+BC57))</f>
        <v>4.5862732520846695E-2</v>
      </c>
      <c r="BG57" s="27"/>
      <c r="BH57" s="27"/>
      <c r="BI57" s="29" t="e">
        <f>BI55/BI54*100-100</f>
        <v>#DIV/0!</v>
      </c>
      <c r="BJ57" s="60" t="e">
        <f>BJ55/BJ54*100-100</f>
        <v>#DIV/0!</v>
      </c>
      <c r="BK57" s="26">
        <f>SUM(BK50:BK56)</f>
        <v>0</v>
      </c>
      <c r="BL57" s="27">
        <f>SUM(BL50:BL56)</f>
        <v>0</v>
      </c>
      <c r="BM57" s="27"/>
      <c r="BN57" s="27"/>
      <c r="BO57" s="27">
        <f>SUM(BO50:BO56)</f>
        <v>3064</v>
      </c>
      <c r="BP57" s="28">
        <f>((BO57+BQ57)/7)/BM56</f>
        <v>0.74442144007361399</v>
      </c>
      <c r="BQ57" s="27">
        <f>SUM(BQ50:BQ56)</f>
        <v>172</v>
      </c>
      <c r="BR57" s="28">
        <f>(BQ57/(BQ57+BO57))</f>
        <v>5.3152039555006178E-2</v>
      </c>
      <c r="BS57" s="27"/>
      <c r="BT57" s="27"/>
      <c r="BU57" s="29" t="e">
        <f>BU55/BU54*100-100</f>
        <v>#DIV/0!</v>
      </c>
      <c r="BV57" s="60" t="e">
        <f>BV55/BV54*100-100</f>
        <v>#DIV/0!</v>
      </c>
      <c r="BW57" s="26">
        <f>SUM(BW50:BW56)</f>
        <v>3</v>
      </c>
      <c r="BX57" s="27">
        <f>SUM(BX50:BX56)</f>
        <v>0</v>
      </c>
      <c r="BY57" s="27"/>
      <c r="BZ57" s="27"/>
      <c r="CA57" s="27">
        <f>SUM(CA50:CA56)</f>
        <v>2852</v>
      </c>
      <c r="CB57" s="28">
        <f>((CA57+CC57)/7)/BY56</f>
        <v>0.72559427648280639</v>
      </c>
      <c r="CC57" s="27">
        <f>SUM(CC50:CC56)</f>
        <v>292</v>
      </c>
      <c r="CD57" s="28">
        <f>(CC57/(CC57+CA57))</f>
        <v>9.2875318066157758E-2</v>
      </c>
      <c r="CE57" s="27"/>
      <c r="CF57" s="27"/>
      <c r="CG57" s="29" t="e">
        <f>CG55/CG54*100-100</f>
        <v>#DIV/0!</v>
      </c>
      <c r="CH57" s="60" t="e">
        <f>CH55/CH54*100-100</f>
        <v>#DIV/0!</v>
      </c>
      <c r="CI57" s="26">
        <f>SUM(CI50:CI56)</f>
        <v>2</v>
      </c>
      <c r="CJ57" s="27">
        <f>SUM(CJ50:CJ56)</f>
        <v>0</v>
      </c>
      <c r="CK57" s="27"/>
      <c r="CL57" s="27"/>
      <c r="CM57" s="27">
        <f>SUM(CM50:CM56)</f>
        <v>2864</v>
      </c>
      <c r="CN57" s="28">
        <f>((CM57+CO57)/7)/CK56</f>
        <v>0.70684039087947881</v>
      </c>
      <c r="CO57" s="27">
        <f>SUM(CO50:CO56)</f>
        <v>174</v>
      </c>
      <c r="CP57" s="28">
        <f>(CO57/(CO57+CM57))</f>
        <v>5.7274522712310733E-2</v>
      </c>
      <c r="CQ57" s="27"/>
      <c r="CR57" s="27"/>
      <c r="CS57" s="29" t="e">
        <f>CS55/CS54*100-100</f>
        <v>#DIV/0!</v>
      </c>
      <c r="CT57" s="60" t="e">
        <f>CT55/CT54*100-100</f>
        <v>#DIV/0!</v>
      </c>
      <c r="CU57" s="26">
        <f>SUM(CU50:CU56)</f>
        <v>0</v>
      </c>
      <c r="CV57" s="27">
        <f>SUM(CV50:CV56)</f>
        <v>0</v>
      </c>
      <c r="CW57" s="27"/>
      <c r="CX57" s="27"/>
      <c r="CY57" s="27">
        <f>SUM(CY50:CY56)</f>
        <v>2947</v>
      </c>
      <c r="CZ57" s="28">
        <f>((CY57+DA57)/7)/CW56</f>
        <v>0.71382562686910511</v>
      </c>
      <c r="DA57" s="27">
        <f>SUM(DA50:DA56)</f>
        <v>156</v>
      </c>
      <c r="DB57" s="28">
        <f>(DA57/(DA57+CY57))</f>
        <v>5.0273928456332578E-2</v>
      </c>
      <c r="DC57" s="27"/>
      <c r="DD57" s="27"/>
      <c r="DE57" s="29" t="e">
        <f>DE55/DE54*100-100</f>
        <v>#DIV/0!</v>
      </c>
      <c r="DF57" s="60" t="e">
        <f>DF55/DF54*100-100</f>
        <v>#DIV/0!</v>
      </c>
      <c r="DG57" s="26">
        <f>SUM(DG50:DG56)</f>
        <v>0</v>
      </c>
      <c r="DH57" s="27">
        <f>SUM(DH50:DH56)</f>
        <v>0</v>
      </c>
      <c r="DI57" s="27"/>
      <c r="DJ57" s="27"/>
      <c r="DK57" s="27">
        <f>SUM(DK50:DK56)</f>
        <v>3077</v>
      </c>
      <c r="DL57" s="28">
        <f>((DK57+DM57)/7)/DI56</f>
        <v>0.75282714054927302</v>
      </c>
      <c r="DM57" s="27">
        <f>SUM(DM50:DM56)</f>
        <v>185</v>
      </c>
      <c r="DN57" s="28">
        <f>(DM57/(DM57+DK57))</f>
        <v>5.6713672593500922E-2</v>
      </c>
      <c r="DO57" s="27"/>
      <c r="DP57" s="27"/>
      <c r="DQ57" s="29" t="e">
        <f>DQ55/DQ54*100-100</f>
        <v>#DIV/0!</v>
      </c>
      <c r="DR57" s="60" t="e">
        <f>DR55/DR54*100-100</f>
        <v>#DIV/0!</v>
      </c>
      <c r="DS57" s="26">
        <f>SUM(DS50:DS56)</f>
        <v>5</v>
      </c>
      <c r="DT57" s="27">
        <f>SUM(DT50:DT56)</f>
        <v>0</v>
      </c>
      <c r="DU57" s="27"/>
      <c r="DV57" s="27"/>
      <c r="DW57" s="27">
        <f>SUM(DW50:DW56)</f>
        <v>805</v>
      </c>
      <c r="DX57" s="28">
        <f>((DW57+DY57)/7)/DU56</f>
        <v>0.74914965986394555</v>
      </c>
      <c r="DY57" s="27">
        <f>SUM(DY50:DY56)</f>
        <v>76</v>
      </c>
      <c r="DZ57" s="28">
        <f>(DY57/(DY57+DW57))</f>
        <v>8.6265607264472188E-2</v>
      </c>
      <c r="EA57" s="27"/>
      <c r="EB57" s="27"/>
      <c r="EC57" s="29" t="e">
        <f>EC55/EC54*100-100</f>
        <v>#DIV/0!</v>
      </c>
      <c r="ED57" s="60" t="e">
        <f>ED55/ED54*100-100</f>
        <v>#DIV/0!</v>
      </c>
      <c r="EE57" s="26">
        <f>SUM(EE50:EE56)</f>
        <v>2</v>
      </c>
      <c r="EF57" s="27">
        <f>SUM(EF50:EF56)</f>
        <v>0</v>
      </c>
      <c r="EG57" s="27"/>
      <c r="EH57" s="27"/>
      <c r="EI57" s="27">
        <f>SUM(EI50:EI56)</f>
        <v>3004</v>
      </c>
      <c r="EJ57" s="28">
        <f>((EI57+EK57)/7)/EG56</f>
        <v>0.74628942486085348</v>
      </c>
      <c r="EK57" s="27">
        <f>SUM(EK50:EK56)</f>
        <v>214</v>
      </c>
      <c r="EL57" s="28">
        <f>(EK57/(EK57+EI57))</f>
        <v>6.6500932256059658E-2</v>
      </c>
      <c r="EM57" s="27"/>
      <c r="EN57" s="27"/>
      <c r="EO57" s="29" t="e">
        <f>EO55/EO54*100-100</f>
        <v>#DIV/0!</v>
      </c>
      <c r="EP57" s="60" t="e">
        <f>EP55/EP54*100-100</f>
        <v>#DIV/0!</v>
      </c>
      <c r="EQ57" s="26">
        <f>SUM(EQ50:EQ56)</f>
        <v>3</v>
      </c>
      <c r="ER57" s="27">
        <f>SUM(ER50:ER56)</f>
        <v>0</v>
      </c>
      <c r="ES57" s="27"/>
      <c r="ET57" s="27"/>
      <c r="EU57" s="27">
        <f>SUM(EU50:EU56)</f>
        <v>3122</v>
      </c>
      <c r="EV57" s="28">
        <f>((EU57+EW57)/7)/ES56</f>
        <v>0.75836602815601206</v>
      </c>
      <c r="EW57" s="27">
        <f>SUM(EW50:EW56)</f>
        <v>164</v>
      </c>
      <c r="EX57" s="28">
        <f>(EW57/(EW57+EU57))</f>
        <v>4.9908703590992087E-2</v>
      </c>
      <c r="EY57" s="27"/>
      <c r="EZ57" s="27"/>
      <c r="FA57" s="29" t="e">
        <f>FA55/FA54*100-100</f>
        <v>#DIV/0!</v>
      </c>
      <c r="FB57" s="60" t="e">
        <f>FB55/FB54*100-100</f>
        <v>#DIV/0!</v>
      </c>
      <c r="FC57" s="26">
        <f>SUM(FC50:FC56)</f>
        <v>0</v>
      </c>
      <c r="FD57" s="27">
        <f>SUM(FD50:FD56)</f>
        <v>0</v>
      </c>
      <c r="FE57" s="27"/>
      <c r="FF57" s="27"/>
      <c r="FG57" s="27">
        <f>SUM(FG50:FG56)</f>
        <v>2922</v>
      </c>
      <c r="FH57" s="28">
        <f>((FG57+FI57)/7)/FE56</f>
        <v>0.71847370870172178</v>
      </c>
      <c r="FI57" s="27">
        <f>SUM(FI50:FI56)</f>
        <v>166</v>
      </c>
      <c r="FJ57" s="28">
        <f>(FI57/(FI57+FG57))</f>
        <v>5.3756476683937821E-2</v>
      </c>
      <c r="FK57" s="27"/>
      <c r="FL57" s="27"/>
      <c r="FM57" s="29" t="e">
        <f>FM55/FM54*100-100</f>
        <v>#DIV/0!</v>
      </c>
      <c r="FN57" s="60" t="e">
        <f>FN55/FN54*100-100</f>
        <v>#DIV/0!</v>
      </c>
      <c r="FO57" s="26">
        <f>SUM(FO50:FO56)</f>
        <v>2</v>
      </c>
      <c r="FP57" s="27">
        <f>SUM(FP50:FP56)</f>
        <v>0</v>
      </c>
      <c r="FQ57" s="27"/>
      <c r="FR57" s="27"/>
      <c r="FS57" s="27">
        <f>SUM(FS50:FS56)</f>
        <v>3113</v>
      </c>
      <c r="FT57" s="28">
        <f>((FS57+FU57)/7)/FQ56</f>
        <v>0.77785483125288957</v>
      </c>
      <c r="FU57" s="27">
        <f>SUM(FU50:FU56)</f>
        <v>252</v>
      </c>
      <c r="FV57" s="28">
        <f>(FU57/(FU57+FS57))</f>
        <v>7.4888558692421989E-2</v>
      </c>
      <c r="FW57" s="27"/>
      <c r="FX57" s="27"/>
      <c r="FY57" s="29" t="e">
        <f>FY55/FY54*100-100</f>
        <v>#DIV/0!</v>
      </c>
      <c r="FZ57" s="60" t="e">
        <f>FZ55/FZ54*100-100</f>
        <v>#DIV/0!</v>
      </c>
      <c r="GA57" s="26">
        <f>SUM(GA50:GA56)</f>
        <v>3</v>
      </c>
      <c r="GB57" s="27">
        <f>SUM(GB50:GB56)</f>
        <v>0</v>
      </c>
      <c r="GC57" s="27"/>
      <c r="GD57" s="27"/>
      <c r="GE57" s="27">
        <f>SUM(GE50:GE56)</f>
        <v>2878</v>
      </c>
      <c r="GF57" s="28">
        <f>((GE57+GG57)/7)/GC56</f>
        <v>0.71754835702633413</v>
      </c>
      <c r="GG57" s="27">
        <f>SUM(GG50:GG56)</f>
        <v>201</v>
      </c>
      <c r="GH57" s="28">
        <f>(GG57/(GG57+GE57))</f>
        <v>6.5280935368626183E-2</v>
      </c>
      <c r="GI57" s="27"/>
      <c r="GJ57" s="27"/>
      <c r="GK57" s="29" t="e">
        <f>GK55/GK54*100-100</f>
        <v>#DIV/0!</v>
      </c>
      <c r="GL57" s="60" t="e">
        <f>GL55/GL54*100-100</f>
        <v>#DIV/0!</v>
      </c>
      <c r="GM57" s="26">
        <f>SUM(GM50:GM56)</f>
        <v>0</v>
      </c>
      <c r="GN57" s="27">
        <f>SUM(GN50:GN56)</f>
        <v>0</v>
      </c>
      <c r="GO57" s="27"/>
      <c r="GP57" s="27"/>
      <c r="GQ57" s="27">
        <f>SUM(GQ50:GQ56)</f>
        <v>3014</v>
      </c>
      <c r="GR57" s="28">
        <f>((GQ57+GS57)/7)/GO56</f>
        <v>0.72413003663003661</v>
      </c>
      <c r="GS57" s="27">
        <f>SUM(GS50:GS56)</f>
        <v>149</v>
      </c>
      <c r="GT57" s="28">
        <f>(GS57/(GS57+GQ57))</f>
        <v>4.7107176730951626E-2</v>
      </c>
      <c r="GU57" s="27"/>
      <c r="GV57" s="27"/>
      <c r="GW57" s="29" t="e">
        <f>GW55/GW54*100-100</f>
        <v>#DIV/0!</v>
      </c>
      <c r="GX57" s="60" t="e">
        <f>GX55/GX54*100-100</f>
        <v>#DIV/0!</v>
      </c>
      <c r="GY57" s="26">
        <f>SUM(GY50:GY56)</f>
        <v>2</v>
      </c>
      <c r="GZ57" s="27">
        <f>SUM(GZ50:GZ56)</f>
        <v>0</v>
      </c>
      <c r="HA57" s="27"/>
      <c r="HB57" s="27"/>
      <c r="HC57" s="27">
        <f>SUM(HC50:HC56)</f>
        <v>699</v>
      </c>
      <c r="HD57" s="28">
        <f>((HC57+HE57)/7)/HA56</f>
        <v>0.65730800990916594</v>
      </c>
      <c r="HE57" s="27">
        <f>SUM(HE50:HE56)</f>
        <v>97</v>
      </c>
      <c r="HF57" s="28">
        <f>(HE57/(HE57+HC57))</f>
        <v>0.12185929648241206</v>
      </c>
      <c r="HG57" s="27"/>
      <c r="HH57" s="27"/>
      <c r="HI57" s="29" t="e">
        <f>HI55/HI54*100-100</f>
        <v>#DIV/0!</v>
      </c>
      <c r="HJ57" s="60" t="e">
        <f>HJ55/HJ54*100-100</f>
        <v>#DIV/0!</v>
      </c>
      <c r="HK57" s="26">
        <f>SUM(HK50:HK56)</f>
        <v>2</v>
      </c>
      <c r="HL57" s="27">
        <f>SUM(HL50:HL56)</f>
        <v>0</v>
      </c>
      <c r="HM57" s="27"/>
      <c r="HN57" s="27"/>
      <c r="HO57" s="27">
        <f>SUM(HO50:HO56)</f>
        <v>2914</v>
      </c>
      <c r="HP57" s="28">
        <f>((HO57+HQ57)/7)/HM56</f>
        <v>0.72992868645042552</v>
      </c>
      <c r="HQ57" s="27">
        <f>SUM(HQ50:HQ56)</f>
        <v>259</v>
      </c>
      <c r="HR57" s="28">
        <f>(HQ57/(HQ57+HO57))</f>
        <v>8.1626221241727068E-2</v>
      </c>
      <c r="HS57" s="27"/>
      <c r="HT57" s="27"/>
      <c r="HU57" s="29" t="e">
        <f>HU55/HU54*100-100</f>
        <v>#DIV/0!</v>
      </c>
      <c r="HV57" s="60" t="e">
        <f>HV55/HV54*100-100</f>
        <v>#DIV/0!</v>
      </c>
      <c r="HW57" s="26">
        <f>SUM(HW50:HW56)</f>
        <v>0</v>
      </c>
      <c r="HX57" s="27">
        <f>SUM(HX50:HX56)</f>
        <v>0</v>
      </c>
      <c r="HY57" s="27"/>
      <c r="HZ57" s="27"/>
      <c r="IA57" s="27">
        <f>SUM(IA50:IA56)</f>
        <v>2911</v>
      </c>
      <c r="IB57" s="28">
        <f>((IA57+IC57)/7)/HY56</f>
        <v>0.71520440973817179</v>
      </c>
      <c r="IC57" s="27">
        <f>SUM(IC50:IC56)</f>
        <v>203</v>
      </c>
      <c r="ID57" s="28">
        <f>(IC57/(IC57+IA57))</f>
        <v>6.5189466923570971E-2</v>
      </c>
      <c r="IE57" s="27"/>
      <c r="IF57" s="27"/>
      <c r="IG57" s="29" t="e">
        <f>IG55/IG54*100-100</f>
        <v>#DIV/0!</v>
      </c>
      <c r="IH57" s="60" t="e">
        <f>IH55/IH54*100-100</f>
        <v>#DIV/0!</v>
      </c>
      <c r="II57" s="26">
        <f>SUM(II50:II56)</f>
        <v>2</v>
      </c>
      <c r="IJ57" s="27">
        <f>SUM(IJ50:IJ56)</f>
        <v>0</v>
      </c>
      <c r="IK57" s="27"/>
      <c r="IL57" s="27"/>
      <c r="IM57" s="27">
        <f>SUM(IM50:IM56)</f>
        <v>2957</v>
      </c>
      <c r="IN57" s="28">
        <f>((IM57+IO57)/7)/IK56</f>
        <v>0.72741935483870968</v>
      </c>
      <c r="IO57" s="27">
        <f>SUM(IO50:IO56)</f>
        <v>200</v>
      </c>
      <c r="IP57" s="28">
        <f>(IO57/(IO57+IM57))</f>
        <v>6.3351282863477992E-2</v>
      </c>
      <c r="IQ57" s="27"/>
      <c r="IR57" s="27"/>
      <c r="IS57" s="29" t="e">
        <f>IS55/IS54*100-100</f>
        <v>#DIV/0!</v>
      </c>
      <c r="IT57" s="60" t="e">
        <f>IT55/IT54*100-100</f>
        <v>#DIV/0!</v>
      </c>
      <c r="IU57" s="26">
        <f>SUM(IU50:IU56)</f>
        <v>0</v>
      </c>
      <c r="IV57" s="27">
        <f>SUM(IV50:IV56)</f>
        <v>4</v>
      </c>
      <c r="IW57" s="27"/>
      <c r="IX57" s="27"/>
      <c r="IY57" s="27">
        <f>SUM(IY50:IY56)</f>
        <v>0</v>
      </c>
      <c r="IZ57" s="28" t="e">
        <f>((IY57+JA57)/7)/IW56</f>
        <v>#DIV/0!</v>
      </c>
      <c r="JA57" s="27">
        <f>SUM(JA50:JA56)</f>
        <v>0</v>
      </c>
      <c r="JB57" s="28" t="e">
        <f>(JA57/(JA57+IY57))</f>
        <v>#DIV/0!</v>
      </c>
      <c r="JC57" s="27"/>
      <c r="JD57" s="27"/>
      <c r="JE57" s="29" t="e">
        <f>JE55/JE54*100-100</f>
        <v>#DIV/0!</v>
      </c>
      <c r="JF57" s="60" t="e">
        <f>JF55/JF54*100-100</f>
        <v>#DIV/0!</v>
      </c>
      <c r="JG57" s="26">
        <f t="shared" si="708"/>
        <v>38</v>
      </c>
      <c r="JH57" s="443">
        <f t="shared" si="709"/>
        <v>4</v>
      </c>
      <c r="JI57" s="378">
        <f t="shared" ref="JI57:JJ57" si="801">SUM(JI49:JI56)</f>
        <v>81643</v>
      </c>
      <c r="JJ57" s="27">
        <f t="shared" si="801"/>
        <v>7939</v>
      </c>
      <c r="JK57" s="27">
        <f t="shared" si="712"/>
        <v>59886</v>
      </c>
      <c r="JL57" s="80">
        <f t="shared" si="713"/>
        <v>0.73351052754063417</v>
      </c>
      <c r="JM57" s="15">
        <f t="shared" si="714"/>
        <v>3752</v>
      </c>
      <c r="JN57" s="48">
        <f t="shared" si="715"/>
        <v>6.2652372841732626E-2</v>
      </c>
      <c r="JO57" s="49">
        <f t="shared" ref="JO57" si="802">SUM(JO50:JO56)/7</f>
        <v>53.399999999999991</v>
      </c>
      <c r="JP57" s="50">
        <f t="shared" ref="JP57" si="803">SUM(JP50:JP56)</f>
        <v>55411</v>
      </c>
      <c r="JQ57" s="397">
        <f t="shared" si="143"/>
        <v>92.527468857495904</v>
      </c>
      <c r="JR57" s="50">
        <f>SUM(JR50:JR56)</f>
        <v>1098</v>
      </c>
      <c r="JS57" s="370">
        <f t="shared" si="81"/>
        <v>0.29264392324093819</v>
      </c>
      <c r="JT57" s="58" t="e">
        <f t="shared" ref="JT57:JU57" si="804">JT55/JT54*100-100</f>
        <v>#DIV/0!</v>
      </c>
      <c r="JU57" s="318" t="e">
        <f t="shared" si="804"/>
        <v>#DIV/0!</v>
      </c>
      <c r="JV57" s="410">
        <f t="shared" ref="JV57" si="805">SUM(G57,I57,S57,U57,AE57,AG57,AQ57,AS57,BC57,BE57,BO57,BQ57,CA57,CC57)/7/SUM(E56,Q56,AC56,AO56,BA56,BM56,BY56)</f>
        <v>0.74104156712852365</v>
      </c>
      <c r="JW57" s="411">
        <f t="shared" ref="JW57" si="806">SUM(CM57,CO57,CY57,DA57,DK57,DM57,DW57,DY57,EI57,EK57,EU57,EW57,FG57,FI57)/7/SUM(CK56,CW56,DI56,DU56,EG56,ES56,FE56)</f>
        <v>0.73351293501125592</v>
      </c>
      <c r="JX57" s="412">
        <f t="shared" ref="JX57" si="807">SUM(FS57,FU57,GE57,GG57,GQ57,GS57,HC57,HE57,HO57,HQ57,IA57,IC57,IM57,IO57,)/7/SUM(FQ56,GC56,GO56,HA56,HM56,HY56,IK56)</f>
        <v>0.72867790138414656</v>
      </c>
      <c r="JY57" s="744"/>
      <c r="JZ57" s="691"/>
      <c r="KA57" s="747"/>
      <c r="KB57" s="762"/>
      <c r="KC57" s="764"/>
      <c r="KD57" s="769"/>
      <c r="KE57" s="764"/>
      <c r="KF57" s="769"/>
      <c r="KG57" s="771"/>
      <c r="KH57" s="772"/>
      <c r="KI57" s="418">
        <f t="shared" ref="KI57" si="808">SUM(KI50:KI56)</f>
        <v>14</v>
      </c>
      <c r="KJ57" s="432">
        <f t="shared" ref="KJ57" si="809">KI57/KB54</f>
        <v>3.5879036391594054E-3</v>
      </c>
      <c r="KK57" s="418">
        <f t="shared" ref="KK57" si="810">SUM(KK50:KK56)</f>
        <v>12</v>
      </c>
      <c r="KL57" s="426">
        <f t="shared" ref="KL57" si="811">KK57/KD54</f>
        <v>3.090394025238218E-3</v>
      </c>
      <c r="KM57" s="418">
        <f t="shared" ref="KM57" si="812">SUM(KM50:KM56)</f>
        <v>11</v>
      </c>
      <c r="KN57" s="426">
        <f>KM57/KF54</f>
        <v>2.8190671450538185E-3</v>
      </c>
    </row>
    <row r="58" spans="1:300" ht="21.75" thickBot="1" x14ac:dyDescent="0.3">
      <c r="A58" s="52"/>
      <c r="B58" s="437"/>
      <c r="C58" s="40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2"/>
      <c r="O58" s="40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2"/>
      <c r="AA58" s="40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2"/>
      <c r="AM58" s="40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2"/>
      <c r="AY58" s="40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2"/>
      <c r="BK58" s="40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2"/>
      <c r="BW58" s="40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2"/>
      <c r="CI58" s="40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2"/>
      <c r="CU58" s="40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2"/>
      <c r="DG58" s="40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2"/>
      <c r="DS58" s="40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2"/>
      <c r="EE58" s="40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2"/>
      <c r="EQ58" s="40"/>
      <c r="ER58" s="41"/>
      <c r="ES58" s="41"/>
      <c r="ET58" s="41"/>
      <c r="EU58" s="41"/>
      <c r="EV58" s="41"/>
      <c r="EW58" s="41"/>
      <c r="EX58" s="41"/>
      <c r="EY58" s="41"/>
      <c r="EZ58" s="41"/>
      <c r="FA58" s="41"/>
      <c r="FB58" s="42"/>
      <c r="FC58" s="40"/>
      <c r="FD58" s="41"/>
      <c r="FE58" s="41"/>
      <c r="FF58" s="41"/>
      <c r="FG58" s="41"/>
      <c r="FH58" s="41"/>
      <c r="FI58" s="41"/>
      <c r="FJ58" s="41"/>
      <c r="FK58" s="41"/>
      <c r="FL58" s="41"/>
      <c r="FM58" s="41"/>
      <c r="FN58" s="42"/>
      <c r="FO58" s="40"/>
      <c r="FP58" s="41"/>
      <c r="FQ58" s="41"/>
      <c r="FR58" s="41"/>
      <c r="FS58" s="41"/>
      <c r="FT58" s="41"/>
      <c r="FU58" s="41"/>
      <c r="FV58" s="41"/>
      <c r="FW58" s="41"/>
      <c r="FX58" s="41"/>
      <c r="FY58" s="41"/>
      <c r="FZ58" s="42"/>
      <c r="GA58" s="40"/>
      <c r="GB58" s="41"/>
      <c r="GC58" s="41"/>
      <c r="GD58" s="41"/>
      <c r="GE58" s="41"/>
      <c r="GF58" s="41"/>
      <c r="GG58" s="41"/>
      <c r="GH58" s="41"/>
      <c r="GI58" s="41"/>
      <c r="GJ58" s="41"/>
      <c r="GK58" s="41"/>
      <c r="GL58" s="42"/>
      <c r="GM58" s="40"/>
      <c r="GN58" s="41"/>
      <c r="GO58" s="41"/>
      <c r="GP58" s="41"/>
      <c r="GQ58" s="41"/>
      <c r="GR58" s="41"/>
      <c r="GS58" s="41"/>
      <c r="GT58" s="41"/>
      <c r="GU58" s="41"/>
      <c r="GV58" s="41"/>
      <c r="GW58" s="41"/>
      <c r="GX58" s="42"/>
      <c r="GY58" s="40"/>
      <c r="GZ58" s="41"/>
      <c r="HA58" s="41"/>
      <c r="HB58" s="41"/>
      <c r="HC58" s="41"/>
      <c r="HD58" s="41"/>
      <c r="HE58" s="41"/>
      <c r="HF58" s="41"/>
      <c r="HG58" s="41"/>
      <c r="HH58" s="41"/>
      <c r="HI58" s="41"/>
      <c r="HJ58" s="42"/>
      <c r="HK58" s="40"/>
      <c r="HL58" s="41"/>
      <c r="HM58" s="41"/>
      <c r="HN58" s="41"/>
      <c r="HO58" s="41"/>
      <c r="HP58" s="41"/>
      <c r="HQ58" s="41"/>
      <c r="HR58" s="41"/>
      <c r="HS58" s="41"/>
      <c r="HT58" s="41"/>
      <c r="HU58" s="41"/>
      <c r="HV58" s="42"/>
      <c r="HW58" s="40"/>
      <c r="HX58" s="41"/>
      <c r="HY58" s="41"/>
      <c r="HZ58" s="41"/>
      <c r="IA58" s="41"/>
      <c r="IB58" s="41"/>
      <c r="IC58" s="41"/>
      <c r="ID58" s="41"/>
      <c r="IE58" s="41"/>
      <c r="IF58" s="41"/>
      <c r="IG58" s="41"/>
      <c r="IH58" s="42"/>
      <c r="II58" s="40"/>
      <c r="IJ58" s="41"/>
      <c r="IK58" s="41"/>
      <c r="IL58" s="41"/>
      <c r="IM58" s="41"/>
      <c r="IN58" s="41"/>
      <c r="IO58" s="41"/>
      <c r="IP58" s="41"/>
      <c r="IQ58" s="41"/>
      <c r="IR58" s="41"/>
      <c r="IS58" s="41"/>
      <c r="IT58" s="42"/>
      <c r="IU58" s="40"/>
      <c r="IV58" s="41"/>
      <c r="IW58" s="41"/>
      <c r="IX58" s="41"/>
      <c r="IY58" s="41"/>
      <c r="IZ58" s="41"/>
      <c r="JA58" s="41"/>
      <c r="JB58" s="41"/>
      <c r="JC58" s="41"/>
      <c r="JD58" s="41"/>
      <c r="JE58" s="41"/>
      <c r="JF58" s="42"/>
      <c r="JG58" s="444">
        <f t="shared" ref="JG58" si="813">JG57/JI50</f>
        <v>3.2539818462065423E-3</v>
      </c>
      <c r="JH58" s="445">
        <f t="shared" ref="JH58" si="814">JH57/JJ47</f>
        <v>3.5180299032541778E-3</v>
      </c>
      <c r="JI58" s="3"/>
      <c r="JJ58" s="4"/>
      <c r="JK58" s="4"/>
      <c r="JL58" s="374"/>
      <c r="JM58" s="4"/>
      <c r="JN58" s="4"/>
      <c r="JO58" s="4"/>
      <c r="JP58" s="375"/>
      <c r="JQ58" s="4"/>
      <c r="JR58" s="4"/>
      <c r="JS58" s="376"/>
      <c r="JT58" s="4"/>
      <c r="JU58" s="400"/>
      <c r="JV58" s="701"/>
      <c r="JW58" s="702"/>
      <c r="JX58" s="703"/>
      <c r="JY58" s="639"/>
      <c r="JZ58" s="640"/>
      <c r="KA58" s="641"/>
      <c r="KB58" s="752"/>
      <c r="KC58" s="753"/>
      <c r="KD58" s="753"/>
      <c r="KE58" s="753"/>
      <c r="KF58" s="753"/>
      <c r="KG58" s="753"/>
      <c r="KH58" s="754"/>
      <c r="KI58" s="416"/>
      <c r="KJ58" s="420"/>
      <c r="KK58" s="416"/>
      <c r="KL58" s="417"/>
      <c r="KM58" s="416"/>
      <c r="KN58" s="417"/>
    </row>
    <row r="59" spans="1:300" x14ac:dyDescent="0.25">
      <c r="A59" s="736">
        <v>31</v>
      </c>
      <c r="B59" s="435">
        <f>B56+1</f>
        <v>45638</v>
      </c>
      <c r="C59" s="32"/>
      <c r="D59" s="33"/>
      <c r="E59" s="33">
        <f>E56-C59</f>
        <v>609</v>
      </c>
      <c r="F59" s="33">
        <f>F56-D59</f>
        <v>58</v>
      </c>
      <c r="G59" s="33">
        <v>450</v>
      </c>
      <c r="H59" s="34">
        <f t="shared" ref="H59:H65" si="815">((G59+I59)/E59)</f>
        <v>0.78653530377668313</v>
      </c>
      <c r="I59" s="33">
        <v>29</v>
      </c>
      <c r="J59" s="34">
        <f>I59/(G59+I59)</f>
        <v>6.0542797494780795E-2</v>
      </c>
      <c r="K59" s="35"/>
      <c r="L59" s="33"/>
      <c r="M59" s="33"/>
      <c r="N59" s="36"/>
      <c r="O59" s="32"/>
      <c r="P59" s="33"/>
      <c r="Q59" s="33">
        <f>Q56-O59</f>
        <v>623</v>
      </c>
      <c r="R59" s="33">
        <f>R56-P59</f>
        <v>58</v>
      </c>
      <c r="S59" s="33">
        <v>442</v>
      </c>
      <c r="T59" s="34">
        <f t="shared" ref="T59:T65" si="816">((S59+U59)/Q59)</f>
        <v>0.7335473515248796</v>
      </c>
      <c r="U59" s="33">
        <v>15</v>
      </c>
      <c r="V59" s="34">
        <f t="shared" ref="V59:V65" si="817">U59/(S59+U59)</f>
        <v>3.2822757111597371E-2</v>
      </c>
      <c r="W59" s="35"/>
      <c r="X59" s="33"/>
      <c r="Y59" s="33"/>
      <c r="Z59" s="36"/>
      <c r="AA59" s="32"/>
      <c r="AB59" s="33"/>
      <c r="AC59" s="33">
        <f>AC56-AA59</f>
        <v>624</v>
      </c>
      <c r="AD59" s="33">
        <f>AD56-AB59</f>
        <v>58</v>
      </c>
      <c r="AE59" s="33">
        <v>465</v>
      </c>
      <c r="AF59" s="34">
        <f t="shared" ref="AF59:AF65" si="818">((AE59+AG59)/AC59)</f>
        <v>0.77884615384615385</v>
      </c>
      <c r="AG59" s="33">
        <v>21</v>
      </c>
      <c r="AH59" s="34">
        <f t="shared" ref="AH59:AH65" si="819">AG59/(AE59+AG59)</f>
        <v>4.3209876543209874E-2</v>
      </c>
      <c r="AI59" s="35"/>
      <c r="AJ59" s="33"/>
      <c r="AK59" s="33"/>
      <c r="AL59" s="36"/>
      <c r="AM59" s="32"/>
      <c r="AN59" s="33"/>
      <c r="AO59" s="33">
        <f>AO56-AM59</f>
        <v>169</v>
      </c>
      <c r="AP59" s="33">
        <f>AP56-AN59</f>
        <v>18</v>
      </c>
      <c r="AQ59" s="33">
        <v>109</v>
      </c>
      <c r="AR59" s="34">
        <f t="shared" ref="AR59:AR65" si="820">((AQ59+AS59)/AO59)</f>
        <v>0.71597633136094674</v>
      </c>
      <c r="AS59" s="33">
        <v>12</v>
      </c>
      <c r="AT59" s="34">
        <f t="shared" ref="AT59:AT65" si="821">AS59/(AQ59+AS59)</f>
        <v>9.9173553719008267E-2</v>
      </c>
      <c r="AU59" s="35"/>
      <c r="AV59" s="33"/>
      <c r="AW59" s="33"/>
      <c r="AX59" s="36"/>
      <c r="AY59" s="32"/>
      <c r="AZ59" s="33"/>
      <c r="BA59" s="33">
        <f>BA56-AY59</f>
        <v>622</v>
      </c>
      <c r="BB59" s="33">
        <f>BB56-AZ59</f>
        <v>57</v>
      </c>
      <c r="BC59" s="33">
        <v>429</v>
      </c>
      <c r="BD59" s="34">
        <f t="shared" ref="BD59:BD65" si="822">((BC59+BE59)/BA59)</f>
        <v>0.73311897106109325</v>
      </c>
      <c r="BE59" s="33">
        <v>27</v>
      </c>
      <c r="BF59" s="34">
        <f t="shared" ref="BF59:BF65" si="823">BE59/(BC59+BE59)</f>
        <v>5.921052631578947E-2</v>
      </c>
      <c r="BG59" s="35"/>
      <c r="BH59" s="33"/>
      <c r="BI59" s="33"/>
      <c r="BJ59" s="36"/>
      <c r="BK59" s="32"/>
      <c r="BL59" s="33"/>
      <c r="BM59" s="33">
        <f>BM56-BK59</f>
        <v>621</v>
      </c>
      <c r="BN59" s="33">
        <f>BN56-BL59</f>
        <v>57</v>
      </c>
      <c r="BO59" s="33">
        <v>452</v>
      </c>
      <c r="BP59" s="34">
        <f t="shared" ref="BP59:BP65" si="824">((BO59+BQ59)/BM59)</f>
        <v>0.75362318840579712</v>
      </c>
      <c r="BQ59" s="33">
        <v>16</v>
      </c>
      <c r="BR59" s="34">
        <f t="shared" ref="BR59:BR65" si="825">BQ59/(BO59+BQ59)</f>
        <v>3.4188034188034191E-2</v>
      </c>
      <c r="BS59" s="35"/>
      <c r="BT59" s="33"/>
      <c r="BU59" s="33"/>
      <c r="BV59" s="36"/>
      <c r="BW59" s="32">
        <v>1</v>
      </c>
      <c r="BX59" s="33"/>
      <c r="BY59" s="33">
        <f>BY56-BW59</f>
        <v>618</v>
      </c>
      <c r="BZ59" s="33">
        <f>BZ56-BX59</f>
        <v>58</v>
      </c>
      <c r="CA59" s="33">
        <v>437</v>
      </c>
      <c r="CB59" s="34">
        <f t="shared" ref="CB59:CB65" si="826">((CA59+CC59)/BY59)</f>
        <v>0.7508090614886731</v>
      </c>
      <c r="CC59" s="33">
        <v>27</v>
      </c>
      <c r="CD59" s="34">
        <f t="shared" ref="CD59:CD65" si="827">CC59/(CA59+CC59)</f>
        <v>5.8189655172413791E-2</v>
      </c>
      <c r="CE59" s="35"/>
      <c r="CF59" s="33"/>
      <c r="CG59" s="33"/>
      <c r="CH59" s="36"/>
      <c r="CI59" s="32"/>
      <c r="CJ59" s="33"/>
      <c r="CK59" s="33">
        <f>CK56-CI59</f>
        <v>614</v>
      </c>
      <c r="CL59" s="33">
        <f>CL56-CJ59</f>
        <v>57</v>
      </c>
      <c r="CM59" s="33">
        <v>420</v>
      </c>
      <c r="CN59" s="34">
        <f t="shared" ref="CN59:CN65" si="828">((CM59+CO59)/CK59)</f>
        <v>0.71824104234527686</v>
      </c>
      <c r="CO59" s="33">
        <v>21</v>
      </c>
      <c r="CP59" s="34">
        <f t="shared" ref="CP59:CP65" si="829">CO59/(CM59+CO59)</f>
        <v>4.7619047619047616E-2</v>
      </c>
      <c r="CQ59" s="35"/>
      <c r="CR59" s="33"/>
      <c r="CS59" s="33"/>
      <c r="CT59" s="36"/>
      <c r="CU59" s="32"/>
      <c r="CV59" s="33"/>
      <c r="CW59" s="33">
        <f>CW56-CU59</f>
        <v>621</v>
      </c>
      <c r="CX59" s="33">
        <f>CX56-CV59</f>
        <v>58</v>
      </c>
      <c r="CY59" s="33">
        <v>415</v>
      </c>
      <c r="CZ59" s="34">
        <f t="shared" ref="CZ59:CZ65" si="830">((CY59+DA59)/CW59)</f>
        <v>0.70209339774557167</v>
      </c>
      <c r="DA59" s="33">
        <v>21</v>
      </c>
      <c r="DB59" s="34">
        <f t="shared" ref="DB59:DB65" si="831">DA59/(CY59+DA59)</f>
        <v>4.8165137614678902E-2</v>
      </c>
      <c r="DC59" s="35"/>
      <c r="DD59" s="33"/>
      <c r="DE59" s="33"/>
      <c r="DF59" s="36"/>
      <c r="DG59" s="32">
        <v>1</v>
      </c>
      <c r="DH59" s="33"/>
      <c r="DI59" s="33">
        <f>DI56-DG59</f>
        <v>618</v>
      </c>
      <c r="DJ59" s="33">
        <f>DJ56-DH59</f>
        <v>58</v>
      </c>
      <c r="DK59" s="33">
        <v>449</v>
      </c>
      <c r="DL59" s="34">
        <f t="shared" ref="DL59:DL65" si="832">((DK59+DM59)/DI59)</f>
        <v>0.76699029126213591</v>
      </c>
      <c r="DM59" s="33">
        <v>25</v>
      </c>
      <c r="DN59" s="34">
        <f t="shared" ref="DN59:DN65" si="833">DM59/(DK59+DM59)</f>
        <v>5.2742616033755275E-2</v>
      </c>
      <c r="DO59" s="35"/>
      <c r="DP59" s="33"/>
      <c r="DQ59" s="33"/>
      <c r="DR59" s="36"/>
      <c r="DS59" s="32"/>
      <c r="DT59" s="33"/>
      <c r="DU59" s="33">
        <f>DU56-DS59</f>
        <v>168</v>
      </c>
      <c r="DV59" s="33">
        <f>DV56-DT59</f>
        <v>17</v>
      </c>
      <c r="DW59" s="33">
        <v>114</v>
      </c>
      <c r="DX59" s="34">
        <f t="shared" ref="DX59:DX65" si="834">((DW59+DY59)/DU59)</f>
        <v>0.74404761904761907</v>
      </c>
      <c r="DY59" s="33">
        <v>11</v>
      </c>
      <c r="DZ59" s="34">
        <f t="shared" ref="DZ59:DZ65" si="835">DY59/(DW59+DY59)</f>
        <v>8.7999999999999995E-2</v>
      </c>
      <c r="EA59" s="35"/>
      <c r="EB59" s="33"/>
      <c r="EC59" s="33"/>
      <c r="ED59" s="36"/>
      <c r="EE59" s="32"/>
      <c r="EF59" s="33"/>
      <c r="EG59" s="33">
        <f>EG56-EE59</f>
        <v>616</v>
      </c>
      <c r="EH59" s="33">
        <f>EH56-EF59</f>
        <v>58</v>
      </c>
      <c r="EI59" s="33">
        <v>427</v>
      </c>
      <c r="EJ59" s="34">
        <f t="shared" ref="EJ59:EJ65" si="836">((EI59+EK59)/EG59)</f>
        <v>0.73701298701298701</v>
      </c>
      <c r="EK59" s="33">
        <v>27</v>
      </c>
      <c r="EL59" s="34">
        <f t="shared" ref="EL59:EL65" si="837">EK59/(EI59+EK59)</f>
        <v>5.9471365638766517E-2</v>
      </c>
      <c r="EM59" s="35"/>
      <c r="EN59" s="33"/>
      <c r="EO59" s="33"/>
      <c r="EP59" s="36"/>
      <c r="EQ59" s="32"/>
      <c r="ER59" s="33"/>
      <c r="ES59" s="33">
        <f>ES56-EQ59</f>
        <v>619</v>
      </c>
      <c r="ET59" s="33">
        <f>ET56-ER59</f>
        <v>57</v>
      </c>
      <c r="EU59" s="33">
        <v>448</v>
      </c>
      <c r="EV59" s="34">
        <f t="shared" ref="EV59:EV65" si="838">((EU59+EW59)/ES59)</f>
        <v>0.74798061389337644</v>
      </c>
      <c r="EW59" s="33">
        <v>15</v>
      </c>
      <c r="EX59" s="34">
        <f t="shared" ref="EX59:EX65" si="839">EW59/(EU59+EW59)</f>
        <v>3.2397408207343416E-2</v>
      </c>
      <c r="EY59" s="35"/>
      <c r="EZ59" s="33"/>
      <c r="FA59" s="33"/>
      <c r="FB59" s="36"/>
      <c r="FC59" s="32"/>
      <c r="FD59" s="33"/>
      <c r="FE59" s="33">
        <f>FE56-FC59</f>
        <v>614</v>
      </c>
      <c r="FF59" s="33">
        <f>FF56-FD59</f>
        <v>58</v>
      </c>
      <c r="FG59" s="33">
        <v>411</v>
      </c>
      <c r="FH59" s="34">
        <f t="shared" ref="FH59:FH65" si="840">((FG59+FI59)/FE59)</f>
        <v>0.69869706840390877</v>
      </c>
      <c r="FI59" s="33">
        <v>18</v>
      </c>
      <c r="FJ59" s="34">
        <f t="shared" ref="FJ59:FJ65" si="841">FI59/(FG59+FI59)</f>
        <v>4.195804195804196E-2</v>
      </c>
      <c r="FK59" s="35"/>
      <c r="FL59" s="33"/>
      <c r="FM59" s="33"/>
      <c r="FN59" s="36"/>
      <c r="FO59" s="32"/>
      <c r="FP59" s="33"/>
      <c r="FQ59" s="33">
        <f>FQ56-FO59</f>
        <v>618</v>
      </c>
      <c r="FR59" s="33">
        <f>FR56-FP59</f>
        <v>57</v>
      </c>
      <c r="FS59" s="33">
        <v>425</v>
      </c>
      <c r="FT59" s="34">
        <f t="shared" ref="FT59:FT65" si="842">((FS59+FU59)/FQ59)</f>
        <v>0.74433656957928807</v>
      </c>
      <c r="FU59" s="33">
        <v>35</v>
      </c>
      <c r="FV59" s="34">
        <f t="shared" ref="FV59:FV65" si="843">FU59/(FS59+FU59)</f>
        <v>7.6086956521739135E-2</v>
      </c>
      <c r="FW59" s="35"/>
      <c r="FX59" s="33"/>
      <c r="FY59" s="33"/>
      <c r="FZ59" s="36"/>
      <c r="GA59" s="32"/>
      <c r="GB59" s="33"/>
      <c r="GC59" s="33">
        <f>GC56-GA59</f>
        <v>613</v>
      </c>
      <c r="GD59" s="33">
        <f>GD56-GB59</f>
        <v>58</v>
      </c>
      <c r="GE59" s="33">
        <v>411</v>
      </c>
      <c r="GF59" s="34">
        <f t="shared" ref="GF59:GF65" si="844">((GE59+GG59)/GC59)</f>
        <v>0.70962479608482876</v>
      </c>
      <c r="GG59" s="33">
        <v>24</v>
      </c>
      <c r="GH59" s="34">
        <f t="shared" ref="GH59:GH65" si="845">GG59/(GE59+GG59)</f>
        <v>5.5172413793103448E-2</v>
      </c>
      <c r="GI59" s="35"/>
      <c r="GJ59" s="33"/>
      <c r="GK59" s="33"/>
      <c r="GL59" s="36"/>
      <c r="GM59" s="32"/>
      <c r="GN59" s="33"/>
      <c r="GO59" s="33">
        <f>GO56-GM59</f>
        <v>624</v>
      </c>
      <c r="GP59" s="33">
        <f>GP56-GN59</f>
        <v>57</v>
      </c>
      <c r="GQ59" s="33">
        <v>428</v>
      </c>
      <c r="GR59" s="34">
        <f t="shared" ref="GR59:GR65" si="846">((GQ59+GS59)/GO59)</f>
        <v>0.71794871794871795</v>
      </c>
      <c r="GS59" s="33">
        <v>20</v>
      </c>
      <c r="GT59" s="34">
        <f t="shared" ref="GT59:GT65" si="847">GS59/(GQ59+GS59)</f>
        <v>4.4642857142857144E-2</v>
      </c>
      <c r="GU59" s="35"/>
      <c r="GV59" s="33"/>
      <c r="GW59" s="33"/>
      <c r="GX59" s="36"/>
      <c r="GY59" s="32">
        <v>1</v>
      </c>
      <c r="GZ59" s="33"/>
      <c r="HA59" s="33">
        <f>HA56-GY59</f>
        <v>172</v>
      </c>
      <c r="HB59" s="33">
        <f>HB56-GZ59</f>
        <v>18</v>
      </c>
      <c r="HC59" s="33">
        <v>111</v>
      </c>
      <c r="HD59" s="34">
        <f t="shared" ref="HD59:HD65" si="848">((HC59+HE59)/HA59)</f>
        <v>0.68604651162790697</v>
      </c>
      <c r="HE59" s="33">
        <v>7</v>
      </c>
      <c r="HF59" s="34">
        <f t="shared" ref="HF59:HF65" si="849">HE59/(HC59+HE59)</f>
        <v>5.9322033898305086E-2</v>
      </c>
      <c r="HG59" s="35"/>
      <c r="HH59" s="33"/>
      <c r="HI59" s="33"/>
      <c r="HJ59" s="36"/>
      <c r="HK59" s="32">
        <v>1</v>
      </c>
      <c r="HL59" s="33"/>
      <c r="HM59" s="33">
        <f>HM56-HK59</f>
        <v>620</v>
      </c>
      <c r="HN59" s="33">
        <f>HN56-HL59</f>
        <v>58</v>
      </c>
      <c r="HO59" s="33">
        <v>451</v>
      </c>
      <c r="HP59" s="34">
        <f t="shared" ref="HP59:HP65" si="850">((HO59+HQ59)/HM59)</f>
        <v>0.7661290322580645</v>
      </c>
      <c r="HQ59" s="33">
        <v>24</v>
      </c>
      <c r="HR59" s="34">
        <f t="shared" ref="HR59:HR65" si="851">HQ59/(HO59+HQ59)</f>
        <v>5.0526315789473683E-2</v>
      </c>
      <c r="HS59" s="35"/>
      <c r="HT59" s="33"/>
      <c r="HU59" s="33"/>
      <c r="HV59" s="36"/>
      <c r="HW59" s="32"/>
      <c r="HX59" s="33"/>
      <c r="HY59" s="33">
        <f>HY56-HW59</f>
        <v>622</v>
      </c>
      <c r="HZ59" s="33">
        <f>HZ56-HX59</f>
        <v>58</v>
      </c>
      <c r="IA59" s="33">
        <v>408</v>
      </c>
      <c r="IB59" s="34">
        <f t="shared" ref="IB59:IB65" si="852">((IA59+IC59)/HY59)</f>
        <v>0.6961414790996785</v>
      </c>
      <c r="IC59" s="33">
        <v>25</v>
      </c>
      <c r="ID59" s="34">
        <f t="shared" ref="ID59:ID65" si="853">IC59/(IA59+IC59)</f>
        <v>5.7736720554272515E-2</v>
      </c>
      <c r="IE59" s="35"/>
      <c r="IF59" s="33"/>
      <c r="IG59" s="33"/>
      <c r="IH59" s="36"/>
      <c r="II59" s="32"/>
      <c r="IJ59" s="33"/>
      <c r="IK59" s="33">
        <f>IK56-II59</f>
        <v>620</v>
      </c>
      <c r="IL59" s="33">
        <f>IL56-IJ59</f>
        <v>58</v>
      </c>
      <c r="IM59" s="33">
        <v>401</v>
      </c>
      <c r="IN59" s="34">
        <f t="shared" ref="IN59:IN65" si="854">((IM59+IO59)/IK59)</f>
        <v>0.69032258064516128</v>
      </c>
      <c r="IO59" s="33">
        <v>27</v>
      </c>
      <c r="IP59" s="34">
        <f t="shared" ref="IP59:IP65" si="855">IO59/(IM59+IO59)</f>
        <v>6.3084112149532703E-2</v>
      </c>
      <c r="IQ59" s="35"/>
      <c r="IR59" s="33"/>
      <c r="IS59" s="33"/>
      <c r="IT59" s="36"/>
      <c r="IU59" s="32"/>
      <c r="IV59" s="33"/>
      <c r="IW59" s="33">
        <f>IW56-IU59</f>
        <v>0</v>
      </c>
      <c r="IX59" s="33">
        <f>IX56-IV59</f>
        <v>42</v>
      </c>
      <c r="IY59" s="33"/>
      <c r="IZ59" s="34" t="e">
        <f t="shared" ref="IZ59:IZ65" si="856">((IY59+JA59)/IW59)</f>
        <v>#DIV/0!</v>
      </c>
      <c r="JA59" s="33"/>
      <c r="JB59" s="34" t="e">
        <f t="shared" ref="JB59:JB65" si="857">JA59/(IY59+JA59)</f>
        <v>#DIV/0!</v>
      </c>
      <c r="JC59" s="35"/>
      <c r="JD59" s="33"/>
      <c r="JE59" s="33"/>
      <c r="JF59" s="36"/>
      <c r="JG59" s="32">
        <f t="shared" ref="JG59:JG66" si="858">+C59+O59+AA59+AM59+AY59+BK59+BW59+CI59+CU59+DG59+DS59+EE59+EQ59+FC59+GA59+GM59+GY59+HK59+HW59+II59+FO59+IU59</f>
        <v>4</v>
      </c>
      <c r="JH59" s="36">
        <f t="shared" ref="JH59:JH66" si="859">+D59+P59+AB59+AN59+AZ59+BL59+BX59+CJ59+CV59+DH59+DT59+EF59+ER59+FD59+GB59+GN59+GZ59+HL59+HX59+IJ59+FP59+IV59</f>
        <v>0</v>
      </c>
      <c r="JI59" s="372">
        <f t="shared" ref="JI59:JI65" si="860">+E59+Q59+AC59+AO59+BA59+BM59+BY59+CK59+CW59+DI59+DU59+EG59+ES59+FE59+GC59+GO59+HA59+HM59+HY59+FQ59+IK59</f>
        <v>11645</v>
      </c>
      <c r="JJ59" s="11">
        <f t="shared" si="711"/>
        <v>1133</v>
      </c>
      <c r="JK59" s="33">
        <f t="shared" ref="JK59:JK66" si="861">+G59+S59+AE59+AQ59+BC59+BO59+CA59+CM59+CY59+DK59+DW59+EI59+EU59+FG59+GE59+GQ59+HC59+HO59+I59+U59+AG59+AS59+BE59+BQ59+CC59+CO59+DA59+DM59+DY59+EK59+EW59+FI59+GG59+GS59+HE59+HQ59+IA59+IC59+FS59+FU59+IM59+IO59</f>
        <v>8550</v>
      </c>
      <c r="JL59" s="78">
        <f t="shared" ref="JL59:JL65" si="862">+(JK59)/JI59</f>
        <v>0.73422069557750103</v>
      </c>
      <c r="JM59" s="15">
        <f t="shared" ref="JM59:JM66" si="863">+I59+U59+AG59+AS59+BE59+BQ59+CC59+CO59+DA59+DM59+DY59+EK59+EW59+FI59+GG59+GS59+HE59+HQ59+IC59+IO59+FU59</f>
        <v>447</v>
      </c>
      <c r="JN59" s="34">
        <f t="shared" ref="JN59:JN66" si="864">+(JM59/(JK59))</f>
        <v>5.2280701754385962E-2</v>
      </c>
      <c r="JO59" s="45">
        <v>53.2</v>
      </c>
      <c r="JP59" s="46">
        <v>7950</v>
      </c>
      <c r="JQ59" s="45">
        <f t="shared" si="143"/>
        <v>92.982456140350877</v>
      </c>
      <c r="JR59" s="45">
        <v>115</v>
      </c>
      <c r="JS59" s="366">
        <f t="shared" ref="JS59" si="865">JR59/JM59</f>
        <v>0.25727069351230425</v>
      </c>
      <c r="JT59" s="44"/>
      <c r="JU59" s="284"/>
      <c r="JV59" s="402">
        <f t="shared" ref="JV59:JV65" si="866">SUM(G59,I59,S59,U59,AE59,AG59,AQ59,AS59,BC59,BE59,BO59,BQ59,CA59,CC59)/SUM(E59,Q59,AC59,AO59,BA59,BM59,BY59)</f>
        <v>0.75424601132269686</v>
      </c>
      <c r="JW59" s="403">
        <f t="shared" ref="JW59:JW65" si="867">SUM(CM59,CO59,CY59,DA59,DK59,DM59,DW59,DY59,EI59,EK59,EU59,EW59,FG59,FI59)/SUM(CK59,CW59,DI59,DU59,EG59,ES59,FE59)</f>
        <v>0.72919896640826876</v>
      </c>
      <c r="JX59" s="405">
        <f t="shared" ref="JX59:JX65" si="868">SUM(FS59,FU59,GE59,GG59,GQ59,GS59,HC59,HE59,HO59,HQ59,IA59,IC59,IM59,IO59,)/SUM(FQ59,GC59,GO59,HA59,HM59,HY59,IK59)</f>
        <v>0.71920802262792494</v>
      </c>
      <c r="JY59" s="742">
        <f t="shared" ref="JY59" si="869">SUM(I66,U66,AG66,AS66,BE66,BQ66,CC66)/SUM(G66,I66,S66,U66,AE66,AG66,AQ66,AS66,BC66,BE66,BO66,BQ66,CA66,CC66)</f>
        <v>5.950239808153477E-2</v>
      </c>
      <c r="JZ59" s="689">
        <f t="shared" ref="JZ59" si="870">SUM(CO66,DA66,DM66,DY66,EK66,EW66,FI66)/SUM(CM66,CO66,CY66,DA66,DK66,DM66,DW66,DY66,EI66,EK66,EU66,EW66,FG66,FI66)</f>
        <v>5.4804918779414E-2</v>
      </c>
      <c r="KA59" s="745">
        <f t="shared" ref="KA59" si="871">SUM(,FU66,GG66,GS66,HE66,HQ66,IC66,IO66)/SUM(FU66,FS66,GG66,GE66,GS66,GQ66,HE66,HC66,HQ66,HO66,IC66,IA66,IO66,IM66)</f>
        <v>6.6850941850941856E-2</v>
      </c>
      <c r="KB59" s="724">
        <f t="shared" ref="KB59" si="872">KB61/KB63</f>
        <v>3.8590172369436584E-3</v>
      </c>
      <c r="KC59" s="720"/>
      <c r="KD59" s="720">
        <f t="shared" ref="KD59" si="873">KD61/KD63</f>
        <v>3.3583053474554379E-3</v>
      </c>
      <c r="KE59" s="720"/>
      <c r="KF59" s="720">
        <f t="shared" ref="KF59" si="874">KF61/KF63</f>
        <v>5.9110768439989718E-3</v>
      </c>
      <c r="KG59" s="755"/>
      <c r="KH59" s="757" t="s">
        <v>68</v>
      </c>
      <c r="KI59" s="419">
        <f>C59+AA59+AM59+AY59+BK59+BW59+O59</f>
        <v>1</v>
      </c>
      <c r="KJ59" s="427">
        <f t="shared" ref="KJ59" si="875">KI59/KB63</f>
        <v>2.5726781579624391E-4</v>
      </c>
      <c r="KK59" s="419">
        <f t="shared" ref="KK59:KK65" si="876">CI59+CU59+DG59+EE59+EQ59+FC59+DS59</f>
        <v>1</v>
      </c>
      <c r="KL59" s="424">
        <f t="shared" ref="KL59" si="877">KK59/KD63</f>
        <v>2.5833118057349522E-4</v>
      </c>
      <c r="KM59" s="419">
        <f t="shared" ref="KM59:KM65" si="878">FO59+GA59+GM59+GY59+HK59+HW59+II59</f>
        <v>2</v>
      </c>
      <c r="KN59" s="424">
        <f>KM59/KF63</f>
        <v>5.1400668208686714E-4</v>
      </c>
    </row>
    <row r="60" spans="1:300" ht="19.5" thickBot="1" x14ac:dyDescent="0.3">
      <c r="A60" s="734"/>
      <c r="B60" s="436">
        <f t="shared" ref="B60:B65" si="879">+B59+1</f>
        <v>45639</v>
      </c>
      <c r="C60" s="10"/>
      <c r="D60" s="11"/>
      <c r="E60" s="61">
        <f t="shared" ref="E60:F65" si="880">E59-C60</f>
        <v>609</v>
      </c>
      <c r="F60" s="61">
        <f t="shared" si="880"/>
        <v>58</v>
      </c>
      <c r="G60" s="11">
        <v>433</v>
      </c>
      <c r="H60" s="12">
        <f t="shared" si="815"/>
        <v>0.76190476190476186</v>
      </c>
      <c r="I60" s="11">
        <v>31</v>
      </c>
      <c r="J60" s="12">
        <f t="shared" ref="J60:J65" si="881">I60/(G60+I60)</f>
        <v>6.6810344827586202E-2</v>
      </c>
      <c r="K60" s="13"/>
      <c r="L60" s="11"/>
      <c r="M60" s="11"/>
      <c r="N60" s="14"/>
      <c r="O60" s="10"/>
      <c r="P60" s="11"/>
      <c r="Q60" s="61">
        <f t="shared" ref="Q60:Q65" si="882">Q59-O60</f>
        <v>623</v>
      </c>
      <c r="R60" s="61">
        <f t="shared" ref="R60:R65" si="883">R59-P60</f>
        <v>58</v>
      </c>
      <c r="S60" s="11">
        <v>421</v>
      </c>
      <c r="T60" s="12">
        <f t="shared" si="816"/>
        <v>0.7046548956661316</v>
      </c>
      <c r="U60" s="11">
        <v>18</v>
      </c>
      <c r="V60" s="12">
        <f t="shared" si="817"/>
        <v>4.1002277904328019E-2</v>
      </c>
      <c r="W60" s="13"/>
      <c r="X60" s="11"/>
      <c r="Y60" s="11"/>
      <c r="Z60" s="14"/>
      <c r="AA60" s="10"/>
      <c r="AB60" s="11"/>
      <c r="AC60" s="61">
        <f t="shared" ref="AC60:AC65" si="884">AC59-AA60</f>
        <v>624</v>
      </c>
      <c r="AD60" s="61">
        <f t="shared" ref="AD60:AD65" si="885">AD59-AB60</f>
        <v>58</v>
      </c>
      <c r="AE60" s="11">
        <v>448</v>
      </c>
      <c r="AF60" s="12">
        <f t="shared" si="818"/>
        <v>0.77243589743589747</v>
      </c>
      <c r="AG60" s="11">
        <v>34</v>
      </c>
      <c r="AH60" s="12">
        <f t="shared" si="819"/>
        <v>7.0539419087136929E-2</v>
      </c>
      <c r="AI60" s="13"/>
      <c r="AJ60" s="11"/>
      <c r="AK60" s="11"/>
      <c r="AL60" s="14"/>
      <c r="AM60" s="10">
        <v>1</v>
      </c>
      <c r="AN60" s="11"/>
      <c r="AO60" s="61">
        <f t="shared" ref="AO60:AO65" si="886">AO59-AM60</f>
        <v>168</v>
      </c>
      <c r="AP60" s="61">
        <f t="shared" ref="AP60:AP65" si="887">AP59-AN60</f>
        <v>18</v>
      </c>
      <c r="AQ60" s="11">
        <v>129</v>
      </c>
      <c r="AR60" s="12">
        <f t="shared" si="820"/>
        <v>0.84523809523809523</v>
      </c>
      <c r="AS60" s="11">
        <v>13</v>
      </c>
      <c r="AT60" s="12">
        <f t="shared" si="821"/>
        <v>9.154929577464789E-2</v>
      </c>
      <c r="AU60" s="13"/>
      <c r="AV60" s="11"/>
      <c r="AW60" s="11"/>
      <c r="AX60" s="14"/>
      <c r="AY60" s="10"/>
      <c r="AZ60" s="11"/>
      <c r="BA60" s="61">
        <f t="shared" ref="BA60:BA65" si="888">BA59-AY60</f>
        <v>622</v>
      </c>
      <c r="BB60" s="61">
        <f t="shared" ref="BB60:BB65" si="889">BB59-AZ60</f>
        <v>57</v>
      </c>
      <c r="BC60" s="11">
        <v>413</v>
      </c>
      <c r="BD60" s="12">
        <f t="shared" si="822"/>
        <v>0.7186495176848875</v>
      </c>
      <c r="BE60" s="11">
        <v>34</v>
      </c>
      <c r="BF60" s="12">
        <f t="shared" si="823"/>
        <v>7.6062639821029079E-2</v>
      </c>
      <c r="BG60" s="13"/>
      <c r="BH60" s="11"/>
      <c r="BI60" s="11"/>
      <c r="BJ60" s="14"/>
      <c r="BK60" s="10">
        <v>1</v>
      </c>
      <c r="BL60" s="11"/>
      <c r="BM60" s="61">
        <f t="shared" ref="BM60:BM65" si="890">BM59-BK60</f>
        <v>620</v>
      </c>
      <c r="BN60" s="61">
        <f t="shared" ref="BN60:BN65" si="891">BN59-BL60</f>
        <v>57</v>
      </c>
      <c r="BO60" s="11">
        <v>458</v>
      </c>
      <c r="BP60" s="12">
        <f t="shared" si="824"/>
        <v>0.79193548387096779</v>
      </c>
      <c r="BQ60" s="11">
        <v>33</v>
      </c>
      <c r="BR60" s="12">
        <f t="shared" si="825"/>
        <v>6.720977596741344E-2</v>
      </c>
      <c r="BS60" s="13"/>
      <c r="BT60" s="11"/>
      <c r="BU60" s="11"/>
      <c r="BV60" s="14"/>
      <c r="BW60" s="10"/>
      <c r="BX60" s="11"/>
      <c r="BY60" s="61">
        <f t="shared" ref="BY60:BY65" si="892">BY59-BW60</f>
        <v>618</v>
      </c>
      <c r="BZ60" s="61">
        <f t="shared" ref="BZ60:BZ65" si="893">BZ59-BX60</f>
        <v>58</v>
      </c>
      <c r="CA60" s="11">
        <v>383</v>
      </c>
      <c r="CB60" s="12">
        <f t="shared" si="826"/>
        <v>0.71844660194174759</v>
      </c>
      <c r="CC60" s="11">
        <v>61</v>
      </c>
      <c r="CD60" s="12">
        <f t="shared" si="827"/>
        <v>0.1373873873873874</v>
      </c>
      <c r="CE60" s="13"/>
      <c r="CF60" s="11"/>
      <c r="CG60" s="11"/>
      <c r="CH60" s="14"/>
      <c r="CI60" s="10"/>
      <c r="CJ60" s="11"/>
      <c r="CK60" s="61">
        <f t="shared" ref="CK60:CK65" si="894">CK59-CI60</f>
        <v>614</v>
      </c>
      <c r="CL60" s="61">
        <f t="shared" ref="CL60:CL65" si="895">CL59-CJ60</f>
        <v>57</v>
      </c>
      <c r="CM60" s="11">
        <v>418</v>
      </c>
      <c r="CN60" s="12">
        <f t="shared" si="828"/>
        <v>0.71172638436482083</v>
      </c>
      <c r="CO60" s="11">
        <v>19</v>
      </c>
      <c r="CP60" s="12">
        <f t="shared" si="829"/>
        <v>4.3478260869565216E-2</v>
      </c>
      <c r="CQ60" s="13"/>
      <c r="CR60" s="11"/>
      <c r="CS60" s="11"/>
      <c r="CT60" s="14"/>
      <c r="CU60" s="10">
        <v>1</v>
      </c>
      <c r="CV60" s="11"/>
      <c r="CW60" s="61">
        <f t="shared" ref="CW60:CW65" si="896">CW59-CU60</f>
        <v>620</v>
      </c>
      <c r="CX60" s="61">
        <f t="shared" ref="CX60:CX65" si="897">CX59-CV60</f>
        <v>58</v>
      </c>
      <c r="CY60" s="11">
        <v>427</v>
      </c>
      <c r="CZ60" s="12">
        <f t="shared" si="830"/>
        <v>0.7290322580645161</v>
      </c>
      <c r="DA60" s="11">
        <v>25</v>
      </c>
      <c r="DB60" s="12">
        <f t="shared" si="831"/>
        <v>5.5309734513274339E-2</v>
      </c>
      <c r="DC60" s="13"/>
      <c r="DD60" s="11"/>
      <c r="DE60" s="11"/>
      <c r="DF60" s="14"/>
      <c r="DG60" s="10"/>
      <c r="DH60" s="11"/>
      <c r="DI60" s="61">
        <f t="shared" ref="DI60:DI65" si="898">DI59-DG60</f>
        <v>618</v>
      </c>
      <c r="DJ60" s="61">
        <f t="shared" ref="DJ60:DJ65" si="899">DJ59-DH60</f>
        <v>58</v>
      </c>
      <c r="DK60" s="11">
        <v>446</v>
      </c>
      <c r="DL60" s="12">
        <f t="shared" si="832"/>
        <v>0.75404530744336573</v>
      </c>
      <c r="DM60" s="11">
        <v>20</v>
      </c>
      <c r="DN60" s="12">
        <f t="shared" si="833"/>
        <v>4.2918454935622317E-2</v>
      </c>
      <c r="DO60" s="13"/>
      <c r="DP60" s="11"/>
      <c r="DQ60" s="11"/>
      <c r="DR60" s="14"/>
      <c r="DS60" s="10"/>
      <c r="DT60" s="11"/>
      <c r="DU60" s="61">
        <f t="shared" ref="DU60:DU65" si="900">DU59-DS60</f>
        <v>168</v>
      </c>
      <c r="DV60" s="61">
        <f t="shared" ref="DV60:DV65" si="901">DV59-DT60</f>
        <v>17</v>
      </c>
      <c r="DW60" s="11">
        <v>109</v>
      </c>
      <c r="DX60" s="12">
        <f t="shared" si="834"/>
        <v>0.6785714285714286</v>
      </c>
      <c r="DY60" s="11">
        <v>5</v>
      </c>
      <c r="DZ60" s="12">
        <f t="shared" si="835"/>
        <v>4.3859649122807015E-2</v>
      </c>
      <c r="EA60" s="13"/>
      <c r="EB60" s="11"/>
      <c r="EC60" s="11"/>
      <c r="ED60" s="14"/>
      <c r="EE60" s="10"/>
      <c r="EF60" s="11"/>
      <c r="EG60" s="61">
        <f t="shared" ref="EG60:EG65" si="902">EG59-EE60</f>
        <v>616</v>
      </c>
      <c r="EH60" s="61">
        <f t="shared" ref="EH60:EH65" si="903">EH59-EF60</f>
        <v>58</v>
      </c>
      <c r="EI60" s="11">
        <v>439</v>
      </c>
      <c r="EJ60" s="12">
        <f t="shared" si="836"/>
        <v>0.75649350649350644</v>
      </c>
      <c r="EK60" s="11">
        <v>27</v>
      </c>
      <c r="EL60" s="12">
        <f t="shared" si="837"/>
        <v>5.7939914163090127E-2</v>
      </c>
      <c r="EM60" s="13"/>
      <c r="EN60" s="11"/>
      <c r="EO60" s="11"/>
      <c r="EP60" s="14"/>
      <c r="EQ60" s="10"/>
      <c r="ER60" s="11"/>
      <c r="ES60" s="61">
        <f t="shared" ref="ES60:ES65" si="904">ES59-EQ60</f>
        <v>619</v>
      </c>
      <c r="ET60" s="61">
        <f t="shared" ref="ET60:ET65" si="905">ET59-ER60</f>
        <v>57</v>
      </c>
      <c r="EU60" s="11">
        <v>453</v>
      </c>
      <c r="EV60" s="12">
        <f t="shared" si="838"/>
        <v>0.75928917609046853</v>
      </c>
      <c r="EW60" s="11">
        <v>17</v>
      </c>
      <c r="EX60" s="12">
        <f t="shared" si="839"/>
        <v>3.6170212765957444E-2</v>
      </c>
      <c r="EY60" s="13"/>
      <c r="EZ60" s="11"/>
      <c r="FA60" s="11"/>
      <c r="FB60" s="14"/>
      <c r="FC60" s="10"/>
      <c r="FD60" s="11"/>
      <c r="FE60" s="61">
        <f t="shared" ref="FE60:FE65" si="906">FE59-FC60</f>
        <v>614</v>
      </c>
      <c r="FF60" s="61">
        <f t="shared" ref="FF60:FF65" si="907">FF59-FD60</f>
        <v>58</v>
      </c>
      <c r="FG60" s="11">
        <v>429</v>
      </c>
      <c r="FH60" s="12">
        <f t="shared" si="840"/>
        <v>0.74592833876221498</v>
      </c>
      <c r="FI60" s="11">
        <v>29</v>
      </c>
      <c r="FJ60" s="12">
        <f t="shared" si="841"/>
        <v>6.3318777292576414E-2</v>
      </c>
      <c r="FK60" s="13"/>
      <c r="FL60" s="11"/>
      <c r="FM60" s="11"/>
      <c r="FN60" s="14"/>
      <c r="FO60" s="10">
        <v>1</v>
      </c>
      <c r="FP60" s="11"/>
      <c r="FQ60" s="61">
        <f t="shared" ref="FQ60:FQ65" si="908">FQ59-FO60</f>
        <v>617</v>
      </c>
      <c r="FR60" s="61">
        <f t="shared" ref="FR60:FR65" si="909">FR59-FP60</f>
        <v>57</v>
      </c>
      <c r="FS60" s="11">
        <v>416</v>
      </c>
      <c r="FT60" s="12">
        <f t="shared" si="842"/>
        <v>0.69692058346839547</v>
      </c>
      <c r="FU60" s="11">
        <v>14</v>
      </c>
      <c r="FV60" s="12">
        <f t="shared" si="843"/>
        <v>3.255813953488372E-2</v>
      </c>
      <c r="FW60" s="13"/>
      <c r="FX60" s="11"/>
      <c r="FY60" s="11"/>
      <c r="FZ60" s="14"/>
      <c r="GA60" s="10">
        <v>1</v>
      </c>
      <c r="GB60" s="11"/>
      <c r="GC60" s="61">
        <f t="shared" ref="GC60:GC65" si="910">GC59-GA60</f>
        <v>612</v>
      </c>
      <c r="GD60" s="61">
        <f t="shared" ref="GD60:GD65" si="911">GD59-GB60</f>
        <v>58</v>
      </c>
      <c r="GE60" s="11">
        <v>423</v>
      </c>
      <c r="GF60" s="12">
        <f t="shared" si="844"/>
        <v>0.72712418300653592</v>
      </c>
      <c r="GG60" s="11">
        <v>22</v>
      </c>
      <c r="GH60" s="12">
        <f t="shared" si="845"/>
        <v>4.9438202247191011E-2</v>
      </c>
      <c r="GI60" s="13"/>
      <c r="GJ60" s="11"/>
      <c r="GK60" s="11"/>
      <c r="GL60" s="14"/>
      <c r="GM60" s="10"/>
      <c r="GN60" s="11"/>
      <c r="GO60" s="61">
        <f t="shared" ref="GO60:GO65" si="912">GO59-GM60</f>
        <v>624</v>
      </c>
      <c r="GP60" s="61">
        <f t="shared" ref="GP60:GP65" si="913">GP59-GN60</f>
        <v>57</v>
      </c>
      <c r="GQ60" s="11">
        <v>437</v>
      </c>
      <c r="GR60" s="12">
        <f t="shared" si="846"/>
        <v>0.76602564102564108</v>
      </c>
      <c r="GS60" s="11">
        <v>41</v>
      </c>
      <c r="GT60" s="12">
        <f t="shared" si="847"/>
        <v>8.5774058577405859E-2</v>
      </c>
      <c r="GU60" s="13"/>
      <c r="GV60" s="11"/>
      <c r="GW60" s="11"/>
      <c r="GX60" s="14"/>
      <c r="GY60" s="10">
        <v>3</v>
      </c>
      <c r="GZ60" s="11"/>
      <c r="HA60" s="61">
        <f t="shared" ref="HA60:HA65" si="914">HA59-GY60</f>
        <v>169</v>
      </c>
      <c r="HB60" s="61">
        <f t="shared" ref="HB60:HB65" si="915">HB59-GZ60</f>
        <v>18</v>
      </c>
      <c r="HC60" s="11">
        <v>107</v>
      </c>
      <c r="HD60" s="12">
        <f t="shared" si="848"/>
        <v>0.70414201183431957</v>
      </c>
      <c r="HE60" s="11">
        <v>12</v>
      </c>
      <c r="HF60" s="12">
        <f t="shared" si="849"/>
        <v>0.10084033613445378</v>
      </c>
      <c r="HG60" s="13"/>
      <c r="HH60" s="11"/>
      <c r="HI60" s="11"/>
      <c r="HJ60" s="14"/>
      <c r="HK60" s="10"/>
      <c r="HL60" s="11"/>
      <c r="HM60" s="61">
        <f t="shared" ref="HM60:HM65" si="916">HM59-HK60</f>
        <v>620</v>
      </c>
      <c r="HN60" s="61">
        <f t="shared" ref="HN60:HN65" si="917">HN59-HL60</f>
        <v>58</v>
      </c>
      <c r="HO60" s="11">
        <v>446</v>
      </c>
      <c r="HP60" s="12">
        <f t="shared" si="850"/>
        <v>0.76451612903225807</v>
      </c>
      <c r="HQ60" s="11">
        <v>28</v>
      </c>
      <c r="HR60" s="12">
        <f t="shared" si="851"/>
        <v>5.9071729957805907E-2</v>
      </c>
      <c r="HS60" s="13"/>
      <c r="HT60" s="11"/>
      <c r="HU60" s="11"/>
      <c r="HV60" s="14"/>
      <c r="HW60" s="10">
        <v>1</v>
      </c>
      <c r="HX60" s="11"/>
      <c r="HY60" s="61">
        <f t="shared" ref="HY60:HY65" si="918">HY59-HW60</f>
        <v>621</v>
      </c>
      <c r="HZ60" s="61">
        <f t="shared" ref="HZ60:HZ65" si="919">HZ59-HX60</f>
        <v>58</v>
      </c>
      <c r="IA60" s="11">
        <v>420</v>
      </c>
      <c r="IB60" s="12">
        <f t="shared" si="852"/>
        <v>0.73913043478260865</v>
      </c>
      <c r="IC60" s="11">
        <v>39</v>
      </c>
      <c r="ID60" s="12">
        <f t="shared" si="853"/>
        <v>8.4967320261437912E-2</v>
      </c>
      <c r="IE60" s="13"/>
      <c r="IF60" s="11"/>
      <c r="IG60" s="11"/>
      <c r="IH60" s="14"/>
      <c r="II60" s="10"/>
      <c r="IJ60" s="11"/>
      <c r="IK60" s="61">
        <f t="shared" ref="IK60:IK65" si="920">IK59-II60</f>
        <v>620</v>
      </c>
      <c r="IL60" s="61">
        <f t="shared" ref="IL60:IL65" si="921">IL59-IJ60</f>
        <v>58</v>
      </c>
      <c r="IM60" s="11">
        <v>446</v>
      </c>
      <c r="IN60" s="12">
        <f t="shared" si="854"/>
        <v>0.79032258064516125</v>
      </c>
      <c r="IO60" s="11">
        <v>44</v>
      </c>
      <c r="IP60" s="12">
        <f t="shared" si="855"/>
        <v>8.9795918367346933E-2</v>
      </c>
      <c r="IQ60" s="13"/>
      <c r="IR60" s="11"/>
      <c r="IS60" s="11"/>
      <c r="IT60" s="14"/>
      <c r="IU60" s="10"/>
      <c r="IV60" s="11"/>
      <c r="IW60" s="61">
        <f t="shared" ref="IW60:IW65" si="922">IW59-IU60</f>
        <v>0</v>
      </c>
      <c r="IX60" s="61">
        <f t="shared" ref="IX60:IX65" si="923">IX59-IV60</f>
        <v>42</v>
      </c>
      <c r="IY60" s="11">
        <v>1</v>
      </c>
      <c r="IZ60" s="12" t="e">
        <f t="shared" si="856"/>
        <v>#DIV/0!</v>
      </c>
      <c r="JA60" s="11"/>
      <c r="JB60" s="12">
        <f t="shared" si="857"/>
        <v>0</v>
      </c>
      <c r="JC60" s="13"/>
      <c r="JD60" s="11"/>
      <c r="JE60" s="11"/>
      <c r="JF60" s="14"/>
      <c r="JG60" s="10">
        <f t="shared" si="858"/>
        <v>9</v>
      </c>
      <c r="JH60" s="14">
        <f t="shared" si="859"/>
        <v>0</v>
      </c>
      <c r="JI60" s="373">
        <f t="shared" si="860"/>
        <v>11636</v>
      </c>
      <c r="JJ60" s="11">
        <f t="shared" si="711"/>
        <v>1133</v>
      </c>
      <c r="JK60" s="11">
        <f t="shared" si="861"/>
        <v>8667</v>
      </c>
      <c r="JL60" s="79">
        <f t="shared" si="862"/>
        <v>0.74484358886215196</v>
      </c>
      <c r="JM60" s="15">
        <f t="shared" si="863"/>
        <v>566</v>
      </c>
      <c r="JN60" s="12">
        <f t="shared" si="864"/>
        <v>6.5305180569978083E-2</v>
      </c>
      <c r="JO60" s="16">
        <v>53.8</v>
      </c>
      <c r="JP60" s="17">
        <v>8000</v>
      </c>
      <c r="JQ60" s="16">
        <f t="shared" si="143"/>
        <v>92.304142148378915</v>
      </c>
      <c r="JR60" s="16">
        <v>130</v>
      </c>
      <c r="JS60" s="369">
        <f t="shared" si="81"/>
        <v>0.22968197879858657</v>
      </c>
      <c r="JT60" s="15"/>
      <c r="JU60" s="285"/>
      <c r="JV60" s="404">
        <f t="shared" si="866"/>
        <v>0.74897013388259526</v>
      </c>
      <c r="JW60" s="401">
        <f t="shared" si="867"/>
        <v>0.73998449211682604</v>
      </c>
      <c r="JX60" s="406">
        <f t="shared" si="868"/>
        <v>0.74555755858872008</v>
      </c>
      <c r="JY60" s="743"/>
      <c r="JZ60" s="690"/>
      <c r="KA60" s="746"/>
      <c r="KB60" s="725"/>
      <c r="KC60" s="722"/>
      <c r="KD60" s="722"/>
      <c r="KE60" s="722"/>
      <c r="KF60" s="722"/>
      <c r="KG60" s="756"/>
      <c r="KH60" s="758"/>
      <c r="KI60" s="67">
        <f t="shared" ref="KI60:KI65" si="924">C60+AA60+AM60+AY60+BK60+BW60+O60</f>
        <v>2</v>
      </c>
      <c r="KJ60" s="430">
        <f t="shared" ref="KJ60" si="925">KI60/KB63</f>
        <v>5.1453563159248783E-4</v>
      </c>
      <c r="KK60" s="67">
        <f t="shared" si="876"/>
        <v>1</v>
      </c>
      <c r="KL60" s="425">
        <f t="shared" ref="KL60" si="926">KK60/KD63</f>
        <v>2.5833118057349522E-4</v>
      </c>
      <c r="KM60" s="67">
        <f t="shared" si="878"/>
        <v>6</v>
      </c>
      <c r="KN60" s="425">
        <f>KM60/KF63</f>
        <v>1.5420200462606013E-3</v>
      </c>
    </row>
    <row r="61" spans="1:300" ht="19.5" thickTop="1" x14ac:dyDescent="0.25">
      <c r="A61" s="734"/>
      <c r="B61" s="436">
        <f t="shared" si="879"/>
        <v>45640</v>
      </c>
      <c r="C61" s="10"/>
      <c r="D61" s="11"/>
      <c r="E61" s="61">
        <f t="shared" si="880"/>
        <v>609</v>
      </c>
      <c r="F61" s="61">
        <f t="shared" si="880"/>
        <v>58</v>
      </c>
      <c r="G61" s="11">
        <v>439</v>
      </c>
      <c r="H61" s="12">
        <f t="shared" si="815"/>
        <v>0.77504105090311992</v>
      </c>
      <c r="I61" s="11">
        <v>33</v>
      </c>
      <c r="J61" s="12">
        <f t="shared" si="881"/>
        <v>6.991525423728813E-2</v>
      </c>
      <c r="K61" s="13"/>
      <c r="L61" s="11"/>
      <c r="M61" s="11"/>
      <c r="N61" s="14"/>
      <c r="O61" s="10"/>
      <c r="P61" s="11"/>
      <c r="Q61" s="61">
        <f t="shared" si="882"/>
        <v>623</v>
      </c>
      <c r="R61" s="61">
        <f t="shared" si="883"/>
        <v>58</v>
      </c>
      <c r="S61" s="11">
        <v>448</v>
      </c>
      <c r="T61" s="12">
        <f t="shared" si="816"/>
        <v>0.7592295345104334</v>
      </c>
      <c r="U61" s="11">
        <v>25</v>
      </c>
      <c r="V61" s="12">
        <f t="shared" si="817"/>
        <v>5.2854122621564484E-2</v>
      </c>
      <c r="W61" s="13"/>
      <c r="X61" s="11"/>
      <c r="Y61" s="11"/>
      <c r="Z61" s="14"/>
      <c r="AA61" s="10"/>
      <c r="AB61" s="11"/>
      <c r="AC61" s="61">
        <f t="shared" si="884"/>
        <v>624</v>
      </c>
      <c r="AD61" s="61">
        <f t="shared" si="885"/>
        <v>58</v>
      </c>
      <c r="AE61" s="11">
        <v>423</v>
      </c>
      <c r="AF61" s="12">
        <f t="shared" si="818"/>
        <v>0.72916666666666663</v>
      </c>
      <c r="AG61" s="11">
        <v>32</v>
      </c>
      <c r="AH61" s="12">
        <f t="shared" si="819"/>
        <v>7.032967032967033E-2</v>
      </c>
      <c r="AI61" s="13"/>
      <c r="AJ61" s="11"/>
      <c r="AK61" s="11"/>
      <c r="AL61" s="14"/>
      <c r="AM61" s="10"/>
      <c r="AN61" s="11">
        <v>1</v>
      </c>
      <c r="AO61" s="61">
        <f t="shared" si="886"/>
        <v>168</v>
      </c>
      <c r="AP61" s="61">
        <f t="shared" si="887"/>
        <v>17</v>
      </c>
      <c r="AQ61" s="11">
        <v>124</v>
      </c>
      <c r="AR61" s="12">
        <f t="shared" si="820"/>
        <v>0.7678571428571429</v>
      </c>
      <c r="AS61" s="11">
        <v>5</v>
      </c>
      <c r="AT61" s="12">
        <f t="shared" si="821"/>
        <v>3.875968992248062E-2</v>
      </c>
      <c r="AU61" s="13"/>
      <c r="AV61" s="11"/>
      <c r="AW61" s="11"/>
      <c r="AX61" s="14"/>
      <c r="AY61" s="10">
        <v>1</v>
      </c>
      <c r="AZ61" s="11"/>
      <c r="BA61" s="61">
        <f t="shared" si="888"/>
        <v>621</v>
      </c>
      <c r="BB61" s="61">
        <f t="shared" si="889"/>
        <v>57</v>
      </c>
      <c r="BC61" s="11">
        <v>455</v>
      </c>
      <c r="BD61" s="12">
        <f t="shared" si="822"/>
        <v>0.76972624798711753</v>
      </c>
      <c r="BE61" s="11">
        <v>23</v>
      </c>
      <c r="BF61" s="12">
        <f t="shared" si="823"/>
        <v>4.8117154811715482E-2</v>
      </c>
      <c r="BG61" s="13"/>
      <c r="BH61" s="11"/>
      <c r="BI61" s="11"/>
      <c r="BJ61" s="14"/>
      <c r="BK61" s="10">
        <v>1</v>
      </c>
      <c r="BL61" s="11"/>
      <c r="BM61" s="61">
        <f t="shared" si="890"/>
        <v>619</v>
      </c>
      <c r="BN61" s="61">
        <f t="shared" si="891"/>
        <v>57</v>
      </c>
      <c r="BO61" s="11">
        <v>454</v>
      </c>
      <c r="BP61" s="12">
        <f t="shared" si="824"/>
        <v>0.78513731825525035</v>
      </c>
      <c r="BQ61" s="11">
        <v>32</v>
      </c>
      <c r="BR61" s="12">
        <f t="shared" si="825"/>
        <v>6.584362139917696E-2</v>
      </c>
      <c r="BS61" s="13"/>
      <c r="BT61" s="11"/>
      <c r="BU61" s="11"/>
      <c r="BV61" s="14"/>
      <c r="BW61" s="10">
        <v>1</v>
      </c>
      <c r="BX61" s="11"/>
      <c r="BY61" s="61">
        <f t="shared" si="892"/>
        <v>617</v>
      </c>
      <c r="BZ61" s="61">
        <f t="shared" si="893"/>
        <v>58</v>
      </c>
      <c r="CA61" s="11">
        <v>457</v>
      </c>
      <c r="CB61" s="12">
        <f t="shared" si="826"/>
        <v>0.77957860615883301</v>
      </c>
      <c r="CC61" s="11">
        <v>24</v>
      </c>
      <c r="CD61" s="12">
        <f t="shared" si="827"/>
        <v>4.9896049896049899E-2</v>
      </c>
      <c r="CE61" s="13"/>
      <c r="CF61" s="11"/>
      <c r="CG61" s="11"/>
      <c r="CH61" s="14"/>
      <c r="CI61" s="10">
        <v>2</v>
      </c>
      <c r="CJ61" s="11"/>
      <c r="CK61" s="61">
        <f t="shared" si="894"/>
        <v>612</v>
      </c>
      <c r="CL61" s="61">
        <f t="shared" si="895"/>
        <v>57</v>
      </c>
      <c r="CM61" s="11">
        <v>439</v>
      </c>
      <c r="CN61" s="12">
        <f t="shared" si="828"/>
        <v>0.74346405228758172</v>
      </c>
      <c r="CO61" s="11">
        <v>16</v>
      </c>
      <c r="CP61" s="12">
        <f t="shared" si="829"/>
        <v>3.5164835164835165E-2</v>
      </c>
      <c r="CQ61" s="13"/>
      <c r="CR61" s="11"/>
      <c r="CS61" s="11"/>
      <c r="CT61" s="14"/>
      <c r="CU61" s="10">
        <v>2</v>
      </c>
      <c r="CV61" s="11">
        <v>1</v>
      </c>
      <c r="CW61" s="61">
        <f t="shared" si="896"/>
        <v>618</v>
      </c>
      <c r="CX61" s="61">
        <f t="shared" si="897"/>
        <v>57</v>
      </c>
      <c r="CY61" s="11">
        <v>440</v>
      </c>
      <c r="CZ61" s="12">
        <f t="shared" si="830"/>
        <v>0.73948220064724923</v>
      </c>
      <c r="DA61" s="11">
        <v>17</v>
      </c>
      <c r="DB61" s="12">
        <f t="shared" si="831"/>
        <v>3.7199124726477024E-2</v>
      </c>
      <c r="DC61" s="13"/>
      <c r="DD61" s="11"/>
      <c r="DE61" s="11"/>
      <c r="DF61" s="14"/>
      <c r="DG61" s="10"/>
      <c r="DH61" s="11"/>
      <c r="DI61" s="61">
        <f t="shared" si="898"/>
        <v>618</v>
      </c>
      <c r="DJ61" s="61">
        <f t="shared" si="899"/>
        <v>58</v>
      </c>
      <c r="DK61" s="11">
        <v>455</v>
      </c>
      <c r="DL61" s="12">
        <f t="shared" si="832"/>
        <v>0.77022653721682843</v>
      </c>
      <c r="DM61" s="11">
        <v>21</v>
      </c>
      <c r="DN61" s="12">
        <f t="shared" si="833"/>
        <v>4.4117647058823532E-2</v>
      </c>
      <c r="DO61" s="13"/>
      <c r="DP61" s="11"/>
      <c r="DQ61" s="11"/>
      <c r="DR61" s="14"/>
      <c r="DS61" s="10"/>
      <c r="DT61" s="11"/>
      <c r="DU61" s="61">
        <f t="shared" si="900"/>
        <v>168</v>
      </c>
      <c r="DV61" s="61">
        <f t="shared" si="901"/>
        <v>17</v>
      </c>
      <c r="DW61" s="11">
        <v>127</v>
      </c>
      <c r="DX61" s="12">
        <f t="shared" si="834"/>
        <v>0.80952380952380953</v>
      </c>
      <c r="DY61" s="11">
        <v>9</v>
      </c>
      <c r="DZ61" s="12">
        <f t="shared" si="835"/>
        <v>6.6176470588235295E-2</v>
      </c>
      <c r="EA61" s="13"/>
      <c r="EB61" s="11"/>
      <c r="EC61" s="11"/>
      <c r="ED61" s="14"/>
      <c r="EE61" s="10"/>
      <c r="EF61" s="11"/>
      <c r="EG61" s="61">
        <f t="shared" si="902"/>
        <v>616</v>
      </c>
      <c r="EH61" s="61">
        <f t="shared" si="903"/>
        <v>58</v>
      </c>
      <c r="EI61" s="11">
        <v>444</v>
      </c>
      <c r="EJ61" s="12">
        <f t="shared" si="836"/>
        <v>0.75974025974025972</v>
      </c>
      <c r="EK61" s="11">
        <v>24</v>
      </c>
      <c r="EL61" s="12">
        <f t="shared" si="837"/>
        <v>5.128205128205128E-2</v>
      </c>
      <c r="EM61" s="13"/>
      <c r="EN61" s="11"/>
      <c r="EO61" s="11"/>
      <c r="EP61" s="14"/>
      <c r="EQ61" s="10"/>
      <c r="ER61" s="11"/>
      <c r="ES61" s="61">
        <f t="shared" si="904"/>
        <v>619</v>
      </c>
      <c r="ET61" s="61">
        <f t="shared" si="905"/>
        <v>57</v>
      </c>
      <c r="EU61" s="11">
        <v>450</v>
      </c>
      <c r="EV61" s="12">
        <f t="shared" si="838"/>
        <v>0.7576736672051696</v>
      </c>
      <c r="EW61" s="11">
        <v>19</v>
      </c>
      <c r="EX61" s="12">
        <f t="shared" si="839"/>
        <v>4.0511727078891259E-2</v>
      </c>
      <c r="EY61" s="13"/>
      <c r="EZ61" s="11"/>
      <c r="FA61" s="11"/>
      <c r="FB61" s="14"/>
      <c r="FC61" s="10"/>
      <c r="FD61" s="11"/>
      <c r="FE61" s="61">
        <f t="shared" si="906"/>
        <v>614</v>
      </c>
      <c r="FF61" s="61">
        <f t="shared" si="907"/>
        <v>58</v>
      </c>
      <c r="FG61" s="11">
        <v>444</v>
      </c>
      <c r="FH61" s="12">
        <f t="shared" si="840"/>
        <v>0.77035830618892509</v>
      </c>
      <c r="FI61" s="11">
        <v>29</v>
      </c>
      <c r="FJ61" s="12">
        <f t="shared" si="841"/>
        <v>6.13107822410148E-2</v>
      </c>
      <c r="FK61" s="13"/>
      <c r="FL61" s="11"/>
      <c r="FM61" s="11"/>
      <c r="FN61" s="14"/>
      <c r="FO61" s="10"/>
      <c r="FP61" s="11"/>
      <c r="FQ61" s="61">
        <f t="shared" si="908"/>
        <v>617</v>
      </c>
      <c r="FR61" s="61">
        <f t="shared" si="909"/>
        <v>57</v>
      </c>
      <c r="FS61" s="11">
        <v>442</v>
      </c>
      <c r="FT61" s="12">
        <f t="shared" si="842"/>
        <v>0.76661264181523503</v>
      </c>
      <c r="FU61" s="11">
        <v>31</v>
      </c>
      <c r="FV61" s="12">
        <f t="shared" si="843"/>
        <v>6.5539112050739964E-2</v>
      </c>
      <c r="FW61" s="13"/>
      <c r="FX61" s="11"/>
      <c r="FY61" s="11"/>
      <c r="FZ61" s="14"/>
      <c r="GA61" s="10"/>
      <c r="GB61" s="11"/>
      <c r="GC61" s="61">
        <f t="shared" si="910"/>
        <v>612</v>
      </c>
      <c r="GD61" s="61">
        <f t="shared" si="911"/>
        <v>58</v>
      </c>
      <c r="GE61" s="11">
        <v>431</v>
      </c>
      <c r="GF61" s="12">
        <f t="shared" si="844"/>
        <v>0.74346405228758172</v>
      </c>
      <c r="GG61" s="11">
        <v>24</v>
      </c>
      <c r="GH61" s="12">
        <f t="shared" si="845"/>
        <v>5.2747252747252747E-2</v>
      </c>
      <c r="GI61" s="13"/>
      <c r="GJ61" s="11"/>
      <c r="GK61" s="11"/>
      <c r="GL61" s="14"/>
      <c r="GM61" s="10"/>
      <c r="GN61" s="11"/>
      <c r="GO61" s="61">
        <f t="shared" si="912"/>
        <v>624</v>
      </c>
      <c r="GP61" s="61">
        <f t="shared" si="913"/>
        <v>57</v>
      </c>
      <c r="GQ61" s="11">
        <v>455</v>
      </c>
      <c r="GR61" s="12">
        <f t="shared" si="846"/>
        <v>0.76442307692307687</v>
      </c>
      <c r="GS61" s="11">
        <v>22</v>
      </c>
      <c r="GT61" s="12">
        <f t="shared" si="847"/>
        <v>4.6121593291404611E-2</v>
      </c>
      <c r="GU61" s="13"/>
      <c r="GV61" s="11"/>
      <c r="GW61" s="11"/>
      <c r="GX61" s="14"/>
      <c r="GY61" s="10"/>
      <c r="GZ61" s="11"/>
      <c r="HA61" s="61">
        <f t="shared" si="914"/>
        <v>169</v>
      </c>
      <c r="HB61" s="61">
        <f t="shared" si="915"/>
        <v>18</v>
      </c>
      <c r="HC61" s="11">
        <v>115</v>
      </c>
      <c r="HD61" s="12">
        <f t="shared" si="848"/>
        <v>0.7751479289940828</v>
      </c>
      <c r="HE61" s="11">
        <v>16</v>
      </c>
      <c r="HF61" s="12">
        <f t="shared" si="849"/>
        <v>0.12213740458015267</v>
      </c>
      <c r="HG61" s="13"/>
      <c r="HH61" s="11"/>
      <c r="HI61" s="11"/>
      <c r="HJ61" s="14"/>
      <c r="HK61" s="10"/>
      <c r="HL61" s="11"/>
      <c r="HM61" s="61">
        <f t="shared" si="916"/>
        <v>620</v>
      </c>
      <c r="HN61" s="61">
        <f t="shared" si="917"/>
        <v>58</v>
      </c>
      <c r="HO61" s="11">
        <v>408</v>
      </c>
      <c r="HP61" s="12">
        <f t="shared" si="850"/>
        <v>0.70967741935483875</v>
      </c>
      <c r="HQ61" s="11">
        <v>32</v>
      </c>
      <c r="HR61" s="12">
        <f t="shared" si="851"/>
        <v>7.2727272727272724E-2</v>
      </c>
      <c r="HS61" s="13"/>
      <c r="HT61" s="11"/>
      <c r="HU61" s="11"/>
      <c r="HV61" s="14"/>
      <c r="HW61" s="10"/>
      <c r="HX61" s="11"/>
      <c r="HY61" s="61">
        <f t="shared" si="918"/>
        <v>621</v>
      </c>
      <c r="HZ61" s="61">
        <f t="shared" si="919"/>
        <v>58</v>
      </c>
      <c r="IA61" s="11">
        <v>450</v>
      </c>
      <c r="IB61" s="12">
        <f t="shared" si="852"/>
        <v>0.80837359098228667</v>
      </c>
      <c r="IC61" s="11">
        <v>52</v>
      </c>
      <c r="ID61" s="12">
        <f t="shared" si="853"/>
        <v>0.10358565737051793</v>
      </c>
      <c r="IE61" s="13"/>
      <c r="IF61" s="11"/>
      <c r="IG61" s="11"/>
      <c r="IH61" s="14"/>
      <c r="II61" s="10">
        <v>1</v>
      </c>
      <c r="IJ61" s="11"/>
      <c r="IK61" s="61">
        <f t="shared" si="920"/>
        <v>619</v>
      </c>
      <c r="IL61" s="61">
        <f t="shared" si="921"/>
        <v>58</v>
      </c>
      <c r="IM61" s="11">
        <v>412</v>
      </c>
      <c r="IN61" s="12">
        <f t="shared" si="854"/>
        <v>0.69789983844911152</v>
      </c>
      <c r="IO61" s="11">
        <v>20</v>
      </c>
      <c r="IP61" s="12">
        <f t="shared" si="855"/>
        <v>4.6296296296296294E-2</v>
      </c>
      <c r="IQ61" s="13"/>
      <c r="IR61" s="11"/>
      <c r="IS61" s="11"/>
      <c r="IT61" s="14"/>
      <c r="IU61" s="10"/>
      <c r="IV61" s="11"/>
      <c r="IW61" s="61">
        <f t="shared" si="922"/>
        <v>0</v>
      </c>
      <c r="IX61" s="61">
        <f t="shared" si="923"/>
        <v>42</v>
      </c>
      <c r="IY61" s="11"/>
      <c r="IZ61" s="12" t="e">
        <f t="shared" si="856"/>
        <v>#DIV/0!</v>
      </c>
      <c r="JA61" s="11"/>
      <c r="JB61" s="12" t="e">
        <f t="shared" si="857"/>
        <v>#DIV/0!</v>
      </c>
      <c r="JC61" s="13"/>
      <c r="JD61" s="11"/>
      <c r="JE61" s="11"/>
      <c r="JF61" s="14"/>
      <c r="JG61" s="10">
        <f t="shared" si="858"/>
        <v>8</v>
      </c>
      <c r="JH61" s="14">
        <f t="shared" si="859"/>
        <v>2</v>
      </c>
      <c r="JI61" s="373">
        <f t="shared" si="860"/>
        <v>11628</v>
      </c>
      <c r="JJ61" s="11">
        <f t="shared" si="711"/>
        <v>1131</v>
      </c>
      <c r="JK61" s="11">
        <f t="shared" si="861"/>
        <v>8818</v>
      </c>
      <c r="JL61" s="79">
        <f t="shared" si="862"/>
        <v>0.75834193326453392</v>
      </c>
      <c r="JM61" s="15">
        <f t="shared" si="863"/>
        <v>506</v>
      </c>
      <c r="JN61" s="12">
        <f t="shared" si="864"/>
        <v>5.7382626445906103E-2</v>
      </c>
      <c r="JO61" s="16">
        <v>54</v>
      </c>
      <c r="JP61" s="17">
        <v>8177</v>
      </c>
      <c r="JQ61" s="16">
        <f t="shared" si="143"/>
        <v>92.730777954184617</v>
      </c>
      <c r="JR61" s="16">
        <v>136</v>
      </c>
      <c r="JS61" s="369">
        <f t="shared" si="81"/>
        <v>0.26877470355731226</v>
      </c>
      <c r="JT61" s="15"/>
      <c r="JU61" s="285"/>
      <c r="JV61" s="404">
        <f t="shared" si="866"/>
        <v>0.76629734604483379</v>
      </c>
      <c r="JW61" s="401">
        <f t="shared" si="867"/>
        <v>0.75912031047865458</v>
      </c>
      <c r="JX61" s="406">
        <f t="shared" si="868"/>
        <v>0.74961360123647602</v>
      </c>
      <c r="JY61" s="743"/>
      <c r="JZ61" s="690"/>
      <c r="KA61" s="746"/>
      <c r="KB61" s="718">
        <f t="shared" ref="KB61" si="927">SUM(C66,O66,AA66,AM66,AY66,BK66,BW66)</f>
        <v>15</v>
      </c>
      <c r="KC61" s="714"/>
      <c r="KD61" s="714">
        <f t="shared" ref="KD61" si="928">SUM(CI66,CU66,DG66,DS66,EE66,EQ66,FC66)</f>
        <v>13</v>
      </c>
      <c r="KE61" s="714"/>
      <c r="KF61" s="714">
        <f t="shared" ref="KF61" si="929">SUM(FO66,GA66,GM66,GY66,HK66,HW66,II66)</f>
        <v>23</v>
      </c>
      <c r="KG61" s="759"/>
      <c r="KH61" s="761" t="s">
        <v>67</v>
      </c>
      <c r="KI61" s="67">
        <f t="shared" si="924"/>
        <v>3</v>
      </c>
      <c r="KJ61" s="430">
        <f t="shared" ref="KJ61" si="930">KI61/KB63</f>
        <v>7.7180344738873169E-4</v>
      </c>
      <c r="KK61" s="67">
        <f t="shared" si="876"/>
        <v>4</v>
      </c>
      <c r="KL61" s="425">
        <f t="shared" ref="KL61" si="931">KK61/KD63</f>
        <v>1.0333247222939809E-3</v>
      </c>
      <c r="KM61" s="67">
        <f t="shared" si="878"/>
        <v>1</v>
      </c>
      <c r="KN61" s="425">
        <f>KM61/KF63</f>
        <v>2.5700334104343357E-4</v>
      </c>
    </row>
    <row r="62" spans="1:300" ht="19.5" thickBot="1" x14ac:dyDescent="0.3">
      <c r="A62" s="734"/>
      <c r="B62" s="436">
        <f t="shared" si="879"/>
        <v>45641</v>
      </c>
      <c r="C62" s="10"/>
      <c r="D62" s="11"/>
      <c r="E62" s="61">
        <f t="shared" si="880"/>
        <v>609</v>
      </c>
      <c r="F62" s="61">
        <f t="shared" si="880"/>
        <v>58</v>
      </c>
      <c r="G62" s="11">
        <v>418</v>
      </c>
      <c r="H62" s="12">
        <f t="shared" si="815"/>
        <v>0.72906403940886699</v>
      </c>
      <c r="I62" s="11">
        <v>26</v>
      </c>
      <c r="J62" s="12">
        <f t="shared" si="881"/>
        <v>5.8558558558558557E-2</v>
      </c>
      <c r="K62" s="11"/>
      <c r="L62" s="11"/>
      <c r="M62" s="18"/>
      <c r="N62" s="20"/>
      <c r="O62" s="10">
        <v>2</v>
      </c>
      <c r="P62" s="11"/>
      <c r="Q62" s="61">
        <f t="shared" si="882"/>
        <v>621</v>
      </c>
      <c r="R62" s="61">
        <f t="shared" si="883"/>
        <v>58</v>
      </c>
      <c r="S62" s="11">
        <v>430</v>
      </c>
      <c r="T62" s="12">
        <f t="shared" si="816"/>
        <v>0.72785829307568439</v>
      </c>
      <c r="U62" s="11">
        <v>22</v>
      </c>
      <c r="V62" s="12">
        <f t="shared" si="817"/>
        <v>4.8672566371681415E-2</v>
      </c>
      <c r="W62" s="11"/>
      <c r="X62" s="11"/>
      <c r="Y62" s="18"/>
      <c r="Z62" s="20"/>
      <c r="AA62" s="10"/>
      <c r="AB62" s="11"/>
      <c r="AC62" s="61">
        <f t="shared" si="884"/>
        <v>624</v>
      </c>
      <c r="AD62" s="61">
        <f t="shared" si="885"/>
        <v>58</v>
      </c>
      <c r="AE62" s="11">
        <v>453</v>
      </c>
      <c r="AF62" s="12">
        <f t="shared" si="818"/>
        <v>0.75641025641025639</v>
      </c>
      <c r="AG62" s="11">
        <v>19</v>
      </c>
      <c r="AH62" s="12">
        <f t="shared" si="819"/>
        <v>4.025423728813559E-2</v>
      </c>
      <c r="AI62" s="11"/>
      <c r="AJ62" s="11"/>
      <c r="AK62" s="18"/>
      <c r="AL62" s="20"/>
      <c r="AM62" s="10">
        <v>1</v>
      </c>
      <c r="AN62" s="11"/>
      <c r="AO62" s="61">
        <f t="shared" si="886"/>
        <v>167</v>
      </c>
      <c r="AP62" s="61">
        <f t="shared" si="887"/>
        <v>17</v>
      </c>
      <c r="AQ62" s="11">
        <v>112</v>
      </c>
      <c r="AR62" s="12">
        <f t="shared" si="820"/>
        <v>0.71257485029940115</v>
      </c>
      <c r="AS62" s="11">
        <v>7</v>
      </c>
      <c r="AT62" s="12">
        <f t="shared" si="821"/>
        <v>5.8823529411764705E-2</v>
      </c>
      <c r="AU62" s="11"/>
      <c r="AV62" s="11"/>
      <c r="AW62" s="18"/>
      <c r="AX62" s="20"/>
      <c r="AY62" s="10">
        <v>1</v>
      </c>
      <c r="AZ62" s="11"/>
      <c r="BA62" s="61">
        <f t="shared" si="888"/>
        <v>620</v>
      </c>
      <c r="BB62" s="61">
        <f t="shared" si="889"/>
        <v>57</v>
      </c>
      <c r="BC62" s="11">
        <v>449</v>
      </c>
      <c r="BD62" s="12">
        <f t="shared" si="822"/>
        <v>0.74838709677419357</v>
      </c>
      <c r="BE62" s="11">
        <v>15</v>
      </c>
      <c r="BF62" s="12">
        <f t="shared" si="823"/>
        <v>3.2327586206896554E-2</v>
      </c>
      <c r="BG62" s="11"/>
      <c r="BH62" s="11"/>
      <c r="BI62" s="18"/>
      <c r="BJ62" s="20"/>
      <c r="BK62" s="10"/>
      <c r="BL62" s="11"/>
      <c r="BM62" s="61">
        <f t="shared" si="890"/>
        <v>619</v>
      </c>
      <c r="BN62" s="61">
        <f t="shared" si="891"/>
        <v>57</v>
      </c>
      <c r="BO62" s="11">
        <v>436</v>
      </c>
      <c r="BP62" s="12">
        <f t="shared" si="824"/>
        <v>0.73990306946688211</v>
      </c>
      <c r="BQ62" s="11">
        <v>22</v>
      </c>
      <c r="BR62" s="12">
        <f t="shared" si="825"/>
        <v>4.8034934497816595E-2</v>
      </c>
      <c r="BS62" s="11"/>
      <c r="BT62" s="11"/>
      <c r="BU62" s="18"/>
      <c r="BV62" s="20"/>
      <c r="BW62" s="10"/>
      <c r="BX62" s="11"/>
      <c r="BY62" s="61">
        <f t="shared" si="892"/>
        <v>617</v>
      </c>
      <c r="BZ62" s="61">
        <f t="shared" si="893"/>
        <v>58</v>
      </c>
      <c r="CA62" s="11">
        <v>407</v>
      </c>
      <c r="CB62" s="12">
        <f t="shared" si="826"/>
        <v>0.74230145867098862</v>
      </c>
      <c r="CC62" s="11">
        <v>51</v>
      </c>
      <c r="CD62" s="12">
        <f t="shared" si="827"/>
        <v>0.11135371179039301</v>
      </c>
      <c r="CE62" s="11"/>
      <c r="CF62" s="11"/>
      <c r="CG62" s="18"/>
      <c r="CH62" s="20"/>
      <c r="CI62" s="10"/>
      <c r="CJ62" s="11"/>
      <c r="CK62" s="61">
        <f t="shared" si="894"/>
        <v>612</v>
      </c>
      <c r="CL62" s="61">
        <f t="shared" si="895"/>
        <v>57</v>
      </c>
      <c r="CM62" s="11">
        <v>420</v>
      </c>
      <c r="CN62" s="12">
        <f t="shared" si="828"/>
        <v>0.72875816993464049</v>
      </c>
      <c r="CO62" s="11">
        <v>26</v>
      </c>
      <c r="CP62" s="12">
        <f t="shared" si="829"/>
        <v>5.829596412556054E-2</v>
      </c>
      <c r="CQ62" s="11"/>
      <c r="CR62" s="11"/>
      <c r="CS62" s="18"/>
      <c r="CT62" s="20"/>
      <c r="CU62" s="10"/>
      <c r="CV62" s="11"/>
      <c r="CW62" s="61">
        <f t="shared" si="896"/>
        <v>618</v>
      </c>
      <c r="CX62" s="61">
        <f t="shared" si="897"/>
        <v>57</v>
      </c>
      <c r="CY62" s="11">
        <v>414</v>
      </c>
      <c r="CZ62" s="12">
        <f t="shared" si="830"/>
        <v>0.70550161812297729</v>
      </c>
      <c r="DA62" s="11">
        <v>22</v>
      </c>
      <c r="DB62" s="12">
        <f t="shared" si="831"/>
        <v>5.0458715596330278E-2</v>
      </c>
      <c r="DC62" s="11"/>
      <c r="DD62" s="11"/>
      <c r="DE62" s="18"/>
      <c r="DF62" s="20"/>
      <c r="DG62" s="10"/>
      <c r="DH62" s="11"/>
      <c r="DI62" s="61">
        <f t="shared" si="898"/>
        <v>618</v>
      </c>
      <c r="DJ62" s="61">
        <f t="shared" si="899"/>
        <v>58</v>
      </c>
      <c r="DK62" s="11">
        <v>405</v>
      </c>
      <c r="DL62" s="12">
        <f t="shared" si="832"/>
        <v>0.69741100323624594</v>
      </c>
      <c r="DM62" s="11">
        <v>26</v>
      </c>
      <c r="DN62" s="12">
        <f t="shared" si="833"/>
        <v>6.0324825986078884E-2</v>
      </c>
      <c r="DO62" s="11"/>
      <c r="DP62" s="11"/>
      <c r="DQ62" s="18"/>
      <c r="DR62" s="20"/>
      <c r="DS62" s="10"/>
      <c r="DT62" s="11"/>
      <c r="DU62" s="61">
        <f t="shared" si="900"/>
        <v>168</v>
      </c>
      <c r="DV62" s="61">
        <f t="shared" si="901"/>
        <v>17</v>
      </c>
      <c r="DW62" s="11">
        <v>116</v>
      </c>
      <c r="DX62" s="12">
        <f t="shared" si="834"/>
        <v>0.81547619047619047</v>
      </c>
      <c r="DY62" s="11">
        <v>21</v>
      </c>
      <c r="DZ62" s="12">
        <f t="shared" si="835"/>
        <v>0.15328467153284672</v>
      </c>
      <c r="EA62" s="11"/>
      <c r="EB62" s="11"/>
      <c r="EC62" s="18"/>
      <c r="ED62" s="20"/>
      <c r="EE62" s="10"/>
      <c r="EF62" s="11"/>
      <c r="EG62" s="61">
        <f t="shared" si="902"/>
        <v>616</v>
      </c>
      <c r="EH62" s="61">
        <f t="shared" si="903"/>
        <v>58</v>
      </c>
      <c r="EI62" s="11">
        <v>444</v>
      </c>
      <c r="EJ62" s="12">
        <f t="shared" si="836"/>
        <v>0.75974025974025972</v>
      </c>
      <c r="EK62" s="11">
        <v>24</v>
      </c>
      <c r="EL62" s="12">
        <f t="shared" si="837"/>
        <v>5.128205128205128E-2</v>
      </c>
      <c r="EM62" s="11"/>
      <c r="EN62" s="11"/>
      <c r="EO62" s="18"/>
      <c r="EP62" s="20"/>
      <c r="EQ62" s="10"/>
      <c r="ER62" s="11"/>
      <c r="ES62" s="61">
        <f t="shared" si="904"/>
        <v>619</v>
      </c>
      <c r="ET62" s="61">
        <f t="shared" si="905"/>
        <v>57</v>
      </c>
      <c r="EU62" s="11">
        <v>441</v>
      </c>
      <c r="EV62" s="12">
        <f t="shared" si="838"/>
        <v>0.75282714054927302</v>
      </c>
      <c r="EW62" s="11">
        <v>25</v>
      </c>
      <c r="EX62" s="12">
        <f t="shared" si="839"/>
        <v>5.3648068669527899E-2</v>
      </c>
      <c r="EY62" s="11"/>
      <c r="EZ62" s="11"/>
      <c r="FA62" s="18"/>
      <c r="FB62" s="20"/>
      <c r="FC62" s="10"/>
      <c r="FD62" s="11"/>
      <c r="FE62" s="61">
        <f t="shared" si="906"/>
        <v>614</v>
      </c>
      <c r="FF62" s="61">
        <f t="shared" si="907"/>
        <v>58</v>
      </c>
      <c r="FG62" s="11">
        <v>420</v>
      </c>
      <c r="FH62" s="12">
        <f t="shared" si="840"/>
        <v>0.7280130293159609</v>
      </c>
      <c r="FI62" s="11">
        <v>27</v>
      </c>
      <c r="FJ62" s="12">
        <f t="shared" si="841"/>
        <v>6.0402684563758392E-2</v>
      </c>
      <c r="FK62" s="11"/>
      <c r="FL62" s="11"/>
      <c r="FM62" s="18"/>
      <c r="FN62" s="20"/>
      <c r="FO62" s="10"/>
      <c r="FP62" s="11"/>
      <c r="FQ62" s="61">
        <f t="shared" si="908"/>
        <v>617</v>
      </c>
      <c r="FR62" s="61">
        <f t="shared" si="909"/>
        <v>57</v>
      </c>
      <c r="FS62" s="11">
        <v>410</v>
      </c>
      <c r="FT62" s="12">
        <f t="shared" si="842"/>
        <v>0.71150729335494323</v>
      </c>
      <c r="FU62" s="11">
        <v>29</v>
      </c>
      <c r="FV62" s="12">
        <f t="shared" si="843"/>
        <v>6.6059225512528477E-2</v>
      </c>
      <c r="FW62" s="11"/>
      <c r="FX62" s="11"/>
      <c r="FY62" s="18"/>
      <c r="FZ62" s="20"/>
      <c r="GA62" s="10">
        <v>1</v>
      </c>
      <c r="GB62" s="11"/>
      <c r="GC62" s="61">
        <f t="shared" si="910"/>
        <v>611</v>
      </c>
      <c r="GD62" s="61">
        <f t="shared" si="911"/>
        <v>58</v>
      </c>
      <c r="GE62" s="11">
        <v>423</v>
      </c>
      <c r="GF62" s="12">
        <f t="shared" si="844"/>
        <v>0.73977086743044185</v>
      </c>
      <c r="GG62" s="11">
        <v>29</v>
      </c>
      <c r="GH62" s="12">
        <f t="shared" si="845"/>
        <v>6.4159292035398233E-2</v>
      </c>
      <c r="GI62" s="11"/>
      <c r="GJ62" s="11"/>
      <c r="GK62" s="18"/>
      <c r="GL62" s="20"/>
      <c r="GM62" s="10">
        <v>2</v>
      </c>
      <c r="GN62" s="11"/>
      <c r="GO62" s="61">
        <f t="shared" si="912"/>
        <v>622</v>
      </c>
      <c r="GP62" s="61">
        <f t="shared" si="913"/>
        <v>57</v>
      </c>
      <c r="GQ62" s="11">
        <v>452</v>
      </c>
      <c r="GR62" s="12">
        <f t="shared" si="846"/>
        <v>0.76527331189710612</v>
      </c>
      <c r="GS62" s="11">
        <v>24</v>
      </c>
      <c r="GT62" s="12">
        <f t="shared" si="847"/>
        <v>5.0420168067226892E-2</v>
      </c>
      <c r="GU62" s="11"/>
      <c r="GV62" s="11"/>
      <c r="GW62" s="18"/>
      <c r="GX62" s="20"/>
      <c r="GY62" s="10">
        <v>1</v>
      </c>
      <c r="GZ62" s="11"/>
      <c r="HA62" s="61">
        <f t="shared" si="914"/>
        <v>168</v>
      </c>
      <c r="HB62" s="61">
        <f t="shared" si="915"/>
        <v>18</v>
      </c>
      <c r="HC62" s="11">
        <v>116</v>
      </c>
      <c r="HD62" s="12">
        <f t="shared" si="848"/>
        <v>0.74404761904761907</v>
      </c>
      <c r="HE62" s="11">
        <v>9</v>
      </c>
      <c r="HF62" s="12">
        <f t="shared" si="849"/>
        <v>7.1999999999999995E-2</v>
      </c>
      <c r="HG62" s="11"/>
      <c r="HH62" s="11"/>
      <c r="HI62" s="18"/>
      <c r="HJ62" s="20"/>
      <c r="HK62" s="10"/>
      <c r="HL62" s="11"/>
      <c r="HM62" s="61">
        <f t="shared" si="916"/>
        <v>620</v>
      </c>
      <c r="HN62" s="61">
        <f t="shared" si="917"/>
        <v>58</v>
      </c>
      <c r="HO62" s="11">
        <v>382</v>
      </c>
      <c r="HP62" s="12">
        <f t="shared" si="850"/>
        <v>0.6596774193548387</v>
      </c>
      <c r="HQ62" s="11">
        <v>27</v>
      </c>
      <c r="HR62" s="12">
        <f t="shared" si="851"/>
        <v>6.6014669926650366E-2</v>
      </c>
      <c r="HS62" s="11"/>
      <c r="HT62" s="11"/>
      <c r="HU62" s="18"/>
      <c r="HV62" s="20"/>
      <c r="HW62" s="10"/>
      <c r="HX62" s="11"/>
      <c r="HY62" s="61">
        <f t="shared" si="918"/>
        <v>621</v>
      </c>
      <c r="HZ62" s="61">
        <f t="shared" si="919"/>
        <v>58</v>
      </c>
      <c r="IA62" s="11">
        <v>394</v>
      </c>
      <c r="IB62" s="12">
        <f t="shared" si="852"/>
        <v>0.68921095008051525</v>
      </c>
      <c r="IC62" s="11">
        <v>34</v>
      </c>
      <c r="ID62" s="12">
        <f t="shared" si="853"/>
        <v>7.9439252336448593E-2</v>
      </c>
      <c r="IE62" s="11"/>
      <c r="IF62" s="11"/>
      <c r="IG62" s="18"/>
      <c r="IH62" s="20"/>
      <c r="II62" s="10"/>
      <c r="IJ62" s="11"/>
      <c r="IK62" s="61">
        <f t="shared" si="920"/>
        <v>619</v>
      </c>
      <c r="IL62" s="61">
        <f t="shared" si="921"/>
        <v>58</v>
      </c>
      <c r="IM62" s="11">
        <v>404</v>
      </c>
      <c r="IN62" s="12">
        <f t="shared" si="854"/>
        <v>0.69951534733441034</v>
      </c>
      <c r="IO62" s="11">
        <v>29</v>
      </c>
      <c r="IP62" s="12">
        <f t="shared" si="855"/>
        <v>6.6974595842956119E-2</v>
      </c>
      <c r="IQ62" s="11"/>
      <c r="IR62" s="11"/>
      <c r="IS62" s="18"/>
      <c r="IT62" s="20"/>
      <c r="IU62" s="10"/>
      <c r="IV62" s="11">
        <v>1</v>
      </c>
      <c r="IW62" s="61">
        <f t="shared" si="922"/>
        <v>0</v>
      </c>
      <c r="IX62" s="61">
        <f t="shared" si="923"/>
        <v>41</v>
      </c>
      <c r="IY62" s="11"/>
      <c r="IZ62" s="12" t="e">
        <f t="shared" si="856"/>
        <v>#DIV/0!</v>
      </c>
      <c r="JA62" s="11"/>
      <c r="JB62" s="12" t="e">
        <f t="shared" si="857"/>
        <v>#DIV/0!</v>
      </c>
      <c r="JC62" s="11"/>
      <c r="JD62" s="11"/>
      <c r="JE62" s="18"/>
      <c r="JF62" s="20"/>
      <c r="JG62" s="10">
        <f t="shared" si="858"/>
        <v>8</v>
      </c>
      <c r="JH62" s="14">
        <f t="shared" si="859"/>
        <v>1</v>
      </c>
      <c r="JI62" s="373">
        <f t="shared" si="860"/>
        <v>11620</v>
      </c>
      <c r="JJ62" s="11">
        <f t="shared" si="711"/>
        <v>1130</v>
      </c>
      <c r="JK62" s="11">
        <f t="shared" si="861"/>
        <v>8460</v>
      </c>
      <c r="JL62" s="79">
        <f t="shared" si="862"/>
        <v>0.72805507745266784</v>
      </c>
      <c r="JM62" s="15">
        <f t="shared" si="863"/>
        <v>514</v>
      </c>
      <c r="JN62" s="12">
        <f t="shared" si="864"/>
        <v>6.0756501182033094E-2</v>
      </c>
      <c r="JO62" s="16">
        <v>55.4</v>
      </c>
      <c r="JP62" s="17">
        <v>7877</v>
      </c>
      <c r="JQ62" s="16">
        <f t="shared" si="143"/>
        <v>93.108747044917266</v>
      </c>
      <c r="JR62" s="16">
        <v>167</v>
      </c>
      <c r="JS62" s="369">
        <f t="shared" si="81"/>
        <v>0.32490272373540857</v>
      </c>
      <c r="JT62" s="18"/>
      <c r="JU62" s="21"/>
      <c r="JV62" s="404">
        <f t="shared" si="866"/>
        <v>0.73948929584730461</v>
      </c>
      <c r="JW62" s="401">
        <f t="shared" si="867"/>
        <v>0.73247089262613196</v>
      </c>
      <c r="JX62" s="406">
        <f t="shared" si="868"/>
        <v>0.7122227952552862</v>
      </c>
      <c r="JY62" s="743"/>
      <c r="JZ62" s="690"/>
      <c r="KA62" s="746"/>
      <c r="KB62" s="719"/>
      <c r="KC62" s="716"/>
      <c r="KD62" s="716"/>
      <c r="KE62" s="716"/>
      <c r="KF62" s="716"/>
      <c r="KG62" s="760"/>
      <c r="KH62" s="758"/>
      <c r="KI62" s="67">
        <f t="shared" si="924"/>
        <v>4</v>
      </c>
      <c r="KJ62" s="430">
        <f t="shared" ref="KJ62" si="932">KI62/KB63</f>
        <v>1.0290712631849757E-3</v>
      </c>
      <c r="KK62" s="67">
        <f t="shared" si="876"/>
        <v>0</v>
      </c>
      <c r="KL62" s="425">
        <f t="shared" ref="KL62" si="933">KK62/KD63</f>
        <v>0</v>
      </c>
      <c r="KM62" s="67">
        <f t="shared" si="878"/>
        <v>4</v>
      </c>
      <c r="KN62" s="425">
        <f>KM62/KF63</f>
        <v>1.0280133641737343E-3</v>
      </c>
    </row>
    <row r="63" spans="1:300" ht="19.5" thickTop="1" x14ac:dyDescent="0.25">
      <c r="A63" s="734"/>
      <c r="B63" s="436">
        <f>+B62+1</f>
        <v>45642</v>
      </c>
      <c r="C63" s="10"/>
      <c r="D63" s="11"/>
      <c r="E63" s="61">
        <f t="shared" si="880"/>
        <v>609</v>
      </c>
      <c r="F63" s="61">
        <f t="shared" si="880"/>
        <v>58</v>
      </c>
      <c r="G63" s="11">
        <v>406</v>
      </c>
      <c r="H63" s="12">
        <f t="shared" si="815"/>
        <v>0.72249589490968802</v>
      </c>
      <c r="I63" s="11">
        <v>34</v>
      </c>
      <c r="J63" s="12">
        <f t="shared" si="881"/>
        <v>7.7272727272727271E-2</v>
      </c>
      <c r="K63" s="13"/>
      <c r="L63" s="13"/>
      <c r="M63" s="25"/>
      <c r="N63" s="37"/>
      <c r="O63" s="10"/>
      <c r="P63" s="11"/>
      <c r="Q63" s="61">
        <f t="shared" si="882"/>
        <v>621</v>
      </c>
      <c r="R63" s="61">
        <f t="shared" si="883"/>
        <v>58</v>
      </c>
      <c r="S63" s="11">
        <v>413</v>
      </c>
      <c r="T63" s="12">
        <f t="shared" si="816"/>
        <v>0.71336553945249592</v>
      </c>
      <c r="U63" s="11">
        <v>30</v>
      </c>
      <c r="V63" s="12">
        <f t="shared" si="817"/>
        <v>6.772009029345373E-2</v>
      </c>
      <c r="W63" s="13"/>
      <c r="X63" s="13"/>
      <c r="Y63" s="25"/>
      <c r="Z63" s="37"/>
      <c r="AA63" s="10"/>
      <c r="AB63" s="11"/>
      <c r="AC63" s="61">
        <f t="shared" si="884"/>
        <v>624</v>
      </c>
      <c r="AD63" s="61">
        <f t="shared" si="885"/>
        <v>58</v>
      </c>
      <c r="AE63" s="11">
        <v>414</v>
      </c>
      <c r="AF63" s="12">
        <f t="shared" si="818"/>
        <v>0.71153846153846156</v>
      </c>
      <c r="AG63" s="11">
        <v>30</v>
      </c>
      <c r="AH63" s="12">
        <f t="shared" si="819"/>
        <v>6.7567567567567571E-2</v>
      </c>
      <c r="AI63" s="13"/>
      <c r="AJ63" s="13"/>
      <c r="AK63" s="25"/>
      <c r="AL63" s="37"/>
      <c r="AM63" s="10">
        <v>1</v>
      </c>
      <c r="AN63" s="11"/>
      <c r="AO63" s="61">
        <f t="shared" si="886"/>
        <v>166</v>
      </c>
      <c r="AP63" s="61">
        <f t="shared" si="887"/>
        <v>17</v>
      </c>
      <c r="AQ63" s="11">
        <v>104</v>
      </c>
      <c r="AR63" s="12">
        <f t="shared" si="820"/>
        <v>0.6987951807228916</v>
      </c>
      <c r="AS63" s="11">
        <v>12</v>
      </c>
      <c r="AT63" s="12">
        <f t="shared" si="821"/>
        <v>0.10344827586206896</v>
      </c>
      <c r="AU63" s="13"/>
      <c r="AV63" s="13"/>
      <c r="AW63" s="25"/>
      <c r="AX63" s="37"/>
      <c r="AY63" s="10"/>
      <c r="AZ63" s="11"/>
      <c r="BA63" s="61">
        <f t="shared" si="888"/>
        <v>620</v>
      </c>
      <c r="BB63" s="61">
        <f t="shared" si="889"/>
        <v>57</v>
      </c>
      <c r="BC63" s="11">
        <v>400</v>
      </c>
      <c r="BD63" s="12">
        <f t="shared" si="822"/>
        <v>0.69838709677419353</v>
      </c>
      <c r="BE63" s="11">
        <v>33</v>
      </c>
      <c r="BF63" s="12">
        <f t="shared" si="823"/>
        <v>7.6212471131639717E-2</v>
      </c>
      <c r="BG63" s="13"/>
      <c r="BH63" s="13"/>
      <c r="BI63" s="25"/>
      <c r="BJ63" s="37"/>
      <c r="BK63" s="10"/>
      <c r="BL63" s="11"/>
      <c r="BM63" s="61">
        <f t="shared" si="890"/>
        <v>619</v>
      </c>
      <c r="BN63" s="61">
        <f t="shared" si="891"/>
        <v>57</v>
      </c>
      <c r="BO63" s="11">
        <v>411</v>
      </c>
      <c r="BP63" s="12">
        <f t="shared" si="824"/>
        <v>0.69951534733441034</v>
      </c>
      <c r="BQ63" s="11">
        <v>22</v>
      </c>
      <c r="BR63" s="12">
        <f t="shared" si="825"/>
        <v>5.0808314087759814E-2</v>
      </c>
      <c r="BS63" s="13"/>
      <c r="BT63" s="13"/>
      <c r="BU63" s="25"/>
      <c r="BV63" s="37"/>
      <c r="BW63" s="10"/>
      <c r="BX63" s="11"/>
      <c r="BY63" s="61">
        <f t="shared" si="892"/>
        <v>617</v>
      </c>
      <c r="BZ63" s="61">
        <f t="shared" si="893"/>
        <v>58</v>
      </c>
      <c r="CA63" s="11">
        <v>402</v>
      </c>
      <c r="CB63" s="12">
        <f t="shared" si="826"/>
        <v>0.69854132901134525</v>
      </c>
      <c r="CC63" s="11">
        <v>29</v>
      </c>
      <c r="CD63" s="12">
        <f t="shared" si="827"/>
        <v>6.7285382830626447E-2</v>
      </c>
      <c r="CE63" s="13"/>
      <c r="CF63" s="13"/>
      <c r="CG63" s="25"/>
      <c r="CH63" s="37"/>
      <c r="CI63" s="10"/>
      <c r="CJ63" s="11"/>
      <c r="CK63" s="61">
        <f t="shared" si="894"/>
        <v>612</v>
      </c>
      <c r="CL63" s="61">
        <f t="shared" si="895"/>
        <v>57</v>
      </c>
      <c r="CM63" s="11">
        <v>419</v>
      </c>
      <c r="CN63" s="12">
        <f t="shared" si="828"/>
        <v>0.73692810457516345</v>
      </c>
      <c r="CO63" s="11">
        <v>32</v>
      </c>
      <c r="CP63" s="12">
        <f t="shared" si="829"/>
        <v>7.0953436807095344E-2</v>
      </c>
      <c r="CQ63" s="13"/>
      <c r="CR63" s="13"/>
      <c r="CS63" s="25"/>
      <c r="CT63" s="37"/>
      <c r="CU63" s="10"/>
      <c r="CV63" s="11"/>
      <c r="CW63" s="61">
        <f t="shared" si="896"/>
        <v>618</v>
      </c>
      <c r="CX63" s="61">
        <f t="shared" si="897"/>
        <v>57</v>
      </c>
      <c r="CY63" s="11">
        <v>411</v>
      </c>
      <c r="CZ63" s="12">
        <f t="shared" si="830"/>
        <v>0.71035598705501624</v>
      </c>
      <c r="DA63" s="11">
        <v>28</v>
      </c>
      <c r="DB63" s="12">
        <f t="shared" si="831"/>
        <v>6.3781321184510256E-2</v>
      </c>
      <c r="DC63" s="13"/>
      <c r="DD63" s="13"/>
      <c r="DE63" s="25"/>
      <c r="DF63" s="37"/>
      <c r="DG63" s="10"/>
      <c r="DH63" s="11"/>
      <c r="DI63" s="61">
        <f t="shared" si="898"/>
        <v>618</v>
      </c>
      <c r="DJ63" s="61">
        <f t="shared" si="899"/>
        <v>58</v>
      </c>
      <c r="DK63" s="11">
        <v>437</v>
      </c>
      <c r="DL63" s="12">
        <f t="shared" si="832"/>
        <v>0.76213592233009708</v>
      </c>
      <c r="DM63" s="11">
        <v>34</v>
      </c>
      <c r="DN63" s="12">
        <f t="shared" si="833"/>
        <v>7.2186836518046707E-2</v>
      </c>
      <c r="DO63" s="13"/>
      <c r="DP63" s="13"/>
      <c r="DQ63" s="25"/>
      <c r="DR63" s="37"/>
      <c r="DS63" s="10"/>
      <c r="DT63" s="11"/>
      <c r="DU63" s="61">
        <f t="shared" si="900"/>
        <v>168</v>
      </c>
      <c r="DV63" s="61">
        <f t="shared" si="901"/>
        <v>17</v>
      </c>
      <c r="DW63" s="11">
        <v>116</v>
      </c>
      <c r="DX63" s="12">
        <f t="shared" si="834"/>
        <v>0.75595238095238093</v>
      </c>
      <c r="DY63" s="11">
        <v>11</v>
      </c>
      <c r="DZ63" s="12">
        <f t="shared" si="835"/>
        <v>8.6614173228346455E-2</v>
      </c>
      <c r="EA63" s="13"/>
      <c r="EB63" s="13"/>
      <c r="EC63" s="25"/>
      <c r="ED63" s="37"/>
      <c r="EE63" s="10">
        <v>1</v>
      </c>
      <c r="EF63" s="11"/>
      <c r="EG63" s="61">
        <f t="shared" si="902"/>
        <v>615</v>
      </c>
      <c r="EH63" s="61">
        <f t="shared" si="903"/>
        <v>58</v>
      </c>
      <c r="EI63" s="11">
        <v>402</v>
      </c>
      <c r="EJ63" s="12">
        <f t="shared" si="836"/>
        <v>0.7056910569105691</v>
      </c>
      <c r="EK63" s="11">
        <v>32</v>
      </c>
      <c r="EL63" s="12">
        <f t="shared" si="837"/>
        <v>7.3732718894009217E-2</v>
      </c>
      <c r="EM63" s="13"/>
      <c r="EN63" s="13"/>
      <c r="EO63" s="25"/>
      <c r="EP63" s="37"/>
      <c r="EQ63" s="10"/>
      <c r="ER63" s="11"/>
      <c r="ES63" s="61">
        <f t="shared" si="904"/>
        <v>619</v>
      </c>
      <c r="ET63" s="61">
        <f t="shared" si="905"/>
        <v>57</v>
      </c>
      <c r="EU63" s="11">
        <v>437</v>
      </c>
      <c r="EV63" s="12">
        <f t="shared" si="838"/>
        <v>0.74959612277867527</v>
      </c>
      <c r="EW63" s="11">
        <v>27</v>
      </c>
      <c r="EX63" s="12">
        <f t="shared" si="839"/>
        <v>5.8189655172413791E-2</v>
      </c>
      <c r="EY63" s="13"/>
      <c r="EZ63" s="13"/>
      <c r="FA63" s="25"/>
      <c r="FB63" s="37"/>
      <c r="FC63" s="10"/>
      <c r="FD63" s="11"/>
      <c r="FE63" s="61">
        <f t="shared" si="906"/>
        <v>614</v>
      </c>
      <c r="FF63" s="61">
        <f t="shared" si="907"/>
        <v>58</v>
      </c>
      <c r="FG63" s="11">
        <v>419</v>
      </c>
      <c r="FH63" s="12">
        <f t="shared" si="840"/>
        <v>0.72149837133550487</v>
      </c>
      <c r="FI63" s="11">
        <v>24</v>
      </c>
      <c r="FJ63" s="12">
        <f t="shared" si="841"/>
        <v>5.4176072234762979E-2</v>
      </c>
      <c r="FK63" s="13"/>
      <c r="FL63" s="13"/>
      <c r="FM63" s="25"/>
      <c r="FN63" s="37"/>
      <c r="FO63" s="10"/>
      <c r="FP63" s="11"/>
      <c r="FQ63" s="61">
        <f t="shared" si="908"/>
        <v>617</v>
      </c>
      <c r="FR63" s="61">
        <f t="shared" si="909"/>
        <v>57</v>
      </c>
      <c r="FS63" s="11">
        <v>410</v>
      </c>
      <c r="FT63" s="12">
        <f t="shared" si="842"/>
        <v>0.73581847649918963</v>
      </c>
      <c r="FU63" s="11">
        <v>44</v>
      </c>
      <c r="FV63" s="12">
        <f t="shared" si="843"/>
        <v>9.6916299559471369E-2</v>
      </c>
      <c r="FW63" s="13"/>
      <c r="FX63" s="13"/>
      <c r="FY63" s="25"/>
      <c r="FZ63" s="37"/>
      <c r="GA63" s="10"/>
      <c r="GB63" s="11"/>
      <c r="GC63" s="61">
        <f t="shared" si="910"/>
        <v>611</v>
      </c>
      <c r="GD63" s="61">
        <f t="shared" si="911"/>
        <v>58</v>
      </c>
      <c r="GE63" s="11">
        <v>418</v>
      </c>
      <c r="GF63" s="12">
        <f t="shared" si="844"/>
        <v>0.73649754500818332</v>
      </c>
      <c r="GG63" s="11">
        <v>32</v>
      </c>
      <c r="GH63" s="12">
        <f t="shared" si="845"/>
        <v>7.1111111111111111E-2</v>
      </c>
      <c r="GI63" s="13"/>
      <c r="GJ63" s="13"/>
      <c r="GK63" s="25"/>
      <c r="GL63" s="37"/>
      <c r="GM63" s="10">
        <v>1</v>
      </c>
      <c r="GN63" s="11"/>
      <c r="GO63" s="61">
        <f t="shared" si="912"/>
        <v>621</v>
      </c>
      <c r="GP63" s="61">
        <f t="shared" si="913"/>
        <v>57</v>
      </c>
      <c r="GQ63" s="11">
        <v>414</v>
      </c>
      <c r="GR63" s="12">
        <f t="shared" si="846"/>
        <v>0.73268921095008055</v>
      </c>
      <c r="GS63" s="11">
        <v>41</v>
      </c>
      <c r="GT63" s="12">
        <f t="shared" si="847"/>
        <v>9.0109890109890109E-2</v>
      </c>
      <c r="GU63" s="13"/>
      <c r="GV63" s="13"/>
      <c r="GW63" s="25"/>
      <c r="GX63" s="37"/>
      <c r="GY63" s="10">
        <v>1</v>
      </c>
      <c r="GZ63" s="11"/>
      <c r="HA63" s="61">
        <f t="shared" si="914"/>
        <v>167</v>
      </c>
      <c r="HB63" s="61">
        <f t="shared" si="915"/>
        <v>18</v>
      </c>
      <c r="HC63" s="11">
        <v>100</v>
      </c>
      <c r="HD63" s="12">
        <f t="shared" si="848"/>
        <v>0.69461077844311381</v>
      </c>
      <c r="HE63" s="11">
        <v>16</v>
      </c>
      <c r="HF63" s="12">
        <f t="shared" si="849"/>
        <v>0.13793103448275862</v>
      </c>
      <c r="HG63" s="13"/>
      <c r="HH63" s="13"/>
      <c r="HI63" s="25"/>
      <c r="HJ63" s="37"/>
      <c r="HK63" s="10"/>
      <c r="HL63" s="11"/>
      <c r="HM63" s="61">
        <f t="shared" si="916"/>
        <v>620</v>
      </c>
      <c r="HN63" s="61">
        <f t="shared" si="917"/>
        <v>58</v>
      </c>
      <c r="HO63" s="11">
        <v>403</v>
      </c>
      <c r="HP63" s="12">
        <f t="shared" si="850"/>
        <v>0.70483870967741935</v>
      </c>
      <c r="HQ63" s="11">
        <v>34</v>
      </c>
      <c r="HR63" s="12">
        <f t="shared" si="851"/>
        <v>7.780320366132723E-2</v>
      </c>
      <c r="HS63" s="13"/>
      <c r="HT63" s="13"/>
      <c r="HU63" s="25"/>
      <c r="HV63" s="37"/>
      <c r="HW63" s="10">
        <v>1</v>
      </c>
      <c r="HX63" s="11"/>
      <c r="HY63" s="61">
        <f t="shared" si="918"/>
        <v>620</v>
      </c>
      <c r="HZ63" s="61">
        <f t="shared" si="919"/>
        <v>58</v>
      </c>
      <c r="IA63" s="11">
        <v>420</v>
      </c>
      <c r="IB63" s="12">
        <f t="shared" si="852"/>
        <v>0.72741935483870968</v>
      </c>
      <c r="IC63" s="11">
        <v>31</v>
      </c>
      <c r="ID63" s="12">
        <f t="shared" si="853"/>
        <v>6.8736141906873618E-2</v>
      </c>
      <c r="IE63" s="13"/>
      <c r="IF63" s="13"/>
      <c r="IG63" s="25"/>
      <c r="IH63" s="37"/>
      <c r="II63" s="10"/>
      <c r="IJ63" s="11"/>
      <c r="IK63" s="61">
        <f t="shared" si="920"/>
        <v>619</v>
      </c>
      <c r="IL63" s="61">
        <f t="shared" si="921"/>
        <v>58</v>
      </c>
      <c r="IM63" s="11">
        <v>406</v>
      </c>
      <c r="IN63" s="12">
        <f t="shared" si="854"/>
        <v>0.69466882067851377</v>
      </c>
      <c r="IO63" s="11">
        <v>24</v>
      </c>
      <c r="IP63" s="12">
        <f t="shared" si="855"/>
        <v>5.5813953488372092E-2</v>
      </c>
      <c r="IQ63" s="13"/>
      <c r="IR63" s="13"/>
      <c r="IS63" s="25"/>
      <c r="IT63" s="37"/>
      <c r="IU63" s="10"/>
      <c r="IV63" s="11"/>
      <c r="IW63" s="61">
        <f t="shared" si="922"/>
        <v>0</v>
      </c>
      <c r="IX63" s="61">
        <f t="shared" si="923"/>
        <v>41</v>
      </c>
      <c r="IY63" s="11"/>
      <c r="IZ63" s="12" t="e">
        <f t="shared" si="856"/>
        <v>#DIV/0!</v>
      </c>
      <c r="JA63" s="11"/>
      <c r="JB63" s="12" t="e">
        <f t="shared" si="857"/>
        <v>#DIV/0!</v>
      </c>
      <c r="JC63" s="13"/>
      <c r="JD63" s="13"/>
      <c r="JE63" s="25"/>
      <c r="JF63" s="37"/>
      <c r="JG63" s="10">
        <f t="shared" si="858"/>
        <v>5</v>
      </c>
      <c r="JH63" s="14">
        <f t="shared" si="859"/>
        <v>0</v>
      </c>
      <c r="JI63" s="373">
        <f t="shared" si="860"/>
        <v>11615</v>
      </c>
      <c r="JJ63" s="11">
        <f t="shared" si="711"/>
        <v>1130</v>
      </c>
      <c r="JK63" s="11">
        <f t="shared" si="861"/>
        <v>8362</v>
      </c>
      <c r="JL63" s="79">
        <f t="shared" si="862"/>
        <v>0.71993112354713729</v>
      </c>
      <c r="JM63" s="15">
        <f t="shared" si="863"/>
        <v>600</v>
      </c>
      <c r="JN63" s="12">
        <f t="shared" si="864"/>
        <v>7.1753169098301844E-2</v>
      </c>
      <c r="JO63" s="16">
        <v>54.5</v>
      </c>
      <c r="JP63" s="17">
        <v>7659</v>
      </c>
      <c r="JQ63" s="16">
        <f t="shared" si="143"/>
        <v>91.592920353982294</v>
      </c>
      <c r="JR63" s="16">
        <v>176</v>
      </c>
      <c r="JS63" s="369">
        <f t="shared" si="81"/>
        <v>0.29333333333333333</v>
      </c>
      <c r="JT63" s="23"/>
      <c r="JU63" s="399"/>
      <c r="JV63" s="404">
        <f t="shared" si="866"/>
        <v>0.7069143446852425</v>
      </c>
      <c r="JW63" s="401">
        <f t="shared" si="867"/>
        <v>0.7321428571428571</v>
      </c>
      <c r="JX63" s="406">
        <f t="shared" si="868"/>
        <v>0.72077419354838712</v>
      </c>
      <c r="JY63" s="743"/>
      <c r="JZ63" s="690"/>
      <c r="KA63" s="746"/>
      <c r="KB63" s="718">
        <f t="shared" ref="KB63" si="934">SUM(E56,Q56,AC56,AO56,BA56,BM56,BY56)</f>
        <v>3887</v>
      </c>
      <c r="KC63" s="714"/>
      <c r="KD63" s="714">
        <f t="shared" ref="KD63" si="935">SUM(CK56,CW56,DI56,DU56,EG56,ES56,FE56)</f>
        <v>3871</v>
      </c>
      <c r="KE63" s="714"/>
      <c r="KF63" s="714">
        <f t="shared" ref="KF63" si="936">SUM(FQ56,GC56,GO56,HA56,HM56,HY56,IK56)</f>
        <v>3891</v>
      </c>
      <c r="KG63" s="759"/>
      <c r="KH63" s="761" t="s">
        <v>65</v>
      </c>
      <c r="KI63" s="67">
        <f t="shared" si="924"/>
        <v>1</v>
      </c>
      <c r="KJ63" s="430">
        <f t="shared" ref="KJ63" si="937">KI63/KB63</f>
        <v>2.5726781579624391E-4</v>
      </c>
      <c r="KK63" s="67">
        <f t="shared" si="876"/>
        <v>1</v>
      </c>
      <c r="KL63" s="425">
        <f t="shared" ref="KL63" si="938">KK63/KD63</f>
        <v>2.5833118057349522E-4</v>
      </c>
      <c r="KM63" s="67">
        <f t="shared" si="878"/>
        <v>3</v>
      </c>
      <c r="KN63" s="425">
        <f>KM63/KF63</f>
        <v>7.7101002313030066E-4</v>
      </c>
    </row>
    <row r="64" spans="1:300" ht="19.5" thickBot="1" x14ac:dyDescent="0.3">
      <c r="A64" s="734"/>
      <c r="B64" s="436">
        <f t="shared" si="879"/>
        <v>45643</v>
      </c>
      <c r="C64" s="10"/>
      <c r="D64" s="11"/>
      <c r="E64" s="61">
        <f t="shared" si="880"/>
        <v>609</v>
      </c>
      <c r="F64" s="61">
        <f t="shared" si="880"/>
        <v>58</v>
      </c>
      <c r="G64" s="11">
        <v>423</v>
      </c>
      <c r="H64" s="12">
        <f t="shared" si="815"/>
        <v>0.74876847290640391</v>
      </c>
      <c r="I64" s="11">
        <v>33</v>
      </c>
      <c r="J64" s="12">
        <f t="shared" si="881"/>
        <v>7.2368421052631582E-2</v>
      </c>
      <c r="K64" s="13"/>
      <c r="L64" s="11"/>
      <c r="M64" s="25"/>
      <c r="N64" s="37"/>
      <c r="O64" s="10"/>
      <c r="P64" s="11"/>
      <c r="Q64" s="61">
        <f t="shared" si="882"/>
        <v>621</v>
      </c>
      <c r="R64" s="61">
        <f t="shared" si="883"/>
        <v>58</v>
      </c>
      <c r="S64" s="11">
        <v>439</v>
      </c>
      <c r="T64" s="12">
        <f t="shared" si="816"/>
        <v>0.74235104669887275</v>
      </c>
      <c r="U64" s="11">
        <v>22</v>
      </c>
      <c r="V64" s="12">
        <f t="shared" si="817"/>
        <v>4.7722342733188719E-2</v>
      </c>
      <c r="W64" s="13"/>
      <c r="X64" s="11"/>
      <c r="Y64" s="25"/>
      <c r="Z64" s="37"/>
      <c r="AA64" s="10"/>
      <c r="AB64" s="11"/>
      <c r="AC64" s="61">
        <f t="shared" si="884"/>
        <v>624</v>
      </c>
      <c r="AD64" s="61">
        <f t="shared" si="885"/>
        <v>58</v>
      </c>
      <c r="AE64" s="11">
        <v>428</v>
      </c>
      <c r="AF64" s="12">
        <f t="shared" si="818"/>
        <v>0.71955128205128205</v>
      </c>
      <c r="AG64" s="11">
        <v>21</v>
      </c>
      <c r="AH64" s="12">
        <f t="shared" si="819"/>
        <v>4.6770601336302897E-2</v>
      </c>
      <c r="AI64" s="13"/>
      <c r="AJ64" s="11"/>
      <c r="AK64" s="25"/>
      <c r="AL64" s="37"/>
      <c r="AM64" s="10"/>
      <c r="AN64" s="11"/>
      <c r="AO64" s="61">
        <f t="shared" si="886"/>
        <v>166</v>
      </c>
      <c r="AP64" s="61">
        <f t="shared" si="887"/>
        <v>17</v>
      </c>
      <c r="AQ64" s="11">
        <v>109</v>
      </c>
      <c r="AR64" s="12">
        <f t="shared" si="820"/>
        <v>0.74698795180722888</v>
      </c>
      <c r="AS64" s="11">
        <v>15</v>
      </c>
      <c r="AT64" s="12">
        <f t="shared" si="821"/>
        <v>0.12096774193548387</v>
      </c>
      <c r="AU64" s="13"/>
      <c r="AV64" s="11"/>
      <c r="AW64" s="25"/>
      <c r="AX64" s="37"/>
      <c r="AY64" s="10"/>
      <c r="AZ64" s="11"/>
      <c r="BA64" s="61">
        <f t="shared" si="888"/>
        <v>620</v>
      </c>
      <c r="BB64" s="61">
        <f t="shared" si="889"/>
        <v>57</v>
      </c>
      <c r="BC64" s="11">
        <v>410</v>
      </c>
      <c r="BD64" s="12">
        <f t="shared" si="822"/>
        <v>0.69032258064516128</v>
      </c>
      <c r="BE64" s="11">
        <v>18</v>
      </c>
      <c r="BF64" s="12">
        <f t="shared" si="823"/>
        <v>4.2056074766355138E-2</v>
      </c>
      <c r="BG64" s="13"/>
      <c r="BH64" s="11"/>
      <c r="BI64" s="25"/>
      <c r="BJ64" s="37"/>
      <c r="BK64" s="10">
        <v>1</v>
      </c>
      <c r="BL64" s="11"/>
      <c r="BM64" s="61">
        <f t="shared" si="890"/>
        <v>618</v>
      </c>
      <c r="BN64" s="61">
        <f t="shared" si="891"/>
        <v>57</v>
      </c>
      <c r="BO64" s="11">
        <v>445</v>
      </c>
      <c r="BP64" s="12">
        <f t="shared" si="824"/>
        <v>0.75566343042071193</v>
      </c>
      <c r="BQ64" s="11">
        <v>22</v>
      </c>
      <c r="BR64" s="12">
        <f t="shared" si="825"/>
        <v>4.7109207708779445E-2</v>
      </c>
      <c r="BS64" s="13"/>
      <c r="BT64" s="11"/>
      <c r="BU64" s="25"/>
      <c r="BV64" s="37"/>
      <c r="BW64" s="10">
        <v>1</v>
      </c>
      <c r="BX64" s="11"/>
      <c r="BY64" s="61">
        <f t="shared" si="892"/>
        <v>616</v>
      </c>
      <c r="BZ64" s="61">
        <f t="shared" si="893"/>
        <v>58</v>
      </c>
      <c r="CA64" s="11">
        <v>389</v>
      </c>
      <c r="CB64" s="12">
        <f t="shared" si="826"/>
        <v>0.65422077922077926</v>
      </c>
      <c r="CC64" s="11">
        <v>14</v>
      </c>
      <c r="CD64" s="12">
        <f t="shared" si="827"/>
        <v>3.4739454094292806E-2</v>
      </c>
      <c r="CE64" s="13"/>
      <c r="CF64" s="11"/>
      <c r="CG64" s="25"/>
      <c r="CH64" s="37"/>
      <c r="CI64" s="10"/>
      <c r="CJ64" s="11"/>
      <c r="CK64" s="61">
        <f t="shared" si="894"/>
        <v>612</v>
      </c>
      <c r="CL64" s="61">
        <f t="shared" si="895"/>
        <v>57</v>
      </c>
      <c r="CM64" s="11">
        <v>409</v>
      </c>
      <c r="CN64" s="12">
        <f t="shared" si="828"/>
        <v>0.70424836601307195</v>
      </c>
      <c r="CO64" s="11">
        <v>22</v>
      </c>
      <c r="CP64" s="12">
        <f t="shared" si="829"/>
        <v>5.1044083526682132E-2</v>
      </c>
      <c r="CQ64" s="13"/>
      <c r="CR64" s="11"/>
      <c r="CS64" s="25"/>
      <c r="CT64" s="37"/>
      <c r="CU64" s="10">
        <v>1</v>
      </c>
      <c r="CV64" s="11"/>
      <c r="CW64" s="61">
        <f t="shared" si="896"/>
        <v>617</v>
      </c>
      <c r="CX64" s="61">
        <f t="shared" si="897"/>
        <v>57</v>
      </c>
      <c r="CY64" s="11">
        <v>419</v>
      </c>
      <c r="CZ64" s="12">
        <f t="shared" si="830"/>
        <v>0.713128038897893</v>
      </c>
      <c r="DA64" s="11">
        <v>21</v>
      </c>
      <c r="DB64" s="12">
        <f t="shared" si="831"/>
        <v>4.7727272727272729E-2</v>
      </c>
      <c r="DC64" s="13"/>
      <c r="DD64" s="11"/>
      <c r="DE64" s="25"/>
      <c r="DF64" s="37"/>
      <c r="DG64" s="10">
        <v>2</v>
      </c>
      <c r="DH64" s="11"/>
      <c r="DI64" s="61">
        <f t="shared" si="898"/>
        <v>616</v>
      </c>
      <c r="DJ64" s="61">
        <f t="shared" si="899"/>
        <v>58</v>
      </c>
      <c r="DK64" s="11">
        <v>421</v>
      </c>
      <c r="DL64" s="12">
        <f t="shared" si="832"/>
        <v>0.71753246753246758</v>
      </c>
      <c r="DM64" s="11">
        <v>21</v>
      </c>
      <c r="DN64" s="12">
        <f t="shared" si="833"/>
        <v>4.7511312217194568E-2</v>
      </c>
      <c r="DO64" s="13"/>
      <c r="DP64" s="11"/>
      <c r="DQ64" s="25"/>
      <c r="DR64" s="37"/>
      <c r="DS64" s="10"/>
      <c r="DT64" s="11"/>
      <c r="DU64" s="61">
        <f t="shared" si="900"/>
        <v>168</v>
      </c>
      <c r="DV64" s="61">
        <f t="shared" si="901"/>
        <v>17</v>
      </c>
      <c r="DW64" s="11">
        <v>118</v>
      </c>
      <c r="DX64" s="12">
        <f t="shared" si="834"/>
        <v>0.7857142857142857</v>
      </c>
      <c r="DY64" s="11">
        <v>14</v>
      </c>
      <c r="DZ64" s="12">
        <f t="shared" si="835"/>
        <v>0.10606060606060606</v>
      </c>
      <c r="EA64" s="13"/>
      <c r="EB64" s="11"/>
      <c r="EC64" s="25"/>
      <c r="ED64" s="37"/>
      <c r="EE64" s="10"/>
      <c r="EF64" s="11"/>
      <c r="EG64" s="61">
        <f t="shared" si="902"/>
        <v>615</v>
      </c>
      <c r="EH64" s="61">
        <f t="shared" si="903"/>
        <v>58</v>
      </c>
      <c r="EI64" s="11">
        <v>401</v>
      </c>
      <c r="EJ64" s="12">
        <f t="shared" si="836"/>
        <v>0.6845528455284553</v>
      </c>
      <c r="EK64" s="11">
        <v>20</v>
      </c>
      <c r="EL64" s="12">
        <f t="shared" si="837"/>
        <v>4.7505938242280284E-2</v>
      </c>
      <c r="EM64" s="13"/>
      <c r="EN64" s="11"/>
      <c r="EO64" s="25"/>
      <c r="EP64" s="37"/>
      <c r="EQ64" s="10"/>
      <c r="ER64" s="11"/>
      <c r="ES64" s="61">
        <f t="shared" si="904"/>
        <v>619</v>
      </c>
      <c r="ET64" s="61">
        <f t="shared" si="905"/>
        <v>57</v>
      </c>
      <c r="EU64" s="11">
        <v>446</v>
      </c>
      <c r="EV64" s="12">
        <f t="shared" si="838"/>
        <v>0.74798061389337644</v>
      </c>
      <c r="EW64" s="11">
        <v>17</v>
      </c>
      <c r="EX64" s="12">
        <f t="shared" si="839"/>
        <v>3.6717062634989202E-2</v>
      </c>
      <c r="EY64" s="13"/>
      <c r="EZ64" s="11"/>
      <c r="FA64" s="25"/>
      <c r="FB64" s="37"/>
      <c r="FC64" s="10"/>
      <c r="FD64" s="11"/>
      <c r="FE64" s="61">
        <f t="shared" si="906"/>
        <v>614</v>
      </c>
      <c r="FF64" s="61">
        <f t="shared" si="907"/>
        <v>58</v>
      </c>
      <c r="FG64" s="11">
        <v>384</v>
      </c>
      <c r="FH64" s="12">
        <f t="shared" si="840"/>
        <v>0.67589576547231267</v>
      </c>
      <c r="FI64" s="11">
        <v>31</v>
      </c>
      <c r="FJ64" s="12">
        <f t="shared" si="841"/>
        <v>7.4698795180722893E-2</v>
      </c>
      <c r="FK64" s="13"/>
      <c r="FL64" s="11"/>
      <c r="FM64" s="25"/>
      <c r="FN64" s="37"/>
      <c r="FO64" s="10">
        <v>2</v>
      </c>
      <c r="FP64" s="11"/>
      <c r="FQ64" s="61">
        <f t="shared" si="908"/>
        <v>615</v>
      </c>
      <c r="FR64" s="61">
        <f t="shared" si="909"/>
        <v>57</v>
      </c>
      <c r="FS64" s="11">
        <v>381</v>
      </c>
      <c r="FT64" s="12">
        <f t="shared" si="842"/>
        <v>0.67154471544715444</v>
      </c>
      <c r="FU64" s="11">
        <v>32</v>
      </c>
      <c r="FV64" s="12">
        <f t="shared" si="843"/>
        <v>7.7481840193704604E-2</v>
      </c>
      <c r="FW64" s="13"/>
      <c r="FX64" s="11"/>
      <c r="FY64" s="25"/>
      <c r="FZ64" s="37"/>
      <c r="GA64" s="10">
        <v>1</v>
      </c>
      <c r="GB64" s="11"/>
      <c r="GC64" s="61">
        <f t="shared" si="910"/>
        <v>610</v>
      </c>
      <c r="GD64" s="61">
        <f t="shared" si="911"/>
        <v>58</v>
      </c>
      <c r="GE64" s="11">
        <v>398</v>
      </c>
      <c r="GF64" s="12">
        <f t="shared" si="844"/>
        <v>0.71803278688524586</v>
      </c>
      <c r="GG64" s="11">
        <v>40</v>
      </c>
      <c r="GH64" s="12">
        <f t="shared" si="845"/>
        <v>9.1324200913242004E-2</v>
      </c>
      <c r="GI64" s="13"/>
      <c r="GJ64" s="11"/>
      <c r="GK64" s="25"/>
      <c r="GL64" s="37"/>
      <c r="GM64" s="10">
        <v>2</v>
      </c>
      <c r="GN64" s="11"/>
      <c r="GO64" s="61">
        <f t="shared" si="912"/>
        <v>619</v>
      </c>
      <c r="GP64" s="61">
        <f t="shared" si="913"/>
        <v>57</v>
      </c>
      <c r="GQ64" s="11">
        <v>409</v>
      </c>
      <c r="GR64" s="12">
        <f t="shared" si="846"/>
        <v>0.69951534733441034</v>
      </c>
      <c r="GS64" s="11">
        <v>24</v>
      </c>
      <c r="GT64" s="12">
        <f t="shared" si="847"/>
        <v>5.5427251732101619E-2</v>
      </c>
      <c r="GU64" s="13"/>
      <c r="GV64" s="11"/>
      <c r="GW64" s="25"/>
      <c r="GX64" s="37"/>
      <c r="GY64" s="10"/>
      <c r="GZ64" s="11"/>
      <c r="HA64" s="61">
        <f t="shared" si="914"/>
        <v>167</v>
      </c>
      <c r="HB64" s="61">
        <f t="shared" si="915"/>
        <v>18</v>
      </c>
      <c r="HC64" s="11">
        <v>96</v>
      </c>
      <c r="HD64" s="12">
        <f t="shared" si="848"/>
        <v>0.65269461077844315</v>
      </c>
      <c r="HE64" s="11">
        <v>13</v>
      </c>
      <c r="HF64" s="12">
        <f t="shared" si="849"/>
        <v>0.11926605504587157</v>
      </c>
      <c r="HG64" s="13"/>
      <c r="HH64" s="11"/>
      <c r="HI64" s="25"/>
      <c r="HJ64" s="37"/>
      <c r="HK64" s="10"/>
      <c r="HL64" s="11"/>
      <c r="HM64" s="61">
        <f t="shared" si="916"/>
        <v>620</v>
      </c>
      <c r="HN64" s="61">
        <f t="shared" si="917"/>
        <v>58</v>
      </c>
      <c r="HO64" s="11">
        <v>394</v>
      </c>
      <c r="HP64" s="12">
        <f t="shared" si="850"/>
        <v>0.68387096774193545</v>
      </c>
      <c r="HQ64" s="11">
        <v>30</v>
      </c>
      <c r="HR64" s="12">
        <f t="shared" si="851"/>
        <v>7.0754716981132074E-2</v>
      </c>
      <c r="HS64" s="13"/>
      <c r="HT64" s="11"/>
      <c r="HU64" s="25"/>
      <c r="HV64" s="37"/>
      <c r="HW64" s="10"/>
      <c r="HX64" s="11"/>
      <c r="HY64" s="61">
        <f t="shared" si="918"/>
        <v>620</v>
      </c>
      <c r="HZ64" s="61">
        <f t="shared" si="919"/>
        <v>58</v>
      </c>
      <c r="IA64" s="11">
        <v>421</v>
      </c>
      <c r="IB64" s="12">
        <f t="shared" si="852"/>
        <v>0.72419354838709682</v>
      </c>
      <c r="IC64" s="11">
        <v>28</v>
      </c>
      <c r="ID64" s="12">
        <f t="shared" si="853"/>
        <v>6.2360801781737196E-2</v>
      </c>
      <c r="IE64" s="13"/>
      <c r="IF64" s="11"/>
      <c r="IG64" s="25"/>
      <c r="IH64" s="37"/>
      <c r="II64" s="10"/>
      <c r="IJ64" s="11"/>
      <c r="IK64" s="61">
        <f t="shared" si="920"/>
        <v>619</v>
      </c>
      <c r="IL64" s="61">
        <f t="shared" si="921"/>
        <v>58</v>
      </c>
      <c r="IM64" s="11">
        <v>415</v>
      </c>
      <c r="IN64" s="12">
        <f t="shared" si="854"/>
        <v>0.72213247172859452</v>
      </c>
      <c r="IO64" s="11">
        <v>32</v>
      </c>
      <c r="IP64" s="12">
        <f t="shared" si="855"/>
        <v>7.1588366890380312E-2</v>
      </c>
      <c r="IQ64" s="13"/>
      <c r="IR64" s="11"/>
      <c r="IS64" s="25"/>
      <c r="IT64" s="37"/>
      <c r="IU64" s="10"/>
      <c r="IV64" s="11"/>
      <c r="IW64" s="61">
        <f t="shared" si="922"/>
        <v>0</v>
      </c>
      <c r="IX64" s="61">
        <f t="shared" si="923"/>
        <v>41</v>
      </c>
      <c r="IY64" s="11"/>
      <c r="IZ64" s="12" t="e">
        <f t="shared" si="856"/>
        <v>#DIV/0!</v>
      </c>
      <c r="JA64" s="11"/>
      <c r="JB64" s="12" t="e">
        <f t="shared" si="857"/>
        <v>#DIV/0!</v>
      </c>
      <c r="JC64" s="13"/>
      <c r="JD64" s="11"/>
      <c r="JE64" s="25"/>
      <c r="JF64" s="37"/>
      <c r="JG64" s="10">
        <f t="shared" si="858"/>
        <v>10</v>
      </c>
      <c r="JH64" s="14">
        <f t="shared" si="859"/>
        <v>0</v>
      </c>
      <c r="JI64" s="373">
        <f t="shared" si="860"/>
        <v>11605</v>
      </c>
      <c r="JJ64" s="11">
        <f t="shared" si="711"/>
        <v>1130</v>
      </c>
      <c r="JK64" s="11">
        <f t="shared" si="861"/>
        <v>8245</v>
      </c>
      <c r="JL64" s="79">
        <f t="shared" si="862"/>
        <v>0.71046962516156831</v>
      </c>
      <c r="JM64" s="15">
        <f t="shared" si="863"/>
        <v>490</v>
      </c>
      <c r="JN64" s="12">
        <f t="shared" si="864"/>
        <v>5.9429957550030318E-2</v>
      </c>
      <c r="JO64" s="16">
        <v>54.3</v>
      </c>
      <c r="JP64" s="17">
        <v>7640</v>
      </c>
      <c r="JQ64" s="16">
        <f t="shared" si="143"/>
        <v>92.66221952698605</v>
      </c>
      <c r="JR64" s="16">
        <v>168</v>
      </c>
      <c r="JS64" s="369">
        <f t="shared" si="81"/>
        <v>0.34285714285714286</v>
      </c>
      <c r="JT64" s="23"/>
      <c r="JU64" s="399"/>
      <c r="JV64" s="404">
        <f t="shared" si="866"/>
        <v>0.71966959215281368</v>
      </c>
      <c r="JW64" s="401">
        <f t="shared" si="867"/>
        <v>0.7106967106967107</v>
      </c>
      <c r="JX64" s="406">
        <f t="shared" si="868"/>
        <v>0.70103359173126611</v>
      </c>
      <c r="JY64" s="743"/>
      <c r="JZ64" s="690"/>
      <c r="KA64" s="746"/>
      <c r="KB64" s="719"/>
      <c r="KC64" s="716"/>
      <c r="KD64" s="716"/>
      <c r="KE64" s="716"/>
      <c r="KF64" s="716"/>
      <c r="KG64" s="760"/>
      <c r="KH64" s="758"/>
      <c r="KI64" s="67">
        <f t="shared" si="924"/>
        <v>2</v>
      </c>
      <c r="KJ64" s="430">
        <f t="shared" ref="KJ64" si="939">KI64/KB63</f>
        <v>5.1453563159248783E-4</v>
      </c>
      <c r="KK64" s="67">
        <f t="shared" si="876"/>
        <v>3</v>
      </c>
      <c r="KL64" s="425">
        <f t="shared" ref="KL64" si="940">KK64/KD63</f>
        <v>7.7499354172048571E-4</v>
      </c>
      <c r="KM64" s="67">
        <f t="shared" si="878"/>
        <v>5</v>
      </c>
      <c r="KN64" s="425">
        <f>KM64/KF63</f>
        <v>1.2850167052171678E-3</v>
      </c>
    </row>
    <row r="65" spans="1:300" ht="20.25" thickTop="1" thickBot="1" x14ac:dyDescent="0.3">
      <c r="A65" s="734"/>
      <c r="B65" s="436">
        <f t="shared" si="879"/>
        <v>45644</v>
      </c>
      <c r="C65" s="10"/>
      <c r="D65" s="11"/>
      <c r="E65" s="61">
        <f t="shared" si="880"/>
        <v>609</v>
      </c>
      <c r="F65" s="61">
        <f t="shared" si="880"/>
        <v>58</v>
      </c>
      <c r="G65" s="11">
        <v>446</v>
      </c>
      <c r="H65" s="12">
        <f t="shared" si="815"/>
        <v>0.77504105090311992</v>
      </c>
      <c r="I65" s="11">
        <v>26</v>
      </c>
      <c r="J65" s="12">
        <f t="shared" si="881"/>
        <v>5.5084745762711863E-2</v>
      </c>
      <c r="K65" s="13"/>
      <c r="L65" s="11"/>
      <c r="M65" s="38"/>
      <c r="N65" s="39"/>
      <c r="O65" s="10"/>
      <c r="P65" s="11">
        <v>1</v>
      </c>
      <c r="Q65" s="61">
        <f t="shared" si="882"/>
        <v>621</v>
      </c>
      <c r="R65" s="61">
        <f t="shared" si="883"/>
        <v>57</v>
      </c>
      <c r="S65" s="11">
        <v>451</v>
      </c>
      <c r="T65" s="12">
        <f t="shared" si="816"/>
        <v>0.76489533011272137</v>
      </c>
      <c r="U65" s="11">
        <v>24</v>
      </c>
      <c r="V65" s="12">
        <f t="shared" si="817"/>
        <v>5.0526315789473683E-2</v>
      </c>
      <c r="W65" s="13"/>
      <c r="X65" s="11"/>
      <c r="Y65" s="38"/>
      <c r="Z65" s="39"/>
      <c r="AA65" s="10"/>
      <c r="AB65" s="11"/>
      <c r="AC65" s="61">
        <f t="shared" si="884"/>
        <v>624</v>
      </c>
      <c r="AD65" s="61">
        <f t="shared" si="885"/>
        <v>58</v>
      </c>
      <c r="AE65" s="11">
        <v>420</v>
      </c>
      <c r="AF65" s="12">
        <f t="shared" si="818"/>
        <v>0.70512820512820518</v>
      </c>
      <c r="AG65" s="11">
        <v>20</v>
      </c>
      <c r="AH65" s="12">
        <f t="shared" si="819"/>
        <v>4.5454545454545456E-2</v>
      </c>
      <c r="AI65" s="13"/>
      <c r="AJ65" s="11"/>
      <c r="AK65" s="38"/>
      <c r="AL65" s="39"/>
      <c r="AM65" s="10"/>
      <c r="AN65" s="11"/>
      <c r="AO65" s="61">
        <f t="shared" si="886"/>
        <v>166</v>
      </c>
      <c r="AP65" s="61">
        <f t="shared" si="887"/>
        <v>17</v>
      </c>
      <c r="AQ65" s="11">
        <v>120</v>
      </c>
      <c r="AR65" s="12">
        <f t="shared" si="820"/>
        <v>0.78915662650602414</v>
      </c>
      <c r="AS65" s="11">
        <v>11</v>
      </c>
      <c r="AT65" s="12">
        <f t="shared" si="821"/>
        <v>8.3969465648854963E-2</v>
      </c>
      <c r="AU65" s="13"/>
      <c r="AV65" s="11"/>
      <c r="AW65" s="38"/>
      <c r="AX65" s="39"/>
      <c r="AY65" s="10">
        <v>1</v>
      </c>
      <c r="AZ65" s="11"/>
      <c r="BA65" s="61">
        <f t="shared" si="888"/>
        <v>619</v>
      </c>
      <c r="BB65" s="61">
        <f t="shared" si="889"/>
        <v>57</v>
      </c>
      <c r="BC65" s="11">
        <v>400</v>
      </c>
      <c r="BD65" s="12">
        <f t="shared" si="822"/>
        <v>0.67205169628432959</v>
      </c>
      <c r="BE65" s="11">
        <v>16</v>
      </c>
      <c r="BF65" s="12">
        <f t="shared" si="823"/>
        <v>3.8461538461538464E-2</v>
      </c>
      <c r="BG65" s="13"/>
      <c r="BH65" s="11"/>
      <c r="BI65" s="38"/>
      <c r="BJ65" s="39"/>
      <c r="BK65" s="10">
        <v>1</v>
      </c>
      <c r="BL65" s="11"/>
      <c r="BM65" s="61">
        <f t="shared" si="890"/>
        <v>617</v>
      </c>
      <c r="BN65" s="61">
        <f t="shared" si="891"/>
        <v>57</v>
      </c>
      <c r="BO65" s="11">
        <v>406</v>
      </c>
      <c r="BP65" s="12">
        <f t="shared" si="824"/>
        <v>0.70016207455429502</v>
      </c>
      <c r="BQ65" s="11">
        <v>26</v>
      </c>
      <c r="BR65" s="12">
        <f t="shared" si="825"/>
        <v>6.0185185185185182E-2</v>
      </c>
      <c r="BS65" s="13"/>
      <c r="BT65" s="11"/>
      <c r="BU65" s="38"/>
      <c r="BV65" s="39"/>
      <c r="BW65" s="10"/>
      <c r="BX65" s="11"/>
      <c r="BY65" s="61">
        <f t="shared" si="892"/>
        <v>616</v>
      </c>
      <c r="BZ65" s="61">
        <f t="shared" si="893"/>
        <v>58</v>
      </c>
      <c r="CA65" s="11">
        <v>415</v>
      </c>
      <c r="CB65" s="12">
        <f t="shared" si="826"/>
        <v>0.71590909090909094</v>
      </c>
      <c r="CC65" s="11">
        <v>26</v>
      </c>
      <c r="CD65" s="12">
        <f t="shared" si="827"/>
        <v>5.8956916099773243E-2</v>
      </c>
      <c r="CE65" s="13"/>
      <c r="CF65" s="11"/>
      <c r="CG65" s="38"/>
      <c r="CH65" s="39"/>
      <c r="CI65" s="10">
        <v>1</v>
      </c>
      <c r="CJ65" s="11"/>
      <c r="CK65" s="61">
        <f t="shared" si="894"/>
        <v>611</v>
      </c>
      <c r="CL65" s="61">
        <f t="shared" si="895"/>
        <v>57</v>
      </c>
      <c r="CM65" s="11">
        <v>400</v>
      </c>
      <c r="CN65" s="12">
        <f t="shared" si="828"/>
        <v>0.69721767594108019</v>
      </c>
      <c r="CO65" s="11">
        <v>26</v>
      </c>
      <c r="CP65" s="12">
        <f t="shared" si="829"/>
        <v>6.1032863849765258E-2</v>
      </c>
      <c r="CQ65" s="13"/>
      <c r="CR65" s="11"/>
      <c r="CS65" s="38"/>
      <c r="CT65" s="39"/>
      <c r="CU65" s="10"/>
      <c r="CV65" s="11"/>
      <c r="CW65" s="61">
        <f t="shared" si="896"/>
        <v>617</v>
      </c>
      <c r="CX65" s="61">
        <f t="shared" si="897"/>
        <v>57</v>
      </c>
      <c r="CY65" s="11">
        <v>395</v>
      </c>
      <c r="CZ65" s="12">
        <f t="shared" si="830"/>
        <v>0.68071312803889794</v>
      </c>
      <c r="DA65" s="11">
        <v>25</v>
      </c>
      <c r="DB65" s="12">
        <f t="shared" si="831"/>
        <v>5.9523809523809521E-2</v>
      </c>
      <c r="DC65" s="13"/>
      <c r="DD65" s="11"/>
      <c r="DE65" s="38"/>
      <c r="DF65" s="39"/>
      <c r="DG65" s="10"/>
      <c r="DH65" s="11"/>
      <c r="DI65" s="61">
        <f t="shared" si="898"/>
        <v>616</v>
      </c>
      <c r="DJ65" s="61">
        <f t="shared" si="899"/>
        <v>58</v>
      </c>
      <c r="DK65" s="11">
        <v>420</v>
      </c>
      <c r="DL65" s="12">
        <f t="shared" si="832"/>
        <v>0.72240259740259738</v>
      </c>
      <c r="DM65" s="11">
        <v>25</v>
      </c>
      <c r="DN65" s="12">
        <f t="shared" si="833"/>
        <v>5.6179775280898875E-2</v>
      </c>
      <c r="DO65" s="13"/>
      <c r="DP65" s="11"/>
      <c r="DQ65" s="38"/>
      <c r="DR65" s="39"/>
      <c r="DS65" s="10">
        <v>1</v>
      </c>
      <c r="DT65" s="11"/>
      <c r="DU65" s="61">
        <f t="shared" si="900"/>
        <v>167</v>
      </c>
      <c r="DV65" s="61">
        <f t="shared" si="901"/>
        <v>17</v>
      </c>
      <c r="DW65" s="11">
        <v>105</v>
      </c>
      <c r="DX65" s="12">
        <f t="shared" si="834"/>
        <v>0.71257485029940115</v>
      </c>
      <c r="DY65" s="11">
        <v>14</v>
      </c>
      <c r="DZ65" s="12">
        <f t="shared" si="835"/>
        <v>0.11764705882352941</v>
      </c>
      <c r="EA65" s="13"/>
      <c r="EB65" s="11"/>
      <c r="EC65" s="38"/>
      <c r="ED65" s="39"/>
      <c r="EE65" s="10"/>
      <c r="EF65" s="11"/>
      <c r="EG65" s="61">
        <f t="shared" si="902"/>
        <v>615</v>
      </c>
      <c r="EH65" s="61">
        <f t="shared" si="903"/>
        <v>58</v>
      </c>
      <c r="EI65" s="11">
        <v>382</v>
      </c>
      <c r="EJ65" s="12">
        <f t="shared" si="836"/>
        <v>0.66178861788617882</v>
      </c>
      <c r="EK65" s="11">
        <v>25</v>
      </c>
      <c r="EL65" s="12">
        <f t="shared" si="837"/>
        <v>6.1425061425061427E-2</v>
      </c>
      <c r="EM65" s="13"/>
      <c r="EN65" s="11"/>
      <c r="EO65" s="38"/>
      <c r="EP65" s="39"/>
      <c r="EQ65" s="10">
        <v>1</v>
      </c>
      <c r="ER65" s="11"/>
      <c r="ES65" s="61">
        <f t="shared" si="904"/>
        <v>618</v>
      </c>
      <c r="ET65" s="61">
        <f t="shared" si="905"/>
        <v>57</v>
      </c>
      <c r="EU65" s="11">
        <v>449</v>
      </c>
      <c r="EV65" s="12">
        <f t="shared" si="838"/>
        <v>0.7653721682847896</v>
      </c>
      <c r="EW65" s="11">
        <v>24</v>
      </c>
      <c r="EX65" s="12">
        <f t="shared" si="839"/>
        <v>5.0739957716701901E-2</v>
      </c>
      <c r="EY65" s="13"/>
      <c r="EZ65" s="11"/>
      <c r="FA65" s="38"/>
      <c r="FB65" s="39"/>
      <c r="FC65" s="10"/>
      <c r="FD65" s="11"/>
      <c r="FE65" s="61">
        <f t="shared" si="906"/>
        <v>614</v>
      </c>
      <c r="FF65" s="61">
        <f t="shared" si="907"/>
        <v>58</v>
      </c>
      <c r="FG65" s="11">
        <v>424</v>
      </c>
      <c r="FH65" s="12">
        <f t="shared" si="840"/>
        <v>0.72964169381107491</v>
      </c>
      <c r="FI65" s="11">
        <v>24</v>
      </c>
      <c r="FJ65" s="12">
        <f t="shared" si="841"/>
        <v>5.3571428571428568E-2</v>
      </c>
      <c r="FK65" s="13"/>
      <c r="FL65" s="11"/>
      <c r="FM65" s="38"/>
      <c r="FN65" s="39"/>
      <c r="FO65" s="10"/>
      <c r="FP65" s="11"/>
      <c r="FQ65" s="61">
        <f t="shared" si="908"/>
        <v>615</v>
      </c>
      <c r="FR65" s="61">
        <f t="shared" si="909"/>
        <v>57</v>
      </c>
      <c r="FS65" s="11">
        <v>404</v>
      </c>
      <c r="FT65" s="12">
        <f t="shared" si="842"/>
        <v>0.70243902439024386</v>
      </c>
      <c r="FU65" s="11">
        <v>28</v>
      </c>
      <c r="FV65" s="12">
        <f t="shared" si="843"/>
        <v>6.4814814814814811E-2</v>
      </c>
      <c r="FW65" s="13"/>
      <c r="FX65" s="11"/>
      <c r="FY65" s="38"/>
      <c r="FZ65" s="39"/>
      <c r="GA65" s="10"/>
      <c r="GB65" s="11"/>
      <c r="GC65" s="61">
        <f t="shared" si="910"/>
        <v>610</v>
      </c>
      <c r="GD65" s="61">
        <f t="shared" si="911"/>
        <v>58</v>
      </c>
      <c r="GE65" s="11">
        <v>387</v>
      </c>
      <c r="GF65" s="12">
        <f t="shared" si="844"/>
        <v>0.68032786885245899</v>
      </c>
      <c r="GG65" s="11">
        <v>28</v>
      </c>
      <c r="GH65" s="12">
        <f t="shared" si="845"/>
        <v>6.746987951807229E-2</v>
      </c>
      <c r="GI65" s="13"/>
      <c r="GJ65" s="11"/>
      <c r="GK65" s="38"/>
      <c r="GL65" s="39"/>
      <c r="GM65" s="10"/>
      <c r="GN65" s="11"/>
      <c r="GO65" s="61">
        <f t="shared" si="912"/>
        <v>619</v>
      </c>
      <c r="GP65" s="61">
        <f t="shared" si="913"/>
        <v>57</v>
      </c>
      <c r="GQ65" s="11">
        <v>440</v>
      </c>
      <c r="GR65" s="12">
        <f t="shared" si="846"/>
        <v>0.73828756058158318</v>
      </c>
      <c r="GS65" s="11">
        <v>17</v>
      </c>
      <c r="GT65" s="12">
        <f t="shared" si="847"/>
        <v>3.7199124726477024E-2</v>
      </c>
      <c r="GU65" s="13"/>
      <c r="GV65" s="11"/>
      <c r="GW65" s="38"/>
      <c r="GX65" s="39"/>
      <c r="GY65" s="10"/>
      <c r="GZ65" s="11"/>
      <c r="HA65" s="61">
        <f t="shared" si="914"/>
        <v>167</v>
      </c>
      <c r="HB65" s="61">
        <f t="shared" si="915"/>
        <v>18</v>
      </c>
      <c r="HC65" s="11">
        <v>90</v>
      </c>
      <c r="HD65" s="12">
        <f t="shared" si="848"/>
        <v>0.59880239520958078</v>
      </c>
      <c r="HE65" s="11">
        <v>10</v>
      </c>
      <c r="HF65" s="12">
        <f t="shared" si="849"/>
        <v>0.1</v>
      </c>
      <c r="HG65" s="13"/>
      <c r="HH65" s="11"/>
      <c r="HI65" s="38"/>
      <c r="HJ65" s="39"/>
      <c r="HK65" s="10">
        <v>1</v>
      </c>
      <c r="HL65" s="11"/>
      <c r="HM65" s="61">
        <f t="shared" si="916"/>
        <v>619</v>
      </c>
      <c r="HN65" s="61">
        <f t="shared" si="917"/>
        <v>58</v>
      </c>
      <c r="HO65" s="11">
        <v>396</v>
      </c>
      <c r="HP65" s="12">
        <f t="shared" si="850"/>
        <v>0.67366720516962841</v>
      </c>
      <c r="HQ65" s="11">
        <v>21</v>
      </c>
      <c r="HR65" s="12">
        <f t="shared" si="851"/>
        <v>5.0359712230215826E-2</v>
      </c>
      <c r="HS65" s="13"/>
      <c r="HT65" s="11"/>
      <c r="HU65" s="38"/>
      <c r="HV65" s="39"/>
      <c r="HW65" s="10"/>
      <c r="HX65" s="11"/>
      <c r="HY65" s="61">
        <f t="shared" si="918"/>
        <v>620</v>
      </c>
      <c r="HZ65" s="61">
        <f t="shared" si="919"/>
        <v>58</v>
      </c>
      <c r="IA65" s="11">
        <v>387</v>
      </c>
      <c r="IB65" s="12">
        <f t="shared" si="852"/>
        <v>0.65322580645161288</v>
      </c>
      <c r="IC65" s="11">
        <v>18</v>
      </c>
      <c r="ID65" s="12">
        <f t="shared" si="853"/>
        <v>4.4444444444444446E-2</v>
      </c>
      <c r="IE65" s="13"/>
      <c r="IF65" s="11"/>
      <c r="IG65" s="38"/>
      <c r="IH65" s="39"/>
      <c r="II65" s="10">
        <v>1</v>
      </c>
      <c r="IJ65" s="11"/>
      <c r="IK65" s="61">
        <f t="shared" si="920"/>
        <v>618</v>
      </c>
      <c r="IL65" s="61">
        <f t="shared" si="921"/>
        <v>58</v>
      </c>
      <c r="IM65" s="11">
        <v>417</v>
      </c>
      <c r="IN65" s="12">
        <f t="shared" si="854"/>
        <v>0.71197411003236244</v>
      </c>
      <c r="IO65" s="11">
        <v>23</v>
      </c>
      <c r="IP65" s="12">
        <f t="shared" si="855"/>
        <v>5.2272727272727269E-2</v>
      </c>
      <c r="IQ65" s="13"/>
      <c r="IR65" s="11"/>
      <c r="IS65" s="38"/>
      <c r="IT65" s="39"/>
      <c r="IU65" s="10"/>
      <c r="IV65" s="11">
        <v>1</v>
      </c>
      <c r="IW65" s="61">
        <f t="shared" si="922"/>
        <v>0</v>
      </c>
      <c r="IX65" s="61">
        <f t="shared" si="923"/>
        <v>40</v>
      </c>
      <c r="IY65" s="11"/>
      <c r="IZ65" s="12" t="e">
        <f t="shared" si="856"/>
        <v>#DIV/0!</v>
      </c>
      <c r="JA65" s="11"/>
      <c r="JB65" s="12" t="e">
        <f t="shared" si="857"/>
        <v>#DIV/0!</v>
      </c>
      <c r="JC65" s="13"/>
      <c r="JD65" s="11"/>
      <c r="JE65" s="38"/>
      <c r="JF65" s="39"/>
      <c r="JG65" s="10">
        <f t="shared" si="858"/>
        <v>7</v>
      </c>
      <c r="JH65" s="14">
        <f t="shared" si="859"/>
        <v>2</v>
      </c>
      <c r="JI65" s="373">
        <f t="shared" si="860"/>
        <v>11598</v>
      </c>
      <c r="JJ65" s="11">
        <f t="shared" si="711"/>
        <v>1128</v>
      </c>
      <c r="JK65" s="11">
        <f t="shared" si="861"/>
        <v>8211</v>
      </c>
      <c r="JL65" s="79">
        <f t="shared" si="862"/>
        <v>0.70796689084324882</v>
      </c>
      <c r="JM65" s="15">
        <f t="shared" si="863"/>
        <v>457</v>
      </c>
      <c r="JN65" s="12">
        <f t="shared" si="864"/>
        <v>5.5657045426866399E-2</v>
      </c>
      <c r="JO65" s="16">
        <v>54.3</v>
      </c>
      <c r="JP65" s="17">
        <v>7635</v>
      </c>
      <c r="JQ65" s="16">
        <f t="shared" si="143"/>
        <v>92.985020094994525</v>
      </c>
      <c r="JR65" s="16">
        <v>97</v>
      </c>
      <c r="JS65" s="369">
        <f t="shared" si="81"/>
        <v>0.21225382932166301</v>
      </c>
      <c r="JT65" s="23"/>
      <c r="JU65" s="399"/>
      <c r="JV65" s="404">
        <f t="shared" si="866"/>
        <v>0.72494834710743805</v>
      </c>
      <c r="JW65" s="401">
        <f t="shared" si="867"/>
        <v>0.70969414204250902</v>
      </c>
      <c r="JX65" s="406">
        <f t="shared" si="868"/>
        <v>0.68924508790072392</v>
      </c>
      <c r="JY65" s="743"/>
      <c r="JZ65" s="690"/>
      <c r="KA65" s="746"/>
      <c r="KB65" s="718">
        <f t="shared" ref="KB65" si="941">KB56+KB61</f>
        <v>73</v>
      </c>
      <c r="KC65" s="763">
        <f t="shared" ref="KC65" si="942">KB65/$KB$10</f>
        <v>1.8504435994930291E-2</v>
      </c>
      <c r="KD65" s="714">
        <f t="shared" ref="KD65" si="943">KD56+KD61</f>
        <v>84</v>
      </c>
      <c r="KE65" s="763">
        <f t="shared" ref="KE65" si="944">KD65/$KD$10</f>
        <v>2.1308980213089801E-2</v>
      </c>
      <c r="KF65" s="714">
        <f t="shared" ref="KF65" si="945">KF56+KF61</f>
        <v>79</v>
      </c>
      <c r="KG65" s="770">
        <f t="shared" ref="KG65" si="946">KF65/$KF$10</f>
        <v>2.0015201418799089E-2</v>
      </c>
      <c r="KH65" s="761" t="s">
        <v>144</v>
      </c>
      <c r="KI65" s="304">
        <f t="shared" si="924"/>
        <v>2</v>
      </c>
      <c r="KJ65" s="431">
        <f t="shared" ref="KJ65" si="947">KI65/KB63</f>
        <v>5.1453563159248783E-4</v>
      </c>
      <c r="KK65" s="304">
        <f t="shared" si="876"/>
        <v>3</v>
      </c>
      <c r="KL65" s="422">
        <f t="shared" ref="KL65" si="948">KK65/KD63</f>
        <v>7.7499354172048571E-4</v>
      </c>
      <c r="KM65" s="304">
        <f t="shared" si="878"/>
        <v>2</v>
      </c>
      <c r="KN65" s="422">
        <f>KM65/KF63</f>
        <v>5.1400668208686714E-4</v>
      </c>
    </row>
    <row r="66" spans="1:300" ht="19.5" thickBot="1" x14ac:dyDescent="0.3">
      <c r="A66" s="734"/>
      <c r="B66" s="437"/>
      <c r="C66" s="26">
        <f>SUM(C59:C65)</f>
        <v>0</v>
      </c>
      <c r="D66" s="27">
        <f>SUM(D59:D65)</f>
        <v>0</v>
      </c>
      <c r="E66" s="27"/>
      <c r="F66" s="27"/>
      <c r="G66" s="27">
        <f>SUM(G59:G65)</f>
        <v>3015</v>
      </c>
      <c r="H66" s="28">
        <f>((G66+I66)/7)/E65</f>
        <v>0.75697865353037763</v>
      </c>
      <c r="I66" s="27">
        <f>SUM(I59:I65)</f>
        <v>212</v>
      </c>
      <c r="J66" s="28">
        <f>(I66/(I66+G66))</f>
        <v>6.5695692593740321E-2</v>
      </c>
      <c r="K66" s="27"/>
      <c r="L66" s="27"/>
      <c r="M66" s="29" t="e">
        <f>M64/M63*100-100</f>
        <v>#DIV/0!</v>
      </c>
      <c r="N66" s="60" t="e">
        <f>N64/N63*100-100</f>
        <v>#DIV/0!</v>
      </c>
      <c r="O66" s="26">
        <f>SUM(O59:O65)</f>
        <v>2</v>
      </c>
      <c r="P66" s="27">
        <f>SUM(P59:P65)</f>
        <v>1</v>
      </c>
      <c r="Q66" s="27"/>
      <c r="R66" s="27"/>
      <c r="S66" s="27">
        <f>SUM(S59:S65)</f>
        <v>3044</v>
      </c>
      <c r="T66" s="28">
        <f>((S66+U66)/7)/Q65</f>
        <v>0.73613986657464925</v>
      </c>
      <c r="U66" s="27">
        <f>SUM(U59:U65)</f>
        <v>156</v>
      </c>
      <c r="V66" s="28">
        <f>(U66/(U66+S66))</f>
        <v>4.8750000000000002E-2</v>
      </c>
      <c r="W66" s="27"/>
      <c r="X66" s="27"/>
      <c r="Y66" s="29" t="e">
        <f>Y64/Y63*100-100</f>
        <v>#DIV/0!</v>
      </c>
      <c r="Z66" s="60" t="e">
        <f>Z64/Z63*100-100</f>
        <v>#DIV/0!</v>
      </c>
      <c r="AA66" s="26">
        <f>SUM(AA59:AA65)</f>
        <v>0</v>
      </c>
      <c r="AB66" s="27">
        <f>SUM(AB59:AB65)</f>
        <v>0</v>
      </c>
      <c r="AC66" s="27"/>
      <c r="AD66" s="27"/>
      <c r="AE66" s="27">
        <f>SUM(AE59:AE65)</f>
        <v>3051</v>
      </c>
      <c r="AF66" s="28">
        <f>((AE66+AG66)/7)/AC65</f>
        <v>0.73901098901098905</v>
      </c>
      <c r="AG66" s="27">
        <f>SUM(AG59:AG65)</f>
        <v>177</v>
      </c>
      <c r="AH66" s="28">
        <f>(AG66/(AG66+AE66))</f>
        <v>5.4832713754646843E-2</v>
      </c>
      <c r="AI66" s="27"/>
      <c r="AJ66" s="27"/>
      <c r="AK66" s="29" t="e">
        <f>AK64/AK63*100-100</f>
        <v>#DIV/0!</v>
      </c>
      <c r="AL66" s="60" t="e">
        <f>AL64/AL63*100-100</f>
        <v>#DIV/0!</v>
      </c>
      <c r="AM66" s="26">
        <f>SUM(AM59:AM65)</f>
        <v>3</v>
      </c>
      <c r="AN66" s="27">
        <f>SUM(AN59:AN65)</f>
        <v>1</v>
      </c>
      <c r="AO66" s="27"/>
      <c r="AP66" s="27"/>
      <c r="AQ66" s="27">
        <f>SUM(AQ59:AQ65)</f>
        <v>807</v>
      </c>
      <c r="AR66" s="28">
        <f>((AQ66+AS66)/7)/AO65</f>
        <v>0.75903614457831325</v>
      </c>
      <c r="AS66" s="27">
        <f>SUM(AS59:AS65)</f>
        <v>75</v>
      </c>
      <c r="AT66" s="28">
        <f>(AS66/(AS66+AQ66))</f>
        <v>8.5034013605442174E-2</v>
      </c>
      <c r="AU66" s="27"/>
      <c r="AV66" s="27"/>
      <c r="AW66" s="29" t="e">
        <f>AW64/AW63*100-100</f>
        <v>#DIV/0!</v>
      </c>
      <c r="AX66" s="60" t="e">
        <f>AX64/AX63*100-100</f>
        <v>#DIV/0!</v>
      </c>
      <c r="AY66" s="26">
        <f>SUM(AY59:AY65)</f>
        <v>3</v>
      </c>
      <c r="AZ66" s="27">
        <f>SUM(AZ59:AZ65)</f>
        <v>0</v>
      </c>
      <c r="BA66" s="27"/>
      <c r="BB66" s="27"/>
      <c r="BC66" s="27">
        <f>SUM(BC59:BC65)</f>
        <v>2956</v>
      </c>
      <c r="BD66" s="28">
        <f>((BC66+BE66)/7)/BA65</f>
        <v>0.72051696284329558</v>
      </c>
      <c r="BE66" s="27">
        <f>SUM(BE59:BE65)</f>
        <v>166</v>
      </c>
      <c r="BF66" s="28">
        <f>(BE66/(BE66+BC66))</f>
        <v>5.3171044202434334E-2</v>
      </c>
      <c r="BG66" s="27"/>
      <c r="BH66" s="27"/>
      <c r="BI66" s="29" t="e">
        <f>BI64/BI63*100-100</f>
        <v>#DIV/0!</v>
      </c>
      <c r="BJ66" s="60" t="e">
        <f>BJ64/BJ63*100-100</f>
        <v>#DIV/0!</v>
      </c>
      <c r="BK66" s="26">
        <f>SUM(BK59:BK65)</f>
        <v>4</v>
      </c>
      <c r="BL66" s="27">
        <f>SUM(BL59:BL65)</f>
        <v>0</v>
      </c>
      <c r="BM66" s="27"/>
      <c r="BN66" s="27"/>
      <c r="BO66" s="27">
        <f>SUM(BO59:BO65)</f>
        <v>3062</v>
      </c>
      <c r="BP66" s="28">
        <f>((BO66+BQ66)/7)/BM65</f>
        <v>0.74901597592035196</v>
      </c>
      <c r="BQ66" s="27">
        <f>SUM(BQ59:BQ65)</f>
        <v>173</v>
      </c>
      <c r="BR66" s="28">
        <f>(BQ66/(BQ66+BO66))</f>
        <v>5.3477588871715609E-2</v>
      </c>
      <c r="BS66" s="27"/>
      <c r="BT66" s="27"/>
      <c r="BU66" s="29" t="e">
        <f>BU64/BU63*100-100</f>
        <v>#DIV/0!</v>
      </c>
      <c r="BV66" s="60" t="e">
        <f>BV64/BV63*100-100</f>
        <v>#DIV/0!</v>
      </c>
      <c r="BW66" s="26">
        <f>SUM(BW59:BW65)</f>
        <v>3</v>
      </c>
      <c r="BX66" s="27">
        <f>SUM(BX59:BX65)</f>
        <v>0</v>
      </c>
      <c r="BY66" s="27"/>
      <c r="BZ66" s="27"/>
      <c r="CA66" s="27">
        <f>SUM(CA59:CA65)</f>
        <v>2890</v>
      </c>
      <c r="CB66" s="28">
        <f>((CA66+CC66)/7)/BY65</f>
        <v>0.72402597402597402</v>
      </c>
      <c r="CC66" s="27">
        <f>SUM(CC59:CC65)</f>
        <v>232</v>
      </c>
      <c r="CD66" s="28">
        <f>(CC66/(CC66+CA66))</f>
        <v>7.4311338885329911E-2</v>
      </c>
      <c r="CE66" s="27"/>
      <c r="CF66" s="27"/>
      <c r="CG66" s="29" t="e">
        <f>CG64/CG63*100-100</f>
        <v>#DIV/0!</v>
      </c>
      <c r="CH66" s="60" t="e">
        <f>CH64/CH63*100-100</f>
        <v>#DIV/0!</v>
      </c>
      <c r="CI66" s="26">
        <f>SUM(CI59:CI65)</f>
        <v>3</v>
      </c>
      <c r="CJ66" s="27">
        <f>SUM(CJ59:CJ65)</f>
        <v>0</v>
      </c>
      <c r="CK66" s="27"/>
      <c r="CL66" s="27"/>
      <c r="CM66" s="27">
        <f>SUM(CM59:CM65)</f>
        <v>2925</v>
      </c>
      <c r="CN66" s="28">
        <f>((CM66+CO66)/7)/CK65</f>
        <v>0.72176759410801961</v>
      </c>
      <c r="CO66" s="27">
        <f>SUM(CO59:CO65)</f>
        <v>162</v>
      </c>
      <c r="CP66" s="28">
        <f>(CO66/(CO66+CM66))</f>
        <v>5.2478134110787174E-2</v>
      </c>
      <c r="CQ66" s="27"/>
      <c r="CR66" s="27"/>
      <c r="CS66" s="29" t="e">
        <f>CS64/CS63*100-100</f>
        <v>#DIV/0!</v>
      </c>
      <c r="CT66" s="60" t="e">
        <f>CT64/CT63*100-100</f>
        <v>#DIV/0!</v>
      </c>
      <c r="CU66" s="26">
        <f>SUM(CU59:CU65)</f>
        <v>4</v>
      </c>
      <c r="CV66" s="27">
        <f>SUM(CV59:CV65)</f>
        <v>1</v>
      </c>
      <c r="CW66" s="27"/>
      <c r="CX66" s="27"/>
      <c r="CY66" s="27">
        <f>SUM(CY59:CY65)</f>
        <v>2921</v>
      </c>
      <c r="CZ66" s="28">
        <f>((CY66+DA66)/7)/CW65</f>
        <v>0.713128038897893</v>
      </c>
      <c r="DA66" s="27">
        <f>SUM(DA59:DA65)</f>
        <v>159</v>
      </c>
      <c r="DB66" s="28">
        <f>(DA66/(DA66+CY66))</f>
        <v>5.1623376623376627E-2</v>
      </c>
      <c r="DC66" s="27"/>
      <c r="DD66" s="27"/>
      <c r="DE66" s="29" t="e">
        <f>DE64/DE63*100-100</f>
        <v>#DIV/0!</v>
      </c>
      <c r="DF66" s="60" t="e">
        <f>DF64/DF63*100-100</f>
        <v>#DIV/0!</v>
      </c>
      <c r="DG66" s="26">
        <f>SUM(DG59:DG65)</f>
        <v>3</v>
      </c>
      <c r="DH66" s="27">
        <f>SUM(DH59:DH65)</f>
        <v>0</v>
      </c>
      <c r="DI66" s="27"/>
      <c r="DJ66" s="27"/>
      <c r="DK66" s="27">
        <f>SUM(DK59:DK65)</f>
        <v>3033</v>
      </c>
      <c r="DL66" s="28">
        <f>((DK66+DM66)/7)/DI65</f>
        <v>0.74327458256029677</v>
      </c>
      <c r="DM66" s="27">
        <f>SUM(DM59:DM65)</f>
        <v>172</v>
      </c>
      <c r="DN66" s="28">
        <f>(DM66/(DM66+DK66))</f>
        <v>5.3666146645865838E-2</v>
      </c>
      <c r="DO66" s="27"/>
      <c r="DP66" s="27"/>
      <c r="DQ66" s="29" t="e">
        <f>DQ64/DQ63*100-100</f>
        <v>#DIV/0!</v>
      </c>
      <c r="DR66" s="60" t="e">
        <f>DR64/DR63*100-100</f>
        <v>#DIV/0!</v>
      </c>
      <c r="DS66" s="26">
        <f>SUM(DS59:DS65)</f>
        <v>1</v>
      </c>
      <c r="DT66" s="27">
        <f>SUM(DT59:DT65)</f>
        <v>0</v>
      </c>
      <c r="DU66" s="27"/>
      <c r="DV66" s="27"/>
      <c r="DW66" s="27">
        <f>SUM(DW59:DW65)</f>
        <v>805</v>
      </c>
      <c r="DX66" s="28">
        <f>((DW66+DY66)/7)/DU65</f>
        <v>0.76133447390932418</v>
      </c>
      <c r="DY66" s="27">
        <f>SUM(DY59:DY65)</f>
        <v>85</v>
      </c>
      <c r="DZ66" s="28">
        <f>(DY66/(DY66+DW66))</f>
        <v>9.5505617977528087E-2</v>
      </c>
      <c r="EA66" s="27"/>
      <c r="EB66" s="27"/>
      <c r="EC66" s="29" t="e">
        <f>EC64/EC63*100-100</f>
        <v>#DIV/0!</v>
      </c>
      <c r="ED66" s="60" t="e">
        <f>ED64/ED63*100-100</f>
        <v>#DIV/0!</v>
      </c>
      <c r="EE66" s="26">
        <f>SUM(EE59:EE65)</f>
        <v>1</v>
      </c>
      <c r="EF66" s="27">
        <f>SUM(EF59:EF65)</f>
        <v>0</v>
      </c>
      <c r="EG66" s="27"/>
      <c r="EH66" s="27"/>
      <c r="EI66" s="27">
        <f>SUM(EI59:EI65)</f>
        <v>2939</v>
      </c>
      <c r="EJ66" s="28">
        <f>((EI66+EK66)/7)/EG65</f>
        <v>0.72427409988385605</v>
      </c>
      <c r="EK66" s="27">
        <f>SUM(EK59:EK65)</f>
        <v>179</v>
      </c>
      <c r="EL66" s="28">
        <f>(EK66/(EK66+EI66))</f>
        <v>5.7408595253367542E-2</v>
      </c>
      <c r="EM66" s="27"/>
      <c r="EN66" s="27"/>
      <c r="EO66" s="29" t="e">
        <f>EO64/EO63*100-100</f>
        <v>#DIV/0!</v>
      </c>
      <c r="EP66" s="60" t="e">
        <f>EP64/EP63*100-100</f>
        <v>#DIV/0!</v>
      </c>
      <c r="EQ66" s="26">
        <f>SUM(EQ59:EQ65)</f>
        <v>1</v>
      </c>
      <c r="ER66" s="27">
        <f>SUM(ER59:ER65)</f>
        <v>0</v>
      </c>
      <c r="ES66" s="27"/>
      <c r="ET66" s="27"/>
      <c r="EU66" s="27">
        <f>SUM(EU59:EU65)</f>
        <v>3124</v>
      </c>
      <c r="EV66" s="28">
        <f>((EU66+EW66)/7)/ES65</f>
        <v>0.75543226999537672</v>
      </c>
      <c r="EW66" s="27">
        <f>SUM(EW59:EW65)</f>
        <v>144</v>
      </c>
      <c r="EX66" s="28">
        <f>(EW66/(EW66+EU66))</f>
        <v>4.4063647490820076E-2</v>
      </c>
      <c r="EY66" s="27"/>
      <c r="EZ66" s="27"/>
      <c r="FA66" s="29" t="e">
        <f>FA64/FA63*100-100</f>
        <v>#DIV/0!</v>
      </c>
      <c r="FB66" s="60" t="e">
        <f>FB64/FB63*100-100</f>
        <v>#DIV/0!</v>
      </c>
      <c r="FC66" s="26">
        <f>SUM(FC59:FC65)</f>
        <v>0</v>
      </c>
      <c r="FD66" s="27">
        <f>SUM(FD59:FD65)</f>
        <v>0</v>
      </c>
      <c r="FE66" s="27"/>
      <c r="FF66" s="27"/>
      <c r="FG66" s="27">
        <f>SUM(FG59:FG65)</f>
        <v>2931</v>
      </c>
      <c r="FH66" s="28">
        <f>((FG66+FI66)/7)/FE65</f>
        <v>0.72429036761284316</v>
      </c>
      <c r="FI66" s="27">
        <f>SUM(FI59:FI65)</f>
        <v>182</v>
      </c>
      <c r="FJ66" s="28">
        <f>(FI66/(FI66+FG66))</f>
        <v>5.8464503694185675E-2</v>
      </c>
      <c r="FK66" s="27"/>
      <c r="FL66" s="27"/>
      <c r="FM66" s="29" t="e">
        <f>FM64/FM63*100-100</f>
        <v>#DIV/0!</v>
      </c>
      <c r="FN66" s="60" t="e">
        <f>FN64/FN63*100-100</f>
        <v>#DIV/0!</v>
      </c>
      <c r="FO66" s="26">
        <f>SUM(FO59:FO65)</f>
        <v>3</v>
      </c>
      <c r="FP66" s="27">
        <f>SUM(FP59:FP65)</f>
        <v>0</v>
      </c>
      <c r="FQ66" s="27"/>
      <c r="FR66" s="27"/>
      <c r="FS66" s="27">
        <f>SUM(FS59:FS65)</f>
        <v>2888</v>
      </c>
      <c r="FT66" s="28">
        <f>((FS66+FU66)/7)/FQ65</f>
        <v>0.72032520325203253</v>
      </c>
      <c r="FU66" s="27">
        <f>SUM(FU59:FU65)</f>
        <v>213</v>
      </c>
      <c r="FV66" s="28">
        <f>(FU66/(FU66+FS66))</f>
        <v>6.8687520154788781E-2</v>
      </c>
      <c r="FW66" s="27"/>
      <c r="FX66" s="27"/>
      <c r="FY66" s="29" t="e">
        <f>FY64/FY63*100-100</f>
        <v>#DIV/0!</v>
      </c>
      <c r="FZ66" s="60" t="e">
        <f>FZ64/FZ63*100-100</f>
        <v>#DIV/0!</v>
      </c>
      <c r="GA66" s="26">
        <f>SUM(GA59:GA65)</f>
        <v>3</v>
      </c>
      <c r="GB66" s="27">
        <f>SUM(GB59:GB65)</f>
        <v>0</v>
      </c>
      <c r="GC66" s="27"/>
      <c r="GD66" s="27"/>
      <c r="GE66" s="27">
        <f>SUM(GE59:GE65)</f>
        <v>2891</v>
      </c>
      <c r="GF66" s="28">
        <f>((GE66+GG66)/7)/GC65</f>
        <v>0.72365339578454335</v>
      </c>
      <c r="GG66" s="27">
        <f>SUM(GG59:GG65)</f>
        <v>199</v>
      </c>
      <c r="GH66" s="28">
        <f>(GG66/(GG66+GE66))</f>
        <v>6.4401294498381875E-2</v>
      </c>
      <c r="GI66" s="27"/>
      <c r="GJ66" s="27"/>
      <c r="GK66" s="29" t="e">
        <f>GK64/GK63*100-100</f>
        <v>#DIV/0!</v>
      </c>
      <c r="GL66" s="60" t="e">
        <f>GL64/GL63*100-100</f>
        <v>#DIV/0!</v>
      </c>
      <c r="GM66" s="26">
        <f>SUM(GM59:GM65)</f>
        <v>5</v>
      </c>
      <c r="GN66" s="27">
        <f>SUM(GN59:GN65)</f>
        <v>0</v>
      </c>
      <c r="GO66" s="27"/>
      <c r="GP66" s="27"/>
      <c r="GQ66" s="27">
        <f>SUM(GQ59:GQ65)</f>
        <v>3035</v>
      </c>
      <c r="GR66" s="28">
        <f>((GQ66+GS66)/7)/GO65</f>
        <v>0.74405723517193623</v>
      </c>
      <c r="GS66" s="27">
        <f>SUM(GS59:GS65)</f>
        <v>189</v>
      </c>
      <c r="GT66" s="28">
        <f>(GS66/(GS66+GQ66))</f>
        <v>5.8622828784119105E-2</v>
      </c>
      <c r="GU66" s="27"/>
      <c r="GV66" s="27"/>
      <c r="GW66" s="29" t="e">
        <f>GW64/GW63*100-100</f>
        <v>#DIV/0!</v>
      </c>
      <c r="GX66" s="60" t="e">
        <f>GX64/GX63*100-100</f>
        <v>#DIV/0!</v>
      </c>
      <c r="GY66" s="26">
        <f>SUM(GY59:GY65)</f>
        <v>6</v>
      </c>
      <c r="GZ66" s="27">
        <f>SUM(GZ59:GZ65)</f>
        <v>0</v>
      </c>
      <c r="HA66" s="27"/>
      <c r="HB66" s="27"/>
      <c r="HC66" s="27">
        <f>SUM(HC59:HC65)</f>
        <v>735</v>
      </c>
      <c r="HD66" s="28">
        <f>((HC66+HE66)/7)/HA65</f>
        <v>0.69974337040205303</v>
      </c>
      <c r="HE66" s="27">
        <f>SUM(HE59:HE65)</f>
        <v>83</v>
      </c>
      <c r="HF66" s="28">
        <f>(HE66/(HE66+HC66))</f>
        <v>0.10146699266503667</v>
      </c>
      <c r="HG66" s="27"/>
      <c r="HH66" s="27"/>
      <c r="HI66" s="29" t="e">
        <f>HI64/HI63*100-100</f>
        <v>#DIV/0!</v>
      </c>
      <c r="HJ66" s="60" t="e">
        <f>HJ64/HJ63*100-100</f>
        <v>#DIV/0!</v>
      </c>
      <c r="HK66" s="26">
        <f>SUM(HK59:HK65)</f>
        <v>2</v>
      </c>
      <c r="HL66" s="27">
        <f>SUM(HL59:HL65)</f>
        <v>0</v>
      </c>
      <c r="HM66" s="27"/>
      <c r="HN66" s="27"/>
      <c r="HO66" s="27">
        <f>SUM(HO59:HO65)</f>
        <v>2880</v>
      </c>
      <c r="HP66" s="28">
        <f>((HO66+HQ66)/7)/HM65</f>
        <v>0.70990076159704596</v>
      </c>
      <c r="HQ66" s="27">
        <f>SUM(HQ59:HQ65)</f>
        <v>196</v>
      </c>
      <c r="HR66" s="28">
        <f>(HQ66/(HQ66+HO66))</f>
        <v>6.3719115734720416E-2</v>
      </c>
      <c r="HS66" s="27"/>
      <c r="HT66" s="27"/>
      <c r="HU66" s="29" t="e">
        <f>HU64/HU63*100-100</f>
        <v>#DIV/0!</v>
      </c>
      <c r="HV66" s="60" t="e">
        <f>HV64/HV63*100-100</f>
        <v>#DIV/0!</v>
      </c>
      <c r="HW66" s="26">
        <f>SUM(HW59:HW65)</f>
        <v>2</v>
      </c>
      <c r="HX66" s="27">
        <f>SUM(HX59:HX65)</f>
        <v>0</v>
      </c>
      <c r="HY66" s="27"/>
      <c r="HZ66" s="27"/>
      <c r="IA66" s="27">
        <f>SUM(IA59:IA65)</f>
        <v>2900</v>
      </c>
      <c r="IB66" s="28">
        <f>((IA66+IC66)/7)/HY65</f>
        <v>0.72050691244239629</v>
      </c>
      <c r="IC66" s="27">
        <f>SUM(IC59:IC65)</f>
        <v>227</v>
      </c>
      <c r="ID66" s="28">
        <f>(IC66/(IC66+IA66))</f>
        <v>7.2593540134314044E-2</v>
      </c>
      <c r="IE66" s="27"/>
      <c r="IF66" s="27"/>
      <c r="IG66" s="29" t="e">
        <f>IG64/IG63*100-100</f>
        <v>#DIV/0!</v>
      </c>
      <c r="IH66" s="60" t="e">
        <f>IH64/IH63*100-100</f>
        <v>#DIV/0!</v>
      </c>
      <c r="II66" s="26">
        <f>SUM(II59:II65)</f>
        <v>2</v>
      </c>
      <c r="IJ66" s="27">
        <f>SUM(IJ59:IJ65)</f>
        <v>0</v>
      </c>
      <c r="IK66" s="27"/>
      <c r="IL66" s="27"/>
      <c r="IM66" s="27">
        <f>SUM(IM59:IM65)</f>
        <v>2901</v>
      </c>
      <c r="IN66" s="28">
        <f>((IM66+IO66)/7)/IK65</f>
        <v>0.71659731853906605</v>
      </c>
      <c r="IO66" s="27">
        <f>SUM(IO59:IO65)</f>
        <v>199</v>
      </c>
      <c r="IP66" s="28">
        <f>(IO66/(IO66+IM66))</f>
        <v>6.4193548387096774E-2</v>
      </c>
      <c r="IQ66" s="27"/>
      <c r="IR66" s="27"/>
      <c r="IS66" s="29" t="e">
        <f>IS64/IS63*100-100</f>
        <v>#DIV/0!</v>
      </c>
      <c r="IT66" s="60" t="e">
        <f>IT64/IT63*100-100</f>
        <v>#DIV/0!</v>
      </c>
      <c r="IU66" s="26">
        <f>SUM(IU59:IU65)</f>
        <v>0</v>
      </c>
      <c r="IV66" s="27">
        <f>SUM(IV59:IV65)</f>
        <v>2</v>
      </c>
      <c r="IW66" s="27"/>
      <c r="IX66" s="27"/>
      <c r="IY66" s="27">
        <f>SUM(IY59:IY65)</f>
        <v>1</v>
      </c>
      <c r="IZ66" s="28" t="e">
        <f>((IY66+JA66)/7)/IW65</f>
        <v>#DIV/0!</v>
      </c>
      <c r="JA66" s="27">
        <f>SUM(JA59:JA65)</f>
        <v>0</v>
      </c>
      <c r="JB66" s="28">
        <f>(JA66/(JA66+IY66))</f>
        <v>0</v>
      </c>
      <c r="JC66" s="27"/>
      <c r="JD66" s="27"/>
      <c r="JE66" s="29" t="e">
        <f>JE64/JE63*100-100</f>
        <v>#DIV/0!</v>
      </c>
      <c r="JF66" s="60" t="e">
        <f>JF64/JF63*100-100</f>
        <v>#DIV/0!</v>
      </c>
      <c r="JG66" s="26">
        <f t="shared" si="858"/>
        <v>51</v>
      </c>
      <c r="JH66" s="443">
        <f t="shared" si="859"/>
        <v>5</v>
      </c>
      <c r="JI66" s="378">
        <f t="shared" ref="JI66:JJ66" si="949">SUM(JI58:JI65)</f>
        <v>81347</v>
      </c>
      <c r="JJ66" s="27">
        <f t="shared" si="949"/>
        <v>7915</v>
      </c>
      <c r="JK66" s="27">
        <f t="shared" si="861"/>
        <v>59313</v>
      </c>
      <c r="JL66" s="80">
        <f>+(JK66)/JI66</f>
        <v>0.72913567802131607</v>
      </c>
      <c r="JM66" s="15">
        <f t="shared" si="863"/>
        <v>3580</v>
      </c>
      <c r="JN66" s="48">
        <f t="shared" si="864"/>
        <v>6.0357763053630741E-2</v>
      </c>
      <c r="JO66" s="49">
        <f t="shared" ref="JO66" si="950">SUM(JO59:JO65)/7</f>
        <v>54.214285714285715</v>
      </c>
      <c r="JP66" s="50">
        <f t="shared" ref="JP66" si="951">SUM(JP59:JP65)</f>
        <v>54938</v>
      </c>
      <c r="JQ66" s="397">
        <f t="shared" si="143"/>
        <v>92.623876721797913</v>
      </c>
      <c r="JR66" s="50">
        <f t="shared" ref="JR66" si="952">SUM(JR59:JR65)</f>
        <v>989</v>
      </c>
      <c r="JS66" s="370">
        <f t="shared" si="81"/>
        <v>0.27625698324022346</v>
      </c>
      <c r="JT66" s="58" t="e">
        <f t="shared" ref="JT66:JU66" si="953">JT64/JT63*100-100</f>
        <v>#DIV/0!</v>
      </c>
      <c r="JU66" s="318" t="e">
        <f t="shared" si="953"/>
        <v>#DIV/0!</v>
      </c>
      <c r="JV66" s="410">
        <f t="shared" ref="JV66" si="954">SUM(G66,I66,S66,U66,AE66,AG66,AQ66,AS66,BC66,BE66,BO66,BQ66,CA66,CC66)/7/SUM(E65,Q65,AC65,AO65,BA65,BM65,BY65)</f>
        <v>0.7384887839433294</v>
      </c>
      <c r="JW66" s="411">
        <f t="shared" ref="JW66" si="955">SUM(CM66,CO66,CY66,DA66,DK66,DM66,DW66,DY66,EI66,EK66,EU66,EW66,FG66,FI66)/7/SUM(CK65,CW65,DI65,DU65,EG65,ES65,FE65)</f>
        <v>0.73172628304821152</v>
      </c>
      <c r="JX66" s="412">
        <f t="shared" ref="JX66" si="956">SUM(FS66,FU66,GE66,GG66,GQ66,GS66,HC66,HE66,HO66,HQ66,IA66,IC66,IM66,IO66,)/7/SUM(FQ65,GC65,GO65,HA65,HM65,HY65,IK65)</f>
        <v>0.72152459742945774</v>
      </c>
      <c r="JY66" s="744"/>
      <c r="JZ66" s="691"/>
      <c r="KA66" s="747"/>
      <c r="KB66" s="762"/>
      <c r="KC66" s="764"/>
      <c r="KD66" s="769"/>
      <c r="KE66" s="764"/>
      <c r="KF66" s="769"/>
      <c r="KG66" s="771"/>
      <c r="KH66" s="772"/>
      <c r="KI66" s="418">
        <f t="shared" ref="KI66" si="957">SUM(KI59:KI65)</f>
        <v>15</v>
      </c>
      <c r="KJ66" s="432">
        <f t="shared" ref="KJ66" si="958">KI66/KB63</f>
        <v>3.8590172369436584E-3</v>
      </c>
      <c r="KK66" s="418">
        <f t="shared" ref="KK66" si="959">SUM(KK59:KK65)</f>
        <v>13</v>
      </c>
      <c r="KL66" s="426">
        <f t="shared" ref="KL66" si="960">KK66/KD63</f>
        <v>3.3583053474554379E-3</v>
      </c>
      <c r="KM66" s="418">
        <f t="shared" ref="KM66" si="961">SUM(KM59:KM65)</f>
        <v>23</v>
      </c>
      <c r="KN66" s="426">
        <f>KM66/KF63</f>
        <v>5.9110768439989718E-3</v>
      </c>
    </row>
    <row r="67" spans="1:300" ht="21.75" thickBot="1" x14ac:dyDescent="0.3">
      <c r="A67" s="52"/>
      <c r="B67" s="437"/>
      <c r="C67" s="40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2"/>
      <c r="O67" s="40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2"/>
      <c r="AA67" s="40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2"/>
      <c r="AM67" s="40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2"/>
      <c r="AY67" s="40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2"/>
      <c r="BK67" s="40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2"/>
      <c r="BW67" s="40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2"/>
      <c r="CI67" s="40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2"/>
      <c r="CU67" s="40"/>
      <c r="CV67" s="41"/>
      <c r="CW67" s="41"/>
      <c r="CX67" s="41"/>
      <c r="CY67" s="41"/>
      <c r="CZ67" s="41"/>
      <c r="DA67" s="41"/>
      <c r="DB67" s="41"/>
      <c r="DC67" s="41"/>
      <c r="DD67" s="41"/>
      <c r="DE67" s="41"/>
      <c r="DF67" s="42"/>
      <c r="DG67" s="40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2"/>
      <c r="DS67" s="40"/>
      <c r="DT67" s="41"/>
      <c r="DU67" s="41"/>
      <c r="DV67" s="41"/>
      <c r="DW67" s="41"/>
      <c r="DX67" s="41"/>
      <c r="DY67" s="41"/>
      <c r="DZ67" s="41"/>
      <c r="EA67" s="41"/>
      <c r="EB67" s="41"/>
      <c r="EC67" s="41"/>
      <c r="ED67" s="42"/>
      <c r="EE67" s="40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2"/>
      <c r="EQ67" s="40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2"/>
      <c r="FC67" s="40"/>
      <c r="FD67" s="41"/>
      <c r="FE67" s="41"/>
      <c r="FF67" s="41"/>
      <c r="FG67" s="41"/>
      <c r="FH67" s="41"/>
      <c r="FI67" s="41"/>
      <c r="FJ67" s="41"/>
      <c r="FK67" s="41"/>
      <c r="FL67" s="41"/>
      <c r="FM67" s="41"/>
      <c r="FN67" s="42"/>
      <c r="FO67" s="40"/>
      <c r="FP67" s="41"/>
      <c r="FQ67" s="41"/>
      <c r="FR67" s="41"/>
      <c r="FS67" s="41"/>
      <c r="FT67" s="41"/>
      <c r="FU67" s="41"/>
      <c r="FV67" s="41"/>
      <c r="FW67" s="41"/>
      <c r="FX67" s="41"/>
      <c r="FY67" s="41"/>
      <c r="FZ67" s="42"/>
      <c r="GA67" s="40"/>
      <c r="GB67" s="41"/>
      <c r="GC67" s="41"/>
      <c r="GD67" s="41"/>
      <c r="GE67" s="41"/>
      <c r="GF67" s="41"/>
      <c r="GG67" s="41"/>
      <c r="GH67" s="41"/>
      <c r="GI67" s="41"/>
      <c r="GJ67" s="41"/>
      <c r="GK67" s="41"/>
      <c r="GL67" s="42"/>
      <c r="GM67" s="40"/>
      <c r="GN67" s="41"/>
      <c r="GO67" s="41"/>
      <c r="GP67" s="41"/>
      <c r="GQ67" s="41"/>
      <c r="GR67" s="41"/>
      <c r="GS67" s="41"/>
      <c r="GT67" s="41"/>
      <c r="GU67" s="41"/>
      <c r="GV67" s="41"/>
      <c r="GW67" s="41"/>
      <c r="GX67" s="42"/>
      <c r="GY67" s="40"/>
      <c r="GZ67" s="41"/>
      <c r="HA67" s="41"/>
      <c r="HB67" s="41"/>
      <c r="HC67" s="41"/>
      <c r="HD67" s="41"/>
      <c r="HE67" s="41"/>
      <c r="HF67" s="41"/>
      <c r="HG67" s="41"/>
      <c r="HH67" s="41"/>
      <c r="HI67" s="41"/>
      <c r="HJ67" s="42"/>
      <c r="HK67" s="40"/>
      <c r="HL67" s="41"/>
      <c r="HM67" s="41"/>
      <c r="HN67" s="41"/>
      <c r="HO67" s="41"/>
      <c r="HP67" s="41"/>
      <c r="HQ67" s="41"/>
      <c r="HR67" s="41"/>
      <c r="HS67" s="41"/>
      <c r="HT67" s="41"/>
      <c r="HU67" s="41"/>
      <c r="HV67" s="42"/>
      <c r="HW67" s="40"/>
      <c r="HX67" s="41"/>
      <c r="HY67" s="41"/>
      <c r="HZ67" s="41"/>
      <c r="IA67" s="41"/>
      <c r="IB67" s="41"/>
      <c r="IC67" s="41"/>
      <c r="ID67" s="41"/>
      <c r="IE67" s="41"/>
      <c r="IF67" s="41"/>
      <c r="IG67" s="41"/>
      <c r="IH67" s="42"/>
      <c r="II67" s="40"/>
      <c r="IJ67" s="41"/>
      <c r="IK67" s="41"/>
      <c r="IL67" s="41"/>
      <c r="IM67" s="41"/>
      <c r="IN67" s="41"/>
      <c r="IO67" s="41"/>
      <c r="IP67" s="41"/>
      <c r="IQ67" s="41"/>
      <c r="IR67" s="41"/>
      <c r="IS67" s="41"/>
      <c r="IT67" s="42"/>
      <c r="IU67" s="40"/>
      <c r="IV67" s="41"/>
      <c r="IW67" s="41"/>
      <c r="IX67" s="41"/>
      <c r="IY67" s="41"/>
      <c r="IZ67" s="41"/>
      <c r="JA67" s="41"/>
      <c r="JB67" s="41"/>
      <c r="JC67" s="41"/>
      <c r="JD67" s="41"/>
      <c r="JE67" s="41"/>
      <c r="JF67" s="42"/>
      <c r="JG67" s="444">
        <f t="shared" ref="JG67" si="962">JG66/JI59</f>
        <v>4.3795620437956208E-3</v>
      </c>
      <c r="JH67" s="445">
        <f t="shared" ref="JH67" si="963">JH66/JJ56</f>
        <v>4.4130626654898496E-3</v>
      </c>
      <c r="JI67" s="3"/>
      <c r="JJ67" s="4"/>
      <c r="JK67" s="4"/>
      <c r="JL67" s="374"/>
      <c r="JM67" s="4"/>
      <c r="JN67" s="4"/>
      <c r="JO67" s="4"/>
      <c r="JP67" s="375"/>
      <c r="JQ67" s="4"/>
      <c r="JR67" s="4"/>
      <c r="JS67" s="376"/>
      <c r="JT67" s="4"/>
      <c r="JU67" s="400"/>
      <c r="JV67" s="701"/>
      <c r="JW67" s="702"/>
      <c r="JX67" s="703"/>
      <c r="JY67" s="639"/>
      <c r="JZ67" s="640"/>
      <c r="KA67" s="641"/>
      <c r="KB67" s="752"/>
      <c r="KC67" s="753"/>
      <c r="KD67" s="753"/>
      <c r="KE67" s="753"/>
      <c r="KF67" s="753"/>
      <c r="KG67" s="753"/>
      <c r="KH67" s="754"/>
      <c r="KI67" s="416"/>
      <c r="KJ67" s="420"/>
      <c r="KK67" s="416"/>
      <c r="KL67" s="417"/>
      <c r="KM67" s="416"/>
      <c r="KN67" s="417"/>
    </row>
    <row r="68" spans="1:300" x14ac:dyDescent="0.25">
      <c r="A68" s="736">
        <v>32</v>
      </c>
      <c r="B68" s="435">
        <f>B65+1</f>
        <v>45645</v>
      </c>
      <c r="C68" s="32"/>
      <c r="D68" s="33"/>
      <c r="E68" s="33">
        <f>E65-C68</f>
        <v>609</v>
      </c>
      <c r="F68" s="33">
        <f>F65-D68</f>
        <v>58</v>
      </c>
      <c r="G68" s="33">
        <v>384</v>
      </c>
      <c r="H68" s="34">
        <f t="shared" ref="H68:H74" si="964">((G68+I68)/E68)</f>
        <v>0.6732348111658456</v>
      </c>
      <c r="I68" s="33">
        <v>26</v>
      </c>
      <c r="J68" s="34">
        <f>I68/(G68+I68)</f>
        <v>6.3414634146341464E-2</v>
      </c>
      <c r="K68" s="35"/>
      <c r="L68" s="33"/>
      <c r="M68" s="33"/>
      <c r="N68" s="36"/>
      <c r="O68" s="32"/>
      <c r="P68" s="33"/>
      <c r="Q68" s="33">
        <f>Q65-O68</f>
        <v>621</v>
      </c>
      <c r="R68" s="33">
        <f>R65-P68</f>
        <v>57</v>
      </c>
      <c r="S68" s="33">
        <v>437</v>
      </c>
      <c r="T68" s="34">
        <f t="shared" ref="T68:T74" si="965">((S68+U68)/Q68)</f>
        <v>0.75684380032206122</v>
      </c>
      <c r="U68" s="33">
        <v>33</v>
      </c>
      <c r="V68" s="34">
        <f t="shared" ref="V68:V74" si="966">U68/(S68+U68)</f>
        <v>7.0212765957446813E-2</v>
      </c>
      <c r="W68" s="35"/>
      <c r="X68" s="33"/>
      <c r="Y68" s="33"/>
      <c r="Z68" s="36"/>
      <c r="AA68" s="32"/>
      <c r="AB68" s="33"/>
      <c r="AC68" s="33">
        <f>AC65-AA68</f>
        <v>624</v>
      </c>
      <c r="AD68" s="33">
        <f>AD65-AB68</f>
        <v>58</v>
      </c>
      <c r="AE68" s="33">
        <v>427</v>
      </c>
      <c r="AF68" s="34">
        <f t="shared" ref="AF68:AF74" si="967">((AE68+AG68)/AC68)</f>
        <v>0.72115384615384615</v>
      </c>
      <c r="AG68" s="33">
        <v>23</v>
      </c>
      <c r="AH68" s="34">
        <f t="shared" ref="AH68:AH74" si="968">AG68/(AE68+AG68)</f>
        <v>5.1111111111111114E-2</v>
      </c>
      <c r="AI68" s="35"/>
      <c r="AJ68" s="33"/>
      <c r="AK68" s="33"/>
      <c r="AL68" s="36"/>
      <c r="AM68" s="32">
        <v>1</v>
      </c>
      <c r="AN68" s="33"/>
      <c r="AO68" s="33">
        <f>AO65-AM68</f>
        <v>165</v>
      </c>
      <c r="AP68" s="33">
        <f>AP65-AN68</f>
        <v>17</v>
      </c>
      <c r="AQ68" s="33">
        <v>119</v>
      </c>
      <c r="AR68" s="34">
        <f t="shared" ref="AR68:AR74" si="969">((AQ68+AS68)/AO68)</f>
        <v>0.79393939393939394</v>
      </c>
      <c r="AS68" s="33">
        <v>12</v>
      </c>
      <c r="AT68" s="34">
        <f t="shared" ref="AT68:AT74" si="970">AS68/(AQ68+AS68)</f>
        <v>9.1603053435114504E-2</v>
      </c>
      <c r="AU68" s="35"/>
      <c r="AV68" s="33"/>
      <c r="AW68" s="33"/>
      <c r="AX68" s="36"/>
      <c r="AY68" s="32"/>
      <c r="AZ68" s="33"/>
      <c r="BA68" s="33">
        <f>BA65-AY68</f>
        <v>619</v>
      </c>
      <c r="BB68" s="33">
        <f>BB65-AZ68</f>
        <v>57</v>
      </c>
      <c r="BC68" s="33">
        <v>400</v>
      </c>
      <c r="BD68" s="34">
        <f t="shared" ref="BD68:BD74" si="971">((BC68+BE68)/BA68)</f>
        <v>0.69951534733441034</v>
      </c>
      <c r="BE68" s="33">
        <v>33</v>
      </c>
      <c r="BF68" s="34">
        <f t="shared" ref="BF68:BF74" si="972">BE68/(BC68+BE68)</f>
        <v>7.6212471131639717E-2</v>
      </c>
      <c r="BG68" s="35"/>
      <c r="BH68" s="33"/>
      <c r="BI68" s="33"/>
      <c r="BJ68" s="36"/>
      <c r="BK68" s="32"/>
      <c r="BL68" s="33"/>
      <c r="BM68" s="33">
        <f>BM65-BK68</f>
        <v>617</v>
      </c>
      <c r="BN68" s="33">
        <f>BN65-BL68</f>
        <v>57</v>
      </c>
      <c r="BO68" s="33">
        <v>415</v>
      </c>
      <c r="BP68" s="34">
        <f t="shared" ref="BP68:BP74" si="973">((BO68+BQ68)/BM68)</f>
        <v>0.7196110210696921</v>
      </c>
      <c r="BQ68" s="33">
        <v>29</v>
      </c>
      <c r="BR68" s="34">
        <f t="shared" ref="BR68:BR74" si="974">BQ68/(BO68+BQ68)</f>
        <v>6.5315315315315314E-2</v>
      </c>
      <c r="BS68" s="35"/>
      <c r="BT68" s="33"/>
      <c r="BU68" s="33"/>
      <c r="BV68" s="36"/>
      <c r="BW68" s="32">
        <v>1</v>
      </c>
      <c r="BX68" s="33"/>
      <c r="BY68" s="33">
        <f>BY65-BW68</f>
        <v>615</v>
      </c>
      <c r="BZ68" s="33">
        <f>BZ65-BX68</f>
        <v>58</v>
      </c>
      <c r="CA68" s="33">
        <v>408</v>
      </c>
      <c r="CB68" s="34">
        <f t="shared" ref="CB68:CB74" si="975">((CA68+CC68)/BY68)</f>
        <v>0.72357723577235777</v>
      </c>
      <c r="CC68" s="33">
        <v>37</v>
      </c>
      <c r="CD68" s="34">
        <f t="shared" ref="CD68:CD74" si="976">CC68/(CA68+CC68)</f>
        <v>8.3146067415730343E-2</v>
      </c>
      <c r="CE68" s="35"/>
      <c r="CF68" s="33"/>
      <c r="CG68" s="33"/>
      <c r="CH68" s="36"/>
      <c r="CI68" s="32"/>
      <c r="CJ68" s="33"/>
      <c r="CK68" s="33">
        <f>CK65-CI68</f>
        <v>611</v>
      </c>
      <c r="CL68" s="33">
        <f>CL65-CJ68</f>
        <v>57</v>
      </c>
      <c r="CM68" s="33">
        <v>376</v>
      </c>
      <c r="CN68" s="34">
        <f t="shared" ref="CN68:CN74" si="977">((CM68+CO68)/CK68)</f>
        <v>0.66121112929623571</v>
      </c>
      <c r="CO68" s="33">
        <v>28</v>
      </c>
      <c r="CP68" s="34">
        <f t="shared" ref="CP68:CP74" si="978">CO68/(CM68+CO68)</f>
        <v>6.9306930693069313E-2</v>
      </c>
      <c r="CQ68" s="35"/>
      <c r="CR68" s="33"/>
      <c r="CS68" s="33"/>
      <c r="CT68" s="36"/>
      <c r="CU68" s="32"/>
      <c r="CV68" s="33"/>
      <c r="CW68" s="33">
        <f>CW65-CU68</f>
        <v>617</v>
      </c>
      <c r="CX68" s="33">
        <f>CX65-CV68</f>
        <v>57</v>
      </c>
      <c r="CY68" s="33">
        <v>394</v>
      </c>
      <c r="CZ68" s="34">
        <f t="shared" ref="CZ68:CZ74" si="979">((CY68+DA68)/CW68)</f>
        <v>0.68557536466774716</v>
      </c>
      <c r="DA68" s="33">
        <v>29</v>
      </c>
      <c r="DB68" s="34">
        <f t="shared" ref="DB68:DB74" si="980">DA68/(CY68+DA68)</f>
        <v>6.8557919621749411E-2</v>
      </c>
      <c r="DC68" s="35"/>
      <c r="DD68" s="33"/>
      <c r="DE68" s="33"/>
      <c r="DF68" s="36"/>
      <c r="DG68" s="32"/>
      <c r="DH68" s="33"/>
      <c r="DI68" s="33">
        <f>DI65-DG68</f>
        <v>616</v>
      </c>
      <c r="DJ68" s="33">
        <f>DJ65-DH68</f>
        <v>58</v>
      </c>
      <c r="DK68" s="33">
        <v>413</v>
      </c>
      <c r="DL68" s="34">
        <f t="shared" ref="DL68:DL74" si="981">((DK68+DM68)/DI68)</f>
        <v>0.73538961038961037</v>
      </c>
      <c r="DM68" s="33">
        <v>40</v>
      </c>
      <c r="DN68" s="34">
        <f t="shared" ref="DN68:DN74" si="982">DM68/(DK68+DM68)</f>
        <v>8.8300220750551883E-2</v>
      </c>
      <c r="DO68" s="35"/>
      <c r="DP68" s="33"/>
      <c r="DQ68" s="33"/>
      <c r="DR68" s="36"/>
      <c r="DS68" s="32"/>
      <c r="DT68" s="33"/>
      <c r="DU68" s="33">
        <f>DU65-DS68</f>
        <v>167</v>
      </c>
      <c r="DV68" s="33">
        <f>DV65-DT68</f>
        <v>17</v>
      </c>
      <c r="DW68" s="33">
        <v>112</v>
      </c>
      <c r="DX68" s="34">
        <f t="shared" ref="DX68:DX74" si="983">((DW68+DY68)/DU68)</f>
        <v>0.75449101796407181</v>
      </c>
      <c r="DY68" s="33">
        <v>14</v>
      </c>
      <c r="DZ68" s="34">
        <f t="shared" ref="DZ68:DZ74" si="984">DY68/(DW68+DY68)</f>
        <v>0.1111111111111111</v>
      </c>
      <c r="EA68" s="35"/>
      <c r="EB68" s="33"/>
      <c r="EC68" s="33"/>
      <c r="ED68" s="36"/>
      <c r="EE68" s="32"/>
      <c r="EF68" s="33"/>
      <c r="EG68" s="33">
        <f>EG65-EE68</f>
        <v>615</v>
      </c>
      <c r="EH68" s="33">
        <f>EH65-EF68</f>
        <v>58</v>
      </c>
      <c r="EI68" s="33">
        <v>405</v>
      </c>
      <c r="EJ68" s="34">
        <f t="shared" ref="EJ68:EJ74" si="985">((EI68+EK68)/EG68)</f>
        <v>0.72682926829268291</v>
      </c>
      <c r="EK68" s="33">
        <v>42</v>
      </c>
      <c r="EL68" s="34">
        <f t="shared" ref="EL68:EL74" si="986">EK68/(EI68+EK68)</f>
        <v>9.3959731543624164E-2</v>
      </c>
      <c r="EM68" s="35"/>
      <c r="EN68" s="33"/>
      <c r="EO68" s="33"/>
      <c r="EP68" s="36"/>
      <c r="EQ68" s="32"/>
      <c r="ER68" s="33"/>
      <c r="ES68" s="33">
        <f>ES65-EQ68</f>
        <v>618</v>
      </c>
      <c r="ET68" s="33">
        <f>ET65-ER68</f>
        <v>57</v>
      </c>
      <c r="EU68" s="33">
        <v>424</v>
      </c>
      <c r="EV68" s="34">
        <f t="shared" ref="EV68:EV74" si="987">((EU68+EW68)/ES68)</f>
        <v>0.72168284789644011</v>
      </c>
      <c r="EW68" s="33">
        <v>22</v>
      </c>
      <c r="EX68" s="34">
        <f t="shared" ref="EX68:EX74" si="988">EW68/(EU68+EW68)</f>
        <v>4.9327354260089683E-2</v>
      </c>
      <c r="EY68" s="35"/>
      <c r="EZ68" s="33"/>
      <c r="FA68" s="33"/>
      <c r="FB68" s="36"/>
      <c r="FC68" s="32"/>
      <c r="FD68" s="33"/>
      <c r="FE68" s="33">
        <f>FE65-FC68</f>
        <v>614</v>
      </c>
      <c r="FF68" s="33">
        <f>FF65-FD68</f>
        <v>58</v>
      </c>
      <c r="FG68" s="33">
        <v>421</v>
      </c>
      <c r="FH68" s="34">
        <f t="shared" ref="FH68:FH74" si="989">((FG68+FI68)/FE68)</f>
        <v>0.72149837133550487</v>
      </c>
      <c r="FI68" s="33">
        <v>22</v>
      </c>
      <c r="FJ68" s="34">
        <f t="shared" ref="FJ68:FJ74" si="990">FI68/(FG68+FI68)</f>
        <v>4.9661399548532728E-2</v>
      </c>
      <c r="FK68" s="35"/>
      <c r="FL68" s="33"/>
      <c r="FM68" s="33"/>
      <c r="FN68" s="36"/>
      <c r="FO68" s="32">
        <v>1</v>
      </c>
      <c r="FP68" s="33"/>
      <c r="FQ68" s="33">
        <f>FQ65-FO68</f>
        <v>614</v>
      </c>
      <c r="FR68" s="33">
        <f>FR65-FP68</f>
        <v>57</v>
      </c>
      <c r="FS68" s="33">
        <v>423</v>
      </c>
      <c r="FT68" s="34">
        <f t="shared" ref="FT68:FT74" si="991">((FS68+FU68)/FQ68)</f>
        <v>0.75407166123778502</v>
      </c>
      <c r="FU68" s="33">
        <v>40</v>
      </c>
      <c r="FV68" s="34">
        <f t="shared" ref="FV68:FV74" si="992">FU68/(FS68+FU68)</f>
        <v>8.6393088552915762E-2</v>
      </c>
      <c r="FW68" s="35"/>
      <c r="FX68" s="33"/>
      <c r="FY68" s="33"/>
      <c r="FZ68" s="36"/>
      <c r="GA68" s="32">
        <v>1</v>
      </c>
      <c r="GB68" s="33"/>
      <c r="GC68" s="33">
        <f>GC65-GA68</f>
        <v>609</v>
      </c>
      <c r="GD68" s="33">
        <f>GD65-GB68</f>
        <v>58</v>
      </c>
      <c r="GE68" s="33">
        <v>411</v>
      </c>
      <c r="GF68" s="34">
        <f t="shared" ref="GF68:GF74" si="993">((GE68+GG68)/GC68)</f>
        <v>0.71592775041050905</v>
      </c>
      <c r="GG68" s="33">
        <v>25</v>
      </c>
      <c r="GH68" s="34">
        <f t="shared" ref="GH68:GH74" si="994">GG68/(GE68+GG68)</f>
        <v>5.7339449541284407E-2</v>
      </c>
      <c r="GI68" s="35"/>
      <c r="GJ68" s="33"/>
      <c r="GK68" s="33"/>
      <c r="GL68" s="36"/>
      <c r="GM68" s="32"/>
      <c r="GN68" s="33"/>
      <c r="GO68" s="33">
        <f>GO65-GM68</f>
        <v>619</v>
      </c>
      <c r="GP68" s="33">
        <f>GP65-GN68</f>
        <v>57</v>
      </c>
      <c r="GQ68" s="33">
        <v>409</v>
      </c>
      <c r="GR68" s="34">
        <f t="shared" ref="GR68:GR74" si="995">((GQ68+GS68)/GO68)</f>
        <v>0.69305331179321483</v>
      </c>
      <c r="GS68" s="33">
        <v>20</v>
      </c>
      <c r="GT68" s="34">
        <f t="shared" ref="GT68:GT74" si="996">GS68/(GQ68+GS68)</f>
        <v>4.6620046620046623E-2</v>
      </c>
      <c r="GU68" s="35"/>
      <c r="GV68" s="33"/>
      <c r="GW68" s="33"/>
      <c r="GX68" s="36"/>
      <c r="GY68" s="32">
        <v>1</v>
      </c>
      <c r="GZ68" s="33"/>
      <c r="HA68" s="33">
        <f>HA65-GY68</f>
        <v>166</v>
      </c>
      <c r="HB68" s="33">
        <f>HB65-GZ68</f>
        <v>18</v>
      </c>
      <c r="HC68" s="33">
        <v>108</v>
      </c>
      <c r="HD68" s="34">
        <f t="shared" ref="HD68:HD74" si="997">((HC68+HE68)/HA68)</f>
        <v>0.72289156626506024</v>
      </c>
      <c r="HE68" s="33">
        <v>12</v>
      </c>
      <c r="HF68" s="34">
        <f t="shared" ref="HF68:HF74" si="998">HE68/(HC68+HE68)</f>
        <v>0.1</v>
      </c>
      <c r="HG68" s="35"/>
      <c r="HH68" s="33"/>
      <c r="HI68" s="33"/>
      <c r="HJ68" s="36"/>
      <c r="HK68" s="32"/>
      <c r="HL68" s="33"/>
      <c r="HM68" s="33">
        <f>HM65-HK68</f>
        <v>619</v>
      </c>
      <c r="HN68" s="33">
        <f>HN65-HL68</f>
        <v>58</v>
      </c>
      <c r="HO68" s="33">
        <v>422</v>
      </c>
      <c r="HP68" s="34">
        <f t="shared" ref="HP68:HP74" si="999">((HO68+HQ68)/HM68)</f>
        <v>0.73021001615508885</v>
      </c>
      <c r="HQ68" s="33">
        <v>30</v>
      </c>
      <c r="HR68" s="34">
        <f t="shared" ref="HR68:HR74" si="1000">HQ68/(HO68+HQ68)</f>
        <v>6.637168141592921E-2</v>
      </c>
      <c r="HS68" s="35"/>
      <c r="HT68" s="33"/>
      <c r="HU68" s="33"/>
      <c r="HV68" s="36"/>
      <c r="HW68" s="32"/>
      <c r="HX68" s="33"/>
      <c r="HY68" s="33">
        <f>HY65-HW68</f>
        <v>620</v>
      </c>
      <c r="HZ68" s="33">
        <f>HZ65-HX68</f>
        <v>58</v>
      </c>
      <c r="IA68" s="33">
        <v>367</v>
      </c>
      <c r="IB68" s="34">
        <f t="shared" ref="IB68:IB74" si="1001">((IA68+IC68)/HY68)</f>
        <v>0.64193548387096777</v>
      </c>
      <c r="IC68" s="33">
        <v>31</v>
      </c>
      <c r="ID68" s="34">
        <f t="shared" ref="ID68:ID74" si="1002">IC68/(IA68+IC68)</f>
        <v>7.7889447236180909E-2</v>
      </c>
      <c r="IE68" s="35"/>
      <c r="IF68" s="33"/>
      <c r="IG68" s="33"/>
      <c r="IH68" s="36"/>
      <c r="II68" s="32">
        <v>1</v>
      </c>
      <c r="IJ68" s="33"/>
      <c r="IK68" s="33">
        <f>IK65-II68</f>
        <v>617</v>
      </c>
      <c r="IL68" s="33">
        <f>IL65-IJ68</f>
        <v>58</v>
      </c>
      <c r="IM68" s="33">
        <v>427</v>
      </c>
      <c r="IN68" s="34">
        <f t="shared" ref="IN68:IN74" si="1003">((IM68+IO68)/IK68)</f>
        <v>0.73095623987034031</v>
      </c>
      <c r="IO68" s="33">
        <v>24</v>
      </c>
      <c r="IP68" s="34">
        <f t="shared" ref="IP68:IP74" si="1004">IO68/(IM68+IO68)</f>
        <v>5.3215077605321508E-2</v>
      </c>
      <c r="IQ68" s="35"/>
      <c r="IR68" s="33"/>
      <c r="IS68" s="33"/>
      <c r="IT68" s="36"/>
      <c r="IU68" s="32"/>
      <c r="IV68" s="33"/>
      <c r="IW68" s="33">
        <f>IW65-IU68</f>
        <v>0</v>
      </c>
      <c r="IX68" s="33">
        <f>IX65-IV68</f>
        <v>40</v>
      </c>
      <c r="IY68" s="33"/>
      <c r="IZ68" s="34" t="e">
        <f t="shared" ref="IZ68:IZ74" si="1005">((IY68+JA68)/IW68)</f>
        <v>#DIV/0!</v>
      </c>
      <c r="JA68" s="33"/>
      <c r="JB68" s="34" t="e">
        <f t="shared" ref="JB68:JB74" si="1006">JA68/(IY68+JA68)</f>
        <v>#DIV/0!</v>
      </c>
      <c r="JC68" s="35"/>
      <c r="JD68" s="33"/>
      <c r="JE68" s="33"/>
      <c r="JF68" s="36"/>
      <c r="JG68" s="32">
        <f t="shared" ref="JG68:JG75" si="1007">+C68+O68+AA68+AM68+AY68+BK68+BW68+CI68+CU68+DG68+DS68+EE68+EQ68+FC68+GA68+GM68+GY68+HK68+HW68+II68+FO68+IU68</f>
        <v>6</v>
      </c>
      <c r="JH68" s="36">
        <f t="shared" ref="JH68:JH75" si="1008">+D68+P68+AB68+AN68+AZ68+BL68+BX68+CJ68+CV68+DH68+DT68+EF68+ER68+FD68+GB68+GN68+GZ68+HL68+HX68+IJ68+FP68+IV68</f>
        <v>0</v>
      </c>
      <c r="JI68" s="372">
        <f t="shared" ref="JI68:JI74" si="1009">+E68+Q68+AC68+AO68+BA68+BM68+BY68+CK68+CW68+DI68+DU68+EG68+ES68+FE68+GC68+GO68+HA68+HM68+HY68+FQ68+IK68</f>
        <v>11592</v>
      </c>
      <c r="JJ68" s="11">
        <f t="shared" si="711"/>
        <v>1128</v>
      </c>
      <c r="JK68" s="33">
        <f t="shared" ref="JK68:JK75" si="1010">+G68+S68+AE68+AQ68+BC68+BO68+CA68+CM68+CY68+DK68+DW68+EI68+EU68+FG68+GE68+GQ68+HC68+HO68+I68+U68+AG68+AS68+BE68+BQ68+CC68+CO68+DA68+DM68+DY68+EK68+EW68+FI68+GG68+GS68+HE68+HQ68+IA68+IC68+FS68+FU68+IM68+IO68</f>
        <v>8274</v>
      </c>
      <c r="JL68" s="78">
        <f t="shared" ref="JL68:JL75" si="1011">+(JK68)/JI68</f>
        <v>0.71376811594202894</v>
      </c>
      <c r="JM68" s="15">
        <f t="shared" ref="JM68:JM75" si="1012">+I68+U68+AG68+AS68+BE68+BQ68+CC68+CO68+DA68+DM68+DY68+EK68+EW68+FI68+GG68+GS68+HE68+HQ68+IC68+IO68+FU68</f>
        <v>572</v>
      </c>
      <c r="JN68" s="34">
        <f t="shared" ref="JN68:JN75" si="1013">+(JM68/(JK68))</f>
        <v>6.9132221416485382E-2</v>
      </c>
      <c r="JO68" s="610">
        <v>54.3</v>
      </c>
      <c r="JP68" s="46">
        <v>7664</v>
      </c>
      <c r="JQ68" s="45">
        <f t="shared" si="143"/>
        <v>92.627507855934255</v>
      </c>
      <c r="JR68" s="45">
        <v>181</v>
      </c>
      <c r="JS68" s="366">
        <f t="shared" ref="JS68" si="1014">JR68/JM68</f>
        <v>0.31643356643356646</v>
      </c>
      <c r="JT68" s="44"/>
      <c r="JU68" s="284"/>
      <c r="JV68" s="402">
        <f t="shared" ref="JV68:JV74" si="1015">SUM(G68,I68,S68,U68,AE68,AG68,AQ68,AS68,BC68,BE68,BO68,BQ68,CA68,CC68)/SUM(E68,Q68,AC68,AO68,BA68,BM68,BY68)</f>
        <v>0.71912144702842373</v>
      </c>
      <c r="JW68" s="403">
        <f t="shared" ref="JW68:JW74" si="1016">SUM(CM68,CO68,CY68,DA68,DK68,DM68,DW68,DY68,EI68,EK68,EU68,EW68,FG68,FI68)/SUM(CK68,CW68,DI68,DU68,EG68,ES68,FE68)</f>
        <v>0.71073094867807152</v>
      </c>
      <c r="JX68" s="405">
        <f t="shared" ref="JX68:JX74" si="1017">SUM(FS68,FU68,GE68,GG68,GQ68,GS68,HC68,HE68,HO68,HQ68,IA68,IC68,IM68,IO68,)/SUM(FQ68,GC68,GO68,HA68,HM68,HY68,IK68)</f>
        <v>0.71143892339544512</v>
      </c>
      <c r="JY68" s="742">
        <f t="shared" ref="JY68" si="1018">SUM(I75,U75,AG75,AS75,BE75,BQ75,CC75)/SUM(G75,I75,S75,U75,AE75,AG75,AQ75,AS75,BC75,BE75,BO75,BQ75,CA75,CC75)</f>
        <v>6.8812260536398467E-2</v>
      </c>
      <c r="JZ68" s="689">
        <f t="shared" ref="JZ68" si="1019">SUM(CO75,DA75,DM75,DY75,EK75,EW75,FI75)/SUM(CM75,CO75,CY75,DA75,DK75,DM75,DW75,DY75,EI75,EK75,EU75,EW75,FG75,FI75)</f>
        <v>6.8158383171788003E-2</v>
      </c>
      <c r="KA68" s="745">
        <f t="shared" ref="KA68" si="1020">SUM(,FU75,GG75,GS75,HE75,HQ75,IC75,IO75)/SUM(FU75,FS75,GG75,GE75,GS75,GQ75,HE75,HC75,HQ75,HO75,IC75,IA75,IO75,IM75)</f>
        <v>6.1929562213169698E-2</v>
      </c>
      <c r="KB68" s="724">
        <f t="shared" ref="KB68" si="1021">KB70/KB72</f>
        <v>4.1322314049586778E-3</v>
      </c>
      <c r="KC68" s="720"/>
      <c r="KD68" s="720">
        <f t="shared" ref="KD68" si="1022">KD70/KD72</f>
        <v>2.8512182477967861E-3</v>
      </c>
      <c r="KE68" s="720"/>
      <c r="KF68" s="720">
        <f t="shared" ref="KF68" si="1023">KF70/KF72</f>
        <v>3.360910031023785E-3</v>
      </c>
      <c r="KG68" s="755"/>
      <c r="KH68" s="757" t="s">
        <v>68</v>
      </c>
      <c r="KI68" s="419">
        <f t="shared" ref="KI68:KI74" si="1024">C68+AA68+AM68+AY68+BK68+BW68</f>
        <v>2</v>
      </c>
      <c r="KJ68" s="427">
        <f t="shared" ref="KJ68" si="1025">KI68/KB72</f>
        <v>5.1652892561983473E-4</v>
      </c>
      <c r="KK68" s="419">
        <f t="shared" ref="KK68:KK74" si="1026">CI68+CU68+DG68+EE68+EQ68+FC68+DS68</f>
        <v>0</v>
      </c>
      <c r="KL68" s="424">
        <f t="shared" ref="KL68" si="1027">KK68/KD72</f>
        <v>0</v>
      </c>
      <c r="KM68" s="419">
        <f t="shared" ref="KM68:KM74" si="1028">FO68+GA68+GM68+GY68+HK68+HW68+II68</f>
        <v>4</v>
      </c>
      <c r="KN68" s="424">
        <f>KM68/KF72</f>
        <v>1.0341261633919339E-3</v>
      </c>
    </row>
    <row r="69" spans="1:300" ht="19.5" thickBot="1" x14ac:dyDescent="0.3">
      <c r="A69" s="734"/>
      <c r="B69" s="436">
        <f t="shared" ref="B69:B74" si="1029">+B68+1</f>
        <v>45646</v>
      </c>
      <c r="C69" s="10">
        <v>1</v>
      </c>
      <c r="D69" s="11"/>
      <c r="E69" s="61">
        <f t="shared" ref="E69:F74" si="1030">E68-C69</f>
        <v>608</v>
      </c>
      <c r="F69" s="61">
        <f t="shared" si="1030"/>
        <v>58</v>
      </c>
      <c r="G69" s="11">
        <v>417</v>
      </c>
      <c r="H69" s="12">
        <f t="shared" si="964"/>
        <v>0.74177631578947367</v>
      </c>
      <c r="I69" s="11">
        <v>34</v>
      </c>
      <c r="J69" s="12">
        <f t="shared" ref="J69:J74" si="1031">I69/(G69+I69)</f>
        <v>7.5388026607538808E-2</v>
      </c>
      <c r="K69" s="13"/>
      <c r="L69" s="11"/>
      <c r="M69" s="11"/>
      <c r="N69" s="14"/>
      <c r="O69" s="10">
        <v>1</v>
      </c>
      <c r="P69" s="11"/>
      <c r="Q69" s="61">
        <f t="shared" ref="Q69:Q74" si="1032">Q68-O69</f>
        <v>620</v>
      </c>
      <c r="R69" s="61">
        <f t="shared" ref="R69:R74" si="1033">R68-P69</f>
        <v>57</v>
      </c>
      <c r="S69" s="11">
        <v>454</v>
      </c>
      <c r="T69" s="12">
        <f t="shared" si="965"/>
        <v>0.79516129032258065</v>
      </c>
      <c r="U69" s="11">
        <v>39</v>
      </c>
      <c r="V69" s="12">
        <f t="shared" si="966"/>
        <v>7.9107505070993914E-2</v>
      </c>
      <c r="W69" s="13"/>
      <c r="X69" s="11"/>
      <c r="Y69" s="11"/>
      <c r="Z69" s="14"/>
      <c r="AA69" s="10">
        <v>1</v>
      </c>
      <c r="AB69" s="11"/>
      <c r="AC69" s="61">
        <f t="shared" ref="AC69:AC74" si="1034">AC68-AA69</f>
        <v>623</v>
      </c>
      <c r="AD69" s="61">
        <f t="shared" ref="AD69:AD74" si="1035">AD68-AB69</f>
        <v>58</v>
      </c>
      <c r="AE69" s="11">
        <v>388</v>
      </c>
      <c r="AF69" s="12">
        <f t="shared" si="967"/>
        <v>0.666131621187801</v>
      </c>
      <c r="AG69" s="11">
        <v>27</v>
      </c>
      <c r="AH69" s="12">
        <f t="shared" si="968"/>
        <v>6.5060240963855417E-2</v>
      </c>
      <c r="AI69" s="13"/>
      <c r="AJ69" s="11"/>
      <c r="AK69" s="11"/>
      <c r="AL69" s="14"/>
      <c r="AM69" s="10">
        <v>1</v>
      </c>
      <c r="AN69" s="11"/>
      <c r="AO69" s="61">
        <f t="shared" ref="AO69:AO74" si="1036">AO68-AM69</f>
        <v>164</v>
      </c>
      <c r="AP69" s="61">
        <f t="shared" ref="AP69:AP74" si="1037">AP68-AN69</f>
        <v>17</v>
      </c>
      <c r="AQ69" s="11">
        <v>114</v>
      </c>
      <c r="AR69" s="12">
        <f t="shared" si="969"/>
        <v>0.75609756097560976</v>
      </c>
      <c r="AS69" s="11">
        <v>10</v>
      </c>
      <c r="AT69" s="12">
        <f t="shared" si="970"/>
        <v>8.0645161290322578E-2</v>
      </c>
      <c r="AU69" s="13"/>
      <c r="AV69" s="11"/>
      <c r="AW69" s="11"/>
      <c r="AX69" s="14"/>
      <c r="AY69" s="10"/>
      <c r="AZ69" s="11"/>
      <c r="BA69" s="61">
        <f t="shared" ref="BA69:BA74" si="1038">BA68-AY69</f>
        <v>619</v>
      </c>
      <c r="BB69" s="61">
        <f t="shared" ref="BB69:BB74" si="1039">BB68-AZ69</f>
        <v>57</v>
      </c>
      <c r="BC69" s="11">
        <v>372</v>
      </c>
      <c r="BD69" s="12">
        <f t="shared" si="971"/>
        <v>0.630048465266559</v>
      </c>
      <c r="BE69" s="11">
        <v>18</v>
      </c>
      <c r="BF69" s="12">
        <f t="shared" si="972"/>
        <v>4.6153846153846156E-2</v>
      </c>
      <c r="BG69" s="13"/>
      <c r="BH69" s="11"/>
      <c r="BI69" s="11"/>
      <c r="BJ69" s="14"/>
      <c r="BK69" s="10"/>
      <c r="BL69" s="11"/>
      <c r="BM69" s="61">
        <f t="shared" ref="BM69:BM74" si="1040">BM68-BK69</f>
        <v>617</v>
      </c>
      <c r="BN69" s="61">
        <f t="shared" ref="BN69:BN74" si="1041">BN68-BL69</f>
        <v>57</v>
      </c>
      <c r="BO69" s="11">
        <v>427</v>
      </c>
      <c r="BP69" s="12">
        <f t="shared" si="973"/>
        <v>0.73257698541329008</v>
      </c>
      <c r="BQ69" s="11">
        <v>25</v>
      </c>
      <c r="BR69" s="12">
        <f t="shared" si="974"/>
        <v>5.5309734513274339E-2</v>
      </c>
      <c r="BS69" s="13"/>
      <c r="BT69" s="11"/>
      <c r="BU69" s="11"/>
      <c r="BV69" s="14"/>
      <c r="BW69" s="10"/>
      <c r="BX69" s="11"/>
      <c r="BY69" s="61">
        <f t="shared" ref="BY69:BY74" si="1042">BY68-BW69</f>
        <v>615</v>
      </c>
      <c r="BZ69" s="61">
        <f t="shared" ref="BZ69:BZ74" si="1043">BZ68-BX69</f>
        <v>58</v>
      </c>
      <c r="CA69" s="11">
        <v>399</v>
      </c>
      <c r="CB69" s="12">
        <f t="shared" si="975"/>
        <v>0.71219512195121948</v>
      </c>
      <c r="CC69" s="11">
        <v>39</v>
      </c>
      <c r="CD69" s="12">
        <f t="shared" si="976"/>
        <v>8.9041095890410954E-2</v>
      </c>
      <c r="CE69" s="13"/>
      <c r="CF69" s="11"/>
      <c r="CG69" s="11"/>
      <c r="CH69" s="14"/>
      <c r="CI69" s="10"/>
      <c r="CJ69" s="11"/>
      <c r="CK69" s="61">
        <f t="shared" ref="CK69:CK74" si="1044">CK68-CI69</f>
        <v>611</v>
      </c>
      <c r="CL69" s="61">
        <f t="shared" ref="CL69:CL74" si="1045">CL68-CJ69</f>
        <v>57</v>
      </c>
      <c r="CM69" s="11">
        <v>380</v>
      </c>
      <c r="CN69" s="12">
        <f t="shared" si="977"/>
        <v>0.66284779050736498</v>
      </c>
      <c r="CO69" s="11">
        <v>25</v>
      </c>
      <c r="CP69" s="12">
        <f t="shared" si="978"/>
        <v>6.1728395061728392E-2</v>
      </c>
      <c r="CQ69" s="13"/>
      <c r="CR69" s="11"/>
      <c r="CS69" s="11"/>
      <c r="CT69" s="14"/>
      <c r="CU69" s="10"/>
      <c r="CV69" s="11"/>
      <c r="CW69" s="61">
        <f t="shared" ref="CW69:CW74" si="1046">CW68-CU69</f>
        <v>617</v>
      </c>
      <c r="CX69" s="61">
        <f t="shared" ref="CX69:CX74" si="1047">CX68-CV69</f>
        <v>57</v>
      </c>
      <c r="CY69" s="11">
        <v>405</v>
      </c>
      <c r="CZ69" s="12">
        <f t="shared" si="979"/>
        <v>0.70664505672609401</v>
      </c>
      <c r="DA69" s="11">
        <v>31</v>
      </c>
      <c r="DB69" s="12">
        <f t="shared" si="980"/>
        <v>7.1100917431192664E-2</v>
      </c>
      <c r="DC69" s="13"/>
      <c r="DD69" s="11"/>
      <c r="DE69" s="11"/>
      <c r="DF69" s="14"/>
      <c r="DG69" s="10"/>
      <c r="DH69" s="11"/>
      <c r="DI69" s="61">
        <f t="shared" ref="DI69:DI74" si="1048">DI68-DG69</f>
        <v>616</v>
      </c>
      <c r="DJ69" s="61">
        <f t="shared" ref="DJ69:DJ74" si="1049">DJ68-DH69</f>
        <v>58</v>
      </c>
      <c r="DK69" s="11">
        <v>379</v>
      </c>
      <c r="DL69" s="12">
        <f t="shared" si="981"/>
        <v>0.66720779220779225</v>
      </c>
      <c r="DM69" s="11">
        <v>32</v>
      </c>
      <c r="DN69" s="12">
        <f t="shared" si="982"/>
        <v>7.785888077858881E-2</v>
      </c>
      <c r="DO69" s="13"/>
      <c r="DP69" s="11"/>
      <c r="DQ69" s="11"/>
      <c r="DR69" s="14"/>
      <c r="DS69" s="10">
        <v>1</v>
      </c>
      <c r="DT69" s="11"/>
      <c r="DU69" s="61">
        <f t="shared" ref="DU69:DU74" si="1050">DU68-DS69</f>
        <v>166</v>
      </c>
      <c r="DV69" s="61">
        <f t="shared" ref="DV69:DV74" si="1051">DV68-DT69</f>
        <v>17</v>
      </c>
      <c r="DW69" s="11">
        <v>109</v>
      </c>
      <c r="DX69" s="12">
        <f t="shared" si="983"/>
        <v>0.72891566265060237</v>
      </c>
      <c r="DY69" s="11">
        <v>12</v>
      </c>
      <c r="DZ69" s="12">
        <f t="shared" si="984"/>
        <v>9.9173553719008267E-2</v>
      </c>
      <c r="EA69" s="13"/>
      <c r="EB69" s="11"/>
      <c r="EC69" s="11"/>
      <c r="ED69" s="14"/>
      <c r="EE69" s="10">
        <v>1</v>
      </c>
      <c r="EF69" s="11"/>
      <c r="EG69" s="61">
        <f t="shared" ref="EG69:EG74" si="1052">EG68-EE69</f>
        <v>614</v>
      </c>
      <c r="EH69" s="61">
        <f t="shared" ref="EH69:EH74" si="1053">EH68-EF69</f>
        <v>58</v>
      </c>
      <c r="EI69" s="11">
        <v>472</v>
      </c>
      <c r="EJ69" s="12">
        <f t="shared" si="985"/>
        <v>0.83061889250814336</v>
      </c>
      <c r="EK69" s="11">
        <v>38</v>
      </c>
      <c r="EL69" s="12">
        <f t="shared" si="986"/>
        <v>7.4509803921568626E-2</v>
      </c>
      <c r="EM69" s="13"/>
      <c r="EN69" s="11"/>
      <c r="EO69" s="11"/>
      <c r="EP69" s="14"/>
      <c r="EQ69" s="10"/>
      <c r="ER69" s="11"/>
      <c r="ES69" s="61">
        <f t="shared" ref="ES69:ES74" si="1054">ES68-EQ69</f>
        <v>618</v>
      </c>
      <c r="ET69" s="61">
        <f t="shared" ref="ET69:ET74" si="1055">ET68-ER69</f>
        <v>57</v>
      </c>
      <c r="EU69" s="11">
        <v>444</v>
      </c>
      <c r="EV69" s="12">
        <f t="shared" si="987"/>
        <v>0.75889967637540456</v>
      </c>
      <c r="EW69" s="11">
        <v>25</v>
      </c>
      <c r="EX69" s="12">
        <f t="shared" si="988"/>
        <v>5.3304904051172705E-2</v>
      </c>
      <c r="EY69" s="13"/>
      <c r="EZ69" s="11"/>
      <c r="FA69" s="11"/>
      <c r="FB69" s="14"/>
      <c r="FC69" s="10">
        <v>1</v>
      </c>
      <c r="FD69" s="11"/>
      <c r="FE69" s="61">
        <f t="shared" ref="FE69:FE74" si="1056">FE68-FC69</f>
        <v>613</v>
      </c>
      <c r="FF69" s="61">
        <f t="shared" ref="FF69:FF74" si="1057">FF68-FD69</f>
        <v>58</v>
      </c>
      <c r="FG69" s="11">
        <v>393</v>
      </c>
      <c r="FH69" s="12">
        <f t="shared" si="989"/>
        <v>0.68189233278955952</v>
      </c>
      <c r="FI69" s="11">
        <v>25</v>
      </c>
      <c r="FJ69" s="12">
        <f t="shared" si="990"/>
        <v>5.9808612440191387E-2</v>
      </c>
      <c r="FK69" s="13"/>
      <c r="FL69" s="11"/>
      <c r="FM69" s="11"/>
      <c r="FN69" s="14"/>
      <c r="FO69" s="10"/>
      <c r="FP69" s="11"/>
      <c r="FQ69" s="61">
        <f t="shared" ref="FQ69:FQ74" si="1058">FQ68-FO69</f>
        <v>614</v>
      </c>
      <c r="FR69" s="61">
        <f t="shared" ref="FR69:FR74" si="1059">FR68-FP69</f>
        <v>57</v>
      </c>
      <c r="FS69" s="11">
        <v>437</v>
      </c>
      <c r="FT69" s="12">
        <f t="shared" si="991"/>
        <v>0.749185667752443</v>
      </c>
      <c r="FU69" s="11">
        <v>23</v>
      </c>
      <c r="FV69" s="12">
        <f t="shared" si="992"/>
        <v>0.05</v>
      </c>
      <c r="FW69" s="13"/>
      <c r="FX69" s="11"/>
      <c r="FY69" s="11"/>
      <c r="FZ69" s="14"/>
      <c r="GA69" s="10"/>
      <c r="GB69" s="11"/>
      <c r="GC69" s="61">
        <f t="shared" ref="GC69:GC74" si="1060">GC68-GA69</f>
        <v>609</v>
      </c>
      <c r="GD69" s="61">
        <f t="shared" ref="GD69:GD74" si="1061">GD68-GB69</f>
        <v>58</v>
      </c>
      <c r="GE69" s="11">
        <v>420</v>
      </c>
      <c r="GF69" s="12">
        <f t="shared" si="993"/>
        <v>0.72742200328407225</v>
      </c>
      <c r="GG69" s="11">
        <v>23</v>
      </c>
      <c r="GH69" s="12">
        <f t="shared" si="994"/>
        <v>5.1918735891647853E-2</v>
      </c>
      <c r="GI69" s="13"/>
      <c r="GJ69" s="11"/>
      <c r="GK69" s="11"/>
      <c r="GL69" s="14"/>
      <c r="GM69" s="10"/>
      <c r="GN69" s="11"/>
      <c r="GO69" s="61">
        <f t="shared" ref="GO69:GO74" si="1062">GO68-GM69</f>
        <v>619</v>
      </c>
      <c r="GP69" s="61">
        <f t="shared" ref="GP69:GP74" si="1063">GP68-GN69</f>
        <v>57</v>
      </c>
      <c r="GQ69" s="11">
        <v>416</v>
      </c>
      <c r="GR69" s="12">
        <f t="shared" si="995"/>
        <v>0.70920840064620361</v>
      </c>
      <c r="GS69" s="11">
        <v>23</v>
      </c>
      <c r="GT69" s="12">
        <f t="shared" si="996"/>
        <v>5.2391799544419138E-2</v>
      </c>
      <c r="GU69" s="13"/>
      <c r="GV69" s="11"/>
      <c r="GW69" s="11"/>
      <c r="GX69" s="14"/>
      <c r="GY69" s="10"/>
      <c r="GZ69" s="11"/>
      <c r="HA69" s="61">
        <f t="shared" ref="HA69:HA74" si="1064">HA68-GY69</f>
        <v>166</v>
      </c>
      <c r="HB69" s="61">
        <f t="shared" ref="HB69:HB74" si="1065">HB68-GZ69</f>
        <v>18</v>
      </c>
      <c r="HC69" s="11">
        <v>102</v>
      </c>
      <c r="HD69" s="12">
        <f t="shared" si="997"/>
        <v>0.67469879518072284</v>
      </c>
      <c r="HE69" s="11">
        <v>10</v>
      </c>
      <c r="HF69" s="12">
        <f t="shared" si="998"/>
        <v>8.9285714285714288E-2</v>
      </c>
      <c r="HG69" s="13"/>
      <c r="HH69" s="11"/>
      <c r="HI69" s="11"/>
      <c r="HJ69" s="14"/>
      <c r="HK69" s="10"/>
      <c r="HL69" s="11"/>
      <c r="HM69" s="61">
        <f t="shared" ref="HM69:HM74" si="1066">HM68-HK69</f>
        <v>619</v>
      </c>
      <c r="HN69" s="61">
        <f t="shared" ref="HN69:HN74" si="1067">HN68-HL69</f>
        <v>58</v>
      </c>
      <c r="HO69" s="11">
        <v>408</v>
      </c>
      <c r="HP69" s="12">
        <f t="shared" si="999"/>
        <v>0.69628432956381259</v>
      </c>
      <c r="HQ69" s="11">
        <v>23</v>
      </c>
      <c r="HR69" s="12">
        <f t="shared" si="1000"/>
        <v>5.336426914153132E-2</v>
      </c>
      <c r="HS69" s="13"/>
      <c r="HT69" s="11"/>
      <c r="HU69" s="11"/>
      <c r="HV69" s="14"/>
      <c r="HW69" s="10">
        <v>1</v>
      </c>
      <c r="HX69" s="11"/>
      <c r="HY69" s="61">
        <f t="shared" ref="HY69:HY74" si="1068">HY68-HW69</f>
        <v>619</v>
      </c>
      <c r="HZ69" s="61">
        <f t="shared" ref="HZ69:HZ74" si="1069">HZ68-HX69</f>
        <v>58</v>
      </c>
      <c r="IA69" s="11">
        <v>393</v>
      </c>
      <c r="IB69" s="12">
        <f t="shared" si="1001"/>
        <v>0.67851373182552499</v>
      </c>
      <c r="IC69" s="11">
        <v>27</v>
      </c>
      <c r="ID69" s="12">
        <f t="shared" si="1002"/>
        <v>6.4285714285714279E-2</v>
      </c>
      <c r="IE69" s="13"/>
      <c r="IF69" s="11"/>
      <c r="IG69" s="11"/>
      <c r="IH69" s="14"/>
      <c r="II69" s="10"/>
      <c r="IJ69" s="11"/>
      <c r="IK69" s="61">
        <f t="shared" ref="IK69:IK74" si="1070">IK68-II69</f>
        <v>617</v>
      </c>
      <c r="IL69" s="61">
        <f t="shared" ref="IL69:IL74" si="1071">IL68-IJ69</f>
        <v>58</v>
      </c>
      <c r="IM69" s="11">
        <v>404</v>
      </c>
      <c r="IN69" s="12">
        <f t="shared" si="1003"/>
        <v>0.69854132901134525</v>
      </c>
      <c r="IO69" s="11">
        <v>27</v>
      </c>
      <c r="IP69" s="12">
        <f t="shared" si="1004"/>
        <v>6.2645011600928072E-2</v>
      </c>
      <c r="IQ69" s="13"/>
      <c r="IR69" s="11"/>
      <c r="IS69" s="11"/>
      <c r="IT69" s="14"/>
      <c r="IU69" s="10"/>
      <c r="IV69" s="11"/>
      <c r="IW69" s="61">
        <f t="shared" ref="IW69:IW74" si="1072">IW68-IU69</f>
        <v>0</v>
      </c>
      <c r="IX69" s="61">
        <f t="shared" ref="IX69:IX74" si="1073">IX68-IV69</f>
        <v>40</v>
      </c>
      <c r="IY69" s="11"/>
      <c r="IZ69" s="12" t="e">
        <f t="shared" si="1005"/>
        <v>#DIV/0!</v>
      </c>
      <c r="JA69" s="11"/>
      <c r="JB69" s="12" t="e">
        <f t="shared" si="1006"/>
        <v>#DIV/0!</v>
      </c>
      <c r="JC69" s="13"/>
      <c r="JD69" s="11"/>
      <c r="JE69" s="11"/>
      <c r="JF69" s="14"/>
      <c r="JG69" s="10">
        <f t="shared" si="1007"/>
        <v>8</v>
      </c>
      <c r="JH69" s="14">
        <f t="shared" si="1008"/>
        <v>0</v>
      </c>
      <c r="JI69" s="373">
        <f t="shared" si="1009"/>
        <v>11584</v>
      </c>
      <c r="JJ69" s="11">
        <f t="shared" si="711"/>
        <v>1128</v>
      </c>
      <c r="JK69" s="11">
        <f t="shared" si="1010"/>
        <v>8269</v>
      </c>
      <c r="JL69" s="79">
        <f t="shared" si="1011"/>
        <v>0.71382941988950277</v>
      </c>
      <c r="JM69" s="15">
        <f t="shared" si="1012"/>
        <v>536</v>
      </c>
      <c r="JN69" s="12">
        <f t="shared" si="1013"/>
        <v>6.4820413592937484E-2</v>
      </c>
      <c r="JO69" s="16">
        <v>54.4</v>
      </c>
      <c r="JP69" s="17">
        <v>7722</v>
      </c>
      <c r="JQ69" s="16">
        <f t="shared" si="143"/>
        <v>93.384931672511797</v>
      </c>
      <c r="JR69" s="16">
        <v>200</v>
      </c>
      <c r="JS69" s="369">
        <f t="shared" si="81"/>
        <v>0.37313432835820898</v>
      </c>
      <c r="JT69" s="15"/>
      <c r="JU69" s="285"/>
      <c r="JV69" s="404">
        <f t="shared" si="1015"/>
        <v>0.71469218830832903</v>
      </c>
      <c r="JW69" s="401">
        <f t="shared" si="1016"/>
        <v>0.7185473411154345</v>
      </c>
      <c r="JX69" s="406">
        <f t="shared" si="1017"/>
        <v>0.70825783070152726</v>
      </c>
      <c r="JY69" s="743"/>
      <c r="JZ69" s="690"/>
      <c r="KA69" s="746"/>
      <c r="KB69" s="725"/>
      <c r="KC69" s="722"/>
      <c r="KD69" s="722"/>
      <c r="KE69" s="722"/>
      <c r="KF69" s="722"/>
      <c r="KG69" s="756"/>
      <c r="KH69" s="758"/>
      <c r="KI69" s="67">
        <f t="shared" si="1024"/>
        <v>3</v>
      </c>
      <c r="KJ69" s="430">
        <f t="shared" ref="KJ69" si="1074">KI69/KB72</f>
        <v>7.7479338842975209E-4</v>
      </c>
      <c r="KK69" s="67">
        <f t="shared" si="1026"/>
        <v>3</v>
      </c>
      <c r="KL69" s="425">
        <f t="shared" ref="KL69" si="1075">KK69/KD72</f>
        <v>7.776049766718507E-4</v>
      </c>
      <c r="KM69" s="67">
        <f t="shared" si="1028"/>
        <v>1</v>
      </c>
      <c r="KN69" s="425">
        <f>KM69/KF72</f>
        <v>2.5853154084798347E-4</v>
      </c>
    </row>
    <row r="70" spans="1:300" ht="19.5" thickTop="1" x14ac:dyDescent="0.25">
      <c r="A70" s="734"/>
      <c r="B70" s="436">
        <f t="shared" si="1029"/>
        <v>45647</v>
      </c>
      <c r="C70" s="10"/>
      <c r="D70" s="11"/>
      <c r="E70" s="61">
        <f t="shared" si="1030"/>
        <v>608</v>
      </c>
      <c r="F70" s="61">
        <f t="shared" si="1030"/>
        <v>58</v>
      </c>
      <c r="G70" s="11">
        <v>442</v>
      </c>
      <c r="H70" s="12">
        <f t="shared" si="964"/>
        <v>0.78947368421052633</v>
      </c>
      <c r="I70" s="11">
        <v>38</v>
      </c>
      <c r="J70" s="12">
        <f t="shared" si="1031"/>
        <v>7.9166666666666663E-2</v>
      </c>
      <c r="K70" s="13"/>
      <c r="L70" s="11"/>
      <c r="M70" s="11"/>
      <c r="N70" s="14"/>
      <c r="O70" s="10"/>
      <c r="P70" s="11"/>
      <c r="Q70" s="61">
        <f t="shared" si="1032"/>
        <v>620</v>
      </c>
      <c r="R70" s="61">
        <f t="shared" si="1033"/>
        <v>57</v>
      </c>
      <c r="S70" s="11">
        <v>436</v>
      </c>
      <c r="T70" s="12">
        <f t="shared" si="965"/>
        <v>0.75806451612903225</v>
      </c>
      <c r="U70" s="11">
        <v>34</v>
      </c>
      <c r="V70" s="12">
        <f t="shared" si="966"/>
        <v>7.2340425531914887E-2</v>
      </c>
      <c r="W70" s="13"/>
      <c r="X70" s="11"/>
      <c r="Y70" s="11"/>
      <c r="Z70" s="14"/>
      <c r="AA70" s="10"/>
      <c r="AB70" s="11"/>
      <c r="AC70" s="61">
        <f t="shared" si="1034"/>
        <v>623</v>
      </c>
      <c r="AD70" s="61">
        <f t="shared" si="1035"/>
        <v>58</v>
      </c>
      <c r="AE70" s="11">
        <v>413</v>
      </c>
      <c r="AF70" s="12">
        <f t="shared" si="967"/>
        <v>0.7078651685393258</v>
      </c>
      <c r="AG70" s="11">
        <v>28</v>
      </c>
      <c r="AH70" s="12">
        <f t="shared" si="968"/>
        <v>6.3492063492063489E-2</v>
      </c>
      <c r="AI70" s="13"/>
      <c r="AJ70" s="11"/>
      <c r="AK70" s="11"/>
      <c r="AL70" s="14"/>
      <c r="AM70" s="10">
        <v>1</v>
      </c>
      <c r="AN70" s="11"/>
      <c r="AO70" s="61">
        <f t="shared" si="1036"/>
        <v>163</v>
      </c>
      <c r="AP70" s="61">
        <f t="shared" si="1037"/>
        <v>17</v>
      </c>
      <c r="AQ70" s="11">
        <v>113</v>
      </c>
      <c r="AR70" s="12">
        <f t="shared" si="969"/>
        <v>0.81595092024539873</v>
      </c>
      <c r="AS70" s="11">
        <v>20</v>
      </c>
      <c r="AT70" s="12">
        <f t="shared" si="970"/>
        <v>0.15037593984962405</v>
      </c>
      <c r="AU70" s="13"/>
      <c r="AV70" s="11"/>
      <c r="AW70" s="11"/>
      <c r="AX70" s="14"/>
      <c r="AY70" s="10"/>
      <c r="AZ70" s="11"/>
      <c r="BA70" s="61">
        <f t="shared" si="1038"/>
        <v>619</v>
      </c>
      <c r="BB70" s="61">
        <f t="shared" si="1039"/>
        <v>57</v>
      </c>
      <c r="BC70" s="11">
        <v>400</v>
      </c>
      <c r="BD70" s="12">
        <f t="shared" si="971"/>
        <v>0.69143780290791601</v>
      </c>
      <c r="BE70" s="11">
        <v>28</v>
      </c>
      <c r="BF70" s="12">
        <f t="shared" si="972"/>
        <v>6.5420560747663545E-2</v>
      </c>
      <c r="BG70" s="13"/>
      <c r="BH70" s="11"/>
      <c r="BI70" s="11"/>
      <c r="BJ70" s="14"/>
      <c r="BK70" s="10"/>
      <c r="BL70" s="11"/>
      <c r="BM70" s="61">
        <f t="shared" si="1040"/>
        <v>617</v>
      </c>
      <c r="BN70" s="61">
        <f t="shared" si="1041"/>
        <v>57</v>
      </c>
      <c r="BO70" s="11">
        <v>380</v>
      </c>
      <c r="BP70" s="12">
        <f t="shared" si="973"/>
        <v>0.65478119935170176</v>
      </c>
      <c r="BQ70" s="11">
        <v>24</v>
      </c>
      <c r="BR70" s="12">
        <f t="shared" si="974"/>
        <v>5.9405940594059403E-2</v>
      </c>
      <c r="BS70" s="13"/>
      <c r="BT70" s="11"/>
      <c r="BU70" s="11"/>
      <c r="BV70" s="14"/>
      <c r="BW70" s="10"/>
      <c r="BX70" s="11"/>
      <c r="BY70" s="61">
        <f t="shared" si="1042"/>
        <v>615</v>
      </c>
      <c r="BZ70" s="61">
        <f t="shared" si="1043"/>
        <v>58</v>
      </c>
      <c r="CA70" s="11">
        <v>407</v>
      </c>
      <c r="CB70" s="12">
        <f t="shared" si="975"/>
        <v>0.74796747967479671</v>
      </c>
      <c r="CC70" s="11">
        <v>53</v>
      </c>
      <c r="CD70" s="12">
        <f t="shared" si="976"/>
        <v>0.11521739130434783</v>
      </c>
      <c r="CE70" s="13"/>
      <c r="CF70" s="11"/>
      <c r="CG70" s="11"/>
      <c r="CH70" s="14"/>
      <c r="CI70" s="10"/>
      <c r="CJ70" s="11"/>
      <c r="CK70" s="61">
        <f t="shared" si="1044"/>
        <v>611</v>
      </c>
      <c r="CL70" s="61">
        <f t="shared" si="1045"/>
        <v>57</v>
      </c>
      <c r="CM70" s="11">
        <v>413</v>
      </c>
      <c r="CN70" s="12">
        <f t="shared" si="977"/>
        <v>0.72340425531914898</v>
      </c>
      <c r="CO70" s="11">
        <v>29</v>
      </c>
      <c r="CP70" s="12">
        <f t="shared" si="978"/>
        <v>6.561085972850679E-2</v>
      </c>
      <c r="CQ70" s="13"/>
      <c r="CR70" s="11"/>
      <c r="CS70" s="11"/>
      <c r="CT70" s="14"/>
      <c r="CU70" s="10"/>
      <c r="CV70" s="11"/>
      <c r="CW70" s="61">
        <f t="shared" si="1046"/>
        <v>617</v>
      </c>
      <c r="CX70" s="61">
        <f t="shared" si="1047"/>
        <v>57</v>
      </c>
      <c r="CY70" s="11">
        <v>405</v>
      </c>
      <c r="CZ70" s="12">
        <f t="shared" si="979"/>
        <v>0.70826580226904379</v>
      </c>
      <c r="DA70" s="11">
        <v>32</v>
      </c>
      <c r="DB70" s="12">
        <f t="shared" si="980"/>
        <v>7.3226544622425629E-2</v>
      </c>
      <c r="DC70" s="13"/>
      <c r="DD70" s="11"/>
      <c r="DE70" s="11"/>
      <c r="DF70" s="14"/>
      <c r="DG70" s="10">
        <v>1</v>
      </c>
      <c r="DH70" s="11"/>
      <c r="DI70" s="61">
        <f t="shared" si="1048"/>
        <v>615</v>
      </c>
      <c r="DJ70" s="61">
        <f t="shared" si="1049"/>
        <v>58</v>
      </c>
      <c r="DK70" s="11">
        <v>400</v>
      </c>
      <c r="DL70" s="12">
        <f t="shared" si="981"/>
        <v>0.69918699186991873</v>
      </c>
      <c r="DM70" s="11">
        <v>30</v>
      </c>
      <c r="DN70" s="12">
        <f t="shared" si="982"/>
        <v>6.9767441860465115E-2</v>
      </c>
      <c r="DO70" s="13"/>
      <c r="DP70" s="11"/>
      <c r="DQ70" s="11"/>
      <c r="DR70" s="14"/>
      <c r="DS70" s="10">
        <v>1</v>
      </c>
      <c r="DT70" s="11"/>
      <c r="DU70" s="61">
        <f t="shared" si="1050"/>
        <v>165</v>
      </c>
      <c r="DV70" s="61">
        <f t="shared" si="1051"/>
        <v>17</v>
      </c>
      <c r="DW70" s="11">
        <v>108</v>
      </c>
      <c r="DX70" s="12">
        <f t="shared" si="983"/>
        <v>0.73333333333333328</v>
      </c>
      <c r="DY70" s="11">
        <v>13</v>
      </c>
      <c r="DZ70" s="12">
        <f t="shared" si="984"/>
        <v>0.10743801652892562</v>
      </c>
      <c r="EA70" s="13"/>
      <c r="EB70" s="11"/>
      <c r="EC70" s="11"/>
      <c r="ED70" s="14"/>
      <c r="EE70" s="10"/>
      <c r="EF70" s="11"/>
      <c r="EG70" s="61">
        <f t="shared" si="1052"/>
        <v>614</v>
      </c>
      <c r="EH70" s="61">
        <f t="shared" si="1053"/>
        <v>58</v>
      </c>
      <c r="EI70" s="11">
        <v>370</v>
      </c>
      <c r="EJ70" s="12">
        <f t="shared" si="985"/>
        <v>0.6596091205211726</v>
      </c>
      <c r="EK70" s="11">
        <v>35</v>
      </c>
      <c r="EL70" s="12">
        <f t="shared" si="986"/>
        <v>8.6419753086419748E-2</v>
      </c>
      <c r="EM70" s="13"/>
      <c r="EN70" s="11"/>
      <c r="EO70" s="11"/>
      <c r="EP70" s="14"/>
      <c r="EQ70" s="10">
        <v>1</v>
      </c>
      <c r="ER70" s="11"/>
      <c r="ES70" s="61">
        <f t="shared" si="1054"/>
        <v>617</v>
      </c>
      <c r="ET70" s="61">
        <f t="shared" si="1055"/>
        <v>57</v>
      </c>
      <c r="EU70" s="11">
        <v>444</v>
      </c>
      <c r="EV70" s="12">
        <f t="shared" si="987"/>
        <v>0.75850891410048626</v>
      </c>
      <c r="EW70" s="11">
        <v>24</v>
      </c>
      <c r="EX70" s="12">
        <f t="shared" si="988"/>
        <v>5.128205128205128E-2</v>
      </c>
      <c r="EY70" s="13"/>
      <c r="EZ70" s="11"/>
      <c r="FA70" s="11"/>
      <c r="FB70" s="14"/>
      <c r="FC70" s="10"/>
      <c r="FD70" s="11"/>
      <c r="FE70" s="61">
        <f t="shared" si="1056"/>
        <v>613</v>
      </c>
      <c r="FF70" s="61">
        <f t="shared" si="1057"/>
        <v>58</v>
      </c>
      <c r="FG70" s="11">
        <v>395</v>
      </c>
      <c r="FH70" s="12">
        <f t="shared" si="989"/>
        <v>0.66557911908646006</v>
      </c>
      <c r="FI70" s="11">
        <v>13</v>
      </c>
      <c r="FJ70" s="12">
        <f t="shared" si="990"/>
        <v>3.1862745098039214E-2</v>
      </c>
      <c r="FK70" s="13"/>
      <c r="FL70" s="11"/>
      <c r="FM70" s="11"/>
      <c r="FN70" s="14"/>
      <c r="FO70" s="10"/>
      <c r="FP70" s="11"/>
      <c r="FQ70" s="61">
        <f t="shared" si="1058"/>
        <v>614</v>
      </c>
      <c r="FR70" s="61">
        <f t="shared" si="1059"/>
        <v>57</v>
      </c>
      <c r="FS70" s="11">
        <v>390</v>
      </c>
      <c r="FT70" s="12">
        <f t="shared" si="991"/>
        <v>0.67752442996742668</v>
      </c>
      <c r="FU70" s="11">
        <v>26</v>
      </c>
      <c r="FV70" s="12">
        <f t="shared" si="992"/>
        <v>6.25E-2</v>
      </c>
      <c r="FW70" s="13"/>
      <c r="FX70" s="11"/>
      <c r="FY70" s="11"/>
      <c r="FZ70" s="14"/>
      <c r="GA70" s="10">
        <v>1</v>
      </c>
      <c r="GB70" s="11"/>
      <c r="GC70" s="61">
        <f t="shared" si="1060"/>
        <v>608</v>
      </c>
      <c r="GD70" s="61">
        <f t="shared" si="1061"/>
        <v>58</v>
      </c>
      <c r="GE70" s="11">
        <v>425</v>
      </c>
      <c r="GF70" s="12">
        <f t="shared" si="993"/>
        <v>0.75164473684210531</v>
      </c>
      <c r="GG70" s="11">
        <v>32</v>
      </c>
      <c r="GH70" s="12">
        <f t="shared" si="994"/>
        <v>7.0021881838074396E-2</v>
      </c>
      <c r="GI70" s="13"/>
      <c r="GJ70" s="11"/>
      <c r="GK70" s="11"/>
      <c r="GL70" s="14"/>
      <c r="GM70" s="10"/>
      <c r="GN70" s="11"/>
      <c r="GO70" s="61">
        <f t="shared" si="1062"/>
        <v>619</v>
      </c>
      <c r="GP70" s="61">
        <f t="shared" si="1063"/>
        <v>57</v>
      </c>
      <c r="GQ70" s="11">
        <v>417</v>
      </c>
      <c r="GR70" s="12">
        <f t="shared" si="995"/>
        <v>0.69951534733441034</v>
      </c>
      <c r="GS70" s="11">
        <v>16</v>
      </c>
      <c r="GT70" s="12">
        <f t="shared" si="996"/>
        <v>3.695150115473441E-2</v>
      </c>
      <c r="GU70" s="13"/>
      <c r="GV70" s="11"/>
      <c r="GW70" s="11"/>
      <c r="GX70" s="14"/>
      <c r="GY70" s="10"/>
      <c r="GZ70" s="11"/>
      <c r="HA70" s="61">
        <f t="shared" si="1064"/>
        <v>166</v>
      </c>
      <c r="HB70" s="61">
        <f t="shared" si="1065"/>
        <v>18</v>
      </c>
      <c r="HC70" s="11">
        <v>77</v>
      </c>
      <c r="HD70" s="12">
        <f t="shared" si="997"/>
        <v>0.53012048192771088</v>
      </c>
      <c r="HE70" s="11">
        <v>11</v>
      </c>
      <c r="HF70" s="12">
        <f t="shared" si="998"/>
        <v>0.125</v>
      </c>
      <c r="HG70" s="13"/>
      <c r="HH70" s="11"/>
      <c r="HI70" s="11"/>
      <c r="HJ70" s="14"/>
      <c r="HK70" s="10"/>
      <c r="HL70" s="11"/>
      <c r="HM70" s="61">
        <f t="shared" si="1066"/>
        <v>619</v>
      </c>
      <c r="HN70" s="61">
        <f t="shared" si="1067"/>
        <v>58</v>
      </c>
      <c r="HO70" s="11">
        <v>395</v>
      </c>
      <c r="HP70" s="12">
        <f t="shared" si="999"/>
        <v>0.66397415185783526</v>
      </c>
      <c r="HQ70" s="11">
        <v>16</v>
      </c>
      <c r="HR70" s="12">
        <f t="shared" si="1000"/>
        <v>3.8929440389294405E-2</v>
      </c>
      <c r="HS70" s="13"/>
      <c r="HT70" s="11"/>
      <c r="HU70" s="11"/>
      <c r="HV70" s="14"/>
      <c r="HW70" s="10"/>
      <c r="HX70" s="11"/>
      <c r="HY70" s="61">
        <f t="shared" si="1068"/>
        <v>619</v>
      </c>
      <c r="HZ70" s="61">
        <f t="shared" si="1069"/>
        <v>58</v>
      </c>
      <c r="IA70" s="11">
        <v>410</v>
      </c>
      <c r="IB70" s="12">
        <f t="shared" si="1001"/>
        <v>0.69305331179321483</v>
      </c>
      <c r="IC70" s="11">
        <v>19</v>
      </c>
      <c r="ID70" s="12">
        <f t="shared" si="1002"/>
        <v>4.4289044289044288E-2</v>
      </c>
      <c r="IE70" s="13"/>
      <c r="IF70" s="11"/>
      <c r="IG70" s="11"/>
      <c r="IH70" s="14"/>
      <c r="II70" s="10"/>
      <c r="IJ70" s="11"/>
      <c r="IK70" s="61">
        <f t="shared" si="1070"/>
        <v>617</v>
      </c>
      <c r="IL70" s="61">
        <f t="shared" si="1071"/>
        <v>58</v>
      </c>
      <c r="IM70" s="11">
        <v>426</v>
      </c>
      <c r="IN70" s="12">
        <f t="shared" si="1003"/>
        <v>0.71799027552674233</v>
      </c>
      <c r="IO70" s="11">
        <v>17</v>
      </c>
      <c r="IP70" s="12">
        <f t="shared" si="1004"/>
        <v>3.8374717832957109E-2</v>
      </c>
      <c r="IQ70" s="13"/>
      <c r="IR70" s="11"/>
      <c r="IS70" s="11"/>
      <c r="IT70" s="14"/>
      <c r="IU70" s="10"/>
      <c r="IV70" s="11"/>
      <c r="IW70" s="61">
        <f t="shared" si="1072"/>
        <v>0</v>
      </c>
      <c r="IX70" s="61">
        <f t="shared" si="1073"/>
        <v>40</v>
      </c>
      <c r="IY70" s="11"/>
      <c r="IZ70" s="12" t="e">
        <f t="shared" si="1005"/>
        <v>#DIV/0!</v>
      </c>
      <c r="JA70" s="11"/>
      <c r="JB70" s="12" t="e">
        <f t="shared" si="1006"/>
        <v>#DIV/0!</v>
      </c>
      <c r="JC70" s="13"/>
      <c r="JD70" s="11"/>
      <c r="JE70" s="11"/>
      <c r="JF70" s="14"/>
      <c r="JG70" s="10">
        <f t="shared" si="1007"/>
        <v>5</v>
      </c>
      <c r="JH70" s="14">
        <f t="shared" si="1008"/>
        <v>0</v>
      </c>
      <c r="JI70" s="373">
        <f t="shared" si="1009"/>
        <v>11579</v>
      </c>
      <c r="JJ70" s="11">
        <f t="shared" si="711"/>
        <v>1128</v>
      </c>
      <c r="JK70" s="11">
        <f t="shared" si="1010"/>
        <v>8204</v>
      </c>
      <c r="JL70" s="79">
        <f t="shared" si="1011"/>
        <v>0.70852405216339931</v>
      </c>
      <c r="JM70" s="15">
        <f t="shared" si="1012"/>
        <v>538</v>
      </c>
      <c r="JN70" s="12">
        <f t="shared" si="1013"/>
        <v>6.5577766942954654E-2</v>
      </c>
      <c r="JO70" s="16">
        <v>54.3</v>
      </c>
      <c r="JP70" s="17">
        <v>7594</v>
      </c>
      <c r="JQ70" s="16">
        <f t="shared" si="143"/>
        <v>92.56460263286202</v>
      </c>
      <c r="JR70" s="16">
        <v>166</v>
      </c>
      <c r="JS70" s="369">
        <f t="shared" ref="JS70:JS133" si="1076">JR70/JM70</f>
        <v>0.30855018587360594</v>
      </c>
      <c r="JT70" s="15"/>
      <c r="JU70" s="285"/>
      <c r="JV70" s="404">
        <f t="shared" si="1015"/>
        <v>0.7285899094437257</v>
      </c>
      <c r="JW70" s="401">
        <f t="shared" si="1016"/>
        <v>0.70379023883696779</v>
      </c>
      <c r="JX70" s="406">
        <f t="shared" si="1017"/>
        <v>0.69316416364577937</v>
      </c>
      <c r="JY70" s="743"/>
      <c r="JZ70" s="690"/>
      <c r="KA70" s="746"/>
      <c r="KB70" s="718">
        <f t="shared" ref="KB70" si="1077">SUM(C75,O75,AA75,AM75,AY75,BK75,BW75)</f>
        <v>16</v>
      </c>
      <c r="KC70" s="714"/>
      <c r="KD70" s="714">
        <f t="shared" ref="KD70" si="1078">SUM(CI75,CU75,DG75,DS75,EE75,EQ75,FC75)</f>
        <v>11</v>
      </c>
      <c r="KE70" s="714"/>
      <c r="KF70" s="714">
        <f t="shared" ref="KF70" si="1079">SUM(FO75,GA75,GM75,GY75,HK75,HW75,II75)</f>
        <v>13</v>
      </c>
      <c r="KG70" s="759"/>
      <c r="KH70" s="761" t="s">
        <v>67</v>
      </c>
      <c r="KI70" s="67">
        <f t="shared" si="1024"/>
        <v>1</v>
      </c>
      <c r="KJ70" s="430">
        <f t="shared" ref="KJ70" si="1080">KI70/KB72</f>
        <v>2.5826446280991736E-4</v>
      </c>
      <c r="KK70" s="67">
        <f t="shared" si="1026"/>
        <v>3</v>
      </c>
      <c r="KL70" s="425">
        <f t="shared" ref="KL70" si="1081">KK70/KD72</f>
        <v>7.776049766718507E-4</v>
      </c>
      <c r="KM70" s="67">
        <f t="shared" si="1028"/>
        <v>1</v>
      </c>
      <c r="KN70" s="425">
        <f>KM70/KF72</f>
        <v>2.5853154084798347E-4</v>
      </c>
    </row>
    <row r="71" spans="1:300" ht="19.5" thickBot="1" x14ac:dyDescent="0.3">
      <c r="A71" s="734"/>
      <c r="B71" s="436">
        <f t="shared" si="1029"/>
        <v>45648</v>
      </c>
      <c r="C71" s="10"/>
      <c r="D71" s="11"/>
      <c r="E71" s="61">
        <f t="shared" si="1030"/>
        <v>608</v>
      </c>
      <c r="F71" s="61">
        <f t="shared" si="1030"/>
        <v>58</v>
      </c>
      <c r="G71" s="11">
        <v>450</v>
      </c>
      <c r="H71" s="12">
        <f t="shared" si="964"/>
        <v>0.78618421052631582</v>
      </c>
      <c r="I71" s="11">
        <v>28</v>
      </c>
      <c r="J71" s="12">
        <f t="shared" si="1031"/>
        <v>5.8577405857740586E-2</v>
      </c>
      <c r="K71" s="11"/>
      <c r="L71" s="11"/>
      <c r="M71" s="18"/>
      <c r="N71" s="20"/>
      <c r="O71" s="10"/>
      <c r="P71" s="11"/>
      <c r="Q71" s="61">
        <f t="shared" si="1032"/>
        <v>620</v>
      </c>
      <c r="R71" s="61">
        <f t="shared" si="1033"/>
        <v>57</v>
      </c>
      <c r="S71" s="11">
        <v>414</v>
      </c>
      <c r="T71" s="12">
        <f t="shared" si="965"/>
        <v>0.70483870967741935</v>
      </c>
      <c r="U71" s="11">
        <v>23</v>
      </c>
      <c r="V71" s="12">
        <f t="shared" si="966"/>
        <v>5.2631578947368418E-2</v>
      </c>
      <c r="W71" s="11"/>
      <c r="X71" s="11"/>
      <c r="Y71" s="18"/>
      <c r="Z71" s="20"/>
      <c r="AA71" s="10">
        <v>1</v>
      </c>
      <c r="AB71" s="11"/>
      <c r="AC71" s="61">
        <f t="shared" si="1034"/>
        <v>622</v>
      </c>
      <c r="AD71" s="61">
        <f t="shared" si="1035"/>
        <v>58</v>
      </c>
      <c r="AE71" s="11">
        <v>387</v>
      </c>
      <c r="AF71" s="12">
        <f t="shared" si="967"/>
        <v>0.66237942122186499</v>
      </c>
      <c r="AG71" s="11">
        <v>25</v>
      </c>
      <c r="AH71" s="12">
        <f t="shared" si="968"/>
        <v>6.0679611650485438E-2</v>
      </c>
      <c r="AI71" s="11"/>
      <c r="AJ71" s="11"/>
      <c r="AK71" s="18"/>
      <c r="AL71" s="20"/>
      <c r="AM71" s="10">
        <v>2</v>
      </c>
      <c r="AN71" s="11"/>
      <c r="AO71" s="61">
        <f t="shared" si="1036"/>
        <v>161</v>
      </c>
      <c r="AP71" s="61">
        <f t="shared" si="1037"/>
        <v>17</v>
      </c>
      <c r="AQ71" s="11">
        <v>117</v>
      </c>
      <c r="AR71" s="12">
        <f t="shared" si="969"/>
        <v>0.83850931677018636</v>
      </c>
      <c r="AS71" s="11">
        <v>18</v>
      </c>
      <c r="AT71" s="12">
        <f t="shared" si="970"/>
        <v>0.13333333333333333</v>
      </c>
      <c r="AU71" s="11"/>
      <c r="AV71" s="11"/>
      <c r="AW71" s="18"/>
      <c r="AX71" s="20"/>
      <c r="AY71" s="10">
        <v>1</v>
      </c>
      <c r="AZ71" s="11"/>
      <c r="BA71" s="61">
        <f t="shared" si="1038"/>
        <v>618</v>
      </c>
      <c r="BB71" s="61">
        <f t="shared" si="1039"/>
        <v>57</v>
      </c>
      <c r="BC71" s="11">
        <v>401</v>
      </c>
      <c r="BD71" s="12">
        <f t="shared" si="971"/>
        <v>0.68446601941747576</v>
      </c>
      <c r="BE71" s="11">
        <v>22</v>
      </c>
      <c r="BF71" s="12">
        <f t="shared" si="972"/>
        <v>5.2009456264775412E-2</v>
      </c>
      <c r="BG71" s="11"/>
      <c r="BH71" s="11"/>
      <c r="BI71" s="18"/>
      <c r="BJ71" s="20"/>
      <c r="BK71" s="10"/>
      <c r="BL71" s="11"/>
      <c r="BM71" s="61">
        <f t="shared" si="1040"/>
        <v>617</v>
      </c>
      <c r="BN71" s="61">
        <f t="shared" si="1041"/>
        <v>57</v>
      </c>
      <c r="BO71" s="11">
        <v>404</v>
      </c>
      <c r="BP71" s="12">
        <f t="shared" si="973"/>
        <v>0.70178282009724469</v>
      </c>
      <c r="BQ71" s="11">
        <v>29</v>
      </c>
      <c r="BR71" s="12">
        <f t="shared" si="974"/>
        <v>6.6974595842956119E-2</v>
      </c>
      <c r="BS71" s="11"/>
      <c r="BT71" s="11"/>
      <c r="BU71" s="18"/>
      <c r="BV71" s="20"/>
      <c r="BW71" s="10"/>
      <c r="BX71" s="11"/>
      <c r="BY71" s="61">
        <f t="shared" si="1042"/>
        <v>615</v>
      </c>
      <c r="BZ71" s="61">
        <f t="shared" si="1043"/>
        <v>58</v>
      </c>
      <c r="CA71" s="11">
        <v>409</v>
      </c>
      <c r="CB71" s="12">
        <f t="shared" si="975"/>
        <v>0.73821138211382109</v>
      </c>
      <c r="CC71" s="11">
        <v>45</v>
      </c>
      <c r="CD71" s="12">
        <f t="shared" si="976"/>
        <v>9.9118942731277526E-2</v>
      </c>
      <c r="CE71" s="11"/>
      <c r="CF71" s="11"/>
      <c r="CG71" s="18"/>
      <c r="CH71" s="20"/>
      <c r="CI71" s="10"/>
      <c r="CJ71" s="11"/>
      <c r="CK71" s="61">
        <f t="shared" si="1044"/>
        <v>611</v>
      </c>
      <c r="CL71" s="61">
        <f t="shared" si="1045"/>
        <v>57</v>
      </c>
      <c r="CM71" s="11">
        <v>402</v>
      </c>
      <c r="CN71" s="12">
        <f t="shared" si="977"/>
        <v>0.72176759410801961</v>
      </c>
      <c r="CO71" s="11">
        <v>39</v>
      </c>
      <c r="CP71" s="12">
        <f t="shared" si="978"/>
        <v>8.8435374149659865E-2</v>
      </c>
      <c r="CQ71" s="11"/>
      <c r="CR71" s="11"/>
      <c r="CS71" s="18"/>
      <c r="CT71" s="20"/>
      <c r="CU71" s="10"/>
      <c r="CV71" s="11"/>
      <c r="CW71" s="61">
        <f t="shared" si="1046"/>
        <v>617</v>
      </c>
      <c r="CX71" s="61">
        <f t="shared" si="1047"/>
        <v>57</v>
      </c>
      <c r="CY71" s="11">
        <v>423</v>
      </c>
      <c r="CZ71" s="12">
        <f t="shared" si="979"/>
        <v>0.72123176661264177</v>
      </c>
      <c r="DA71" s="11">
        <v>22</v>
      </c>
      <c r="DB71" s="12">
        <f t="shared" si="980"/>
        <v>4.9438202247191011E-2</v>
      </c>
      <c r="DC71" s="11"/>
      <c r="DD71" s="11"/>
      <c r="DE71" s="18"/>
      <c r="DF71" s="20"/>
      <c r="DG71" s="10"/>
      <c r="DH71" s="11"/>
      <c r="DI71" s="61">
        <f t="shared" si="1048"/>
        <v>615</v>
      </c>
      <c r="DJ71" s="61">
        <f t="shared" si="1049"/>
        <v>58</v>
      </c>
      <c r="DK71" s="11">
        <v>423</v>
      </c>
      <c r="DL71" s="12">
        <f t="shared" si="981"/>
        <v>0.74471544715447158</v>
      </c>
      <c r="DM71" s="11">
        <v>35</v>
      </c>
      <c r="DN71" s="12">
        <f t="shared" si="982"/>
        <v>7.6419213973799124E-2</v>
      </c>
      <c r="DO71" s="11"/>
      <c r="DP71" s="11"/>
      <c r="DQ71" s="18"/>
      <c r="DR71" s="20"/>
      <c r="DS71" s="10">
        <v>1</v>
      </c>
      <c r="DT71" s="11"/>
      <c r="DU71" s="61">
        <f t="shared" si="1050"/>
        <v>164</v>
      </c>
      <c r="DV71" s="61">
        <f t="shared" si="1051"/>
        <v>17</v>
      </c>
      <c r="DW71" s="11">
        <v>114</v>
      </c>
      <c r="DX71" s="12">
        <f t="shared" si="983"/>
        <v>0.77439024390243905</v>
      </c>
      <c r="DY71" s="11">
        <v>13</v>
      </c>
      <c r="DZ71" s="12">
        <f t="shared" si="984"/>
        <v>0.10236220472440945</v>
      </c>
      <c r="EA71" s="11"/>
      <c r="EB71" s="11"/>
      <c r="EC71" s="18"/>
      <c r="ED71" s="20"/>
      <c r="EE71" s="10"/>
      <c r="EF71" s="11"/>
      <c r="EG71" s="61">
        <f t="shared" si="1052"/>
        <v>614</v>
      </c>
      <c r="EH71" s="61">
        <f t="shared" si="1053"/>
        <v>58</v>
      </c>
      <c r="EI71" s="11">
        <v>410</v>
      </c>
      <c r="EJ71" s="12">
        <f t="shared" si="985"/>
        <v>0.71335504885993484</v>
      </c>
      <c r="EK71" s="11">
        <v>28</v>
      </c>
      <c r="EL71" s="12">
        <f t="shared" si="986"/>
        <v>6.3926940639269403E-2</v>
      </c>
      <c r="EM71" s="11"/>
      <c r="EN71" s="11"/>
      <c r="EO71" s="18"/>
      <c r="EP71" s="20"/>
      <c r="EQ71" s="10"/>
      <c r="ER71" s="11"/>
      <c r="ES71" s="61">
        <f t="shared" si="1054"/>
        <v>617</v>
      </c>
      <c r="ET71" s="61">
        <f t="shared" si="1055"/>
        <v>57</v>
      </c>
      <c r="EU71" s="11">
        <v>444</v>
      </c>
      <c r="EV71" s="12">
        <f t="shared" si="987"/>
        <v>0.75688816855753649</v>
      </c>
      <c r="EW71" s="11">
        <v>23</v>
      </c>
      <c r="EX71" s="12">
        <f t="shared" si="988"/>
        <v>4.9250535331905779E-2</v>
      </c>
      <c r="EY71" s="11"/>
      <c r="EZ71" s="11"/>
      <c r="FA71" s="18"/>
      <c r="FB71" s="20"/>
      <c r="FC71" s="10"/>
      <c r="FD71" s="11"/>
      <c r="FE71" s="61">
        <f t="shared" si="1056"/>
        <v>613</v>
      </c>
      <c r="FF71" s="61">
        <f t="shared" si="1057"/>
        <v>58</v>
      </c>
      <c r="FG71" s="11">
        <v>424</v>
      </c>
      <c r="FH71" s="12">
        <f t="shared" si="989"/>
        <v>0.73083197389885812</v>
      </c>
      <c r="FI71" s="11">
        <v>24</v>
      </c>
      <c r="FJ71" s="12">
        <f t="shared" si="990"/>
        <v>5.3571428571428568E-2</v>
      </c>
      <c r="FK71" s="11"/>
      <c r="FL71" s="11"/>
      <c r="FM71" s="18"/>
      <c r="FN71" s="20"/>
      <c r="FO71" s="10"/>
      <c r="FP71" s="11"/>
      <c r="FQ71" s="61">
        <f t="shared" si="1058"/>
        <v>614</v>
      </c>
      <c r="FR71" s="61">
        <f t="shared" si="1059"/>
        <v>57</v>
      </c>
      <c r="FS71" s="11">
        <v>401</v>
      </c>
      <c r="FT71" s="12">
        <f t="shared" si="991"/>
        <v>0.71498371335504884</v>
      </c>
      <c r="FU71" s="11">
        <v>38</v>
      </c>
      <c r="FV71" s="12">
        <f t="shared" si="992"/>
        <v>8.656036446469248E-2</v>
      </c>
      <c r="FW71" s="11"/>
      <c r="FX71" s="11"/>
      <c r="FY71" s="18"/>
      <c r="FZ71" s="20"/>
      <c r="GA71" s="10"/>
      <c r="GB71" s="11"/>
      <c r="GC71" s="61">
        <f t="shared" si="1060"/>
        <v>608</v>
      </c>
      <c r="GD71" s="61">
        <f t="shared" si="1061"/>
        <v>58</v>
      </c>
      <c r="GE71" s="11">
        <v>412</v>
      </c>
      <c r="GF71" s="12">
        <f t="shared" si="993"/>
        <v>0.72203947368421051</v>
      </c>
      <c r="GG71" s="11">
        <v>27</v>
      </c>
      <c r="GH71" s="12">
        <f t="shared" si="994"/>
        <v>6.1503416856492028E-2</v>
      </c>
      <c r="GI71" s="11"/>
      <c r="GJ71" s="11"/>
      <c r="GK71" s="18"/>
      <c r="GL71" s="20"/>
      <c r="GM71" s="10"/>
      <c r="GN71" s="11"/>
      <c r="GO71" s="61">
        <f t="shared" si="1062"/>
        <v>619</v>
      </c>
      <c r="GP71" s="61">
        <f t="shared" si="1063"/>
        <v>57</v>
      </c>
      <c r="GQ71" s="11">
        <v>410</v>
      </c>
      <c r="GR71" s="12">
        <f t="shared" si="995"/>
        <v>0.69143780290791601</v>
      </c>
      <c r="GS71" s="11">
        <v>18</v>
      </c>
      <c r="GT71" s="12">
        <f t="shared" si="996"/>
        <v>4.2056074766355138E-2</v>
      </c>
      <c r="GU71" s="11"/>
      <c r="GV71" s="11"/>
      <c r="GW71" s="18"/>
      <c r="GX71" s="20"/>
      <c r="GY71" s="10"/>
      <c r="GZ71" s="11"/>
      <c r="HA71" s="61">
        <f t="shared" si="1064"/>
        <v>166</v>
      </c>
      <c r="HB71" s="61">
        <f t="shared" si="1065"/>
        <v>18</v>
      </c>
      <c r="HC71" s="11">
        <v>118</v>
      </c>
      <c r="HD71" s="12">
        <f t="shared" si="997"/>
        <v>0.76506024096385539</v>
      </c>
      <c r="HE71" s="11">
        <v>9</v>
      </c>
      <c r="HF71" s="12">
        <f t="shared" si="998"/>
        <v>7.0866141732283464E-2</v>
      </c>
      <c r="HG71" s="11"/>
      <c r="HH71" s="11"/>
      <c r="HI71" s="18"/>
      <c r="HJ71" s="20"/>
      <c r="HK71" s="10"/>
      <c r="HL71" s="11"/>
      <c r="HM71" s="61">
        <f t="shared" si="1066"/>
        <v>619</v>
      </c>
      <c r="HN71" s="61">
        <f t="shared" si="1067"/>
        <v>58</v>
      </c>
      <c r="HO71" s="11">
        <v>403</v>
      </c>
      <c r="HP71" s="12">
        <f t="shared" si="999"/>
        <v>0.69305331179321483</v>
      </c>
      <c r="HQ71" s="11">
        <v>26</v>
      </c>
      <c r="HR71" s="12">
        <f t="shared" si="1000"/>
        <v>6.0606060606060608E-2</v>
      </c>
      <c r="HS71" s="11"/>
      <c r="HT71" s="11"/>
      <c r="HU71" s="18"/>
      <c r="HV71" s="20"/>
      <c r="HW71" s="10">
        <v>1</v>
      </c>
      <c r="HX71" s="11"/>
      <c r="HY71" s="61">
        <f t="shared" si="1068"/>
        <v>618</v>
      </c>
      <c r="HZ71" s="61">
        <f t="shared" si="1069"/>
        <v>58</v>
      </c>
      <c r="IA71" s="11">
        <v>413</v>
      </c>
      <c r="IB71" s="12">
        <f t="shared" si="1001"/>
        <v>0.71359223300970875</v>
      </c>
      <c r="IC71" s="11">
        <v>28</v>
      </c>
      <c r="ID71" s="12">
        <f t="shared" si="1002"/>
        <v>6.3492063492063489E-2</v>
      </c>
      <c r="IE71" s="11"/>
      <c r="IF71" s="11"/>
      <c r="IG71" s="18"/>
      <c r="IH71" s="20"/>
      <c r="II71" s="10"/>
      <c r="IJ71" s="11"/>
      <c r="IK71" s="61">
        <f t="shared" si="1070"/>
        <v>617</v>
      </c>
      <c r="IL71" s="61">
        <f t="shared" si="1071"/>
        <v>58</v>
      </c>
      <c r="IM71" s="11">
        <v>450</v>
      </c>
      <c r="IN71" s="12">
        <f t="shared" si="1003"/>
        <v>0.76499189627228525</v>
      </c>
      <c r="IO71" s="11">
        <v>22</v>
      </c>
      <c r="IP71" s="12">
        <f t="shared" si="1004"/>
        <v>4.6610169491525424E-2</v>
      </c>
      <c r="IQ71" s="11"/>
      <c r="IR71" s="11"/>
      <c r="IS71" s="18"/>
      <c r="IT71" s="20"/>
      <c r="IU71" s="10"/>
      <c r="IV71" s="11"/>
      <c r="IW71" s="61">
        <f t="shared" si="1072"/>
        <v>0</v>
      </c>
      <c r="IX71" s="61">
        <f t="shared" si="1073"/>
        <v>40</v>
      </c>
      <c r="IY71" s="11"/>
      <c r="IZ71" s="12" t="e">
        <f t="shared" si="1005"/>
        <v>#DIV/0!</v>
      </c>
      <c r="JA71" s="11"/>
      <c r="JB71" s="12" t="e">
        <f t="shared" si="1006"/>
        <v>#DIV/0!</v>
      </c>
      <c r="JC71" s="11"/>
      <c r="JD71" s="11"/>
      <c r="JE71" s="18"/>
      <c r="JF71" s="20"/>
      <c r="JG71" s="10">
        <f t="shared" si="1007"/>
        <v>6</v>
      </c>
      <c r="JH71" s="14">
        <f t="shared" si="1008"/>
        <v>0</v>
      </c>
      <c r="JI71" s="373">
        <f t="shared" si="1009"/>
        <v>11573</v>
      </c>
      <c r="JJ71" s="11">
        <f t="shared" si="711"/>
        <v>1128</v>
      </c>
      <c r="JK71" s="11">
        <f t="shared" si="1010"/>
        <v>8371</v>
      </c>
      <c r="JL71" s="79">
        <f t="shared" si="1011"/>
        <v>0.72332152423744922</v>
      </c>
      <c r="JM71" s="15">
        <f t="shared" si="1012"/>
        <v>542</v>
      </c>
      <c r="JN71" s="12">
        <f t="shared" si="1013"/>
        <v>6.4747342014096279E-2</v>
      </c>
      <c r="JO71" s="16">
        <v>54.6</v>
      </c>
      <c r="JP71" s="17">
        <v>7774</v>
      </c>
      <c r="JQ71" s="16">
        <f t="shared" si="143"/>
        <v>92.868235575200103</v>
      </c>
      <c r="JR71" s="16">
        <v>171</v>
      </c>
      <c r="JS71" s="369">
        <f t="shared" si="1076"/>
        <v>0.31549815498154982</v>
      </c>
      <c r="JT71" s="18"/>
      <c r="JU71" s="21"/>
      <c r="JV71" s="404">
        <f t="shared" si="1015"/>
        <v>0.71794871794871795</v>
      </c>
      <c r="JW71" s="401">
        <f t="shared" si="1016"/>
        <v>0.73331602181251621</v>
      </c>
      <c r="JX71" s="406">
        <f t="shared" si="1017"/>
        <v>0.71872571872571878</v>
      </c>
      <c r="JY71" s="743"/>
      <c r="JZ71" s="690"/>
      <c r="KA71" s="746"/>
      <c r="KB71" s="719"/>
      <c r="KC71" s="716"/>
      <c r="KD71" s="716"/>
      <c r="KE71" s="716"/>
      <c r="KF71" s="716"/>
      <c r="KG71" s="760"/>
      <c r="KH71" s="758"/>
      <c r="KI71" s="67">
        <f t="shared" si="1024"/>
        <v>4</v>
      </c>
      <c r="KJ71" s="430">
        <f t="shared" ref="KJ71" si="1082">KI71/KB72</f>
        <v>1.0330578512396695E-3</v>
      </c>
      <c r="KK71" s="67">
        <f t="shared" si="1026"/>
        <v>1</v>
      </c>
      <c r="KL71" s="425">
        <f t="shared" ref="KL71" si="1083">KK71/KD72</f>
        <v>2.592016588906169E-4</v>
      </c>
      <c r="KM71" s="67">
        <f t="shared" si="1028"/>
        <v>1</v>
      </c>
      <c r="KN71" s="425">
        <f>KM71/KF72</f>
        <v>2.5853154084798347E-4</v>
      </c>
    </row>
    <row r="72" spans="1:300" ht="19.5" thickTop="1" x14ac:dyDescent="0.25">
      <c r="A72" s="734"/>
      <c r="B72" s="436">
        <f>+B71+1</f>
        <v>45649</v>
      </c>
      <c r="C72" s="10"/>
      <c r="D72" s="11"/>
      <c r="E72" s="61">
        <f t="shared" si="1030"/>
        <v>608</v>
      </c>
      <c r="F72" s="61">
        <f t="shared" si="1030"/>
        <v>58</v>
      </c>
      <c r="G72" s="11">
        <v>440</v>
      </c>
      <c r="H72" s="12">
        <f t="shared" si="964"/>
        <v>0.77960526315789469</v>
      </c>
      <c r="I72" s="11">
        <v>34</v>
      </c>
      <c r="J72" s="12">
        <f t="shared" si="1031"/>
        <v>7.1729957805907171E-2</v>
      </c>
      <c r="K72" s="13"/>
      <c r="L72" s="13"/>
      <c r="M72" s="25"/>
      <c r="N72" s="37"/>
      <c r="O72" s="10"/>
      <c r="P72" s="11"/>
      <c r="Q72" s="61">
        <f t="shared" si="1032"/>
        <v>620</v>
      </c>
      <c r="R72" s="61">
        <f t="shared" si="1033"/>
        <v>57</v>
      </c>
      <c r="S72" s="11">
        <v>429</v>
      </c>
      <c r="T72" s="12">
        <f t="shared" si="965"/>
        <v>0.74516129032258061</v>
      </c>
      <c r="U72" s="11">
        <v>33</v>
      </c>
      <c r="V72" s="12">
        <f t="shared" si="966"/>
        <v>7.1428571428571425E-2</v>
      </c>
      <c r="W72" s="13"/>
      <c r="X72" s="13"/>
      <c r="Y72" s="25"/>
      <c r="Z72" s="37"/>
      <c r="AA72" s="10"/>
      <c r="AB72" s="11"/>
      <c r="AC72" s="61">
        <f t="shared" si="1034"/>
        <v>622</v>
      </c>
      <c r="AD72" s="61">
        <f t="shared" si="1035"/>
        <v>58</v>
      </c>
      <c r="AE72" s="11">
        <v>385</v>
      </c>
      <c r="AF72" s="12">
        <f t="shared" si="967"/>
        <v>0.66720257234726688</v>
      </c>
      <c r="AG72" s="11">
        <v>30</v>
      </c>
      <c r="AH72" s="12">
        <f t="shared" si="968"/>
        <v>7.2289156626506021E-2</v>
      </c>
      <c r="AI72" s="13"/>
      <c r="AJ72" s="13"/>
      <c r="AK72" s="25"/>
      <c r="AL72" s="37"/>
      <c r="AM72" s="10">
        <v>2</v>
      </c>
      <c r="AN72" s="11"/>
      <c r="AO72" s="61">
        <f t="shared" si="1036"/>
        <v>159</v>
      </c>
      <c r="AP72" s="61">
        <f t="shared" si="1037"/>
        <v>17</v>
      </c>
      <c r="AQ72" s="11">
        <v>100</v>
      </c>
      <c r="AR72" s="12">
        <v>0.08</v>
      </c>
      <c r="AS72" s="11"/>
      <c r="AT72" s="12">
        <f t="shared" si="970"/>
        <v>0</v>
      </c>
      <c r="AU72" s="13"/>
      <c r="AV72" s="13"/>
      <c r="AW72" s="25"/>
      <c r="AX72" s="37"/>
      <c r="AY72" s="10">
        <v>1</v>
      </c>
      <c r="AZ72" s="11"/>
      <c r="BA72" s="61">
        <f t="shared" si="1038"/>
        <v>617</v>
      </c>
      <c r="BB72" s="61">
        <f t="shared" si="1039"/>
        <v>57</v>
      </c>
      <c r="BC72" s="11">
        <v>416</v>
      </c>
      <c r="BD72" s="12">
        <f t="shared" si="971"/>
        <v>0.71150729335494323</v>
      </c>
      <c r="BE72" s="11">
        <v>23</v>
      </c>
      <c r="BF72" s="12">
        <f t="shared" si="972"/>
        <v>5.2391799544419138E-2</v>
      </c>
      <c r="BG72" s="13"/>
      <c r="BH72" s="13"/>
      <c r="BI72" s="25"/>
      <c r="BJ72" s="37"/>
      <c r="BK72" s="10"/>
      <c r="BL72" s="11"/>
      <c r="BM72" s="61">
        <f t="shared" si="1040"/>
        <v>617</v>
      </c>
      <c r="BN72" s="61">
        <f t="shared" si="1041"/>
        <v>57</v>
      </c>
      <c r="BO72" s="11">
        <v>424</v>
      </c>
      <c r="BP72" s="12">
        <f t="shared" si="973"/>
        <v>0.73905996758508918</v>
      </c>
      <c r="BQ72" s="11">
        <v>32</v>
      </c>
      <c r="BR72" s="12">
        <f t="shared" si="974"/>
        <v>7.0175438596491224E-2</v>
      </c>
      <c r="BS72" s="13"/>
      <c r="BT72" s="13"/>
      <c r="BU72" s="25"/>
      <c r="BV72" s="37"/>
      <c r="BW72" s="10">
        <v>1</v>
      </c>
      <c r="BX72" s="11"/>
      <c r="BY72" s="61">
        <f t="shared" si="1042"/>
        <v>614</v>
      </c>
      <c r="BZ72" s="61">
        <f t="shared" si="1043"/>
        <v>58</v>
      </c>
      <c r="CA72" s="11">
        <v>394</v>
      </c>
      <c r="CB72" s="12">
        <f t="shared" si="975"/>
        <v>0.71009771986970682</v>
      </c>
      <c r="CC72" s="11">
        <v>42</v>
      </c>
      <c r="CD72" s="12">
        <f t="shared" si="976"/>
        <v>9.6330275229357804E-2</v>
      </c>
      <c r="CE72" s="13"/>
      <c r="CF72" s="13"/>
      <c r="CG72" s="25"/>
      <c r="CH72" s="37"/>
      <c r="CI72" s="10"/>
      <c r="CJ72" s="11"/>
      <c r="CK72" s="61">
        <f t="shared" si="1044"/>
        <v>611</v>
      </c>
      <c r="CL72" s="61">
        <f t="shared" si="1045"/>
        <v>57</v>
      </c>
      <c r="CM72" s="11">
        <v>388</v>
      </c>
      <c r="CN72" s="12">
        <f t="shared" si="977"/>
        <v>0.70049099836333883</v>
      </c>
      <c r="CO72" s="11">
        <v>40</v>
      </c>
      <c r="CP72" s="12">
        <f t="shared" si="978"/>
        <v>9.3457943925233641E-2</v>
      </c>
      <c r="CQ72" s="13"/>
      <c r="CR72" s="13"/>
      <c r="CS72" s="25"/>
      <c r="CT72" s="37"/>
      <c r="CU72" s="10"/>
      <c r="CV72" s="11"/>
      <c r="CW72" s="61">
        <f t="shared" si="1046"/>
        <v>617</v>
      </c>
      <c r="CX72" s="61">
        <f t="shared" si="1047"/>
        <v>57</v>
      </c>
      <c r="CY72" s="11">
        <v>401</v>
      </c>
      <c r="CZ72" s="12">
        <f t="shared" si="979"/>
        <v>0.68071312803889794</v>
      </c>
      <c r="DA72" s="11">
        <v>19</v>
      </c>
      <c r="DB72" s="12">
        <f t="shared" si="980"/>
        <v>4.5238095238095237E-2</v>
      </c>
      <c r="DC72" s="13"/>
      <c r="DD72" s="13"/>
      <c r="DE72" s="25"/>
      <c r="DF72" s="37"/>
      <c r="DG72" s="10"/>
      <c r="DH72" s="11"/>
      <c r="DI72" s="61">
        <f t="shared" si="1048"/>
        <v>615</v>
      </c>
      <c r="DJ72" s="61">
        <f t="shared" si="1049"/>
        <v>58</v>
      </c>
      <c r="DK72" s="11">
        <v>426</v>
      </c>
      <c r="DL72" s="12">
        <f t="shared" si="981"/>
        <v>0.7544715447154472</v>
      </c>
      <c r="DM72" s="11">
        <v>38</v>
      </c>
      <c r="DN72" s="12">
        <f t="shared" si="982"/>
        <v>8.1896551724137928E-2</v>
      </c>
      <c r="DO72" s="13"/>
      <c r="DP72" s="13"/>
      <c r="DQ72" s="25"/>
      <c r="DR72" s="37"/>
      <c r="DS72" s="10">
        <v>2</v>
      </c>
      <c r="DT72" s="11"/>
      <c r="DU72" s="61">
        <f t="shared" si="1050"/>
        <v>162</v>
      </c>
      <c r="DV72" s="61">
        <f t="shared" si="1051"/>
        <v>17</v>
      </c>
      <c r="DW72" s="11">
        <v>101</v>
      </c>
      <c r="DX72" s="12">
        <f t="shared" si="983"/>
        <v>0.72839506172839508</v>
      </c>
      <c r="DY72" s="11">
        <v>17</v>
      </c>
      <c r="DZ72" s="12">
        <f t="shared" si="984"/>
        <v>0.1440677966101695</v>
      </c>
      <c r="EA72" s="13"/>
      <c r="EB72" s="13"/>
      <c r="EC72" s="25"/>
      <c r="ED72" s="37"/>
      <c r="EE72" s="10"/>
      <c r="EF72" s="11"/>
      <c r="EG72" s="61">
        <f t="shared" si="1052"/>
        <v>614</v>
      </c>
      <c r="EH72" s="61">
        <f t="shared" si="1053"/>
        <v>58</v>
      </c>
      <c r="EI72" s="11">
        <v>385</v>
      </c>
      <c r="EJ72" s="12">
        <f t="shared" si="985"/>
        <v>0.70195439739413679</v>
      </c>
      <c r="EK72" s="11">
        <v>46</v>
      </c>
      <c r="EL72" s="12">
        <f t="shared" si="986"/>
        <v>0.10672853828306264</v>
      </c>
      <c r="EM72" s="13"/>
      <c r="EN72" s="13"/>
      <c r="EO72" s="25"/>
      <c r="EP72" s="37"/>
      <c r="EQ72" s="10"/>
      <c r="ER72" s="11"/>
      <c r="ES72" s="61">
        <f t="shared" si="1054"/>
        <v>617</v>
      </c>
      <c r="ET72" s="61">
        <f t="shared" si="1055"/>
        <v>57</v>
      </c>
      <c r="EU72" s="11">
        <v>446</v>
      </c>
      <c r="EV72" s="12">
        <f t="shared" si="987"/>
        <v>0.75202593192868716</v>
      </c>
      <c r="EW72" s="11">
        <v>18</v>
      </c>
      <c r="EX72" s="12">
        <f t="shared" si="988"/>
        <v>3.8793103448275863E-2</v>
      </c>
      <c r="EY72" s="13"/>
      <c r="EZ72" s="13"/>
      <c r="FA72" s="25"/>
      <c r="FB72" s="37"/>
      <c r="FC72" s="10"/>
      <c r="FD72" s="11"/>
      <c r="FE72" s="61">
        <f t="shared" si="1056"/>
        <v>613</v>
      </c>
      <c r="FF72" s="61">
        <f t="shared" si="1057"/>
        <v>58</v>
      </c>
      <c r="FG72" s="11">
        <v>420</v>
      </c>
      <c r="FH72" s="12">
        <f t="shared" si="989"/>
        <v>0.72267536704730828</v>
      </c>
      <c r="FI72" s="11">
        <v>23</v>
      </c>
      <c r="FJ72" s="12">
        <f t="shared" si="990"/>
        <v>5.1918735891647853E-2</v>
      </c>
      <c r="FK72" s="13"/>
      <c r="FL72" s="13"/>
      <c r="FM72" s="25"/>
      <c r="FN72" s="37"/>
      <c r="FO72" s="10"/>
      <c r="FP72" s="11"/>
      <c r="FQ72" s="61">
        <f t="shared" si="1058"/>
        <v>614</v>
      </c>
      <c r="FR72" s="61">
        <f t="shared" si="1059"/>
        <v>57</v>
      </c>
      <c r="FS72" s="11">
        <v>397</v>
      </c>
      <c r="FT72" s="12">
        <f t="shared" si="991"/>
        <v>0.7263843648208469</v>
      </c>
      <c r="FU72" s="11">
        <v>49</v>
      </c>
      <c r="FV72" s="12">
        <f t="shared" si="992"/>
        <v>0.10986547085201794</v>
      </c>
      <c r="FW72" s="13"/>
      <c r="FX72" s="13"/>
      <c r="FY72" s="25"/>
      <c r="FZ72" s="37"/>
      <c r="GA72" s="10"/>
      <c r="GB72" s="11"/>
      <c r="GC72" s="61">
        <f t="shared" si="1060"/>
        <v>608</v>
      </c>
      <c r="GD72" s="61">
        <f t="shared" si="1061"/>
        <v>58</v>
      </c>
      <c r="GE72" s="11">
        <v>421</v>
      </c>
      <c r="GF72" s="12">
        <f t="shared" si="993"/>
        <v>0.73684210526315785</v>
      </c>
      <c r="GG72" s="11">
        <v>27</v>
      </c>
      <c r="GH72" s="12">
        <f t="shared" si="994"/>
        <v>6.0267857142857144E-2</v>
      </c>
      <c r="GI72" s="13"/>
      <c r="GJ72" s="13"/>
      <c r="GK72" s="25"/>
      <c r="GL72" s="37"/>
      <c r="GM72" s="10"/>
      <c r="GN72" s="11"/>
      <c r="GO72" s="61">
        <f t="shared" si="1062"/>
        <v>619</v>
      </c>
      <c r="GP72" s="61">
        <f t="shared" si="1063"/>
        <v>57</v>
      </c>
      <c r="GQ72" s="11">
        <v>432</v>
      </c>
      <c r="GR72" s="12">
        <f t="shared" si="995"/>
        <v>0.74636510500807751</v>
      </c>
      <c r="GS72" s="11">
        <v>30</v>
      </c>
      <c r="GT72" s="12">
        <f t="shared" si="996"/>
        <v>6.4935064935064929E-2</v>
      </c>
      <c r="GU72" s="13"/>
      <c r="GV72" s="13"/>
      <c r="GW72" s="25"/>
      <c r="GX72" s="37"/>
      <c r="GY72" s="10">
        <v>1</v>
      </c>
      <c r="GZ72" s="11"/>
      <c r="HA72" s="61">
        <f t="shared" si="1064"/>
        <v>165</v>
      </c>
      <c r="HB72" s="61">
        <f t="shared" si="1065"/>
        <v>18</v>
      </c>
      <c r="HC72" s="11">
        <v>107</v>
      </c>
      <c r="HD72" s="12">
        <f t="shared" si="997"/>
        <v>0.75151515151515147</v>
      </c>
      <c r="HE72" s="11">
        <v>17</v>
      </c>
      <c r="HF72" s="12">
        <f t="shared" si="998"/>
        <v>0.13709677419354838</v>
      </c>
      <c r="HG72" s="13"/>
      <c r="HH72" s="13"/>
      <c r="HI72" s="25"/>
      <c r="HJ72" s="37"/>
      <c r="HK72" s="10"/>
      <c r="HL72" s="11"/>
      <c r="HM72" s="61">
        <f t="shared" si="1066"/>
        <v>619</v>
      </c>
      <c r="HN72" s="61">
        <f t="shared" si="1067"/>
        <v>58</v>
      </c>
      <c r="HO72" s="11">
        <v>429</v>
      </c>
      <c r="HP72" s="12">
        <f t="shared" si="999"/>
        <v>0.73505654281098542</v>
      </c>
      <c r="HQ72" s="11">
        <v>26</v>
      </c>
      <c r="HR72" s="12">
        <f t="shared" si="1000"/>
        <v>5.7142857142857141E-2</v>
      </c>
      <c r="HS72" s="13"/>
      <c r="HT72" s="13"/>
      <c r="HU72" s="25"/>
      <c r="HV72" s="37"/>
      <c r="HW72" s="10"/>
      <c r="HX72" s="11"/>
      <c r="HY72" s="61">
        <f t="shared" si="1068"/>
        <v>618</v>
      </c>
      <c r="HZ72" s="61">
        <f t="shared" si="1069"/>
        <v>58</v>
      </c>
      <c r="IA72" s="11">
        <v>417</v>
      </c>
      <c r="IB72" s="12">
        <f t="shared" si="1001"/>
        <v>0.71035598705501624</v>
      </c>
      <c r="IC72" s="11">
        <v>22</v>
      </c>
      <c r="ID72" s="12">
        <f t="shared" si="1002"/>
        <v>5.011389521640091E-2</v>
      </c>
      <c r="IE72" s="13"/>
      <c r="IF72" s="13"/>
      <c r="IG72" s="25"/>
      <c r="IH72" s="37"/>
      <c r="II72" s="10"/>
      <c r="IJ72" s="11"/>
      <c r="IK72" s="61">
        <f t="shared" si="1070"/>
        <v>617</v>
      </c>
      <c r="IL72" s="61">
        <f t="shared" si="1071"/>
        <v>58</v>
      </c>
      <c r="IM72" s="11">
        <v>424</v>
      </c>
      <c r="IN72" s="12">
        <f t="shared" si="1003"/>
        <v>0.71799027552674233</v>
      </c>
      <c r="IO72" s="11">
        <v>19</v>
      </c>
      <c r="IP72" s="12">
        <f t="shared" si="1004"/>
        <v>4.2889390519187359E-2</v>
      </c>
      <c r="IQ72" s="13"/>
      <c r="IR72" s="13"/>
      <c r="IS72" s="25"/>
      <c r="IT72" s="37"/>
      <c r="IU72" s="10"/>
      <c r="IV72" s="11"/>
      <c r="IW72" s="61">
        <f t="shared" si="1072"/>
        <v>0</v>
      </c>
      <c r="IX72" s="61">
        <f t="shared" si="1073"/>
        <v>40</v>
      </c>
      <c r="IY72" s="11"/>
      <c r="IZ72" s="12" t="e">
        <f t="shared" si="1005"/>
        <v>#DIV/0!</v>
      </c>
      <c r="JA72" s="11"/>
      <c r="JB72" s="12" t="e">
        <f t="shared" si="1006"/>
        <v>#DIV/0!</v>
      </c>
      <c r="JC72" s="13"/>
      <c r="JD72" s="13"/>
      <c r="JE72" s="25"/>
      <c r="JF72" s="37"/>
      <c r="JG72" s="10">
        <f t="shared" si="1007"/>
        <v>7</v>
      </c>
      <c r="JH72" s="14">
        <f t="shared" si="1008"/>
        <v>0</v>
      </c>
      <c r="JI72" s="373">
        <f t="shared" si="1009"/>
        <v>11566</v>
      </c>
      <c r="JJ72" s="11">
        <f t="shared" si="711"/>
        <v>1128</v>
      </c>
      <c r="JK72" s="11">
        <f t="shared" si="1010"/>
        <v>8367</v>
      </c>
      <c r="JL72" s="79">
        <f t="shared" si="1011"/>
        <v>0.72341345322496975</v>
      </c>
      <c r="JM72" s="15">
        <f t="shared" si="1012"/>
        <v>585</v>
      </c>
      <c r="JN72" s="12">
        <f t="shared" si="1013"/>
        <v>6.9917533166009321E-2</v>
      </c>
      <c r="JO72" s="16">
        <v>55.6</v>
      </c>
      <c r="JP72" s="17">
        <v>7732</v>
      </c>
      <c r="JQ72" s="16">
        <f t="shared" si="143"/>
        <v>92.410660929843431</v>
      </c>
      <c r="JR72" s="16">
        <v>198</v>
      </c>
      <c r="JS72" s="369">
        <f t="shared" si="1076"/>
        <v>0.33846153846153848</v>
      </c>
      <c r="JT72" s="23"/>
      <c r="JU72" s="399"/>
      <c r="JV72" s="404">
        <f t="shared" si="1015"/>
        <v>0.72128597355457613</v>
      </c>
      <c r="JW72" s="401">
        <f t="shared" si="1016"/>
        <v>0.71914783060535203</v>
      </c>
      <c r="JX72" s="406">
        <f t="shared" si="1017"/>
        <v>0.72979274611398959</v>
      </c>
      <c r="JY72" s="743"/>
      <c r="JZ72" s="690"/>
      <c r="KA72" s="746"/>
      <c r="KB72" s="718">
        <f t="shared" ref="KB72" si="1084">SUM(E65,Q65,AC65,AO65,BA65,BM65,BY65)</f>
        <v>3872</v>
      </c>
      <c r="KC72" s="714"/>
      <c r="KD72" s="714">
        <f t="shared" ref="KD72" si="1085">SUM(CK65,CW65,DI65,DU65,EG65,ES65,FE65)</f>
        <v>3858</v>
      </c>
      <c r="KE72" s="714"/>
      <c r="KF72" s="714">
        <f t="shared" ref="KF72" si="1086">SUM(FQ65,GC65,GO65,HA65,HM65,HY65,IK65)</f>
        <v>3868</v>
      </c>
      <c r="KG72" s="759"/>
      <c r="KH72" s="761" t="s">
        <v>65</v>
      </c>
      <c r="KI72" s="67">
        <f t="shared" si="1024"/>
        <v>4</v>
      </c>
      <c r="KJ72" s="430">
        <f t="shared" ref="KJ72" si="1087">KI72/KB72</f>
        <v>1.0330578512396695E-3</v>
      </c>
      <c r="KK72" s="67">
        <f t="shared" si="1026"/>
        <v>2</v>
      </c>
      <c r="KL72" s="425">
        <f t="shared" ref="KL72" si="1088">KK72/KD72</f>
        <v>5.184033177812338E-4</v>
      </c>
      <c r="KM72" s="67">
        <f t="shared" si="1028"/>
        <v>1</v>
      </c>
      <c r="KN72" s="425">
        <f>KM72/KF72</f>
        <v>2.5853154084798347E-4</v>
      </c>
    </row>
    <row r="73" spans="1:300" ht="19.5" thickBot="1" x14ac:dyDescent="0.3">
      <c r="A73" s="734"/>
      <c r="B73" s="436">
        <f t="shared" si="1029"/>
        <v>45650</v>
      </c>
      <c r="C73" s="10"/>
      <c r="D73" s="11"/>
      <c r="E73" s="61">
        <f t="shared" si="1030"/>
        <v>608</v>
      </c>
      <c r="F73" s="61">
        <f t="shared" si="1030"/>
        <v>58</v>
      </c>
      <c r="G73" s="11">
        <v>455</v>
      </c>
      <c r="H73" s="12">
        <f t="shared" si="964"/>
        <v>0.78289473684210531</v>
      </c>
      <c r="I73" s="11">
        <v>21</v>
      </c>
      <c r="J73" s="12">
        <f t="shared" si="1031"/>
        <v>4.4117647058823532E-2</v>
      </c>
      <c r="K73" s="13"/>
      <c r="L73" s="11"/>
      <c r="M73" s="25"/>
      <c r="N73" s="37"/>
      <c r="O73" s="10"/>
      <c r="P73" s="11"/>
      <c r="Q73" s="61">
        <f t="shared" si="1032"/>
        <v>620</v>
      </c>
      <c r="R73" s="61">
        <f t="shared" si="1033"/>
        <v>57</v>
      </c>
      <c r="S73" s="11">
        <v>425</v>
      </c>
      <c r="T73" s="12">
        <f t="shared" si="965"/>
        <v>0.73870967741935489</v>
      </c>
      <c r="U73" s="11">
        <v>33</v>
      </c>
      <c r="V73" s="12">
        <f t="shared" si="966"/>
        <v>7.2052401746724892E-2</v>
      </c>
      <c r="W73" s="13"/>
      <c r="X73" s="11"/>
      <c r="Y73" s="25"/>
      <c r="Z73" s="37"/>
      <c r="AA73" s="10"/>
      <c r="AB73" s="11"/>
      <c r="AC73" s="61">
        <f t="shared" si="1034"/>
        <v>622</v>
      </c>
      <c r="AD73" s="61">
        <f t="shared" si="1035"/>
        <v>58</v>
      </c>
      <c r="AE73" s="11">
        <v>392</v>
      </c>
      <c r="AF73" s="12">
        <f t="shared" si="967"/>
        <v>0.67363344051446949</v>
      </c>
      <c r="AG73" s="11">
        <v>27</v>
      </c>
      <c r="AH73" s="12">
        <f t="shared" si="968"/>
        <v>6.4439140811455853E-2</v>
      </c>
      <c r="AI73" s="13"/>
      <c r="AJ73" s="11"/>
      <c r="AK73" s="25"/>
      <c r="AL73" s="37"/>
      <c r="AM73" s="10"/>
      <c r="AN73" s="11"/>
      <c r="AO73" s="61">
        <f t="shared" si="1036"/>
        <v>159</v>
      </c>
      <c r="AP73" s="61">
        <f t="shared" si="1037"/>
        <v>17</v>
      </c>
      <c r="AQ73" s="11">
        <v>123</v>
      </c>
      <c r="AR73" s="12">
        <f t="shared" si="969"/>
        <v>0.85534591194968557</v>
      </c>
      <c r="AS73" s="11">
        <v>13</v>
      </c>
      <c r="AT73" s="12">
        <f t="shared" si="970"/>
        <v>9.5588235294117641E-2</v>
      </c>
      <c r="AU73" s="13"/>
      <c r="AV73" s="11"/>
      <c r="AW73" s="25"/>
      <c r="AX73" s="37"/>
      <c r="AY73" s="10">
        <v>1</v>
      </c>
      <c r="AZ73" s="11"/>
      <c r="BA73" s="61">
        <f t="shared" si="1038"/>
        <v>616</v>
      </c>
      <c r="BB73" s="61">
        <f t="shared" si="1039"/>
        <v>57</v>
      </c>
      <c r="BC73" s="11">
        <v>410</v>
      </c>
      <c r="BD73" s="12">
        <f t="shared" si="971"/>
        <v>0.68344155844155841</v>
      </c>
      <c r="BE73" s="11">
        <v>11</v>
      </c>
      <c r="BF73" s="12">
        <f t="shared" si="972"/>
        <v>2.6128266033254157E-2</v>
      </c>
      <c r="BG73" s="13"/>
      <c r="BH73" s="11"/>
      <c r="BI73" s="25"/>
      <c r="BJ73" s="37"/>
      <c r="BK73" s="10"/>
      <c r="BL73" s="11"/>
      <c r="BM73" s="61">
        <f t="shared" si="1040"/>
        <v>617</v>
      </c>
      <c r="BN73" s="61">
        <f t="shared" si="1041"/>
        <v>57</v>
      </c>
      <c r="BO73" s="11">
        <v>449</v>
      </c>
      <c r="BP73" s="12">
        <f t="shared" si="973"/>
        <v>0.7682333873581848</v>
      </c>
      <c r="BQ73" s="11">
        <v>25</v>
      </c>
      <c r="BR73" s="12">
        <f t="shared" si="974"/>
        <v>5.2742616033755275E-2</v>
      </c>
      <c r="BS73" s="13"/>
      <c r="BT73" s="11"/>
      <c r="BU73" s="25"/>
      <c r="BV73" s="37"/>
      <c r="BW73" s="10"/>
      <c r="BX73" s="11"/>
      <c r="BY73" s="61">
        <f t="shared" si="1042"/>
        <v>614</v>
      </c>
      <c r="BZ73" s="61">
        <f t="shared" si="1043"/>
        <v>58</v>
      </c>
      <c r="CA73" s="11">
        <v>395</v>
      </c>
      <c r="CB73" s="12">
        <f t="shared" si="975"/>
        <v>0.69706840390879476</v>
      </c>
      <c r="CC73" s="11">
        <v>33</v>
      </c>
      <c r="CD73" s="12">
        <f t="shared" si="976"/>
        <v>7.7102803738317752E-2</v>
      </c>
      <c r="CE73" s="13"/>
      <c r="CF73" s="11"/>
      <c r="CG73" s="25"/>
      <c r="CH73" s="37"/>
      <c r="CI73" s="10"/>
      <c r="CJ73" s="11"/>
      <c r="CK73" s="61">
        <f t="shared" si="1044"/>
        <v>611</v>
      </c>
      <c r="CL73" s="61">
        <f t="shared" si="1045"/>
        <v>57</v>
      </c>
      <c r="CM73" s="11">
        <v>408</v>
      </c>
      <c r="CN73" s="12">
        <f t="shared" si="977"/>
        <v>0.74140752864157122</v>
      </c>
      <c r="CO73" s="11">
        <v>45</v>
      </c>
      <c r="CP73" s="12">
        <f t="shared" si="978"/>
        <v>9.9337748344370855E-2</v>
      </c>
      <c r="CQ73" s="13"/>
      <c r="CR73" s="11"/>
      <c r="CS73" s="25"/>
      <c r="CT73" s="37"/>
      <c r="CU73" s="10"/>
      <c r="CV73" s="11"/>
      <c r="CW73" s="61">
        <f t="shared" si="1046"/>
        <v>617</v>
      </c>
      <c r="CX73" s="61">
        <f t="shared" si="1047"/>
        <v>57</v>
      </c>
      <c r="CY73" s="11">
        <v>408</v>
      </c>
      <c r="CZ73" s="12">
        <f t="shared" si="979"/>
        <v>0.70826580226904379</v>
      </c>
      <c r="DA73" s="11">
        <v>29</v>
      </c>
      <c r="DB73" s="12">
        <f t="shared" si="980"/>
        <v>6.6361556064073221E-2</v>
      </c>
      <c r="DC73" s="13"/>
      <c r="DD73" s="11"/>
      <c r="DE73" s="25"/>
      <c r="DF73" s="37"/>
      <c r="DG73" s="10"/>
      <c r="DH73" s="11"/>
      <c r="DI73" s="61">
        <f t="shared" si="1048"/>
        <v>615</v>
      </c>
      <c r="DJ73" s="61">
        <f t="shared" si="1049"/>
        <v>58</v>
      </c>
      <c r="DK73" s="11">
        <v>408</v>
      </c>
      <c r="DL73" s="12">
        <f t="shared" si="981"/>
        <v>0.71869918699186996</v>
      </c>
      <c r="DM73" s="11">
        <v>34</v>
      </c>
      <c r="DN73" s="12">
        <f t="shared" si="982"/>
        <v>7.6923076923076927E-2</v>
      </c>
      <c r="DO73" s="13"/>
      <c r="DP73" s="11"/>
      <c r="DQ73" s="25"/>
      <c r="DR73" s="37"/>
      <c r="DS73" s="10"/>
      <c r="DT73" s="11"/>
      <c r="DU73" s="61">
        <f t="shared" si="1050"/>
        <v>162</v>
      </c>
      <c r="DV73" s="61">
        <f t="shared" si="1051"/>
        <v>17</v>
      </c>
      <c r="DW73" s="11">
        <v>119</v>
      </c>
      <c r="DX73" s="12">
        <f t="shared" si="983"/>
        <v>0.83333333333333337</v>
      </c>
      <c r="DY73" s="11">
        <v>16</v>
      </c>
      <c r="DZ73" s="12">
        <f t="shared" si="984"/>
        <v>0.11851851851851852</v>
      </c>
      <c r="EA73" s="13"/>
      <c r="EB73" s="11"/>
      <c r="EC73" s="25"/>
      <c r="ED73" s="37"/>
      <c r="EE73" s="10"/>
      <c r="EF73" s="11"/>
      <c r="EG73" s="61">
        <f t="shared" si="1052"/>
        <v>614</v>
      </c>
      <c r="EH73" s="61">
        <f t="shared" si="1053"/>
        <v>58</v>
      </c>
      <c r="EI73" s="11">
        <v>408</v>
      </c>
      <c r="EJ73" s="12">
        <f t="shared" si="985"/>
        <v>0.71661237785016285</v>
      </c>
      <c r="EK73" s="11">
        <v>32</v>
      </c>
      <c r="EL73" s="12">
        <f t="shared" si="986"/>
        <v>7.2727272727272724E-2</v>
      </c>
      <c r="EM73" s="13"/>
      <c r="EN73" s="11"/>
      <c r="EO73" s="25"/>
      <c r="EP73" s="37"/>
      <c r="EQ73" s="10"/>
      <c r="ER73" s="11"/>
      <c r="ES73" s="61">
        <f t="shared" si="1054"/>
        <v>617</v>
      </c>
      <c r="ET73" s="61">
        <f t="shared" si="1055"/>
        <v>57</v>
      </c>
      <c r="EU73" s="11">
        <v>442</v>
      </c>
      <c r="EV73" s="12">
        <f t="shared" si="987"/>
        <v>0.75364667747163694</v>
      </c>
      <c r="EW73" s="11">
        <v>23</v>
      </c>
      <c r="EX73" s="12">
        <f t="shared" si="988"/>
        <v>4.9462365591397849E-2</v>
      </c>
      <c r="EY73" s="13"/>
      <c r="EZ73" s="11"/>
      <c r="FA73" s="25"/>
      <c r="FB73" s="37"/>
      <c r="FC73" s="10"/>
      <c r="FD73" s="11"/>
      <c r="FE73" s="61">
        <f t="shared" si="1056"/>
        <v>613</v>
      </c>
      <c r="FF73" s="61">
        <f t="shared" si="1057"/>
        <v>58</v>
      </c>
      <c r="FG73" s="11">
        <v>428</v>
      </c>
      <c r="FH73" s="12">
        <f t="shared" si="989"/>
        <v>0.73898858075040785</v>
      </c>
      <c r="FI73" s="11">
        <v>25</v>
      </c>
      <c r="FJ73" s="12">
        <f t="shared" si="990"/>
        <v>5.518763796909492E-2</v>
      </c>
      <c r="FK73" s="13"/>
      <c r="FL73" s="11"/>
      <c r="FM73" s="25"/>
      <c r="FN73" s="37"/>
      <c r="FO73" s="10"/>
      <c r="FP73" s="11"/>
      <c r="FQ73" s="61">
        <f t="shared" si="1058"/>
        <v>614</v>
      </c>
      <c r="FR73" s="61">
        <f t="shared" si="1059"/>
        <v>57</v>
      </c>
      <c r="FS73" s="11">
        <v>402</v>
      </c>
      <c r="FT73" s="12">
        <f t="shared" si="991"/>
        <v>0.71335504885993484</v>
      </c>
      <c r="FU73" s="11">
        <v>36</v>
      </c>
      <c r="FV73" s="12">
        <f t="shared" si="992"/>
        <v>8.2191780821917804E-2</v>
      </c>
      <c r="FW73" s="13"/>
      <c r="FX73" s="11"/>
      <c r="FY73" s="25"/>
      <c r="FZ73" s="37"/>
      <c r="GA73" s="10"/>
      <c r="GB73" s="11"/>
      <c r="GC73" s="61">
        <f t="shared" si="1060"/>
        <v>608</v>
      </c>
      <c r="GD73" s="61">
        <f t="shared" si="1061"/>
        <v>58</v>
      </c>
      <c r="GE73" s="11">
        <v>414</v>
      </c>
      <c r="GF73" s="12">
        <f t="shared" si="993"/>
        <v>0.72861842105263153</v>
      </c>
      <c r="GG73" s="11">
        <v>29</v>
      </c>
      <c r="GH73" s="12">
        <f t="shared" si="994"/>
        <v>6.5462753950338598E-2</v>
      </c>
      <c r="GI73" s="13"/>
      <c r="GJ73" s="11"/>
      <c r="GK73" s="25"/>
      <c r="GL73" s="37"/>
      <c r="GM73" s="10"/>
      <c r="GN73" s="11"/>
      <c r="GO73" s="61">
        <f t="shared" si="1062"/>
        <v>619</v>
      </c>
      <c r="GP73" s="61">
        <f t="shared" si="1063"/>
        <v>57</v>
      </c>
      <c r="GQ73" s="11">
        <v>410</v>
      </c>
      <c r="GR73" s="12">
        <f t="shared" si="995"/>
        <v>0.70113085621970916</v>
      </c>
      <c r="GS73" s="11">
        <v>24</v>
      </c>
      <c r="GT73" s="12">
        <f t="shared" si="996"/>
        <v>5.5299539170506916E-2</v>
      </c>
      <c r="GU73" s="13"/>
      <c r="GV73" s="11"/>
      <c r="GW73" s="25"/>
      <c r="GX73" s="37"/>
      <c r="GY73" s="10"/>
      <c r="GZ73" s="11"/>
      <c r="HA73" s="61">
        <f t="shared" si="1064"/>
        <v>165</v>
      </c>
      <c r="HB73" s="61">
        <f t="shared" si="1065"/>
        <v>18</v>
      </c>
      <c r="HC73" s="11">
        <v>101</v>
      </c>
      <c r="HD73" s="12">
        <f t="shared" si="997"/>
        <v>0.67878787878787883</v>
      </c>
      <c r="HE73" s="11">
        <v>11</v>
      </c>
      <c r="HF73" s="12">
        <f t="shared" si="998"/>
        <v>9.8214285714285712E-2</v>
      </c>
      <c r="HG73" s="13"/>
      <c r="HH73" s="11"/>
      <c r="HI73" s="25"/>
      <c r="HJ73" s="37"/>
      <c r="HK73" s="10"/>
      <c r="HL73" s="11"/>
      <c r="HM73" s="61">
        <f t="shared" si="1066"/>
        <v>619</v>
      </c>
      <c r="HN73" s="61">
        <f t="shared" si="1067"/>
        <v>58</v>
      </c>
      <c r="HO73" s="11">
        <v>415</v>
      </c>
      <c r="HP73" s="12">
        <f t="shared" si="999"/>
        <v>0.71890145395799676</v>
      </c>
      <c r="HQ73" s="11">
        <v>30</v>
      </c>
      <c r="HR73" s="12">
        <f t="shared" si="1000"/>
        <v>6.741573033707865E-2</v>
      </c>
      <c r="HS73" s="13"/>
      <c r="HT73" s="11"/>
      <c r="HU73" s="25"/>
      <c r="HV73" s="37"/>
      <c r="HW73" s="10"/>
      <c r="HX73" s="11"/>
      <c r="HY73" s="61">
        <f t="shared" si="1068"/>
        <v>618</v>
      </c>
      <c r="HZ73" s="61">
        <f t="shared" si="1069"/>
        <v>58</v>
      </c>
      <c r="IA73" s="11">
        <v>431</v>
      </c>
      <c r="IB73" s="12">
        <f t="shared" si="1001"/>
        <v>0.76699029126213591</v>
      </c>
      <c r="IC73" s="11">
        <v>43</v>
      </c>
      <c r="ID73" s="12">
        <f t="shared" si="1002"/>
        <v>9.0717299578059074E-2</v>
      </c>
      <c r="IE73" s="13"/>
      <c r="IF73" s="11"/>
      <c r="IG73" s="25"/>
      <c r="IH73" s="37"/>
      <c r="II73" s="10">
        <v>1</v>
      </c>
      <c r="IJ73" s="11"/>
      <c r="IK73" s="61">
        <f t="shared" si="1070"/>
        <v>616</v>
      </c>
      <c r="IL73" s="61">
        <f t="shared" si="1071"/>
        <v>58</v>
      </c>
      <c r="IM73" s="11">
        <v>429</v>
      </c>
      <c r="IN73" s="12">
        <f t="shared" si="1003"/>
        <v>0.73538961038961037</v>
      </c>
      <c r="IO73" s="11">
        <v>24</v>
      </c>
      <c r="IP73" s="12">
        <f t="shared" si="1004"/>
        <v>5.2980132450331126E-2</v>
      </c>
      <c r="IQ73" s="13"/>
      <c r="IR73" s="11"/>
      <c r="IS73" s="25"/>
      <c r="IT73" s="37"/>
      <c r="IU73" s="10"/>
      <c r="IV73" s="11"/>
      <c r="IW73" s="61">
        <f t="shared" si="1072"/>
        <v>0</v>
      </c>
      <c r="IX73" s="61">
        <f t="shared" si="1073"/>
        <v>40</v>
      </c>
      <c r="IY73" s="11"/>
      <c r="IZ73" s="12" t="e">
        <f t="shared" si="1005"/>
        <v>#DIV/0!</v>
      </c>
      <c r="JA73" s="11"/>
      <c r="JB73" s="12" t="e">
        <f t="shared" si="1006"/>
        <v>#DIV/0!</v>
      </c>
      <c r="JC73" s="13"/>
      <c r="JD73" s="11"/>
      <c r="JE73" s="25"/>
      <c r="JF73" s="37"/>
      <c r="JG73" s="10">
        <f t="shared" si="1007"/>
        <v>2</v>
      </c>
      <c r="JH73" s="14">
        <f t="shared" si="1008"/>
        <v>0</v>
      </c>
      <c r="JI73" s="373">
        <f t="shared" si="1009"/>
        <v>11564</v>
      </c>
      <c r="JJ73" s="11">
        <f t="shared" si="711"/>
        <v>1128</v>
      </c>
      <c r="JK73" s="11">
        <f t="shared" si="1010"/>
        <v>8436</v>
      </c>
      <c r="JL73" s="79">
        <f t="shared" si="1011"/>
        <v>0.72950536146662059</v>
      </c>
      <c r="JM73" s="15">
        <f t="shared" si="1012"/>
        <v>564</v>
      </c>
      <c r="JN73" s="12">
        <f t="shared" si="1013"/>
        <v>6.6856330014224752E-2</v>
      </c>
      <c r="JO73" s="16">
        <v>55.7</v>
      </c>
      <c r="JP73" s="17">
        <v>7804</v>
      </c>
      <c r="JQ73" s="16">
        <f t="shared" si="143"/>
        <v>92.508297771455659</v>
      </c>
      <c r="JR73" s="16">
        <v>146</v>
      </c>
      <c r="JS73" s="369">
        <f t="shared" si="1076"/>
        <v>0.25886524822695034</v>
      </c>
      <c r="JT73" s="23"/>
      <c r="JU73" s="399"/>
      <c r="JV73" s="404">
        <f t="shared" si="1015"/>
        <v>0.72925311203319498</v>
      </c>
      <c r="JW73" s="401">
        <f t="shared" si="1016"/>
        <v>0.73395687191478309</v>
      </c>
      <c r="JX73" s="406">
        <f t="shared" si="1017"/>
        <v>0.72531743975123086</v>
      </c>
      <c r="JY73" s="743"/>
      <c r="JZ73" s="690"/>
      <c r="KA73" s="746"/>
      <c r="KB73" s="719"/>
      <c r="KC73" s="716"/>
      <c r="KD73" s="716"/>
      <c r="KE73" s="716"/>
      <c r="KF73" s="716"/>
      <c r="KG73" s="760"/>
      <c r="KH73" s="758"/>
      <c r="KI73" s="67">
        <f t="shared" si="1024"/>
        <v>1</v>
      </c>
      <c r="KJ73" s="430">
        <f t="shared" ref="KJ73" si="1089">KI73/KB72</f>
        <v>2.5826446280991736E-4</v>
      </c>
      <c r="KK73" s="67">
        <f t="shared" si="1026"/>
        <v>0</v>
      </c>
      <c r="KL73" s="425">
        <f t="shared" ref="KL73" si="1090">KK73/KD72</f>
        <v>0</v>
      </c>
      <c r="KM73" s="67">
        <f t="shared" si="1028"/>
        <v>1</v>
      </c>
      <c r="KN73" s="425">
        <f>KM73/KF72</f>
        <v>2.5853154084798347E-4</v>
      </c>
    </row>
    <row r="74" spans="1:300" ht="20.25" thickTop="1" thickBot="1" x14ac:dyDescent="0.3">
      <c r="A74" s="734"/>
      <c r="B74" s="436">
        <f t="shared" si="1029"/>
        <v>45651</v>
      </c>
      <c r="C74" s="10"/>
      <c r="D74" s="11"/>
      <c r="E74" s="61">
        <f t="shared" si="1030"/>
        <v>608</v>
      </c>
      <c r="F74" s="61">
        <f t="shared" si="1030"/>
        <v>58</v>
      </c>
      <c r="G74" s="11">
        <v>443</v>
      </c>
      <c r="H74" s="12">
        <f t="shared" si="964"/>
        <v>0.77467105263157898</v>
      </c>
      <c r="I74" s="11">
        <v>28</v>
      </c>
      <c r="J74" s="12">
        <f t="shared" si="1031"/>
        <v>5.9447983014861996E-2</v>
      </c>
      <c r="K74" s="13"/>
      <c r="L74" s="11"/>
      <c r="M74" s="38"/>
      <c r="N74" s="39"/>
      <c r="O74" s="10"/>
      <c r="P74" s="11"/>
      <c r="Q74" s="61">
        <f t="shared" si="1032"/>
        <v>620</v>
      </c>
      <c r="R74" s="61">
        <f t="shared" si="1033"/>
        <v>57</v>
      </c>
      <c r="S74" s="11">
        <v>438</v>
      </c>
      <c r="T74" s="12">
        <f t="shared" si="965"/>
        <v>0.74193548387096775</v>
      </c>
      <c r="U74" s="11">
        <v>22</v>
      </c>
      <c r="V74" s="12">
        <f t="shared" si="966"/>
        <v>4.7826086956521741E-2</v>
      </c>
      <c r="W74" s="13"/>
      <c r="X74" s="11"/>
      <c r="Y74" s="38"/>
      <c r="Z74" s="39"/>
      <c r="AA74" s="10"/>
      <c r="AB74" s="11"/>
      <c r="AC74" s="61">
        <f t="shared" si="1034"/>
        <v>622</v>
      </c>
      <c r="AD74" s="61">
        <f t="shared" si="1035"/>
        <v>58</v>
      </c>
      <c r="AE74" s="11">
        <v>410</v>
      </c>
      <c r="AF74" s="12">
        <f t="shared" si="967"/>
        <v>0.70900321543408362</v>
      </c>
      <c r="AG74" s="11">
        <v>31</v>
      </c>
      <c r="AH74" s="12">
        <f t="shared" si="968"/>
        <v>7.029478458049887E-2</v>
      </c>
      <c r="AI74" s="13"/>
      <c r="AJ74" s="11"/>
      <c r="AK74" s="38"/>
      <c r="AL74" s="39"/>
      <c r="AM74" s="10"/>
      <c r="AN74" s="11"/>
      <c r="AO74" s="61">
        <f t="shared" si="1036"/>
        <v>159</v>
      </c>
      <c r="AP74" s="61">
        <f t="shared" si="1037"/>
        <v>17</v>
      </c>
      <c r="AQ74" s="11">
        <v>122</v>
      </c>
      <c r="AR74" s="12">
        <f t="shared" si="969"/>
        <v>0.86792452830188682</v>
      </c>
      <c r="AS74" s="11">
        <v>16</v>
      </c>
      <c r="AT74" s="12">
        <f t="shared" si="970"/>
        <v>0.11594202898550725</v>
      </c>
      <c r="AU74" s="13"/>
      <c r="AV74" s="11"/>
      <c r="AW74" s="38"/>
      <c r="AX74" s="39"/>
      <c r="AY74" s="10"/>
      <c r="AZ74" s="11"/>
      <c r="BA74" s="61">
        <f t="shared" si="1038"/>
        <v>616</v>
      </c>
      <c r="BB74" s="61">
        <f t="shared" si="1039"/>
        <v>57</v>
      </c>
      <c r="BC74" s="11">
        <v>419</v>
      </c>
      <c r="BD74" s="12">
        <f t="shared" si="971"/>
        <v>0.72077922077922074</v>
      </c>
      <c r="BE74" s="11">
        <v>25</v>
      </c>
      <c r="BF74" s="12">
        <f t="shared" si="972"/>
        <v>5.6306306306306307E-2</v>
      </c>
      <c r="BG74" s="13"/>
      <c r="BH74" s="11"/>
      <c r="BI74" s="38"/>
      <c r="BJ74" s="39"/>
      <c r="BK74" s="10"/>
      <c r="BL74" s="11"/>
      <c r="BM74" s="61">
        <f t="shared" si="1040"/>
        <v>617</v>
      </c>
      <c r="BN74" s="61">
        <f t="shared" si="1041"/>
        <v>57</v>
      </c>
      <c r="BO74" s="11">
        <v>416</v>
      </c>
      <c r="BP74" s="12">
        <f t="shared" si="973"/>
        <v>0.70664505672609401</v>
      </c>
      <c r="BQ74" s="11">
        <v>20</v>
      </c>
      <c r="BR74" s="12">
        <f t="shared" si="974"/>
        <v>4.5871559633027525E-2</v>
      </c>
      <c r="BS74" s="13"/>
      <c r="BT74" s="11"/>
      <c r="BU74" s="38"/>
      <c r="BV74" s="39"/>
      <c r="BW74" s="10"/>
      <c r="BX74" s="11"/>
      <c r="BY74" s="61">
        <f t="shared" si="1042"/>
        <v>614</v>
      </c>
      <c r="BZ74" s="61">
        <f t="shared" si="1043"/>
        <v>58</v>
      </c>
      <c r="CA74" s="11">
        <v>409</v>
      </c>
      <c r="CB74" s="12">
        <f t="shared" si="975"/>
        <v>0.74429967426710097</v>
      </c>
      <c r="CC74" s="11">
        <v>48</v>
      </c>
      <c r="CD74" s="12">
        <f t="shared" si="976"/>
        <v>0.10503282275711159</v>
      </c>
      <c r="CE74" s="13"/>
      <c r="CF74" s="11"/>
      <c r="CG74" s="38"/>
      <c r="CH74" s="39"/>
      <c r="CI74" s="10"/>
      <c r="CJ74" s="11"/>
      <c r="CK74" s="61">
        <f t="shared" si="1044"/>
        <v>611</v>
      </c>
      <c r="CL74" s="61">
        <f t="shared" si="1045"/>
        <v>57</v>
      </c>
      <c r="CM74" s="11">
        <v>399</v>
      </c>
      <c r="CN74" s="12">
        <f t="shared" si="977"/>
        <v>0.72831423895253677</v>
      </c>
      <c r="CO74" s="11">
        <v>46</v>
      </c>
      <c r="CP74" s="12">
        <f t="shared" si="978"/>
        <v>0.10337078651685393</v>
      </c>
      <c r="CQ74" s="13"/>
      <c r="CR74" s="11"/>
      <c r="CS74" s="38"/>
      <c r="CT74" s="39"/>
      <c r="CU74" s="10"/>
      <c r="CV74" s="11"/>
      <c r="CW74" s="61">
        <f t="shared" si="1046"/>
        <v>617</v>
      </c>
      <c r="CX74" s="61">
        <f t="shared" si="1047"/>
        <v>57</v>
      </c>
      <c r="CY74" s="11">
        <v>408</v>
      </c>
      <c r="CZ74" s="12">
        <f t="shared" si="979"/>
        <v>0.68233387358184761</v>
      </c>
      <c r="DA74" s="11">
        <v>13</v>
      </c>
      <c r="DB74" s="12">
        <f t="shared" si="980"/>
        <v>3.0878859857482184E-2</v>
      </c>
      <c r="DC74" s="13"/>
      <c r="DD74" s="11"/>
      <c r="DE74" s="38"/>
      <c r="DF74" s="39"/>
      <c r="DG74" s="10"/>
      <c r="DH74" s="11"/>
      <c r="DI74" s="61">
        <f t="shared" si="1048"/>
        <v>615</v>
      </c>
      <c r="DJ74" s="61">
        <f t="shared" si="1049"/>
        <v>58</v>
      </c>
      <c r="DK74" s="11">
        <v>426</v>
      </c>
      <c r="DL74" s="12">
        <f t="shared" si="981"/>
        <v>0.74634146341463414</v>
      </c>
      <c r="DM74" s="11">
        <v>33</v>
      </c>
      <c r="DN74" s="12">
        <f t="shared" si="982"/>
        <v>7.1895424836601302E-2</v>
      </c>
      <c r="DO74" s="13"/>
      <c r="DP74" s="11"/>
      <c r="DQ74" s="38"/>
      <c r="DR74" s="39"/>
      <c r="DS74" s="10"/>
      <c r="DT74" s="11"/>
      <c r="DU74" s="61">
        <f t="shared" si="1050"/>
        <v>162</v>
      </c>
      <c r="DV74" s="61">
        <f t="shared" si="1051"/>
        <v>17</v>
      </c>
      <c r="DW74" s="11">
        <v>103</v>
      </c>
      <c r="DX74" s="12">
        <f t="shared" si="983"/>
        <v>0.70987654320987659</v>
      </c>
      <c r="DY74" s="11">
        <v>12</v>
      </c>
      <c r="DZ74" s="12">
        <f t="shared" si="984"/>
        <v>0.10434782608695652</v>
      </c>
      <c r="EA74" s="13"/>
      <c r="EB74" s="11"/>
      <c r="EC74" s="38"/>
      <c r="ED74" s="39"/>
      <c r="EE74" s="10"/>
      <c r="EF74" s="11"/>
      <c r="EG74" s="61">
        <f t="shared" si="1052"/>
        <v>614</v>
      </c>
      <c r="EH74" s="61">
        <f t="shared" si="1053"/>
        <v>58</v>
      </c>
      <c r="EI74" s="11">
        <v>402</v>
      </c>
      <c r="EJ74" s="12">
        <f t="shared" si="985"/>
        <v>0.70846905537459282</v>
      </c>
      <c r="EK74" s="11">
        <v>33</v>
      </c>
      <c r="EL74" s="12">
        <f t="shared" si="986"/>
        <v>7.586206896551724E-2</v>
      </c>
      <c r="EM74" s="13"/>
      <c r="EN74" s="11"/>
      <c r="EO74" s="38"/>
      <c r="EP74" s="39"/>
      <c r="EQ74" s="10">
        <v>1</v>
      </c>
      <c r="ER74" s="11"/>
      <c r="ES74" s="61">
        <f t="shared" si="1054"/>
        <v>616</v>
      </c>
      <c r="ET74" s="61">
        <f t="shared" si="1055"/>
        <v>57</v>
      </c>
      <c r="EU74" s="11">
        <v>435</v>
      </c>
      <c r="EV74" s="12">
        <f t="shared" si="987"/>
        <v>0.73538961038961037</v>
      </c>
      <c r="EW74" s="11">
        <v>18</v>
      </c>
      <c r="EX74" s="12">
        <f t="shared" si="988"/>
        <v>3.9735099337748346E-2</v>
      </c>
      <c r="EY74" s="13"/>
      <c r="EZ74" s="11"/>
      <c r="FA74" s="38"/>
      <c r="FB74" s="39"/>
      <c r="FC74" s="10">
        <v>1</v>
      </c>
      <c r="FD74" s="11"/>
      <c r="FE74" s="61">
        <f t="shared" si="1056"/>
        <v>612</v>
      </c>
      <c r="FF74" s="61">
        <f t="shared" si="1057"/>
        <v>58</v>
      </c>
      <c r="FG74" s="11">
        <v>411</v>
      </c>
      <c r="FH74" s="12">
        <f t="shared" si="989"/>
        <v>0.69934640522875813</v>
      </c>
      <c r="FI74" s="11">
        <v>17</v>
      </c>
      <c r="FJ74" s="12">
        <f t="shared" si="990"/>
        <v>3.9719626168224297E-2</v>
      </c>
      <c r="FK74" s="13"/>
      <c r="FL74" s="11"/>
      <c r="FM74" s="38"/>
      <c r="FN74" s="39"/>
      <c r="FO74" s="10"/>
      <c r="FP74" s="11"/>
      <c r="FQ74" s="61">
        <f t="shared" si="1058"/>
        <v>614</v>
      </c>
      <c r="FR74" s="61">
        <f t="shared" si="1059"/>
        <v>57</v>
      </c>
      <c r="FS74" s="11">
        <v>418</v>
      </c>
      <c r="FT74" s="12">
        <f t="shared" si="991"/>
        <v>0.72312703583061888</v>
      </c>
      <c r="FU74" s="11">
        <v>26</v>
      </c>
      <c r="FV74" s="12">
        <f t="shared" si="992"/>
        <v>5.8558558558558557E-2</v>
      </c>
      <c r="FW74" s="13"/>
      <c r="FX74" s="11"/>
      <c r="FY74" s="38"/>
      <c r="FZ74" s="39"/>
      <c r="GA74" s="10">
        <v>1</v>
      </c>
      <c r="GB74" s="11"/>
      <c r="GC74" s="61">
        <f t="shared" si="1060"/>
        <v>607</v>
      </c>
      <c r="GD74" s="61">
        <f t="shared" si="1061"/>
        <v>58</v>
      </c>
      <c r="GE74" s="11">
        <v>445</v>
      </c>
      <c r="GF74" s="12">
        <f t="shared" si="993"/>
        <v>0.78088962108731463</v>
      </c>
      <c r="GG74" s="11">
        <v>29</v>
      </c>
      <c r="GH74" s="12">
        <f t="shared" si="994"/>
        <v>6.118143459915612E-2</v>
      </c>
      <c r="GI74" s="13"/>
      <c r="GJ74" s="11"/>
      <c r="GK74" s="38"/>
      <c r="GL74" s="39"/>
      <c r="GM74" s="10"/>
      <c r="GN74" s="11"/>
      <c r="GO74" s="61">
        <f t="shared" si="1062"/>
        <v>619</v>
      </c>
      <c r="GP74" s="61">
        <f t="shared" si="1063"/>
        <v>57</v>
      </c>
      <c r="GQ74" s="11">
        <v>433</v>
      </c>
      <c r="GR74" s="12">
        <f t="shared" si="995"/>
        <v>0.74959612277867527</v>
      </c>
      <c r="GS74" s="11">
        <v>31</v>
      </c>
      <c r="GT74" s="12">
        <f t="shared" si="996"/>
        <v>6.6810344827586202E-2</v>
      </c>
      <c r="GU74" s="13"/>
      <c r="GV74" s="11"/>
      <c r="GW74" s="38"/>
      <c r="GX74" s="39"/>
      <c r="GY74" s="10">
        <v>1</v>
      </c>
      <c r="GZ74" s="11"/>
      <c r="HA74" s="61">
        <f t="shared" si="1064"/>
        <v>164</v>
      </c>
      <c r="HB74" s="61">
        <f t="shared" si="1065"/>
        <v>18</v>
      </c>
      <c r="HC74" s="11">
        <v>103</v>
      </c>
      <c r="HD74" s="12">
        <f t="shared" si="997"/>
        <v>0.68292682926829273</v>
      </c>
      <c r="HE74" s="11">
        <v>9</v>
      </c>
      <c r="HF74" s="12">
        <f t="shared" si="998"/>
        <v>8.0357142857142863E-2</v>
      </c>
      <c r="HG74" s="13"/>
      <c r="HH74" s="11"/>
      <c r="HI74" s="38"/>
      <c r="HJ74" s="39"/>
      <c r="HK74" s="10">
        <v>1</v>
      </c>
      <c r="HL74" s="11"/>
      <c r="HM74" s="61">
        <f t="shared" si="1066"/>
        <v>618</v>
      </c>
      <c r="HN74" s="61">
        <f t="shared" si="1067"/>
        <v>58</v>
      </c>
      <c r="HO74" s="11">
        <v>421</v>
      </c>
      <c r="HP74" s="12">
        <f t="shared" si="999"/>
        <v>0.72977346278317157</v>
      </c>
      <c r="HQ74" s="11">
        <v>30</v>
      </c>
      <c r="HR74" s="12">
        <f t="shared" si="1000"/>
        <v>6.6518847006651879E-2</v>
      </c>
      <c r="HS74" s="13"/>
      <c r="HT74" s="11"/>
      <c r="HU74" s="38"/>
      <c r="HV74" s="39"/>
      <c r="HW74" s="10">
        <v>1</v>
      </c>
      <c r="HX74" s="11"/>
      <c r="HY74" s="61">
        <f t="shared" si="1068"/>
        <v>617</v>
      </c>
      <c r="HZ74" s="61">
        <f t="shared" si="1069"/>
        <v>58</v>
      </c>
      <c r="IA74" s="11">
        <v>424</v>
      </c>
      <c r="IB74" s="12">
        <f t="shared" si="1001"/>
        <v>0.73581847649918963</v>
      </c>
      <c r="IC74" s="11">
        <v>30</v>
      </c>
      <c r="ID74" s="12">
        <f t="shared" si="1002"/>
        <v>6.6079295154185022E-2</v>
      </c>
      <c r="IE74" s="13"/>
      <c r="IF74" s="11"/>
      <c r="IG74" s="38"/>
      <c r="IH74" s="39"/>
      <c r="II74" s="10"/>
      <c r="IJ74" s="11"/>
      <c r="IK74" s="61">
        <f t="shared" si="1070"/>
        <v>616</v>
      </c>
      <c r="IL74" s="61">
        <f t="shared" si="1071"/>
        <v>58</v>
      </c>
      <c r="IM74" s="11">
        <v>425</v>
      </c>
      <c r="IN74" s="12">
        <f t="shared" si="1003"/>
        <v>0.71590909090909094</v>
      </c>
      <c r="IO74" s="11">
        <v>16</v>
      </c>
      <c r="IP74" s="12">
        <f t="shared" si="1004"/>
        <v>3.6281179138321996E-2</v>
      </c>
      <c r="IQ74" s="13"/>
      <c r="IR74" s="11"/>
      <c r="IS74" s="38"/>
      <c r="IT74" s="39"/>
      <c r="IU74" s="10"/>
      <c r="IV74" s="11"/>
      <c r="IW74" s="61">
        <f t="shared" si="1072"/>
        <v>0</v>
      </c>
      <c r="IX74" s="61">
        <f t="shared" si="1073"/>
        <v>40</v>
      </c>
      <c r="IY74" s="11"/>
      <c r="IZ74" s="12" t="e">
        <f t="shared" si="1005"/>
        <v>#DIV/0!</v>
      </c>
      <c r="JA74" s="11"/>
      <c r="JB74" s="12" t="e">
        <f t="shared" si="1006"/>
        <v>#DIV/0!</v>
      </c>
      <c r="JC74" s="13"/>
      <c r="JD74" s="11"/>
      <c r="JE74" s="38"/>
      <c r="JF74" s="39"/>
      <c r="JG74" s="10">
        <f t="shared" si="1007"/>
        <v>6</v>
      </c>
      <c r="JH74" s="14">
        <f t="shared" si="1008"/>
        <v>0</v>
      </c>
      <c r="JI74" s="373">
        <f t="shared" si="1009"/>
        <v>11558</v>
      </c>
      <c r="JJ74" s="11">
        <f t="shared" si="711"/>
        <v>1128</v>
      </c>
      <c r="JK74" s="11">
        <f t="shared" si="1010"/>
        <v>8443</v>
      </c>
      <c r="JL74" s="79">
        <f t="shared" si="1011"/>
        <v>0.73048970410105551</v>
      </c>
      <c r="JM74" s="15">
        <f t="shared" si="1012"/>
        <v>533</v>
      </c>
      <c r="JN74" s="12">
        <f t="shared" si="1013"/>
        <v>6.3129219471751749E-2</v>
      </c>
      <c r="JO74" s="16">
        <v>55.8</v>
      </c>
      <c r="JP74" s="17">
        <v>7818</v>
      </c>
      <c r="JQ74" s="16">
        <f t="shared" si="143"/>
        <v>92.59741797939121</v>
      </c>
      <c r="JR74" s="16">
        <v>147</v>
      </c>
      <c r="JS74" s="369">
        <f t="shared" si="1076"/>
        <v>0.27579737335834897</v>
      </c>
      <c r="JT74" s="23"/>
      <c r="JU74" s="399"/>
      <c r="JV74" s="404">
        <f t="shared" si="1015"/>
        <v>0.73832987551867224</v>
      </c>
      <c r="JW74" s="401">
        <f t="shared" si="1016"/>
        <v>0.71640239147387574</v>
      </c>
      <c r="JX74" s="406">
        <f t="shared" si="1017"/>
        <v>0.73670557717250329</v>
      </c>
      <c r="JY74" s="743"/>
      <c r="JZ74" s="690"/>
      <c r="KA74" s="746"/>
      <c r="KB74" s="718">
        <f t="shared" ref="KB74" si="1091">KB65+KB70</f>
        <v>89</v>
      </c>
      <c r="KC74" s="763">
        <f t="shared" ref="KC74" si="1092">KB74/$KB$10</f>
        <v>2.2560202788339669E-2</v>
      </c>
      <c r="KD74" s="714">
        <f t="shared" ref="KD74" si="1093">KD65+KD70</f>
        <v>95</v>
      </c>
      <c r="KE74" s="763">
        <f t="shared" ref="KE74" si="1094">KD74/$KD$10</f>
        <v>2.4099441907661084E-2</v>
      </c>
      <c r="KF74" s="714">
        <f t="shared" ref="KF74" si="1095">KF65+KF70</f>
        <v>92</v>
      </c>
      <c r="KG74" s="770">
        <f t="shared" ref="KG74" si="1096">KF74/$KF$10</f>
        <v>2.3308842158601469E-2</v>
      </c>
      <c r="KH74" s="761" t="s">
        <v>144</v>
      </c>
      <c r="KI74" s="304">
        <f t="shared" si="1024"/>
        <v>0</v>
      </c>
      <c r="KJ74" s="431">
        <f t="shared" ref="KJ74" si="1097">KI74/KB72</f>
        <v>0</v>
      </c>
      <c r="KK74" s="304">
        <f t="shared" si="1026"/>
        <v>2</v>
      </c>
      <c r="KL74" s="422">
        <f t="shared" ref="KL74" si="1098">KK74/KD72</f>
        <v>5.184033177812338E-4</v>
      </c>
      <c r="KM74" s="304">
        <f t="shared" si="1028"/>
        <v>4</v>
      </c>
      <c r="KN74" s="422">
        <f>KM74/KF72</f>
        <v>1.0341261633919339E-3</v>
      </c>
    </row>
    <row r="75" spans="1:300" ht="19.5" thickBot="1" x14ac:dyDescent="0.3">
      <c r="A75" s="734"/>
      <c r="B75" s="437"/>
      <c r="C75" s="26">
        <f>SUM(C68:C74)</f>
        <v>1</v>
      </c>
      <c r="D75" s="27">
        <f>SUM(D68:D74)</f>
        <v>0</v>
      </c>
      <c r="E75" s="27"/>
      <c r="F75" s="27"/>
      <c r="G75" s="27">
        <f>SUM(G68:G74)</f>
        <v>3031</v>
      </c>
      <c r="H75" s="28">
        <f>((G75+I75)/7)/E74</f>
        <v>0.76127819548872178</v>
      </c>
      <c r="I75" s="27">
        <f>SUM(I68:I74)</f>
        <v>209</v>
      </c>
      <c r="J75" s="28">
        <f>(I75/(I75+G75))</f>
        <v>6.4506172839506173E-2</v>
      </c>
      <c r="K75" s="27"/>
      <c r="L75" s="27"/>
      <c r="M75" s="29" t="e">
        <f>M73/M72*100-100</f>
        <v>#DIV/0!</v>
      </c>
      <c r="N75" s="60" t="e">
        <f>N73/N72*100-100</f>
        <v>#DIV/0!</v>
      </c>
      <c r="O75" s="26">
        <f>SUM(O68:O74)</f>
        <v>1</v>
      </c>
      <c r="P75" s="27">
        <f>SUM(P68:P74)</f>
        <v>0</v>
      </c>
      <c r="Q75" s="27"/>
      <c r="R75" s="27"/>
      <c r="S75" s="27">
        <f>SUM(S68:S74)</f>
        <v>3033</v>
      </c>
      <c r="T75" s="28">
        <f>((S75+U75)/7)/Q74</f>
        <v>0.74884792626728114</v>
      </c>
      <c r="U75" s="27">
        <f>SUM(U68:U74)</f>
        <v>217</v>
      </c>
      <c r="V75" s="28">
        <f>(U75/(U75+S75))</f>
        <v>6.6769230769230775E-2</v>
      </c>
      <c r="W75" s="27"/>
      <c r="X75" s="27"/>
      <c r="Y75" s="29" t="e">
        <f>Y73/Y72*100-100</f>
        <v>#DIV/0!</v>
      </c>
      <c r="Z75" s="60" t="e">
        <f>Z73/Z72*100-100</f>
        <v>#DIV/0!</v>
      </c>
      <c r="AA75" s="26">
        <f>SUM(AA68:AA74)</f>
        <v>2</v>
      </c>
      <c r="AB75" s="27">
        <f>SUM(AB68:AB74)</f>
        <v>0</v>
      </c>
      <c r="AC75" s="27"/>
      <c r="AD75" s="27"/>
      <c r="AE75" s="27">
        <f>SUM(AE68:AE74)</f>
        <v>2802</v>
      </c>
      <c r="AF75" s="28">
        <f>((AE75+AG75)/7)/AC74</f>
        <v>0.68741387230133211</v>
      </c>
      <c r="AG75" s="27">
        <f>SUM(AG68:AG74)</f>
        <v>191</v>
      </c>
      <c r="AH75" s="28">
        <f>(AG75/(AG75+AE75))</f>
        <v>6.3815569662545937E-2</v>
      </c>
      <c r="AI75" s="27"/>
      <c r="AJ75" s="27"/>
      <c r="AK75" s="29" t="e">
        <f>AK73/AK72*100-100</f>
        <v>#DIV/0!</v>
      </c>
      <c r="AL75" s="60" t="e">
        <f>AL73/AL72*100-100</f>
        <v>#DIV/0!</v>
      </c>
      <c r="AM75" s="26">
        <f>SUM(AM68:AM74)</f>
        <v>7</v>
      </c>
      <c r="AN75" s="27">
        <f>SUM(AN68:AN74)</f>
        <v>0</v>
      </c>
      <c r="AO75" s="27"/>
      <c r="AP75" s="27"/>
      <c r="AQ75" s="27">
        <f>SUM(AQ68:AQ74)</f>
        <v>808</v>
      </c>
      <c r="AR75" s="28">
        <f>((AQ75+AS75)/7)/AO74</f>
        <v>0.80592991913746626</v>
      </c>
      <c r="AS75" s="27">
        <f>SUM(AS68:AS74)</f>
        <v>89</v>
      </c>
      <c r="AT75" s="28">
        <f>(AS75/(AS75+AQ75))</f>
        <v>9.9219620958751392E-2</v>
      </c>
      <c r="AU75" s="27"/>
      <c r="AV75" s="27"/>
      <c r="AW75" s="29" t="e">
        <f>AW73/AW72*100-100</f>
        <v>#DIV/0!</v>
      </c>
      <c r="AX75" s="60" t="e">
        <f>AX73/AX72*100-100</f>
        <v>#DIV/0!</v>
      </c>
      <c r="AY75" s="26">
        <f>SUM(AY68:AY74)</f>
        <v>3</v>
      </c>
      <c r="AZ75" s="27">
        <f>SUM(AZ68:AZ74)</f>
        <v>0</v>
      </c>
      <c r="BA75" s="27"/>
      <c r="BB75" s="27"/>
      <c r="BC75" s="27">
        <f>SUM(BC68:BC74)</f>
        <v>2818</v>
      </c>
      <c r="BD75" s="28">
        <f>((BC75+BE75)/7)/BA74</f>
        <v>0.69063079777365499</v>
      </c>
      <c r="BE75" s="27">
        <f>SUM(BE68:BE74)</f>
        <v>160</v>
      </c>
      <c r="BF75" s="28">
        <f>(BE75/(BE75+BC75))</f>
        <v>5.3727333781061114E-2</v>
      </c>
      <c r="BG75" s="27"/>
      <c r="BH75" s="27"/>
      <c r="BI75" s="29" t="e">
        <f>BI73/BI72*100-100</f>
        <v>#DIV/0!</v>
      </c>
      <c r="BJ75" s="60" t="e">
        <f>BJ73/BJ72*100-100</f>
        <v>#DIV/0!</v>
      </c>
      <c r="BK75" s="26">
        <f>SUM(BK68:BK74)</f>
        <v>0</v>
      </c>
      <c r="BL75" s="27">
        <f>SUM(BL68:BL74)</f>
        <v>0</v>
      </c>
      <c r="BM75" s="27"/>
      <c r="BN75" s="27"/>
      <c r="BO75" s="27">
        <f>SUM(BO68:BO74)</f>
        <v>2915</v>
      </c>
      <c r="BP75" s="28">
        <f>((BO75+BQ75)/7)/BM74</f>
        <v>0.71752720537161385</v>
      </c>
      <c r="BQ75" s="27">
        <f>SUM(BQ68:BQ74)</f>
        <v>184</v>
      </c>
      <c r="BR75" s="28">
        <f>(BQ75/(BQ75+BO75))</f>
        <v>5.9373991610196838E-2</v>
      </c>
      <c r="BS75" s="27"/>
      <c r="BT75" s="27"/>
      <c r="BU75" s="29" t="e">
        <f>BU73/BU72*100-100</f>
        <v>#DIV/0!</v>
      </c>
      <c r="BV75" s="60" t="e">
        <f>BV73/BV72*100-100</f>
        <v>#DIV/0!</v>
      </c>
      <c r="BW75" s="26">
        <f>SUM(BW68:BW74)</f>
        <v>2</v>
      </c>
      <c r="BX75" s="27">
        <f>SUM(BX68:BX74)</f>
        <v>0</v>
      </c>
      <c r="BY75" s="27"/>
      <c r="BZ75" s="27"/>
      <c r="CA75" s="27">
        <f>SUM(CA68:CA74)</f>
        <v>2821</v>
      </c>
      <c r="CB75" s="28">
        <f>((CA75+CC75)/7)/BY74</f>
        <v>0.72545369939506754</v>
      </c>
      <c r="CC75" s="27">
        <f>SUM(CC68:CC74)</f>
        <v>297</v>
      </c>
      <c r="CD75" s="28">
        <f>(CC75/(CC75+CA75))</f>
        <v>9.5253367543296982E-2</v>
      </c>
      <c r="CE75" s="27"/>
      <c r="CF75" s="27"/>
      <c r="CG75" s="29" t="e">
        <f>CG73/CG72*100-100</f>
        <v>#DIV/0!</v>
      </c>
      <c r="CH75" s="60" t="e">
        <f>CH73/CH72*100-100</f>
        <v>#DIV/0!</v>
      </c>
      <c r="CI75" s="26">
        <f>SUM(CI68:CI74)</f>
        <v>0</v>
      </c>
      <c r="CJ75" s="27">
        <f>SUM(CJ68:CJ74)</f>
        <v>0</v>
      </c>
      <c r="CK75" s="27"/>
      <c r="CL75" s="27"/>
      <c r="CM75" s="27">
        <f>SUM(CM68:CM74)</f>
        <v>2766</v>
      </c>
      <c r="CN75" s="28">
        <f>((CM75+CO75)/7)/CK74</f>
        <v>0.70563479074117375</v>
      </c>
      <c r="CO75" s="27">
        <f>SUM(CO68:CO74)</f>
        <v>252</v>
      </c>
      <c r="CP75" s="28">
        <f>(CO75/(CO75+CM75))</f>
        <v>8.3499005964214709E-2</v>
      </c>
      <c r="CQ75" s="27"/>
      <c r="CR75" s="27"/>
      <c r="CS75" s="29" t="e">
        <f>CS73/CS72*100-100</f>
        <v>#DIV/0!</v>
      </c>
      <c r="CT75" s="60" t="e">
        <f>CT73/CT72*100-100</f>
        <v>#DIV/0!</v>
      </c>
      <c r="CU75" s="26">
        <f>SUM(CU68:CU74)</f>
        <v>0</v>
      </c>
      <c r="CV75" s="27">
        <f>SUM(CV68:CV74)</f>
        <v>0</v>
      </c>
      <c r="CW75" s="27"/>
      <c r="CX75" s="27"/>
      <c r="CY75" s="27">
        <f>SUM(CY68:CY74)</f>
        <v>2844</v>
      </c>
      <c r="CZ75" s="28">
        <f>((CY75+DA75)/7)/CW74</f>
        <v>0.69900439916647372</v>
      </c>
      <c r="DA75" s="27">
        <f>SUM(DA68:DA74)</f>
        <v>175</v>
      </c>
      <c r="DB75" s="28">
        <f>(DA75/(DA75+CY75))</f>
        <v>5.7966213978138455E-2</v>
      </c>
      <c r="DC75" s="27"/>
      <c r="DD75" s="27"/>
      <c r="DE75" s="29" t="e">
        <f>DE73/DE72*100-100</f>
        <v>#DIV/0!</v>
      </c>
      <c r="DF75" s="60" t="e">
        <f>DF73/DF72*100-100</f>
        <v>#DIV/0!</v>
      </c>
      <c r="DG75" s="26">
        <f>SUM(DG68:DG74)</f>
        <v>1</v>
      </c>
      <c r="DH75" s="27">
        <f>SUM(DH68:DH74)</f>
        <v>0</v>
      </c>
      <c r="DI75" s="27"/>
      <c r="DJ75" s="27"/>
      <c r="DK75" s="27">
        <f>SUM(DK68:DK74)</f>
        <v>2875</v>
      </c>
      <c r="DL75" s="28">
        <f>((DK75+DM75)/7)/DI74</f>
        <v>0.72404181184668992</v>
      </c>
      <c r="DM75" s="27">
        <f>SUM(DM68:DM74)</f>
        <v>242</v>
      </c>
      <c r="DN75" s="28">
        <f>(DM75/(DM75+DK75))</f>
        <v>7.7638755213346164E-2</v>
      </c>
      <c r="DO75" s="27"/>
      <c r="DP75" s="27"/>
      <c r="DQ75" s="29" t="e">
        <f>DQ73/DQ72*100-100</f>
        <v>#DIV/0!</v>
      </c>
      <c r="DR75" s="60" t="e">
        <f>DR73/DR72*100-100</f>
        <v>#DIV/0!</v>
      </c>
      <c r="DS75" s="26">
        <f>SUM(DS68:DS74)</f>
        <v>5</v>
      </c>
      <c r="DT75" s="27">
        <f>SUM(DT68:DT74)</f>
        <v>0</v>
      </c>
      <c r="DU75" s="27"/>
      <c r="DV75" s="27"/>
      <c r="DW75" s="27">
        <f>SUM(DW68:DW74)</f>
        <v>766</v>
      </c>
      <c r="DX75" s="28">
        <f>((DW75+DY75)/7)/DU74</f>
        <v>0.76102292768959434</v>
      </c>
      <c r="DY75" s="27">
        <f>SUM(DY68:DY74)</f>
        <v>97</v>
      </c>
      <c r="DZ75" s="28">
        <f>(DY75/(DY75+DW75))</f>
        <v>0.11239860950173812</v>
      </c>
      <c r="EA75" s="27"/>
      <c r="EB75" s="27"/>
      <c r="EC75" s="29" t="e">
        <f>EC73/EC72*100-100</f>
        <v>#DIV/0!</v>
      </c>
      <c r="ED75" s="60" t="e">
        <f>ED73/ED72*100-100</f>
        <v>#DIV/0!</v>
      </c>
      <c r="EE75" s="26">
        <f>SUM(EE68:EE74)</f>
        <v>1</v>
      </c>
      <c r="EF75" s="27">
        <f>SUM(EF68:EF74)</f>
        <v>0</v>
      </c>
      <c r="EG75" s="27"/>
      <c r="EH75" s="27"/>
      <c r="EI75" s="27">
        <f>SUM(EI68:EI74)</f>
        <v>2852</v>
      </c>
      <c r="EJ75" s="28">
        <f>((EI75+EK75)/7)/EG74</f>
        <v>0.72266170311772915</v>
      </c>
      <c r="EK75" s="27">
        <f>SUM(EK68:EK74)</f>
        <v>254</v>
      </c>
      <c r="EL75" s="28">
        <f>(EK75/(EK75+EI75))</f>
        <v>8.1777205408886028E-2</v>
      </c>
      <c r="EM75" s="27"/>
      <c r="EN75" s="27"/>
      <c r="EO75" s="29" t="e">
        <f>EO73/EO72*100-100</f>
        <v>#DIV/0!</v>
      </c>
      <c r="EP75" s="60" t="e">
        <f>EP73/EP72*100-100</f>
        <v>#DIV/0!</v>
      </c>
      <c r="EQ75" s="26">
        <f>SUM(EQ68:EQ74)</f>
        <v>2</v>
      </c>
      <c r="ER75" s="27">
        <f>SUM(ER68:ER74)</f>
        <v>0</v>
      </c>
      <c r="ES75" s="27"/>
      <c r="ET75" s="27"/>
      <c r="EU75" s="27">
        <f>SUM(EU68:EU74)</f>
        <v>3079</v>
      </c>
      <c r="EV75" s="28">
        <f>((EU75+EW75)/7)/ES74</f>
        <v>0.74953617810760664</v>
      </c>
      <c r="EW75" s="27">
        <f>SUM(EW68:EW74)</f>
        <v>153</v>
      </c>
      <c r="EX75" s="28">
        <f>(EW75/(EW75+EU75))</f>
        <v>4.733910891089109E-2</v>
      </c>
      <c r="EY75" s="27"/>
      <c r="EZ75" s="27"/>
      <c r="FA75" s="29" t="e">
        <f>FA73/FA72*100-100</f>
        <v>#DIV/0!</v>
      </c>
      <c r="FB75" s="60" t="e">
        <f>FB73/FB72*100-100</f>
        <v>#DIV/0!</v>
      </c>
      <c r="FC75" s="26">
        <f>SUM(FC68:FC74)</f>
        <v>2</v>
      </c>
      <c r="FD75" s="27">
        <f>SUM(FD68:FD74)</f>
        <v>0</v>
      </c>
      <c r="FE75" s="27"/>
      <c r="FF75" s="27"/>
      <c r="FG75" s="27">
        <f>SUM(FG68:FG74)</f>
        <v>2892</v>
      </c>
      <c r="FH75" s="28">
        <f>((FG75+FI75)/7)/FE74</f>
        <v>0.70985060690943047</v>
      </c>
      <c r="FI75" s="27">
        <f>SUM(FI68:FI74)</f>
        <v>149</v>
      </c>
      <c r="FJ75" s="28">
        <f>(FI75/(FI75+FG75))</f>
        <v>4.8997040447221307E-2</v>
      </c>
      <c r="FK75" s="27"/>
      <c r="FL75" s="27"/>
      <c r="FM75" s="29" t="e">
        <f>FM73/FM72*100-100</f>
        <v>#DIV/0!</v>
      </c>
      <c r="FN75" s="60" t="e">
        <f>FN73/FN72*100-100</f>
        <v>#DIV/0!</v>
      </c>
      <c r="FO75" s="26">
        <f>SUM(FO68:FO74)</f>
        <v>1</v>
      </c>
      <c r="FP75" s="27">
        <f>SUM(FP68:FP74)</f>
        <v>0</v>
      </c>
      <c r="FQ75" s="27"/>
      <c r="FR75" s="27"/>
      <c r="FS75" s="27">
        <f>SUM(FS68:FS74)</f>
        <v>2868</v>
      </c>
      <c r="FT75" s="28">
        <f>((FS75+FU75)/7)/FQ74</f>
        <v>0.72266170311772915</v>
      </c>
      <c r="FU75" s="27">
        <f>SUM(FU68:FU74)</f>
        <v>238</v>
      </c>
      <c r="FV75" s="28">
        <f>(FU75/(FU75+FS75))</f>
        <v>7.6625885383129422E-2</v>
      </c>
      <c r="FW75" s="27"/>
      <c r="FX75" s="27"/>
      <c r="FY75" s="29" t="e">
        <f>FY73/FY72*100-100</f>
        <v>#DIV/0!</v>
      </c>
      <c r="FZ75" s="60" t="e">
        <f>FZ73/FZ72*100-100</f>
        <v>#DIV/0!</v>
      </c>
      <c r="GA75" s="26">
        <f>SUM(GA68:GA74)</f>
        <v>3</v>
      </c>
      <c r="GB75" s="27">
        <f>SUM(GB68:GB74)</f>
        <v>0</v>
      </c>
      <c r="GC75" s="27"/>
      <c r="GD75" s="27"/>
      <c r="GE75" s="27">
        <f>SUM(GE68:GE74)</f>
        <v>2948</v>
      </c>
      <c r="GF75" s="28">
        <f>((GE75+GG75)/7)/GC74</f>
        <v>0.73899741115556594</v>
      </c>
      <c r="GG75" s="27">
        <f>SUM(GG68:GG74)</f>
        <v>192</v>
      </c>
      <c r="GH75" s="28">
        <f>(GG75/(GG75+GE75))</f>
        <v>6.1146496815286625E-2</v>
      </c>
      <c r="GI75" s="27"/>
      <c r="GJ75" s="27"/>
      <c r="GK75" s="29" t="e">
        <f>GK73/GK72*100-100</f>
        <v>#DIV/0!</v>
      </c>
      <c r="GL75" s="60" t="e">
        <f>GL73/GL72*100-100</f>
        <v>#DIV/0!</v>
      </c>
      <c r="GM75" s="26">
        <f>SUM(GM68:GM74)</f>
        <v>0</v>
      </c>
      <c r="GN75" s="27">
        <f>SUM(GN68:GN74)</f>
        <v>0</v>
      </c>
      <c r="GO75" s="27"/>
      <c r="GP75" s="27"/>
      <c r="GQ75" s="27">
        <f>SUM(GQ68:GQ74)</f>
        <v>2927</v>
      </c>
      <c r="GR75" s="28">
        <f>((GQ75+GS75)/7)/GO74</f>
        <v>0.71290099238402949</v>
      </c>
      <c r="GS75" s="27">
        <f>SUM(GS68:GS74)</f>
        <v>162</v>
      </c>
      <c r="GT75" s="28">
        <f>(GS75/(GS75+GQ75))</f>
        <v>5.2444156685011331E-2</v>
      </c>
      <c r="GU75" s="27"/>
      <c r="GV75" s="27"/>
      <c r="GW75" s="29" t="e">
        <f>GW73/GW72*100-100</f>
        <v>#DIV/0!</v>
      </c>
      <c r="GX75" s="60" t="e">
        <f>GX73/GX72*100-100</f>
        <v>#DIV/0!</v>
      </c>
      <c r="GY75" s="26">
        <f>SUM(GY68:GY74)</f>
        <v>3</v>
      </c>
      <c r="GZ75" s="27">
        <f>SUM(GZ68:GZ74)</f>
        <v>0</v>
      </c>
      <c r="HA75" s="27"/>
      <c r="HB75" s="27"/>
      <c r="HC75" s="27">
        <f>SUM(HC68:HC74)</f>
        <v>716</v>
      </c>
      <c r="HD75" s="28">
        <f>((HC75+HE75)/7)/HA74</f>
        <v>0.69250871080139376</v>
      </c>
      <c r="HE75" s="27">
        <f>SUM(HE68:HE74)</f>
        <v>79</v>
      </c>
      <c r="HF75" s="28">
        <f>(HE75/(HE75+HC75))</f>
        <v>9.9371069182389943E-2</v>
      </c>
      <c r="HG75" s="27"/>
      <c r="HH75" s="27"/>
      <c r="HI75" s="29" t="e">
        <f>HI73/HI72*100-100</f>
        <v>#DIV/0!</v>
      </c>
      <c r="HJ75" s="60" t="e">
        <f>HJ73/HJ72*100-100</f>
        <v>#DIV/0!</v>
      </c>
      <c r="HK75" s="26">
        <f>SUM(HK68:HK74)</f>
        <v>1</v>
      </c>
      <c r="HL75" s="27">
        <f>SUM(HL68:HL74)</f>
        <v>0</v>
      </c>
      <c r="HM75" s="27"/>
      <c r="HN75" s="27"/>
      <c r="HO75" s="27">
        <f>SUM(HO68:HO74)</f>
        <v>2893</v>
      </c>
      <c r="HP75" s="28">
        <f>((HO75+HQ75)/7)/HM74</f>
        <v>0.71058714748035146</v>
      </c>
      <c r="HQ75" s="27">
        <f>SUM(HQ68:HQ74)</f>
        <v>181</v>
      </c>
      <c r="HR75" s="28">
        <f>(HQ75/(HQ75+HO75))</f>
        <v>5.8880936890045546E-2</v>
      </c>
      <c r="HS75" s="27"/>
      <c r="HT75" s="27"/>
      <c r="HU75" s="29" t="e">
        <f>HU73/HU72*100-100</f>
        <v>#DIV/0!</v>
      </c>
      <c r="HV75" s="60" t="e">
        <f>HV73/HV72*100-100</f>
        <v>#DIV/0!</v>
      </c>
      <c r="HW75" s="26">
        <f>SUM(HW68:HW74)</f>
        <v>3</v>
      </c>
      <c r="HX75" s="27">
        <f>SUM(HX68:HX74)</f>
        <v>0</v>
      </c>
      <c r="HY75" s="27"/>
      <c r="HZ75" s="27"/>
      <c r="IA75" s="27">
        <f>SUM(IA68:IA74)</f>
        <v>2855</v>
      </c>
      <c r="IB75" s="28">
        <f>((IA75+IC75)/7)/HY74</f>
        <v>0.70733966195878684</v>
      </c>
      <c r="IC75" s="27">
        <f>SUM(IC68:IC74)</f>
        <v>200</v>
      </c>
      <c r="ID75" s="28">
        <f>(IC75/(IC75+IA75))</f>
        <v>6.5466448445171854E-2</v>
      </c>
      <c r="IE75" s="27"/>
      <c r="IF75" s="27"/>
      <c r="IG75" s="29" t="e">
        <f>IG73/IG72*100-100</f>
        <v>#DIV/0!</v>
      </c>
      <c r="IH75" s="60" t="e">
        <f>IH73/IH72*100-100</f>
        <v>#DIV/0!</v>
      </c>
      <c r="II75" s="26">
        <f>SUM(II68:II74)</f>
        <v>2</v>
      </c>
      <c r="IJ75" s="27">
        <f>SUM(IJ68:IJ74)</f>
        <v>0</v>
      </c>
      <c r="IK75" s="27"/>
      <c r="IL75" s="27"/>
      <c r="IM75" s="27">
        <f>SUM(IM68:IM74)</f>
        <v>2985</v>
      </c>
      <c r="IN75" s="28">
        <f>((IM75+IO75)/7)/IK74</f>
        <v>0.72680890538033394</v>
      </c>
      <c r="IO75" s="27">
        <f>SUM(IO68:IO74)</f>
        <v>149</v>
      </c>
      <c r="IP75" s="28">
        <f>(IO75/(IO75+IM75))</f>
        <v>4.7543075941289085E-2</v>
      </c>
      <c r="IQ75" s="27"/>
      <c r="IR75" s="27"/>
      <c r="IS75" s="29" t="e">
        <f>IS73/IS72*100-100</f>
        <v>#DIV/0!</v>
      </c>
      <c r="IT75" s="60" t="e">
        <f>IT73/IT72*100-100</f>
        <v>#DIV/0!</v>
      </c>
      <c r="IU75" s="26">
        <f>SUM(IU68:IU74)</f>
        <v>0</v>
      </c>
      <c r="IV75" s="27">
        <f>SUM(IV68:IV74)</f>
        <v>0</v>
      </c>
      <c r="IW75" s="27"/>
      <c r="IX75" s="27"/>
      <c r="IY75" s="27">
        <f>SUM(IY68:IY74)</f>
        <v>0</v>
      </c>
      <c r="IZ75" s="28" t="e">
        <f>((IY75+JA75)/7)/IW74</f>
        <v>#DIV/0!</v>
      </c>
      <c r="JA75" s="27">
        <f>SUM(JA68:JA74)</f>
        <v>0</v>
      </c>
      <c r="JB75" s="28" t="e">
        <f>(JA75/(JA75+IY75))</f>
        <v>#DIV/0!</v>
      </c>
      <c r="JC75" s="27"/>
      <c r="JD75" s="27"/>
      <c r="JE75" s="29" t="e">
        <f>JE73/JE72*100-100</f>
        <v>#DIV/0!</v>
      </c>
      <c r="JF75" s="60" t="e">
        <f>JF73/JF72*100-100</f>
        <v>#DIV/0!</v>
      </c>
      <c r="JG75" s="26">
        <f t="shared" si="1007"/>
        <v>40</v>
      </c>
      <c r="JH75" s="443">
        <f t="shared" si="1008"/>
        <v>0</v>
      </c>
      <c r="JI75" s="378">
        <f t="shared" ref="JI75:JJ75" si="1099">SUM(JI67:JI74)</f>
        <v>81016</v>
      </c>
      <c r="JJ75" s="27">
        <f t="shared" si="1099"/>
        <v>7896</v>
      </c>
      <c r="JK75" s="27">
        <f t="shared" si="1010"/>
        <v>58364</v>
      </c>
      <c r="JL75" s="80">
        <f t="shared" si="1011"/>
        <v>0.72040090846252591</v>
      </c>
      <c r="JM75" s="15">
        <f t="shared" si="1012"/>
        <v>3870</v>
      </c>
      <c r="JN75" s="48">
        <f t="shared" si="1013"/>
        <v>6.6307998081008845E-2</v>
      </c>
      <c r="JO75" s="49">
        <f t="shared" ref="JO75" si="1100">SUM(JO68:JO74)/7</f>
        <v>54.957142857142856</v>
      </c>
      <c r="JP75" s="50">
        <f t="shared" ref="JP75" si="1101">SUM(JP68:JP74)</f>
        <v>54108</v>
      </c>
      <c r="JQ75" s="397">
        <f t="shared" si="143"/>
        <v>92.707833596052353</v>
      </c>
      <c r="JR75" s="50">
        <f t="shared" ref="JR75" si="1102">SUM(JR68:JR74)</f>
        <v>1209</v>
      </c>
      <c r="JS75" s="370">
        <f t="shared" si="1076"/>
        <v>0.31240310077519379</v>
      </c>
      <c r="JT75" s="58" t="e">
        <f t="shared" ref="JT75:JU75" si="1103">JT73/JT72*100-100</f>
        <v>#DIV/0!</v>
      </c>
      <c r="JU75" s="318" t="e">
        <f t="shared" si="1103"/>
        <v>#DIV/0!</v>
      </c>
      <c r="JV75" s="410">
        <f t="shared" ref="JV75" si="1104">SUM(G75,I75,S75,U75,AE75,AG75,AQ75,AS75,BC75,BE75,BO75,BQ75,CA75,CC75)/7/SUM(E74,Q74,AC74,AO74,BA74,BM74,BY74)</f>
        <v>0.72521487848251343</v>
      </c>
      <c r="JW75" s="411">
        <f t="shared" ref="JW75" si="1105">SUM(CM75,CO75,CY75,DA75,DK75,DM75,DW75,DY75,EI75,EK75,EU75,EW75,FG75,FI75)/7/SUM(CK74,CW74,DI74,DU74,EG74,ES74,FE74)</f>
        <v>0.72026439897508254</v>
      </c>
      <c r="JX75" s="412">
        <f t="shared" ref="JX75" si="1106">SUM(FS75,FU75,GE75,GG75,GQ75,GS75,HC75,HE75,HO75,HQ75,IA75,IC75,IM75,IO75,)/7/SUM(FQ74,GC74,GO74,HA74,HM74,HY74,IK74)</f>
        <v>0.71865851398925329</v>
      </c>
      <c r="JY75" s="744"/>
      <c r="JZ75" s="691"/>
      <c r="KA75" s="747"/>
      <c r="KB75" s="762"/>
      <c r="KC75" s="764"/>
      <c r="KD75" s="769"/>
      <c r="KE75" s="764"/>
      <c r="KF75" s="769"/>
      <c r="KG75" s="771"/>
      <c r="KH75" s="772"/>
      <c r="KI75" s="418">
        <f t="shared" ref="KI75" si="1107">SUM(KI68:KI74)</f>
        <v>15</v>
      </c>
      <c r="KJ75" s="432">
        <f t="shared" ref="KJ75" si="1108">KI75/KB72</f>
        <v>3.8739669421487604E-3</v>
      </c>
      <c r="KK75" s="418">
        <f t="shared" ref="KK75" si="1109">SUM(KK68:KK74)</f>
        <v>11</v>
      </c>
      <c r="KL75" s="426">
        <f t="shared" ref="KL75" si="1110">KK75/KD72</f>
        <v>2.8512182477967861E-3</v>
      </c>
      <c r="KM75" s="418">
        <f t="shared" ref="KM75" si="1111">SUM(KM68:KM74)</f>
        <v>13</v>
      </c>
      <c r="KN75" s="426">
        <f>KM75/KF72</f>
        <v>3.360910031023785E-3</v>
      </c>
    </row>
    <row r="76" spans="1:300" ht="21.75" thickBot="1" x14ac:dyDescent="0.3">
      <c r="A76" s="52"/>
      <c r="B76" s="437"/>
      <c r="C76" s="40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2"/>
      <c r="O76" s="40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2"/>
      <c r="AA76" s="40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2"/>
      <c r="AM76" s="40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2"/>
      <c r="AY76" s="40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2"/>
      <c r="BK76" s="40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2"/>
      <c r="BW76" s="40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2"/>
      <c r="CI76" s="40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2"/>
      <c r="CU76" s="40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2"/>
      <c r="DG76" s="40"/>
      <c r="DH76" s="41"/>
      <c r="DI76" s="41"/>
      <c r="DJ76" s="41"/>
      <c r="DK76" s="41"/>
      <c r="DL76" s="41"/>
      <c r="DM76" s="41"/>
      <c r="DN76" s="41"/>
      <c r="DO76" s="41"/>
      <c r="DP76" s="41"/>
      <c r="DQ76" s="41"/>
      <c r="DR76" s="42"/>
      <c r="DS76" s="40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2"/>
      <c r="EE76" s="40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2"/>
      <c r="EQ76" s="40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42"/>
      <c r="FC76" s="40"/>
      <c r="FD76" s="41"/>
      <c r="FE76" s="41"/>
      <c r="FF76" s="41"/>
      <c r="FG76" s="41"/>
      <c r="FH76" s="41"/>
      <c r="FI76" s="41"/>
      <c r="FJ76" s="41"/>
      <c r="FK76" s="41"/>
      <c r="FL76" s="41"/>
      <c r="FM76" s="41"/>
      <c r="FN76" s="42"/>
      <c r="FO76" s="40"/>
      <c r="FP76" s="41"/>
      <c r="FQ76" s="41"/>
      <c r="FR76" s="41"/>
      <c r="FS76" s="41"/>
      <c r="FT76" s="41"/>
      <c r="FU76" s="41"/>
      <c r="FV76" s="41"/>
      <c r="FW76" s="41"/>
      <c r="FX76" s="41"/>
      <c r="FY76" s="41"/>
      <c r="FZ76" s="42"/>
      <c r="GA76" s="40"/>
      <c r="GB76" s="41"/>
      <c r="GC76" s="41"/>
      <c r="GD76" s="41"/>
      <c r="GE76" s="41"/>
      <c r="GF76" s="41"/>
      <c r="GG76" s="41"/>
      <c r="GH76" s="41"/>
      <c r="GI76" s="41"/>
      <c r="GJ76" s="41"/>
      <c r="GK76" s="41"/>
      <c r="GL76" s="42"/>
      <c r="GM76" s="40"/>
      <c r="GN76" s="41"/>
      <c r="GO76" s="41"/>
      <c r="GP76" s="41"/>
      <c r="GQ76" s="41"/>
      <c r="GR76" s="41"/>
      <c r="GS76" s="41"/>
      <c r="GT76" s="41"/>
      <c r="GU76" s="41"/>
      <c r="GV76" s="41"/>
      <c r="GW76" s="41"/>
      <c r="GX76" s="42"/>
      <c r="GY76" s="40"/>
      <c r="GZ76" s="41"/>
      <c r="HA76" s="41"/>
      <c r="HB76" s="41"/>
      <c r="HC76" s="41"/>
      <c r="HD76" s="41"/>
      <c r="HE76" s="41"/>
      <c r="HF76" s="41"/>
      <c r="HG76" s="41"/>
      <c r="HH76" s="41"/>
      <c r="HI76" s="41"/>
      <c r="HJ76" s="42"/>
      <c r="HK76" s="40"/>
      <c r="HL76" s="41"/>
      <c r="HM76" s="41"/>
      <c r="HN76" s="41"/>
      <c r="HO76" s="41"/>
      <c r="HP76" s="41"/>
      <c r="HQ76" s="41"/>
      <c r="HR76" s="41"/>
      <c r="HS76" s="41"/>
      <c r="HT76" s="41"/>
      <c r="HU76" s="41"/>
      <c r="HV76" s="42"/>
      <c r="HW76" s="40"/>
      <c r="HX76" s="41"/>
      <c r="HY76" s="41"/>
      <c r="HZ76" s="41"/>
      <c r="IA76" s="41"/>
      <c r="IB76" s="41"/>
      <c r="IC76" s="41"/>
      <c r="ID76" s="41"/>
      <c r="IE76" s="41"/>
      <c r="IF76" s="41"/>
      <c r="IG76" s="41"/>
      <c r="IH76" s="42"/>
      <c r="II76" s="40"/>
      <c r="IJ76" s="41"/>
      <c r="IK76" s="41"/>
      <c r="IL76" s="41"/>
      <c r="IM76" s="41"/>
      <c r="IN76" s="41"/>
      <c r="IO76" s="41"/>
      <c r="IP76" s="41"/>
      <c r="IQ76" s="41"/>
      <c r="IR76" s="41"/>
      <c r="IS76" s="41"/>
      <c r="IT76" s="42"/>
      <c r="IU76" s="40"/>
      <c r="IV76" s="41"/>
      <c r="IW76" s="41"/>
      <c r="IX76" s="41"/>
      <c r="IY76" s="41"/>
      <c r="IZ76" s="41"/>
      <c r="JA76" s="41"/>
      <c r="JB76" s="41"/>
      <c r="JC76" s="41"/>
      <c r="JD76" s="41"/>
      <c r="JE76" s="41"/>
      <c r="JF76" s="42"/>
      <c r="JG76" s="444">
        <f t="shared" ref="JG76" si="1112">JG75/JI68</f>
        <v>3.450655624568668E-3</v>
      </c>
      <c r="JH76" s="445">
        <f t="shared" ref="JH76" si="1113">JH75/JJ65</f>
        <v>0</v>
      </c>
      <c r="JI76" s="3"/>
      <c r="JJ76" s="4"/>
      <c r="JK76" s="4"/>
      <c r="JL76" s="374"/>
      <c r="JM76" s="4"/>
      <c r="JN76" s="4"/>
      <c r="JO76" s="4"/>
      <c r="JP76" s="375"/>
      <c r="JQ76" s="4"/>
      <c r="JR76" s="4"/>
      <c r="JS76" s="376"/>
      <c r="JT76" s="4"/>
      <c r="JU76" s="400"/>
      <c r="JV76" s="701"/>
      <c r="JW76" s="702"/>
      <c r="JX76" s="703"/>
      <c r="JY76" s="639"/>
      <c r="JZ76" s="640"/>
      <c r="KA76" s="641"/>
      <c r="KB76" s="752"/>
      <c r="KC76" s="753"/>
      <c r="KD76" s="753"/>
      <c r="KE76" s="753"/>
      <c r="KF76" s="753"/>
      <c r="KG76" s="753"/>
      <c r="KH76" s="754"/>
      <c r="KI76" s="416"/>
      <c r="KJ76" s="420"/>
      <c r="KK76" s="416"/>
      <c r="KL76" s="417"/>
      <c r="KM76" s="416"/>
      <c r="KN76" s="417"/>
    </row>
    <row r="77" spans="1:300" x14ac:dyDescent="0.25">
      <c r="A77" s="736">
        <v>33</v>
      </c>
      <c r="B77" s="435">
        <f>B74+1</f>
        <v>45652</v>
      </c>
      <c r="C77" s="32"/>
      <c r="D77" s="33"/>
      <c r="E77" s="33">
        <f>E74-C77</f>
        <v>608</v>
      </c>
      <c r="F77" s="33">
        <f>F74-D77</f>
        <v>58</v>
      </c>
      <c r="G77" s="33">
        <v>446</v>
      </c>
      <c r="H77" s="34">
        <f t="shared" ref="H77:H83" si="1114">((G77+I77)/E77)</f>
        <v>0.76809210526315785</v>
      </c>
      <c r="I77" s="33">
        <v>21</v>
      </c>
      <c r="J77" s="34">
        <f>I77/(G77+I77)</f>
        <v>4.4967880085653104E-2</v>
      </c>
      <c r="K77" s="35"/>
      <c r="L77" s="33"/>
      <c r="M77" s="33"/>
      <c r="N77" s="36"/>
      <c r="O77" s="32"/>
      <c r="P77" s="33"/>
      <c r="Q77" s="33">
        <f>Q74-O77</f>
        <v>620</v>
      </c>
      <c r="R77" s="33">
        <f>R74-P77</f>
        <v>57</v>
      </c>
      <c r="S77" s="33">
        <v>449</v>
      </c>
      <c r="T77" s="34">
        <f t="shared" ref="T77:T83" si="1115">((S77+U77)/Q77)</f>
        <v>0.74838709677419357</v>
      </c>
      <c r="U77" s="33">
        <v>15</v>
      </c>
      <c r="V77" s="34">
        <f t="shared" ref="V77:V83" si="1116">U77/(S77+U77)</f>
        <v>3.2327586206896554E-2</v>
      </c>
      <c r="W77" s="35"/>
      <c r="X77" s="33"/>
      <c r="Y77" s="33"/>
      <c r="Z77" s="36"/>
      <c r="AA77" s="32">
        <v>1</v>
      </c>
      <c r="AB77" s="33"/>
      <c r="AC77" s="33">
        <f>AC74-AA77</f>
        <v>621</v>
      </c>
      <c r="AD77" s="33">
        <f>AD74-AB77</f>
        <v>58</v>
      </c>
      <c r="AE77" s="33">
        <v>429</v>
      </c>
      <c r="AF77" s="34">
        <f t="shared" ref="AF77:AF83" si="1117">((AE77+AG77)/AC77)</f>
        <v>0.72624798711755234</v>
      </c>
      <c r="AG77" s="33">
        <v>22</v>
      </c>
      <c r="AH77" s="34">
        <f t="shared" ref="AH77:AH83" si="1118">AG77/(AE77+AG77)</f>
        <v>4.878048780487805E-2</v>
      </c>
      <c r="AI77" s="35"/>
      <c r="AJ77" s="33"/>
      <c r="AK77" s="33"/>
      <c r="AL77" s="36"/>
      <c r="AM77" s="32"/>
      <c r="AN77" s="33"/>
      <c r="AO77" s="33">
        <f>AO74-AM77</f>
        <v>159</v>
      </c>
      <c r="AP77" s="33">
        <f>AP74-AN77</f>
        <v>17</v>
      </c>
      <c r="AQ77" s="33">
        <v>109</v>
      </c>
      <c r="AR77" s="34">
        <f t="shared" ref="AR77:AR83" si="1119">((AQ77+AS77)/AO77)</f>
        <v>0.76729559748427678</v>
      </c>
      <c r="AS77" s="33">
        <v>13</v>
      </c>
      <c r="AT77" s="34">
        <f t="shared" ref="AT77:AT83" si="1120">AS77/(AQ77+AS77)</f>
        <v>0.10655737704918032</v>
      </c>
      <c r="AU77" s="35"/>
      <c r="AV77" s="33"/>
      <c r="AW77" s="33"/>
      <c r="AX77" s="36"/>
      <c r="AY77" s="32"/>
      <c r="AZ77" s="33"/>
      <c r="BA77" s="33">
        <f>BA74-AY77</f>
        <v>616</v>
      </c>
      <c r="BB77" s="33">
        <f>BB74-AZ77</f>
        <v>57</v>
      </c>
      <c r="BC77" s="33">
        <v>415</v>
      </c>
      <c r="BD77" s="34">
        <f t="shared" ref="BD77:BD83" si="1121">((BC77+BE77)/BA77)</f>
        <v>0.71103896103896103</v>
      </c>
      <c r="BE77" s="33">
        <v>23</v>
      </c>
      <c r="BF77" s="34">
        <f t="shared" ref="BF77:BF83" si="1122">BE77/(BC77+BE77)</f>
        <v>5.2511415525114152E-2</v>
      </c>
      <c r="BG77" s="35"/>
      <c r="BH77" s="33"/>
      <c r="BI77" s="33"/>
      <c r="BJ77" s="36"/>
      <c r="BK77" s="32"/>
      <c r="BL77" s="33"/>
      <c r="BM77" s="33">
        <f>BM74-BK77</f>
        <v>617</v>
      </c>
      <c r="BN77" s="33">
        <f>BN74-BL77</f>
        <v>57</v>
      </c>
      <c r="BO77" s="33">
        <v>442</v>
      </c>
      <c r="BP77" s="34">
        <f t="shared" ref="BP77:BP83" si="1123">((BO77+BQ77)/BM77)</f>
        <v>0.75040518638573739</v>
      </c>
      <c r="BQ77" s="33">
        <v>21</v>
      </c>
      <c r="BR77" s="34">
        <f t="shared" ref="BR77:BR83" si="1124">BQ77/(BO77+BQ77)</f>
        <v>4.5356371490280781E-2</v>
      </c>
      <c r="BS77" s="35"/>
      <c r="BT77" s="33"/>
      <c r="BU77" s="33"/>
      <c r="BV77" s="36"/>
      <c r="BW77" s="32"/>
      <c r="BX77" s="33"/>
      <c r="BY77" s="33">
        <f>BY74-BW77</f>
        <v>614</v>
      </c>
      <c r="BZ77" s="33">
        <f>BZ74-BX77</f>
        <v>58</v>
      </c>
      <c r="CA77" s="33">
        <v>398</v>
      </c>
      <c r="CB77" s="34">
        <f t="shared" ref="CB77:CB83" si="1125">((CA77+CC77)/BY77)</f>
        <v>0.71661237785016285</v>
      </c>
      <c r="CC77" s="33">
        <v>42</v>
      </c>
      <c r="CD77" s="34">
        <f t="shared" ref="CD77:CD83" si="1126">CC77/(CA77+CC77)</f>
        <v>9.5454545454545459E-2</v>
      </c>
      <c r="CE77" s="35"/>
      <c r="CF77" s="33"/>
      <c r="CG77" s="33"/>
      <c r="CH77" s="36"/>
      <c r="CI77" s="32"/>
      <c r="CJ77" s="33"/>
      <c r="CK77" s="33">
        <f>CK74-CI77</f>
        <v>611</v>
      </c>
      <c r="CL77" s="33">
        <f>CL74-CJ77</f>
        <v>57</v>
      </c>
      <c r="CM77" s="33">
        <v>401</v>
      </c>
      <c r="CN77" s="34">
        <f t="shared" ref="CN77:CN83" si="1127">((CM77+CO77)/CK77)</f>
        <v>0.72995090016366615</v>
      </c>
      <c r="CO77" s="33">
        <v>45</v>
      </c>
      <c r="CP77" s="34">
        <f t="shared" ref="CP77:CP83" si="1128">CO77/(CM77+CO77)</f>
        <v>0.10089686098654709</v>
      </c>
      <c r="CQ77" s="35"/>
      <c r="CR77" s="33"/>
      <c r="CS77" s="33"/>
      <c r="CT77" s="36"/>
      <c r="CU77" s="32">
        <v>1</v>
      </c>
      <c r="CV77" s="33"/>
      <c r="CW77" s="33">
        <f>CW74-CU77</f>
        <v>616</v>
      </c>
      <c r="CX77" s="33">
        <f>CX74-CV77</f>
        <v>57</v>
      </c>
      <c r="CY77" s="33">
        <v>422</v>
      </c>
      <c r="CZ77" s="34">
        <f t="shared" ref="CZ77:CZ83" si="1129">((CY77+DA77)/CW77)</f>
        <v>0.75649350649350644</v>
      </c>
      <c r="DA77" s="33">
        <v>44</v>
      </c>
      <c r="DB77" s="34">
        <f t="shared" ref="DB77:DB83" si="1130">DA77/(CY77+DA77)</f>
        <v>9.4420600858369105E-2</v>
      </c>
      <c r="DC77" s="35"/>
      <c r="DD77" s="33"/>
      <c r="DE77" s="33"/>
      <c r="DF77" s="36"/>
      <c r="DG77" s="32"/>
      <c r="DH77" s="33"/>
      <c r="DI77" s="33">
        <f>DI74-DG77</f>
        <v>615</v>
      </c>
      <c r="DJ77" s="33">
        <f>DJ74-DH77</f>
        <v>58</v>
      </c>
      <c r="DK77" s="33">
        <v>406</v>
      </c>
      <c r="DL77" s="34">
        <f t="shared" ref="DL77:DL83" si="1131">((DK77+DM77)/DI77)</f>
        <v>0.71056910569105691</v>
      </c>
      <c r="DM77" s="33">
        <v>31</v>
      </c>
      <c r="DN77" s="34">
        <f t="shared" ref="DN77:DN83" si="1132">DM77/(DK77+DM77)</f>
        <v>7.0938215102974822E-2</v>
      </c>
      <c r="DO77" s="35"/>
      <c r="DP77" s="33"/>
      <c r="DQ77" s="33"/>
      <c r="DR77" s="36"/>
      <c r="DS77" s="32"/>
      <c r="DT77" s="33"/>
      <c r="DU77" s="33">
        <f>DU74-DS77</f>
        <v>162</v>
      </c>
      <c r="DV77" s="33">
        <f>DV74-DT77</f>
        <v>17</v>
      </c>
      <c r="DW77" s="33">
        <v>108</v>
      </c>
      <c r="DX77" s="34">
        <f t="shared" ref="DX77:DX83" si="1133">((DW77+DY77)/DU77)</f>
        <v>0.79629629629629628</v>
      </c>
      <c r="DY77" s="33">
        <v>21</v>
      </c>
      <c r="DZ77" s="34">
        <f t="shared" ref="DZ77:DZ83" si="1134">DY77/(DW77+DY77)</f>
        <v>0.16279069767441862</v>
      </c>
      <c r="EA77" s="35"/>
      <c r="EB77" s="33"/>
      <c r="EC77" s="33"/>
      <c r="ED77" s="36"/>
      <c r="EE77" s="32">
        <v>1</v>
      </c>
      <c r="EF77" s="33"/>
      <c r="EG77" s="33">
        <f>EG74-EE77</f>
        <v>613</v>
      </c>
      <c r="EH77" s="33">
        <f>EH74-EF77</f>
        <v>58</v>
      </c>
      <c r="EI77" s="33">
        <v>416</v>
      </c>
      <c r="EJ77" s="34">
        <f t="shared" ref="EJ77:EJ83" si="1135">((EI77+EK77)/EG77)</f>
        <v>0.74061990212071782</v>
      </c>
      <c r="EK77" s="33">
        <v>38</v>
      </c>
      <c r="EL77" s="34">
        <f t="shared" ref="EL77:EL83" si="1136">EK77/(EI77+EK77)</f>
        <v>8.3700440528634359E-2</v>
      </c>
      <c r="EM77" s="35"/>
      <c r="EN77" s="33"/>
      <c r="EO77" s="33"/>
      <c r="EP77" s="36"/>
      <c r="EQ77" s="32"/>
      <c r="ER77" s="33"/>
      <c r="ES77" s="33">
        <f>ES74-EQ77</f>
        <v>616</v>
      </c>
      <c r="ET77" s="33">
        <f>ET74-ER77</f>
        <v>57</v>
      </c>
      <c r="EU77" s="33">
        <v>445</v>
      </c>
      <c r="EV77" s="34">
        <f t="shared" ref="EV77:EV83" si="1137">((EU77+EW77)/ES77)</f>
        <v>0.75162337662337664</v>
      </c>
      <c r="EW77" s="33">
        <v>18</v>
      </c>
      <c r="EX77" s="34">
        <f t="shared" ref="EX77:EX83" si="1138">EW77/(EU77+EW77)</f>
        <v>3.8876889848812095E-2</v>
      </c>
      <c r="EY77" s="35"/>
      <c r="EZ77" s="33"/>
      <c r="FA77" s="33"/>
      <c r="FB77" s="36"/>
      <c r="FC77" s="32"/>
      <c r="FD77" s="33"/>
      <c r="FE77" s="33">
        <f>FE74-FC77</f>
        <v>612</v>
      </c>
      <c r="FF77" s="33">
        <f>FF74-FD77</f>
        <v>58</v>
      </c>
      <c r="FG77" s="33">
        <v>431</v>
      </c>
      <c r="FH77" s="34">
        <f t="shared" ref="FH77:FH83" si="1139">((FG77+FI77)/FE77)</f>
        <v>0.74509803921568629</v>
      </c>
      <c r="FI77" s="33">
        <v>25</v>
      </c>
      <c r="FJ77" s="34">
        <f t="shared" ref="FJ77:FJ83" si="1140">FI77/(FG77+FI77)</f>
        <v>5.4824561403508769E-2</v>
      </c>
      <c r="FK77" s="35"/>
      <c r="FL77" s="33"/>
      <c r="FM77" s="33"/>
      <c r="FN77" s="36"/>
      <c r="FO77" s="32"/>
      <c r="FP77" s="33"/>
      <c r="FQ77" s="33">
        <f>FQ74-FO77</f>
        <v>614</v>
      </c>
      <c r="FR77" s="33">
        <f>FR74-FP77</f>
        <v>57</v>
      </c>
      <c r="FS77" s="33">
        <v>415</v>
      </c>
      <c r="FT77" s="34">
        <f t="shared" ref="FT77:FT83" si="1141">((FS77+FU77)/FQ77)</f>
        <v>0.7263843648208469</v>
      </c>
      <c r="FU77" s="33">
        <v>31</v>
      </c>
      <c r="FV77" s="34">
        <f t="shared" ref="FV77:FV83" si="1142">FU77/(FS77+FU77)</f>
        <v>6.9506726457399109E-2</v>
      </c>
      <c r="FW77" s="35"/>
      <c r="FX77" s="33"/>
      <c r="FY77" s="33"/>
      <c r="FZ77" s="36"/>
      <c r="GA77" s="32"/>
      <c r="GB77" s="33"/>
      <c r="GC77" s="33">
        <f>GC74-GA77</f>
        <v>607</v>
      </c>
      <c r="GD77" s="33">
        <f>GD74-GB77</f>
        <v>58</v>
      </c>
      <c r="GE77" s="33">
        <v>423</v>
      </c>
      <c r="GF77" s="34">
        <f t="shared" ref="GF77:GF83" si="1143">((GE77+GG77)/GC77)</f>
        <v>0.74629324546952225</v>
      </c>
      <c r="GG77" s="33">
        <v>30</v>
      </c>
      <c r="GH77" s="34">
        <f t="shared" ref="GH77:GH83" si="1144">GG77/(GE77+GG77)</f>
        <v>6.6225165562913912E-2</v>
      </c>
      <c r="GI77" s="35"/>
      <c r="GJ77" s="33"/>
      <c r="GK77" s="33"/>
      <c r="GL77" s="36"/>
      <c r="GM77" s="32"/>
      <c r="GN77" s="33"/>
      <c r="GO77" s="33">
        <f>GO74-GM77</f>
        <v>619</v>
      </c>
      <c r="GP77" s="33">
        <f>GP74-GN77</f>
        <v>57</v>
      </c>
      <c r="GQ77" s="33">
        <v>443</v>
      </c>
      <c r="GR77" s="34">
        <f t="shared" ref="GR77:GR83" si="1145">((GQ77+GS77)/GO77)</f>
        <v>0.74313408723747976</v>
      </c>
      <c r="GS77" s="33">
        <v>17</v>
      </c>
      <c r="GT77" s="34">
        <f t="shared" ref="GT77:GT83" si="1146">GS77/(GQ77+GS77)</f>
        <v>3.6956521739130437E-2</v>
      </c>
      <c r="GU77" s="35"/>
      <c r="GV77" s="33"/>
      <c r="GW77" s="33"/>
      <c r="GX77" s="36"/>
      <c r="GY77" s="32"/>
      <c r="GZ77" s="33"/>
      <c r="HA77" s="33">
        <f>HA74-GY77</f>
        <v>164</v>
      </c>
      <c r="HB77" s="33">
        <f>HB74-GZ77</f>
        <v>18</v>
      </c>
      <c r="HC77" s="33">
        <v>99</v>
      </c>
      <c r="HD77" s="34">
        <f t="shared" ref="HD77:HD83" si="1147">((HC77+HE77)/HA77)</f>
        <v>0.72560975609756095</v>
      </c>
      <c r="HE77" s="33">
        <v>20</v>
      </c>
      <c r="HF77" s="34">
        <f t="shared" ref="HF77:HF83" si="1148">HE77/(HC77+HE77)</f>
        <v>0.16806722689075632</v>
      </c>
      <c r="HG77" s="35"/>
      <c r="HH77" s="33"/>
      <c r="HI77" s="33"/>
      <c r="HJ77" s="36"/>
      <c r="HK77" s="32"/>
      <c r="HL77" s="33"/>
      <c r="HM77" s="33">
        <f>HM74-HK77</f>
        <v>618</v>
      </c>
      <c r="HN77" s="33">
        <f>HN74-HL77</f>
        <v>58</v>
      </c>
      <c r="HO77" s="33">
        <v>425</v>
      </c>
      <c r="HP77" s="34">
        <f t="shared" ref="HP77:HP83" si="1149">((HO77+HQ77)/HM77)</f>
        <v>0.72168284789644011</v>
      </c>
      <c r="HQ77" s="33">
        <v>21</v>
      </c>
      <c r="HR77" s="34">
        <f t="shared" ref="HR77:HR83" si="1150">HQ77/(HO77+HQ77)</f>
        <v>4.708520179372197E-2</v>
      </c>
      <c r="HS77" s="35"/>
      <c r="HT77" s="33"/>
      <c r="HU77" s="33"/>
      <c r="HV77" s="36"/>
      <c r="HW77" s="32"/>
      <c r="HX77" s="33"/>
      <c r="HY77" s="33">
        <f>HY74-HW77</f>
        <v>617</v>
      </c>
      <c r="HZ77" s="33">
        <f>HZ74-HX77</f>
        <v>58</v>
      </c>
      <c r="IA77" s="33">
        <v>403</v>
      </c>
      <c r="IB77" s="34">
        <f t="shared" ref="IB77:IB83" si="1151">((IA77+IC77)/HY77)</f>
        <v>0.70016207455429502</v>
      </c>
      <c r="IC77" s="33">
        <v>29</v>
      </c>
      <c r="ID77" s="34">
        <f t="shared" ref="ID77:ID83" si="1152">IC77/(IA77+IC77)</f>
        <v>6.7129629629629636E-2</v>
      </c>
      <c r="IE77" s="35"/>
      <c r="IF77" s="33"/>
      <c r="IG77" s="33"/>
      <c r="IH77" s="36"/>
      <c r="II77" s="32"/>
      <c r="IJ77" s="33"/>
      <c r="IK77" s="33">
        <f>IK74-II77</f>
        <v>616</v>
      </c>
      <c r="IL77" s="33">
        <f>IL74-IJ77</f>
        <v>58</v>
      </c>
      <c r="IM77" s="33">
        <v>456</v>
      </c>
      <c r="IN77" s="34">
        <f t="shared" ref="IN77:IN83" si="1153">((IM77+IO77)/IK77)</f>
        <v>0.78246753246753242</v>
      </c>
      <c r="IO77" s="33">
        <v>26</v>
      </c>
      <c r="IP77" s="34">
        <f t="shared" ref="IP77:IP83" si="1154">IO77/(IM77+IO77)</f>
        <v>5.3941908713692949E-2</v>
      </c>
      <c r="IQ77" s="35"/>
      <c r="IR77" s="33"/>
      <c r="IS77" s="33"/>
      <c r="IT77" s="36"/>
      <c r="IU77" s="32"/>
      <c r="IV77" s="33">
        <v>1</v>
      </c>
      <c r="IW77" s="33">
        <f>IW74-IU77</f>
        <v>0</v>
      </c>
      <c r="IX77" s="33">
        <f>IX74-IV77</f>
        <v>39</v>
      </c>
      <c r="IY77" s="33"/>
      <c r="IZ77" s="34" t="e">
        <f t="shared" ref="IZ77:IZ83" si="1155">((IY77+JA77)/IW77)</f>
        <v>#DIV/0!</v>
      </c>
      <c r="JA77" s="33"/>
      <c r="JB77" s="34" t="e">
        <f t="shared" ref="JB77:JB83" si="1156">JA77/(IY77+JA77)</f>
        <v>#DIV/0!</v>
      </c>
      <c r="JC77" s="35"/>
      <c r="JD77" s="33"/>
      <c r="JE77" s="33"/>
      <c r="JF77" s="36"/>
      <c r="JG77" s="32">
        <f t="shared" ref="JG77:JG84" si="1157">+C77+O77+AA77+AM77+AY77+BK77+BW77+CI77+CU77+DG77+DS77+EE77+EQ77+FC77+GA77+GM77+GY77+HK77+HW77+II77+FO77+IU77</f>
        <v>3</v>
      </c>
      <c r="JH77" s="36">
        <f t="shared" ref="JH77:JH84" si="1158">+D77+P77+AB77+AN77+AZ77+BL77+BX77+CJ77+CV77+DH77+DT77+EF77+ER77+FD77+GB77+GN77+GZ77+HL77+HX77+IJ77+FP77+IV77</f>
        <v>1</v>
      </c>
      <c r="JI77" s="372">
        <f t="shared" ref="JI77:JI83" si="1159">+E77+Q77+AC77+AO77+BA77+BM77+BY77+CK77+CW77+DI77+DU77+EG77+ES77+FE77+GC77+GO77+HA77+HM77+HY77+FQ77+IK77</f>
        <v>11555</v>
      </c>
      <c r="JJ77" s="11">
        <f t="shared" si="711"/>
        <v>1127</v>
      </c>
      <c r="JK77" s="33">
        <f t="shared" ref="JK77:JK84" si="1160">+G77+S77+AE77+AQ77+BC77+BO77+CA77+CM77+CY77+DK77+DW77+EI77+EU77+FG77+GE77+GQ77+HC77+HO77+I77+U77+AG77+AS77+BE77+BQ77+CC77+CO77+DA77+DM77+DY77+EK77+EW77+FI77+GG77+GS77+HE77+HQ77+IA77+IC77+FS77+FU77+IM77+IO77</f>
        <v>8534</v>
      </c>
      <c r="JL77" s="78">
        <f t="shared" ref="JL77:JL84" si="1161">+(JK77)/JI77</f>
        <v>0.73855473820856776</v>
      </c>
      <c r="JM77" s="15">
        <f t="shared" ref="JM77:JM84" si="1162">+I77+U77+AG77+AS77+BE77+BQ77+CC77+CO77+DA77+DM77+DY77+EK77+EW77+FI77+GG77+GS77+HE77+HQ77+IC77+IO77+FU77</f>
        <v>553</v>
      </c>
      <c r="JN77" s="34">
        <f t="shared" ref="JN77:JN84" si="1163">+(JM77/(JK77))</f>
        <v>6.479962502929458E-2</v>
      </c>
      <c r="JO77" s="45">
        <v>55.8</v>
      </c>
      <c r="JP77" s="46">
        <v>7918</v>
      </c>
      <c r="JQ77" s="45">
        <f t="shared" si="143"/>
        <v>92.781813920787442</v>
      </c>
      <c r="JR77" s="45">
        <v>155</v>
      </c>
      <c r="JS77" s="366">
        <f t="shared" ref="JS77" si="1164">JR77/JM77</f>
        <v>0.28028933092224234</v>
      </c>
      <c r="JT77" s="44"/>
      <c r="JU77" s="284"/>
      <c r="JV77" s="402">
        <f t="shared" ref="JV77:JV83" si="1165">SUM(G77,I77,S77,U77,AE77,AG77,AQ77,AS77,BC77,BE77,BO77,BQ77,CA77,CC77)/SUM(E77,Q77,AC77,AO77,BA77,BM77,BY77)</f>
        <v>0.73800259403372248</v>
      </c>
      <c r="JW77" s="403">
        <f t="shared" ref="JW77:JW83" si="1166">SUM(CM77,CO77,CY77,DA77,DK77,DM77,DW77,DY77,EI77,EK77,EU77,EW77,FG77,FI77)/SUM(CK77,CW77,DI77,DU77,EG77,ES77,FE77)</f>
        <v>0.74148244473342007</v>
      </c>
      <c r="JX77" s="405">
        <f t="shared" ref="JX77:JX83" si="1167">SUM(FS77,FU77,GE77,GG77,GQ77,GS77,HC77,HE77,HO77,HQ77,IA77,IC77,IM77,IO77,)/SUM(FQ77,GC77,GO77,HA77,HM77,HY77,IK77)</f>
        <v>0.73618677042801561</v>
      </c>
      <c r="JY77" s="742">
        <f t="shared" ref="JY77" si="1168">SUM(I84,U84,AG84,AS84,BE84,BQ84,CC84)/SUM(G84,I84,S84,U84,AE84,AG84,AQ84,AS84,BC84,BE84,BO84,BQ84,CA84,CC84)</f>
        <v>6.0298773248911752E-2</v>
      </c>
      <c r="JZ77" s="689">
        <f t="shared" ref="JZ77" si="1169">SUM(CO84,DA84,DM84,DY84,EK84,EW84,FI84)/SUM(CM84,CO84,CY84,DA84,DK84,DM84,DW84,DY84,EI84,EK84,EU84,EW84,FG84,FI84)</f>
        <v>6.7493597147592024E-2</v>
      </c>
      <c r="KA77" s="745">
        <f t="shared" ref="KA77" si="1170">SUM(,FU84,GG84,GS84,HE84,HQ84,IC84,IO84)/SUM(FU84,FS84,GG84,GE84,GS84,GQ84,HE84,HC84,HQ84,HO84,IC84,IA84,IO84,IM84)</f>
        <v>6.4076791637350486E-2</v>
      </c>
      <c r="KB77" s="724">
        <f t="shared" ref="KB77" si="1171">KB79/KB81</f>
        <v>3.3713692946058093E-3</v>
      </c>
      <c r="KC77" s="720"/>
      <c r="KD77" s="720">
        <f t="shared" ref="KD77" si="1172">KD79/KD81</f>
        <v>2.5994281258123215E-3</v>
      </c>
      <c r="KE77" s="720"/>
      <c r="KF77" s="720">
        <f t="shared" ref="KF77" si="1173">KF79/KF81</f>
        <v>5.1880674448767834E-4</v>
      </c>
      <c r="KG77" s="755"/>
      <c r="KH77" s="757" t="s">
        <v>68</v>
      </c>
      <c r="KI77" s="419">
        <f t="shared" ref="KI77:KI83" si="1174">C77+AA77+AM77+AY77+BK77+BW77</f>
        <v>1</v>
      </c>
      <c r="KJ77" s="427">
        <f t="shared" ref="KJ77" si="1175">KI77/KB81</f>
        <v>2.5933609958506224E-4</v>
      </c>
      <c r="KK77" s="419">
        <f t="shared" ref="KK77:KK83" si="1176">CI77+CU77+DG77+EE77+EQ77+FC77+DS77</f>
        <v>2</v>
      </c>
      <c r="KL77" s="424">
        <f t="shared" ref="KL77" si="1177">KK77/KD81</f>
        <v>5.1988562516246421E-4</v>
      </c>
      <c r="KM77" s="419">
        <f t="shared" ref="KM77:KM83" si="1178">FO77+GA77+GM77+GY77+HK77+HW77+II77</f>
        <v>0</v>
      </c>
      <c r="KN77" s="424">
        <f>KM77/KF81</f>
        <v>0</v>
      </c>
    </row>
    <row r="78" spans="1:300" ht="19.5" thickBot="1" x14ac:dyDescent="0.3">
      <c r="A78" s="734"/>
      <c r="B78" s="436">
        <f t="shared" ref="B78:B83" si="1179">+B77+1</f>
        <v>45653</v>
      </c>
      <c r="C78" s="10"/>
      <c r="D78" s="11"/>
      <c r="E78" s="61">
        <f t="shared" ref="E78:F83" si="1180">E77-C78</f>
        <v>608</v>
      </c>
      <c r="F78" s="61">
        <f t="shared" si="1180"/>
        <v>58</v>
      </c>
      <c r="G78" s="11">
        <v>462</v>
      </c>
      <c r="H78" s="12">
        <f t="shared" si="1114"/>
        <v>0.79111842105263153</v>
      </c>
      <c r="I78" s="11">
        <v>19</v>
      </c>
      <c r="J78" s="12">
        <f t="shared" ref="J78:J83" si="1181">I78/(G78+I78)</f>
        <v>3.9501039501039503E-2</v>
      </c>
      <c r="K78" s="13"/>
      <c r="L78" s="11"/>
      <c r="M78" s="11"/>
      <c r="N78" s="14"/>
      <c r="O78" s="10"/>
      <c r="P78" s="11"/>
      <c r="Q78" s="61">
        <f t="shared" ref="Q78:R83" si="1182">Q77-O78</f>
        <v>620</v>
      </c>
      <c r="R78" s="61">
        <f t="shared" si="1182"/>
        <v>57</v>
      </c>
      <c r="S78" s="11">
        <v>472</v>
      </c>
      <c r="T78" s="12">
        <f t="shared" si="1115"/>
        <v>0.79354838709677422</v>
      </c>
      <c r="U78" s="11">
        <v>20</v>
      </c>
      <c r="V78" s="12">
        <f t="shared" si="1116"/>
        <v>4.065040650406504E-2</v>
      </c>
      <c r="W78" s="13"/>
      <c r="X78" s="11"/>
      <c r="Y78" s="11"/>
      <c r="Z78" s="14"/>
      <c r="AA78" s="10"/>
      <c r="AB78" s="11"/>
      <c r="AC78" s="61">
        <f t="shared" ref="AC78:AD83" si="1183">AC77-AA78</f>
        <v>621</v>
      </c>
      <c r="AD78" s="61">
        <f t="shared" si="1183"/>
        <v>58</v>
      </c>
      <c r="AE78" s="11">
        <v>420</v>
      </c>
      <c r="AF78" s="12">
        <f t="shared" si="1117"/>
        <v>0.71819645732689208</v>
      </c>
      <c r="AG78" s="11">
        <v>26</v>
      </c>
      <c r="AH78" s="12">
        <f t="shared" si="1118"/>
        <v>5.829596412556054E-2</v>
      </c>
      <c r="AI78" s="13"/>
      <c r="AJ78" s="11"/>
      <c r="AK78" s="11"/>
      <c r="AL78" s="14"/>
      <c r="AM78" s="10"/>
      <c r="AN78" s="11"/>
      <c r="AO78" s="61">
        <f t="shared" ref="AO78:AP83" si="1184">AO77-AM78</f>
        <v>159</v>
      </c>
      <c r="AP78" s="61">
        <f t="shared" si="1184"/>
        <v>17</v>
      </c>
      <c r="AQ78" s="11">
        <v>105</v>
      </c>
      <c r="AR78" s="12">
        <f t="shared" si="1119"/>
        <v>0.77987421383647804</v>
      </c>
      <c r="AS78" s="11">
        <v>19</v>
      </c>
      <c r="AT78" s="12">
        <f t="shared" si="1120"/>
        <v>0.15322580645161291</v>
      </c>
      <c r="AU78" s="13"/>
      <c r="AV78" s="11"/>
      <c r="AW78" s="11"/>
      <c r="AX78" s="14"/>
      <c r="AY78" s="10"/>
      <c r="AZ78" s="11"/>
      <c r="BA78" s="61">
        <f t="shared" ref="BA78:BB83" si="1185">BA77-AY78</f>
        <v>616</v>
      </c>
      <c r="BB78" s="61">
        <f t="shared" si="1185"/>
        <v>57</v>
      </c>
      <c r="BC78" s="11">
        <v>414</v>
      </c>
      <c r="BD78" s="12">
        <f t="shared" si="1121"/>
        <v>0.70454545454545459</v>
      </c>
      <c r="BE78" s="11">
        <v>20</v>
      </c>
      <c r="BF78" s="12">
        <f t="shared" si="1122"/>
        <v>4.6082949308755762E-2</v>
      </c>
      <c r="BG78" s="13"/>
      <c r="BH78" s="11"/>
      <c r="BI78" s="11"/>
      <c r="BJ78" s="14"/>
      <c r="BK78" s="10"/>
      <c r="BL78" s="11"/>
      <c r="BM78" s="61">
        <f t="shared" ref="BM78:BN83" si="1186">BM77-BK78</f>
        <v>617</v>
      </c>
      <c r="BN78" s="61">
        <f t="shared" si="1186"/>
        <v>57</v>
      </c>
      <c r="BO78" s="11">
        <v>446</v>
      </c>
      <c r="BP78" s="12">
        <f t="shared" si="1123"/>
        <v>0.7439222042139384</v>
      </c>
      <c r="BQ78" s="11">
        <v>13</v>
      </c>
      <c r="BR78" s="12">
        <f t="shared" si="1124"/>
        <v>2.8322440087145968E-2</v>
      </c>
      <c r="BS78" s="13"/>
      <c r="BT78" s="11"/>
      <c r="BU78" s="11"/>
      <c r="BV78" s="14"/>
      <c r="BW78" s="10"/>
      <c r="BX78" s="11"/>
      <c r="BY78" s="61">
        <f t="shared" ref="BY78:BZ83" si="1187">BY77-BW78</f>
        <v>614</v>
      </c>
      <c r="BZ78" s="61">
        <f t="shared" si="1187"/>
        <v>58</v>
      </c>
      <c r="CA78" s="11">
        <v>405</v>
      </c>
      <c r="CB78" s="12">
        <f t="shared" si="1125"/>
        <v>0.71009771986970682</v>
      </c>
      <c r="CC78" s="11">
        <v>31</v>
      </c>
      <c r="CD78" s="12">
        <f t="shared" si="1126"/>
        <v>7.1100917431192664E-2</v>
      </c>
      <c r="CE78" s="13"/>
      <c r="CF78" s="11"/>
      <c r="CG78" s="11"/>
      <c r="CH78" s="14"/>
      <c r="CI78" s="10"/>
      <c r="CJ78" s="11"/>
      <c r="CK78" s="61">
        <f t="shared" ref="CK78:CL83" si="1188">CK77-CI78</f>
        <v>611</v>
      </c>
      <c r="CL78" s="61">
        <f t="shared" si="1188"/>
        <v>57</v>
      </c>
      <c r="CM78" s="11">
        <v>426</v>
      </c>
      <c r="CN78" s="12">
        <f t="shared" si="1127"/>
        <v>0.74304418985270049</v>
      </c>
      <c r="CO78" s="11">
        <v>28</v>
      </c>
      <c r="CP78" s="12">
        <f t="shared" si="1128"/>
        <v>6.1674008810572688E-2</v>
      </c>
      <c r="CQ78" s="13"/>
      <c r="CR78" s="11"/>
      <c r="CS78" s="11"/>
      <c r="CT78" s="14"/>
      <c r="CU78" s="10">
        <v>1</v>
      </c>
      <c r="CV78" s="11"/>
      <c r="CW78" s="61">
        <f t="shared" ref="CW78:CX83" si="1189">CW77-CU78</f>
        <v>615</v>
      </c>
      <c r="CX78" s="61">
        <f t="shared" si="1189"/>
        <v>57</v>
      </c>
      <c r="CY78" s="11">
        <v>445</v>
      </c>
      <c r="CZ78" s="12">
        <f t="shared" si="1129"/>
        <v>0.76747967479674795</v>
      </c>
      <c r="DA78" s="11">
        <v>27</v>
      </c>
      <c r="DB78" s="12">
        <f t="shared" si="1130"/>
        <v>5.7203389830508475E-2</v>
      </c>
      <c r="DC78" s="13"/>
      <c r="DD78" s="11"/>
      <c r="DE78" s="11"/>
      <c r="DF78" s="14"/>
      <c r="DG78" s="10">
        <v>1</v>
      </c>
      <c r="DH78" s="11"/>
      <c r="DI78" s="61">
        <f t="shared" ref="DI78:DJ83" si="1190">DI77-DG78</f>
        <v>614</v>
      </c>
      <c r="DJ78" s="61">
        <f t="shared" si="1190"/>
        <v>58</v>
      </c>
      <c r="DK78" s="11">
        <v>423</v>
      </c>
      <c r="DL78" s="12">
        <f t="shared" si="1131"/>
        <v>0.749185667752443</v>
      </c>
      <c r="DM78" s="11">
        <v>37</v>
      </c>
      <c r="DN78" s="12">
        <f t="shared" si="1132"/>
        <v>8.0434782608695646E-2</v>
      </c>
      <c r="DO78" s="13"/>
      <c r="DP78" s="11"/>
      <c r="DQ78" s="11"/>
      <c r="DR78" s="14"/>
      <c r="DS78" s="10"/>
      <c r="DT78" s="11"/>
      <c r="DU78" s="61">
        <f t="shared" ref="DU78:DV83" si="1191">DU77-DS78</f>
        <v>162</v>
      </c>
      <c r="DV78" s="61">
        <f t="shared" si="1191"/>
        <v>17</v>
      </c>
      <c r="DW78" s="11">
        <v>104</v>
      </c>
      <c r="DX78" s="12">
        <f t="shared" si="1133"/>
        <v>0.7407407407407407</v>
      </c>
      <c r="DY78" s="11">
        <v>16</v>
      </c>
      <c r="DZ78" s="12">
        <f t="shared" si="1134"/>
        <v>0.13333333333333333</v>
      </c>
      <c r="EA78" s="13"/>
      <c r="EB78" s="11"/>
      <c r="EC78" s="11"/>
      <c r="ED78" s="14"/>
      <c r="EE78" s="10"/>
      <c r="EF78" s="11"/>
      <c r="EG78" s="61">
        <f t="shared" ref="EG78:EH83" si="1192">EG77-EE78</f>
        <v>613</v>
      </c>
      <c r="EH78" s="61">
        <f t="shared" si="1192"/>
        <v>58</v>
      </c>
      <c r="EI78" s="11">
        <v>413</v>
      </c>
      <c r="EJ78" s="12">
        <f t="shared" si="1135"/>
        <v>0.70799347471451879</v>
      </c>
      <c r="EK78" s="11">
        <v>21</v>
      </c>
      <c r="EL78" s="12">
        <f t="shared" si="1136"/>
        <v>4.8387096774193547E-2</v>
      </c>
      <c r="EM78" s="13"/>
      <c r="EN78" s="11"/>
      <c r="EO78" s="11"/>
      <c r="EP78" s="14"/>
      <c r="EQ78" s="10"/>
      <c r="ER78" s="11"/>
      <c r="ES78" s="61">
        <f t="shared" ref="ES78:ET83" si="1193">ES77-EQ78</f>
        <v>616</v>
      </c>
      <c r="ET78" s="61">
        <f t="shared" si="1193"/>
        <v>57</v>
      </c>
      <c r="EU78" s="11">
        <v>453</v>
      </c>
      <c r="EV78" s="12">
        <f t="shared" si="1137"/>
        <v>0.75974025974025972</v>
      </c>
      <c r="EW78" s="11">
        <v>15</v>
      </c>
      <c r="EX78" s="12">
        <f t="shared" si="1138"/>
        <v>3.2051282051282048E-2</v>
      </c>
      <c r="EY78" s="13"/>
      <c r="EZ78" s="11"/>
      <c r="FA78" s="11"/>
      <c r="FB78" s="14"/>
      <c r="FC78" s="10"/>
      <c r="FD78" s="11"/>
      <c r="FE78" s="61">
        <f t="shared" ref="FE78:FF83" si="1194">FE77-FC78</f>
        <v>612</v>
      </c>
      <c r="FF78" s="61">
        <f t="shared" si="1194"/>
        <v>58</v>
      </c>
      <c r="FG78" s="11">
        <v>436</v>
      </c>
      <c r="FH78" s="12">
        <f t="shared" si="1139"/>
        <v>0.75980392156862742</v>
      </c>
      <c r="FI78" s="11">
        <v>29</v>
      </c>
      <c r="FJ78" s="12">
        <f t="shared" si="1140"/>
        <v>6.236559139784946E-2</v>
      </c>
      <c r="FK78" s="13"/>
      <c r="FL78" s="11"/>
      <c r="FM78" s="11"/>
      <c r="FN78" s="14"/>
      <c r="FO78" s="10"/>
      <c r="FP78" s="11"/>
      <c r="FQ78" s="61">
        <f t="shared" ref="FQ78:FQ83" si="1195">FQ77-FO78</f>
        <v>614</v>
      </c>
      <c r="FR78" s="61">
        <f t="shared" ref="FR78:FR83" si="1196">FR77-FP78</f>
        <v>57</v>
      </c>
      <c r="FS78" s="11">
        <v>417</v>
      </c>
      <c r="FT78" s="12">
        <f t="shared" si="1141"/>
        <v>0.74429967426710097</v>
      </c>
      <c r="FU78" s="11">
        <v>40</v>
      </c>
      <c r="FV78" s="12">
        <f t="shared" si="1142"/>
        <v>8.7527352297592995E-2</v>
      </c>
      <c r="FW78" s="13"/>
      <c r="FX78" s="11"/>
      <c r="FY78" s="11"/>
      <c r="FZ78" s="14"/>
      <c r="GA78" s="10"/>
      <c r="GB78" s="11"/>
      <c r="GC78" s="61">
        <f t="shared" ref="GC78:GD83" si="1197">GC77-GA78</f>
        <v>607</v>
      </c>
      <c r="GD78" s="61">
        <f t="shared" si="1197"/>
        <v>58</v>
      </c>
      <c r="GE78" s="11">
        <v>438</v>
      </c>
      <c r="GF78" s="12">
        <f t="shared" si="1143"/>
        <v>0.76276771004942334</v>
      </c>
      <c r="GG78" s="11">
        <v>25</v>
      </c>
      <c r="GH78" s="12">
        <f t="shared" si="1144"/>
        <v>5.3995680345572353E-2</v>
      </c>
      <c r="GI78" s="13"/>
      <c r="GJ78" s="11"/>
      <c r="GK78" s="11"/>
      <c r="GL78" s="14"/>
      <c r="GM78" s="10"/>
      <c r="GN78" s="11"/>
      <c r="GO78" s="61">
        <f t="shared" ref="GO78:GP83" si="1198">GO77-GM78</f>
        <v>619</v>
      </c>
      <c r="GP78" s="61">
        <f t="shared" si="1198"/>
        <v>57</v>
      </c>
      <c r="GQ78" s="11">
        <v>464</v>
      </c>
      <c r="GR78" s="12">
        <f t="shared" si="1145"/>
        <v>0.78190630048465271</v>
      </c>
      <c r="GS78" s="11">
        <v>20</v>
      </c>
      <c r="GT78" s="12">
        <f t="shared" si="1146"/>
        <v>4.1322314049586778E-2</v>
      </c>
      <c r="GU78" s="13"/>
      <c r="GV78" s="11"/>
      <c r="GW78" s="11"/>
      <c r="GX78" s="14"/>
      <c r="GY78" s="10"/>
      <c r="GZ78" s="11"/>
      <c r="HA78" s="61">
        <f t="shared" ref="HA78:HB83" si="1199">HA77-GY78</f>
        <v>164</v>
      </c>
      <c r="HB78" s="61">
        <f t="shared" si="1199"/>
        <v>18</v>
      </c>
      <c r="HC78" s="11">
        <v>109</v>
      </c>
      <c r="HD78" s="12">
        <f t="shared" si="1147"/>
        <v>0.72560975609756095</v>
      </c>
      <c r="HE78" s="11">
        <v>10</v>
      </c>
      <c r="HF78" s="12">
        <f t="shared" si="1148"/>
        <v>8.4033613445378158E-2</v>
      </c>
      <c r="HG78" s="13"/>
      <c r="HH78" s="11"/>
      <c r="HI78" s="11"/>
      <c r="HJ78" s="14"/>
      <c r="HK78" s="10"/>
      <c r="HL78" s="11"/>
      <c r="HM78" s="61">
        <f t="shared" ref="HM78:HN83" si="1200">HM77-HK78</f>
        <v>618</v>
      </c>
      <c r="HN78" s="61">
        <f t="shared" si="1200"/>
        <v>58</v>
      </c>
      <c r="HO78" s="11">
        <v>430</v>
      </c>
      <c r="HP78" s="12">
        <f t="shared" si="1149"/>
        <v>0.74433656957928807</v>
      </c>
      <c r="HQ78" s="11">
        <v>30</v>
      </c>
      <c r="HR78" s="12">
        <f t="shared" si="1150"/>
        <v>6.5217391304347824E-2</v>
      </c>
      <c r="HS78" s="13"/>
      <c r="HT78" s="11"/>
      <c r="HU78" s="11"/>
      <c r="HV78" s="14"/>
      <c r="HW78" s="10"/>
      <c r="HX78" s="11"/>
      <c r="HY78" s="61">
        <f t="shared" ref="HY78:HY83" si="1201">HY77-HW78</f>
        <v>617</v>
      </c>
      <c r="HZ78" s="61">
        <f t="shared" ref="HZ78:HZ83" si="1202">HZ77-HX78</f>
        <v>58</v>
      </c>
      <c r="IA78" s="11">
        <v>423</v>
      </c>
      <c r="IB78" s="12">
        <f t="shared" si="1151"/>
        <v>0.72933549432739064</v>
      </c>
      <c r="IC78" s="11">
        <v>27</v>
      </c>
      <c r="ID78" s="12">
        <f t="shared" si="1152"/>
        <v>0.06</v>
      </c>
      <c r="IE78" s="13"/>
      <c r="IF78" s="11"/>
      <c r="IG78" s="11"/>
      <c r="IH78" s="14"/>
      <c r="II78" s="10"/>
      <c r="IJ78" s="11"/>
      <c r="IK78" s="61">
        <f t="shared" ref="IK78:IK83" si="1203">IK77-II78</f>
        <v>616</v>
      </c>
      <c r="IL78" s="61">
        <f t="shared" ref="IL78:IL83" si="1204">IL77-IJ78</f>
        <v>58</v>
      </c>
      <c r="IM78" s="11">
        <v>437</v>
      </c>
      <c r="IN78" s="12">
        <f t="shared" si="1153"/>
        <v>0.74350649350649356</v>
      </c>
      <c r="IO78" s="11">
        <v>21</v>
      </c>
      <c r="IP78" s="12">
        <f t="shared" si="1154"/>
        <v>4.5851528384279479E-2</v>
      </c>
      <c r="IQ78" s="13"/>
      <c r="IR78" s="11"/>
      <c r="IS78" s="11"/>
      <c r="IT78" s="14"/>
      <c r="IU78" s="10"/>
      <c r="IV78" s="11"/>
      <c r="IW78" s="61">
        <f t="shared" ref="IW78:IW83" si="1205">IW77-IU78</f>
        <v>0</v>
      </c>
      <c r="IX78" s="61">
        <f t="shared" ref="IX78:IX83" si="1206">IX77-IV78</f>
        <v>39</v>
      </c>
      <c r="IY78" s="11"/>
      <c r="IZ78" s="12" t="e">
        <f t="shared" si="1155"/>
        <v>#DIV/0!</v>
      </c>
      <c r="JA78" s="11"/>
      <c r="JB78" s="12" t="e">
        <f t="shared" si="1156"/>
        <v>#DIV/0!</v>
      </c>
      <c r="JC78" s="13"/>
      <c r="JD78" s="11"/>
      <c r="JE78" s="11"/>
      <c r="JF78" s="14"/>
      <c r="JG78" s="10">
        <f t="shared" si="1157"/>
        <v>2</v>
      </c>
      <c r="JH78" s="14">
        <f t="shared" si="1158"/>
        <v>0</v>
      </c>
      <c r="JI78" s="373">
        <f t="shared" si="1159"/>
        <v>11553</v>
      </c>
      <c r="JJ78" s="11">
        <f t="shared" si="711"/>
        <v>1127</v>
      </c>
      <c r="JK78" s="11">
        <f t="shared" si="1160"/>
        <v>8636</v>
      </c>
      <c r="JL78" s="79">
        <f t="shared" si="1161"/>
        <v>0.74751146888254139</v>
      </c>
      <c r="JM78" s="15">
        <f t="shared" si="1162"/>
        <v>494</v>
      </c>
      <c r="JN78" s="12">
        <f t="shared" si="1163"/>
        <v>5.7202408522464103E-2</v>
      </c>
      <c r="JO78" s="16">
        <v>56</v>
      </c>
      <c r="JP78" s="17">
        <v>8059</v>
      </c>
      <c r="JQ78" s="16">
        <f t="shared" ref="JQ78:JQ141" si="1207">+JP78/JK78*100</f>
        <v>93.318666049096805</v>
      </c>
      <c r="JR78" s="16">
        <v>144</v>
      </c>
      <c r="JS78" s="369">
        <f t="shared" si="1076"/>
        <v>0.291497975708502</v>
      </c>
      <c r="JT78" s="15"/>
      <c r="JU78" s="285"/>
      <c r="JV78" s="404">
        <f t="shared" si="1165"/>
        <v>0.74500648508430611</v>
      </c>
      <c r="JW78" s="401">
        <f t="shared" si="1166"/>
        <v>0.74759302628155089</v>
      </c>
      <c r="JX78" s="406">
        <f t="shared" si="1167"/>
        <v>0.74993514915693904</v>
      </c>
      <c r="JY78" s="743"/>
      <c r="JZ78" s="690"/>
      <c r="KA78" s="746"/>
      <c r="KB78" s="725"/>
      <c r="KC78" s="722"/>
      <c r="KD78" s="722"/>
      <c r="KE78" s="722"/>
      <c r="KF78" s="722"/>
      <c r="KG78" s="756"/>
      <c r="KH78" s="758"/>
      <c r="KI78" s="67">
        <f t="shared" si="1174"/>
        <v>0</v>
      </c>
      <c r="KJ78" s="430">
        <f t="shared" ref="KJ78" si="1208">KI78/KB81</f>
        <v>0</v>
      </c>
      <c r="KK78" s="67">
        <f t="shared" si="1176"/>
        <v>2</v>
      </c>
      <c r="KL78" s="425">
        <f t="shared" ref="KL78" si="1209">KK78/KD81</f>
        <v>5.1988562516246421E-4</v>
      </c>
      <c r="KM78" s="67">
        <f t="shared" si="1178"/>
        <v>0</v>
      </c>
      <c r="KN78" s="425">
        <f>KM78/KF81</f>
        <v>0</v>
      </c>
    </row>
    <row r="79" spans="1:300" ht="19.5" thickTop="1" x14ac:dyDescent="0.25">
      <c r="A79" s="734"/>
      <c r="B79" s="436">
        <f t="shared" si="1179"/>
        <v>45654</v>
      </c>
      <c r="C79" s="10"/>
      <c r="D79" s="11"/>
      <c r="E79" s="61">
        <f t="shared" si="1180"/>
        <v>608</v>
      </c>
      <c r="F79" s="61">
        <f t="shared" si="1180"/>
        <v>58</v>
      </c>
      <c r="G79" s="11">
        <v>442</v>
      </c>
      <c r="H79" s="12">
        <f t="shared" si="1114"/>
        <v>0.77631578947368418</v>
      </c>
      <c r="I79" s="11">
        <v>30</v>
      </c>
      <c r="J79" s="12">
        <f t="shared" si="1181"/>
        <v>6.3559322033898302E-2</v>
      </c>
      <c r="K79" s="13"/>
      <c r="L79" s="11"/>
      <c r="M79" s="11"/>
      <c r="N79" s="14"/>
      <c r="O79" s="10"/>
      <c r="P79" s="11"/>
      <c r="Q79" s="61">
        <f t="shared" si="1182"/>
        <v>620</v>
      </c>
      <c r="R79" s="61">
        <f t="shared" si="1182"/>
        <v>57</v>
      </c>
      <c r="S79" s="11">
        <v>502</v>
      </c>
      <c r="T79" s="12">
        <f t="shared" si="1115"/>
        <v>0.85</v>
      </c>
      <c r="U79" s="11">
        <v>25</v>
      </c>
      <c r="V79" s="12">
        <f t="shared" si="1116"/>
        <v>4.743833017077799E-2</v>
      </c>
      <c r="W79" s="13"/>
      <c r="X79" s="11"/>
      <c r="Y79" s="11"/>
      <c r="Z79" s="14"/>
      <c r="AA79" s="10"/>
      <c r="AB79" s="11"/>
      <c r="AC79" s="61">
        <f t="shared" si="1183"/>
        <v>621</v>
      </c>
      <c r="AD79" s="61">
        <f t="shared" si="1183"/>
        <v>58</v>
      </c>
      <c r="AE79" s="11">
        <v>402</v>
      </c>
      <c r="AF79" s="12">
        <f t="shared" si="1117"/>
        <v>0.69887278582930756</v>
      </c>
      <c r="AG79" s="11">
        <v>32</v>
      </c>
      <c r="AH79" s="12">
        <f t="shared" si="1118"/>
        <v>7.3732718894009217E-2</v>
      </c>
      <c r="AI79" s="13"/>
      <c r="AJ79" s="11"/>
      <c r="AK79" s="11"/>
      <c r="AL79" s="14"/>
      <c r="AM79" s="10"/>
      <c r="AN79" s="11"/>
      <c r="AO79" s="61">
        <f t="shared" si="1184"/>
        <v>159</v>
      </c>
      <c r="AP79" s="61">
        <f t="shared" si="1184"/>
        <v>17</v>
      </c>
      <c r="AQ79" s="11">
        <v>121</v>
      </c>
      <c r="AR79" s="12">
        <f t="shared" si="1119"/>
        <v>0.84905660377358494</v>
      </c>
      <c r="AS79" s="11">
        <v>14</v>
      </c>
      <c r="AT79" s="12">
        <f t="shared" si="1120"/>
        <v>0.1037037037037037</v>
      </c>
      <c r="AU79" s="13"/>
      <c r="AV79" s="11"/>
      <c r="AW79" s="11"/>
      <c r="AX79" s="14"/>
      <c r="AY79" s="10"/>
      <c r="AZ79" s="11"/>
      <c r="BA79" s="61">
        <f t="shared" si="1185"/>
        <v>616</v>
      </c>
      <c r="BB79" s="61">
        <f t="shared" si="1185"/>
        <v>57</v>
      </c>
      <c r="BC79" s="11">
        <v>414</v>
      </c>
      <c r="BD79" s="12">
        <f t="shared" si="1121"/>
        <v>0.75811688311688308</v>
      </c>
      <c r="BE79" s="11">
        <v>53</v>
      </c>
      <c r="BF79" s="12">
        <f t="shared" si="1122"/>
        <v>0.11349036402569593</v>
      </c>
      <c r="BG79" s="13"/>
      <c r="BH79" s="11"/>
      <c r="BI79" s="11"/>
      <c r="BJ79" s="14"/>
      <c r="BK79" s="10"/>
      <c r="BL79" s="11"/>
      <c r="BM79" s="61">
        <f t="shared" si="1186"/>
        <v>617</v>
      </c>
      <c r="BN79" s="61">
        <f t="shared" si="1186"/>
        <v>57</v>
      </c>
      <c r="BO79" s="11">
        <v>463</v>
      </c>
      <c r="BP79" s="12">
        <f t="shared" si="1123"/>
        <v>0.78930307941653155</v>
      </c>
      <c r="BQ79" s="11">
        <v>24</v>
      </c>
      <c r="BR79" s="12">
        <f t="shared" si="1124"/>
        <v>4.9281314168377825E-2</v>
      </c>
      <c r="BS79" s="13"/>
      <c r="BT79" s="11"/>
      <c r="BU79" s="11"/>
      <c r="BV79" s="14"/>
      <c r="BW79" s="10"/>
      <c r="BX79" s="11"/>
      <c r="BY79" s="61">
        <f t="shared" si="1187"/>
        <v>614</v>
      </c>
      <c r="BZ79" s="61">
        <f t="shared" si="1187"/>
        <v>58</v>
      </c>
      <c r="CA79" s="11">
        <v>437</v>
      </c>
      <c r="CB79" s="12">
        <f t="shared" si="1125"/>
        <v>0.75570032573289903</v>
      </c>
      <c r="CC79" s="11">
        <v>27</v>
      </c>
      <c r="CD79" s="12">
        <f t="shared" si="1126"/>
        <v>5.8189655172413791E-2</v>
      </c>
      <c r="CE79" s="13"/>
      <c r="CF79" s="11"/>
      <c r="CG79" s="11"/>
      <c r="CH79" s="14"/>
      <c r="CI79" s="10"/>
      <c r="CJ79" s="11"/>
      <c r="CK79" s="61">
        <f t="shared" si="1188"/>
        <v>611</v>
      </c>
      <c r="CL79" s="61">
        <f t="shared" si="1188"/>
        <v>57</v>
      </c>
      <c r="CM79" s="11">
        <v>415</v>
      </c>
      <c r="CN79" s="12">
        <f t="shared" si="1127"/>
        <v>0.73322422258592468</v>
      </c>
      <c r="CO79" s="11">
        <v>33</v>
      </c>
      <c r="CP79" s="12">
        <f t="shared" si="1128"/>
        <v>7.3660714285714288E-2</v>
      </c>
      <c r="CQ79" s="13"/>
      <c r="CR79" s="11"/>
      <c r="CS79" s="11"/>
      <c r="CT79" s="14"/>
      <c r="CU79" s="10"/>
      <c r="CV79" s="11"/>
      <c r="CW79" s="61">
        <f t="shared" si="1189"/>
        <v>615</v>
      </c>
      <c r="CX79" s="61">
        <f t="shared" si="1189"/>
        <v>57</v>
      </c>
      <c r="CY79" s="11">
        <v>408</v>
      </c>
      <c r="CZ79" s="12">
        <f t="shared" si="1129"/>
        <v>0.73008130081300815</v>
      </c>
      <c r="DA79" s="11">
        <v>41</v>
      </c>
      <c r="DB79" s="12">
        <f t="shared" si="1130"/>
        <v>9.1314031180400893E-2</v>
      </c>
      <c r="DC79" s="13"/>
      <c r="DD79" s="11"/>
      <c r="DE79" s="11"/>
      <c r="DF79" s="14"/>
      <c r="DG79" s="10"/>
      <c r="DH79" s="11"/>
      <c r="DI79" s="61">
        <f t="shared" si="1190"/>
        <v>614</v>
      </c>
      <c r="DJ79" s="61">
        <f t="shared" si="1190"/>
        <v>58</v>
      </c>
      <c r="DK79" s="11">
        <v>427</v>
      </c>
      <c r="DL79" s="12">
        <f t="shared" si="1131"/>
        <v>0.75407166123778502</v>
      </c>
      <c r="DM79" s="11">
        <v>36</v>
      </c>
      <c r="DN79" s="12">
        <f t="shared" si="1132"/>
        <v>7.775377969762419E-2</v>
      </c>
      <c r="DO79" s="13"/>
      <c r="DP79" s="11"/>
      <c r="DQ79" s="11"/>
      <c r="DR79" s="14"/>
      <c r="DS79" s="10">
        <v>2</v>
      </c>
      <c r="DT79" s="11"/>
      <c r="DU79" s="61">
        <f t="shared" si="1191"/>
        <v>160</v>
      </c>
      <c r="DV79" s="61">
        <f t="shared" si="1191"/>
        <v>17</v>
      </c>
      <c r="DW79" s="11">
        <v>105</v>
      </c>
      <c r="DX79" s="12">
        <f t="shared" si="1133"/>
        <v>0.74375000000000002</v>
      </c>
      <c r="DY79" s="11">
        <v>14</v>
      </c>
      <c r="DZ79" s="12">
        <f t="shared" si="1134"/>
        <v>0.11764705882352941</v>
      </c>
      <c r="EA79" s="13"/>
      <c r="EB79" s="11"/>
      <c r="EC79" s="11"/>
      <c r="ED79" s="14"/>
      <c r="EE79" s="10"/>
      <c r="EF79" s="11"/>
      <c r="EG79" s="61">
        <f t="shared" si="1192"/>
        <v>613</v>
      </c>
      <c r="EH79" s="61">
        <f t="shared" si="1192"/>
        <v>58</v>
      </c>
      <c r="EI79" s="11">
        <v>438</v>
      </c>
      <c r="EJ79" s="12">
        <f t="shared" si="1135"/>
        <v>0.75530179445350731</v>
      </c>
      <c r="EK79" s="11">
        <v>25</v>
      </c>
      <c r="EL79" s="12">
        <f t="shared" si="1136"/>
        <v>5.3995680345572353E-2</v>
      </c>
      <c r="EM79" s="13"/>
      <c r="EN79" s="11"/>
      <c r="EO79" s="11"/>
      <c r="EP79" s="14"/>
      <c r="EQ79" s="10"/>
      <c r="ER79" s="11"/>
      <c r="ES79" s="61">
        <f t="shared" si="1193"/>
        <v>616</v>
      </c>
      <c r="ET79" s="61">
        <f t="shared" si="1193"/>
        <v>57</v>
      </c>
      <c r="EU79" s="11">
        <v>446</v>
      </c>
      <c r="EV79" s="12">
        <f t="shared" si="1137"/>
        <v>0.74350649350649356</v>
      </c>
      <c r="EW79" s="11">
        <v>12</v>
      </c>
      <c r="EX79" s="12">
        <f t="shared" si="1138"/>
        <v>2.6200873362445413E-2</v>
      </c>
      <c r="EY79" s="13"/>
      <c r="EZ79" s="11"/>
      <c r="FA79" s="11"/>
      <c r="FB79" s="14"/>
      <c r="FC79" s="10"/>
      <c r="FD79" s="11"/>
      <c r="FE79" s="61">
        <f t="shared" si="1194"/>
        <v>612</v>
      </c>
      <c r="FF79" s="61">
        <f t="shared" si="1194"/>
        <v>58</v>
      </c>
      <c r="FG79" s="11">
        <v>413</v>
      </c>
      <c r="FH79" s="12">
        <f t="shared" si="1139"/>
        <v>0.71405228758169936</v>
      </c>
      <c r="FI79" s="11">
        <v>24</v>
      </c>
      <c r="FJ79" s="12">
        <f t="shared" si="1140"/>
        <v>5.4919908466819219E-2</v>
      </c>
      <c r="FK79" s="13"/>
      <c r="FL79" s="11"/>
      <c r="FM79" s="11"/>
      <c r="FN79" s="14"/>
      <c r="FO79" s="10"/>
      <c r="FP79" s="11"/>
      <c r="FQ79" s="61">
        <f t="shared" si="1195"/>
        <v>614</v>
      </c>
      <c r="FR79" s="61">
        <f t="shared" si="1196"/>
        <v>57</v>
      </c>
      <c r="FS79" s="11">
        <v>403</v>
      </c>
      <c r="FT79" s="12">
        <f t="shared" si="1141"/>
        <v>0.72312703583061888</v>
      </c>
      <c r="FU79" s="11">
        <v>41</v>
      </c>
      <c r="FV79" s="12">
        <f t="shared" si="1142"/>
        <v>9.2342342342342343E-2</v>
      </c>
      <c r="FW79" s="13"/>
      <c r="FX79" s="11"/>
      <c r="FY79" s="11"/>
      <c r="FZ79" s="14"/>
      <c r="GA79" s="10"/>
      <c r="GB79" s="11"/>
      <c r="GC79" s="61">
        <f t="shared" si="1197"/>
        <v>607</v>
      </c>
      <c r="GD79" s="61">
        <f t="shared" si="1197"/>
        <v>58</v>
      </c>
      <c r="GE79" s="11">
        <v>441</v>
      </c>
      <c r="GF79" s="12">
        <f t="shared" si="1143"/>
        <v>0.7693574958813838</v>
      </c>
      <c r="GG79" s="11">
        <v>26</v>
      </c>
      <c r="GH79" s="12">
        <f t="shared" si="1144"/>
        <v>5.5674518201284794E-2</v>
      </c>
      <c r="GI79" s="13"/>
      <c r="GJ79" s="11"/>
      <c r="GK79" s="11"/>
      <c r="GL79" s="14"/>
      <c r="GM79" s="10"/>
      <c r="GN79" s="11"/>
      <c r="GO79" s="61">
        <f t="shared" si="1198"/>
        <v>619</v>
      </c>
      <c r="GP79" s="61">
        <f t="shared" si="1198"/>
        <v>57</v>
      </c>
      <c r="GQ79" s="11">
        <v>470</v>
      </c>
      <c r="GR79" s="12">
        <f t="shared" si="1145"/>
        <v>0.79967689822294019</v>
      </c>
      <c r="GS79" s="11">
        <v>25</v>
      </c>
      <c r="GT79" s="12">
        <f t="shared" si="1146"/>
        <v>5.0505050505050504E-2</v>
      </c>
      <c r="GU79" s="13"/>
      <c r="GV79" s="11"/>
      <c r="GW79" s="11"/>
      <c r="GX79" s="14"/>
      <c r="GY79" s="10">
        <v>1</v>
      </c>
      <c r="GZ79" s="11"/>
      <c r="HA79" s="61">
        <f t="shared" si="1199"/>
        <v>163</v>
      </c>
      <c r="HB79" s="61">
        <f t="shared" si="1199"/>
        <v>18</v>
      </c>
      <c r="HC79" s="11">
        <v>105</v>
      </c>
      <c r="HD79" s="12">
        <f t="shared" si="1147"/>
        <v>0.73619631901840488</v>
      </c>
      <c r="HE79" s="11">
        <v>15</v>
      </c>
      <c r="HF79" s="12">
        <f t="shared" si="1148"/>
        <v>0.125</v>
      </c>
      <c r="HG79" s="13"/>
      <c r="HH79" s="11"/>
      <c r="HI79" s="11"/>
      <c r="HJ79" s="14"/>
      <c r="HK79" s="10"/>
      <c r="HL79" s="11"/>
      <c r="HM79" s="61">
        <f t="shared" si="1200"/>
        <v>618</v>
      </c>
      <c r="HN79" s="61">
        <f t="shared" si="1200"/>
        <v>58</v>
      </c>
      <c r="HO79" s="11">
        <v>410</v>
      </c>
      <c r="HP79" s="12">
        <f t="shared" si="1149"/>
        <v>0.71521035598705507</v>
      </c>
      <c r="HQ79" s="11">
        <v>32</v>
      </c>
      <c r="HR79" s="12">
        <f t="shared" si="1150"/>
        <v>7.2398190045248875E-2</v>
      </c>
      <c r="HS79" s="13"/>
      <c r="HT79" s="11"/>
      <c r="HU79" s="11"/>
      <c r="HV79" s="14"/>
      <c r="HW79" s="10"/>
      <c r="HX79" s="11"/>
      <c r="HY79" s="61">
        <f t="shared" si="1201"/>
        <v>617</v>
      </c>
      <c r="HZ79" s="61">
        <f t="shared" si="1202"/>
        <v>58</v>
      </c>
      <c r="IA79" s="11">
        <v>424</v>
      </c>
      <c r="IB79" s="12">
        <f t="shared" si="1151"/>
        <v>0.74230145867098862</v>
      </c>
      <c r="IC79" s="11">
        <v>34</v>
      </c>
      <c r="ID79" s="12">
        <f t="shared" si="1152"/>
        <v>7.4235807860262015E-2</v>
      </c>
      <c r="IE79" s="13"/>
      <c r="IF79" s="11"/>
      <c r="IG79" s="11"/>
      <c r="IH79" s="14"/>
      <c r="II79" s="10"/>
      <c r="IJ79" s="11"/>
      <c r="IK79" s="61">
        <f t="shared" si="1203"/>
        <v>616</v>
      </c>
      <c r="IL79" s="61">
        <f t="shared" si="1204"/>
        <v>58</v>
      </c>
      <c r="IM79" s="11">
        <v>432</v>
      </c>
      <c r="IN79" s="12">
        <f t="shared" si="1153"/>
        <v>0.74837662337662336</v>
      </c>
      <c r="IO79" s="11">
        <v>29</v>
      </c>
      <c r="IP79" s="12">
        <f t="shared" si="1154"/>
        <v>6.2906724511930592E-2</v>
      </c>
      <c r="IQ79" s="13"/>
      <c r="IR79" s="11"/>
      <c r="IS79" s="11"/>
      <c r="IT79" s="14"/>
      <c r="IU79" s="10"/>
      <c r="IV79" s="11"/>
      <c r="IW79" s="61">
        <f t="shared" si="1205"/>
        <v>0</v>
      </c>
      <c r="IX79" s="61">
        <f t="shared" si="1206"/>
        <v>39</v>
      </c>
      <c r="IY79" s="11"/>
      <c r="IZ79" s="12" t="e">
        <f t="shared" si="1155"/>
        <v>#DIV/0!</v>
      </c>
      <c r="JA79" s="11"/>
      <c r="JB79" s="12" t="e">
        <f t="shared" si="1156"/>
        <v>#DIV/0!</v>
      </c>
      <c r="JC79" s="13"/>
      <c r="JD79" s="11"/>
      <c r="JE79" s="11"/>
      <c r="JF79" s="14"/>
      <c r="JG79" s="10">
        <f t="shared" si="1157"/>
        <v>3</v>
      </c>
      <c r="JH79" s="14">
        <f t="shared" si="1158"/>
        <v>0</v>
      </c>
      <c r="JI79" s="373">
        <f t="shared" si="1159"/>
        <v>11550</v>
      </c>
      <c r="JJ79" s="11">
        <f t="shared" si="711"/>
        <v>1127</v>
      </c>
      <c r="JK79" s="11">
        <f t="shared" si="1160"/>
        <v>8710</v>
      </c>
      <c r="JL79" s="79">
        <f t="shared" si="1161"/>
        <v>0.75411255411255407</v>
      </c>
      <c r="JM79" s="15">
        <f t="shared" si="1162"/>
        <v>592</v>
      </c>
      <c r="JN79" s="12">
        <f t="shared" si="1163"/>
        <v>6.7967853042479903E-2</v>
      </c>
      <c r="JO79" s="16">
        <v>56</v>
      </c>
      <c r="JP79" s="17">
        <v>8034</v>
      </c>
      <c r="JQ79" s="16">
        <f t="shared" si="1207"/>
        <v>92.238805970149258</v>
      </c>
      <c r="JR79" s="16">
        <v>186</v>
      </c>
      <c r="JS79" s="369">
        <f t="shared" si="1076"/>
        <v>0.3141891891891892</v>
      </c>
      <c r="JT79" s="15"/>
      <c r="JU79" s="285"/>
      <c r="JV79" s="404">
        <f t="shared" si="1165"/>
        <v>0.77457846952010379</v>
      </c>
      <c r="JW79" s="401">
        <f t="shared" si="1166"/>
        <v>0.73860973704764388</v>
      </c>
      <c r="JX79" s="406">
        <f t="shared" si="1167"/>
        <v>0.74909185262065392</v>
      </c>
      <c r="JY79" s="743"/>
      <c r="JZ79" s="690"/>
      <c r="KA79" s="746"/>
      <c r="KB79" s="718">
        <f t="shared" ref="KB79" si="1210">SUM(C84,O84,AA84,AM84,AY84,BK84,BW84)</f>
        <v>13</v>
      </c>
      <c r="KC79" s="714"/>
      <c r="KD79" s="714">
        <f t="shared" ref="KD79" si="1211">SUM(CI84,CU84,DG84,DS84,EE84,EQ84,FC84)</f>
        <v>10</v>
      </c>
      <c r="KE79" s="714"/>
      <c r="KF79" s="714">
        <f t="shared" ref="KF79" si="1212">SUM(FO84,GA84,GM84,GY84,HK84,HW84,II84)</f>
        <v>2</v>
      </c>
      <c r="KG79" s="759"/>
      <c r="KH79" s="761" t="s">
        <v>67</v>
      </c>
      <c r="KI79" s="67">
        <f t="shared" si="1174"/>
        <v>0</v>
      </c>
      <c r="KJ79" s="430">
        <f t="shared" ref="KJ79" si="1213">KI79/KB81</f>
        <v>0</v>
      </c>
      <c r="KK79" s="67">
        <f t="shared" si="1176"/>
        <v>2</v>
      </c>
      <c r="KL79" s="425">
        <f t="shared" ref="KL79" si="1214">KK79/KD81</f>
        <v>5.1988562516246421E-4</v>
      </c>
      <c r="KM79" s="67">
        <f t="shared" si="1178"/>
        <v>1</v>
      </c>
      <c r="KN79" s="425">
        <f>KM79/KF81</f>
        <v>2.5940337224383917E-4</v>
      </c>
    </row>
    <row r="80" spans="1:300" ht="19.5" thickBot="1" x14ac:dyDescent="0.3">
      <c r="A80" s="734"/>
      <c r="B80" s="436">
        <f t="shared" si="1179"/>
        <v>45655</v>
      </c>
      <c r="C80" s="10">
        <v>1</v>
      </c>
      <c r="D80" s="11"/>
      <c r="E80" s="61">
        <f t="shared" si="1180"/>
        <v>607</v>
      </c>
      <c r="F80" s="61">
        <f t="shared" si="1180"/>
        <v>58</v>
      </c>
      <c r="G80" s="11">
        <v>461</v>
      </c>
      <c r="H80" s="12">
        <f t="shared" si="1114"/>
        <v>0.79242174629324547</v>
      </c>
      <c r="I80" s="11">
        <v>20</v>
      </c>
      <c r="J80" s="12">
        <f t="shared" si="1181"/>
        <v>4.1580041580041582E-2</v>
      </c>
      <c r="K80" s="11"/>
      <c r="L80" s="11"/>
      <c r="M80" s="18"/>
      <c r="N80" s="20"/>
      <c r="O80" s="10"/>
      <c r="P80" s="11"/>
      <c r="Q80" s="61">
        <f t="shared" si="1182"/>
        <v>620</v>
      </c>
      <c r="R80" s="61">
        <f t="shared" si="1182"/>
        <v>57</v>
      </c>
      <c r="S80" s="11">
        <v>446</v>
      </c>
      <c r="T80" s="12">
        <f t="shared" si="1115"/>
        <v>0.75</v>
      </c>
      <c r="U80" s="11">
        <v>19</v>
      </c>
      <c r="V80" s="12">
        <f t="shared" si="1116"/>
        <v>4.0860215053763443E-2</v>
      </c>
      <c r="W80" s="11"/>
      <c r="X80" s="11"/>
      <c r="Y80" s="18"/>
      <c r="Z80" s="20"/>
      <c r="AA80" s="10"/>
      <c r="AB80" s="11"/>
      <c r="AC80" s="61">
        <f t="shared" si="1183"/>
        <v>621</v>
      </c>
      <c r="AD80" s="61">
        <f t="shared" si="1183"/>
        <v>58</v>
      </c>
      <c r="AE80" s="11">
        <v>430</v>
      </c>
      <c r="AF80" s="12">
        <f t="shared" si="1117"/>
        <v>0.71980676328502413</v>
      </c>
      <c r="AG80" s="11">
        <v>17</v>
      </c>
      <c r="AH80" s="12">
        <f t="shared" si="1118"/>
        <v>3.803131991051454E-2</v>
      </c>
      <c r="AI80" s="11"/>
      <c r="AJ80" s="11"/>
      <c r="AK80" s="18"/>
      <c r="AL80" s="20"/>
      <c r="AM80" s="10">
        <v>1</v>
      </c>
      <c r="AN80" s="11"/>
      <c r="AO80" s="61">
        <f t="shared" si="1184"/>
        <v>158</v>
      </c>
      <c r="AP80" s="61">
        <f t="shared" si="1184"/>
        <v>17</v>
      </c>
      <c r="AQ80" s="11">
        <v>109</v>
      </c>
      <c r="AR80" s="12">
        <f t="shared" si="1119"/>
        <v>0.759493670886076</v>
      </c>
      <c r="AS80" s="11">
        <v>11</v>
      </c>
      <c r="AT80" s="12">
        <f t="shared" si="1120"/>
        <v>9.166666666666666E-2</v>
      </c>
      <c r="AU80" s="11"/>
      <c r="AV80" s="11"/>
      <c r="AW80" s="18"/>
      <c r="AX80" s="20"/>
      <c r="AY80" s="10">
        <v>1</v>
      </c>
      <c r="AZ80" s="11"/>
      <c r="BA80" s="61">
        <f t="shared" si="1185"/>
        <v>615</v>
      </c>
      <c r="BB80" s="61">
        <f t="shared" si="1185"/>
        <v>57</v>
      </c>
      <c r="BC80" s="11">
        <v>432</v>
      </c>
      <c r="BD80" s="12">
        <f t="shared" si="1121"/>
        <v>0.73495934959349596</v>
      </c>
      <c r="BE80" s="11">
        <v>20</v>
      </c>
      <c r="BF80" s="12">
        <f t="shared" si="1122"/>
        <v>4.4247787610619468E-2</v>
      </c>
      <c r="BG80" s="11"/>
      <c r="BH80" s="11"/>
      <c r="BI80" s="18"/>
      <c r="BJ80" s="20"/>
      <c r="BK80" s="10"/>
      <c r="BL80" s="11"/>
      <c r="BM80" s="61">
        <f t="shared" si="1186"/>
        <v>617</v>
      </c>
      <c r="BN80" s="61">
        <f t="shared" si="1186"/>
        <v>57</v>
      </c>
      <c r="BO80" s="11">
        <v>444</v>
      </c>
      <c r="BP80" s="12">
        <f t="shared" si="1123"/>
        <v>0.75850891410048626</v>
      </c>
      <c r="BQ80" s="11">
        <v>24</v>
      </c>
      <c r="BR80" s="12">
        <f t="shared" si="1124"/>
        <v>5.128205128205128E-2</v>
      </c>
      <c r="BS80" s="11"/>
      <c r="BT80" s="11"/>
      <c r="BU80" s="18"/>
      <c r="BV80" s="20"/>
      <c r="BW80" s="10"/>
      <c r="BX80" s="11"/>
      <c r="BY80" s="61">
        <f t="shared" si="1187"/>
        <v>614</v>
      </c>
      <c r="BZ80" s="61">
        <f t="shared" si="1187"/>
        <v>58</v>
      </c>
      <c r="CA80" s="11">
        <v>412</v>
      </c>
      <c r="CB80" s="12">
        <f t="shared" si="1125"/>
        <v>0.7263843648208469</v>
      </c>
      <c r="CC80" s="11">
        <v>34</v>
      </c>
      <c r="CD80" s="12">
        <f t="shared" si="1126"/>
        <v>7.623318385650224E-2</v>
      </c>
      <c r="CE80" s="11"/>
      <c r="CF80" s="11"/>
      <c r="CG80" s="18"/>
      <c r="CH80" s="20"/>
      <c r="CI80" s="10"/>
      <c r="CJ80" s="11"/>
      <c r="CK80" s="61">
        <f t="shared" si="1188"/>
        <v>611</v>
      </c>
      <c r="CL80" s="61">
        <f t="shared" si="1188"/>
        <v>57</v>
      </c>
      <c r="CM80" s="11">
        <v>414</v>
      </c>
      <c r="CN80" s="12">
        <f t="shared" si="1127"/>
        <v>0.74468085106382975</v>
      </c>
      <c r="CO80" s="11">
        <v>41</v>
      </c>
      <c r="CP80" s="12">
        <f t="shared" si="1128"/>
        <v>9.0109890109890109E-2</v>
      </c>
      <c r="CQ80" s="11"/>
      <c r="CR80" s="11"/>
      <c r="CS80" s="18"/>
      <c r="CT80" s="20"/>
      <c r="CU80" s="10"/>
      <c r="CV80" s="11"/>
      <c r="CW80" s="61">
        <f t="shared" si="1189"/>
        <v>615</v>
      </c>
      <c r="CX80" s="61">
        <f t="shared" si="1189"/>
        <v>57</v>
      </c>
      <c r="CY80" s="11">
        <v>422</v>
      </c>
      <c r="CZ80" s="12">
        <f t="shared" si="1129"/>
        <v>0.74471544715447158</v>
      </c>
      <c r="DA80" s="11">
        <v>36</v>
      </c>
      <c r="DB80" s="12">
        <f t="shared" si="1130"/>
        <v>7.8602620087336247E-2</v>
      </c>
      <c r="DC80" s="11"/>
      <c r="DD80" s="11"/>
      <c r="DE80" s="18"/>
      <c r="DF80" s="20"/>
      <c r="DG80" s="10"/>
      <c r="DH80" s="11"/>
      <c r="DI80" s="61">
        <f t="shared" si="1190"/>
        <v>614</v>
      </c>
      <c r="DJ80" s="61">
        <f t="shared" si="1190"/>
        <v>58</v>
      </c>
      <c r="DK80" s="11">
        <v>423</v>
      </c>
      <c r="DL80" s="12">
        <f t="shared" si="1131"/>
        <v>0.7719869706840391</v>
      </c>
      <c r="DM80" s="11">
        <v>51</v>
      </c>
      <c r="DN80" s="12">
        <f t="shared" si="1132"/>
        <v>0.10759493670886076</v>
      </c>
      <c r="DO80" s="11"/>
      <c r="DP80" s="11"/>
      <c r="DQ80" s="18"/>
      <c r="DR80" s="20"/>
      <c r="DS80" s="10"/>
      <c r="DT80" s="11"/>
      <c r="DU80" s="61">
        <f t="shared" si="1191"/>
        <v>160</v>
      </c>
      <c r="DV80" s="61">
        <f t="shared" si="1191"/>
        <v>17</v>
      </c>
      <c r="DW80" s="11">
        <v>107</v>
      </c>
      <c r="DX80" s="12">
        <f t="shared" si="1133"/>
        <v>0.75</v>
      </c>
      <c r="DY80" s="11">
        <v>13</v>
      </c>
      <c r="DZ80" s="12">
        <f t="shared" si="1134"/>
        <v>0.10833333333333334</v>
      </c>
      <c r="EA80" s="11"/>
      <c r="EB80" s="11"/>
      <c r="EC80" s="18"/>
      <c r="ED80" s="20"/>
      <c r="EE80" s="10"/>
      <c r="EF80" s="11"/>
      <c r="EG80" s="61">
        <f t="shared" si="1192"/>
        <v>613</v>
      </c>
      <c r="EH80" s="61">
        <f t="shared" si="1192"/>
        <v>58</v>
      </c>
      <c r="EI80" s="11">
        <v>425</v>
      </c>
      <c r="EJ80" s="12">
        <f t="shared" si="1135"/>
        <v>0.76345840130505704</v>
      </c>
      <c r="EK80" s="11">
        <v>43</v>
      </c>
      <c r="EL80" s="12">
        <f t="shared" si="1136"/>
        <v>9.1880341880341887E-2</v>
      </c>
      <c r="EM80" s="11"/>
      <c r="EN80" s="11"/>
      <c r="EO80" s="18"/>
      <c r="EP80" s="20"/>
      <c r="EQ80" s="10"/>
      <c r="ER80" s="11"/>
      <c r="ES80" s="61">
        <f t="shared" si="1193"/>
        <v>616</v>
      </c>
      <c r="ET80" s="61">
        <f t="shared" si="1193"/>
        <v>57</v>
      </c>
      <c r="EU80" s="11">
        <v>453</v>
      </c>
      <c r="EV80" s="12">
        <f t="shared" si="1137"/>
        <v>0.78409090909090906</v>
      </c>
      <c r="EW80" s="11">
        <v>30</v>
      </c>
      <c r="EX80" s="12">
        <f t="shared" si="1138"/>
        <v>6.2111801242236024E-2</v>
      </c>
      <c r="EY80" s="11"/>
      <c r="EZ80" s="11"/>
      <c r="FA80" s="18"/>
      <c r="FB80" s="20"/>
      <c r="FC80" s="10"/>
      <c r="FD80" s="11"/>
      <c r="FE80" s="61">
        <f t="shared" si="1194"/>
        <v>612</v>
      </c>
      <c r="FF80" s="61">
        <f t="shared" si="1194"/>
        <v>58</v>
      </c>
      <c r="FG80" s="11">
        <v>415</v>
      </c>
      <c r="FH80" s="12">
        <f t="shared" si="1139"/>
        <v>0.71568627450980393</v>
      </c>
      <c r="FI80" s="11">
        <v>23</v>
      </c>
      <c r="FJ80" s="12">
        <f t="shared" si="1140"/>
        <v>5.2511415525114152E-2</v>
      </c>
      <c r="FK80" s="11"/>
      <c r="FL80" s="11"/>
      <c r="FM80" s="18"/>
      <c r="FN80" s="20"/>
      <c r="FO80" s="10"/>
      <c r="FP80" s="11"/>
      <c r="FQ80" s="61">
        <f t="shared" si="1195"/>
        <v>614</v>
      </c>
      <c r="FR80" s="61">
        <f t="shared" si="1196"/>
        <v>57</v>
      </c>
      <c r="FS80" s="11">
        <v>414</v>
      </c>
      <c r="FT80" s="12">
        <f t="shared" si="1141"/>
        <v>0.73452768729641693</v>
      </c>
      <c r="FU80" s="11">
        <v>37</v>
      </c>
      <c r="FV80" s="12">
        <f t="shared" si="1142"/>
        <v>8.2039911308203997E-2</v>
      </c>
      <c r="FW80" s="11"/>
      <c r="FX80" s="11"/>
      <c r="FY80" s="18"/>
      <c r="FZ80" s="20"/>
      <c r="GA80" s="10"/>
      <c r="GB80" s="11"/>
      <c r="GC80" s="61">
        <f t="shared" si="1197"/>
        <v>607</v>
      </c>
      <c r="GD80" s="61">
        <f t="shared" si="1197"/>
        <v>58</v>
      </c>
      <c r="GE80" s="11">
        <v>425</v>
      </c>
      <c r="GF80" s="12">
        <f t="shared" si="1143"/>
        <v>0.75123558484349262</v>
      </c>
      <c r="GG80" s="11">
        <v>31</v>
      </c>
      <c r="GH80" s="12">
        <f t="shared" si="1144"/>
        <v>6.798245614035088E-2</v>
      </c>
      <c r="GI80" s="11"/>
      <c r="GJ80" s="11"/>
      <c r="GK80" s="18"/>
      <c r="GL80" s="20"/>
      <c r="GM80" s="10"/>
      <c r="GN80" s="11"/>
      <c r="GO80" s="61">
        <f t="shared" si="1198"/>
        <v>619</v>
      </c>
      <c r="GP80" s="61">
        <f t="shared" si="1198"/>
        <v>57</v>
      </c>
      <c r="GQ80" s="11">
        <v>463</v>
      </c>
      <c r="GR80" s="12">
        <f t="shared" si="1145"/>
        <v>0.7754442649434572</v>
      </c>
      <c r="GS80" s="11">
        <v>17</v>
      </c>
      <c r="GT80" s="12">
        <f t="shared" si="1146"/>
        <v>3.5416666666666666E-2</v>
      </c>
      <c r="GU80" s="11"/>
      <c r="GV80" s="11"/>
      <c r="GW80" s="18"/>
      <c r="GX80" s="20"/>
      <c r="GY80" s="10"/>
      <c r="GZ80" s="11"/>
      <c r="HA80" s="61">
        <f t="shared" si="1199"/>
        <v>163</v>
      </c>
      <c r="HB80" s="61">
        <f t="shared" si="1199"/>
        <v>18</v>
      </c>
      <c r="HC80" s="11">
        <v>100</v>
      </c>
      <c r="HD80" s="12">
        <f t="shared" si="1147"/>
        <v>0.70552147239263807</v>
      </c>
      <c r="HE80" s="11">
        <v>15</v>
      </c>
      <c r="HF80" s="12">
        <f t="shared" si="1148"/>
        <v>0.13043478260869565</v>
      </c>
      <c r="HG80" s="11"/>
      <c r="HH80" s="11"/>
      <c r="HI80" s="18"/>
      <c r="HJ80" s="20"/>
      <c r="HK80" s="10"/>
      <c r="HL80" s="11"/>
      <c r="HM80" s="61">
        <f t="shared" si="1200"/>
        <v>618</v>
      </c>
      <c r="HN80" s="61">
        <f t="shared" si="1200"/>
        <v>58</v>
      </c>
      <c r="HO80" s="11">
        <v>414</v>
      </c>
      <c r="HP80" s="12">
        <f t="shared" si="1149"/>
        <v>0.71359223300970875</v>
      </c>
      <c r="HQ80" s="11">
        <v>27</v>
      </c>
      <c r="HR80" s="12">
        <f t="shared" si="1150"/>
        <v>6.1224489795918366E-2</v>
      </c>
      <c r="HS80" s="11"/>
      <c r="HT80" s="11"/>
      <c r="HU80" s="18"/>
      <c r="HV80" s="20"/>
      <c r="HW80" s="10"/>
      <c r="HX80" s="11"/>
      <c r="HY80" s="61">
        <f t="shared" si="1201"/>
        <v>617</v>
      </c>
      <c r="HZ80" s="61">
        <f t="shared" si="1202"/>
        <v>58</v>
      </c>
      <c r="IA80" s="11">
        <v>417</v>
      </c>
      <c r="IB80" s="12">
        <f t="shared" si="1151"/>
        <v>0.72609400324149109</v>
      </c>
      <c r="IC80" s="11">
        <v>31</v>
      </c>
      <c r="ID80" s="12">
        <f t="shared" si="1152"/>
        <v>6.9196428571428575E-2</v>
      </c>
      <c r="IE80" s="11"/>
      <c r="IF80" s="11"/>
      <c r="IG80" s="18"/>
      <c r="IH80" s="20"/>
      <c r="II80" s="10"/>
      <c r="IJ80" s="11"/>
      <c r="IK80" s="61">
        <f t="shared" si="1203"/>
        <v>616</v>
      </c>
      <c r="IL80" s="61">
        <f t="shared" si="1204"/>
        <v>58</v>
      </c>
      <c r="IM80" s="11">
        <v>434</v>
      </c>
      <c r="IN80" s="12">
        <f t="shared" si="1153"/>
        <v>0.73701298701298701</v>
      </c>
      <c r="IO80" s="11">
        <v>20</v>
      </c>
      <c r="IP80" s="12">
        <f t="shared" si="1154"/>
        <v>4.405286343612335E-2</v>
      </c>
      <c r="IQ80" s="11"/>
      <c r="IR80" s="11"/>
      <c r="IS80" s="18"/>
      <c r="IT80" s="20"/>
      <c r="IU80" s="10"/>
      <c r="IV80" s="11"/>
      <c r="IW80" s="61">
        <f t="shared" si="1205"/>
        <v>0</v>
      </c>
      <c r="IX80" s="61">
        <f t="shared" si="1206"/>
        <v>39</v>
      </c>
      <c r="IY80" s="11"/>
      <c r="IZ80" s="12" t="e">
        <f t="shared" si="1155"/>
        <v>#DIV/0!</v>
      </c>
      <c r="JA80" s="11"/>
      <c r="JB80" s="12" t="e">
        <f t="shared" si="1156"/>
        <v>#DIV/0!</v>
      </c>
      <c r="JC80" s="11"/>
      <c r="JD80" s="11"/>
      <c r="JE80" s="18"/>
      <c r="JF80" s="20"/>
      <c r="JG80" s="10">
        <f t="shared" si="1157"/>
        <v>3</v>
      </c>
      <c r="JH80" s="14">
        <f t="shared" si="1158"/>
        <v>0</v>
      </c>
      <c r="JI80" s="373">
        <f t="shared" si="1159"/>
        <v>11547</v>
      </c>
      <c r="JJ80" s="11">
        <f t="shared" si="711"/>
        <v>1127</v>
      </c>
      <c r="JK80" s="11">
        <f t="shared" si="1160"/>
        <v>8620</v>
      </c>
      <c r="JL80" s="79">
        <f t="shared" si="1161"/>
        <v>0.74651424612453454</v>
      </c>
      <c r="JM80" s="15">
        <f t="shared" si="1162"/>
        <v>560</v>
      </c>
      <c r="JN80" s="12">
        <f t="shared" si="1163"/>
        <v>6.4965197215777259E-2</v>
      </c>
      <c r="JO80" s="16">
        <v>56.1</v>
      </c>
      <c r="JP80" s="17">
        <v>8023</v>
      </c>
      <c r="JQ80" s="16">
        <f t="shared" si="1207"/>
        <v>93.074245939675166</v>
      </c>
      <c r="JR80" s="16">
        <v>201</v>
      </c>
      <c r="JS80" s="369">
        <f t="shared" si="1076"/>
        <v>0.35892857142857143</v>
      </c>
      <c r="JT80" s="18"/>
      <c r="JU80" s="21"/>
      <c r="JV80" s="404">
        <f t="shared" si="1165"/>
        <v>0.74740394600207682</v>
      </c>
      <c r="JW80" s="401">
        <f t="shared" si="1166"/>
        <v>0.75397032022910704</v>
      </c>
      <c r="JX80" s="406">
        <f t="shared" si="1167"/>
        <v>0.73819408406850029</v>
      </c>
      <c r="JY80" s="743"/>
      <c r="JZ80" s="690"/>
      <c r="KA80" s="746"/>
      <c r="KB80" s="719"/>
      <c r="KC80" s="716"/>
      <c r="KD80" s="716"/>
      <c r="KE80" s="716"/>
      <c r="KF80" s="716"/>
      <c r="KG80" s="760"/>
      <c r="KH80" s="758"/>
      <c r="KI80" s="67">
        <f t="shared" si="1174"/>
        <v>3</v>
      </c>
      <c r="KJ80" s="430">
        <f t="shared" ref="KJ80" si="1215">KI80/KB81</f>
        <v>7.7800829875518667E-4</v>
      </c>
      <c r="KK80" s="67">
        <f t="shared" si="1176"/>
        <v>0</v>
      </c>
      <c r="KL80" s="425">
        <f t="shared" ref="KL80" si="1216">KK80/KD81</f>
        <v>0</v>
      </c>
      <c r="KM80" s="67">
        <f t="shared" si="1178"/>
        <v>0</v>
      </c>
      <c r="KN80" s="425">
        <f>KM80/KF81</f>
        <v>0</v>
      </c>
    </row>
    <row r="81" spans="1:300" ht="19.5" thickTop="1" x14ac:dyDescent="0.25">
      <c r="A81" s="734"/>
      <c r="B81" s="436">
        <f>+B80+1</f>
        <v>45656</v>
      </c>
      <c r="C81" s="10">
        <v>1</v>
      </c>
      <c r="D81" s="11"/>
      <c r="E81" s="61">
        <f t="shared" si="1180"/>
        <v>606</v>
      </c>
      <c r="F81" s="61">
        <f t="shared" si="1180"/>
        <v>58</v>
      </c>
      <c r="G81" s="11">
        <v>441</v>
      </c>
      <c r="H81" s="12">
        <f t="shared" si="1114"/>
        <v>0.77392739273927391</v>
      </c>
      <c r="I81" s="11">
        <v>28</v>
      </c>
      <c r="J81" s="12">
        <f t="shared" si="1181"/>
        <v>5.9701492537313432E-2</v>
      </c>
      <c r="K81" s="13"/>
      <c r="L81" s="13"/>
      <c r="M81" s="25"/>
      <c r="N81" s="37"/>
      <c r="O81" s="10">
        <v>1</v>
      </c>
      <c r="P81" s="11"/>
      <c r="Q81" s="61">
        <f t="shared" si="1182"/>
        <v>619</v>
      </c>
      <c r="R81" s="61">
        <f t="shared" si="1182"/>
        <v>57</v>
      </c>
      <c r="S81" s="11">
        <v>455</v>
      </c>
      <c r="T81" s="12">
        <f t="shared" si="1115"/>
        <v>0.77705977382875602</v>
      </c>
      <c r="U81" s="11">
        <v>26</v>
      </c>
      <c r="V81" s="12">
        <f t="shared" si="1116"/>
        <v>5.4054054054054057E-2</v>
      </c>
      <c r="W81" s="13"/>
      <c r="X81" s="13"/>
      <c r="Y81" s="25"/>
      <c r="Z81" s="37"/>
      <c r="AA81" s="10"/>
      <c r="AB81" s="11"/>
      <c r="AC81" s="61">
        <f t="shared" si="1183"/>
        <v>621</v>
      </c>
      <c r="AD81" s="61">
        <f t="shared" si="1183"/>
        <v>58</v>
      </c>
      <c r="AE81" s="11">
        <v>432</v>
      </c>
      <c r="AF81" s="12">
        <f t="shared" si="1117"/>
        <v>0.7342995169082126</v>
      </c>
      <c r="AG81" s="11">
        <v>24</v>
      </c>
      <c r="AH81" s="12">
        <f t="shared" si="1118"/>
        <v>5.2631578947368418E-2</v>
      </c>
      <c r="AI81" s="13"/>
      <c r="AJ81" s="13"/>
      <c r="AK81" s="25"/>
      <c r="AL81" s="37"/>
      <c r="AM81" s="10">
        <v>1</v>
      </c>
      <c r="AN81" s="11"/>
      <c r="AO81" s="61">
        <f t="shared" si="1184"/>
        <v>157</v>
      </c>
      <c r="AP81" s="61">
        <f t="shared" si="1184"/>
        <v>17</v>
      </c>
      <c r="AQ81" s="11">
        <v>114</v>
      </c>
      <c r="AR81" s="12">
        <f t="shared" si="1119"/>
        <v>0.79617834394904463</v>
      </c>
      <c r="AS81" s="11">
        <v>11</v>
      </c>
      <c r="AT81" s="12">
        <f t="shared" si="1120"/>
        <v>8.7999999999999995E-2</v>
      </c>
      <c r="AU81" s="13"/>
      <c r="AV81" s="13"/>
      <c r="AW81" s="25"/>
      <c r="AX81" s="37"/>
      <c r="AY81" s="10"/>
      <c r="AZ81" s="11"/>
      <c r="BA81" s="61">
        <f t="shared" si="1185"/>
        <v>615</v>
      </c>
      <c r="BB81" s="61">
        <f t="shared" si="1185"/>
        <v>57</v>
      </c>
      <c r="BC81" s="11">
        <v>418</v>
      </c>
      <c r="BD81" s="12">
        <f t="shared" si="1121"/>
        <v>0.73008130081300815</v>
      </c>
      <c r="BE81" s="11">
        <v>31</v>
      </c>
      <c r="BF81" s="12">
        <f t="shared" si="1122"/>
        <v>6.9042316258351888E-2</v>
      </c>
      <c r="BG81" s="13"/>
      <c r="BH81" s="13"/>
      <c r="BI81" s="25"/>
      <c r="BJ81" s="37"/>
      <c r="BK81" s="10"/>
      <c r="BL81" s="11"/>
      <c r="BM81" s="61">
        <f t="shared" si="1186"/>
        <v>617</v>
      </c>
      <c r="BN81" s="61">
        <f t="shared" si="1186"/>
        <v>57</v>
      </c>
      <c r="BO81" s="11">
        <v>449</v>
      </c>
      <c r="BP81" s="12">
        <f t="shared" si="1123"/>
        <v>0.76985413290113447</v>
      </c>
      <c r="BQ81" s="11">
        <v>26</v>
      </c>
      <c r="BR81" s="12">
        <f t="shared" si="1124"/>
        <v>5.473684210526316E-2</v>
      </c>
      <c r="BS81" s="13"/>
      <c r="BT81" s="13"/>
      <c r="BU81" s="25"/>
      <c r="BV81" s="37"/>
      <c r="BW81" s="10"/>
      <c r="BX81" s="11"/>
      <c r="BY81" s="61">
        <f t="shared" si="1187"/>
        <v>614</v>
      </c>
      <c r="BZ81" s="61">
        <f t="shared" si="1187"/>
        <v>58</v>
      </c>
      <c r="CA81" s="11">
        <v>437</v>
      </c>
      <c r="CB81" s="12">
        <f t="shared" si="1125"/>
        <v>0.7719869706840391</v>
      </c>
      <c r="CC81" s="11">
        <v>37</v>
      </c>
      <c r="CD81" s="12">
        <f t="shared" si="1126"/>
        <v>7.805907172995781E-2</v>
      </c>
      <c r="CE81" s="13"/>
      <c r="CF81" s="13"/>
      <c r="CG81" s="25"/>
      <c r="CH81" s="37"/>
      <c r="CI81" s="10"/>
      <c r="CJ81" s="11"/>
      <c r="CK81" s="61">
        <f t="shared" si="1188"/>
        <v>611</v>
      </c>
      <c r="CL81" s="61">
        <f t="shared" si="1188"/>
        <v>57</v>
      </c>
      <c r="CM81" s="11">
        <v>403</v>
      </c>
      <c r="CN81" s="12">
        <f t="shared" si="1127"/>
        <v>0.71522094926350244</v>
      </c>
      <c r="CO81" s="11">
        <v>34</v>
      </c>
      <c r="CP81" s="12">
        <f t="shared" si="1128"/>
        <v>7.780320366132723E-2</v>
      </c>
      <c r="CQ81" s="13"/>
      <c r="CR81" s="13"/>
      <c r="CS81" s="25"/>
      <c r="CT81" s="37"/>
      <c r="CU81" s="10"/>
      <c r="CV81" s="11"/>
      <c r="CW81" s="61">
        <f t="shared" si="1189"/>
        <v>615</v>
      </c>
      <c r="CX81" s="61">
        <f t="shared" si="1189"/>
        <v>57</v>
      </c>
      <c r="CY81" s="11">
        <v>410</v>
      </c>
      <c r="CZ81" s="12">
        <f t="shared" si="1129"/>
        <v>0.72682926829268291</v>
      </c>
      <c r="DA81" s="11">
        <v>37</v>
      </c>
      <c r="DB81" s="12">
        <f t="shared" si="1130"/>
        <v>8.2774049217002238E-2</v>
      </c>
      <c r="DC81" s="13"/>
      <c r="DD81" s="13"/>
      <c r="DE81" s="25"/>
      <c r="DF81" s="37"/>
      <c r="DG81" s="10"/>
      <c r="DH81" s="11"/>
      <c r="DI81" s="61">
        <f t="shared" si="1190"/>
        <v>614</v>
      </c>
      <c r="DJ81" s="61">
        <f t="shared" si="1190"/>
        <v>58</v>
      </c>
      <c r="DK81" s="11">
        <v>430</v>
      </c>
      <c r="DL81" s="12">
        <f t="shared" si="1131"/>
        <v>0.73941368078175895</v>
      </c>
      <c r="DM81" s="11">
        <v>24</v>
      </c>
      <c r="DN81" s="12">
        <f t="shared" si="1132"/>
        <v>5.2863436123348019E-2</v>
      </c>
      <c r="DO81" s="13"/>
      <c r="DP81" s="13"/>
      <c r="DQ81" s="25"/>
      <c r="DR81" s="37"/>
      <c r="DS81" s="10"/>
      <c r="DT81" s="11"/>
      <c r="DU81" s="61">
        <f t="shared" si="1191"/>
        <v>160</v>
      </c>
      <c r="DV81" s="61">
        <f t="shared" si="1191"/>
        <v>17</v>
      </c>
      <c r="DW81" s="11">
        <v>101</v>
      </c>
      <c r="DX81" s="12">
        <f t="shared" si="1133"/>
        <v>0.6875</v>
      </c>
      <c r="DY81" s="11">
        <v>9</v>
      </c>
      <c r="DZ81" s="12">
        <f t="shared" si="1134"/>
        <v>8.1818181818181818E-2</v>
      </c>
      <c r="EA81" s="13"/>
      <c r="EB81" s="13"/>
      <c r="EC81" s="25"/>
      <c r="ED81" s="37"/>
      <c r="EE81" s="10"/>
      <c r="EF81" s="11"/>
      <c r="EG81" s="61">
        <f t="shared" si="1192"/>
        <v>613</v>
      </c>
      <c r="EH81" s="61">
        <f t="shared" si="1192"/>
        <v>58</v>
      </c>
      <c r="EI81" s="11">
        <v>411</v>
      </c>
      <c r="EJ81" s="12">
        <f t="shared" si="1135"/>
        <v>0.72267536704730828</v>
      </c>
      <c r="EK81" s="11">
        <v>32</v>
      </c>
      <c r="EL81" s="12">
        <f t="shared" si="1136"/>
        <v>7.2234762979683967E-2</v>
      </c>
      <c r="EM81" s="13"/>
      <c r="EN81" s="13"/>
      <c r="EO81" s="25"/>
      <c r="EP81" s="37"/>
      <c r="EQ81" s="10"/>
      <c r="ER81" s="11"/>
      <c r="ES81" s="61">
        <f t="shared" si="1193"/>
        <v>616</v>
      </c>
      <c r="ET81" s="61">
        <f t="shared" si="1193"/>
        <v>57</v>
      </c>
      <c r="EU81" s="11">
        <v>450</v>
      </c>
      <c r="EV81" s="12">
        <f t="shared" si="1137"/>
        <v>0.76298701298701299</v>
      </c>
      <c r="EW81" s="11">
        <v>20</v>
      </c>
      <c r="EX81" s="12">
        <f t="shared" si="1138"/>
        <v>4.2553191489361701E-2</v>
      </c>
      <c r="EY81" s="13"/>
      <c r="EZ81" s="13"/>
      <c r="FA81" s="25"/>
      <c r="FB81" s="37"/>
      <c r="FC81" s="10"/>
      <c r="FD81" s="11"/>
      <c r="FE81" s="61">
        <f t="shared" si="1194"/>
        <v>612</v>
      </c>
      <c r="FF81" s="61">
        <f t="shared" si="1194"/>
        <v>58</v>
      </c>
      <c r="FG81" s="11">
        <v>435</v>
      </c>
      <c r="FH81" s="12">
        <f t="shared" si="1139"/>
        <v>0.74346405228758172</v>
      </c>
      <c r="FI81" s="11">
        <v>20</v>
      </c>
      <c r="FJ81" s="12">
        <f t="shared" si="1140"/>
        <v>4.3956043956043959E-2</v>
      </c>
      <c r="FK81" s="13"/>
      <c r="FL81" s="13"/>
      <c r="FM81" s="25"/>
      <c r="FN81" s="37"/>
      <c r="FO81" s="10"/>
      <c r="FP81" s="11"/>
      <c r="FQ81" s="61">
        <f t="shared" si="1195"/>
        <v>614</v>
      </c>
      <c r="FR81" s="61">
        <f t="shared" si="1196"/>
        <v>57</v>
      </c>
      <c r="FS81" s="11">
        <v>414</v>
      </c>
      <c r="FT81" s="12">
        <f t="shared" si="1141"/>
        <v>0.73127035830618892</v>
      </c>
      <c r="FU81" s="11">
        <v>35</v>
      </c>
      <c r="FV81" s="12">
        <f t="shared" si="1142"/>
        <v>7.7951002227171495E-2</v>
      </c>
      <c r="FW81" s="13"/>
      <c r="FX81" s="13"/>
      <c r="FY81" s="25"/>
      <c r="FZ81" s="37"/>
      <c r="GA81" s="10"/>
      <c r="GB81" s="11"/>
      <c r="GC81" s="61">
        <f t="shared" si="1197"/>
        <v>607</v>
      </c>
      <c r="GD81" s="61">
        <f t="shared" si="1197"/>
        <v>58</v>
      </c>
      <c r="GE81" s="11">
        <v>420</v>
      </c>
      <c r="GF81" s="12">
        <f t="shared" si="1143"/>
        <v>0.74464579901153216</v>
      </c>
      <c r="GG81" s="11">
        <v>32</v>
      </c>
      <c r="GH81" s="12">
        <f t="shared" si="1144"/>
        <v>7.0796460176991149E-2</v>
      </c>
      <c r="GI81" s="13"/>
      <c r="GJ81" s="13"/>
      <c r="GK81" s="25"/>
      <c r="GL81" s="37"/>
      <c r="GM81" s="10"/>
      <c r="GN81" s="11"/>
      <c r="GO81" s="61">
        <f t="shared" si="1198"/>
        <v>619</v>
      </c>
      <c r="GP81" s="61">
        <f t="shared" si="1198"/>
        <v>57</v>
      </c>
      <c r="GQ81" s="11">
        <v>440</v>
      </c>
      <c r="GR81" s="12">
        <f t="shared" si="1145"/>
        <v>0.73182552504038767</v>
      </c>
      <c r="GS81" s="11">
        <v>13</v>
      </c>
      <c r="GT81" s="12">
        <f t="shared" si="1146"/>
        <v>2.8697571743929361E-2</v>
      </c>
      <c r="GU81" s="13"/>
      <c r="GV81" s="13"/>
      <c r="GW81" s="25"/>
      <c r="GX81" s="37"/>
      <c r="GY81" s="10">
        <v>1</v>
      </c>
      <c r="GZ81" s="11"/>
      <c r="HA81" s="61">
        <f t="shared" si="1199"/>
        <v>162</v>
      </c>
      <c r="HB81" s="61">
        <f t="shared" si="1199"/>
        <v>18</v>
      </c>
      <c r="HC81" s="11">
        <v>107</v>
      </c>
      <c r="HD81" s="12">
        <f t="shared" si="1147"/>
        <v>0.72222222222222221</v>
      </c>
      <c r="HE81" s="11">
        <v>10</v>
      </c>
      <c r="HF81" s="12">
        <f t="shared" si="1148"/>
        <v>8.5470085470085472E-2</v>
      </c>
      <c r="HG81" s="13"/>
      <c r="HH81" s="13"/>
      <c r="HI81" s="25"/>
      <c r="HJ81" s="37"/>
      <c r="HK81" s="10"/>
      <c r="HL81" s="11"/>
      <c r="HM81" s="61">
        <f t="shared" si="1200"/>
        <v>618</v>
      </c>
      <c r="HN81" s="61">
        <f t="shared" si="1200"/>
        <v>58</v>
      </c>
      <c r="HO81" s="11">
        <v>429</v>
      </c>
      <c r="HP81" s="12">
        <f t="shared" si="1149"/>
        <v>0.74595469255663427</v>
      </c>
      <c r="HQ81" s="11">
        <v>32</v>
      </c>
      <c r="HR81" s="12">
        <f t="shared" si="1150"/>
        <v>6.9414316702819959E-2</v>
      </c>
      <c r="HS81" s="13"/>
      <c r="HT81" s="13"/>
      <c r="HU81" s="25"/>
      <c r="HV81" s="37"/>
      <c r="HW81" s="10"/>
      <c r="HX81" s="11"/>
      <c r="HY81" s="61">
        <f t="shared" si="1201"/>
        <v>617</v>
      </c>
      <c r="HZ81" s="61">
        <f t="shared" si="1202"/>
        <v>58</v>
      </c>
      <c r="IA81" s="11">
        <v>434</v>
      </c>
      <c r="IB81" s="12">
        <f t="shared" si="1151"/>
        <v>0.74068071312803885</v>
      </c>
      <c r="IC81" s="11">
        <v>23</v>
      </c>
      <c r="ID81" s="12">
        <f t="shared" si="1152"/>
        <v>5.0328227571115977E-2</v>
      </c>
      <c r="IE81" s="13"/>
      <c r="IF81" s="13"/>
      <c r="IG81" s="25"/>
      <c r="IH81" s="37"/>
      <c r="II81" s="10"/>
      <c r="IJ81" s="11"/>
      <c r="IK81" s="61">
        <f t="shared" si="1203"/>
        <v>616</v>
      </c>
      <c r="IL81" s="61">
        <f t="shared" si="1204"/>
        <v>58</v>
      </c>
      <c r="IM81" s="11">
        <v>419</v>
      </c>
      <c r="IN81" s="12">
        <f t="shared" si="1153"/>
        <v>0.72564935064935066</v>
      </c>
      <c r="IO81" s="11">
        <v>28</v>
      </c>
      <c r="IP81" s="12">
        <f t="shared" si="1154"/>
        <v>6.2639821029082776E-2</v>
      </c>
      <c r="IQ81" s="13"/>
      <c r="IR81" s="13"/>
      <c r="IS81" s="25"/>
      <c r="IT81" s="37"/>
      <c r="IU81" s="10"/>
      <c r="IV81" s="11"/>
      <c r="IW81" s="61">
        <f t="shared" si="1205"/>
        <v>0</v>
      </c>
      <c r="IX81" s="61">
        <f t="shared" si="1206"/>
        <v>39</v>
      </c>
      <c r="IY81" s="11"/>
      <c r="IZ81" s="12" t="e">
        <f t="shared" si="1155"/>
        <v>#DIV/0!</v>
      </c>
      <c r="JA81" s="11"/>
      <c r="JB81" s="12" t="e">
        <f t="shared" si="1156"/>
        <v>#DIV/0!</v>
      </c>
      <c r="JC81" s="13"/>
      <c r="JD81" s="13"/>
      <c r="JE81" s="25"/>
      <c r="JF81" s="37"/>
      <c r="JG81" s="10">
        <f t="shared" si="1157"/>
        <v>4</v>
      </c>
      <c r="JH81" s="14">
        <f t="shared" si="1158"/>
        <v>0</v>
      </c>
      <c r="JI81" s="373">
        <f t="shared" si="1159"/>
        <v>11543</v>
      </c>
      <c r="JJ81" s="11">
        <f t="shared" si="711"/>
        <v>1127</v>
      </c>
      <c r="JK81" s="11">
        <f t="shared" si="1160"/>
        <v>8581</v>
      </c>
      <c r="JL81" s="79">
        <f t="shared" si="1161"/>
        <v>0.74339426492246385</v>
      </c>
      <c r="JM81" s="15">
        <f t="shared" si="1162"/>
        <v>532</v>
      </c>
      <c r="JN81" s="12">
        <f t="shared" si="1163"/>
        <v>6.1997436196247521E-2</v>
      </c>
      <c r="JO81" s="16">
        <v>57</v>
      </c>
      <c r="JP81" s="17">
        <v>7998</v>
      </c>
      <c r="JQ81" s="16">
        <f t="shared" si="1207"/>
        <v>93.20592005593754</v>
      </c>
      <c r="JR81" s="16">
        <v>152</v>
      </c>
      <c r="JS81" s="369">
        <f t="shared" si="1076"/>
        <v>0.2857142857142857</v>
      </c>
      <c r="JT81" s="23"/>
      <c r="JU81" s="399"/>
      <c r="JV81" s="404">
        <f t="shared" si="1165"/>
        <v>0.76097687711093787</v>
      </c>
      <c r="JW81" s="401">
        <f t="shared" si="1166"/>
        <v>0.7331424108305129</v>
      </c>
      <c r="JX81" s="406">
        <f t="shared" si="1167"/>
        <v>0.73604983130028545</v>
      </c>
      <c r="JY81" s="743"/>
      <c r="JZ81" s="690"/>
      <c r="KA81" s="746"/>
      <c r="KB81" s="718">
        <f t="shared" ref="KB81" si="1217">SUM(E74,Q74,AC74,AO74,BA74,BM74,BY74)</f>
        <v>3856</v>
      </c>
      <c r="KC81" s="714"/>
      <c r="KD81" s="714">
        <f t="shared" ref="KD81" si="1218">SUM(CK74,CW74,DI74,DU74,EG74,ES74,FE74)</f>
        <v>3847</v>
      </c>
      <c r="KE81" s="714"/>
      <c r="KF81" s="714">
        <f t="shared" ref="KF81" si="1219">SUM(FQ74,GC74,GO74,HA74,HM74,HY74,IK74)</f>
        <v>3855</v>
      </c>
      <c r="KG81" s="759"/>
      <c r="KH81" s="761" t="s">
        <v>65</v>
      </c>
      <c r="KI81" s="67">
        <f t="shared" si="1174"/>
        <v>2</v>
      </c>
      <c r="KJ81" s="430">
        <f t="shared" ref="KJ81" si="1220">KI81/KB81</f>
        <v>5.1867219917012448E-4</v>
      </c>
      <c r="KK81" s="67">
        <f t="shared" si="1176"/>
        <v>0</v>
      </c>
      <c r="KL81" s="425">
        <f t="shared" ref="KL81" si="1221">KK81/KD81</f>
        <v>0</v>
      </c>
      <c r="KM81" s="67">
        <f t="shared" si="1178"/>
        <v>1</v>
      </c>
      <c r="KN81" s="425">
        <f>KM81/KF81</f>
        <v>2.5940337224383917E-4</v>
      </c>
    </row>
    <row r="82" spans="1:300" ht="19.5" thickBot="1" x14ac:dyDescent="0.3">
      <c r="A82" s="734"/>
      <c r="B82" s="436">
        <f t="shared" si="1179"/>
        <v>45657</v>
      </c>
      <c r="C82" s="10"/>
      <c r="D82" s="11"/>
      <c r="E82" s="61">
        <f t="shared" si="1180"/>
        <v>606</v>
      </c>
      <c r="F82" s="61">
        <f t="shared" si="1180"/>
        <v>58</v>
      </c>
      <c r="G82" s="11">
        <v>451</v>
      </c>
      <c r="H82" s="12">
        <f t="shared" si="1114"/>
        <v>0.78877887788778878</v>
      </c>
      <c r="I82" s="11">
        <v>27</v>
      </c>
      <c r="J82" s="12">
        <f t="shared" si="1181"/>
        <v>5.6485355648535567E-2</v>
      </c>
      <c r="K82" s="13"/>
      <c r="L82" s="11"/>
      <c r="M82" s="25"/>
      <c r="N82" s="37"/>
      <c r="O82" s="10"/>
      <c r="P82" s="11"/>
      <c r="Q82" s="61">
        <f t="shared" si="1182"/>
        <v>619</v>
      </c>
      <c r="R82" s="61">
        <f t="shared" si="1182"/>
        <v>57</v>
      </c>
      <c r="S82" s="11">
        <v>449</v>
      </c>
      <c r="T82" s="12">
        <f t="shared" si="1115"/>
        <v>0.76413570274636511</v>
      </c>
      <c r="U82" s="11">
        <v>24</v>
      </c>
      <c r="V82" s="12">
        <f t="shared" si="1116"/>
        <v>5.0739957716701901E-2</v>
      </c>
      <c r="W82" s="13"/>
      <c r="X82" s="11"/>
      <c r="Y82" s="25"/>
      <c r="Z82" s="37"/>
      <c r="AA82" s="10"/>
      <c r="AB82" s="11"/>
      <c r="AC82" s="61">
        <f t="shared" si="1183"/>
        <v>621</v>
      </c>
      <c r="AD82" s="61">
        <f t="shared" si="1183"/>
        <v>58</v>
      </c>
      <c r="AE82" s="11">
        <v>430</v>
      </c>
      <c r="AF82" s="12">
        <f t="shared" si="1117"/>
        <v>0.73590982286634465</v>
      </c>
      <c r="AG82" s="11">
        <v>27</v>
      </c>
      <c r="AH82" s="12">
        <f t="shared" si="1118"/>
        <v>5.9080962800875277E-2</v>
      </c>
      <c r="AI82" s="13"/>
      <c r="AJ82" s="11"/>
      <c r="AK82" s="25"/>
      <c r="AL82" s="37"/>
      <c r="AM82" s="10"/>
      <c r="AN82" s="11"/>
      <c r="AO82" s="61">
        <f t="shared" si="1184"/>
        <v>157</v>
      </c>
      <c r="AP82" s="61">
        <f t="shared" si="1184"/>
        <v>17</v>
      </c>
      <c r="AQ82" s="11">
        <v>113</v>
      </c>
      <c r="AR82" s="12">
        <f t="shared" si="1119"/>
        <v>0.79617834394904463</v>
      </c>
      <c r="AS82" s="11">
        <v>12</v>
      </c>
      <c r="AT82" s="12">
        <f t="shared" si="1120"/>
        <v>9.6000000000000002E-2</v>
      </c>
      <c r="AU82" s="13"/>
      <c r="AV82" s="11"/>
      <c r="AW82" s="25"/>
      <c r="AX82" s="37"/>
      <c r="AY82" s="10">
        <v>1</v>
      </c>
      <c r="AZ82" s="11"/>
      <c r="BA82" s="61">
        <f t="shared" si="1185"/>
        <v>614</v>
      </c>
      <c r="BB82" s="61">
        <f t="shared" si="1185"/>
        <v>57</v>
      </c>
      <c r="BC82" s="11">
        <v>390</v>
      </c>
      <c r="BD82" s="12">
        <f t="shared" si="1121"/>
        <v>0.67263843648208466</v>
      </c>
      <c r="BE82" s="11">
        <v>23</v>
      </c>
      <c r="BF82" s="12">
        <f t="shared" si="1122"/>
        <v>5.569007263922518E-2</v>
      </c>
      <c r="BG82" s="13"/>
      <c r="BH82" s="11"/>
      <c r="BI82" s="25"/>
      <c r="BJ82" s="37"/>
      <c r="BK82" s="10"/>
      <c r="BL82" s="11"/>
      <c r="BM82" s="61">
        <f t="shared" si="1186"/>
        <v>617</v>
      </c>
      <c r="BN82" s="61">
        <f t="shared" si="1186"/>
        <v>57</v>
      </c>
      <c r="BO82" s="11">
        <v>448</v>
      </c>
      <c r="BP82" s="12">
        <f t="shared" si="1123"/>
        <v>0.7682333873581848</v>
      </c>
      <c r="BQ82" s="11">
        <v>26</v>
      </c>
      <c r="BR82" s="12">
        <f t="shared" si="1124"/>
        <v>5.4852320675105488E-2</v>
      </c>
      <c r="BS82" s="13"/>
      <c r="BT82" s="11"/>
      <c r="BU82" s="25"/>
      <c r="BV82" s="37"/>
      <c r="BW82" s="10"/>
      <c r="BX82" s="11"/>
      <c r="BY82" s="61">
        <f t="shared" si="1187"/>
        <v>614</v>
      </c>
      <c r="BZ82" s="61">
        <f t="shared" si="1187"/>
        <v>58</v>
      </c>
      <c r="CA82" s="11">
        <v>438</v>
      </c>
      <c r="CB82" s="12">
        <f t="shared" si="1125"/>
        <v>0.79641693811074921</v>
      </c>
      <c r="CC82" s="11">
        <v>51</v>
      </c>
      <c r="CD82" s="12">
        <f t="shared" si="1126"/>
        <v>0.10429447852760736</v>
      </c>
      <c r="CE82" s="13"/>
      <c r="CF82" s="11"/>
      <c r="CG82" s="25"/>
      <c r="CH82" s="37"/>
      <c r="CI82" s="10"/>
      <c r="CJ82" s="11">
        <v>1</v>
      </c>
      <c r="CK82" s="61">
        <f t="shared" si="1188"/>
        <v>611</v>
      </c>
      <c r="CL82" s="61">
        <f t="shared" si="1188"/>
        <v>56</v>
      </c>
      <c r="CM82" s="11">
        <v>426</v>
      </c>
      <c r="CN82" s="12">
        <f t="shared" si="1127"/>
        <v>0.73977086743044185</v>
      </c>
      <c r="CO82" s="11">
        <v>26</v>
      </c>
      <c r="CP82" s="12">
        <f t="shared" si="1128"/>
        <v>5.7522123893805309E-2</v>
      </c>
      <c r="CQ82" s="13"/>
      <c r="CR82" s="11"/>
      <c r="CS82" s="25"/>
      <c r="CT82" s="37"/>
      <c r="CU82" s="10"/>
      <c r="CV82" s="11"/>
      <c r="CW82" s="61">
        <f t="shared" si="1189"/>
        <v>615</v>
      </c>
      <c r="CX82" s="61">
        <f t="shared" si="1189"/>
        <v>57</v>
      </c>
      <c r="CY82" s="11">
        <v>426</v>
      </c>
      <c r="CZ82" s="12">
        <f t="shared" si="1129"/>
        <v>0.71869918699186996</v>
      </c>
      <c r="DA82" s="11">
        <v>16</v>
      </c>
      <c r="DB82" s="12">
        <f t="shared" si="1130"/>
        <v>3.6199095022624438E-2</v>
      </c>
      <c r="DC82" s="13"/>
      <c r="DD82" s="11"/>
      <c r="DE82" s="25"/>
      <c r="DF82" s="37"/>
      <c r="DG82" s="10"/>
      <c r="DH82" s="11"/>
      <c r="DI82" s="61">
        <f t="shared" si="1190"/>
        <v>614</v>
      </c>
      <c r="DJ82" s="61">
        <f t="shared" si="1190"/>
        <v>58</v>
      </c>
      <c r="DK82" s="11">
        <v>407</v>
      </c>
      <c r="DL82" s="12">
        <f t="shared" si="1131"/>
        <v>0.71335504885993484</v>
      </c>
      <c r="DM82" s="11">
        <v>31</v>
      </c>
      <c r="DN82" s="12">
        <f t="shared" si="1132"/>
        <v>7.0776255707762553E-2</v>
      </c>
      <c r="DO82" s="13"/>
      <c r="DP82" s="11"/>
      <c r="DQ82" s="25"/>
      <c r="DR82" s="37"/>
      <c r="DS82" s="10">
        <v>2</v>
      </c>
      <c r="DT82" s="11"/>
      <c r="DU82" s="61">
        <f t="shared" si="1191"/>
        <v>158</v>
      </c>
      <c r="DV82" s="61">
        <f t="shared" si="1191"/>
        <v>17</v>
      </c>
      <c r="DW82" s="11">
        <v>111</v>
      </c>
      <c r="DX82" s="12">
        <f t="shared" si="1133"/>
        <v>0.81645569620253167</v>
      </c>
      <c r="DY82" s="11">
        <v>18</v>
      </c>
      <c r="DZ82" s="12">
        <f t="shared" si="1134"/>
        <v>0.13953488372093023</v>
      </c>
      <c r="EA82" s="13"/>
      <c r="EB82" s="11"/>
      <c r="EC82" s="25"/>
      <c r="ED82" s="37"/>
      <c r="EE82" s="10"/>
      <c r="EF82" s="11"/>
      <c r="EG82" s="61">
        <f t="shared" si="1192"/>
        <v>613</v>
      </c>
      <c r="EH82" s="61">
        <f t="shared" si="1192"/>
        <v>58</v>
      </c>
      <c r="EI82" s="11">
        <v>420</v>
      </c>
      <c r="EJ82" s="12">
        <f t="shared" si="1135"/>
        <v>0.73246329526916798</v>
      </c>
      <c r="EK82" s="11">
        <v>29</v>
      </c>
      <c r="EL82" s="12">
        <f t="shared" si="1136"/>
        <v>6.4587973273942098E-2</v>
      </c>
      <c r="EM82" s="13"/>
      <c r="EN82" s="11"/>
      <c r="EO82" s="25"/>
      <c r="EP82" s="37"/>
      <c r="EQ82" s="10"/>
      <c r="ER82" s="11"/>
      <c r="ES82" s="61">
        <f t="shared" si="1193"/>
        <v>616</v>
      </c>
      <c r="ET82" s="61">
        <f t="shared" si="1193"/>
        <v>57</v>
      </c>
      <c r="EU82" s="11">
        <v>427</v>
      </c>
      <c r="EV82" s="12">
        <f t="shared" si="1137"/>
        <v>0.72240259740259738</v>
      </c>
      <c r="EW82" s="11">
        <v>18</v>
      </c>
      <c r="EX82" s="12">
        <f t="shared" si="1138"/>
        <v>4.0449438202247189E-2</v>
      </c>
      <c r="EY82" s="13"/>
      <c r="EZ82" s="11"/>
      <c r="FA82" s="25"/>
      <c r="FB82" s="37"/>
      <c r="FC82" s="10"/>
      <c r="FD82" s="11"/>
      <c r="FE82" s="61">
        <f t="shared" si="1194"/>
        <v>612</v>
      </c>
      <c r="FF82" s="61">
        <f t="shared" si="1194"/>
        <v>58</v>
      </c>
      <c r="FG82" s="11">
        <v>422</v>
      </c>
      <c r="FH82" s="12">
        <f t="shared" si="1139"/>
        <v>0.73039215686274506</v>
      </c>
      <c r="FI82" s="11">
        <v>25</v>
      </c>
      <c r="FJ82" s="12">
        <f t="shared" si="1140"/>
        <v>5.5928411633109618E-2</v>
      </c>
      <c r="FK82" s="13"/>
      <c r="FL82" s="11"/>
      <c r="FM82" s="25"/>
      <c r="FN82" s="37"/>
      <c r="FO82" s="10"/>
      <c r="FP82" s="11"/>
      <c r="FQ82" s="61">
        <f t="shared" si="1195"/>
        <v>614</v>
      </c>
      <c r="FR82" s="61">
        <f t="shared" si="1196"/>
        <v>57</v>
      </c>
      <c r="FS82" s="11">
        <v>392</v>
      </c>
      <c r="FT82" s="12">
        <f t="shared" si="1141"/>
        <v>0.69543973941368076</v>
      </c>
      <c r="FU82" s="11">
        <v>35</v>
      </c>
      <c r="FV82" s="12">
        <f t="shared" si="1142"/>
        <v>8.1967213114754092E-2</v>
      </c>
      <c r="FW82" s="13"/>
      <c r="FX82" s="11"/>
      <c r="FY82" s="25"/>
      <c r="FZ82" s="37"/>
      <c r="GA82" s="10"/>
      <c r="GB82" s="11"/>
      <c r="GC82" s="61">
        <f t="shared" si="1197"/>
        <v>607</v>
      </c>
      <c r="GD82" s="61">
        <f t="shared" si="1197"/>
        <v>58</v>
      </c>
      <c r="GE82" s="11">
        <v>410</v>
      </c>
      <c r="GF82" s="12">
        <f t="shared" si="1143"/>
        <v>0.73970345963756179</v>
      </c>
      <c r="GG82" s="11">
        <v>39</v>
      </c>
      <c r="GH82" s="12">
        <f t="shared" si="1144"/>
        <v>8.6859688195991089E-2</v>
      </c>
      <c r="GI82" s="13"/>
      <c r="GJ82" s="11"/>
      <c r="GK82" s="25"/>
      <c r="GL82" s="37"/>
      <c r="GM82" s="10"/>
      <c r="GN82" s="11"/>
      <c r="GO82" s="61">
        <f t="shared" si="1198"/>
        <v>619</v>
      </c>
      <c r="GP82" s="61">
        <f t="shared" si="1198"/>
        <v>57</v>
      </c>
      <c r="GQ82" s="11">
        <v>431</v>
      </c>
      <c r="GR82" s="12">
        <f t="shared" si="1145"/>
        <v>0.72697899838449109</v>
      </c>
      <c r="GS82" s="11">
        <v>19</v>
      </c>
      <c r="GT82" s="12">
        <f t="shared" si="1146"/>
        <v>4.2222222222222223E-2</v>
      </c>
      <c r="GU82" s="13"/>
      <c r="GV82" s="11"/>
      <c r="GW82" s="25"/>
      <c r="GX82" s="37"/>
      <c r="GY82" s="10"/>
      <c r="GZ82" s="11"/>
      <c r="HA82" s="61">
        <f t="shared" si="1199"/>
        <v>162</v>
      </c>
      <c r="HB82" s="61">
        <f t="shared" si="1199"/>
        <v>18</v>
      </c>
      <c r="HC82" s="11">
        <v>104</v>
      </c>
      <c r="HD82" s="12">
        <f t="shared" si="1147"/>
        <v>0.72839506172839508</v>
      </c>
      <c r="HE82" s="11">
        <v>14</v>
      </c>
      <c r="HF82" s="12">
        <f t="shared" si="1148"/>
        <v>0.11864406779661017</v>
      </c>
      <c r="HG82" s="13"/>
      <c r="HH82" s="11"/>
      <c r="HI82" s="25"/>
      <c r="HJ82" s="37"/>
      <c r="HK82" s="10"/>
      <c r="HL82" s="11"/>
      <c r="HM82" s="61">
        <f t="shared" si="1200"/>
        <v>618</v>
      </c>
      <c r="HN82" s="61">
        <f t="shared" si="1200"/>
        <v>58</v>
      </c>
      <c r="HO82" s="11">
        <v>416</v>
      </c>
      <c r="HP82" s="12">
        <f t="shared" si="1149"/>
        <v>0.71035598705501624</v>
      </c>
      <c r="HQ82" s="11">
        <v>23</v>
      </c>
      <c r="HR82" s="12">
        <f t="shared" si="1150"/>
        <v>5.2391799544419138E-2</v>
      </c>
      <c r="HS82" s="13"/>
      <c r="HT82" s="11"/>
      <c r="HU82" s="25"/>
      <c r="HV82" s="37"/>
      <c r="HW82" s="10"/>
      <c r="HX82" s="11"/>
      <c r="HY82" s="61">
        <f t="shared" si="1201"/>
        <v>617</v>
      </c>
      <c r="HZ82" s="61">
        <f t="shared" si="1202"/>
        <v>58</v>
      </c>
      <c r="IA82" s="11">
        <v>430</v>
      </c>
      <c r="IB82" s="12">
        <f t="shared" si="1151"/>
        <v>0.75040518638573739</v>
      </c>
      <c r="IC82" s="11">
        <v>33</v>
      </c>
      <c r="ID82" s="12">
        <f t="shared" si="1152"/>
        <v>7.1274298056155511E-2</v>
      </c>
      <c r="IE82" s="13"/>
      <c r="IF82" s="11"/>
      <c r="IG82" s="25"/>
      <c r="IH82" s="37"/>
      <c r="II82" s="10"/>
      <c r="IJ82" s="11"/>
      <c r="IK82" s="61">
        <f t="shared" si="1203"/>
        <v>616</v>
      </c>
      <c r="IL82" s="61">
        <f t="shared" si="1204"/>
        <v>58</v>
      </c>
      <c r="IM82" s="11">
        <v>425</v>
      </c>
      <c r="IN82" s="12">
        <f t="shared" si="1153"/>
        <v>0.74512987012987009</v>
      </c>
      <c r="IO82" s="11">
        <v>34</v>
      </c>
      <c r="IP82" s="12">
        <f t="shared" si="1154"/>
        <v>7.407407407407407E-2</v>
      </c>
      <c r="IQ82" s="13"/>
      <c r="IR82" s="11"/>
      <c r="IS82" s="25"/>
      <c r="IT82" s="37"/>
      <c r="IU82" s="10"/>
      <c r="IV82" s="11"/>
      <c r="IW82" s="61">
        <f t="shared" si="1205"/>
        <v>0</v>
      </c>
      <c r="IX82" s="61">
        <f t="shared" si="1206"/>
        <v>39</v>
      </c>
      <c r="IY82" s="11"/>
      <c r="IZ82" s="12" t="e">
        <f t="shared" si="1155"/>
        <v>#DIV/0!</v>
      </c>
      <c r="JA82" s="11"/>
      <c r="JB82" s="12" t="e">
        <f t="shared" si="1156"/>
        <v>#DIV/0!</v>
      </c>
      <c r="JC82" s="13"/>
      <c r="JD82" s="11"/>
      <c r="JE82" s="25"/>
      <c r="JF82" s="37"/>
      <c r="JG82" s="10">
        <f t="shared" si="1157"/>
        <v>3</v>
      </c>
      <c r="JH82" s="14">
        <f t="shared" si="1158"/>
        <v>1</v>
      </c>
      <c r="JI82" s="373">
        <f t="shared" si="1159"/>
        <v>11540</v>
      </c>
      <c r="JJ82" s="11">
        <f t="shared" si="711"/>
        <v>1126</v>
      </c>
      <c r="JK82" s="11">
        <f t="shared" si="1160"/>
        <v>8516</v>
      </c>
      <c r="JL82" s="79">
        <f t="shared" si="1161"/>
        <v>0.73795493934142109</v>
      </c>
      <c r="JM82" s="15">
        <f t="shared" si="1162"/>
        <v>550</v>
      </c>
      <c r="JN82" s="12">
        <f t="shared" si="1163"/>
        <v>6.4584311883513393E-2</v>
      </c>
      <c r="JO82" s="16">
        <v>57.1</v>
      </c>
      <c r="JP82" s="17">
        <v>7915</v>
      </c>
      <c r="JQ82" s="16">
        <f t="shared" si="1207"/>
        <v>92.942696101456079</v>
      </c>
      <c r="JR82" s="16">
        <v>177</v>
      </c>
      <c r="JS82" s="369">
        <f t="shared" si="1076"/>
        <v>0.32181818181818184</v>
      </c>
      <c r="JT82" s="23"/>
      <c r="JU82" s="399"/>
      <c r="JV82" s="404">
        <f t="shared" si="1165"/>
        <v>0.75597713097713093</v>
      </c>
      <c r="JW82" s="401">
        <f t="shared" si="1166"/>
        <v>0.72987757228444905</v>
      </c>
      <c r="JX82" s="406">
        <f t="shared" si="1167"/>
        <v>0.72800415260835716</v>
      </c>
      <c r="JY82" s="743"/>
      <c r="JZ82" s="690"/>
      <c r="KA82" s="746"/>
      <c r="KB82" s="719"/>
      <c r="KC82" s="716"/>
      <c r="KD82" s="716"/>
      <c r="KE82" s="716"/>
      <c r="KF82" s="716"/>
      <c r="KG82" s="760"/>
      <c r="KH82" s="758"/>
      <c r="KI82" s="67">
        <f t="shared" si="1174"/>
        <v>1</v>
      </c>
      <c r="KJ82" s="430">
        <f t="shared" ref="KJ82" si="1222">KI82/KB81</f>
        <v>2.5933609958506224E-4</v>
      </c>
      <c r="KK82" s="67">
        <f t="shared" si="1176"/>
        <v>2</v>
      </c>
      <c r="KL82" s="425">
        <f t="shared" ref="KL82" si="1223">KK82/KD81</f>
        <v>5.1988562516246421E-4</v>
      </c>
      <c r="KM82" s="67">
        <f t="shared" si="1178"/>
        <v>0</v>
      </c>
      <c r="KN82" s="425">
        <f>KM82/KF81</f>
        <v>0</v>
      </c>
    </row>
    <row r="83" spans="1:300" ht="20.25" thickTop="1" thickBot="1" x14ac:dyDescent="0.3">
      <c r="A83" s="734"/>
      <c r="B83" s="436">
        <f t="shared" si="1179"/>
        <v>45658</v>
      </c>
      <c r="C83" s="10">
        <v>1</v>
      </c>
      <c r="D83" s="11"/>
      <c r="E83" s="61">
        <f t="shared" si="1180"/>
        <v>605</v>
      </c>
      <c r="F83" s="61">
        <f t="shared" si="1180"/>
        <v>58</v>
      </c>
      <c r="G83" s="11">
        <v>429</v>
      </c>
      <c r="H83" s="12">
        <f t="shared" si="1114"/>
        <v>0.75702479338842976</v>
      </c>
      <c r="I83" s="11">
        <v>29</v>
      </c>
      <c r="J83" s="12">
        <f t="shared" si="1181"/>
        <v>6.3318777292576414E-2</v>
      </c>
      <c r="K83" s="13"/>
      <c r="L83" s="11"/>
      <c r="M83" s="38"/>
      <c r="N83" s="39"/>
      <c r="O83" s="10"/>
      <c r="P83" s="11"/>
      <c r="Q83" s="61">
        <f t="shared" si="1182"/>
        <v>619</v>
      </c>
      <c r="R83" s="61">
        <f t="shared" si="1182"/>
        <v>57</v>
      </c>
      <c r="S83" s="11">
        <v>439</v>
      </c>
      <c r="T83" s="12">
        <f t="shared" si="1115"/>
        <v>0.74474959612277869</v>
      </c>
      <c r="U83" s="11">
        <v>22</v>
      </c>
      <c r="V83" s="12">
        <f t="shared" si="1116"/>
        <v>4.7722342733188719E-2</v>
      </c>
      <c r="W83" s="13"/>
      <c r="X83" s="11"/>
      <c r="Y83" s="38"/>
      <c r="Z83" s="39"/>
      <c r="AA83" s="10"/>
      <c r="AB83" s="11"/>
      <c r="AC83" s="61">
        <f t="shared" si="1183"/>
        <v>621</v>
      </c>
      <c r="AD83" s="61">
        <f t="shared" si="1183"/>
        <v>58</v>
      </c>
      <c r="AE83" s="11">
        <v>403</v>
      </c>
      <c r="AF83" s="12">
        <f t="shared" si="1117"/>
        <v>0.69243156199677935</v>
      </c>
      <c r="AG83" s="11">
        <v>27</v>
      </c>
      <c r="AH83" s="12">
        <f t="shared" si="1118"/>
        <v>6.2790697674418611E-2</v>
      </c>
      <c r="AI83" s="13"/>
      <c r="AJ83" s="11"/>
      <c r="AK83" s="38"/>
      <c r="AL83" s="39"/>
      <c r="AM83" s="10">
        <v>1</v>
      </c>
      <c r="AN83" s="11"/>
      <c r="AO83" s="61">
        <f t="shared" si="1184"/>
        <v>156</v>
      </c>
      <c r="AP83" s="61">
        <f t="shared" si="1184"/>
        <v>17</v>
      </c>
      <c r="AQ83" s="11">
        <v>108</v>
      </c>
      <c r="AR83" s="12">
        <f t="shared" si="1119"/>
        <v>0.75</v>
      </c>
      <c r="AS83" s="11">
        <v>9</v>
      </c>
      <c r="AT83" s="12">
        <f t="shared" si="1120"/>
        <v>7.6923076923076927E-2</v>
      </c>
      <c r="AU83" s="13"/>
      <c r="AV83" s="11"/>
      <c r="AW83" s="38"/>
      <c r="AX83" s="39"/>
      <c r="AY83" s="10">
        <v>2</v>
      </c>
      <c r="AZ83" s="11"/>
      <c r="BA83" s="61">
        <f t="shared" si="1185"/>
        <v>612</v>
      </c>
      <c r="BB83" s="61">
        <f t="shared" si="1185"/>
        <v>57</v>
      </c>
      <c r="BC83" s="11">
        <v>407</v>
      </c>
      <c r="BD83" s="12">
        <f t="shared" si="1121"/>
        <v>0.71405228758169936</v>
      </c>
      <c r="BE83" s="11">
        <v>30</v>
      </c>
      <c r="BF83" s="12">
        <f t="shared" si="1122"/>
        <v>6.8649885583524028E-2</v>
      </c>
      <c r="BG83" s="13"/>
      <c r="BH83" s="11"/>
      <c r="BI83" s="38"/>
      <c r="BJ83" s="39"/>
      <c r="BK83" s="10">
        <v>1</v>
      </c>
      <c r="BL83" s="11"/>
      <c r="BM83" s="61">
        <f t="shared" si="1186"/>
        <v>616</v>
      </c>
      <c r="BN83" s="61">
        <f t="shared" si="1186"/>
        <v>57</v>
      </c>
      <c r="BO83" s="11">
        <v>414</v>
      </c>
      <c r="BP83" s="12">
        <f t="shared" si="1123"/>
        <v>0.70941558441558439</v>
      </c>
      <c r="BQ83" s="11">
        <v>23</v>
      </c>
      <c r="BR83" s="12">
        <f t="shared" si="1124"/>
        <v>5.2631578947368418E-2</v>
      </c>
      <c r="BS83" s="13"/>
      <c r="BT83" s="11"/>
      <c r="BU83" s="38"/>
      <c r="BV83" s="39"/>
      <c r="BW83" s="10"/>
      <c r="BX83" s="11"/>
      <c r="BY83" s="61">
        <f t="shared" si="1187"/>
        <v>614</v>
      </c>
      <c r="BZ83" s="61">
        <f t="shared" si="1187"/>
        <v>58</v>
      </c>
      <c r="CA83" s="11">
        <v>405</v>
      </c>
      <c r="CB83" s="12">
        <f t="shared" si="1125"/>
        <v>0.74267100977198697</v>
      </c>
      <c r="CC83" s="11">
        <v>51</v>
      </c>
      <c r="CD83" s="12">
        <f t="shared" si="1126"/>
        <v>0.1118421052631579</v>
      </c>
      <c r="CE83" s="13"/>
      <c r="CF83" s="11"/>
      <c r="CG83" s="38"/>
      <c r="CH83" s="39"/>
      <c r="CI83" s="10"/>
      <c r="CJ83" s="11"/>
      <c r="CK83" s="61">
        <f t="shared" si="1188"/>
        <v>611</v>
      </c>
      <c r="CL83" s="61">
        <f t="shared" si="1188"/>
        <v>56</v>
      </c>
      <c r="CM83" s="11">
        <v>428</v>
      </c>
      <c r="CN83" s="12">
        <f t="shared" si="1127"/>
        <v>0.75450081833060556</v>
      </c>
      <c r="CO83" s="11">
        <v>33</v>
      </c>
      <c r="CP83" s="12">
        <f t="shared" si="1128"/>
        <v>7.1583514099783085E-2</v>
      </c>
      <c r="CQ83" s="13"/>
      <c r="CR83" s="11"/>
      <c r="CS83" s="38"/>
      <c r="CT83" s="39"/>
      <c r="CU83" s="10"/>
      <c r="CV83" s="11"/>
      <c r="CW83" s="61">
        <f t="shared" si="1189"/>
        <v>615</v>
      </c>
      <c r="CX83" s="61">
        <f t="shared" si="1189"/>
        <v>57</v>
      </c>
      <c r="CY83" s="11">
        <v>429</v>
      </c>
      <c r="CZ83" s="12">
        <f t="shared" si="1129"/>
        <v>0.77073170731707319</v>
      </c>
      <c r="DA83" s="11">
        <v>45</v>
      </c>
      <c r="DB83" s="12">
        <f t="shared" si="1130"/>
        <v>9.49367088607595E-2</v>
      </c>
      <c r="DC83" s="13"/>
      <c r="DD83" s="11"/>
      <c r="DE83" s="38"/>
      <c r="DF83" s="39"/>
      <c r="DG83" s="10"/>
      <c r="DH83" s="11"/>
      <c r="DI83" s="61">
        <f t="shared" si="1190"/>
        <v>614</v>
      </c>
      <c r="DJ83" s="61">
        <f t="shared" si="1190"/>
        <v>58</v>
      </c>
      <c r="DK83" s="11">
        <v>420</v>
      </c>
      <c r="DL83" s="12">
        <f t="shared" si="1131"/>
        <v>0.73127035830618892</v>
      </c>
      <c r="DM83" s="11">
        <v>29</v>
      </c>
      <c r="DN83" s="12">
        <f t="shared" si="1132"/>
        <v>6.4587973273942098E-2</v>
      </c>
      <c r="DO83" s="13"/>
      <c r="DP83" s="11"/>
      <c r="DQ83" s="38"/>
      <c r="DR83" s="39"/>
      <c r="DS83" s="10">
        <v>1</v>
      </c>
      <c r="DT83" s="11"/>
      <c r="DU83" s="61">
        <f t="shared" si="1191"/>
        <v>157</v>
      </c>
      <c r="DV83" s="61">
        <f t="shared" si="1191"/>
        <v>17</v>
      </c>
      <c r="DW83" s="11">
        <v>112</v>
      </c>
      <c r="DX83" s="12">
        <f t="shared" si="1133"/>
        <v>0.76433121019108285</v>
      </c>
      <c r="DY83" s="11">
        <v>8</v>
      </c>
      <c r="DZ83" s="12">
        <f t="shared" si="1134"/>
        <v>6.6666666666666666E-2</v>
      </c>
      <c r="EA83" s="13"/>
      <c r="EB83" s="11"/>
      <c r="EC83" s="38"/>
      <c r="ED83" s="39"/>
      <c r="EE83" s="10"/>
      <c r="EF83" s="11"/>
      <c r="EG83" s="61">
        <f t="shared" si="1192"/>
        <v>613</v>
      </c>
      <c r="EH83" s="61">
        <f t="shared" si="1192"/>
        <v>58</v>
      </c>
      <c r="EI83" s="11">
        <v>412</v>
      </c>
      <c r="EJ83" s="12">
        <f t="shared" si="1135"/>
        <v>0.72104404567699842</v>
      </c>
      <c r="EK83" s="11">
        <v>30</v>
      </c>
      <c r="EL83" s="12">
        <f t="shared" si="1136"/>
        <v>6.7873303167420809E-2</v>
      </c>
      <c r="EM83" s="13"/>
      <c r="EN83" s="11"/>
      <c r="EO83" s="38"/>
      <c r="EP83" s="39"/>
      <c r="EQ83" s="10">
        <v>1</v>
      </c>
      <c r="ER83" s="11"/>
      <c r="ES83" s="61">
        <f t="shared" si="1193"/>
        <v>615</v>
      </c>
      <c r="ET83" s="61">
        <f t="shared" si="1193"/>
        <v>57</v>
      </c>
      <c r="EU83" s="11">
        <v>426</v>
      </c>
      <c r="EV83" s="12">
        <f t="shared" si="1137"/>
        <v>0.72845528455284558</v>
      </c>
      <c r="EW83" s="11">
        <v>22</v>
      </c>
      <c r="EX83" s="12">
        <f t="shared" si="1138"/>
        <v>4.9107142857142856E-2</v>
      </c>
      <c r="EY83" s="13"/>
      <c r="EZ83" s="11"/>
      <c r="FA83" s="38"/>
      <c r="FB83" s="39"/>
      <c r="FC83" s="10"/>
      <c r="FD83" s="11"/>
      <c r="FE83" s="61">
        <f t="shared" si="1194"/>
        <v>612</v>
      </c>
      <c r="FF83" s="61">
        <f t="shared" si="1194"/>
        <v>58</v>
      </c>
      <c r="FG83" s="11">
        <v>423</v>
      </c>
      <c r="FH83" s="12">
        <f t="shared" si="1139"/>
        <v>0.72549019607843135</v>
      </c>
      <c r="FI83" s="11">
        <v>21</v>
      </c>
      <c r="FJ83" s="12">
        <f t="shared" si="1140"/>
        <v>4.72972972972973E-2</v>
      </c>
      <c r="FK83" s="13"/>
      <c r="FL83" s="11"/>
      <c r="FM83" s="38"/>
      <c r="FN83" s="39"/>
      <c r="FO83" s="10"/>
      <c r="FP83" s="11"/>
      <c r="FQ83" s="61">
        <f t="shared" si="1195"/>
        <v>614</v>
      </c>
      <c r="FR83" s="61">
        <f t="shared" si="1196"/>
        <v>57</v>
      </c>
      <c r="FS83" s="11">
        <v>393</v>
      </c>
      <c r="FT83" s="12">
        <f t="shared" si="1141"/>
        <v>0.69543973941368076</v>
      </c>
      <c r="FU83" s="11">
        <v>34</v>
      </c>
      <c r="FV83" s="12">
        <f t="shared" si="1142"/>
        <v>7.9625292740046844E-2</v>
      </c>
      <c r="FW83" s="13"/>
      <c r="FX83" s="11"/>
      <c r="FY83" s="38"/>
      <c r="FZ83" s="39"/>
      <c r="GA83" s="10"/>
      <c r="GB83" s="11"/>
      <c r="GC83" s="61">
        <f t="shared" si="1197"/>
        <v>607</v>
      </c>
      <c r="GD83" s="61">
        <f t="shared" si="1197"/>
        <v>58</v>
      </c>
      <c r="GE83" s="11">
        <v>418</v>
      </c>
      <c r="GF83" s="12">
        <f t="shared" si="1143"/>
        <v>0.74299835255354196</v>
      </c>
      <c r="GG83" s="11">
        <v>33</v>
      </c>
      <c r="GH83" s="12">
        <f t="shared" si="1144"/>
        <v>7.3170731707317069E-2</v>
      </c>
      <c r="GI83" s="13"/>
      <c r="GJ83" s="11"/>
      <c r="GK83" s="38"/>
      <c r="GL83" s="39"/>
      <c r="GM83" s="10"/>
      <c r="GN83" s="11"/>
      <c r="GO83" s="61">
        <f t="shared" si="1198"/>
        <v>619</v>
      </c>
      <c r="GP83" s="61">
        <f t="shared" si="1198"/>
        <v>57</v>
      </c>
      <c r="GQ83" s="11">
        <v>431</v>
      </c>
      <c r="GR83" s="12">
        <f t="shared" si="1145"/>
        <v>0.73021001615508885</v>
      </c>
      <c r="GS83" s="11">
        <v>21</v>
      </c>
      <c r="GT83" s="12">
        <f t="shared" si="1146"/>
        <v>4.6460176991150445E-2</v>
      </c>
      <c r="GU83" s="13"/>
      <c r="GV83" s="11"/>
      <c r="GW83" s="38"/>
      <c r="GX83" s="39"/>
      <c r="GY83" s="10"/>
      <c r="GZ83" s="11"/>
      <c r="HA83" s="61">
        <f t="shared" si="1199"/>
        <v>162</v>
      </c>
      <c r="HB83" s="61">
        <f t="shared" si="1199"/>
        <v>18</v>
      </c>
      <c r="HC83" s="11">
        <v>103</v>
      </c>
      <c r="HD83" s="12">
        <f t="shared" si="1147"/>
        <v>0.6728395061728395</v>
      </c>
      <c r="HE83" s="11">
        <v>6</v>
      </c>
      <c r="HF83" s="12">
        <f t="shared" si="1148"/>
        <v>5.5045871559633031E-2</v>
      </c>
      <c r="HG83" s="13"/>
      <c r="HH83" s="11"/>
      <c r="HI83" s="38"/>
      <c r="HJ83" s="39"/>
      <c r="HK83" s="10"/>
      <c r="HL83" s="11"/>
      <c r="HM83" s="61">
        <f t="shared" si="1200"/>
        <v>618</v>
      </c>
      <c r="HN83" s="61">
        <f t="shared" si="1200"/>
        <v>58</v>
      </c>
      <c r="HO83" s="11">
        <v>431</v>
      </c>
      <c r="HP83" s="12">
        <f t="shared" si="1149"/>
        <v>0.74595469255663427</v>
      </c>
      <c r="HQ83" s="11">
        <v>30</v>
      </c>
      <c r="HR83" s="12">
        <f t="shared" si="1150"/>
        <v>6.5075921908893705E-2</v>
      </c>
      <c r="HS83" s="13"/>
      <c r="HT83" s="11"/>
      <c r="HU83" s="38"/>
      <c r="HV83" s="39"/>
      <c r="HW83" s="10"/>
      <c r="HX83" s="11"/>
      <c r="HY83" s="61">
        <f t="shared" si="1201"/>
        <v>617</v>
      </c>
      <c r="HZ83" s="61">
        <f t="shared" si="1202"/>
        <v>58</v>
      </c>
      <c r="IA83" s="11">
        <v>416</v>
      </c>
      <c r="IB83" s="12">
        <f t="shared" si="1151"/>
        <v>0.71636952998379255</v>
      </c>
      <c r="IC83" s="11">
        <v>26</v>
      </c>
      <c r="ID83" s="12">
        <f t="shared" si="1152"/>
        <v>5.8823529411764705E-2</v>
      </c>
      <c r="IE83" s="13"/>
      <c r="IF83" s="11"/>
      <c r="IG83" s="38"/>
      <c r="IH83" s="39"/>
      <c r="II83" s="10"/>
      <c r="IJ83" s="11"/>
      <c r="IK83" s="61">
        <f t="shared" si="1203"/>
        <v>616</v>
      </c>
      <c r="IL83" s="61">
        <f t="shared" si="1204"/>
        <v>58</v>
      </c>
      <c r="IM83" s="11">
        <v>426</v>
      </c>
      <c r="IN83" s="12">
        <f t="shared" si="1153"/>
        <v>0.73701298701298701</v>
      </c>
      <c r="IO83" s="11">
        <v>28</v>
      </c>
      <c r="IP83" s="12">
        <f t="shared" si="1154"/>
        <v>6.1674008810572688E-2</v>
      </c>
      <c r="IQ83" s="13"/>
      <c r="IR83" s="11"/>
      <c r="IS83" s="38"/>
      <c r="IT83" s="39"/>
      <c r="IU83" s="10"/>
      <c r="IV83" s="11"/>
      <c r="IW83" s="61">
        <f t="shared" si="1205"/>
        <v>0</v>
      </c>
      <c r="IX83" s="61">
        <f t="shared" si="1206"/>
        <v>39</v>
      </c>
      <c r="IY83" s="11"/>
      <c r="IZ83" s="12" t="e">
        <f t="shared" si="1155"/>
        <v>#DIV/0!</v>
      </c>
      <c r="JA83" s="11"/>
      <c r="JB83" s="12" t="e">
        <f t="shared" si="1156"/>
        <v>#DIV/0!</v>
      </c>
      <c r="JC83" s="13"/>
      <c r="JD83" s="11"/>
      <c r="JE83" s="38"/>
      <c r="JF83" s="39"/>
      <c r="JG83" s="10">
        <f t="shared" si="1157"/>
        <v>7</v>
      </c>
      <c r="JH83" s="14">
        <f t="shared" si="1158"/>
        <v>0</v>
      </c>
      <c r="JI83" s="373">
        <f t="shared" si="1159"/>
        <v>11533</v>
      </c>
      <c r="JJ83" s="11">
        <f t="shared" si="711"/>
        <v>1126</v>
      </c>
      <c r="JK83" s="11">
        <f t="shared" si="1160"/>
        <v>8430</v>
      </c>
      <c r="JL83" s="79">
        <f t="shared" si="1161"/>
        <v>0.73094598109771958</v>
      </c>
      <c r="JM83" s="15">
        <f t="shared" si="1162"/>
        <v>557</v>
      </c>
      <c r="JN83" s="12">
        <f t="shared" si="1163"/>
        <v>6.6073546856465007E-2</v>
      </c>
      <c r="JO83" s="16">
        <v>57.2</v>
      </c>
      <c r="JP83" s="17">
        <v>7819</v>
      </c>
      <c r="JQ83" s="16">
        <f t="shared" si="1207"/>
        <v>92.752075919335709</v>
      </c>
      <c r="JR83" s="16">
        <v>156</v>
      </c>
      <c r="JS83" s="369">
        <f t="shared" si="1076"/>
        <v>0.28007181328545783</v>
      </c>
      <c r="JT83" s="23"/>
      <c r="JU83" s="399"/>
      <c r="JV83" s="404">
        <f t="shared" si="1165"/>
        <v>0.72755659640905546</v>
      </c>
      <c r="JW83" s="401">
        <f t="shared" si="1166"/>
        <v>0.73964034401876466</v>
      </c>
      <c r="JX83" s="406">
        <f t="shared" si="1167"/>
        <v>0.7256683104074747</v>
      </c>
      <c r="JY83" s="743"/>
      <c r="JZ83" s="690"/>
      <c r="KA83" s="746"/>
      <c r="KB83" s="718">
        <f t="shared" ref="KB83" si="1224">KB74+KB79</f>
        <v>102</v>
      </c>
      <c r="KC83" s="763">
        <f t="shared" ref="KC83" si="1225">KB83/$KB$10</f>
        <v>2.5855513307984791E-2</v>
      </c>
      <c r="KD83" s="714">
        <f t="shared" ref="KD83" si="1226">KD74+KD79</f>
        <v>105</v>
      </c>
      <c r="KE83" s="763">
        <f t="shared" ref="KE83" si="1227">KD83/$KD$10</f>
        <v>2.6636225266362251E-2</v>
      </c>
      <c r="KF83" s="714">
        <f t="shared" ref="KF83" si="1228">KF74+KF79</f>
        <v>94</v>
      </c>
      <c r="KG83" s="770">
        <f t="shared" ref="KG83" si="1229">KF83/$KF$10</f>
        <v>2.3815556118571068E-2</v>
      </c>
      <c r="KH83" s="761" t="s">
        <v>144</v>
      </c>
      <c r="KI83" s="304">
        <f t="shared" si="1174"/>
        <v>5</v>
      </c>
      <c r="KJ83" s="431">
        <f t="shared" ref="KJ83" si="1230">KI83/KB81</f>
        <v>1.2966804979253112E-3</v>
      </c>
      <c r="KK83" s="304">
        <f t="shared" si="1176"/>
        <v>2</v>
      </c>
      <c r="KL83" s="422">
        <f t="shared" ref="KL83" si="1231">KK83/KD81</f>
        <v>5.1988562516246421E-4</v>
      </c>
      <c r="KM83" s="304">
        <f t="shared" si="1178"/>
        <v>0</v>
      </c>
      <c r="KN83" s="422">
        <f>KM83/KF81</f>
        <v>0</v>
      </c>
    </row>
    <row r="84" spans="1:300" ht="19.5" thickBot="1" x14ac:dyDescent="0.3">
      <c r="A84" s="734"/>
      <c r="B84" s="437"/>
      <c r="C84" s="26">
        <f>SUM(C77:C83)</f>
        <v>3</v>
      </c>
      <c r="D84" s="27">
        <f>SUM(D77:D83)</f>
        <v>0</v>
      </c>
      <c r="E84" s="27"/>
      <c r="F84" s="27"/>
      <c r="G84" s="27">
        <f>SUM(G77:G83)</f>
        <v>3132</v>
      </c>
      <c r="H84" s="28">
        <f>((G84+I84)/7)/E83</f>
        <v>0.78063754427390786</v>
      </c>
      <c r="I84" s="27">
        <f>SUM(I77:I83)</f>
        <v>174</v>
      </c>
      <c r="J84" s="28">
        <f>(I84/(I84+G84))</f>
        <v>5.2631578947368418E-2</v>
      </c>
      <c r="K84" s="27"/>
      <c r="L84" s="27"/>
      <c r="M84" s="29" t="e">
        <f>M82/M81*100-100</f>
        <v>#DIV/0!</v>
      </c>
      <c r="N84" s="60" t="e">
        <f>N82/N81*100-100</f>
        <v>#DIV/0!</v>
      </c>
      <c r="O84" s="26">
        <f>SUM(O77:O83)</f>
        <v>1</v>
      </c>
      <c r="P84" s="27">
        <f>SUM(P77:P83)</f>
        <v>0</v>
      </c>
      <c r="Q84" s="27"/>
      <c r="R84" s="27"/>
      <c r="S84" s="27">
        <f>SUM(S77:S83)</f>
        <v>3212</v>
      </c>
      <c r="T84" s="28">
        <f>((S84+U84)/7)/Q83</f>
        <v>0.77613662589429955</v>
      </c>
      <c r="U84" s="27">
        <f>SUM(U77:U83)</f>
        <v>151</v>
      </c>
      <c r="V84" s="28">
        <f>(U84/(U84+S84))</f>
        <v>4.4900386559619386E-2</v>
      </c>
      <c r="W84" s="27"/>
      <c r="X84" s="27"/>
      <c r="Y84" s="29" t="e">
        <f>Y82/Y81*100-100</f>
        <v>#DIV/0!</v>
      </c>
      <c r="Z84" s="60" t="e">
        <f>Z82/Z81*100-100</f>
        <v>#DIV/0!</v>
      </c>
      <c r="AA84" s="26">
        <f>SUM(AA77:AA83)</f>
        <v>1</v>
      </c>
      <c r="AB84" s="27">
        <f>SUM(AB77:AB83)</f>
        <v>0</v>
      </c>
      <c r="AC84" s="27"/>
      <c r="AD84" s="27"/>
      <c r="AE84" s="27">
        <f>SUM(AE77:AE83)</f>
        <v>2946</v>
      </c>
      <c r="AF84" s="28">
        <f>((AE84+AG84)/7)/AC83</f>
        <v>0.71796641361858748</v>
      </c>
      <c r="AG84" s="27">
        <f>SUM(AG77:AG83)</f>
        <v>175</v>
      </c>
      <c r="AH84" s="28">
        <f>(AG84/(AG84+AE84))</f>
        <v>5.6071771867991026E-2</v>
      </c>
      <c r="AI84" s="27"/>
      <c r="AJ84" s="27"/>
      <c r="AK84" s="29" t="e">
        <f>AK82/AK81*100-100</f>
        <v>#DIV/0!</v>
      </c>
      <c r="AL84" s="60" t="e">
        <f>AL82/AL81*100-100</f>
        <v>#DIV/0!</v>
      </c>
      <c r="AM84" s="26">
        <f>SUM(AM77:AM83)</f>
        <v>3</v>
      </c>
      <c r="AN84" s="27">
        <f>SUM(AN77:AN83)</f>
        <v>0</v>
      </c>
      <c r="AO84" s="27"/>
      <c r="AP84" s="27"/>
      <c r="AQ84" s="27">
        <f>SUM(AQ77:AQ83)</f>
        <v>779</v>
      </c>
      <c r="AR84" s="28">
        <f>((AQ84+AS84)/7)/AO83</f>
        <v>0.79487179487179482</v>
      </c>
      <c r="AS84" s="27">
        <f>SUM(AS77:AS83)</f>
        <v>89</v>
      </c>
      <c r="AT84" s="28">
        <f>(AS84/(AS84+AQ84))</f>
        <v>0.10253456221198157</v>
      </c>
      <c r="AU84" s="27"/>
      <c r="AV84" s="27"/>
      <c r="AW84" s="29" t="e">
        <f>AW82/AW81*100-100</f>
        <v>#DIV/0!</v>
      </c>
      <c r="AX84" s="60" t="e">
        <f>AX82/AX81*100-100</f>
        <v>#DIV/0!</v>
      </c>
      <c r="AY84" s="26">
        <f>SUM(AY77:AY83)</f>
        <v>4</v>
      </c>
      <c r="AZ84" s="27">
        <f>SUM(AZ77:AZ83)</f>
        <v>0</v>
      </c>
      <c r="BA84" s="27"/>
      <c r="BB84" s="27"/>
      <c r="BC84" s="27">
        <f>SUM(BC77:BC83)</f>
        <v>2890</v>
      </c>
      <c r="BD84" s="28">
        <f>((BC84+BE84)/7)/BA83</f>
        <v>0.72128851540616246</v>
      </c>
      <c r="BE84" s="27">
        <f>SUM(BE77:BE83)</f>
        <v>200</v>
      </c>
      <c r="BF84" s="28">
        <f>(BE84/(BE84+BC84))</f>
        <v>6.4724919093851127E-2</v>
      </c>
      <c r="BG84" s="27"/>
      <c r="BH84" s="27"/>
      <c r="BI84" s="29" t="e">
        <f>BI82/BI81*100-100</f>
        <v>#DIV/0!</v>
      </c>
      <c r="BJ84" s="60" t="e">
        <f>BJ82/BJ81*100-100</f>
        <v>#DIV/0!</v>
      </c>
      <c r="BK84" s="26">
        <f>SUM(BK77:BK83)</f>
        <v>1</v>
      </c>
      <c r="BL84" s="27">
        <f>SUM(BL77:BL83)</f>
        <v>0</v>
      </c>
      <c r="BM84" s="27"/>
      <c r="BN84" s="27"/>
      <c r="BO84" s="27">
        <f>SUM(BO77:BO83)</f>
        <v>3106</v>
      </c>
      <c r="BP84" s="28">
        <f>((BO84+BQ84)/7)/BM83</f>
        <v>0.75672541743970323</v>
      </c>
      <c r="BQ84" s="27">
        <f>SUM(BQ77:BQ83)</f>
        <v>157</v>
      </c>
      <c r="BR84" s="28">
        <f>(BQ84/(BQ84+BO84))</f>
        <v>4.8115231382163656E-2</v>
      </c>
      <c r="BS84" s="27"/>
      <c r="BT84" s="27"/>
      <c r="BU84" s="29" t="e">
        <f>BU82/BU81*100-100</f>
        <v>#DIV/0!</v>
      </c>
      <c r="BV84" s="60" t="e">
        <f>BV82/BV81*100-100</f>
        <v>#DIV/0!</v>
      </c>
      <c r="BW84" s="26">
        <f>SUM(BW77:BW83)</f>
        <v>0</v>
      </c>
      <c r="BX84" s="27">
        <f>SUM(BX77:BX83)</f>
        <v>0</v>
      </c>
      <c r="BY84" s="27"/>
      <c r="BZ84" s="27"/>
      <c r="CA84" s="27">
        <f>SUM(CA77:CA83)</f>
        <v>2932</v>
      </c>
      <c r="CB84" s="28">
        <f>((CA84+CC84)/7)/BY83</f>
        <v>0.74569567240577006</v>
      </c>
      <c r="CC84" s="27">
        <f>SUM(CC77:CC83)</f>
        <v>273</v>
      </c>
      <c r="CD84" s="28">
        <f>(CC84/(CC84+CA84))</f>
        <v>8.5179407176287053E-2</v>
      </c>
      <c r="CE84" s="27"/>
      <c r="CF84" s="27"/>
      <c r="CG84" s="29" t="e">
        <f>CG82/CG81*100-100</f>
        <v>#DIV/0!</v>
      </c>
      <c r="CH84" s="60" t="e">
        <f>CH82/CH81*100-100</f>
        <v>#DIV/0!</v>
      </c>
      <c r="CI84" s="26">
        <f>SUM(CI77:CI83)</f>
        <v>0</v>
      </c>
      <c r="CJ84" s="27">
        <f>SUM(CJ77:CJ83)</f>
        <v>1</v>
      </c>
      <c r="CK84" s="27"/>
      <c r="CL84" s="27"/>
      <c r="CM84" s="27">
        <f>SUM(CM77:CM83)</f>
        <v>2913</v>
      </c>
      <c r="CN84" s="28">
        <f>((CM84+CO84)/7)/CK83</f>
        <v>0.73719897124152445</v>
      </c>
      <c r="CO84" s="27">
        <f>SUM(CO77:CO83)</f>
        <v>240</v>
      </c>
      <c r="CP84" s="28">
        <f>(CO84/(CO84+CM84))</f>
        <v>7.6117982873453852E-2</v>
      </c>
      <c r="CQ84" s="27"/>
      <c r="CR84" s="27"/>
      <c r="CS84" s="29" t="e">
        <f>CS82/CS81*100-100</f>
        <v>#DIV/0!</v>
      </c>
      <c r="CT84" s="60" t="e">
        <f>CT82/CT81*100-100</f>
        <v>#DIV/0!</v>
      </c>
      <c r="CU84" s="26">
        <f>SUM(CU77:CU83)</f>
        <v>2</v>
      </c>
      <c r="CV84" s="27">
        <f>SUM(CV77:CV83)</f>
        <v>0</v>
      </c>
      <c r="CW84" s="27"/>
      <c r="CX84" s="27"/>
      <c r="CY84" s="27">
        <f>SUM(CY77:CY83)</f>
        <v>2962</v>
      </c>
      <c r="CZ84" s="28">
        <f>((CY84+DA84)/7)/CW83</f>
        <v>0.74518002322880372</v>
      </c>
      <c r="DA84" s="27">
        <f>SUM(DA77:DA83)</f>
        <v>246</v>
      </c>
      <c r="DB84" s="28">
        <f>(DA84/(DA84+CY84))</f>
        <v>7.6683291770573564E-2</v>
      </c>
      <c r="DC84" s="27"/>
      <c r="DD84" s="27"/>
      <c r="DE84" s="29" t="e">
        <f>DE82/DE81*100-100</f>
        <v>#DIV/0!</v>
      </c>
      <c r="DF84" s="60" t="e">
        <f>DF82/DF81*100-100</f>
        <v>#DIV/0!</v>
      </c>
      <c r="DG84" s="26">
        <f>SUM(DG77:DG83)</f>
        <v>1</v>
      </c>
      <c r="DH84" s="27">
        <f>SUM(DH77:DH83)</f>
        <v>0</v>
      </c>
      <c r="DI84" s="27"/>
      <c r="DJ84" s="27"/>
      <c r="DK84" s="27">
        <f>SUM(DK77:DK83)</f>
        <v>2936</v>
      </c>
      <c r="DL84" s="28">
        <f>((DK84+DM84)/7)/DI83</f>
        <v>0.73871568171242441</v>
      </c>
      <c r="DM84" s="27">
        <f>SUM(DM77:DM83)</f>
        <v>239</v>
      </c>
      <c r="DN84" s="28">
        <f>(DM84/(DM84+DK84))</f>
        <v>7.5275590551181104E-2</v>
      </c>
      <c r="DO84" s="27"/>
      <c r="DP84" s="27"/>
      <c r="DQ84" s="29" t="e">
        <f>DQ82/DQ81*100-100</f>
        <v>#DIV/0!</v>
      </c>
      <c r="DR84" s="60" t="e">
        <f>DR82/DR81*100-100</f>
        <v>#DIV/0!</v>
      </c>
      <c r="DS84" s="26">
        <f>SUM(DS77:DS83)</f>
        <v>5</v>
      </c>
      <c r="DT84" s="27">
        <f>SUM(DT77:DT83)</f>
        <v>0</v>
      </c>
      <c r="DU84" s="27"/>
      <c r="DV84" s="27"/>
      <c r="DW84" s="27">
        <f>SUM(DW77:DW83)</f>
        <v>748</v>
      </c>
      <c r="DX84" s="28">
        <f>((DW84+DY84)/7)/DU83</f>
        <v>0.77070063694267521</v>
      </c>
      <c r="DY84" s="27">
        <f>SUM(DY77:DY83)</f>
        <v>99</v>
      </c>
      <c r="DZ84" s="28">
        <f>(DY84/(DY84+DW84))</f>
        <v>0.11688311688311688</v>
      </c>
      <c r="EA84" s="27"/>
      <c r="EB84" s="27"/>
      <c r="EC84" s="29" t="e">
        <f>EC82/EC81*100-100</f>
        <v>#DIV/0!</v>
      </c>
      <c r="ED84" s="60" t="e">
        <f>ED82/ED81*100-100</f>
        <v>#DIV/0!</v>
      </c>
      <c r="EE84" s="26">
        <f>SUM(EE77:EE83)</f>
        <v>1</v>
      </c>
      <c r="EF84" s="27">
        <f>SUM(EF77:EF83)</f>
        <v>0</v>
      </c>
      <c r="EG84" s="27"/>
      <c r="EH84" s="27"/>
      <c r="EI84" s="27">
        <f>SUM(EI77:EI83)</f>
        <v>2935</v>
      </c>
      <c r="EJ84" s="28">
        <f>((EI84+EK84)/7)/EG83</f>
        <v>0.73479375436961081</v>
      </c>
      <c r="EK84" s="27">
        <f>SUM(EK77:EK83)</f>
        <v>218</v>
      </c>
      <c r="EL84" s="28">
        <f>(EK84/(EK84+EI84))</f>
        <v>6.9140501110053917E-2</v>
      </c>
      <c r="EM84" s="27"/>
      <c r="EN84" s="27"/>
      <c r="EO84" s="29" t="e">
        <f>EO82/EO81*100-100</f>
        <v>#DIV/0!</v>
      </c>
      <c r="EP84" s="60" t="e">
        <f>EP82/EP81*100-100</f>
        <v>#DIV/0!</v>
      </c>
      <c r="EQ84" s="26">
        <f>SUM(EQ77:EQ83)</f>
        <v>1</v>
      </c>
      <c r="ER84" s="27">
        <f>SUM(ER77:ER83)</f>
        <v>0</v>
      </c>
      <c r="ES84" s="27"/>
      <c r="ET84" s="27"/>
      <c r="EU84" s="27">
        <f>SUM(EU77:EU83)</f>
        <v>3100</v>
      </c>
      <c r="EV84" s="28">
        <f>((EU84+EW84)/7)/ES83</f>
        <v>0.75145180023228808</v>
      </c>
      <c r="EW84" s="27">
        <f>SUM(EW77:EW83)</f>
        <v>135</v>
      </c>
      <c r="EX84" s="28">
        <f>(EW84/(EW84+EU84))</f>
        <v>4.1731066460587329E-2</v>
      </c>
      <c r="EY84" s="27"/>
      <c r="EZ84" s="27"/>
      <c r="FA84" s="29" t="e">
        <f>FA82/FA81*100-100</f>
        <v>#DIV/0!</v>
      </c>
      <c r="FB84" s="60" t="e">
        <f>FB82/FB81*100-100</f>
        <v>#DIV/0!</v>
      </c>
      <c r="FC84" s="26">
        <f>SUM(FC77:FC83)</f>
        <v>0</v>
      </c>
      <c r="FD84" s="27">
        <f>SUM(FD77:FD83)</f>
        <v>0</v>
      </c>
      <c r="FE84" s="27"/>
      <c r="FF84" s="27"/>
      <c r="FG84" s="27">
        <f>SUM(FG77:FG83)</f>
        <v>2975</v>
      </c>
      <c r="FH84" s="28">
        <f>((FG84+FI84)/7)/FE83</f>
        <v>0.73342670401493926</v>
      </c>
      <c r="FI84" s="27">
        <f>SUM(FI77:FI83)</f>
        <v>167</v>
      </c>
      <c r="FJ84" s="28">
        <f>(FI84/(FI84+FG84))</f>
        <v>5.3150859325270527E-2</v>
      </c>
      <c r="FK84" s="27"/>
      <c r="FL84" s="27"/>
      <c r="FM84" s="29" t="e">
        <f>FM82/FM81*100-100</f>
        <v>#DIV/0!</v>
      </c>
      <c r="FN84" s="60" t="e">
        <f>FN82/FN81*100-100</f>
        <v>#DIV/0!</v>
      </c>
      <c r="FO84" s="26">
        <f>SUM(FO77:FO83)</f>
        <v>0</v>
      </c>
      <c r="FP84" s="27">
        <f>SUM(FP77:FP83)</f>
        <v>0</v>
      </c>
      <c r="FQ84" s="27"/>
      <c r="FR84" s="27"/>
      <c r="FS84" s="27">
        <f>SUM(FS77:FS83)</f>
        <v>2848</v>
      </c>
      <c r="FT84" s="28">
        <f>((FS84+FU84)/7)/FQ83</f>
        <v>0.72149837133550487</v>
      </c>
      <c r="FU84" s="27">
        <f>SUM(FU77:FU83)</f>
        <v>253</v>
      </c>
      <c r="FV84" s="28">
        <f>(FU84/(FU84+FS84))</f>
        <v>8.1586584972589485E-2</v>
      </c>
      <c r="FW84" s="27"/>
      <c r="FX84" s="27"/>
      <c r="FY84" s="29" t="e">
        <f>FY82/FY81*100-100</f>
        <v>#DIV/0!</v>
      </c>
      <c r="FZ84" s="60" t="e">
        <f>FZ82/FZ81*100-100</f>
        <v>#DIV/0!</v>
      </c>
      <c r="GA84" s="26">
        <f>SUM(GA77:GA83)</f>
        <v>0</v>
      </c>
      <c r="GB84" s="27">
        <f>SUM(GB77:GB83)</f>
        <v>0</v>
      </c>
      <c r="GC84" s="27"/>
      <c r="GD84" s="27"/>
      <c r="GE84" s="27">
        <f>SUM(GE77:GE83)</f>
        <v>2975</v>
      </c>
      <c r="GF84" s="28">
        <f>((GE84+GG84)/7)/GC83</f>
        <v>0.75100023534949401</v>
      </c>
      <c r="GG84" s="27">
        <f>SUM(GG77:GG83)</f>
        <v>216</v>
      </c>
      <c r="GH84" s="28">
        <f>(GG84/(GG84+GE84))</f>
        <v>6.7690379191476024E-2</v>
      </c>
      <c r="GI84" s="27"/>
      <c r="GJ84" s="27"/>
      <c r="GK84" s="29" t="e">
        <f>GK82/GK81*100-100</f>
        <v>#DIV/0!</v>
      </c>
      <c r="GL84" s="60" t="e">
        <f>GL82/GL81*100-100</f>
        <v>#DIV/0!</v>
      </c>
      <c r="GM84" s="26">
        <f>SUM(GM77:GM83)</f>
        <v>0</v>
      </c>
      <c r="GN84" s="27">
        <f>SUM(GN77:GN83)</f>
        <v>0</v>
      </c>
      <c r="GO84" s="27"/>
      <c r="GP84" s="27"/>
      <c r="GQ84" s="27">
        <f>SUM(GQ77:GQ83)</f>
        <v>3142</v>
      </c>
      <c r="GR84" s="28">
        <f>((GQ84+GS84)/7)/GO83</f>
        <v>0.75559658435264254</v>
      </c>
      <c r="GS84" s="27">
        <f>SUM(GS77:GS83)</f>
        <v>132</v>
      </c>
      <c r="GT84" s="28">
        <f>(GS84/(GS84+GQ84))</f>
        <v>4.0317654245571169E-2</v>
      </c>
      <c r="GU84" s="27"/>
      <c r="GV84" s="27"/>
      <c r="GW84" s="29" t="e">
        <f>GW82/GW81*100-100</f>
        <v>#DIV/0!</v>
      </c>
      <c r="GX84" s="60" t="e">
        <f>GX82/GX81*100-100</f>
        <v>#DIV/0!</v>
      </c>
      <c r="GY84" s="26">
        <f>SUM(GY77:GY83)</f>
        <v>2</v>
      </c>
      <c r="GZ84" s="27">
        <f>SUM(GZ77:GZ83)</f>
        <v>0</v>
      </c>
      <c r="HA84" s="27"/>
      <c r="HB84" s="27"/>
      <c r="HC84" s="27">
        <f>SUM(HC77:HC83)</f>
        <v>727</v>
      </c>
      <c r="HD84" s="28">
        <f>((HC84+HE84)/7)/HA83</f>
        <v>0.72045855379188706</v>
      </c>
      <c r="HE84" s="27">
        <f>SUM(HE77:HE83)</f>
        <v>90</v>
      </c>
      <c r="HF84" s="28">
        <f>(HE84/(HE84+HC84))</f>
        <v>0.11015911872705018</v>
      </c>
      <c r="HG84" s="27"/>
      <c r="HH84" s="27"/>
      <c r="HI84" s="29" t="e">
        <f>HI82/HI81*100-100</f>
        <v>#DIV/0!</v>
      </c>
      <c r="HJ84" s="60" t="e">
        <f>HJ82/HJ81*100-100</f>
        <v>#DIV/0!</v>
      </c>
      <c r="HK84" s="26">
        <f>SUM(HK77:HK83)</f>
        <v>0</v>
      </c>
      <c r="HL84" s="27">
        <f>SUM(HL77:HL83)</f>
        <v>0</v>
      </c>
      <c r="HM84" s="27"/>
      <c r="HN84" s="27"/>
      <c r="HO84" s="27">
        <f>SUM(HO77:HO83)</f>
        <v>2955</v>
      </c>
      <c r="HP84" s="28">
        <f>((HO84+HQ84)/7)/HM83</f>
        <v>0.72815533980582525</v>
      </c>
      <c r="HQ84" s="27">
        <f>SUM(HQ77:HQ83)</f>
        <v>195</v>
      </c>
      <c r="HR84" s="28">
        <f>(HQ84/(HQ84+HO84))</f>
        <v>6.1904761904761907E-2</v>
      </c>
      <c r="HS84" s="27"/>
      <c r="HT84" s="27"/>
      <c r="HU84" s="29" t="e">
        <f>HU82/HU81*100-100</f>
        <v>#DIV/0!</v>
      </c>
      <c r="HV84" s="60" t="e">
        <f>HV82/HV81*100-100</f>
        <v>#DIV/0!</v>
      </c>
      <c r="HW84" s="26">
        <f>SUM(HW77:HW83)</f>
        <v>0</v>
      </c>
      <c r="HX84" s="27">
        <f>SUM(HX77:HX83)</f>
        <v>0</v>
      </c>
      <c r="HY84" s="27"/>
      <c r="HZ84" s="27"/>
      <c r="IA84" s="27">
        <f>SUM(IA77:IA83)</f>
        <v>2947</v>
      </c>
      <c r="IB84" s="28">
        <f>((IA84+IC84)/7)/HY83</f>
        <v>0.72933549432739064</v>
      </c>
      <c r="IC84" s="27">
        <f>SUM(IC77:IC83)</f>
        <v>203</v>
      </c>
      <c r="ID84" s="28">
        <f>(IC84/(IC84+IA84))</f>
        <v>6.4444444444444443E-2</v>
      </c>
      <c r="IE84" s="27"/>
      <c r="IF84" s="27"/>
      <c r="IG84" s="29" t="e">
        <f>IG82/IG81*100-100</f>
        <v>#DIV/0!</v>
      </c>
      <c r="IH84" s="60" t="e">
        <f>IH82/IH81*100-100</f>
        <v>#DIV/0!</v>
      </c>
      <c r="II84" s="26">
        <f>SUM(II77:II83)</f>
        <v>0</v>
      </c>
      <c r="IJ84" s="27">
        <f>SUM(IJ77:IJ83)</f>
        <v>0</v>
      </c>
      <c r="IK84" s="27"/>
      <c r="IL84" s="27"/>
      <c r="IM84" s="27">
        <f>SUM(IM77:IM83)</f>
        <v>3029</v>
      </c>
      <c r="IN84" s="28">
        <f>((IM84+IO84)/7)/IK83</f>
        <v>0.74559369202226344</v>
      </c>
      <c r="IO84" s="27">
        <f>SUM(IO77:IO83)</f>
        <v>186</v>
      </c>
      <c r="IP84" s="28">
        <f>(IO84/(IO84+IM84))</f>
        <v>5.7853810264385692E-2</v>
      </c>
      <c r="IQ84" s="27"/>
      <c r="IR84" s="27"/>
      <c r="IS84" s="29" t="e">
        <f>IS82/IS81*100-100</f>
        <v>#DIV/0!</v>
      </c>
      <c r="IT84" s="60" t="e">
        <f>IT82/IT81*100-100</f>
        <v>#DIV/0!</v>
      </c>
      <c r="IU84" s="26">
        <f>SUM(IU77:IU83)</f>
        <v>0</v>
      </c>
      <c r="IV84" s="27">
        <f>SUM(IV77:IV83)</f>
        <v>1</v>
      </c>
      <c r="IW84" s="27"/>
      <c r="IX84" s="27"/>
      <c r="IY84" s="27">
        <f>SUM(IY77:IY83)</f>
        <v>0</v>
      </c>
      <c r="IZ84" s="28" t="e">
        <f>((IY84+JA84)/7)/IW83</f>
        <v>#DIV/0!</v>
      </c>
      <c r="JA84" s="27">
        <f>SUM(JA77:JA83)</f>
        <v>0</v>
      </c>
      <c r="JB84" s="28" t="e">
        <f>(JA84/(JA84+IY84))</f>
        <v>#DIV/0!</v>
      </c>
      <c r="JC84" s="27"/>
      <c r="JD84" s="27"/>
      <c r="JE84" s="29" t="e">
        <f>JE82/JE81*100-100</f>
        <v>#DIV/0!</v>
      </c>
      <c r="JF84" s="60" t="e">
        <f>JF82/JF81*100-100</f>
        <v>#DIV/0!</v>
      </c>
      <c r="JG84" s="26">
        <f t="shared" si="1157"/>
        <v>25</v>
      </c>
      <c r="JH84" s="443">
        <f t="shared" si="1158"/>
        <v>2</v>
      </c>
      <c r="JI84" s="378">
        <f t="shared" ref="JI84:JJ84" si="1232">SUM(JI76:JI83)</f>
        <v>80821</v>
      </c>
      <c r="JJ84" s="27">
        <f t="shared" si="1232"/>
        <v>7887</v>
      </c>
      <c r="JK84" s="27">
        <f t="shared" si="1160"/>
        <v>60027</v>
      </c>
      <c r="JL84" s="80">
        <f t="shared" si="1161"/>
        <v>0.74271538337808241</v>
      </c>
      <c r="JM84" s="15">
        <f t="shared" si="1162"/>
        <v>3838</v>
      </c>
      <c r="JN84" s="48">
        <f t="shared" si="1163"/>
        <v>6.3937894614090329E-2</v>
      </c>
      <c r="JO84" s="49">
        <f t="shared" ref="JO84" si="1233">SUM(JO77:JO83)/7</f>
        <v>56.457142857142856</v>
      </c>
      <c r="JP84" s="50">
        <f t="shared" ref="JP84" si="1234">SUM(JP77:JP83)</f>
        <v>55766</v>
      </c>
      <c r="JQ84" s="397">
        <f t="shared" si="1207"/>
        <v>92.901527645892685</v>
      </c>
      <c r="JR84" s="50">
        <f t="shared" ref="JR84" si="1235">SUM(JR77:JR83)</f>
        <v>1171</v>
      </c>
      <c r="JS84" s="370">
        <f t="shared" si="1076"/>
        <v>0.3051068264721209</v>
      </c>
      <c r="JT84" s="58" t="e">
        <f t="shared" ref="JT84:JU84" si="1236">JT82/JT81*100-100</f>
        <v>#DIV/0!</v>
      </c>
      <c r="JU84" s="318" t="e">
        <f t="shared" si="1236"/>
        <v>#DIV/0!</v>
      </c>
      <c r="JV84" s="410">
        <f t="shared" ref="JV84" si="1237">SUM(G84,I84,S84,U84,AE84,AG84,AQ84,AS84,BC84,BE84,BO84,BQ84,CA84,CC84)/7/SUM(E83,Q83,AC83,AO83,BA83,BM83,BY83)</f>
        <v>0.75149622690606299</v>
      </c>
      <c r="JW84" s="411">
        <f t="shared" ref="JW84" si="1238">SUM(CM84,CO84,CY84,DA84,DK84,DM84,DW84,DY84,EI84,EK84,EU84,EW84,FG84,FI84)/7/SUM(CK83,CW83,DI83,DU83,EG83,ES83,FE83)</f>
        <v>0.7413902230164936</v>
      </c>
      <c r="JX84" s="412">
        <f t="shared" ref="JX84" si="1239">SUM(FS84,FU84,GE84,GG84,GQ84,GS84,HC84,HE84,HO84,HQ84,IA84,IC84,IM84,IO84,)/7/SUM(FQ83,GC83,GO83,HA83,HM83,HY83,IK83)</f>
        <v>0.73775536687553289</v>
      </c>
      <c r="JY84" s="744"/>
      <c r="JZ84" s="691"/>
      <c r="KA84" s="747"/>
      <c r="KB84" s="762"/>
      <c r="KC84" s="764"/>
      <c r="KD84" s="769"/>
      <c r="KE84" s="764"/>
      <c r="KF84" s="769"/>
      <c r="KG84" s="771"/>
      <c r="KH84" s="772"/>
      <c r="KI84" s="418">
        <f t="shared" ref="KI84" si="1240">SUM(KI77:KI83)</f>
        <v>12</v>
      </c>
      <c r="KJ84" s="432">
        <f t="shared" ref="KJ84" si="1241">KI84/KB81</f>
        <v>3.1120331950207467E-3</v>
      </c>
      <c r="KK84" s="418">
        <f t="shared" ref="KK84" si="1242">SUM(KK77:KK83)</f>
        <v>10</v>
      </c>
      <c r="KL84" s="426">
        <f t="shared" ref="KL84" si="1243">KK84/KD81</f>
        <v>2.5994281258123215E-3</v>
      </c>
      <c r="KM84" s="418">
        <f t="shared" ref="KM84" si="1244">SUM(KM77:KM83)</f>
        <v>2</v>
      </c>
      <c r="KN84" s="426">
        <f>KM84/KF81</f>
        <v>5.1880674448767834E-4</v>
      </c>
    </row>
    <row r="85" spans="1:300" ht="21.75" thickBot="1" x14ac:dyDescent="0.3">
      <c r="A85" s="52"/>
      <c r="B85" s="437"/>
      <c r="C85" s="40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2"/>
      <c r="O85" s="40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2"/>
      <c r="AA85" s="40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2"/>
      <c r="AM85" s="40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2"/>
      <c r="AY85" s="40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2"/>
      <c r="BK85" s="40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2"/>
      <c r="BW85" s="40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2"/>
      <c r="CI85" s="40"/>
      <c r="CJ85" s="41"/>
      <c r="CK85" s="41"/>
      <c r="CL85" s="41"/>
      <c r="CM85" s="41"/>
      <c r="CN85" s="41"/>
      <c r="CO85" s="41"/>
      <c r="CP85" s="41"/>
      <c r="CQ85" s="41"/>
      <c r="CR85" s="41"/>
      <c r="CS85" s="41"/>
      <c r="CT85" s="42"/>
      <c r="CU85" s="40"/>
      <c r="CV85" s="41"/>
      <c r="CW85" s="41"/>
      <c r="CX85" s="41"/>
      <c r="CY85" s="41"/>
      <c r="CZ85" s="41"/>
      <c r="DA85" s="41"/>
      <c r="DB85" s="41"/>
      <c r="DC85" s="41"/>
      <c r="DD85" s="41"/>
      <c r="DE85" s="41"/>
      <c r="DF85" s="42"/>
      <c r="DG85" s="40"/>
      <c r="DH85" s="41"/>
      <c r="DI85" s="41"/>
      <c r="DJ85" s="41"/>
      <c r="DK85" s="41"/>
      <c r="DL85" s="41"/>
      <c r="DM85" s="41"/>
      <c r="DN85" s="41"/>
      <c r="DO85" s="41"/>
      <c r="DP85" s="41"/>
      <c r="DQ85" s="41"/>
      <c r="DR85" s="42"/>
      <c r="DS85" s="40"/>
      <c r="DT85" s="41"/>
      <c r="DU85" s="41"/>
      <c r="DV85" s="41"/>
      <c r="DW85" s="41"/>
      <c r="DX85" s="41"/>
      <c r="DY85" s="41"/>
      <c r="DZ85" s="41"/>
      <c r="EA85" s="41"/>
      <c r="EB85" s="41"/>
      <c r="EC85" s="41"/>
      <c r="ED85" s="42"/>
      <c r="EE85" s="40"/>
      <c r="EF85" s="41"/>
      <c r="EG85" s="41"/>
      <c r="EH85" s="41"/>
      <c r="EI85" s="41"/>
      <c r="EJ85" s="41"/>
      <c r="EK85" s="41"/>
      <c r="EL85" s="41"/>
      <c r="EM85" s="41"/>
      <c r="EN85" s="41"/>
      <c r="EO85" s="41"/>
      <c r="EP85" s="42"/>
      <c r="EQ85" s="40"/>
      <c r="ER85" s="41"/>
      <c r="ES85" s="41"/>
      <c r="ET85" s="41"/>
      <c r="EU85" s="41"/>
      <c r="EV85" s="41"/>
      <c r="EW85" s="41"/>
      <c r="EX85" s="41"/>
      <c r="EY85" s="41"/>
      <c r="EZ85" s="41"/>
      <c r="FA85" s="41"/>
      <c r="FB85" s="42"/>
      <c r="FC85" s="40"/>
      <c r="FD85" s="41"/>
      <c r="FE85" s="41"/>
      <c r="FF85" s="41"/>
      <c r="FG85" s="41"/>
      <c r="FH85" s="41"/>
      <c r="FI85" s="41"/>
      <c r="FJ85" s="41"/>
      <c r="FK85" s="41"/>
      <c r="FL85" s="41"/>
      <c r="FM85" s="41"/>
      <c r="FN85" s="42"/>
      <c r="FO85" s="40"/>
      <c r="FP85" s="41"/>
      <c r="FQ85" s="41"/>
      <c r="FR85" s="41"/>
      <c r="FS85" s="41"/>
      <c r="FT85" s="41"/>
      <c r="FU85" s="41"/>
      <c r="FV85" s="41"/>
      <c r="FW85" s="41"/>
      <c r="FX85" s="41"/>
      <c r="FY85" s="41"/>
      <c r="FZ85" s="42"/>
      <c r="GA85" s="40"/>
      <c r="GB85" s="41"/>
      <c r="GC85" s="41"/>
      <c r="GD85" s="41"/>
      <c r="GE85" s="41"/>
      <c r="GF85" s="41"/>
      <c r="GG85" s="41"/>
      <c r="GH85" s="41"/>
      <c r="GI85" s="41"/>
      <c r="GJ85" s="41"/>
      <c r="GK85" s="41"/>
      <c r="GL85" s="42"/>
      <c r="GM85" s="40"/>
      <c r="GN85" s="41"/>
      <c r="GO85" s="41"/>
      <c r="GP85" s="41"/>
      <c r="GQ85" s="41"/>
      <c r="GR85" s="41"/>
      <c r="GS85" s="41"/>
      <c r="GT85" s="41"/>
      <c r="GU85" s="41"/>
      <c r="GV85" s="41"/>
      <c r="GW85" s="41"/>
      <c r="GX85" s="42"/>
      <c r="GY85" s="40"/>
      <c r="GZ85" s="41"/>
      <c r="HA85" s="41"/>
      <c r="HB85" s="41"/>
      <c r="HC85" s="41"/>
      <c r="HD85" s="41"/>
      <c r="HE85" s="41"/>
      <c r="HF85" s="41"/>
      <c r="HG85" s="41"/>
      <c r="HH85" s="41"/>
      <c r="HI85" s="41"/>
      <c r="HJ85" s="42"/>
      <c r="HK85" s="40"/>
      <c r="HL85" s="41"/>
      <c r="HM85" s="41"/>
      <c r="HN85" s="41"/>
      <c r="HO85" s="41"/>
      <c r="HP85" s="41"/>
      <c r="HQ85" s="41"/>
      <c r="HR85" s="41"/>
      <c r="HS85" s="41"/>
      <c r="HT85" s="41"/>
      <c r="HU85" s="41"/>
      <c r="HV85" s="42"/>
      <c r="HW85" s="40"/>
      <c r="HX85" s="41"/>
      <c r="HY85" s="41"/>
      <c r="HZ85" s="41"/>
      <c r="IA85" s="41"/>
      <c r="IB85" s="41"/>
      <c r="IC85" s="41"/>
      <c r="ID85" s="41"/>
      <c r="IE85" s="41"/>
      <c r="IF85" s="41"/>
      <c r="IG85" s="41"/>
      <c r="IH85" s="42"/>
      <c r="II85" s="40"/>
      <c r="IJ85" s="41"/>
      <c r="IK85" s="41"/>
      <c r="IL85" s="41"/>
      <c r="IM85" s="41"/>
      <c r="IN85" s="41"/>
      <c r="IO85" s="41"/>
      <c r="IP85" s="41"/>
      <c r="IQ85" s="41"/>
      <c r="IR85" s="41"/>
      <c r="IS85" s="41"/>
      <c r="IT85" s="42"/>
      <c r="IU85" s="40"/>
      <c r="IV85" s="41"/>
      <c r="IW85" s="41"/>
      <c r="IX85" s="41"/>
      <c r="IY85" s="41"/>
      <c r="IZ85" s="41"/>
      <c r="JA85" s="41"/>
      <c r="JB85" s="41"/>
      <c r="JC85" s="41"/>
      <c r="JD85" s="41"/>
      <c r="JE85" s="41"/>
      <c r="JF85" s="42"/>
      <c r="JG85" s="444">
        <f t="shared" ref="JG85" si="1245">JG84/JI77</f>
        <v>2.1635655560363477E-3</v>
      </c>
      <c r="JH85" s="445">
        <f t="shared" ref="JH85" si="1246">JH84/JJ74</f>
        <v>1.7730496453900709E-3</v>
      </c>
      <c r="JI85" s="3"/>
      <c r="JJ85" s="4"/>
      <c r="JK85" s="4"/>
      <c r="JL85" s="374"/>
      <c r="JM85" s="4"/>
      <c r="JN85" s="4"/>
      <c r="JO85" s="4"/>
      <c r="JP85" s="375"/>
      <c r="JQ85" s="4"/>
      <c r="JR85" s="4"/>
      <c r="JS85" s="376"/>
      <c r="JT85" s="4"/>
      <c r="JU85" s="400"/>
      <c r="JV85" s="701"/>
      <c r="JW85" s="702"/>
      <c r="JX85" s="703"/>
      <c r="JY85" s="639"/>
      <c r="JZ85" s="640"/>
      <c r="KA85" s="641"/>
      <c r="KB85" s="752"/>
      <c r="KC85" s="753"/>
      <c r="KD85" s="753"/>
      <c r="KE85" s="753"/>
      <c r="KF85" s="753"/>
      <c r="KG85" s="753"/>
      <c r="KH85" s="754"/>
      <c r="KI85" s="416"/>
      <c r="KJ85" s="420"/>
      <c r="KK85" s="416"/>
      <c r="KL85" s="417"/>
      <c r="KM85" s="416"/>
      <c r="KN85" s="417"/>
    </row>
    <row r="86" spans="1:300" x14ac:dyDescent="0.25">
      <c r="A86" s="736">
        <v>34</v>
      </c>
      <c r="B86" s="435">
        <f>B83+1</f>
        <v>45659</v>
      </c>
      <c r="C86" s="32"/>
      <c r="D86" s="33"/>
      <c r="E86" s="33">
        <f>E83-C86</f>
        <v>605</v>
      </c>
      <c r="F86" s="33">
        <f>F83-D86</f>
        <v>58</v>
      </c>
      <c r="G86" s="33">
        <v>472</v>
      </c>
      <c r="H86" s="34">
        <f t="shared" ref="H86:H92" si="1247">((G86+I86)/E86)</f>
        <v>0.83305785123966947</v>
      </c>
      <c r="I86" s="33">
        <v>32</v>
      </c>
      <c r="J86" s="34">
        <f>I86/(G86+I86)</f>
        <v>6.3492063492063489E-2</v>
      </c>
      <c r="K86" s="35"/>
      <c r="L86" s="33"/>
      <c r="M86" s="33"/>
      <c r="N86" s="36"/>
      <c r="O86" s="32">
        <v>1</v>
      </c>
      <c r="P86" s="33"/>
      <c r="Q86" s="33">
        <f>Q83-O86</f>
        <v>618</v>
      </c>
      <c r="R86" s="33">
        <f>R83-P86</f>
        <v>57</v>
      </c>
      <c r="S86" s="33">
        <v>440</v>
      </c>
      <c r="T86" s="34">
        <f t="shared" ref="T86:T92" si="1248">((S86+U86)/Q86)</f>
        <v>0.78317152103559873</v>
      </c>
      <c r="U86" s="33">
        <v>44</v>
      </c>
      <c r="V86" s="34">
        <f t="shared" ref="V86:V92" si="1249">U86/(S86+U86)</f>
        <v>9.0909090909090912E-2</v>
      </c>
      <c r="W86" s="35"/>
      <c r="X86" s="33"/>
      <c r="Y86" s="33"/>
      <c r="Z86" s="36"/>
      <c r="AA86" s="32"/>
      <c r="AB86" s="33"/>
      <c r="AC86" s="33">
        <f>AC83-AA86</f>
        <v>621</v>
      </c>
      <c r="AD86" s="33">
        <f>AD83-AB86</f>
        <v>58</v>
      </c>
      <c r="AE86" s="33">
        <v>407</v>
      </c>
      <c r="AF86" s="34">
        <f t="shared" ref="AF86:AF92" si="1250">((AE86+AG86)/AC86)</f>
        <v>0.69887278582930756</v>
      </c>
      <c r="AG86" s="33">
        <v>27</v>
      </c>
      <c r="AH86" s="34">
        <f t="shared" ref="AH86:AH92" si="1251">AG86/(AE86+AG86)</f>
        <v>6.2211981566820278E-2</v>
      </c>
      <c r="AI86" s="35"/>
      <c r="AJ86" s="33"/>
      <c r="AK86" s="33"/>
      <c r="AL86" s="36"/>
      <c r="AM86" s="32">
        <v>2</v>
      </c>
      <c r="AN86" s="33"/>
      <c r="AO86" s="33">
        <f>AO83-AM86</f>
        <v>154</v>
      </c>
      <c r="AP86" s="33">
        <f>AP83-AN86</f>
        <v>17</v>
      </c>
      <c r="AQ86" s="33">
        <v>109</v>
      </c>
      <c r="AR86" s="34">
        <f t="shared" ref="AR86:AR92" si="1252">((AQ86+AS86)/AO86)</f>
        <v>0.82467532467532467</v>
      </c>
      <c r="AS86" s="33">
        <v>18</v>
      </c>
      <c r="AT86" s="34">
        <f t="shared" ref="AT86:AT92" si="1253">AS86/(AQ86+AS86)</f>
        <v>0.14173228346456693</v>
      </c>
      <c r="AU86" s="35"/>
      <c r="AV86" s="33"/>
      <c r="AW86" s="33"/>
      <c r="AX86" s="36"/>
      <c r="AY86" s="32"/>
      <c r="AZ86" s="33"/>
      <c r="BA86" s="33">
        <f>BA83-AY86</f>
        <v>612</v>
      </c>
      <c r="BB86" s="33">
        <f>BB83-AZ86</f>
        <v>57</v>
      </c>
      <c r="BC86" s="33">
        <v>431</v>
      </c>
      <c r="BD86" s="34">
        <f t="shared" ref="BD86:BD92" si="1254">((BC86+BE86)/BA86)</f>
        <v>0.75816993464052285</v>
      </c>
      <c r="BE86" s="33">
        <v>33</v>
      </c>
      <c r="BF86" s="34">
        <f t="shared" ref="BF86:BF92" si="1255">BE86/(BC86+BE86)</f>
        <v>7.1120689655172417E-2</v>
      </c>
      <c r="BG86" s="35"/>
      <c r="BH86" s="33"/>
      <c r="BI86" s="33"/>
      <c r="BJ86" s="36"/>
      <c r="BK86" s="32"/>
      <c r="BL86" s="33"/>
      <c r="BM86" s="33">
        <f>BM83-BK86</f>
        <v>616</v>
      </c>
      <c r="BN86" s="33">
        <f>BN83-BL86</f>
        <v>57</v>
      </c>
      <c r="BO86" s="33">
        <v>417</v>
      </c>
      <c r="BP86" s="34">
        <f t="shared" ref="BP86:BP92" si="1256">((BO86+BQ86)/BM86)</f>
        <v>0.70941558441558439</v>
      </c>
      <c r="BQ86" s="33">
        <v>20</v>
      </c>
      <c r="BR86" s="34">
        <f t="shared" ref="BR86:BR92" si="1257">BQ86/(BO86+BQ86)</f>
        <v>4.5766590389016017E-2</v>
      </c>
      <c r="BS86" s="35"/>
      <c r="BT86" s="33"/>
      <c r="BU86" s="33"/>
      <c r="BV86" s="36"/>
      <c r="BW86" s="32"/>
      <c r="BX86" s="33"/>
      <c r="BY86" s="33">
        <f>BY83-BW86</f>
        <v>614</v>
      </c>
      <c r="BZ86" s="33">
        <f>BZ83-BX86</f>
        <v>58</v>
      </c>
      <c r="CA86" s="33">
        <v>410</v>
      </c>
      <c r="CB86" s="34">
        <f t="shared" ref="CB86:CB92" si="1258">((CA86+CC86)/BY86)</f>
        <v>0.71661237785016285</v>
      </c>
      <c r="CC86" s="33">
        <v>30</v>
      </c>
      <c r="CD86" s="34">
        <f t="shared" ref="CD86:CD92" si="1259">CC86/(CA86+CC86)</f>
        <v>6.8181818181818177E-2</v>
      </c>
      <c r="CE86" s="35"/>
      <c r="CF86" s="33"/>
      <c r="CG86" s="33"/>
      <c r="CH86" s="36"/>
      <c r="CI86" s="32"/>
      <c r="CJ86" s="33"/>
      <c r="CK86" s="33">
        <f>CK83-CI86</f>
        <v>611</v>
      </c>
      <c r="CL86" s="33">
        <f>CL83-CJ86</f>
        <v>56</v>
      </c>
      <c r="CM86" s="33">
        <v>403</v>
      </c>
      <c r="CN86" s="34">
        <f t="shared" ref="CN86:CN92" si="1260">((CM86+CO86)/CK86)</f>
        <v>0.71522094926350244</v>
      </c>
      <c r="CO86" s="33">
        <v>34</v>
      </c>
      <c r="CP86" s="34">
        <f t="shared" ref="CP86:CP92" si="1261">CO86/(CM86+CO86)</f>
        <v>7.780320366132723E-2</v>
      </c>
      <c r="CQ86" s="35"/>
      <c r="CR86" s="33"/>
      <c r="CS86" s="33"/>
      <c r="CT86" s="36"/>
      <c r="CU86" s="32"/>
      <c r="CV86" s="33"/>
      <c r="CW86" s="33">
        <f>CW83-CU86</f>
        <v>615</v>
      </c>
      <c r="CX86" s="33">
        <f>CX83-CV86</f>
        <v>57</v>
      </c>
      <c r="CY86" s="33">
        <v>410</v>
      </c>
      <c r="CZ86" s="34">
        <f t="shared" ref="CZ86:CZ92" si="1262">((CY86+DA86)/CW86)</f>
        <v>0.73495934959349596</v>
      </c>
      <c r="DA86" s="33">
        <v>42</v>
      </c>
      <c r="DB86" s="34">
        <f t="shared" ref="DB86:DB92" si="1263">DA86/(CY86+DA86)</f>
        <v>9.2920353982300891E-2</v>
      </c>
      <c r="DC86" s="35"/>
      <c r="DD86" s="33"/>
      <c r="DE86" s="33"/>
      <c r="DF86" s="36"/>
      <c r="DG86" s="32"/>
      <c r="DH86" s="33"/>
      <c r="DI86" s="33">
        <f>DI83-DG86</f>
        <v>614</v>
      </c>
      <c r="DJ86" s="33">
        <f>DJ83-DH86</f>
        <v>58</v>
      </c>
      <c r="DK86" s="33">
        <v>411</v>
      </c>
      <c r="DL86" s="34">
        <f t="shared" ref="DL86:DL92" si="1264">((DK86+DM86)/DI86)</f>
        <v>0.71824104234527686</v>
      </c>
      <c r="DM86" s="33">
        <v>30</v>
      </c>
      <c r="DN86" s="34">
        <f t="shared" ref="DN86:DN92" si="1265">DM86/(DK86+DM86)</f>
        <v>6.8027210884353748E-2</v>
      </c>
      <c r="DO86" s="35"/>
      <c r="DP86" s="33"/>
      <c r="DQ86" s="33"/>
      <c r="DR86" s="36"/>
      <c r="DS86" s="32">
        <v>1</v>
      </c>
      <c r="DT86" s="33"/>
      <c r="DU86" s="33">
        <f>DU83-DS86</f>
        <v>156</v>
      </c>
      <c r="DV86" s="33">
        <f>DV83-DT86</f>
        <v>17</v>
      </c>
      <c r="DW86" s="33">
        <v>106</v>
      </c>
      <c r="DX86" s="34">
        <f t="shared" ref="DX86:DX92" si="1266">((DW86+DY86)/DU86)</f>
        <v>0.76923076923076927</v>
      </c>
      <c r="DY86" s="33">
        <v>14</v>
      </c>
      <c r="DZ86" s="34">
        <f t="shared" ref="DZ86:DZ92" si="1267">DY86/(DW86+DY86)</f>
        <v>0.11666666666666667</v>
      </c>
      <c r="EA86" s="35"/>
      <c r="EB86" s="33"/>
      <c r="EC86" s="33"/>
      <c r="ED86" s="36"/>
      <c r="EE86" s="32">
        <v>1</v>
      </c>
      <c r="EF86" s="33"/>
      <c r="EG86" s="33">
        <f>EG83-EE86</f>
        <v>612</v>
      </c>
      <c r="EH86" s="33">
        <f>EH83-EF86</f>
        <v>58</v>
      </c>
      <c r="EI86" s="33">
        <v>452</v>
      </c>
      <c r="EJ86" s="34">
        <f t="shared" ref="EJ86:EJ92" si="1268">((EI86+EK86)/EG86)</f>
        <v>0.78431372549019607</v>
      </c>
      <c r="EK86" s="33">
        <v>28</v>
      </c>
      <c r="EL86" s="34">
        <f t="shared" ref="EL86:EL92" si="1269">EK86/(EI86+EK86)</f>
        <v>5.8333333333333334E-2</v>
      </c>
      <c r="EM86" s="35"/>
      <c r="EN86" s="33"/>
      <c r="EO86" s="33"/>
      <c r="EP86" s="36"/>
      <c r="EQ86" s="32"/>
      <c r="ER86" s="33"/>
      <c r="ES86" s="33">
        <f>ES83-EQ86</f>
        <v>615</v>
      </c>
      <c r="ET86" s="33">
        <f>ET83-ER86</f>
        <v>57</v>
      </c>
      <c r="EU86" s="33">
        <v>440</v>
      </c>
      <c r="EV86" s="34">
        <f t="shared" ref="EV86:EV92" si="1270">((EU86+EW86)/ES86)</f>
        <v>0.73333333333333328</v>
      </c>
      <c r="EW86" s="33">
        <v>11</v>
      </c>
      <c r="EX86" s="34">
        <f t="shared" ref="EX86:EX92" si="1271">EW86/(EU86+EW86)</f>
        <v>2.4390243902439025E-2</v>
      </c>
      <c r="EY86" s="35"/>
      <c r="EZ86" s="33"/>
      <c r="FA86" s="33"/>
      <c r="FB86" s="36"/>
      <c r="FC86" s="32"/>
      <c r="FD86" s="33"/>
      <c r="FE86" s="33">
        <f>FE83-FC86</f>
        <v>612</v>
      </c>
      <c r="FF86" s="33">
        <f>FF83-FD86</f>
        <v>58</v>
      </c>
      <c r="FG86" s="33">
        <v>422</v>
      </c>
      <c r="FH86" s="34">
        <f t="shared" ref="FH86:FH92" si="1272">((FG86+FI86)/FE86)</f>
        <v>0.73692810457516345</v>
      </c>
      <c r="FI86" s="33">
        <v>29</v>
      </c>
      <c r="FJ86" s="34">
        <f t="shared" ref="FJ86:FJ92" si="1273">FI86/(FG86+FI86)</f>
        <v>6.4301552106430154E-2</v>
      </c>
      <c r="FK86" s="35"/>
      <c r="FL86" s="33"/>
      <c r="FM86" s="33"/>
      <c r="FN86" s="36"/>
      <c r="FO86" s="32"/>
      <c r="FP86" s="33"/>
      <c r="FQ86" s="33">
        <f>FQ83-FO86</f>
        <v>614</v>
      </c>
      <c r="FR86" s="33">
        <f>FR83-FP86</f>
        <v>57</v>
      </c>
      <c r="FS86" s="33">
        <v>403</v>
      </c>
      <c r="FT86" s="34">
        <f t="shared" ref="FT86:FT92" si="1274">((FS86+FU86)/FQ86)</f>
        <v>0.69869706840390877</v>
      </c>
      <c r="FU86" s="33">
        <v>26</v>
      </c>
      <c r="FV86" s="34">
        <f t="shared" ref="FV86:FV92" si="1275">FU86/(FS86+FU86)</f>
        <v>6.0606060606060608E-2</v>
      </c>
      <c r="FW86" s="35"/>
      <c r="FX86" s="33"/>
      <c r="FY86" s="33"/>
      <c r="FZ86" s="36"/>
      <c r="GA86" s="32"/>
      <c r="GB86" s="33"/>
      <c r="GC86" s="33">
        <f>GC83-GA86</f>
        <v>607</v>
      </c>
      <c r="GD86" s="33">
        <f>GD83-GB86</f>
        <v>58</v>
      </c>
      <c r="GE86" s="33">
        <v>444</v>
      </c>
      <c r="GF86" s="34">
        <f t="shared" ref="GF86:GF92" si="1276">((GE86+GG86)/GC86)</f>
        <v>0.81383855024711693</v>
      </c>
      <c r="GG86" s="33">
        <v>50</v>
      </c>
      <c r="GH86" s="34">
        <f t="shared" ref="GH86:GH92" si="1277">GG86/(GE86+GG86)</f>
        <v>0.10121457489878542</v>
      </c>
      <c r="GI86" s="35"/>
      <c r="GJ86" s="33"/>
      <c r="GK86" s="33"/>
      <c r="GL86" s="36"/>
      <c r="GM86" s="32"/>
      <c r="GN86" s="33"/>
      <c r="GO86" s="33">
        <f>GO83-GM86</f>
        <v>619</v>
      </c>
      <c r="GP86" s="33">
        <f>GP83-GN86</f>
        <v>57</v>
      </c>
      <c r="GQ86" s="33">
        <v>444</v>
      </c>
      <c r="GR86" s="34">
        <f t="shared" ref="GR86:GR92" si="1278">((GQ86+GS86)/GO86)</f>
        <v>0.74636510500807751</v>
      </c>
      <c r="GS86" s="33">
        <v>18</v>
      </c>
      <c r="GT86" s="34">
        <f t="shared" ref="GT86:GT92" si="1279">GS86/(GQ86+GS86)</f>
        <v>3.896103896103896E-2</v>
      </c>
      <c r="GU86" s="35"/>
      <c r="GV86" s="33"/>
      <c r="GW86" s="33"/>
      <c r="GX86" s="36"/>
      <c r="GY86" s="32">
        <v>1</v>
      </c>
      <c r="GZ86" s="33"/>
      <c r="HA86" s="33">
        <f>HA83-GY86</f>
        <v>161</v>
      </c>
      <c r="HB86" s="33">
        <f>HB83-GZ86</f>
        <v>18</v>
      </c>
      <c r="HC86" s="33">
        <v>97</v>
      </c>
      <c r="HD86" s="34">
        <f t="shared" ref="HD86:HD92" si="1280">((HC86+HE86)/HA86)</f>
        <v>0.64596273291925466</v>
      </c>
      <c r="HE86" s="33">
        <v>7</v>
      </c>
      <c r="HF86" s="34">
        <f t="shared" ref="HF86:HF92" si="1281">HE86/(HC86+HE86)</f>
        <v>6.7307692307692304E-2</v>
      </c>
      <c r="HG86" s="35"/>
      <c r="HH86" s="33"/>
      <c r="HI86" s="33"/>
      <c r="HJ86" s="36"/>
      <c r="HK86" s="32"/>
      <c r="HL86" s="33"/>
      <c r="HM86" s="33">
        <f>HM83-HK86</f>
        <v>618</v>
      </c>
      <c r="HN86" s="33">
        <f>HN83-HL86</f>
        <v>58</v>
      </c>
      <c r="HO86" s="33">
        <v>423</v>
      </c>
      <c r="HP86" s="34">
        <f t="shared" ref="HP86:HP92" si="1282">((HO86+HQ86)/HM86)</f>
        <v>0.71359223300970875</v>
      </c>
      <c r="HQ86" s="33">
        <v>18</v>
      </c>
      <c r="HR86" s="34">
        <f t="shared" ref="HR86:HR92" si="1283">HQ86/(HO86+HQ86)</f>
        <v>4.0816326530612242E-2</v>
      </c>
      <c r="HS86" s="35"/>
      <c r="HT86" s="33"/>
      <c r="HU86" s="33"/>
      <c r="HV86" s="36"/>
      <c r="HW86" s="32"/>
      <c r="HX86" s="33"/>
      <c r="HY86" s="33">
        <f>HY83-HW86</f>
        <v>617</v>
      </c>
      <c r="HZ86" s="33">
        <f>HZ83-HX86</f>
        <v>58</v>
      </c>
      <c r="IA86" s="33">
        <v>470</v>
      </c>
      <c r="IB86" s="34">
        <f t="shared" ref="IB86:IB92" si="1284">((IA86+IC86)/HY86)</f>
        <v>0.78930307941653155</v>
      </c>
      <c r="IC86" s="33">
        <v>17</v>
      </c>
      <c r="ID86" s="34">
        <f t="shared" ref="ID86:ID92" si="1285">IC86/(IA86+IC86)</f>
        <v>3.4907597535934289E-2</v>
      </c>
      <c r="IE86" s="35"/>
      <c r="IF86" s="33"/>
      <c r="IG86" s="33"/>
      <c r="IH86" s="36"/>
      <c r="II86" s="32"/>
      <c r="IJ86" s="33"/>
      <c r="IK86" s="33">
        <f>IK83-II86</f>
        <v>616</v>
      </c>
      <c r="IL86" s="33">
        <f>IL83-IJ86</f>
        <v>58</v>
      </c>
      <c r="IM86" s="33">
        <v>428</v>
      </c>
      <c r="IN86" s="34">
        <f t="shared" ref="IN86:IN92" si="1286">((IM86+IO86)/IK86)</f>
        <v>0.71753246753246758</v>
      </c>
      <c r="IO86" s="33">
        <v>14</v>
      </c>
      <c r="IP86" s="34">
        <f t="shared" ref="IP86:IP92" si="1287">IO86/(IM86+IO86)</f>
        <v>3.1674208144796379E-2</v>
      </c>
      <c r="IQ86" s="35"/>
      <c r="IR86" s="33"/>
      <c r="IS86" s="33"/>
      <c r="IT86" s="36"/>
      <c r="IU86" s="32"/>
      <c r="IV86" s="33">
        <v>1</v>
      </c>
      <c r="IW86" s="33">
        <f>IW83-IU86</f>
        <v>0</v>
      </c>
      <c r="IX86" s="33">
        <f>IX83-IV86</f>
        <v>38</v>
      </c>
      <c r="IY86" s="33"/>
      <c r="IZ86" s="34" t="e">
        <f t="shared" ref="IZ86:IZ92" si="1288">((IY86+JA86)/IW86)</f>
        <v>#DIV/0!</v>
      </c>
      <c r="JA86" s="33"/>
      <c r="JB86" s="34" t="e">
        <f t="shared" ref="JB86:JB92" si="1289">JA86/(IY86+JA86)</f>
        <v>#DIV/0!</v>
      </c>
      <c r="JC86" s="35"/>
      <c r="JD86" s="33"/>
      <c r="JE86" s="33"/>
      <c r="JF86" s="36"/>
      <c r="JG86" s="32">
        <f t="shared" ref="JG86:JG93" si="1290">+C86+O86+AA86+AM86+AY86+BK86+BW86+CI86+CU86+DG86+DS86+EE86+EQ86+FC86+GA86+GM86+GY86+HK86+HW86+II86+FO86+IU86</f>
        <v>6</v>
      </c>
      <c r="JH86" s="36">
        <f t="shared" ref="JH86:JH93" si="1291">+D86+P86+AB86+AN86+AZ86+BL86+BX86+CJ86+CV86+DH86+DT86+EF86+ER86+FD86+GB86+GN86+GZ86+HL86+HX86+IJ86+FP86+IV86</f>
        <v>1</v>
      </c>
      <c r="JI86" s="372">
        <f t="shared" ref="JI86:JI92" si="1292">+E86+Q86+AC86+AO86+BA86+BM86+BY86+CK86+CW86+DI86+DU86+EG86+ES86+FE86+GC86+GO86+HA86+HM86+HY86+FQ86+IK86</f>
        <v>11527</v>
      </c>
      <c r="JJ86" s="11">
        <f t="shared" si="711"/>
        <v>1125</v>
      </c>
      <c r="JK86" s="33">
        <f t="shared" ref="JK86:JK93" si="1293">+G86+S86+AE86+AQ86+BC86+BO86+CA86+CM86+CY86+DK86+DW86+EI86+EU86+FG86+GE86+GQ86+HC86+HO86+I86+U86+AG86+AS86+BE86+BQ86+CC86+CO86+DA86+DM86+DY86+EK86+EW86+FI86+GG86+GS86+HE86+HQ86+IA86+IC86+FS86+FU86+IM86+IO86</f>
        <v>8581</v>
      </c>
      <c r="JL86" s="78">
        <f t="shared" ref="JL86:JL93" si="1294">+(JK86)/JI86</f>
        <v>0.74442612995575608</v>
      </c>
      <c r="JM86" s="15">
        <f t="shared" ref="JM86:JM93" si="1295">+I86+U86+AG86+AS86+BE86+BQ86+CC86+CO86+DA86+DM86+DY86+EK86+EW86+FI86+GG86+GS86+HE86+HQ86+IC86+IO86+FU86</f>
        <v>542</v>
      </c>
      <c r="JN86" s="34">
        <f t="shared" ref="JN86:JN93" si="1296">+(JM86/(JK86))</f>
        <v>6.3162801538282257E-2</v>
      </c>
      <c r="JO86" s="45">
        <v>57.4</v>
      </c>
      <c r="JP86" s="46">
        <v>7953</v>
      </c>
      <c r="JQ86" s="45">
        <f t="shared" si="1207"/>
        <v>92.681505652021912</v>
      </c>
      <c r="JR86" s="45">
        <v>132</v>
      </c>
      <c r="JS86" s="366">
        <f t="shared" ref="JS86" si="1297">JR86/JM86</f>
        <v>0.24354243542435425</v>
      </c>
      <c r="JT86" s="44"/>
      <c r="JU86" s="284"/>
      <c r="JV86" s="402">
        <f t="shared" ref="JV86:JV92" si="1298">SUM(G86,I86,S86,U86,AE86,AG86,AQ86,AS86,BC86,BE86,BO86,BQ86,CA86,CC86)/SUM(E86,Q86,AC86,AO86,BA86,BM86,BY86)</f>
        <v>0.75260416666666663</v>
      </c>
      <c r="JW86" s="403">
        <f t="shared" ref="JW86:JW92" si="1299">SUM(CM86,CO86,CY86,DA86,DK86,DM86,DW86,DY86,EI86,EK86,EU86,EW86,FG86,FI86)/SUM(CK86,CW86,DI86,DU86,EG86,ES86,FE86)</f>
        <v>0.7384615384615385</v>
      </c>
      <c r="JX86" s="405">
        <f t="shared" ref="JX86:JX92" si="1300">SUM(FS86,FU86,GE86,GG86,GQ86,GS86,HC86,HE86,HO86,HQ86,IA86,IC86,IM86,IO86,)/SUM(FQ86,GC86,GO86,HA86,HM86,HY86,IK86)</f>
        <v>0.74221183800623058</v>
      </c>
      <c r="JY86" s="742">
        <f t="shared" ref="JY86" si="1301">SUM(I93,U93,AG93,AS93,BE93,BQ93,CC93)/SUM(G93,I93,S93,U93,AE93,AG93,AQ93,AS93,BC93,BE93,BO93,BQ93,CA93,CC93)</f>
        <v>5.9075774392089594E-2</v>
      </c>
      <c r="JZ86" s="689">
        <f t="shared" ref="JZ86" si="1302">SUM(CO93,DA93,DM93,DY93,EK93,EW93,FI93)/SUM(CM93,CO93,CY93,DA93,DK93,DM93,DW93,DY93,EI93,EK93,EU93,EW93,FG93,FI93)</f>
        <v>6.8741694776653373E-2</v>
      </c>
      <c r="KA86" s="745">
        <f t="shared" ref="KA86" si="1303">SUM(,FU93,GG93,GS93,HE93,HQ93,IC93,IO93)/SUM(FU93,FS93,GG93,GE93,GS93,GQ93,HE93,HC93,HQ93,HO93,IC93,IA93,IO93,IM93)</f>
        <v>6.1817997259300615E-2</v>
      </c>
      <c r="KB86" s="724">
        <f t="shared" ref="KB86" si="1304">KB88/KB90</f>
        <v>4.4236273744470466E-3</v>
      </c>
      <c r="KC86" s="720"/>
      <c r="KD86" s="720">
        <f t="shared" ref="KD86" si="1305">KD88/KD90</f>
        <v>3.1274433150899139E-3</v>
      </c>
      <c r="KE86" s="720"/>
      <c r="KF86" s="720">
        <f t="shared" ref="KF86" si="1306">KF88/KF90</f>
        <v>3.1144562678432392E-3</v>
      </c>
      <c r="KG86" s="755"/>
      <c r="KH86" s="757" t="s">
        <v>68</v>
      </c>
      <c r="KI86" s="419">
        <f t="shared" ref="KI86:KI92" si="1307">C86+AA86+AM86+AY86+BK86+BW86</f>
        <v>2</v>
      </c>
      <c r="KJ86" s="427">
        <f t="shared" ref="KJ86" si="1308">KI86/KB90</f>
        <v>5.2042674993494666E-4</v>
      </c>
      <c r="KK86" s="419">
        <f t="shared" ref="KK86:KK92" si="1309">CI86+CU86+DG86+EE86+EQ86+FC86+DS86</f>
        <v>2</v>
      </c>
      <c r="KL86" s="424">
        <f t="shared" ref="KL86" si="1310">KK86/KD90</f>
        <v>5.2124055251498566E-4</v>
      </c>
      <c r="KM86" s="419">
        <f t="shared" ref="KM86:KM92" si="1311">FO86+GA86+GM86+GY86+HK86+HW86+II86</f>
        <v>1</v>
      </c>
      <c r="KN86" s="424">
        <f>KM86/KF90</f>
        <v>2.5953802232026989E-4</v>
      </c>
    </row>
    <row r="87" spans="1:300" ht="19.5" thickBot="1" x14ac:dyDescent="0.3">
      <c r="A87" s="734"/>
      <c r="B87" s="436">
        <f t="shared" ref="B87:B92" si="1312">+B86+1</f>
        <v>45660</v>
      </c>
      <c r="C87" s="10">
        <v>1</v>
      </c>
      <c r="D87" s="11"/>
      <c r="E87" s="61">
        <f t="shared" ref="E87:F92" si="1313">E86-C87</f>
        <v>604</v>
      </c>
      <c r="F87" s="61">
        <f t="shared" si="1313"/>
        <v>58</v>
      </c>
      <c r="G87" s="11">
        <v>453</v>
      </c>
      <c r="H87" s="12">
        <f t="shared" si="1247"/>
        <v>0.78642384105960261</v>
      </c>
      <c r="I87" s="11">
        <v>22</v>
      </c>
      <c r="J87" s="12">
        <f t="shared" ref="J87:J92" si="1314">I87/(G87+I87)</f>
        <v>4.6315789473684213E-2</v>
      </c>
      <c r="K87" s="13"/>
      <c r="L87" s="11"/>
      <c r="M87" s="11"/>
      <c r="N87" s="14"/>
      <c r="O87" s="10"/>
      <c r="P87" s="11"/>
      <c r="Q87" s="61">
        <f t="shared" ref="Q87:R92" si="1315">Q86-O87</f>
        <v>618</v>
      </c>
      <c r="R87" s="61">
        <f t="shared" si="1315"/>
        <v>57</v>
      </c>
      <c r="S87" s="11">
        <v>450</v>
      </c>
      <c r="T87" s="12">
        <f t="shared" si="1248"/>
        <v>0.75889967637540456</v>
      </c>
      <c r="U87" s="11">
        <v>19</v>
      </c>
      <c r="V87" s="12">
        <f t="shared" si="1249"/>
        <v>4.0511727078891259E-2</v>
      </c>
      <c r="W87" s="13"/>
      <c r="X87" s="11"/>
      <c r="Y87" s="11"/>
      <c r="Z87" s="14"/>
      <c r="AA87" s="10"/>
      <c r="AB87" s="11"/>
      <c r="AC87" s="61">
        <f t="shared" ref="AC87:AD92" si="1316">AC86-AA87</f>
        <v>621</v>
      </c>
      <c r="AD87" s="61">
        <f t="shared" si="1316"/>
        <v>58</v>
      </c>
      <c r="AE87" s="11">
        <v>403</v>
      </c>
      <c r="AF87" s="12">
        <f t="shared" si="1250"/>
        <v>0.68599033816425126</v>
      </c>
      <c r="AG87" s="11">
        <v>23</v>
      </c>
      <c r="AH87" s="12">
        <f t="shared" si="1251"/>
        <v>5.39906103286385E-2</v>
      </c>
      <c r="AI87" s="13"/>
      <c r="AJ87" s="11"/>
      <c r="AK87" s="11"/>
      <c r="AL87" s="14"/>
      <c r="AM87" s="10"/>
      <c r="AN87" s="11"/>
      <c r="AO87" s="61">
        <f t="shared" ref="AO87:AP92" si="1317">AO86-AM87</f>
        <v>154</v>
      </c>
      <c r="AP87" s="61">
        <f t="shared" si="1317"/>
        <v>17</v>
      </c>
      <c r="AQ87" s="11">
        <v>105</v>
      </c>
      <c r="AR87" s="12">
        <f t="shared" si="1252"/>
        <v>0.7142857142857143</v>
      </c>
      <c r="AS87" s="11">
        <v>5</v>
      </c>
      <c r="AT87" s="12">
        <f t="shared" si="1253"/>
        <v>4.5454545454545456E-2</v>
      </c>
      <c r="AU87" s="13"/>
      <c r="AV87" s="11"/>
      <c r="AW87" s="11"/>
      <c r="AX87" s="14"/>
      <c r="AY87" s="10"/>
      <c r="AZ87" s="11"/>
      <c r="BA87" s="61">
        <f t="shared" ref="BA87:BB92" si="1318">BA86-AY87</f>
        <v>612</v>
      </c>
      <c r="BB87" s="61">
        <f t="shared" si="1318"/>
        <v>57</v>
      </c>
      <c r="BC87" s="11">
        <v>393</v>
      </c>
      <c r="BD87" s="12">
        <f t="shared" si="1254"/>
        <v>0.67320261437908502</v>
      </c>
      <c r="BE87" s="11">
        <v>19</v>
      </c>
      <c r="BF87" s="12">
        <f t="shared" si="1255"/>
        <v>4.6116504854368932E-2</v>
      </c>
      <c r="BG87" s="13"/>
      <c r="BH87" s="11"/>
      <c r="BI87" s="11"/>
      <c r="BJ87" s="14"/>
      <c r="BK87" s="10"/>
      <c r="BL87" s="11"/>
      <c r="BM87" s="61">
        <f t="shared" ref="BM87:BN92" si="1319">BM86-BK87</f>
        <v>616</v>
      </c>
      <c r="BN87" s="61">
        <f t="shared" si="1319"/>
        <v>57</v>
      </c>
      <c r="BO87" s="11">
        <v>416</v>
      </c>
      <c r="BP87" s="12">
        <f t="shared" si="1256"/>
        <v>0.69805194805194803</v>
      </c>
      <c r="BQ87" s="11">
        <v>14</v>
      </c>
      <c r="BR87" s="12">
        <f t="shared" si="1257"/>
        <v>3.255813953488372E-2</v>
      </c>
      <c r="BS87" s="13"/>
      <c r="BT87" s="11"/>
      <c r="BU87" s="11"/>
      <c r="BV87" s="14"/>
      <c r="BW87" s="10">
        <v>1</v>
      </c>
      <c r="BX87" s="11"/>
      <c r="BY87" s="61">
        <f t="shared" ref="BY87:BZ92" si="1320">BY86-BW87</f>
        <v>613</v>
      </c>
      <c r="BZ87" s="61">
        <f t="shared" si="1320"/>
        <v>58</v>
      </c>
      <c r="CA87" s="11">
        <v>420</v>
      </c>
      <c r="CB87" s="12">
        <f t="shared" si="1258"/>
        <v>0.77161500815660689</v>
      </c>
      <c r="CC87" s="11">
        <v>53</v>
      </c>
      <c r="CD87" s="12">
        <f t="shared" si="1259"/>
        <v>0.11205073995771671</v>
      </c>
      <c r="CE87" s="13"/>
      <c r="CF87" s="11"/>
      <c r="CG87" s="11"/>
      <c r="CH87" s="14"/>
      <c r="CI87" s="10"/>
      <c r="CJ87" s="11"/>
      <c r="CK87" s="61">
        <f t="shared" ref="CK87:CL92" si="1321">CK86-CI87</f>
        <v>611</v>
      </c>
      <c r="CL87" s="61">
        <f t="shared" si="1321"/>
        <v>56</v>
      </c>
      <c r="CM87" s="11">
        <v>407</v>
      </c>
      <c r="CN87" s="12">
        <f t="shared" si="1260"/>
        <v>0.71522094926350244</v>
      </c>
      <c r="CO87" s="11">
        <v>30</v>
      </c>
      <c r="CP87" s="12">
        <f t="shared" si="1261"/>
        <v>6.8649885583524028E-2</v>
      </c>
      <c r="CQ87" s="13"/>
      <c r="CR87" s="11"/>
      <c r="CS87" s="11"/>
      <c r="CT87" s="14"/>
      <c r="CU87" s="10"/>
      <c r="CV87" s="11"/>
      <c r="CW87" s="61">
        <f t="shared" ref="CW87:CX92" si="1322">CW86-CU87</f>
        <v>615</v>
      </c>
      <c r="CX87" s="61">
        <f t="shared" si="1322"/>
        <v>57</v>
      </c>
      <c r="CY87" s="11">
        <v>409</v>
      </c>
      <c r="CZ87" s="12">
        <f t="shared" si="1262"/>
        <v>0.71869918699186996</v>
      </c>
      <c r="DA87" s="11">
        <v>33</v>
      </c>
      <c r="DB87" s="12">
        <f t="shared" si="1263"/>
        <v>7.4660633484162894E-2</v>
      </c>
      <c r="DC87" s="13"/>
      <c r="DD87" s="11"/>
      <c r="DE87" s="11"/>
      <c r="DF87" s="14"/>
      <c r="DG87" s="10"/>
      <c r="DH87" s="11"/>
      <c r="DI87" s="61">
        <f t="shared" ref="DI87:DJ92" si="1323">DI86-DG87</f>
        <v>614</v>
      </c>
      <c r="DJ87" s="61">
        <f t="shared" si="1323"/>
        <v>58</v>
      </c>
      <c r="DK87" s="11">
        <v>433</v>
      </c>
      <c r="DL87" s="12">
        <f t="shared" si="1264"/>
        <v>0.75732899022801303</v>
      </c>
      <c r="DM87" s="11">
        <v>32</v>
      </c>
      <c r="DN87" s="12">
        <f t="shared" si="1265"/>
        <v>6.8817204301075269E-2</v>
      </c>
      <c r="DO87" s="13"/>
      <c r="DP87" s="11"/>
      <c r="DQ87" s="11"/>
      <c r="DR87" s="14"/>
      <c r="DS87" s="10"/>
      <c r="DT87" s="11">
        <v>1</v>
      </c>
      <c r="DU87" s="61">
        <f t="shared" ref="DU87:DV92" si="1324">DU86-DS87</f>
        <v>156</v>
      </c>
      <c r="DV87" s="61">
        <f t="shared" si="1324"/>
        <v>16</v>
      </c>
      <c r="DW87" s="11">
        <v>108</v>
      </c>
      <c r="DX87" s="12">
        <f t="shared" si="1266"/>
        <v>0.73076923076923073</v>
      </c>
      <c r="DY87" s="11">
        <v>6</v>
      </c>
      <c r="DZ87" s="12">
        <f t="shared" si="1267"/>
        <v>5.2631578947368418E-2</v>
      </c>
      <c r="EA87" s="13"/>
      <c r="EB87" s="11"/>
      <c r="EC87" s="11"/>
      <c r="ED87" s="14"/>
      <c r="EE87" s="10"/>
      <c r="EF87" s="11"/>
      <c r="EG87" s="61">
        <f t="shared" ref="EG87:EH92" si="1325">EG86-EE87</f>
        <v>612</v>
      </c>
      <c r="EH87" s="61">
        <f t="shared" si="1325"/>
        <v>58</v>
      </c>
      <c r="EI87" s="11">
        <v>419</v>
      </c>
      <c r="EJ87" s="12">
        <f t="shared" si="1268"/>
        <v>0.73039215686274506</v>
      </c>
      <c r="EK87" s="11">
        <v>28</v>
      </c>
      <c r="EL87" s="12">
        <f t="shared" si="1269"/>
        <v>6.2639821029082776E-2</v>
      </c>
      <c r="EM87" s="13"/>
      <c r="EN87" s="11"/>
      <c r="EO87" s="11"/>
      <c r="EP87" s="14"/>
      <c r="EQ87" s="10"/>
      <c r="ER87" s="11">
        <v>1</v>
      </c>
      <c r="ES87" s="61">
        <f t="shared" ref="ES87:ET92" si="1326">ES86-EQ87</f>
        <v>615</v>
      </c>
      <c r="ET87" s="61">
        <f t="shared" si="1326"/>
        <v>56</v>
      </c>
      <c r="EU87" s="11">
        <v>440</v>
      </c>
      <c r="EV87" s="12">
        <f t="shared" si="1270"/>
        <v>0.75284552845528452</v>
      </c>
      <c r="EW87" s="11">
        <v>23</v>
      </c>
      <c r="EX87" s="12">
        <f t="shared" si="1271"/>
        <v>4.9676025917926567E-2</v>
      </c>
      <c r="EY87" s="13"/>
      <c r="EZ87" s="11"/>
      <c r="FA87" s="11"/>
      <c r="FB87" s="14"/>
      <c r="FC87" s="10"/>
      <c r="FD87" s="11"/>
      <c r="FE87" s="61">
        <f t="shared" ref="FE87:FF92" si="1327">FE86-FC87</f>
        <v>612</v>
      </c>
      <c r="FF87" s="61">
        <f t="shared" si="1327"/>
        <v>58</v>
      </c>
      <c r="FG87" s="11">
        <v>423</v>
      </c>
      <c r="FH87" s="12">
        <f t="shared" si="1272"/>
        <v>0.73202614379084963</v>
      </c>
      <c r="FI87" s="11">
        <v>25</v>
      </c>
      <c r="FJ87" s="12">
        <f t="shared" si="1273"/>
        <v>5.5803571428571432E-2</v>
      </c>
      <c r="FK87" s="13"/>
      <c r="FL87" s="11"/>
      <c r="FM87" s="11"/>
      <c r="FN87" s="14"/>
      <c r="FO87" s="10"/>
      <c r="FP87" s="11"/>
      <c r="FQ87" s="61">
        <f t="shared" ref="FQ87:FQ92" si="1328">FQ86-FO87</f>
        <v>614</v>
      </c>
      <c r="FR87" s="61">
        <f t="shared" ref="FR87:FR92" si="1329">FR86-FP87</f>
        <v>57</v>
      </c>
      <c r="FS87" s="11">
        <v>404</v>
      </c>
      <c r="FT87" s="12">
        <f t="shared" si="1274"/>
        <v>0.7280130293159609</v>
      </c>
      <c r="FU87" s="11">
        <v>43</v>
      </c>
      <c r="FV87" s="12">
        <f t="shared" si="1275"/>
        <v>9.6196868008948541E-2</v>
      </c>
      <c r="FW87" s="13"/>
      <c r="FX87" s="11"/>
      <c r="FY87" s="11"/>
      <c r="FZ87" s="14"/>
      <c r="GA87" s="10">
        <v>1</v>
      </c>
      <c r="GB87" s="11"/>
      <c r="GC87" s="61">
        <f t="shared" ref="GC87:GD92" si="1330">GC86-GA87</f>
        <v>606</v>
      </c>
      <c r="GD87" s="61">
        <f t="shared" si="1330"/>
        <v>58</v>
      </c>
      <c r="GE87" s="11">
        <v>422</v>
      </c>
      <c r="GF87" s="12">
        <f t="shared" si="1276"/>
        <v>0.75577557755775582</v>
      </c>
      <c r="GG87" s="11">
        <v>36</v>
      </c>
      <c r="GH87" s="12">
        <f t="shared" si="1277"/>
        <v>7.8602620087336247E-2</v>
      </c>
      <c r="GI87" s="13"/>
      <c r="GJ87" s="11"/>
      <c r="GK87" s="11"/>
      <c r="GL87" s="14"/>
      <c r="GM87" s="10">
        <v>1</v>
      </c>
      <c r="GN87" s="11"/>
      <c r="GO87" s="61">
        <f t="shared" ref="GO87:GP92" si="1331">GO86-GM87</f>
        <v>618</v>
      </c>
      <c r="GP87" s="61">
        <f t="shared" si="1331"/>
        <v>57</v>
      </c>
      <c r="GQ87" s="11">
        <v>435</v>
      </c>
      <c r="GR87" s="12">
        <f t="shared" si="1278"/>
        <v>0.74271844660194175</v>
      </c>
      <c r="GS87" s="11">
        <v>24</v>
      </c>
      <c r="GT87" s="12">
        <f t="shared" si="1279"/>
        <v>5.2287581699346407E-2</v>
      </c>
      <c r="GU87" s="13"/>
      <c r="GV87" s="11"/>
      <c r="GW87" s="11"/>
      <c r="GX87" s="14"/>
      <c r="GY87" s="10">
        <v>1</v>
      </c>
      <c r="GZ87" s="11"/>
      <c r="HA87" s="61">
        <f t="shared" ref="HA87:HB92" si="1332">HA86-GY87</f>
        <v>160</v>
      </c>
      <c r="HB87" s="61">
        <f t="shared" si="1332"/>
        <v>18</v>
      </c>
      <c r="HC87" s="11">
        <v>97</v>
      </c>
      <c r="HD87" s="12">
        <f t="shared" si="1280"/>
        <v>0.66249999999999998</v>
      </c>
      <c r="HE87" s="11">
        <v>9</v>
      </c>
      <c r="HF87" s="12">
        <f t="shared" si="1281"/>
        <v>8.4905660377358486E-2</v>
      </c>
      <c r="HG87" s="13"/>
      <c r="HH87" s="11"/>
      <c r="HI87" s="11"/>
      <c r="HJ87" s="14"/>
      <c r="HK87" s="10"/>
      <c r="HL87" s="11"/>
      <c r="HM87" s="61">
        <f t="shared" ref="HM87:HN92" si="1333">HM86-HK87</f>
        <v>618</v>
      </c>
      <c r="HN87" s="61">
        <f t="shared" si="1333"/>
        <v>58</v>
      </c>
      <c r="HO87" s="11">
        <v>407</v>
      </c>
      <c r="HP87" s="12">
        <f t="shared" si="1282"/>
        <v>0.71521035598705507</v>
      </c>
      <c r="HQ87" s="11">
        <v>35</v>
      </c>
      <c r="HR87" s="12">
        <f t="shared" si="1283"/>
        <v>7.9185520361990946E-2</v>
      </c>
      <c r="HS87" s="13"/>
      <c r="HT87" s="11"/>
      <c r="HU87" s="11"/>
      <c r="HV87" s="14"/>
      <c r="HW87" s="10">
        <v>1</v>
      </c>
      <c r="HX87" s="11"/>
      <c r="HY87" s="61">
        <f t="shared" ref="HY87:HY92" si="1334">HY86-HW87</f>
        <v>616</v>
      </c>
      <c r="HZ87" s="61">
        <f t="shared" ref="HZ87:HZ92" si="1335">HZ86-HX87</f>
        <v>58</v>
      </c>
      <c r="IA87" s="11">
        <v>426</v>
      </c>
      <c r="IB87" s="12">
        <f t="shared" si="1284"/>
        <v>0.74188311688311692</v>
      </c>
      <c r="IC87" s="11">
        <v>31</v>
      </c>
      <c r="ID87" s="12">
        <f t="shared" si="1285"/>
        <v>6.7833698030634576E-2</v>
      </c>
      <c r="IE87" s="13"/>
      <c r="IF87" s="11"/>
      <c r="IG87" s="11"/>
      <c r="IH87" s="14"/>
      <c r="II87" s="10">
        <v>1</v>
      </c>
      <c r="IJ87" s="11"/>
      <c r="IK87" s="61">
        <f t="shared" ref="IK87:IK92" si="1336">IK86-II87</f>
        <v>615</v>
      </c>
      <c r="IL87" s="61">
        <f t="shared" ref="IL87:IL92" si="1337">IL86-IJ87</f>
        <v>58</v>
      </c>
      <c r="IM87" s="11">
        <v>421</v>
      </c>
      <c r="IN87" s="12">
        <f t="shared" si="1286"/>
        <v>0.71382113821138216</v>
      </c>
      <c r="IO87" s="11">
        <v>18</v>
      </c>
      <c r="IP87" s="12">
        <f t="shared" si="1287"/>
        <v>4.1002277904328019E-2</v>
      </c>
      <c r="IQ87" s="13"/>
      <c r="IR87" s="11"/>
      <c r="IS87" s="11"/>
      <c r="IT87" s="14"/>
      <c r="IU87" s="10"/>
      <c r="IV87" s="11">
        <v>1</v>
      </c>
      <c r="IW87" s="61">
        <f t="shared" ref="IW87:IW92" si="1338">IW86-IU87</f>
        <v>0</v>
      </c>
      <c r="IX87" s="61">
        <f t="shared" ref="IX87:IX92" si="1339">IX86-IV87</f>
        <v>37</v>
      </c>
      <c r="IY87" s="11"/>
      <c r="IZ87" s="12" t="e">
        <f t="shared" si="1288"/>
        <v>#DIV/0!</v>
      </c>
      <c r="JA87" s="11"/>
      <c r="JB87" s="12" t="e">
        <f t="shared" si="1289"/>
        <v>#DIV/0!</v>
      </c>
      <c r="JC87" s="13"/>
      <c r="JD87" s="11"/>
      <c r="JE87" s="11"/>
      <c r="JF87" s="14"/>
      <c r="JG87" s="10">
        <f t="shared" si="1290"/>
        <v>7</v>
      </c>
      <c r="JH87" s="14">
        <f t="shared" si="1291"/>
        <v>3</v>
      </c>
      <c r="JI87" s="373">
        <f t="shared" si="1292"/>
        <v>11520</v>
      </c>
      <c r="JJ87" s="11">
        <f t="shared" si="711"/>
        <v>1122</v>
      </c>
      <c r="JK87" s="11">
        <f t="shared" si="1293"/>
        <v>8419</v>
      </c>
      <c r="JL87" s="79">
        <f t="shared" si="1294"/>
        <v>0.73081597222222228</v>
      </c>
      <c r="JM87" s="15">
        <f t="shared" si="1295"/>
        <v>528</v>
      </c>
      <c r="JN87" s="12">
        <f t="shared" si="1296"/>
        <v>6.2715286851169977E-2</v>
      </c>
      <c r="JO87" s="16">
        <v>56.5</v>
      </c>
      <c r="JP87" s="17">
        <v>7862</v>
      </c>
      <c r="JQ87" s="16">
        <f t="shared" si="1207"/>
        <v>93.384012353011045</v>
      </c>
      <c r="JR87" s="16">
        <v>201</v>
      </c>
      <c r="JS87" s="369">
        <f t="shared" si="1076"/>
        <v>0.38068181818181818</v>
      </c>
      <c r="JT87" s="15"/>
      <c r="JU87" s="285"/>
      <c r="JV87" s="404">
        <f t="shared" si="1298"/>
        <v>0.72824387701928084</v>
      </c>
      <c r="JW87" s="401">
        <f t="shared" si="1299"/>
        <v>0.73428943937418512</v>
      </c>
      <c r="JX87" s="406">
        <f t="shared" si="1300"/>
        <v>0.72991941772809987</v>
      </c>
      <c r="JY87" s="743"/>
      <c r="JZ87" s="690"/>
      <c r="KA87" s="746"/>
      <c r="KB87" s="725"/>
      <c r="KC87" s="722"/>
      <c r="KD87" s="722"/>
      <c r="KE87" s="722"/>
      <c r="KF87" s="722"/>
      <c r="KG87" s="756"/>
      <c r="KH87" s="758"/>
      <c r="KI87" s="67">
        <f t="shared" si="1307"/>
        <v>2</v>
      </c>
      <c r="KJ87" s="430">
        <f t="shared" ref="KJ87" si="1340">KI87/KB90</f>
        <v>5.2042674993494666E-4</v>
      </c>
      <c r="KK87" s="67">
        <f t="shared" si="1309"/>
        <v>0</v>
      </c>
      <c r="KL87" s="425">
        <f t="shared" ref="KL87" si="1341">KK87/KD90</f>
        <v>0</v>
      </c>
      <c r="KM87" s="67">
        <f t="shared" si="1311"/>
        <v>5</v>
      </c>
      <c r="KN87" s="425">
        <f>KM87/KF90</f>
        <v>1.2976901116013497E-3</v>
      </c>
    </row>
    <row r="88" spans="1:300" ht="19.5" thickTop="1" x14ac:dyDescent="0.25">
      <c r="A88" s="734"/>
      <c r="B88" s="436">
        <f t="shared" si="1312"/>
        <v>45661</v>
      </c>
      <c r="C88" s="10">
        <v>1</v>
      </c>
      <c r="D88" s="11"/>
      <c r="E88" s="61">
        <f t="shared" si="1313"/>
        <v>603</v>
      </c>
      <c r="F88" s="61">
        <v>54</v>
      </c>
      <c r="G88" s="11">
        <v>437</v>
      </c>
      <c r="H88" s="12">
        <f t="shared" si="1247"/>
        <v>0.76782752902155882</v>
      </c>
      <c r="I88" s="11">
        <v>26</v>
      </c>
      <c r="J88" s="12">
        <f t="shared" si="1314"/>
        <v>5.6155507559395246E-2</v>
      </c>
      <c r="K88" s="13"/>
      <c r="L88" s="11"/>
      <c r="M88" s="11"/>
      <c r="N88" s="14"/>
      <c r="O88" s="10"/>
      <c r="P88" s="11"/>
      <c r="Q88" s="61">
        <f t="shared" si="1315"/>
        <v>618</v>
      </c>
      <c r="R88" s="61">
        <v>55</v>
      </c>
      <c r="S88" s="11">
        <v>454</v>
      </c>
      <c r="T88" s="12">
        <f t="shared" si="1248"/>
        <v>0.77022653721682843</v>
      </c>
      <c r="U88" s="11">
        <v>22</v>
      </c>
      <c r="V88" s="12">
        <f t="shared" si="1249"/>
        <v>4.6218487394957986E-2</v>
      </c>
      <c r="W88" s="13"/>
      <c r="X88" s="11"/>
      <c r="Y88" s="11"/>
      <c r="Z88" s="14"/>
      <c r="AA88" s="10"/>
      <c r="AB88" s="11"/>
      <c r="AC88" s="61">
        <f t="shared" si="1316"/>
        <v>621</v>
      </c>
      <c r="AD88" s="61">
        <v>55</v>
      </c>
      <c r="AE88" s="11">
        <v>424</v>
      </c>
      <c r="AF88" s="12">
        <f t="shared" si="1250"/>
        <v>0.70853462157809988</v>
      </c>
      <c r="AG88" s="11">
        <v>16</v>
      </c>
      <c r="AH88" s="12">
        <f t="shared" si="1251"/>
        <v>3.6363636363636362E-2</v>
      </c>
      <c r="AI88" s="13"/>
      <c r="AJ88" s="11"/>
      <c r="AK88" s="11"/>
      <c r="AL88" s="14"/>
      <c r="AM88" s="10">
        <v>2</v>
      </c>
      <c r="AN88" s="11"/>
      <c r="AO88" s="61">
        <f t="shared" si="1317"/>
        <v>152</v>
      </c>
      <c r="AP88" s="61">
        <v>14</v>
      </c>
      <c r="AQ88" s="11">
        <v>99</v>
      </c>
      <c r="AR88" s="12">
        <f t="shared" si="1252"/>
        <v>0.72368421052631582</v>
      </c>
      <c r="AS88" s="11">
        <v>11</v>
      </c>
      <c r="AT88" s="12">
        <f t="shared" si="1253"/>
        <v>0.1</v>
      </c>
      <c r="AU88" s="13"/>
      <c r="AV88" s="11"/>
      <c r="AW88" s="11"/>
      <c r="AX88" s="14"/>
      <c r="AY88" s="10">
        <v>1</v>
      </c>
      <c r="AZ88" s="11">
        <v>1</v>
      </c>
      <c r="BA88" s="61">
        <f t="shared" si="1318"/>
        <v>611</v>
      </c>
      <c r="BB88" s="61">
        <v>55</v>
      </c>
      <c r="BC88" s="11">
        <v>407</v>
      </c>
      <c r="BD88" s="12">
        <f t="shared" si="1254"/>
        <v>0.70049099836333883</v>
      </c>
      <c r="BE88" s="11">
        <v>21</v>
      </c>
      <c r="BF88" s="12">
        <f t="shared" si="1255"/>
        <v>4.9065420560747662E-2</v>
      </c>
      <c r="BG88" s="13"/>
      <c r="BH88" s="11"/>
      <c r="BI88" s="11"/>
      <c r="BJ88" s="14"/>
      <c r="BK88" s="10"/>
      <c r="BL88" s="11"/>
      <c r="BM88" s="61">
        <f t="shared" si="1319"/>
        <v>616</v>
      </c>
      <c r="BN88" s="61">
        <v>55</v>
      </c>
      <c r="BO88" s="11">
        <v>433</v>
      </c>
      <c r="BP88" s="12">
        <f t="shared" si="1256"/>
        <v>0.74837662337662336</v>
      </c>
      <c r="BQ88" s="11">
        <v>28</v>
      </c>
      <c r="BR88" s="12">
        <f t="shared" si="1257"/>
        <v>6.0737527114967459E-2</v>
      </c>
      <c r="BS88" s="13"/>
      <c r="BT88" s="11"/>
      <c r="BU88" s="11"/>
      <c r="BV88" s="14"/>
      <c r="BW88" s="10">
        <v>1</v>
      </c>
      <c r="BX88" s="11"/>
      <c r="BY88" s="61">
        <f t="shared" si="1320"/>
        <v>612</v>
      </c>
      <c r="BZ88" s="61">
        <v>55</v>
      </c>
      <c r="CA88" s="11">
        <v>432</v>
      </c>
      <c r="CB88" s="12">
        <f t="shared" si="1258"/>
        <v>0.75490196078431371</v>
      </c>
      <c r="CC88" s="11">
        <v>30</v>
      </c>
      <c r="CD88" s="12">
        <f t="shared" si="1259"/>
        <v>6.4935064935064929E-2</v>
      </c>
      <c r="CE88" s="13"/>
      <c r="CF88" s="11"/>
      <c r="CG88" s="11"/>
      <c r="CH88" s="14"/>
      <c r="CI88" s="10">
        <v>2</v>
      </c>
      <c r="CJ88" s="11"/>
      <c r="CK88" s="61">
        <f t="shared" si="1321"/>
        <v>609</v>
      </c>
      <c r="CL88" s="61">
        <f t="shared" si="1321"/>
        <v>56</v>
      </c>
      <c r="CM88" s="11">
        <v>410</v>
      </c>
      <c r="CN88" s="12">
        <f t="shared" si="1260"/>
        <v>0.73070607553366174</v>
      </c>
      <c r="CO88" s="11">
        <v>35</v>
      </c>
      <c r="CP88" s="12">
        <f t="shared" si="1261"/>
        <v>7.8651685393258425E-2</v>
      </c>
      <c r="CQ88" s="13"/>
      <c r="CR88" s="11"/>
      <c r="CS88" s="11"/>
      <c r="CT88" s="14"/>
      <c r="CU88" s="10"/>
      <c r="CV88" s="11"/>
      <c r="CW88" s="61">
        <f t="shared" si="1322"/>
        <v>615</v>
      </c>
      <c r="CX88" s="61">
        <f t="shared" si="1322"/>
        <v>57</v>
      </c>
      <c r="CY88" s="11">
        <v>418</v>
      </c>
      <c r="CZ88" s="12">
        <f t="shared" si="1262"/>
        <v>0.73821138211382109</v>
      </c>
      <c r="DA88" s="11">
        <v>36</v>
      </c>
      <c r="DB88" s="12">
        <f t="shared" si="1263"/>
        <v>7.9295154185022032E-2</v>
      </c>
      <c r="DC88" s="13"/>
      <c r="DD88" s="11"/>
      <c r="DE88" s="11"/>
      <c r="DF88" s="14"/>
      <c r="DG88" s="10"/>
      <c r="DH88" s="11"/>
      <c r="DI88" s="61">
        <f t="shared" si="1323"/>
        <v>614</v>
      </c>
      <c r="DJ88" s="61">
        <f t="shared" si="1323"/>
        <v>58</v>
      </c>
      <c r="DK88" s="11">
        <v>401</v>
      </c>
      <c r="DL88" s="12">
        <f t="shared" si="1264"/>
        <v>0.71009771986970682</v>
      </c>
      <c r="DM88" s="11">
        <v>35</v>
      </c>
      <c r="DN88" s="12">
        <f t="shared" si="1265"/>
        <v>8.027522935779817E-2</v>
      </c>
      <c r="DO88" s="13"/>
      <c r="DP88" s="11"/>
      <c r="DQ88" s="11"/>
      <c r="DR88" s="14"/>
      <c r="DS88" s="10">
        <v>4</v>
      </c>
      <c r="DT88" s="11"/>
      <c r="DU88" s="61">
        <f t="shared" si="1324"/>
        <v>152</v>
      </c>
      <c r="DV88" s="61">
        <f t="shared" si="1324"/>
        <v>16</v>
      </c>
      <c r="DW88" s="11">
        <v>115</v>
      </c>
      <c r="DX88" s="12">
        <f t="shared" si="1266"/>
        <v>0.83552631578947367</v>
      </c>
      <c r="DY88" s="11">
        <v>12</v>
      </c>
      <c r="DZ88" s="12">
        <f t="shared" si="1267"/>
        <v>9.4488188976377951E-2</v>
      </c>
      <c r="EA88" s="13"/>
      <c r="EB88" s="11"/>
      <c r="EC88" s="11"/>
      <c r="ED88" s="14"/>
      <c r="EE88" s="10"/>
      <c r="EF88" s="11"/>
      <c r="EG88" s="61">
        <f t="shared" si="1325"/>
        <v>612</v>
      </c>
      <c r="EH88" s="61">
        <f t="shared" si="1325"/>
        <v>58</v>
      </c>
      <c r="EI88" s="11">
        <v>425</v>
      </c>
      <c r="EJ88" s="12">
        <f t="shared" si="1268"/>
        <v>0.74183006535947715</v>
      </c>
      <c r="EK88" s="11">
        <v>29</v>
      </c>
      <c r="EL88" s="12">
        <f t="shared" si="1269"/>
        <v>6.3876651982378851E-2</v>
      </c>
      <c r="EM88" s="13"/>
      <c r="EN88" s="11"/>
      <c r="EO88" s="11"/>
      <c r="EP88" s="14"/>
      <c r="EQ88" s="10">
        <v>1</v>
      </c>
      <c r="ER88" s="11">
        <v>1</v>
      </c>
      <c r="ES88" s="61">
        <f t="shared" si="1326"/>
        <v>614</v>
      </c>
      <c r="ET88" s="61">
        <f t="shared" si="1326"/>
        <v>55</v>
      </c>
      <c r="EU88" s="11">
        <v>444</v>
      </c>
      <c r="EV88" s="12">
        <f t="shared" si="1270"/>
        <v>0.76547231270358307</v>
      </c>
      <c r="EW88" s="11">
        <v>26</v>
      </c>
      <c r="EX88" s="12">
        <f t="shared" si="1271"/>
        <v>5.5319148936170209E-2</v>
      </c>
      <c r="EY88" s="13"/>
      <c r="EZ88" s="11"/>
      <c r="FA88" s="11"/>
      <c r="FB88" s="14"/>
      <c r="FC88" s="10"/>
      <c r="FD88" s="11"/>
      <c r="FE88" s="61">
        <f t="shared" si="1327"/>
        <v>612</v>
      </c>
      <c r="FF88" s="61">
        <f t="shared" si="1327"/>
        <v>58</v>
      </c>
      <c r="FG88" s="11">
        <v>408</v>
      </c>
      <c r="FH88" s="12">
        <f t="shared" si="1272"/>
        <v>0.71078431372549022</v>
      </c>
      <c r="FI88" s="11">
        <v>27</v>
      </c>
      <c r="FJ88" s="12">
        <f t="shared" si="1273"/>
        <v>6.2068965517241378E-2</v>
      </c>
      <c r="FK88" s="13"/>
      <c r="FL88" s="11"/>
      <c r="FM88" s="11"/>
      <c r="FN88" s="14"/>
      <c r="FO88" s="10"/>
      <c r="FP88" s="11"/>
      <c r="FQ88" s="61">
        <f t="shared" si="1328"/>
        <v>614</v>
      </c>
      <c r="FR88" s="61">
        <f t="shared" si="1329"/>
        <v>57</v>
      </c>
      <c r="FS88" s="11">
        <v>402</v>
      </c>
      <c r="FT88" s="12">
        <f t="shared" si="1274"/>
        <v>0.7280130293159609</v>
      </c>
      <c r="FU88" s="11">
        <v>45</v>
      </c>
      <c r="FV88" s="12">
        <f t="shared" si="1275"/>
        <v>0.10067114093959731</v>
      </c>
      <c r="FW88" s="13"/>
      <c r="FX88" s="11"/>
      <c r="FY88" s="11"/>
      <c r="FZ88" s="14"/>
      <c r="GA88" s="10"/>
      <c r="GB88" s="11"/>
      <c r="GC88" s="61">
        <f t="shared" si="1330"/>
        <v>606</v>
      </c>
      <c r="GD88" s="61">
        <f t="shared" si="1330"/>
        <v>58</v>
      </c>
      <c r="GE88" s="11">
        <v>404</v>
      </c>
      <c r="GF88" s="12">
        <f t="shared" si="1276"/>
        <v>0.72937293729372932</v>
      </c>
      <c r="GG88" s="11">
        <v>38</v>
      </c>
      <c r="GH88" s="12">
        <f t="shared" si="1277"/>
        <v>8.5972850678733032E-2</v>
      </c>
      <c r="GI88" s="13"/>
      <c r="GJ88" s="11"/>
      <c r="GK88" s="11"/>
      <c r="GL88" s="14"/>
      <c r="GM88" s="10"/>
      <c r="GN88" s="11"/>
      <c r="GO88" s="61">
        <f t="shared" si="1331"/>
        <v>618</v>
      </c>
      <c r="GP88" s="61">
        <f t="shared" si="1331"/>
        <v>57</v>
      </c>
      <c r="GQ88" s="11">
        <v>435</v>
      </c>
      <c r="GR88" s="12">
        <f t="shared" si="1278"/>
        <v>0.74271844660194175</v>
      </c>
      <c r="GS88" s="11">
        <v>24</v>
      </c>
      <c r="GT88" s="12">
        <f t="shared" si="1279"/>
        <v>5.2287581699346407E-2</v>
      </c>
      <c r="GU88" s="13"/>
      <c r="GV88" s="11"/>
      <c r="GW88" s="11"/>
      <c r="GX88" s="14"/>
      <c r="GY88" s="10">
        <v>1</v>
      </c>
      <c r="GZ88" s="11"/>
      <c r="HA88" s="61">
        <f t="shared" si="1332"/>
        <v>159</v>
      </c>
      <c r="HB88" s="61">
        <f t="shared" si="1332"/>
        <v>18</v>
      </c>
      <c r="HC88" s="11">
        <v>97</v>
      </c>
      <c r="HD88" s="12">
        <f t="shared" si="1280"/>
        <v>0.69811320754716977</v>
      </c>
      <c r="HE88" s="11">
        <v>14</v>
      </c>
      <c r="HF88" s="12">
        <f t="shared" si="1281"/>
        <v>0.12612612612612611</v>
      </c>
      <c r="HG88" s="13"/>
      <c r="HH88" s="11"/>
      <c r="HI88" s="11"/>
      <c r="HJ88" s="14"/>
      <c r="HK88" s="10"/>
      <c r="HL88" s="11"/>
      <c r="HM88" s="61">
        <f t="shared" si="1333"/>
        <v>618</v>
      </c>
      <c r="HN88" s="61">
        <f t="shared" si="1333"/>
        <v>58</v>
      </c>
      <c r="HO88" s="11">
        <v>432</v>
      </c>
      <c r="HP88" s="12">
        <f t="shared" si="1282"/>
        <v>0.7346278317152104</v>
      </c>
      <c r="HQ88" s="11">
        <v>22</v>
      </c>
      <c r="HR88" s="12">
        <f t="shared" si="1283"/>
        <v>4.8458149779735685E-2</v>
      </c>
      <c r="HS88" s="13"/>
      <c r="HT88" s="11"/>
      <c r="HU88" s="11"/>
      <c r="HV88" s="14"/>
      <c r="HW88" s="10"/>
      <c r="HX88" s="11"/>
      <c r="HY88" s="61">
        <f t="shared" si="1334"/>
        <v>616</v>
      </c>
      <c r="HZ88" s="61">
        <f t="shared" si="1335"/>
        <v>58</v>
      </c>
      <c r="IA88" s="11">
        <v>433</v>
      </c>
      <c r="IB88" s="12">
        <f t="shared" si="1284"/>
        <v>0.75</v>
      </c>
      <c r="IC88" s="11">
        <v>29</v>
      </c>
      <c r="ID88" s="12">
        <f t="shared" si="1285"/>
        <v>6.2770562770562768E-2</v>
      </c>
      <c r="IE88" s="13"/>
      <c r="IF88" s="11"/>
      <c r="IG88" s="11"/>
      <c r="IH88" s="14"/>
      <c r="II88" s="10"/>
      <c r="IJ88" s="11"/>
      <c r="IK88" s="61">
        <f t="shared" si="1336"/>
        <v>615</v>
      </c>
      <c r="IL88" s="61">
        <f t="shared" si="1337"/>
        <v>58</v>
      </c>
      <c r="IM88" s="11">
        <v>432</v>
      </c>
      <c r="IN88" s="12">
        <f t="shared" si="1286"/>
        <v>0.73983739837398377</v>
      </c>
      <c r="IO88" s="11">
        <v>23</v>
      </c>
      <c r="IP88" s="12">
        <f t="shared" si="1287"/>
        <v>5.054945054945055E-2</v>
      </c>
      <c r="IQ88" s="13"/>
      <c r="IR88" s="11"/>
      <c r="IS88" s="11"/>
      <c r="IT88" s="14"/>
      <c r="IU88" s="10"/>
      <c r="IV88" s="11"/>
      <c r="IW88" s="61">
        <f t="shared" si="1338"/>
        <v>0</v>
      </c>
      <c r="IX88" s="474">
        <v>52</v>
      </c>
      <c r="IY88" s="11"/>
      <c r="IZ88" s="12" t="e">
        <f t="shared" si="1288"/>
        <v>#DIV/0!</v>
      </c>
      <c r="JA88" s="11"/>
      <c r="JB88" s="12" t="e">
        <f t="shared" si="1289"/>
        <v>#DIV/0!</v>
      </c>
      <c r="JC88" s="13"/>
      <c r="JD88" s="11"/>
      <c r="JE88" s="11"/>
      <c r="JF88" s="14"/>
      <c r="JG88" s="10">
        <f t="shared" si="1290"/>
        <v>13</v>
      </c>
      <c r="JH88" s="14">
        <f t="shared" si="1291"/>
        <v>2</v>
      </c>
      <c r="JI88" s="373">
        <f t="shared" si="1292"/>
        <v>11507</v>
      </c>
      <c r="JJ88" s="11">
        <f t="shared" si="711"/>
        <v>1117</v>
      </c>
      <c r="JK88" s="11">
        <f t="shared" si="1293"/>
        <v>8491</v>
      </c>
      <c r="JL88" s="79">
        <f t="shared" si="1294"/>
        <v>0.73789867037455459</v>
      </c>
      <c r="JM88" s="15">
        <f t="shared" si="1295"/>
        <v>549</v>
      </c>
      <c r="JN88" s="12">
        <f t="shared" si="1296"/>
        <v>6.4656695324461194E-2</v>
      </c>
      <c r="JO88" s="16">
        <v>56.5</v>
      </c>
      <c r="JP88" s="17">
        <v>8082</v>
      </c>
      <c r="JQ88" s="16">
        <f t="shared" si="1207"/>
        <v>95.18313508420681</v>
      </c>
      <c r="JR88" s="16">
        <v>370</v>
      </c>
      <c r="JS88" s="369">
        <f t="shared" si="1076"/>
        <v>0.67395264116575593</v>
      </c>
      <c r="JT88" s="15"/>
      <c r="JU88" s="285"/>
      <c r="JV88" s="404">
        <f t="shared" si="1298"/>
        <v>0.74093399426037043</v>
      </c>
      <c r="JW88" s="401">
        <f t="shared" si="1299"/>
        <v>0.73693834900731447</v>
      </c>
      <c r="JX88" s="406">
        <f t="shared" si="1300"/>
        <v>0.73582943317732707</v>
      </c>
      <c r="JY88" s="743"/>
      <c r="JZ88" s="690"/>
      <c r="KA88" s="746"/>
      <c r="KB88" s="718">
        <f t="shared" ref="KB88" si="1342">SUM(C93,O93,AA93,AM93,AY93,BK93,BW93)</f>
        <v>17</v>
      </c>
      <c r="KC88" s="714"/>
      <c r="KD88" s="714">
        <f t="shared" ref="KD88" si="1343">SUM(CI93,CU93,DG93,DS93,EE93,EQ93,FC93)</f>
        <v>12</v>
      </c>
      <c r="KE88" s="714"/>
      <c r="KF88" s="714">
        <f t="shared" ref="KF88" si="1344">SUM(FO93,GA93,GM93,GY93,HK93,HW93,II93)</f>
        <v>12</v>
      </c>
      <c r="KG88" s="759"/>
      <c r="KH88" s="761" t="s">
        <v>67</v>
      </c>
      <c r="KI88" s="67">
        <f t="shared" si="1307"/>
        <v>5</v>
      </c>
      <c r="KJ88" s="430">
        <f t="shared" ref="KJ88" si="1345">KI88/KB90</f>
        <v>1.3010668748373666E-3</v>
      </c>
      <c r="KK88" s="67">
        <f t="shared" si="1309"/>
        <v>7</v>
      </c>
      <c r="KL88" s="425">
        <f t="shared" ref="KL88" si="1346">KK88/KD90</f>
        <v>1.8243419338024498E-3</v>
      </c>
      <c r="KM88" s="67">
        <f t="shared" si="1311"/>
        <v>1</v>
      </c>
      <c r="KN88" s="425">
        <f>KM88/KF90</f>
        <v>2.5953802232026989E-4</v>
      </c>
    </row>
    <row r="89" spans="1:300" ht="19.5" thickBot="1" x14ac:dyDescent="0.3">
      <c r="A89" s="734"/>
      <c r="B89" s="436">
        <f t="shared" si="1312"/>
        <v>45662</v>
      </c>
      <c r="C89" s="10"/>
      <c r="D89" s="11"/>
      <c r="E89" s="61">
        <f t="shared" si="1313"/>
        <v>603</v>
      </c>
      <c r="F89" s="61">
        <f t="shared" si="1313"/>
        <v>54</v>
      </c>
      <c r="G89" s="11">
        <v>429</v>
      </c>
      <c r="H89" s="12">
        <f t="shared" si="1247"/>
        <v>0.75787728026533996</v>
      </c>
      <c r="I89" s="11">
        <v>28</v>
      </c>
      <c r="J89" s="12">
        <f t="shared" si="1314"/>
        <v>6.1269146608315096E-2</v>
      </c>
      <c r="K89" s="11"/>
      <c r="L89" s="11"/>
      <c r="M89" s="18"/>
      <c r="N89" s="20"/>
      <c r="O89" s="10"/>
      <c r="P89" s="11"/>
      <c r="Q89" s="61">
        <f t="shared" si="1315"/>
        <v>618</v>
      </c>
      <c r="R89" s="61">
        <f t="shared" si="1315"/>
        <v>55</v>
      </c>
      <c r="S89" s="11">
        <v>460</v>
      </c>
      <c r="T89" s="12">
        <f t="shared" si="1248"/>
        <v>0.78155339805825241</v>
      </c>
      <c r="U89" s="11">
        <v>23</v>
      </c>
      <c r="V89" s="12">
        <f t="shared" si="1249"/>
        <v>4.7619047619047616E-2</v>
      </c>
      <c r="W89" s="11"/>
      <c r="X89" s="11"/>
      <c r="Y89" s="18"/>
      <c r="Z89" s="20"/>
      <c r="AA89" s="10"/>
      <c r="AB89" s="11"/>
      <c r="AC89" s="61">
        <f t="shared" si="1316"/>
        <v>621</v>
      </c>
      <c r="AD89" s="61">
        <f t="shared" si="1316"/>
        <v>55</v>
      </c>
      <c r="AE89" s="11">
        <v>405</v>
      </c>
      <c r="AF89" s="12">
        <f t="shared" si="1250"/>
        <v>0.6843800322061192</v>
      </c>
      <c r="AG89" s="11">
        <v>20</v>
      </c>
      <c r="AH89" s="12">
        <f t="shared" si="1251"/>
        <v>4.7058823529411764E-2</v>
      </c>
      <c r="AI89" s="11"/>
      <c r="AJ89" s="11"/>
      <c r="AK89" s="18"/>
      <c r="AL89" s="20"/>
      <c r="AM89" s="10"/>
      <c r="AN89" s="11"/>
      <c r="AO89" s="61">
        <f t="shared" si="1317"/>
        <v>152</v>
      </c>
      <c r="AP89" s="61">
        <f t="shared" si="1317"/>
        <v>14</v>
      </c>
      <c r="AQ89" s="11">
        <v>109</v>
      </c>
      <c r="AR89" s="12">
        <f t="shared" si="1252"/>
        <v>0.75657894736842102</v>
      </c>
      <c r="AS89" s="11">
        <v>6</v>
      </c>
      <c r="AT89" s="12">
        <f t="shared" si="1253"/>
        <v>5.2173913043478258E-2</v>
      </c>
      <c r="AU89" s="11"/>
      <c r="AV89" s="11"/>
      <c r="AW89" s="18"/>
      <c r="AX89" s="20"/>
      <c r="AY89" s="10">
        <v>1</v>
      </c>
      <c r="AZ89" s="11"/>
      <c r="BA89" s="61">
        <f t="shared" si="1318"/>
        <v>610</v>
      </c>
      <c r="BB89" s="61">
        <f t="shared" si="1318"/>
        <v>55</v>
      </c>
      <c r="BC89" s="11">
        <v>388</v>
      </c>
      <c r="BD89" s="12">
        <f t="shared" si="1254"/>
        <v>0.67704918032786887</v>
      </c>
      <c r="BE89" s="11">
        <v>25</v>
      </c>
      <c r="BF89" s="12">
        <f t="shared" si="1255"/>
        <v>6.0532687651331719E-2</v>
      </c>
      <c r="BG89" s="11"/>
      <c r="BH89" s="11"/>
      <c r="BI89" s="18"/>
      <c r="BJ89" s="20"/>
      <c r="BK89" s="10"/>
      <c r="BL89" s="11"/>
      <c r="BM89" s="61">
        <f t="shared" si="1319"/>
        <v>616</v>
      </c>
      <c r="BN89" s="61">
        <f t="shared" si="1319"/>
        <v>55</v>
      </c>
      <c r="BO89" s="11">
        <v>435</v>
      </c>
      <c r="BP89" s="12">
        <f t="shared" si="1256"/>
        <v>0.74350649350649356</v>
      </c>
      <c r="BQ89" s="11">
        <v>23</v>
      </c>
      <c r="BR89" s="12">
        <f t="shared" si="1257"/>
        <v>5.0218340611353711E-2</v>
      </c>
      <c r="BS89" s="11"/>
      <c r="BT89" s="11"/>
      <c r="BU89" s="18"/>
      <c r="BV89" s="20"/>
      <c r="BW89" s="10"/>
      <c r="BX89" s="11"/>
      <c r="BY89" s="61">
        <f t="shared" si="1320"/>
        <v>612</v>
      </c>
      <c r="BZ89" s="61">
        <f t="shared" si="1320"/>
        <v>55</v>
      </c>
      <c r="CA89" s="11">
        <v>374</v>
      </c>
      <c r="CB89" s="12">
        <f t="shared" si="1258"/>
        <v>0.67647058823529416</v>
      </c>
      <c r="CC89" s="11">
        <v>40</v>
      </c>
      <c r="CD89" s="12">
        <f t="shared" si="1259"/>
        <v>9.6618357487922704E-2</v>
      </c>
      <c r="CE89" s="11"/>
      <c r="CF89" s="11"/>
      <c r="CG89" s="18"/>
      <c r="CH89" s="20"/>
      <c r="CI89" s="10"/>
      <c r="CJ89" s="11"/>
      <c r="CK89" s="61">
        <f t="shared" si="1321"/>
        <v>609</v>
      </c>
      <c r="CL89" s="61">
        <f t="shared" si="1321"/>
        <v>56</v>
      </c>
      <c r="CM89" s="11">
        <v>401</v>
      </c>
      <c r="CN89" s="12">
        <f t="shared" si="1260"/>
        <v>0.72249589490968802</v>
      </c>
      <c r="CO89" s="11">
        <v>39</v>
      </c>
      <c r="CP89" s="12">
        <f t="shared" si="1261"/>
        <v>8.8636363636363638E-2</v>
      </c>
      <c r="CQ89" s="11"/>
      <c r="CR89" s="11"/>
      <c r="CS89" s="18"/>
      <c r="CT89" s="20"/>
      <c r="CU89" s="10"/>
      <c r="CV89" s="11"/>
      <c r="CW89" s="61">
        <f t="shared" si="1322"/>
        <v>615</v>
      </c>
      <c r="CX89" s="61">
        <f t="shared" si="1322"/>
        <v>57</v>
      </c>
      <c r="CY89" s="11">
        <v>363</v>
      </c>
      <c r="CZ89" s="12">
        <f t="shared" si="1262"/>
        <v>0.65853658536585369</v>
      </c>
      <c r="DA89" s="11">
        <v>42</v>
      </c>
      <c r="DB89" s="12">
        <f t="shared" si="1263"/>
        <v>0.1037037037037037</v>
      </c>
      <c r="DC89" s="11"/>
      <c r="DD89" s="11"/>
      <c r="DE89" s="18"/>
      <c r="DF89" s="20"/>
      <c r="DG89" s="10"/>
      <c r="DH89" s="11"/>
      <c r="DI89" s="61">
        <f t="shared" si="1323"/>
        <v>614</v>
      </c>
      <c r="DJ89" s="61">
        <f t="shared" si="1323"/>
        <v>58</v>
      </c>
      <c r="DK89" s="11">
        <v>414</v>
      </c>
      <c r="DL89" s="12">
        <f t="shared" si="1264"/>
        <v>0.74104234527687296</v>
      </c>
      <c r="DM89" s="11">
        <v>41</v>
      </c>
      <c r="DN89" s="12">
        <f t="shared" si="1265"/>
        <v>9.0109890109890109E-2</v>
      </c>
      <c r="DO89" s="11"/>
      <c r="DP89" s="11"/>
      <c r="DQ89" s="18"/>
      <c r="DR89" s="20"/>
      <c r="DS89" s="10"/>
      <c r="DT89" s="11"/>
      <c r="DU89" s="61">
        <f t="shared" si="1324"/>
        <v>152</v>
      </c>
      <c r="DV89" s="61">
        <f t="shared" si="1324"/>
        <v>16</v>
      </c>
      <c r="DW89" s="11">
        <v>109</v>
      </c>
      <c r="DX89" s="12">
        <f t="shared" si="1266"/>
        <v>0.81578947368421051</v>
      </c>
      <c r="DY89" s="11">
        <v>15</v>
      </c>
      <c r="DZ89" s="12">
        <f t="shared" si="1267"/>
        <v>0.12096774193548387</v>
      </c>
      <c r="EA89" s="11"/>
      <c r="EB89" s="11"/>
      <c r="EC89" s="18"/>
      <c r="ED89" s="20"/>
      <c r="EE89" s="10"/>
      <c r="EF89" s="11"/>
      <c r="EG89" s="61">
        <f t="shared" si="1325"/>
        <v>612</v>
      </c>
      <c r="EH89" s="61">
        <f t="shared" si="1325"/>
        <v>58</v>
      </c>
      <c r="EI89" s="11">
        <v>424</v>
      </c>
      <c r="EJ89" s="12">
        <f t="shared" si="1268"/>
        <v>0.76470588235294112</v>
      </c>
      <c r="EK89" s="11">
        <v>44</v>
      </c>
      <c r="EL89" s="12">
        <f t="shared" si="1269"/>
        <v>9.4017094017094016E-2</v>
      </c>
      <c r="EM89" s="11"/>
      <c r="EN89" s="11"/>
      <c r="EO89" s="18"/>
      <c r="EP89" s="20"/>
      <c r="EQ89" s="10">
        <v>1</v>
      </c>
      <c r="ER89" s="11"/>
      <c r="ES89" s="61">
        <f t="shared" si="1326"/>
        <v>613</v>
      </c>
      <c r="ET89" s="61">
        <f t="shared" si="1326"/>
        <v>55</v>
      </c>
      <c r="EU89" s="11">
        <v>403</v>
      </c>
      <c r="EV89" s="12">
        <f t="shared" si="1270"/>
        <v>0.68678629690048942</v>
      </c>
      <c r="EW89" s="11">
        <v>18</v>
      </c>
      <c r="EX89" s="12">
        <f t="shared" si="1271"/>
        <v>4.2755344418052253E-2</v>
      </c>
      <c r="EY89" s="11"/>
      <c r="EZ89" s="11"/>
      <c r="FA89" s="18"/>
      <c r="FB89" s="20"/>
      <c r="FC89" s="10"/>
      <c r="FD89" s="11"/>
      <c r="FE89" s="61">
        <f t="shared" si="1327"/>
        <v>612</v>
      </c>
      <c r="FF89" s="61">
        <f t="shared" si="1327"/>
        <v>58</v>
      </c>
      <c r="FG89" s="11">
        <v>400</v>
      </c>
      <c r="FH89" s="12">
        <f t="shared" si="1272"/>
        <v>0.69281045751633985</v>
      </c>
      <c r="FI89" s="11">
        <v>24</v>
      </c>
      <c r="FJ89" s="12">
        <f t="shared" si="1273"/>
        <v>5.6603773584905662E-2</v>
      </c>
      <c r="FK89" s="11"/>
      <c r="FL89" s="11"/>
      <c r="FM89" s="18"/>
      <c r="FN89" s="20"/>
      <c r="FO89" s="10"/>
      <c r="FP89" s="11"/>
      <c r="FQ89" s="61">
        <f t="shared" si="1328"/>
        <v>614</v>
      </c>
      <c r="FR89" s="61">
        <f t="shared" si="1329"/>
        <v>57</v>
      </c>
      <c r="FS89" s="11">
        <v>415</v>
      </c>
      <c r="FT89" s="12">
        <f t="shared" si="1274"/>
        <v>0.72149837133550487</v>
      </c>
      <c r="FU89" s="11">
        <v>28</v>
      </c>
      <c r="FV89" s="12">
        <f t="shared" si="1275"/>
        <v>6.320541760722348E-2</v>
      </c>
      <c r="FW89" s="11"/>
      <c r="FX89" s="11"/>
      <c r="FY89" s="18"/>
      <c r="FZ89" s="20"/>
      <c r="GA89" s="10"/>
      <c r="GB89" s="11"/>
      <c r="GC89" s="61">
        <f t="shared" si="1330"/>
        <v>606</v>
      </c>
      <c r="GD89" s="61">
        <f t="shared" si="1330"/>
        <v>58</v>
      </c>
      <c r="GE89" s="11">
        <v>430</v>
      </c>
      <c r="GF89" s="12">
        <f t="shared" si="1276"/>
        <v>0.76732673267326734</v>
      </c>
      <c r="GG89" s="11">
        <v>35</v>
      </c>
      <c r="GH89" s="12">
        <f t="shared" si="1277"/>
        <v>7.5268817204301078E-2</v>
      </c>
      <c r="GI89" s="11"/>
      <c r="GJ89" s="11"/>
      <c r="GK89" s="18"/>
      <c r="GL89" s="20"/>
      <c r="GM89" s="10"/>
      <c r="GN89" s="11"/>
      <c r="GO89" s="61">
        <f t="shared" si="1331"/>
        <v>618</v>
      </c>
      <c r="GP89" s="61">
        <f t="shared" si="1331"/>
        <v>57</v>
      </c>
      <c r="GQ89" s="11">
        <v>436</v>
      </c>
      <c r="GR89" s="12">
        <f t="shared" si="1278"/>
        <v>0.72977346278317157</v>
      </c>
      <c r="GS89" s="11">
        <v>15</v>
      </c>
      <c r="GT89" s="12">
        <f t="shared" si="1279"/>
        <v>3.325942350332594E-2</v>
      </c>
      <c r="GU89" s="11"/>
      <c r="GV89" s="11"/>
      <c r="GW89" s="18"/>
      <c r="GX89" s="20"/>
      <c r="GY89" s="10">
        <v>1</v>
      </c>
      <c r="GZ89" s="11"/>
      <c r="HA89" s="61">
        <f t="shared" si="1332"/>
        <v>158</v>
      </c>
      <c r="HB89" s="61">
        <f t="shared" si="1332"/>
        <v>18</v>
      </c>
      <c r="HC89" s="11">
        <v>108</v>
      </c>
      <c r="HD89" s="12">
        <f t="shared" si="1280"/>
        <v>0.77215189873417722</v>
      </c>
      <c r="HE89" s="11">
        <v>14</v>
      </c>
      <c r="HF89" s="12">
        <f t="shared" si="1281"/>
        <v>0.11475409836065574</v>
      </c>
      <c r="HG89" s="11"/>
      <c r="HH89" s="11"/>
      <c r="HI89" s="18"/>
      <c r="HJ89" s="20"/>
      <c r="HK89" s="10"/>
      <c r="HL89" s="11"/>
      <c r="HM89" s="61">
        <f t="shared" si="1333"/>
        <v>618</v>
      </c>
      <c r="HN89" s="61">
        <f t="shared" si="1333"/>
        <v>58</v>
      </c>
      <c r="HO89" s="11">
        <v>427</v>
      </c>
      <c r="HP89" s="12">
        <f t="shared" si="1282"/>
        <v>0.74757281553398058</v>
      </c>
      <c r="HQ89" s="11">
        <v>35</v>
      </c>
      <c r="HR89" s="12">
        <f t="shared" si="1283"/>
        <v>7.575757575757576E-2</v>
      </c>
      <c r="HS89" s="11"/>
      <c r="HT89" s="11"/>
      <c r="HU89" s="18"/>
      <c r="HV89" s="20"/>
      <c r="HW89" s="10"/>
      <c r="HX89" s="11"/>
      <c r="HY89" s="61">
        <f t="shared" si="1334"/>
        <v>616</v>
      </c>
      <c r="HZ89" s="61">
        <f t="shared" si="1335"/>
        <v>58</v>
      </c>
      <c r="IA89" s="11">
        <v>422</v>
      </c>
      <c r="IB89" s="12">
        <f t="shared" si="1284"/>
        <v>0.75487012987012991</v>
      </c>
      <c r="IC89" s="11">
        <v>43</v>
      </c>
      <c r="ID89" s="12">
        <f t="shared" si="1285"/>
        <v>9.2473118279569888E-2</v>
      </c>
      <c r="IE89" s="11"/>
      <c r="IF89" s="11"/>
      <c r="IG89" s="18"/>
      <c r="IH89" s="20"/>
      <c r="II89" s="10"/>
      <c r="IJ89" s="11"/>
      <c r="IK89" s="61">
        <f t="shared" si="1336"/>
        <v>615</v>
      </c>
      <c r="IL89" s="61">
        <f t="shared" si="1337"/>
        <v>58</v>
      </c>
      <c r="IM89" s="11">
        <v>415</v>
      </c>
      <c r="IN89" s="12">
        <f t="shared" si="1286"/>
        <v>0.73170731707317072</v>
      </c>
      <c r="IO89" s="11">
        <v>35</v>
      </c>
      <c r="IP89" s="12">
        <f t="shared" si="1287"/>
        <v>7.7777777777777779E-2</v>
      </c>
      <c r="IQ89" s="11"/>
      <c r="IR89" s="11"/>
      <c r="IS89" s="18"/>
      <c r="IT89" s="20"/>
      <c r="IU89" s="10"/>
      <c r="IV89" s="11"/>
      <c r="IW89" s="61">
        <f t="shared" si="1338"/>
        <v>0</v>
      </c>
      <c r="IX89" s="61">
        <f t="shared" si="1339"/>
        <v>52</v>
      </c>
      <c r="IY89" s="11"/>
      <c r="IZ89" s="12" t="e">
        <f t="shared" si="1288"/>
        <v>#DIV/0!</v>
      </c>
      <c r="JA89" s="11"/>
      <c r="JB89" s="12" t="e">
        <f t="shared" si="1289"/>
        <v>#DIV/0!</v>
      </c>
      <c r="JC89" s="11"/>
      <c r="JD89" s="11"/>
      <c r="JE89" s="18"/>
      <c r="JF89" s="20"/>
      <c r="JG89" s="10">
        <f t="shared" si="1290"/>
        <v>3</v>
      </c>
      <c r="JH89" s="14">
        <f t="shared" si="1291"/>
        <v>0</v>
      </c>
      <c r="JI89" s="373">
        <f t="shared" si="1292"/>
        <v>11504</v>
      </c>
      <c r="JJ89" s="11">
        <f t="shared" si="711"/>
        <v>1117</v>
      </c>
      <c r="JK89" s="11">
        <f t="shared" si="1293"/>
        <v>8360</v>
      </c>
      <c r="JL89" s="79">
        <f t="shared" si="1294"/>
        <v>0.72670375521557717</v>
      </c>
      <c r="JM89" s="15">
        <f t="shared" si="1295"/>
        <v>593</v>
      </c>
      <c r="JN89" s="12">
        <f t="shared" si="1296"/>
        <v>7.0933014354066987E-2</v>
      </c>
      <c r="JO89" s="16">
        <v>57.3</v>
      </c>
      <c r="JP89" s="17">
        <v>7794</v>
      </c>
      <c r="JQ89" s="16">
        <f t="shared" si="1207"/>
        <v>93.229665071770341</v>
      </c>
      <c r="JR89" s="16">
        <v>237</v>
      </c>
      <c r="JS89" s="369">
        <f t="shared" si="1076"/>
        <v>0.3996627318718381</v>
      </c>
      <c r="JT89" s="18"/>
      <c r="JU89" s="21"/>
      <c r="JV89" s="404">
        <f t="shared" si="1298"/>
        <v>0.7215553235908142</v>
      </c>
      <c r="JW89" s="401">
        <f t="shared" si="1299"/>
        <v>0.71518160438986156</v>
      </c>
      <c r="JX89" s="406">
        <f t="shared" si="1300"/>
        <v>0.74330299089726914</v>
      </c>
      <c r="JY89" s="743"/>
      <c r="JZ89" s="690"/>
      <c r="KA89" s="746"/>
      <c r="KB89" s="719"/>
      <c r="KC89" s="716"/>
      <c r="KD89" s="716"/>
      <c r="KE89" s="716"/>
      <c r="KF89" s="716"/>
      <c r="KG89" s="760"/>
      <c r="KH89" s="758"/>
      <c r="KI89" s="67">
        <f t="shared" si="1307"/>
        <v>1</v>
      </c>
      <c r="KJ89" s="430">
        <f t="shared" ref="KJ89" si="1347">KI89/KB90</f>
        <v>2.6021337496747333E-4</v>
      </c>
      <c r="KK89" s="67">
        <f t="shared" si="1309"/>
        <v>1</v>
      </c>
      <c r="KL89" s="425">
        <f t="shared" ref="KL89" si="1348">KK89/KD90</f>
        <v>2.6062027625749283E-4</v>
      </c>
      <c r="KM89" s="67">
        <f t="shared" si="1311"/>
        <v>1</v>
      </c>
      <c r="KN89" s="425">
        <f>KM89/KF90</f>
        <v>2.5953802232026989E-4</v>
      </c>
    </row>
    <row r="90" spans="1:300" ht="19.5" thickTop="1" x14ac:dyDescent="0.25">
      <c r="A90" s="734"/>
      <c r="B90" s="436">
        <f>+B89+1</f>
        <v>45663</v>
      </c>
      <c r="C90" s="10"/>
      <c r="D90" s="11"/>
      <c r="E90" s="61">
        <f t="shared" si="1313"/>
        <v>603</v>
      </c>
      <c r="F90" s="61">
        <f t="shared" si="1313"/>
        <v>54</v>
      </c>
      <c r="G90" s="11">
        <v>458</v>
      </c>
      <c r="H90" s="12">
        <f t="shared" si="1247"/>
        <v>0.80597014925373134</v>
      </c>
      <c r="I90" s="11">
        <v>28</v>
      </c>
      <c r="J90" s="12">
        <f t="shared" si="1314"/>
        <v>5.7613168724279837E-2</v>
      </c>
      <c r="K90" s="13"/>
      <c r="L90" s="13"/>
      <c r="M90" s="25"/>
      <c r="N90" s="37"/>
      <c r="O90" s="10"/>
      <c r="P90" s="11"/>
      <c r="Q90" s="61">
        <f t="shared" si="1315"/>
        <v>618</v>
      </c>
      <c r="R90" s="61">
        <f t="shared" si="1315"/>
        <v>55</v>
      </c>
      <c r="S90" s="11">
        <v>461</v>
      </c>
      <c r="T90" s="12">
        <f t="shared" si="1248"/>
        <v>0.79611650485436891</v>
      </c>
      <c r="U90" s="11">
        <v>31</v>
      </c>
      <c r="V90" s="12">
        <f t="shared" si="1249"/>
        <v>6.3008130081300809E-2</v>
      </c>
      <c r="W90" s="13"/>
      <c r="X90" s="13"/>
      <c r="Y90" s="25"/>
      <c r="Z90" s="37"/>
      <c r="AA90" s="10">
        <v>1</v>
      </c>
      <c r="AB90" s="11"/>
      <c r="AC90" s="61">
        <f t="shared" si="1316"/>
        <v>620</v>
      </c>
      <c r="AD90" s="61">
        <f t="shared" si="1316"/>
        <v>55</v>
      </c>
      <c r="AE90" s="11">
        <v>390</v>
      </c>
      <c r="AF90" s="12">
        <f t="shared" si="1250"/>
        <v>0.6596774193548387</v>
      </c>
      <c r="AG90" s="11">
        <v>19</v>
      </c>
      <c r="AH90" s="12">
        <f t="shared" si="1251"/>
        <v>4.6454767726161368E-2</v>
      </c>
      <c r="AI90" s="13"/>
      <c r="AJ90" s="13"/>
      <c r="AK90" s="25"/>
      <c r="AL90" s="37"/>
      <c r="AM90" s="10"/>
      <c r="AN90" s="11"/>
      <c r="AO90" s="61">
        <f t="shared" si="1317"/>
        <v>152</v>
      </c>
      <c r="AP90" s="61">
        <f t="shared" si="1317"/>
        <v>14</v>
      </c>
      <c r="AQ90" s="11">
        <v>104</v>
      </c>
      <c r="AR90" s="12">
        <f t="shared" si="1252"/>
        <v>0.75657894736842102</v>
      </c>
      <c r="AS90" s="11">
        <v>11</v>
      </c>
      <c r="AT90" s="12">
        <f t="shared" si="1253"/>
        <v>9.5652173913043481E-2</v>
      </c>
      <c r="AU90" s="13"/>
      <c r="AV90" s="13"/>
      <c r="AW90" s="25"/>
      <c r="AX90" s="37"/>
      <c r="AY90" s="10"/>
      <c r="AZ90" s="11"/>
      <c r="BA90" s="61">
        <f t="shared" si="1318"/>
        <v>610</v>
      </c>
      <c r="BB90" s="61">
        <f t="shared" si="1318"/>
        <v>55</v>
      </c>
      <c r="BC90" s="11">
        <v>420</v>
      </c>
      <c r="BD90" s="12">
        <f t="shared" si="1254"/>
        <v>0.72295081967213115</v>
      </c>
      <c r="BE90" s="11">
        <v>21</v>
      </c>
      <c r="BF90" s="12">
        <f t="shared" si="1255"/>
        <v>4.7619047619047616E-2</v>
      </c>
      <c r="BG90" s="13"/>
      <c r="BH90" s="13"/>
      <c r="BI90" s="25"/>
      <c r="BJ90" s="37"/>
      <c r="BK90" s="10"/>
      <c r="BL90" s="11"/>
      <c r="BM90" s="61">
        <f t="shared" si="1319"/>
        <v>616</v>
      </c>
      <c r="BN90" s="61">
        <f t="shared" si="1319"/>
        <v>55</v>
      </c>
      <c r="BO90" s="11">
        <v>448</v>
      </c>
      <c r="BP90" s="12">
        <f t="shared" si="1256"/>
        <v>0.75811688311688308</v>
      </c>
      <c r="BQ90" s="11">
        <v>19</v>
      </c>
      <c r="BR90" s="12">
        <f t="shared" si="1257"/>
        <v>4.068522483940043E-2</v>
      </c>
      <c r="BS90" s="13"/>
      <c r="BT90" s="13"/>
      <c r="BU90" s="25"/>
      <c r="BV90" s="37"/>
      <c r="BW90" s="10">
        <v>1</v>
      </c>
      <c r="BX90" s="11"/>
      <c r="BY90" s="61">
        <f t="shared" si="1320"/>
        <v>611</v>
      </c>
      <c r="BZ90" s="61">
        <f t="shared" si="1320"/>
        <v>55</v>
      </c>
      <c r="CA90" s="11">
        <v>401</v>
      </c>
      <c r="CB90" s="12">
        <f t="shared" si="1258"/>
        <v>0.73977086743044185</v>
      </c>
      <c r="CC90" s="11">
        <v>51</v>
      </c>
      <c r="CD90" s="12">
        <f t="shared" si="1259"/>
        <v>0.11283185840707964</v>
      </c>
      <c r="CE90" s="13"/>
      <c r="CF90" s="13"/>
      <c r="CG90" s="25"/>
      <c r="CH90" s="37"/>
      <c r="CI90" s="10"/>
      <c r="CJ90" s="11"/>
      <c r="CK90" s="61">
        <f t="shared" si="1321"/>
        <v>609</v>
      </c>
      <c r="CL90" s="61">
        <f t="shared" si="1321"/>
        <v>56</v>
      </c>
      <c r="CM90" s="11">
        <v>411</v>
      </c>
      <c r="CN90" s="12">
        <f t="shared" si="1260"/>
        <v>0.71100164203612481</v>
      </c>
      <c r="CO90" s="11">
        <v>22</v>
      </c>
      <c r="CP90" s="12">
        <f t="shared" si="1261"/>
        <v>5.0808314087759814E-2</v>
      </c>
      <c r="CQ90" s="13"/>
      <c r="CR90" s="13"/>
      <c r="CS90" s="25"/>
      <c r="CT90" s="37"/>
      <c r="CU90" s="10"/>
      <c r="CV90" s="11"/>
      <c r="CW90" s="61">
        <f t="shared" si="1322"/>
        <v>615</v>
      </c>
      <c r="CX90" s="61">
        <f t="shared" si="1322"/>
        <v>57</v>
      </c>
      <c r="CY90" s="11">
        <v>406</v>
      </c>
      <c r="CZ90" s="12">
        <f t="shared" si="1262"/>
        <v>0.68292682926829273</v>
      </c>
      <c r="DA90" s="11">
        <v>14</v>
      </c>
      <c r="DB90" s="12">
        <f t="shared" si="1263"/>
        <v>3.3333333333333333E-2</v>
      </c>
      <c r="DC90" s="13"/>
      <c r="DD90" s="13"/>
      <c r="DE90" s="25"/>
      <c r="DF90" s="37"/>
      <c r="DG90" s="10"/>
      <c r="DH90" s="11"/>
      <c r="DI90" s="61">
        <f t="shared" si="1323"/>
        <v>614</v>
      </c>
      <c r="DJ90" s="61">
        <f t="shared" si="1323"/>
        <v>58</v>
      </c>
      <c r="DK90" s="11">
        <v>417</v>
      </c>
      <c r="DL90" s="12">
        <f t="shared" si="1264"/>
        <v>0.73941368078175895</v>
      </c>
      <c r="DM90" s="11">
        <v>37</v>
      </c>
      <c r="DN90" s="12">
        <f t="shared" si="1265"/>
        <v>8.1497797356828189E-2</v>
      </c>
      <c r="DO90" s="13"/>
      <c r="DP90" s="13"/>
      <c r="DQ90" s="25"/>
      <c r="DR90" s="37"/>
      <c r="DS90" s="10"/>
      <c r="DT90" s="11"/>
      <c r="DU90" s="61">
        <f t="shared" si="1324"/>
        <v>152</v>
      </c>
      <c r="DV90" s="61">
        <f t="shared" si="1324"/>
        <v>16</v>
      </c>
      <c r="DW90" s="11">
        <v>115</v>
      </c>
      <c r="DX90" s="12">
        <f t="shared" si="1266"/>
        <v>0.81578947368421051</v>
      </c>
      <c r="DY90" s="11">
        <v>9</v>
      </c>
      <c r="DZ90" s="12">
        <f t="shared" si="1267"/>
        <v>7.2580645161290328E-2</v>
      </c>
      <c r="EA90" s="13"/>
      <c r="EB90" s="13"/>
      <c r="EC90" s="25"/>
      <c r="ED90" s="37"/>
      <c r="EE90" s="10"/>
      <c r="EF90" s="11"/>
      <c r="EG90" s="61">
        <f t="shared" si="1325"/>
        <v>612</v>
      </c>
      <c r="EH90" s="61">
        <f t="shared" si="1325"/>
        <v>58</v>
      </c>
      <c r="EI90" s="11">
        <v>415</v>
      </c>
      <c r="EJ90" s="12">
        <f t="shared" si="1268"/>
        <v>0.72549019607843135</v>
      </c>
      <c r="EK90" s="11">
        <v>29</v>
      </c>
      <c r="EL90" s="12">
        <f t="shared" si="1269"/>
        <v>6.5315315315315314E-2</v>
      </c>
      <c r="EM90" s="13"/>
      <c r="EN90" s="13"/>
      <c r="EO90" s="25"/>
      <c r="EP90" s="37"/>
      <c r="EQ90" s="10"/>
      <c r="ER90" s="11"/>
      <c r="ES90" s="61">
        <f t="shared" si="1326"/>
        <v>613</v>
      </c>
      <c r="ET90" s="61">
        <f t="shared" si="1326"/>
        <v>55</v>
      </c>
      <c r="EU90" s="11">
        <v>418</v>
      </c>
      <c r="EV90" s="12">
        <f t="shared" si="1270"/>
        <v>0.72267536704730828</v>
      </c>
      <c r="EW90" s="11">
        <v>25</v>
      </c>
      <c r="EX90" s="12">
        <f t="shared" si="1271"/>
        <v>5.6433408577878104E-2</v>
      </c>
      <c r="EY90" s="13"/>
      <c r="EZ90" s="13"/>
      <c r="FA90" s="25"/>
      <c r="FB90" s="37"/>
      <c r="FC90" s="10">
        <v>1</v>
      </c>
      <c r="FD90" s="11"/>
      <c r="FE90" s="61">
        <f t="shared" si="1327"/>
        <v>611</v>
      </c>
      <c r="FF90" s="61">
        <f t="shared" si="1327"/>
        <v>58</v>
      </c>
      <c r="FG90" s="11">
        <v>431</v>
      </c>
      <c r="FH90" s="12">
        <f t="shared" si="1272"/>
        <v>0.74795417348608839</v>
      </c>
      <c r="FI90" s="11">
        <v>26</v>
      </c>
      <c r="FJ90" s="12">
        <f t="shared" si="1273"/>
        <v>5.689277899343545E-2</v>
      </c>
      <c r="FK90" s="13"/>
      <c r="FL90" s="13"/>
      <c r="FM90" s="25"/>
      <c r="FN90" s="37"/>
      <c r="FO90" s="10"/>
      <c r="FP90" s="11"/>
      <c r="FQ90" s="61">
        <f t="shared" si="1328"/>
        <v>614</v>
      </c>
      <c r="FR90" s="61">
        <f t="shared" si="1329"/>
        <v>57</v>
      </c>
      <c r="FS90" s="11">
        <v>415</v>
      </c>
      <c r="FT90" s="12">
        <f t="shared" si="1274"/>
        <v>0.73452768729641693</v>
      </c>
      <c r="FU90" s="11">
        <v>36</v>
      </c>
      <c r="FV90" s="12">
        <f t="shared" si="1275"/>
        <v>7.9822616407982258E-2</v>
      </c>
      <c r="FW90" s="13"/>
      <c r="FX90" s="13"/>
      <c r="FY90" s="25"/>
      <c r="FZ90" s="37"/>
      <c r="GA90" s="10"/>
      <c r="GB90" s="11"/>
      <c r="GC90" s="61">
        <f t="shared" si="1330"/>
        <v>606</v>
      </c>
      <c r="GD90" s="61">
        <f t="shared" si="1330"/>
        <v>58</v>
      </c>
      <c r="GE90" s="11">
        <v>442</v>
      </c>
      <c r="GF90" s="12">
        <f t="shared" si="1276"/>
        <v>0.76567656765676573</v>
      </c>
      <c r="GG90" s="11">
        <v>22</v>
      </c>
      <c r="GH90" s="12">
        <f t="shared" si="1277"/>
        <v>4.7413793103448273E-2</v>
      </c>
      <c r="GI90" s="13"/>
      <c r="GJ90" s="13"/>
      <c r="GK90" s="25"/>
      <c r="GL90" s="37"/>
      <c r="GM90" s="10"/>
      <c r="GN90" s="11"/>
      <c r="GO90" s="61">
        <f t="shared" si="1331"/>
        <v>618</v>
      </c>
      <c r="GP90" s="61">
        <f t="shared" si="1331"/>
        <v>57</v>
      </c>
      <c r="GQ90" s="11">
        <v>435</v>
      </c>
      <c r="GR90" s="12">
        <f t="shared" si="1278"/>
        <v>0.73786407766990292</v>
      </c>
      <c r="GS90" s="11">
        <v>21</v>
      </c>
      <c r="GT90" s="12">
        <f t="shared" si="1279"/>
        <v>4.6052631578947366E-2</v>
      </c>
      <c r="GU90" s="13"/>
      <c r="GV90" s="13"/>
      <c r="GW90" s="25"/>
      <c r="GX90" s="37"/>
      <c r="GY90" s="10">
        <v>1</v>
      </c>
      <c r="GZ90" s="11">
        <v>1</v>
      </c>
      <c r="HA90" s="61">
        <f t="shared" si="1332"/>
        <v>157</v>
      </c>
      <c r="HB90" s="61">
        <f t="shared" si="1332"/>
        <v>17</v>
      </c>
      <c r="HC90" s="11">
        <v>108</v>
      </c>
      <c r="HD90" s="12">
        <f t="shared" si="1280"/>
        <v>0.73248407643312097</v>
      </c>
      <c r="HE90" s="11">
        <v>7</v>
      </c>
      <c r="HF90" s="12">
        <f t="shared" si="1281"/>
        <v>6.0869565217391307E-2</v>
      </c>
      <c r="HG90" s="13"/>
      <c r="HH90" s="13"/>
      <c r="HI90" s="25"/>
      <c r="HJ90" s="37"/>
      <c r="HK90" s="10"/>
      <c r="HL90" s="11"/>
      <c r="HM90" s="61">
        <f t="shared" si="1333"/>
        <v>618</v>
      </c>
      <c r="HN90" s="61">
        <f t="shared" si="1333"/>
        <v>58</v>
      </c>
      <c r="HO90" s="11">
        <v>407</v>
      </c>
      <c r="HP90" s="12">
        <f t="shared" si="1282"/>
        <v>0.71682847896440127</v>
      </c>
      <c r="HQ90" s="11">
        <v>36</v>
      </c>
      <c r="HR90" s="12">
        <f t="shared" si="1283"/>
        <v>8.1264108352144468E-2</v>
      </c>
      <c r="HS90" s="13"/>
      <c r="HT90" s="13"/>
      <c r="HU90" s="25"/>
      <c r="HV90" s="37"/>
      <c r="HW90" s="10"/>
      <c r="HX90" s="11"/>
      <c r="HY90" s="61">
        <f t="shared" si="1334"/>
        <v>616</v>
      </c>
      <c r="HZ90" s="61">
        <f t="shared" si="1335"/>
        <v>58</v>
      </c>
      <c r="IA90" s="11">
        <v>439</v>
      </c>
      <c r="IB90" s="12">
        <f t="shared" si="1284"/>
        <v>0.74675324675324672</v>
      </c>
      <c r="IC90" s="11">
        <v>21</v>
      </c>
      <c r="ID90" s="12">
        <f t="shared" si="1285"/>
        <v>4.5652173913043478E-2</v>
      </c>
      <c r="IE90" s="13"/>
      <c r="IF90" s="13"/>
      <c r="IG90" s="25"/>
      <c r="IH90" s="37"/>
      <c r="II90" s="10"/>
      <c r="IJ90" s="11"/>
      <c r="IK90" s="61">
        <f t="shared" si="1336"/>
        <v>615</v>
      </c>
      <c r="IL90" s="61">
        <f t="shared" si="1337"/>
        <v>58</v>
      </c>
      <c r="IM90" s="11">
        <v>434</v>
      </c>
      <c r="IN90" s="12">
        <f t="shared" si="1286"/>
        <v>0.74146341463414633</v>
      </c>
      <c r="IO90" s="11">
        <v>22</v>
      </c>
      <c r="IP90" s="12">
        <f t="shared" si="1287"/>
        <v>4.8245614035087717E-2</v>
      </c>
      <c r="IQ90" s="13"/>
      <c r="IR90" s="13"/>
      <c r="IS90" s="25"/>
      <c r="IT90" s="37"/>
      <c r="IU90" s="10"/>
      <c r="IV90" s="11"/>
      <c r="IW90" s="61">
        <f t="shared" si="1338"/>
        <v>0</v>
      </c>
      <c r="IX90" s="61">
        <f t="shared" si="1339"/>
        <v>52</v>
      </c>
      <c r="IY90" s="11"/>
      <c r="IZ90" s="12" t="e">
        <f t="shared" si="1288"/>
        <v>#DIV/0!</v>
      </c>
      <c r="JA90" s="11"/>
      <c r="JB90" s="12" t="e">
        <f t="shared" si="1289"/>
        <v>#DIV/0!</v>
      </c>
      <c r="JC90" s="13"/>
      <c r="JD90" s="13"/>
      <c r="JE90" s="25"/>
      <c r="JF90" s="37"/>
      <c r="JG90" s="10">
        <f t="shared" si="1290"/>
        <v>4</v>
      </c>
      <c r="JH90" s="14">
        <f t="shared" si="1291"/>
        <v>1</v>
      </c>
      <c r="JI90" s="373">
        <f t="shared" si="1292"/>
        <v>11500</v>
      </c>
      <c r="JJ90" s="11">
        <f t="shared" si="711"/>
        <v>1116</v>
      </c>
      <c r="JK90" s="11">
        <f t="shared" si="1293"/>
        <v>8482</v>
      </c>
      <c r="JL90" s="79">
        <f t="shared" si="1294"/>
        <v>0.73756521739130432</v>
      </c>
      <c r="JM90" s="15">
        <f t="shared" si="1295"/>
        <v>507</v>
      </c>
      <c r="JN90" s="12">
        <f t="shared" si="1296"/>
        <v>5.9773638292855459E-2</v>
      </c>
      <c r="JO90" s="16">
        <v>56.5</v>
      </c>
      <c r="JP90" s="17">
        <v>7999</v>
      </c>
      <c r="JQ90" s="16">
        <f t="shared" si="1207"/>
        <v>94.305588304645127</v>
      </c>
      <c r="JR90" s="16">
        <v>197</v>
      </c>
      <c r="JS90" s="369">
        <f t="shared" si="1076"/>
        <v>0.38856015779092701</v>
      </c>
      <c r="JT90" s="23"/>
      <c r="JU90" s="399"/>
      <c r="JV90" s="404">
        <f t="shared" si="1298"/>
        <v>0.74725848563968666</v>
      </c>
      <c r="JW90" s="401">
        <f t="shared" si="1299"/>
        <v>0.72530057501306844</v>
      </c>
      <c r="JX90" s="406">
        <f t="shared" si="1300"/>
        <v>0.7401144640998959</v>
      </c>
      <c r="JY90" s="743"/>
      <c r="JZ90" s="690"/>
      <c r="KA90" s="746"/>
      <c r="KB90" s="718">
        <f t="shared" ref="KB90" si="1349">SUM(E83,Q83,AC83,AO83,BA83,BM83,BY83)</f>
        <v>3843</v>
      </c>
      <c r="KC90" s="714"/>
      <c r="KD90" s="714">
        <f t="shared" ref="KD90" si="1350">SUM(CK83,CW83,DI83,DU83,EG83,ES83,FE83)</f>
        <v>3837</v>
      </c>
      <c r="KE90" s="714"/>
      <c r="KF90" s="714">
        <f t="shared" ref="KF90" si="1351">SUM(FQ83,GC83,GO83,HA83,HM83,HY83,IK83)</f>
        <v>3853</v>
      </c>
      <c r="KG90" s="759"/>
      <c r="KH90" s="761" t="s">
        <v>65</v>
      </c>
      <c r="KI90" s="67">
        <f t="shared" si="1307"/>
        <v>2</v>
      </c>
      <c r="KJ90" s="430">
        <f t="shared" ref="KJ90" si="1352">KI90/KB90</f>
        <v>5.2042674993494666E-4</v>
      </c>
      <c r="KK90" s="67">
        <f t="shared" si="1309"/>
        <v>1</v>
      </c>
      <c r="KL90" s="425">
        <f t="shared" ref="KL90" si="1353">KK90/KD90</f>
        <v>2.6062027625749283E-4</v>
      </c>
      <c r="KM90" s="67">
        <f t="shared" si="1311"/>
        <v>1</v>
      </c>
      <c r="KN90" s="425">
        <f>KM90/KF90</f>
        <v>2.5953802232026989E-4</v>
      </c>
    </row>
    <row r="91" spans="1:300" ht="19.5" thickBot="1" x14ac:dyDescent="0.3">
      <c r="A91" s="734"/>
      <c r="B91" s="436">
        <f t="shared" ref="B91" si="1354">+B90+1</f>
        <v>45664</v>
      </c>
      <c r="C91" s="10"/>
      <c r="D91" s="11"/>
      <c r="E91" s="61">
        <f t="shared" si="1313"/>
        <v>603</v>
      </c>
      <c r="F91" s="61">
        <f t="shared" si="1313"/>
        <v>54</v>
      </c>
      <c r="G91" s="11">
        <v>459</v>
      </c>
      <c r="H91" s="12">
        <f t="shared" si="1247"/>
        <v>0.79436152570480933</v>
      </c>
      <c r="I91" s="11">
        <v>20</v>
      </c>
      <c r="J91" s="12">
        <f t="shared" si="1314"/>
        <v>4.1753653444676408E-2</v>
      </c>
      <c r="K91" s="13"/>
      <c r="L91" s="11"/>
      <c r="M91" s="25"/>
      <c r="N91" s="37"/>
      <c r="O91" s="10"/>
      <c r="P91" s="11"/>
      <c r="Q91" s="61">
        <f t="shared" si="1315"/>
        <v>618</v>
      </c>
      <c r="R91" s="61">
        <f t="shared" si="1315"/>
        <v>55</v>
      </c>
      <c r="S91" s="11">
        <v>447</v>
      </c>
      <c r="T91" s="12">
        <f t="shared" si="1248"/>
        <v>0.75889967637540456</v>
      </c>
      <c r="U91" s="11">
        <v>22</v>
      </c>
      <c r="V91" s="12">
        <f t="shared" si="1249"/>
        <v>4.6908315565031986E-2</v>
      </c>
      <c r="W91" s="13"/>
      <c r="X91" s="11"/>
      <c r="Y91" s="25"/>
      <c r="Z91" s="37"/>
      <c r="AA91" s="10"/>
      <c r="AB91" s="11"/>
      <c r="AC91" s="61">
        <f t="shared" si="1316"/>
        <v>620</v>
      </c>
      <c r="AD91" s="61">
        <f t="shared" si="1316"/>
        <v>55</v>
      </c>
      <c r="AE91" s="11">
        <v>425</v>
      </c>
      <c r="AF91" s="12">
        <f t="shared" si="1250"/>
        <v>0.717741935483871</v>
      </c>
      <c r="AG91" s="11">
        <v>20</v>
      </c>
      <c r="AH91" s="12">
        <f t="shared" si="1251"/>
        <v>4.49438202247191E-2</v>
      </c>
      <c r="AI91" s="13"/>
      <c r="AJ91" s="11"/>
      <c r="AK91" s="25"/>
      <c r="AL91" s="37"/>
      <c r="AM91" s="10">
        <v>1</v>
      </c>
      <c r="AN91" s="11"/>
      <c r="AO91" s="61">
        <f t="shared" si="1317"/>
        <v>151</v>
      </c>
      <c r="AP91" s="61">
        <f t="shared" si="1317"/>
        <v>14</v>
      </c>
      <c r="AQ91" s="11">
        <v>103</v>
      </c>
      <c r="AR91" s="12">
        <f t="shared" si="1252"/>
        <v>0.75496688741721851</v>
      </c>
      <c r="AS91" s="11">
        <v>11</v>
      </c>
      <c r="AT91" s="12">
        <f t="shared" si="1253"/>
        <v>9.6491228070175433E-2</v>
      </c>
      <c r="AU91" s="13"/>
      <c r="AV91" s="11"/>
      <c r="AW91" s="25"/>
      <c r="AX91" s="37"/>
      <c r="AY91" s="10"/>
      <c r="AZ91" s="11"/>
      <c r="BA91" s="61">
        <f t="shared" si="1318"/>
        <v>610</v>
      </c>
      <c r="BB91" s="61">
        <f t="shared" si="1318"/>
        <v>55</v>
      </c>
      <c r="BC91" s="11">
        <v>407</v>
      </c>
      <c r="BD91" s="12">
        <f t="shared" si="1254"/>
        <v>0.70491803278688525</v>
      </c>
      <c r="BE91" s="11">
        <v>23</v>
      </c>
      <c r="BF91" s="12">
        <f t="shared" si="1255"/>
        <v>5.3488372093023255E-2</v>
      </c>
      <c r="BG91" s="13"/>
      <c r="BH91" s="11"/>
      <c r="BI91" s="25"/>
      <c r="BJ91" s="37"/>
      <c r="BK91" s="10"/>
      <c r="BL91" s="11"/>
      <c r="BM91" s="61">
        <f t="shared" si="1319"/>
        <v>616</v>
      </c>
      <c r="BN91" s="61">
        <f t="shared" si="1319"/>
        <v>55</v>
      </c>
      <c r="BO91" s="11">
        <v>469</v>
      </c>
      <c r="BP91" s="12">
        <f t="shared" si="1256"/>
        <v>0.79383116883116878</v>
      </c>
      <c r="BQ91" s="11">
        <v>20</v>
      </c>
      <c r="BR91" s="12">
        <f t="shared" si="1257"/>
        <v>4.0899795501022497E-2</v>
      </c>
      <c r="BS91" s="13"/>
      <c r="BT91" s="11"/>
      <c r="BU91" s="25"/>
      <c r="BV91" s="37"/>
      <c r="BW91" s="10"/>
      <c r="BX91" s="11"/>
      <c r="BY91" s="61">
        <f t="shared" si="1320"/>
        <v>611</v>
      </c>
      <c r="BZ91" s="61">
        <f t="shared" si="1320"/>
        <v>55</v>
      </c>
      <c r="CA91" s="11">
        <v>427</v>
      </c>
      <c r="CB91" s="12">
        <f t="shared" si="1258"/>
        <v>0.7725040916530278</v>
      </c>
      <c r="CC91" s="11">
        <v>45</v>
      </c>
      <c r="CD91" s="12">
        <f t="shared" si="1259"/>
        <v>9.5338983050847453E-2</v>
      </c>
      <c r="CE91" s="13"/>
      <c r="CF91" s="11"/>
      <c r="CG91" s="25"/>
      <c r="CH91" s="37"/>
      <c r="CI91" s="10"/>
      <c r="CJ91" s="11"/>
      <c r="CK91" s="61">
        <f t="shared" si="1321"/>
        <v>609</v>
      </c>
      <c r="CL91" s="61">
        <f t="shared" si="1321"/>
        <v>56</v>
      </c>
      <c r="CM91" s="11">
        <v>414</v>
      </c>
      <c r="CN91" s="12">
        <f t="shared" si="1260"/>
        <v>0.74220032840722494</v>
      </c>
      <c r="CO91" s="11">
        <v>38</v>
      </c>
      <c r="CP91" s="12">
        <f t="shared" si="1261"/>
        <v>8.4070796460176997E-2</v>
      </c>
      <c r="CQ91" s="13"/>
      <c r="CR91" s="11"/>
      <c r="CS91" s="25"/>
      <c r="CT91" s="37"/>
      <c r="CU91" s="10"/>
      <c r="CV91" s="11"/>
      <c r="CW91" s="61">
        <f t="shared" si="1322"/>
        <v>615</v>
      </c>
      <c r="CX91" s="61">
        <f t="shared" si="1322"/>
        <v>57</v>
      </c>
      <c r="CY91" s="11">
        <v>407</v>
      </c>
      <c r="CZ91" s="12">
        <f t="shared" si="1262"/>
        <v>0.72357723577235777</v>
      </c>
      <c r="DA91" s="11">
        <v>38</v>
      </c>
      <c r="DB91" s="12">
        <f t="shared" si="1263"/>
        <v>8.5393258426966295E-2</v>
      </c>
      <c r="DC91" s="13"/>
      <c r="DD91" s="11"/>
      <c r="DE91" s="25"/>
      <c r="DF91" s="37"/>
      <c r="DG91" s="10"/>
      <c r="DH91" s="11"/>
      <c r="DI91" s="61">
        <f t="shared" si="1323"/>
        <v>614</v>
      </c>
      <c r="DJ91" s="61">
        <f t="shared" si="1323"/>
        <v>58</v>
      </c>
      <c r="DK91" s="11">
        <v>447</v>
      </c>
      <c r="DL91" s="12">
        <f t="shared" si="1264"/>
        <v>0.77687296416938112</v>
      </c>
      <c r="DM91" s="11">
        <v>30</v>
      </c>
      <c r="DN91" s="12">
        <f t="shared" si="1265"/>
        <v>6.2893081761006289E-2</v>
      </c>
      <c r="DO91" s="13"/>
      <c r="DP91" s="11"/>
      <c r="DQ91" s="25"/>
      <c r="DR91" s="37"/>
      <c r="DS91" s="10"/>
      <c r="DT91" s="11"/>
      <c r="DU91" s="61">
        <f t="shared" si="1324"/>
        <v>152</v>
      </c>
      <c r="DV91" s="61">
        <f t="shared" si="1324"/>
        <v>16</v>
      </c>
      <c r="DW91" s="11">
        <v>104</v>
      </c>
      <c r="DX91" s="12">
        <f t="shared" si="1266"/>
        <v>0.76315789473684215</v>
      </c>
      <c r="DY91" s="11">
        <v>12</v>
      </c>
      <c r="DZ91" s="12">
        <f t="shared" si="1267"/>
        <v>0.10344827586206896</v>
      </c>
      <c r="EA91" s="13"/>
      <c r="EB91" s="11"/>
      <c r="EC91" s="25"/>
      <c r="ED91" s="37"/>
      <c r="EE91" s="10"/>
      <c r="EF91" s="11"/>
      <c r="EG91" s="61">
        <f t="shared" si="1325"/>
        <v>612</v>
      </c>
      <c r="EH91" s="61">
        <f t="shared" si="1325"/>
        <v>58</v>
      </c>
      <c r="EI91" s="11">
        <v>411</v>
      </c>
      <c r="EJ91" s="12">
        <f t="shared" si="1268"/>
        <v>0.72222222222222221</v>
      </c>
      <c r="EK91" s="11">
        <v>31</v>
      </c>
      <c r="EL91" s="12">
        <f t="shared" si="1269"/>
        <v>7.0135746606334842E-2</v>
      </c>
      <c r="EM91" s="13"/>
      <c r="EN91" s="11"/>
      <c r="EO91" s="25"/>
      <c r="EP91" s="37"/>
      <c r="EQ91" s="10"/>
      <c r="ER91" s="11"/>
      <c r="ES91" s="61">
        <f t="shared" si="1326"/>
        <v>613</v>
      </c>
      <c r="ET91" s="61">
        <f t="shared" si="1326"/>
        <v>55</v>
      </c>
      <c r="EU91" s="11">
        <v>405</v>
      </c>
      <c r="EV91" s="12">
        <f t="shared" si="1270"/>
        <v>0.69820554649265909</v>
      </c>
      <c r="EW91" s="11">
        <v>23</v>
      </c>
      <c r="EX91" s="12">
        <f t="shared" si="1271"/>
        <v>5.3738317757009345E-2</v>
      </c>
      <c r="EY91" s="13"/>
      <c r="EZ91" s="11"/>
      <c r="FA91" s="25"/>
      <c r="FB91" s="37"/>
      <c r="FC91" s="10">
        <v>1</v>
      </c>
      <c r="FD91" s="11"/>
      <c r="FE91" s="61">
        <f t="shared" si="1327"/>
        <v>610</v>
      </c>
      <c r="FF91" s="61">
        <f t="shared" si="1327"/>
        <v>58</v>
      </c>
      <c r="FG91" s="11">
        <v>413</v>
      </c>
      <c r="FH91" s="12">
        <f t="shared" si="1272"/>
        <v>0.72459016393442621</v>
      </c>
      <c r="FI91" s="11">
        <v>29</v>
      </c>
      <c r="FJ91" s="12">
        <f t="shared" si="1273"/>
        <v>6.561085972850679E-2</v>
      </c>
      <c r="FK91" s="13"/>
      <c r="FL91" s="11"/>
      <c r="FM91" s="25"/>
      <c r="FN91" s="37"/>
      <c r="FO91" s="10"/>
      <c r="FP91" s="11"/>
      <c r="FQ91" s="61">
        <f t="shared" si="1328"/>
        <v>614</v>
      </c>
      <c r="FR91" s="61">
        <f t="shared" si="1329"/>
        <v>57</v>
      </c>
      <c r="FS91" s="11">
        <v>402</v>
      </c>
      <c r="FT91" s="12">
        <f t="shared" si="1274"/>
        <v>0.69218241042345274</v>
      </c>
      <c r="FU91" s="11">
        <v>23</v>
      </c>
      <c r="FV91" s="12">
        <f t="shared" si="1275"/>
        <v>5.4117647058823527E-2</v>
      </c>
      <c r="FW91" s="13"/>
      <c r="FX91" s="11"/>
      <c r="FY91" s="25"/>
      <c r="FZ91" s="37"/>
      <c r="GA91" s="10"/>
      <c r="GB91" s="11"/>
      <c r="GC91" s="61">
        <f t="shared" si="1330"/>
        <v>606</v>
      </c>
      <c r="GD91" s="61">
        <f t="shared" si="1330"/>
        <v>58</v>
      </c>
      <c r="GE91" s="11">
        <v>411</v>
      </c>
      <c r="GF91" s="12">
        <f t="shared" si="1276"/>
        <v>0.73102310231023104</v>
      </c>
      <c r="GG91" s="11">
        <v>32</v>
      </c>
      <c r="GH91" s="12">
        <f t="shared" si="1277"/>
        <v>7.2234762979683967E-2</v>
      </c>
      <c r="GI91" s="13"/>
      <c r="GJ91" s="11"/>
      <c r="GK91" s="25"/>
      <c r="GL91" s="37"/>
      <c r="GM91" s="10"/>
      <c r="GN91" s="11"/>
      <c r="GO91" s="61">
        <f t="shared" si="1331"/>
        <v>618</v>
      </c>
      <c r="GP91" s="61">
        <f t="shared" si="1331"/>
        <v>57</v>
      </c>
      <c r="GQ91" s="11">
        <v>422</v>
      </c>
      <c r="GR91" s="12">
        <f t="shared" si="1278"/>
        <v>0.70873786407766992</v>
      </c>
      <c r="GS91" s="11">
        <v>16</v>
      </c>
      <c r="GT91" s="12">
        <f t="shared" si="1279"/>
        <v>3.6529680365296802E-2</v>
      </c>
      <c r="GU91" s="13"/>
      <c r="GV91" s="11"/>
      <c r="GW91" s="25"/>
      <c r="GX91" s="37"/>
      <c r="GY91" s="10"/>
      <c r="GZ91" s="11"/>
      <c r="HA91" s="61">
        <f t="shared" si="1332"/>
        <v>157</v>
      </c>
      <c r="HB91" s="61">
        <f t="shared" si="1332"/>
        <v>17</v>
      </c>
      <c r="HC91" s="11">
        <v>100</v>
      </c>
      <c r="HD91" s="12">
        <f t="shared" si="1280"/>
        <v>0.68152866242038213</v>
      </c>
      <c r="HE91" s="11">
        <v>7</v>
      </c>
      <c r="HF91" s="12">
        <f t="shared" si="1281"/>
        <v>6.5420560747663545E-2</v>
      </c>
      <c r="HG91" s="13"/>
      <c r="HH91" s="11"/>
      <c r="HI91" s="25"/>
      <c r="HJ91" s="37"/>
      <c r="HK91" s="10"/>
      <c r="HL91" s="11"/>
      <c r="HM91" s="61">
        <f t="shared" si="1333"/>
        <v>618</v>
      </c>
      <c r="HN91" s="61">
        <f t="shared" si="1333"/>
        <v>58</v>
      </c>
      <c r="HO91" s="11">
        <v>406</v>
      </c>
      <c r="HP91" s="12">
        <f t="shared" si="1282"/>
        <v>0.69255663430420711</v>
      </c>
      <c r="HQ91" s="11">
        <v>22</v>
      </c>
      <c r="HR91" s="12">
        <f t="shared" si="1283"/>
        <v>5.1401869158878503E-2</v>
      </c>
      <c r="HS91" s="13"/>
      <c r="HT91" s="11"/>
      <c r="HU91" s="25"/>
      <c r="HV91" s="37"/>
      <c r="HW91" s="10">
        <v>1</v>
      </c>
      <c r="HX91" s="11"/>
      <c r="HY91" s="61">
        <f t="shared" si="1334"/>
        <v>615</v>
      </c>
      <c r="HZ91" s="61">
        <f t="shared" si="1335"/>
        <v>58</v>
      </c>
      <c r="IA91" s="11">
        <v>410</v>
      </c>
      <c r="IB91" s="12">
        <f t="shared" si="1284"/>
        <v>0.71219512195121948</v>
      </c>
      <c r="IC91" s="11">
        <v>28</v>
      </c>
      <c r="ID91" s="12">
        <f t="shared" si="1285"/>
        <v>6.3926940639269403E-2</v>
      </c>
      <c r="IE91" s="13"/>
      <c r="IF91" s="11"/>
      <c r="IG91" s="25"/>
      <c r="IH91" s="37"/>
      <c r="II91" s="10"/>
      <c r="IJ91" s="11"/>
      <c r="IK91" s="61">
        <f t="shared" si="1336"/>
        <v>615</v>
      </c>
      <c r="IL91" s="61">
        <f t="shared" si="1337"/>
        <v>58</v>
      </c>
      <c r="IM91" s="11">
        <v>409</v>
      </c>
      <c r="IN91" s="12">
        <f t="shared" si="1286"/>
        <v>0.71382113821138216</v>
      </c>
      <c r="IO91" s="11">
        <v>30</v>
      </c>
      <c r="IP91" s="12">
        <f t="shared" si="1287"/>
        <v>6.8337129840546698E-2</v>
      </c>
      <c r="IQ91" s="13"/>
      <c r="IR91" s="11"/>
      <c r="IS91" s="25"/>
      <c r="IT91" s="37"/>
      <c r="IU91" s="10"/>
      <c r="IV91" s="11"/>
      <c r="IW91" s="61">
        <f t="shared" si="1338"/>
        <v>0</v>
      </c>
      <c r="IX91" s="61">
        <f t="shared" si="1339"/>
        <v>52</v>
      </c>
      <c r="IY91" s="11"/>
      <c r="IZ91" s="12" t="e">
        <f t="shared" si="1288"/>
        <v>#DIV/0!</v>
      </c>
      <c r="JA91" s="11"/>
      <c r="JB91" s="12" t="e">
        <f t="shared" si="1289"/>
        <v>#DIV/0!</v>
      </c>
      <c r="JC91" s="13"/>
      <c r="JD91" s="11"/>
      <c r="JE91" s="25"/>
      <c r="JF91" s="37"/>
      <c r="JG91" s="10">
        <f t="shared" si="1290"/>
        <v>3</v>
      </c>
      <c r="JH91" s="14">
        <f t="shared" si="1291"/>
        <v>0</v>
      </c>
      <c r="JI91" s="373">
        <f t="shared" si="1292"/>
        <v>11497</v>
      </c>
      <c r="JJ91" s="11">
        <f t="shared" si="711"/>
        <v>1116</v>
      </c>
      <c r="JK91" s="11">
        <f t="shared" si="1293"/>
        <v>8418</v>
      </c>
      <c r="JL91" s="79">
        <f t="shared" si="1294"/>
        <v>0.73219100634948242</v>
      </c>
      <c r="JM91" s="15">
        <f t="shared" si="1295"/>
        <v>520</v>
      </c>
      <c r="JN91" s="12">
        <f t="shared" si="1296"/>
        <v>6.177239249227845E-2</v>
      </c>
      <c r="JO91" s="16">
        <v>58.6</v>
      </c>
      <c r="JP91" s="17">
        <v>7883</v>
      </c>
      <c r="JQ91" s="16">
        <f t="shared" si="1207"/>
        <v>93.644571157044425</v>
      </c>
      <c r="JR91" s="16">
        <v>200</v>
      </c>
      <c r="JS91" s="369">
        <f t="shared" si="1076"/>
        <v>0.38461538461538464</v>
      </c>
      <c r="JT91" s="23"/>
      <c r="JU91" s="399"/>
      <c r="JV91" s="404">
        <f t="shared" si="1298"/>
        <v>0.75685557586837293</v>
      </c>
      <c r="JW91" s="401">
        <f t="shared" si="1299"/>
        <v>0.73254901960784313</v>
      </c>
      <c r="JX91" s="406">
        <f t="shared" si="1300"/>
        <v>0.70725995316159251</v>
      </c>
      <c r="JY91" s="743"/>
      <c r="JZ91" s="690"/>
      <c r="KA91" s="746"/>
      <c r="KB91" s="719"/>
      <c r="KC91" s="716"/>
      <c r="KD91" s="716"/>
      <c r="KE91" s="716"/>
      <c r="KF91" s="716"/>
      <c r="KG91" s="760"/>
      <c r="KH91" s="758"/>
      <c r="KI91" s="67">
        <f t="shared" si="1307"/>
        <v>1</v>
      </c>
      <c r="KJ91" s="430">
        <f t="shared" ref="KJ91" si="1355">KI91/KB90</f>
        <v>2.6021337496747333E-4</v>
      </c>
      <c r="KK91" s="67">
        <f t="shared" si="1309"/>
        <v>1</v>
      </c>
      <c r="KL91" s="425">
        <f t="shared" ref="KL91" si="1356">KK91/KD90</f>
        <v>2.6062027625749283E-4</v>
      </c>
      <c r="KM91" s="67">
        <f t="shared" si="1311"/>
        <v>1</v>
      </c>
      <c r="KN91" s="425">
        <f>KM91/KF90</f>
        <v>2.5953802232026989E-4</v>
      </c>
    </row>
    <row r="92" spans="1:300" ht="20.25" thickTop="1" thickBot="1" x14ac:dyDescent="0.3">
      <c r="A92" s="734"/>
      <c r="B92" s="436">
        <f t="shared" si="1312"/>
        <v>45665</v>
      </c>
      <c r="C92" s="10"/>
      <c r="D92" s="11"/>
      <c r="E92" s="61">
        <f t="shared" si="1313"/>
        <v>603</v>
      </c>
      <c r="F92" s="61">
        <f t="shared" si="1313"/>
        <v>54</v>
      </c>
      <c r="G92" s="11">
        <v>442</v>
      </c>
      <c r="H92" s="12">
        <f t="shared" si="1247"/>
        <v>0.76782752902155882</v>
      </c>
      <c r="I92" s="11">
        <v>21</v>
      </c>
      <c r="J92" s="12">
        <f t="shared" si="1314"/>
        <v>4.5356371490280781E-2</v>
      </c>
      <c r="K92" s="13"/>
      <c r="L92" s="11"/>
      <c r="M92" s="38"/>
      <c r="N92" s="39"/>
      <c r="O92" s="10"/>
      <c r="P92" s="11"/>
      <c r="Q92" s="61">
        <f t="shared" si="1315"/>
        <v>618</v>
      </c>
      <c r="R92" s="61">
        <f t="shared" si="1315"/>
        <v>55</v>
      </c>
      <c r="S92" s="11">
        <v>439</v>
      </c>
      <c r="T92" s="12">
        <f t="shared" si="1248"/>
        <v>0.74433656957928807</v>
      </c>
      <c r="U92" s="11">
        <v>21</v>
      </c>
      <c r="V92" s="12">
        <f t="shared" si="1249"/>
        <v>4.5652173913043478E-2</v>
      </c>
      <c r="W92" s="13"/>
      <c r="X92" s="11"/>
      <c r="Y92" s="38"/>
      <c r="Z92" s="39"/>
      <c r="AA92" s="10">
        <v>1</v>
      </c>
      <c r="AB92" s="11"/>
      <c r="AC92" s="61">
        <f t="shared" si="1316"/>
        <v>619</v>
      </c>
      <c r="AD92" s="61">
        <f t="shared" si="1316"/>
        <v>55</v>
      </c>
      <c r="AE92" s="11">
        <v>403</v>
      </c>
      <c r="AF92" s="12">
        <f t="shared" si="1250"/>
        <v>0.69628432956381259</v>
      </c>
      <c r="AG92" s="11">
        <v>28</v>
      </c>
      <c r="AH92" s="12">
        <f t="shared" si="1251"/>
        <v>6.4965197215777259E-2</v>
      </c>
      <c r="AI92" s="13"/>
      <c r="AJ92" s="11"/>
      <c r="AK92" s="38"/>
      <c r="AL92" s="39"/>
      <c r="AM92" s="10">
        <v>1</v>
      </c>
      <c r="AN92" s="11"/>
      <c r="AO92" s="61">
        <f t="shared" si="1317"/>
        <v>150</v>
      </c>
      <c r="AP92" s="61">
        <f t="shared" si="1317"/>
        <v>14</v>
      </c>
      <c r="AQ92" s="11">
        <v>102</v>
      </c>
      <c r="AR92" s="12">
        <f t="shared" si="1252"/>
        <v>0.7466666666666667</v>
      </c>
      <c r="AS92" s="11">
        <v>10</v>
      </c>
      <c r="AT92" s="12">
        <f t="shared" si="1253"/>
        <v>8.9285714285714288E-2</v>
      </c>
      <c r="AU92" s="13"/>
      <c r="AV92" s="11"/>
      <c r="AW92" s="38"/>
      <c r="AX92" s="39"/>
      <c r="AY92" s="10">
        <v>1</v>
      </c>
      <c r="AZ92" s="11"/>
      <c r="BA92" s="61">
        <f t="shared" si="1318"/>
        <v>609</v>
      </c>
      <c r="BB92" s="61">
        <f t="shared" si="1318"/>
        <v>55</v>
      </c>
      <c r="BC92" s="11">
        <v>400</v>
      </c>
      <c r="BD92" s="12">
        <f t="shared" si="1254"/>
        <v>0.69129720853858789</v>
      </c>
      <c r="BE92" s="11">
        <v>21</v>
      </c>
      <c r="BF92" s="12">
        <f t="shared" si="1255"/>
        <v>4.9881235154394299E-2</v>
      </c>
      <c r="BG92" s="13"/>
      <c r="BH92" s="11"/>
      <c r="BI92" s="38"/>
      <c r="BJ92" s="39"/>
      <c r="BK92" s="10"/>
      <c r="BL92" s="11"/>
      <c r="BM92" s="61">
        <f t="shared" si="1319"/>
        <v>616</v>
      </c>
      <c r="BN92" s="61">
        <f t="shared" si="1319"/>
        <v>55</v>
      </c>
      <c r="BO92" s="11">
        <v>434</v>
      </c>
      <c r="BP92" s="12">
        <f t="shared" si="1256"/>
        <v>0.73051948051948057</v>
      </c>
      <c r="BQ92" s="11">
        <v>16</v>
      </c>
      <c r="BR92" s="12">
        <f t="shared" si="1257"/>
        <v>3.5555555555555556E-2</v>
      </c>
      <c r="BS92" s="13"/>
      <c r="BT92" s="11"/>
      <c r="BU92" s="38"/>
      <c r="BV92" s="39"/>
      <c r="BW92" s="10"/>
      <c r="BX92" s="11"/>
      <c r="BY92" s="61">
        <f t="shared" si="1320"/>
        <v>611</v>
      </c>
      <c r="BZ92" s="61">
        <f t="shared" si="1320"/>
        <v>55</v>
      </c>
      <c r="CA92" s="11">
        <v>400</v>
      </c>
      <c r="CB92" s="12">
        <f t="shared" si="1258"/>
        <v>0.71194762684124391</v>
      </c>
      <c r="CC92" s="11">
        <v>35</v>
      </c>
      <c r="CD92" s="12">
        <f t="shared" si="1259"/>
        <v>8.0459770114942528E-2</v>
      </c>
      <c r="CE92" s="13"/>
      <c r="CF92" s="11"/>
      <c r="CG92" s="38"/>
      <c r="CH92" s="39"/>
      <c r="CI92" s="10"/>
      <c r="CJ92" s="11"/>
      <c r="CK92" s="61">
        <f t="shared" si="1321"/>
        <v>609</v>
      </c>
      <c r="CL92" s="61">
        <f t="shared" si="1321"/>
        <v>56</v>
      </c>
      <c r="CM92" s="11">
        <v>400</v>
      </c>
      <c r="CN92" s="12">
        <f t="shared" si="1260"/>
        <v>0.7142857142857143</v>
      </c>
      <c r="CO92" s="11">
        <v>35</v>
      </c>
      <c r="CP92" s="12">
        <f t="shared" si="1261"/>
        <v>8.0459770114942528E-2</v>
      </c>
      <c r="CQ92" s="13"/>
      <c r="CR92" s="11"/>
      <c r="CS92" s="38"/>
      <c r="CT92" s="39"/>
      <c r="CU92" s="10"/>
      <c r="CV92" s="11"/>
      <c r="CW92" s="61">
        <f t="shared" si="1322"/>
        <v>615</v>
      </c>
      <c r="CX92" s="61">
        <f t="shared" si="1322"/>
        <v>57</v>
      </c>
      <c r="CY92" s="11">
        <v>404</v>
      </c>
      <c r="CZ92" s="12">
        <f t="shared" si="1262"/>
        <v>0.71382113821138216</v>
      </c>
      <c r="DA92" s="11">
        <v>35</v>
      </c>
      <c r="DB92" s="12">
        <f t="shared" si="1263"/>
        <v>7.9726651480637817E-2</v>
      </c>
      <c r="DC92" s="13"/>
      <c r="DD92" s="11"/>
      <c r="DE92" s="38"/>
      <c r="DF92" s="39"/>
      <c r="DG92" s="10"/>
      <c r="DH92" s="11"/>
      <c r="DI92" s="61">
        <f t="shared" si="1323"/>
        <v>614</v>
      </c>
      <c r="DJ92" s="61">
        <f t="shared" si="1323"/>
        <v>58</v>
      </c>
      <c r="DK92" s="11">
        <v>420</v>
      </c>
      <c r="DL92" s="12">
        <f t="shared" si="1264"/>
        <v>0.73615635179153094</v>
      </c>
      <c r="DM92" s="11">
        <v>32</v>
      </c>
      <c r="DN92" s="12">
        <f t="shared" si="1265"/>
        <v>7.0796460176991149E-2</v>
      </c>
      <c r="DO92" s="13"/>
      <c r="DP92" s="11"/>
      <c r="DQ92" s="38"/>
      <c r="DR92" s="39"/>
      <c r="DS92" s="10"/>
      <c r="DT92" s="11"/>
      <c r="DU92" s="61">
        <f t="shared" si="1324"/>
        <v>152</v>
      </c>
      <c r="DV92" s="61">
        <f t="shared" si="1324"/>
        <v>16</v>
      </c>
      <c r="DW92" s="11">
        <v>95</v>
      </c>
      <c r="DX92" s="12">
        <f t="shared" si="1266"/>
        <v>0.72368421052631582</v>
      </c>
      <c r="DY92" s="11">
        <v>15</v>
      </c>
      <c r="DZ92" s="12">
        <f t="shared" si="1267"/>
        <v>0.13636363636363635</v>
      </c>
      <c r="EA92" s="13"/>
      <c r="EB92" s="11"/>
      <c r="EC92" s="38"/>
      <c r="ED92" s="39"/>
      <c r="EE92" s="10"/>
      <c r="EF92" s="11"/>
      <c r="EG92" s="61">
        <f t="shared" si="1325"/>
        <v>612</v>
      </c>
      <c r="EH92" s="61">
        <f t="shared" si="1325"/>
        <v>58</v>
      </c>
      <c r="EI92" s="11">
        <v>430</v>
      </c>
      <c r="EJ92" s="12">
        <f t="shared" si="1268"/>
        <v>0.75</v>
      </c>
      <c r="EK92" s="11">
        <v>29</v>
      </c>
      <c r="EL92" s="12">
        <f t="shared" si="1269"/>
        <v>6.3180827886710242E-2</v>
      </c>
      <c r="EM92" s="13"/>
      <c r="EN92" s="11"/>
      <c r="EO92" s="38"/>
      <c r="EP92" s="39"/>
      <c r="EQ92" s="10"/>
      <c r="ER92" s="11"/>
      <c r="ES92" s="61">
        <f t="shared" si="1326"/>
        <v>613</v>
      </c>
      <c r="ET92" s="61">
        <f t="shared" si="1326"/>
        <v>55</v>
      </c>
      <c r="EU92" s="11">
        <v>437</v>
      </c>
      <c r="EV92" s="12">
        <f t="shared" si="1270"/>
        <v>0.74388254486133765</v>
      </c>
      <c r="EW92" s="11">
        <v>19</v>
      </c>
      <c r="EX92" s="12">
        <f t="shared" si="1271"/>
        <v>4.1666666666666664E-2</v>
      </c>
      <c r="EY92" s="13"/>
      <c r="EZ92" s="11"/>
      <c r="FA92" s="38"/>
      <c r="FB92" s="39"/>
      <c r="FC92" s="10"/>
      <c r="FD92" s="11"/>
      <c r="FE92" s="61">
        <f t="shared" si="1327"/>
        <v>610</v>
      </c>
      <c r="FF92" s="61">
        <f t="shared" si="1327"/>
        <v>58</v>
      </c>
      <c r="FG92" s="11">
        <v>403</v>
      </c>
      <c r="FH92" s="12">
        <f t="shared" si="1272"/>
        <v>0.70819672131147537</v>
      </c>
      <c r="FI92" s="11">
        <v>29</v>
      </c>
      <c r="FJ92" s="12">
        <f t="shared" si="1273"/>
        <v>6.7129629629629636E-2</v>
      </c>
      <c r="FK92" s="13"/>
      <c r="FL92" s="11"/>
      <c r="FM92" s="38"/>
      <c r="FN92" s="39"/>
      <c r="FO92" s="10"/>
      <c r="FP92" s="11"/>
      <c r="FQ92" s="61">
        <f t="shared" si="1328"/>
        <v>614</v>
      </c>
      <c r="FR92" s="61">
        <f t="shared" si="1329"/>
        <v>57</v>
      </c>
      <c r="FS92" s="11">
        <v>400</v>
      </c>
      <c r="FT92" s="12">
        <f t="shared" si="1274"/>
        <v>0.68892508143322473</v>
      </c>
      <c r="FU92" s="11">
        <v>23</v>
      </c>
      <c r="FV92" s="12">
        <f t="shared" si="1275"/>
        <v>5.4373522458628844E-2</v>
      </c>
      <c r="FW92" s="13"/>
      <c r="FX92" s="11"/>
      <c r="FY92" s="38"/>
      <c r="FZ92" s="39"/>
      <c r="GA92" s="10">
        <v>1</v>
      </c>
      <c r="GB92" s="11"/>
      <c r="GC92" s="61">
        <f t="shared" si="1330"/>
        <v>605</v>
      </c>
      <c r="GD92" s="61">
        <f t="shared" si="1330"/>
        <v>58</v>
      </c>
      <c r="GE92" s="11">
        <v>433</v>
      </c>
      <c r="GF92" s="12">
        <f t="shared" si="1276"/>
        <v>0.75371900826446281</v>
      </c>
      <c r="GG92" s="11">
        <v>23</v>
      </c>
      <c r="GH92" s="12">
        <f t="shared" si="1277"/>
        <v>5.0438596491228067E-2</v>
      </c>
      <c r="GI92" s="13"/>
      <c r="GJ92" s="11"/>
      <c r="GK92" s="38"/>
      <c r="GL92" s="39"/>
      <c r="GM92" s="10"/>
      <c r="GN92" s="11"/>
      <c r="GO92" s="61">
        <f t="shared" si="1331"/>
        <v>618</v>
      </c>
      <c r="GP92" s="61">
        <f t="shared" si="1331"/>
        <v>57</v>
      </c>
      <c r="GQ92" s="11">
        <v>440</v>
      </c>
      <c r="GR92" s="12">
        <f t="shared" si="1278"/>
        <v>0.74110032362459544</v>
      </c>
      <c r="GS92" s="11">
        <v>18</v>
      </c>
      <c r="GT92" s="12">
        <f t="shared" si="1279"/>
        <v>3.9301310043668124E-2</v>
      </c>
      <c r="GU92" s="13"/>
      <c r="GV92" s="11"/>
      <c r="GW92" s="38"/>
      <c r="GX92" s="39"/>
      <c r="GY92" s="10">
        <v>1</v>
      </c>
      <c r="GZ92" s="11"/>
      <c r="HA92" s="61">
        <f t="shared" si="1332"/>
        <v>156</v>
      </c>
      <c r="HB92" s="61">
        <f t="shared" si="1332"/>
        <v>17</v>
      </c>
      <c r="HC92" s="11">
        <v>110</v>
      </c>
      <c r="HD92" s="12">
        <f t="shared" si="1280"/>
        <v>0.75</v>
      </c>
      <c r="HE92" s="11">
        <v>7</v>
      </c>
      <c r="HF92" s="12">
        <f t="shared" si="1281"/>
        <v>5.9829059829059832E-2</v>
      </c>
      <c r="HG92" s="13"/>
      <c r="HH92" s="11"/>
      <c r="HI92" s="38"/>
      <c r="HJ92" s="39"/>
      <c r="HK92" s="10"/>
      <c r="HL92" s="11"/>
      <c r="HM92" s="61">
        <f t="shared" si="1333"/>
        <v>618</v>
      </c>
      <c r="HN92" s="61">
        <f t="shared" si="1333"/>
        <v>58</v>
      </c>
      <c r="HO92" s="11">
        <v>427</v>
      </c>
      <c r="HP92" s="12">
        <f t="shared" si="1282"/>
        <v>0.72815533980582525</v>
      </c>
      <c r="HQ92" s="11">
        <v>23</v>
      </c>
      <c r="HR92" s="12">
        <f t="shared" si="1283"/>
        <v>5.1111111111111114E-2</v>
      </c>
      <c r="HS92" s="13"/>
      <c r="HT92" s="11"/>
      <c r="HU92" s="38"/>
      <c r="HV92" s="39"/>
      <c r="HW92" s="10"/>
      <c r="HX92" s="11"/>
      <c r="HY92" s="61">
        <f t="shared" si="1334"/>
        <v>615</v>
      </c>
      <c r="HZ92" s="61">
        <f t="shared" si="1335"/>
        <v>58</v>
      </c>
      <c r="IA92" s="11">
        <v>412</v>
      </c>
      <c r="IB92" s="12">
        <f t="shared" si="1284"/>
        <v>0.71219512195121948</v>
      </c>
      <c r="IC92" s="11">
        <v>26</v>
      </c>
      <c r="ID92" s="12">
        <f t="shared" si="1285"/>
        <v>5.9360730593607303E-2</v>
      </c>
      <c r="IE92" s="13"/>
      <c r="IF92" s="11"/>
      <c r="IG92" s="38"/>
      <c r="IH92" s="39"/>
      <c r="II92" s="10"/>
      <c r="IJ92" s="11"/>
      <c r="IK92" s="61">
        <f t="shared" si="1336"/>
        <v>615</v>
      </c>
      <c r="IL92" s="61">
        <f t="shared" si="1337"/>
        <v>58</v>
      </c>
      <c r="IM92" s="11">
        <v>414</v>
      </c>
      <c r="IN92" s="12">
        <f t="shared" si="1286"/>
        <v>0.72032520325203253</v>
      </c>
      <c r="IO92" s="11">
        <v>29</v>
      </c>
      <c r="IP92" s="12">
        <f t="shared" si="1287"/>
        <v>6.5462753950338598E-2</v>
      </c>
      <c r="IQ92" s="13"/>
      <c r="IR92" s="11"/>
      <c r="IS92" s="38"/>
      <c r="IT92" s="39"/>
      <c r="IU92" s="10"/>
      <c r="IV92" s="11"/>
      <c r="IW92" s="61">
        <f t="shared" si="1338"/>
        <v>0</v>
      </c>
      <c r="IX92" s="61">
        <f t="shared" si="1339"/>
        <v>52</v>
      </c>
      <c r="IY92" s="11"/>
      <c r="IZ92" s="12" t="e">
        <f t="shared" si="1288"/>
        <v>#DIV/0!</v>
      </c>
      <c r="JA92" s="11"/>
      <c r="JB92" s="12" t="e">
        <f t="shared" si="1289"/>
        <v>#DIV/0!</v>
      </c>
      <c r="JC92" s="13"/>
      <c r="JD92" s="11"/>
      <c r="JE92" s="38"/>
      <c r="JF92" s="39"/>
      <c r="JG92" s="10">
        <f t="shared" si="1290"/>
        <v>5</v>
      </c>
      <c r="JH92" s="14">
        <f t="shared" si="1291"/>
        <v>0</v>
      </c>
      <c r="JI92" s="373">
        <f t="shared" si="1292"/>
        <v>11492</v>
      </c>
      <c r="JJ92" s="11">
        <f t="shared" si="711"/>
        <v>1116</v>
      </c>
      <c r="JK92" s="11">
        <f t="shared" si="1293"/>
        <v>8340</v>
      </c>
      <c r="JL92" s="79">
        <f t="shared" si="1294"/>
        <v>0.72572224155934562</v>
      </c>
      <c r="JM92" s="15">
        <f t="shared" si="1295"/>
        <v>495</v>
      </c>
      <c r="JN92" s="12">
        <f t="shared" si="1296"/>
        <v>5.935251798561151E-2</v>
      </c>
      <c r="JO92" s="16">
        <v>58.8</v>
      </c>
      <c r="JP92" s="17">
        <v>7843</v>
      </c>
      <c r="JQ92" s="16">
        <f t="shared" si="1207"/>
        <v>94.040767386091133</v>
      </c>
      <c r="JR92" s="16">
        <v>192</v>
      </c>
      <c r="JS92" s="369">
        <f t="shared" si="1076"/>
        <v>0.38787878787878788</v>
      </c>
      <c r="JT92" s="23"/>
      <c r="JU92" s="399"/>
      <c r="JV92" s="404">
        <f t="shared" si="1298"/>
        <v>0.72451646628332467</v>
      </c>
      <c r="JW92" s="401">
        <f t="shared" si="1299"/>
        <v>0.72758169934640526</v>
      </c>
      <c r="JX92" s="406">
        <f t="shared" si="1300"/>
        <v>0.72507159593855763</v>
      </c>
      <c r="JY92" s="743"/>
      <c r="JZ92" s="690"/>
      <c r="KA92" s="746"/>
      <c r="KB92" s="718">
        <f t="shared" ref="KB92" si="1357">KB83+KB88</f>
        <v>119</v>
      </c>
      <c r="KC92" s="763">
        <f t="shared" ref="KC92" si="1358">KB92/$KB$10</f>
        <v>3.0164765525982257E-2</v>
      </c>
      <c r="KD92" s="714">
        <f t="shared" ref="KD92" si="1359">KD83+KD88</f>
        <v>117</v>
      </c>
      <c r="KE92" s="763">
        <f t="shared" ref="KE92" si="1360">KD92/$KD$10</f>
        <v>2.9680365296803651E-2</v>
      </c>
      <c r="KF92" s="714">
        <f t="shared" ref="KF92" si="1361">KF83+KF88</f>
        <v>106</v>
      </c>
      <c r="KG92" s="770">
        <f t="shared" ref="KG92" si="1362">KF92/$KF$10</f>
        <v>2.6855839878388649E-2</v>
      </c>
      <c r="KH92" s="761" t="s">
        <v>144</v>
      </c>
      <c r="KI92" s="304">
        <f t="shared" si="1307"/>
        <v>3</v>
      </c>
      <c r="KJ92" s="431">
        <f t="shared" ref="KJ92" si="1363">KI92/KB90</f>
        <v>7.8064012490241998E-4</v>
      </c>
      <c r="KK92" s="304">
        <f t="shared" si="1309"/>
        <v>0</v>
      </c>
      <c r="KL92" s="422">
        <f t="shared" ref="KL92" si="1364">KK92/KD90</f>
        <v>0</v>
      </c>
      <c r="KM92" s="304">
        <f t="shared" si="1311"/>
        <v>2</v>
      </c>
      <c r="KN92" s="422">
        <f>KM92/KF90</f>
        <v>5.1907604464053979E-4</v>
      </c>
    </row>
    <row r="93" spans="1:300" ht="19.5" thickBot="1" x14ac:dyDescent="0.3">
      <c r="A93" s="734"/>
      <c r="B93" s="437"/>
      <c r="C93" s="26">
        <f>SUM(C86:C92)</f>
        <v>2</v>
      </c>
      <c r="D93" s="27">
        <f>SUM(D86:D92)</f>
        <v>0</v>
      </c>
      <c r="E93" s="27"/>
      <c r="F93" s="27"/>
      <c r="G93" s="27">
        <f>SUM(G86:G92)</f>
        <v>3150</v>
      </c>
      <c r="H93" s="28">
        <f>((G93+I93)/7)/E92</f>
        <v>0.78820184790334047</v>
      </c>
      <c r="I93" s="27">
        <f>SUM(I86:I92)</f>
        <v>177</v>
      </c>
      <c r="J93" s="28">
        <f>(I93/(I93+G93))</f>
        <v>5.3201082055906221E-2</v>
      </c>
      <c r="K93" s="27"/>
      <c r="L93" s="27"/>
      <c r="M93" s="29" t="e">
        <f>M91/M90*100-100</f>
        <v>#DIV/0!</v>
      </c>
      <c r="N93" s="60" t="e">
        <f>N91/N90*100-100</f>
        <v>#DIV/0!</v>
      </c>
      <c r="O93" s="26">
        <f>SUM(O86:O92)</f>
        <v>1</v>
      </c>
      <c r="P93" s="27">
        <f>SUM(P86:P92)</f>
        <v>0</v>
      </c>
      <c r="Q93" s="27"/>
      <c r="R93" s="27"/>
      <c r="S93" s="27">
        <f>SUM(S86:S92)</f>
        <v>3151</v>
      </c>
      <c r="T93" s="28">
        <f>((S93+U93)/7)/Q92</f>
        <v>0.77045769764216365</v>
      </c>
      <c r="U93" s="27">
        <f>SUM(U86:U92)</f>
        <v>182</v>
      </c>
      <c r="V93" s="28">
        <f>(U93/(U93+S93))</f>
        <v>5.4605460546054606E-2</v>
      </c>
      <c r="W93" s="27"/>
      <c r="X93" s="27"/>
      <c r="Y93" s="29" t="e">
        <f>Y91/Y90*100-100</f>
        <v>#DIV/0!</v>
      </c>
      <c r="Z93" s="60" t="e">
        <f>Z91/Z90*100-100</f>
        <v>#DIV/0!</v>
      </c>
      <c r="AA93" s="26">
        <f>SUM(AA86:AA92)</f>
        <v>2</v>
      </c>
      <c r="AB93" s="27">
        <f>SUM(AB86:AB92)</f>
        <v>0</v>
      </c>
      <c r="AC93" s="27"/>
      <c r="AD93" s="27"/>
      <c r="AE93" s="27">
        <f>SUM(AE86:AE92)</f>
        <v>2857</v>
      </c>
      <c r="AF93" s="28">
        <f>((AE93+AG93)/7)/AC92</f>
        <v>0.69466882067851377</v>
      </c>
      <c r="AG93" s="27">
        <f>SUM(AG86:AG92)</f>
        <v>153</v>
      </c>
      <c r="AH93" s="28">
        <f>(AG93/(AG93+AE93))</f>
        <v>5.0830564784053157E-2</v>
      </c>
      <c r="AI93" s="27"/>
      <c r="AJ93" s="27"/>
      <c r="AK93" s="29" t="e">
        <f>AK91/AK90*100-100</f>
        <v>#DIV/0!</v>
      </c>
      <c r="AL93" s="60" t="e">
        <f>AL91/AL90*100-100</f>
        <v>#DIV/0!</v>
      </c>
      <c r="AM93" s="26">
        <f>SUM(AM86:AM92)</f>
        <v>6</v>
      </c>
      <c r="AN93" s="27">
        <f>SUM(AN86:AN92)</f>
        <v>0</v>
      </c>
      <c r="AO93" s="27"/>
      <c r="AP93" s="27"/>
      <c r="AQ93" s="27">
        <f>SUM(AQ86:AQ92)</f>
        <v>731</v>
      </c>
      <c r="AR93" s="28">
        <f>((AQ93+AS93)/7)/AO92</f>
        <v>0.76476190476190475</v>
      </c>
      <c r="AS93" s="27">
        <f>SUM(AS86:AS92)</f>
        <v>72</v>
      </c>
      <c r="AT93" s="28">
        <f>(AS93/(AS93+AQ93))</f>
        <v>8.9663760896637607E-2</v>
      </c>
      <c r="AU93" s="27"/>
      <c r="AV93" s="27"/>
      <c r="AW93" s="29" t="e">
        <f>AW91/AW90*100-100</f>
        <v>#DIV/0!</v>
      </c>
      <c r="AX93" s="60" t="e">
        <f>AX91/AX90*100-100</f>
        <v>#DIV/0!</v>
      </c>
      <c r="AY93" s="26">
        <f>SUM(AY86:AY92)</f>
        <v>3</v>
      </c>
      <c r="AZ93" s="27">
        <f>SUM(AZ86:AZ92)</f>
        <v>1</v>
      </c>
      <c r="BA93" s="27"/>
      <c r="BB93" s="27"/>
      <c r="BC93" s="27">
        <f>SUM(BC86:BC92)</f>
        <v>2846</v>
      </c>
      <c r="BD93" s="28">
        <f>((BC93+BE93)/7)/BA92</f>
        <v>0.70584095707248418</v>
      </c>
      <c r="BE93" s="27">
        <f>SUM(BE86:BE92)</f>
        <v>163</v>
      </c>
      <c r="BF93" s="28">
        <f>(BE93/(BE93+BC93))</f>
        <v>5.417082087072117E-2</v>
      </c>
      <c r="BG93" s="27"/>
      <c r="BH93" s="27"/>
      <c r="BI93" s="29" t="e">
        <f>BI91/BI90*100-100</f>
        <v>#DIV/0!</v>
      </c>
      <c r="BJ93" s="60" t="e">
        <f>BJ91/BJ90*100-100</f>
        <v>#DIV/0!</v>
      </c>
      <c r="BK93" s="26">
        <f>SUM(BK86:BK92)</f>
        <v>0</v>
      </c>
      <c r="BL93" s="27">
        <f>SUM(BL86:BL92)</f>
        <v>0</v>
      </c>
      <c r="BM93" s="27"/>
      <c r="BN93" s="27"/>
      <c r="BO93" s="27">
        <f>SUM(BO86:BO92)</f>
        <v>3052</v>
      </c>
      <c r="BP93" s="28">
        <f>((BO93+BQ93)/7)/BM92</f>
        <v>0.74025974025974028</v>
      </c>
      <c r="BQ93" s="27">
        <f>SUM(BQ86:BQ92)</f>
        <v>140</v>
      </c>
      <c r="BR93" s="28">
        <f>(BQ93/(BQ93+BO93))</f>
        <v>4.3859649122807015E-2</v>
      </c>
      <c r="BS93" s="27"/>
      <c r="BT93" s="27"/>
      <c r="BU93" s="29" t="e">
        <f>BU91/BU90*100-100</f>
        <v>#DIV/0!</v>
      </c>
      <c r="BV93" s="60" t="e">
        <f>BV91/BV90*100-100</f>
        <v>#DIV/0!</v>
      </c>
      <c r="BW93" s="26">
        <f>SUM(BW86:BW92)</f>
        <v>3</v>
      </c>
      <c r="BX93" s="27">
        <f>SUM(BX86:BX92)</f>
        <v>0</v>
      </c>
      <c r="BY93" s="27"/>
      <c r="BZ93" s="27"/>
      <c r="CA93" s="27">
        <f>SUM(CA86:CA92)</f>
        <v>2864</v>
      </c>
      <c r="CB93" s="28">
        <f>((CA93+CC93)/7)/BY92</f>
        <v>0.7360299275192892</v>
      </c>
      <c r="CC93" s="27">
        <f>SUM(CC86:CC92)</f>
        <v>284</v>
      </c>
      <c r="CD93" s="28">
        <f>(CC93/(CC93+CA93))</f>
        <v>9.0216010165184241E-2</v>
      </c>
      <c r="CE93" s="27"/>
      <c r="CF93" s="27"/>
      <c r="CG93" s="29" t="e">
        <f>CG91/CG90*100-100</f>
        <v>#DIV/0!</v>
      </c>
      <c r="CH93" s="60" t="e">
        <f>CH91/CH90*100-100</f>
        <v>#DIV/0!</v>
      </c>
      <c r="CI93" s="26">
        <f>SUM(CI86:CI92)</f>
        <v>2</v>
      </c>
      <c r="CJ93" s="27">
        <f>SUM(CJ86:CJ92)</f>
        <v>0</v>
      </c>
      <c r="CK93" s="27"/>
      <c r="CL93" s="27"/>
      <c r="CM93" s="27">
        <f>SUM(CM86:CM92)</f>
        <v>2846</v>
      </c>
      <c r="CN93" s="28">
        <f>((CM93+CO93)/7)/CK92</f>
        <v>0.72226131832043161</v>
      </c>
      <c r="CO93" s="27">
        <f>SUM(CO86:CO92)</f>
        <v>233</v>
      </c>
      <c r="CP93" s="28">
        <f>(CO93/(CO93+CM93))</f>
        <v>7.5673920103929843E-2</v>
      </c>
      <c r="CQ93" s="27"/>
      <c r="CR93" s="27"/>
      <c r="CS93" s="29" t="e">
        <f>CS91/CS90*100-100</f>
        <v>#DIV/0!</v>
      </c>
      <c r="CT93" s="60" t="e">
        <f>CT91/CT90*100-100</f>
        <v>#DIV/0!</v>
      </c>
      <c r="CU93" s="26">
        <f>SUM(CU86:CU92)</f>
        <v>0</v>
      </c>
      <c r="CV93" s="27">
        <f>SUM(CV86:CV92)</f>
        <v>0</v>
      </c>
      <c r="CW93" s="27"/>
      <c r="CX93" s="27"/>
      <c r="CY93" s="27">
        <f>SUM(CY86:CY92)</f>
        <v>2817</v>
      </c>
      <c r="CZ93" s="28">
        <f>((CY93+DA93)/7)/CW92</f>
        <v>0.71010452961672477</v>
      </c>
      <c r="DA93" s="27">
        <f>SUM(DA86:DA92)</f>
        <v>240</v>
      </c>
      <c r="DB93" s="28">
        <f>(DA93/(DA93+CY93))</f>
        <v>7.8508341511285579E-2</v>
      </c>
      <c r="DC93" s="27"/>
      <c r="DD93" s="27"/>
      <c r="DE93" s="29" t="e">
        <f>DE91/DE90*100-100</f>
        <v>#DIV/0!</v>
      </c>
      <c r="DF93" s="60" t="e">
        <f>DF91/DF90*100-100</f>
        <v>#DIV/0!</v>
      </c>
      <c r="DG93" s="26">
        <f>SUM(DG86:DG92)</f>
        <v>0</v>
      </c>
      <c r="DH93" s="27">
        <f>SUM(DH86:DH92)</f>
        <v>0</v>
      </c>
      <c r="DI93" s="27"/>
      <c r="DJ93" s="27"/>
      <c r="DK93" s="27">
        <f>SUM(DK86:DK92)</f>
        <v>2943</v>
      </c>
      <c r="DL93" s="28">
        <f>((DK93+DM93)/7)/DI92</f>
        <v>0.73987901349464869</v>
      </c>
      <c r="DM93" s="27">
        <f>SUM(DM86:DM92)</f>
        <v>237</v>
      </c>
      <c r="DN93" s="28">
        <f>(DM93/(DM93+DK93))</f>
        <v>7.452830188679245E-2</v>
      </c>
      <c r="DO93" s="27"/>
      <c r="DP93" s="27"/>
      <c r="DQ93" s="29" t="e">
        <f>DQ91/DQ90*100-100</f>
        <v>#DIV/0!</v>
      </c>
      <c r="DR93" s="60" t="e">
        <f>DR91/DR90*100-100</f>
        <v>#DIV/0!</v>
      </c>
      <c r="DS93" s="26">
        <f>SUM(DS86:DS92)</f>
        <v>5</v>
      </c>
      <c r="DT93" s="27">
        <f>SUM(DT86:DT92)</f>
        <v>1</v>
      </c>
      <c r="DU93" s="27"/>
      <c r="DV93" s="27"/>
      <c r="DW93" s="27">
        <f>SUM(DW86:DW92)</f>
        <v>752</v>
      </c>
      <c r="DX93" s="28">
        <f>((DW93+DY93)/7)/DU92</f>
        <v>0.78477443609022557</v>
      </c>
      <c r="DY93" s="27">
        <f>SUM(DY86:DY92)</f>
        <v>83</v>
      </c>
      <c r="DZ93" s="28">
        <f>(DY93/(DY93+DW93))</f>
        <v>9.9401197604790423E-2</v>
      </c>
      <c r="EA93" s="27"/>
      <c r="EB93" s="27"/>
      <c r="EC93" s="29" t="e">
        <f>EC91/EC90*100-100</f>
        <v>#DIV/0!</v>
      </c>
      <c r="ED93" s="60" t="e">
        <f>ED91/ED90*100-100</f>
        <v>#DIV/0!</v>
      </c>
      <c r="EE93" s="26">
        <f>SUM(EE86:EE92)</f>
        <v>1</v>
      </c>
      <c r="EF93" s="27">
        <f>SUM(EF86:EF92)</f>
        <v>0</v>
      </c>
      <c r="EG93" s="27"/>
      <c r="EH93" s="27"/>
      <c r="EI93" s="27">
        <f>SUM(EI86:EI92)</f>
        <v>2976</v>
      </c>
      <c r="EJ93" s="28">
        <f>((EI93+EK93)/7)/EG92</f>
        <v>0.74556489262371617</v>
      </c>
      <c r="EK93" s="27">
        <f>SUM(EK86:EK92)</f>
        <v>218</v>
      </c>
      <c r="EL93" s="28">
        <f>(EK93/(EK93+EI93))</f>
        <v>6.8252974326862864E-2</v>
      </c>
      <c r="EM93" s="27"/>
      <c r="EN93" s="27"/>
      <c r="EO93" s="29" t="e">
        <f>EO91/EO90*100-100</f>
        <v>#DIV/0!</v>
      </c>
      <c r="EP93" s="60" t="e">
        <f>EP91/EP90*100-100</f>
        <v>#DIV/0!</v>
      </c>
      <c r="EQ93" s="26">
        <f>SUM(EQ86:EQ92)</f>
        <v>2</v>
      </c>
      <c r="ER93" s="27">
        <f>SUM(ER86:ER92)</f>
        <v>2</v>
      </c>
      <c r="ES93" s="27"/>
      <c r="ET93" s="27"/>
      <c r="EU93" s="27">
        <f>SUM(EU86:EU92)</f>
        <v>2987</v>
      </c>
      <c r="EV93" s="28">
        <f>((EU93+EW93)/7)/ES92</f>
        <v>0.72989979025868101</v>
      </c>
      <c r="EW93" s="27">
        <f>SUM(EW86:EW92)</f>
        <v>145</v>
      </c>
      <c r="EX93" s="28">
        <f>(EW93/(EW93+EU93))</f>
        <v>4.6296296296296294E-2</v>
      </c>
      <c r="EY93" s="27"/>
      <c r="EZ93" s="27"/>
      <c r="FA93" s="29" t="e">
        <f>FA91/FA90*100-100</f>
        <v>#DIV/0!</v>
      </c>
      <c r="FB93" s="60" t="e">
        <f>FB91/FB90*100-100</f>
        <v>#DIV/0!</v>
      </c>
      <c r="FC93" s="26">
        <f>SUM(FC86:FC92)</f>
        <v>2</v>
      </c>
      <c r="FD93" s="27">
        <f>SUM(FD86:FD92)</f>
        <v>0</v>
      </c>
      <c r="FE93" s="27"/>
      <c r="FF93" s="27"/>
      <c r="FG93" s="27">
        <f>SUM(FG86:FG92)</f>
        <v>2900</v>
      </c>
      <c r="FH93" s="28">
        <f>((FG93+FI93)/7)/FE92</f>
        <v>0.72341920374707258</v>
      </c>
      <c r="FI93" s="27">
        <f>SUM(FI86:FI92)</f>
        <v>189</v>
      </c>
      <c r="FJ93" s="28">
        <f>(FI93/(FI93+FG93))</f>
        <v>6.1184849465846555E-2</v>
      </c>
      <c r="FK93" s="27"/>
      <c r="FL93" s="27"/>
      <c r="FM93" s="29" t="e">
        <f>FM91/FM90*100-100</f>
        <v>#DIV/0!</v>
      </c>
      <c r="FN93" s="60" t="e">
        <f>FN91/FN90*100-100</f>
        <v>#DIV/0!</v>
      </c>
      <c r="FO93" s="26">
        <f>SUM(FO86:FO92)</f>
        <v>0</v>
      </c>
      <c r="FP93" s="27">
        <f>SUM(FP86:FP92)</f>
        <v>0</v>
      </c>
      <c r="FQ93" s="27"/>
      <c r="FR93" s="27"/>
      <c r="FS93" s="27">
        <f>SUM(FS86:FS92)</f>
        <v>2841</v>
      </c>
      <c r="FT93" s="28">
        <f>((FS93+FU93)/7)/FQ92</f>
        <v>0.71312238250348992</v>
      </c>
      <c r="FU93" s="27">
        <f>SUM(FU86:FU92)</f>
        <v>224</v>
      </c>
      <c r="FV93" s="28">
        <f>(FU93/(FU93+FS93))</f>
        <v>7.3083197389885807E-2</v>
      </c>
      <c r="FW93" s="27"/>
      <c r="FX93" s="27"/>
      <c r="FY93" s="29" t="e">
        <f>FY91/FY90*100-100</f>
        <v>#DIV/0!</v>
      </c>
      <c r="FZ93" s="60" t="e">
        <f>FZ91/FZ90*100-100</f>
        <v>#DIV/0!</v>
      </c>
      <c r="GA93" s="26">
        <f>SUM(GA86:GA92)</f>
        <v>2</v>
      </c>
      <c r="GB93" s="27">
        <f>SUM(GB86:GB92)</f>
        <v>0</v>
      </c>
      <c r="GC93" s="27"/>
      <c r="GD93" s="27"/>
      <c r="GE93" s="27">
        <f>SUM(GE86:GE92)</f>
        <v>2986</v>
      </c>
      <c r="GF93" s="28">
        <f>((GE93+GG93)/7)/GC92</f>
        <v>0.76080283353010625</v>
      </c>
      <c r="GG93" s="27">
        <f>SUM(GG86:GG92)</f>
        <v>236</v>
      </c>
      <c r="GH93" s="28">
        <f>(GG93/(GG93+GE93))</f>
        <v>7.3246430788330236E-2</v>
      </c>
      <c r="GI93" s="27"/>
      <c r="GJ93" s="27"/>
      <c r="GK93" s="29" t="e">
        <f>GK91/GK90*100-100</f>
        <v>#DIV/0!</v>
      </c>
      <c r="GL93" s="60" t="e">
        <f>GL91/GL90*100-100</f>
        <v>#DIV/0!</v>
      </c>
      <c r="GM93" s="26">
        <f>SUM(GM86:GM92)</f>
        <v>1</v>
      </c>
      <c r="GN93" s="27">
        <f>SUM(GN86:GN92)</f>
        <v>0</v>
      </c>
      <c r="GO93" s="27"/>
      <c r="GP93" s="27"/>
      <c r="GQ93" s="27">
        <f>SUM(GQ86:GQ92)</f>
        <v>3047</v>
      </c>
      <c r="GR93" s="28">
        <f>((GQ93+GS93)/7)/GO92</f>
        <v>0.73578363384188628</v>
      </c>
      <c r="GS93" s="27">
        <f>SUM(GS86:GS92)</f>
        <v>136</v>
      </c>
      <c r="GT93" s="28">
        <f>(GS93/(GS93+GQ93))</f>
        <v>4.272698711907006E-2</v>
      </c>
      <c r="GU93" s="27"/>
      <c r="GV93" s="27"/>
      <c r="GW93" s="29" t="e">
        <f>GW91/GW90*100-100</f>
        <v>#DIV/0!</v>
      </c>
      <c r="GX93" s="60" t="e">
        <f>GX91/GX90*100-100</f>
        <v>#DIV/0!</v>
      </c>
      <c r="GY93" s="26">
        <f>SUM(GY86:GY92)</f>
        <v>6</v>
      </c>
      <c r="GZ93" s="27">
        <f>SUM(GZ86:GZ92)</f>
        <v>1</v>
      </c>
      <c r="HA93" s="27"/>
      <c r="HB93" s="27"/>
      <c r="HC93" s="27">
        <f>SUM(HC86:HC92)</f>
        <v>717</v>
      </c>
      <c r="HD93" s="28">
        <f>((HC93+HE93)/7)/HA92</f>
        <v>0.71611721611721613</v>
      </c>
      <c r="HE93" s="27">
        <f>SUM(HE86:HE92)</f>
        <v>65</v>
      </c>
      <c r="HF93" s="28">
        <f>(HE93/(HE93+HC93))</f>
        <v>8.3120204603580564E-2</v>
      </c>
      <c r="HG93" s="27"/>
      <c r="HH93" s="27"/>
      <c r="HI93" s="29" t="e">
        <f>HI91/HI90*100-100</f>
        <v>#DIV/0!</v>
      </c>
      <c r="HJ93" s="60" t="e">
        <f>HJ91/HJ90*100-100</f>
        <v>#DIV/0!</v>
      </c>
      <c r="HK93" s="26">
        <f>SUM(HK86:HK92)</f>
        <v>0</v>
      </c>
      <c r="HL93" s="27">
        <f>SUM(HL86:HL92)</f>
        <v>0</v>
      </c>
      <c r="HM93" s="27"/>
      <c r="HN93" s="27"/>
      <c r="HO93" s="27">
        <f>SUM(HO86:HO92)</f>
        <v>2929</v>
      </c>
      <c r="HP93" s="28">
        <f>((HO93+HQ93)/7)/HM92</f>
        <v>0.72122052704576978</v>
      </c>
      <c r="HQ93" s="27">
        <f>SUM(HQ86:HQ92)</f>
        <v>191</v>
      </c>
      <c r="HR93" s="28">
        <f>(HQ93/(HQ93+HO93))</f>
        <v>6.1217948717948716E-2</v>
      </c>
      <c r="HS93" s="27"/>
      <c r="HT93" s="27"/>
      <c r="HU93" s="29" t="e">
        <f>HU91/HU90*100-100</f>
        <v>#DIV/0!</v>
      </c>
      <c r="HV93" s="60" t="e">
        <f>HV91/HV90*100-100</f>
        <v>#DIV/0!</v>
      </c>
      <c r="HW93" s="26">
        <f>SUM(HW86:HW92)</f>
        <v>2</v>
      </c>
      <c r="HX93" s="27">
        <f>SUM(HX86:HX92)</f>
        <v>0</v>
      </c>
      <c r="HY93" s="27"/>
      <c r="HZ93" s="27"/>
      <c r="IA93" s="27">
        <f>SUM(IA86:IA92)</f>
        <v>3012</v>
      </c>
      <c r="IB93" s="28">
        <f>((IA93+IC93)/7)/HY92</f>
        <v>0.74494773519163771</v>
      </c>
      <c r="IC93" s="27">
        <f>SUM(IC86:IC92)</f>
        <v>195</v>
      </c>
      <c r="ID93" s="28">
        <f>(IC93/(IC93+IA93))</f>
        <v>6.0804490177736203E-2</v>
      </c>
      <c r="IE93" s="27"/>
      <c r="IF93" s="27"/>
      <c r="IG93" s="29" t="e">
        <f>IG91/IG90*100-100</f>
        <v>#DIV/0!</v>
      </c>
      <c r="IH93" s="60" t="e">
        <f>IH91/IH90*100-100</f>
        <v>#DIV/0!</v>
      </c>
      <c r="II93" s="26">
        <f>SUM(II86:II92)</f>
        <v>1</v>
      </c>
      <c r="IJ93" s="27">
        <f>SUM(IJ86:IJ92)</f>
        <v>0</v>
      </c>
      <c r="IK93" s="27"/>
      <c r="IL93" s="27"/>
      <c r="IM93" s="27">
        <f>SUM(IM86:IM92)</f>
        <v>2953</v>
      </c>
      <c r="IN93" s="28">
        <f>((IM93+IO93)/7)/IK92</f>
        <v>0.72566782810685249</v>
      </c>
      <c r="IO93" s="27">
        <f>SUM(IO86:IO92)</f>
        <v>171</v>
      </c>
      <c r="IP93" s="28">
        <f>(IO93/(IO93+IM93))</f>
        <v>5.4737516005121639E-2</v>
      </c>
      <c r="IQ93" s="27"/>
      <c r="IR93" s="27"/>
      <c r="IS93" s="29" t="e">
        <f>IS91/IS90*100-100</f>
        <v>#DIV/0!</v>
      </c>
      <c r="IT93" s="60" t="e">
        <f>IT91/IT90*100-100</f>
        <v>#DIV/0!</v>
      </c>
      <c r="IU93" s="26">
        <f>SUM(IU86:IU92)</f>
        <v>0</v>
      </c>
      <c r="IV93" s="27">
        <f>SUM(IV86:IV92)</f>
        <v>2</v>
      </c>
      <c r="IW93" s="27"/>
      <c r="IX93" s="27"/>
      <c r="IY93" s="27">
        <f>SUM(IY86:IY92)</f>
        <v>0</v>
      </c>
      <c r="IZ93" s="28" t="e">
        <f>((IY93+JA93)/7)/IW92</f>
        <v>#DIV/0!</v>
      </c>
      <c r="JA93" s="27">
        <f>SUM(JA86:JA92)</f>
        <v>0</v>
      </c>
      <c r="JB93" s="28" t="e">
        <f>(JA93/(JA93+IY93))</f>
        <v>#DIV/0!</v>
      </c>
      <c r="JC93" s="27"/>
      <c r="JD93" s="27"/>
      <c r="JE93" s="29" t="e">
        <f>JE91/JE90*100-100</f>
        <v>#DIV/0!</v>
      </c>
      <c r="JF93" s="60" t="e">
        <f>JF91/JF90*100-100</f>
        <v>#DIV/0!</v>
      </c>
      <c r="JG93" s="26">
        <f t="shared" si="1290"/>
        <v>41</v>
      </c>
      <c r="JH93" s="443">
        <f t="shared" si="1291"/>
        <v>7</v>
      </c>
      <c r="JI93" s="378">
        <f t="shared" ref="JI93:JJ93" si="1365">SUM(JI85:JI92)</f>
        <v>80547</v>
      </c>
      <c r="JJ93" s="27">
        <f t="shared" si="1365"/>
        <v>7829</v>
      </c>
      <c r="JK93" s="27">
        <f t="shared" si="1293"/>
        <v>59091</v>
      </c>
      <c r="JL93" s="80">
        <f t="shared" si="1294"/>
        <v>0.73362136392416855</v>
      </c>
      <c r="JM93" s="15">
        <f t="shared" si="1295"/>
        <v>3734</v>
      </c>
      <c r="JN93" s="48">
        <f t="shared" si="1296"/>
        <v>6.3190672014350746E-2</v>
      </c>
      <c r="JO93" s="49">
        <f t="shared" ref="JO93" si="1366">SUM(JO86:JO92)/7</f>
        <v>57.371428571428574</v>
      </c>
      <c r="JP93" s="50">
        <f t="shared" ref="JP93" si="1367">SUM(JP86:JP92)</f>
        <v>55416</v>
      </c>
      <c r="JQ93" s="397">
        <f t="shared" si="1207"/>
        <v>93.780778798801848</v>
      </c>
      <c r="JR93" s="50">
        <f t="shared" ref="JR93" si="1368">SUM(JR86:JR92)</f>
        <v>1529</v>
      </c>
      <c r="JS93" s="370">
        <f t="shared" si="1076"/>
        <v>0.40948044991965721</v>
      </c>
      <c r="JT93" s="58" t="e">
        <f t="shared" ref="JT93:JU93" si="1369">JT91/JT90*100-100</f>
        <v>#DIV/0!</v>
      </c>
      <c r="JU93" s="318" t="e">
        <f t="shared" si="1369"/>
        <v>#DIV/0!</v>
      </c>
      <c r="JV93" s="410">
        <f t="shared" ref="JV93" si="1370">SUM(G93,I93,S93,U93,AE93,AG93,AQ93,AS93,BC93,BE93,BO93,BQ93,CA93,CC93)/7/SUM(E92,Q92,AC92,AO92,BA92,BM92,BY92)</f>
        <v>0.7401239638563214</v>
      </c>
      <c r="JW93" s="411">
        <f t="shared" ref="JW93" si="1371">SUM(CM93,CO93,CY93,DA93,DK93,DM93,DW93,DY93,EI93,EK93,EU93,EW93,FG93,FI93)/7/SUM(CK92,CW92,DI92,DU92,EG92,ES92,FE92)</f>
        <v>0.73075630252100843</v>
      </c>
      <c r="JX93" s="412">
        <f t="shared" ref="JX93" si="1372">SUM(FS93,FU93,GE93,GG93,GQ93,GS93,HC93,HE93,HO93,HQ93,IA93,IC93,IM93,IO93,)/7/SUM(FQ92,GC92,GO92,HA92,HM92,HY92,IK92)</f>
        <v>0.73280767657232126</v>
      </c>
      <c r="JY93" s="744"/>
      <c r="JZ93" s="691"/>
      <c r="KA93" s="747"/>
      <c r="KB93" s="762"/>
      <c r="KC93" s="764"/>
      <c r="KD93" s="769"/>
      <c r="KE93" s="764"/>
      <c r="KF93" s="769"/>
      <c r="KG93" s="771"/>
      <c r="KH93" s="772"/>
      <c r="KI93" s="418">
        <f t="shared" ref="KI93" si="1373">SUM(KI86:KI92)</f>
        <v>16</v>
      </c>
      <c r="KJ93" s="432">
        <f t="shared" ref="KJ93" si="1374">KI93/KB90</f>
        <v>4.1634139994795732E-3</v>
      </c>
      <c r="KK93" s="418">
        <f t="shared" ref="KK93" si="1375">SUM(KK86:KK92)</f>
        <v>12</v>
      </c>
      <c r="KL93" s="426">
        <f t="shared" ref="KL93" si="1376">KK93/KD90</f>
        <v>3.1274433150899139E-3</v>
      </c>
      <c r="KM93" s="418">
        <f t="shared" ref="KM93" si="1377">SUM(KM86:KM92)</f>
        <v>12</v>
      </c>
      <c r="KN93" s="426">
        <f>KM93/KF90</f>
        <v>3.1144562678432392E-3</v>
      </c>
    </row>
    <row r="94" spans="1:300" ht="21.75" thickBot="1" x14ac:dyDescent="0.3">
      <c r="A94" s="52"/>
      <c r="B94" s="437"/>
      <c r="C94" s="40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2"/>
      <c r="O94" s="40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2"/>
      <c r="AA94" s="40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2"/>
      <c r="AM94" s="40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2"/>
      <c r="AY94" s="40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2"/>
      <c r="BK94" s="40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2"/>
      <c r="BW94" s="40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2"/>
      <c r="CI94" s="40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2"/>
      <c r="CU94" s="40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2"/>
      <c r="DG94" s="40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2"/>
      <c r="DS94" s="40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2"/>
      <c r="EE94" s="40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2"/>
      <c r="EQ94" s="40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42"/>
      <c r="FC94" s="40"/>
      <c r="FD94" s="41"/>
      <c r="FE94" s="41"/>
      <c r="FF94" s="41"/>
      <c r="FG94" s="41"/>
      <c r="FH94" s="41"/>
      <c r="FI94" s="41"/>
      <c r="FJ94" s="41"/>
      <c r="FK94" s="41"/>
      <c r="FL94" s="41"/>
      <c r="FM94" s="41"/>
      <c r="FN94" s="42"/>
      <c r="FO94" s="40"/>
      <c r="FP94" s="41"/>
      <c r="FQ94" s="41"/>
      <c r="FR94" s="41"/>
      <c r="FS94" s="41"/>
      <c r="FT94" s="41"/>
      <c r="FU94" s="41"/>
      <c r="FV94" s="41"/>
      <c r="FW94" s="41"/>
      <c r="FX94" s="41"/>
      <c r="FY94" s="41"/>
      <c r="FZ94" s="42"/>
      <c r="GA94" s="40"/>
      <c r="GB94" s="41"/>
      <c r="GC94" s="41"/>
      <c r="GD94" s="41"/>
      <c r="GE94" s="41"/>
      <c r="GF94" s="41"/>
      <c r="GG94" s="41"/>
      <c r="GH94" s="41"/>
      <c r="GI94" s="41"/>
      <c r="GJ94" s="41"/>
      <c r="GK94" s="41"/>
      <c r="GL94" s="42"/>
      <c r="GM94" s="40"/>
      <c r="GN94" s="41"/>
      <c r="GO94" s="41"/>
      <c r="GP94" s="41"/>
      <c r="GQ94" s="41"/>
      <c r="GR94" s="41"/>
      <c r="GS94" s="41"/>
      <c r="GT94" s="41"/>
      <c r="GU94" s="41"/>
      <c r="GV94" s="41"/>
      <c r="GW94" s="41"/>
      <c r="GX94" s="42"/>
      <c r="GY94" s="40"/>
      <c r="GZ94" s="41"/>
      <c r="HA94" s="41"/>
      <c r="HB94" s="41"/>
      <c r="HC94" s="41"/>
      <c r="HD94" s="41"/>
      <c r="HE94" s="41"/>
      <c r="HF94" s="41"/>
      <c r="HG94" s="41"/>
      <c r="HH94" s="41"/>
      <c r="HI94" s="41"/>
      <c r="HJ94" s="42"/>
      <c r="HK94" s="40"/>
      <c r="HL94" s="41"/>
      <c r="HM94" s="41"/>
      <c r="HN94" s="41"/>
      <c r="HO94" s="41"/>
      <c r="HP94" s="41"/>
      <c r="HQ94" s="41"/>
      <c r="HR94" s="41"/>
      <c r="HS94" s="41"/>
      <c r="HT94" s="41"/>
      <c r="HU94" s="41"/>
      <c r="HV94" s="42"/>
      <c r="HW94" s="40"/>
      <c r="HX94" s="41"/>
      <c r="HY94" s="41"/>
      <c r="HZ94" s="41"/>
      <c r="IA94" s="41"/>
      <c r="IB94" s="41"/>
      <c r="IC94" s="41"/>
      <c r="ID94" s="41"/>
      <c r="IE94" s="41"/>
      <c r="IF94" s="41"/>
      <c r="IG94" s="41"/>
      <c r="IH94" s="42"/>
      <c r="II94" s="40"/>
      <c r="IJ94" s="41"/>
      <c r="IK94" s="41"/>
      <c r="IL94" s="41"/>
      <c r="IM94" s="41"/>
      <c r="IN94" s="41"/>
      <c r="IO94" s="41"/>
      <c r="IP94" s="41"/>
      <c r="IQ94" s="41"/>
      <c r="IR94" s="41"/>
      <c r="IS94" s="41"/>
      <c r="IT94" s="42"/>
      <c r="IU94" s="40"/>
      <c r="IV94" s="41"/>
      <c r="IW94" s="41"/>
      <c r="IX94" s="41"/>
      <c r="IY94" s="41"/>
      <c r="IZ94" s="41"/>
      <c r="JA94" s="41"/>
      <c r="JB94" s="41"/>
      <c r="JC94" s="41"/>
      <c r="JD94" s="41"/>
      <c r="JE94" s="41"/>
      <c r="JF94" s="42"/>
      <c r="JG94" s="444">
        <f t="shared" ref="JG94" si="1378">JG93/JI86</f>
        <v>3.5568664873774614E-3</v>
      </c>
      <c r="JH94" s="445">
        <f t="shared" ref="JH94" si="1379">JH93/JJ83</f>
        <v>6.2166962699822378E-3</v>
      </c>
      <c r="JI94" s="3"/>
      <c r="JJ94" s="4"/>
      <c r="JK94" s="4"/>
      <c r="JL94" s="374"/>
      <c r="JM94" s="4"/>
      <c r="JN94" s="4"/>
      <c r="JO94" s="4"/>
      <c r="JP94" s="375"/>
      <c r="JQ94" s="4"/>
      <c r="JR94" s="4"/>
      <c r="JS94" s="376"/>
      <c r="JT94" s="4"/>
      <c r="JU94" s="400"/>
      <c r="JV94" s="701"/>
      <c r="JW94" s="702"/>
      <c r="JX94" s="703"/>
      <c r="JY94" s="639"/>
      <c r="JZ94" s="640"/>
      <c r="KA94" s="641"/>
      <c r="KB94" s="752"/>
      <c r="KC94" s="753"/>
      <c r="KD94" s="753"/>
      <c r="KE94" s="753"/>
      <c r="KF94" s="753"/>
      <c r="KG94" s="753"/>
      <c r="KH94" s="754"/>
      <c r="KI94" s="416"/>
      <c r="KJ94" s="420"/>
      <c r="KK94" s="416"/>
      <c r="KL94" s="417"/>
      <c r="KM94" s="416"/>
      <c r="KN94" s="417"/>
    </row>
    <row r="95" spans="1:300" x14ac:dyDescent="0.25">
      <c r="A95" s="736">
        <v>35</v>
      </c>
      <c r="B95" s="435">
        <f>B92+1</f>
        <v>45666</v>
      </c>
      <c r="C95" s="32"/>
      <c r="D95" s="33"/>
      <c r="E95" s="33">
        <f>E92-C95</f>
        <v>603</v>
      </c>
      <c r="F95" s="33">
        <f>F92-D95</f>
        <v>54</v>
      </c>
      <c r="G95" s="33">
        <v>440</v>
      </c>
      <c r="H95" s="34">
        <f t="shared" ref="H95:H101" si="1380">((G95+I95)/E95)</f>
        <v>0.77943615257048093</v>
      </c>
      <c r="I95" s="33">
        <v>30</v>
      </c>
      <c r="J95" s="34">
        <f>I95/(G95+I95)</f>
        <v>6.3829787234042548E-2</v>
      </c>
      <c r="K95" s="35"/>
      <c r="L95" s="33"/>
      <c r="M95" s="33"/>
      <c r="N95" s="36"/>
      <c r="O95" s="32"/>
      <c r="P95" s="33"/>
      <c r="Q95" s="33">
        <f>Q92-O95</f>
        <v>618</v>
      </c>
      <c r="R95" s="33">
        <f>R92-P95</f>
        <v>55</v>
      </c>
      <c r="S95" s="33">
        <v>446</v>
      </c>
      <c r="T95" s="34">
        <f t="shared" ref="T95:T101" si="1381">((S95+U95)/Q95)</f>
        <v>0.7653721682847896</v>
      </c>
      <c r="U95" s="33">
        <v>27</v>
      </c>
      <c r="V95" s="34">
        <f t="shared" ref="V95:V101" si="1382">U95/(S95+U95)</f>
        <v>5.7082452431289642E-2</v>
      </c>
      <c r="W95" s="35"/>
      <c r="X95" s="33"/>
      <c r="Y95" s="33"/>
      <c r="Z95" s="36"/>
      <c r="AA95" s="32"/>
      <c r="AB95" s="33"/>
      <c r="AC95" s="33">
        <f>AC92-AA95</f>
        <v>619</v>
      </c>
      <c r="AD95" s="33">
        <f>AD92-AB95</f>
        <v>55</v>
      </c>
      <c r="AE95" s="33">
        <v>407</v>
      </c>
      <c r="AF95" s="34">
        <f t="shared" ref="AF95:AF101" si="1383">((AE95+AG95)/AC95)</f>
        <v>0.70113085621970916</v>
      </c>
      <c r="AG95" s="33">
        <v>27</v>
      </c>
      <c r="AH95" s="34">
        <f t="shared" ref="AH95:AH101" si="1384">AG95/(AE95+AG95)</f>
        <v>6.2211981566820278E-2</v>
      </c>
      <c r="AI95" s="35"/>
      <c r="AJ95" s="33"/>
      <c r="AK95" s="33"/>
      <c r="AL95" s="36"/>
      <c r="AM95" s="32">
        <v>1</v>
      </c>
      <c r="AN95" s="33"/>
      <c r="AO95" s="33">
        <f>AO92-AM95</f>
        <v>149</v>
      </c>
      <c r="AP95" s="33">
        <f>AP92-AN95</f>
        <v>14</v>
      </c>
      <c r="AQ95" s="33">
        <v>104</v>
      </c>
      <c r="AR95" s="34">
        <f t="shared" ref="AR95:AR101" si="1385">((AQ95+AS95)/AO95)</f>
        <v>0.74496644295302017</v>
      </c>
      <c r="AS95" s="33">
        <v>7</v>
      </c>
      <c r="AT95" s="34">
        <f t="shared" ref="AT95:AT101" si="1386">AS95/(AQ95+AS95)</f>
        <v>6.3063063063063057E-2</v>
      </c>
      <c r="AU95" s="35"/>
      <c r="AV95" s="33"/>
      <c r="AW95" s="33"/>
      <c r="AX95" s="36"/>
      <c r="AY95" s="32">
        <v>1</v>
      </c>
      <c r="AZ95" s="33"/>
      <c r="BA95" s="33">
        <f>BA92-AY95</f>
        <v>608</v>
      </c>
      <c r="BB95" s="33">
        <f>BB92-AZ95</f>
        <v>55</v>
      </c>
      <c r="BC95" s="33">
        <v>402</v>
      </c>
      <c r="BD95" s="34">
        <f t="shared" ref="BD95:BD101" si="1387">((BC95+BE95)/BA95)</f>
        <v>0.70559210526315785</v>
      </c>
      <c r="BE95" s="33">
        <v>27</v>
      </c>
      <c r="BF95" s="34">
        <f t="shared" ref="BF95:BF101" si="1388">BE95/(BC95+BE95)</f>
        <v>6.2937062937062943E-2</v>
      </c>
      <c r="BG95" s="35"/>
      <c r="BH95" s="33"/>
      <c r="BI95" s="33"/>
      <c r="BJ95" s="36"/>
      <c r="BK95" s="32"/>
      <c r="BL95" s="33"/>
      <c r="BM95" s="33">
        <f>BM92-BK95</f>
        <v>616</v>
      </c>
      <c r="BN95" s="33">
        <f>BN92-BL95</f>
        <v>55</v>
      </c>
      <c r="BO95" s="33">
        <v>413</v>
      </c>
      <c r="BP95" s="34">
        <f t="shared" ref="BP95:BP101" si="1389">((BO95+BQ95)/BM95)</f>
        <v>0.69155844155844159</v>
      </c>
      <c r="BQ95" s="33">
        <v>13</v>
      </c>
      <c r="BR95" s="34">
        <f t="shared" ref="BR95:BR101" si="1390">BQ95/(BO95+BQ95)</f>
        <v>3.0516431924882629E-2</v>
      </c>
      <c r="BS95" s="35"/>
      <c r="BT95" s="33"/>
      <c r="BU95" s="33"/>
      <c r="BV95" s="36"/>
      <c r="BW95" s="32"/>
      <c r="BX95" s="33"/>
      <c r="BY95" s="33">
        <f>BY92-BW95</f>
        <v>611</v>
      </c>
      <c r="BZ95" s="33">
        <f>BZ92-BX95</f>
        <v>55</v>
      </c>
      <c r="CA95" s="33">
        <v>417</v>
      </c>
      <c r="CB95" s="34">
        <f t="shared" ref="CB95:CB101" si="1391">((CA95+CC95)/BY95)</f>
        <v>0.72340425531914898</v>
      </c>
      <c r="CC95" s="33">
        <v>25</v>
      </c>
      <c r="CD95" s="34">
        <f t="shared" ref="CD95:CD101" si="1392">CC95/(CA95+CC95)</f>
        <v>5.6561085972850679E-2</v>
      </c>
      <c r="CE95" s="35"/>
      <c r="CF95" s="33"/>
      <c r="CG95" s="33"/>
      <c r="CH95" s="36"/>
      <c r="CI95" s="32"/>
      <c r="CJ95" s="33"/>
      <c r="CK95" s="33">
        <f>CK92-CI95</f>
        <v>609</v>
      </c>
      <c r="CL95" s="33">
        <f>CL92-CJ95</f>
        <v>56</v>
      </c>
      <c r="CM95" s="33">
        <v>399</v>
      </c>
      <c r="CN95" s="34">
        <f t="shared" ref="CN95:CN101" si="1393">((CM95+CO95)/CK95)</f>
        <v>0.71921182266009853</v>
      </c>
      <c r="CO95" s="33">
        <v>39</v>
      </c>
      <c r="CP95" s="34">
        <f t="shared" ref="CP95:CP101" si="1394">CO95/(CM95+CO95)</f>
        <v>8.9041095890410954E-2</v>
      </c>
      <c r="CQ95" s="35"/>
      <c r="CR95" s="33"/>
      <c r="CS95" s="33"/>
      <c r="CT95" s="36"/>
      <c r="CU95" s="32">
        <v>1</v>
      </c>
      <c r="CV95" s="33"/>
      <c r="CW95" s="33">
        <f>CW92-CU95</f>
        <v>614</v>
      </c>
      <c r="CX95" s="33">
        <f>CX92-CV95</f>
        <v>57</v>
      </c>
      <c r="CY95" s="33">
        <v>416</v>
      </c>
      <c r="CZ95" s="34">
        <f t="shared" ref="CZ95:CZ101" si="1395">((CY95+DA95)/CW95)</f>
        <v>0.72964169381107491</v>
      </c>
      <c r="DA95" s="33">
        <v>32</v>
      </c>
      <c r="DB95" s="34">
        <f t="shared" ref="DB95:DB101" si="1396">DA95/(CY95+DA95)</f>
        <v>7.1428571428571425E-2</v>
      </c>
      <c r="DC95" s="35"/>
      <c r="DD95" s="33"/>
      <c r="DE95" s="33"/>
      <c r="DF95" s="36"/>
      <c r="DG95" s="32">
        <v>1</v>
      </c>
      <c r="DH95" s="33"/>
      <c r="DI95" s="33">
        <f>DI92-DG95</f>
        <v>613</v>
      </c>
      <c r="DJ95" s="33">
        <f>DJ92-DH95</f>
        <v>58</v>
      </c>
      <c r="DK95" s="33">
        <v>399</v>
      </c>
      <c r="DL95" s="34">
        <f t="shared" ref="DL95:DL101" si="1397">((DK95+DM95)/DI95)</f>
        <v>0.69983686786296906</v>
      </c>
      <c r="DM95" s="33">
        <v>30</v>
      </c>
      <c r="DN95" s="34">
        <f t="shared" ref="DN95:DN101" si="1398">DM95/(DK95+DM95)</f>
        <v>6.9930069930069935E-2</v>
      </c>
      <c r="DO95" s="35"/>
      <c r="DP95" s="33"/>
      <c r="DQ95" s="33"/>
      <c r="DR95" s="36"/>
      <c r="DS95" s="32"/>
      <c r="DT95" s="33"/>
      <c r="DU95" s="33">
        <f>DU92-DS95</f>
        <v>152</v>
      </c>
      <c r="DV95" s="33">
        <f>DV92-DT95</f>
        <v>16</v>
      </c>
      <c r="DW95" s="33">
        <v>107</v>
      </c>
      <c r="DX95" s="34">
        <f t="shared" ref="DX95:DX101" si="1399">((DW95+DY95)/DU95)</f>
        <v>0.78947368421052633</v>
      </c>
      <c r="DY95" s="33">
        <v>13</v>
      </c>
      <c r="DZ95" s="34">
        <f t="shared" ref="DZ95:DZ101" si="1400">DY95/(DW95+DY95)</f>
        <v>0.10833333333333334</v>
      </c>
      <c r="EA95" s="35"/>
      <c r="EB95" s="33"/>
      <c r="EC95" s="33"/>
      <c r="ED95" s="36"/>
      <c r="EE95" s="32"/>
      <c r="EF95" s="33"/>
      <c r="EG95" s="33">
        <f>EG92-EE95</f>
        <v>612</v>
      </c>
      <c r="EH95" s="33">
        <f>EH92-EF95</f>
        <v>58</v>
      </c>
      <c r="EI95" s="33">
        <v>424</v>
      </c>
      <c r="EJ95" s="34">
        <f t="shared" ref="EJ95:EJ101" si="1401">((EI95+EK95)/EG95)</f>
        <v>0.75163398692810457</v>
      </c>
      <c r="EK95" s="33">
        <v>36</v>
      </c>
      <c r="EL95" s="34">
        <f t="shared" ref="EL95:EL101" si="1402">EK95/(EI95+EK95)</f>
        <v>7.8260869565217397E-2</v>
      </c>
      <c r="EM95" s="35"/>
      <c r="EN95" s="33"/>
      <c r="EO95" s="33"/>
      <c r="EP95" s="36"/>
      <c r="EQ95" s="32"/>
      <c r="ER95" s="33"/>
      <c r="ES95" s="33">
        <f>ES92-EQ95</f>
        <v>613</v>
      </c>
      <c r="ET95" s="33">
        <f>ET92-ER95</f>
        <v>55</v>
      </c>
      <c r="EU95" s="33">
        <v>440</v>
      </c>
      <c r="EV95" s="34">
        <f t="shared" ref="EV95:EV101" si="1403">((EU95+EW95)/ES95)</f>
        <v>0.75530179445350731</v>
      </c>
      <c r="EW95" s="33">
        <v>23</v>
      </c>
      <c r="EX95" s="34">
        <f t="shared" ref="EX95:EX101" si="1404">EW95/(EU95+EW95)</f>
        <v>4.9676025917926567E-2</v>
      </c>
      <c r="EY95" s="35"/>
      <c r="EZ95" s="33"/>
      <c r="FA95" s="33"/>
      <c r="FB95" s="36"/>
      <c r="FC95" s="32"/>
      <c r="FD95" s="33"/>
      <c r="FE95" s="33">
        <f>FE92-FC95</f>
        <v>610</v>
      </c>
      <c r="FF95" s="33">
        <f>FF92-FD95</f>
        <v>58</v>
      </c>
      <c r="FG95" s="33">
        <v>407</v>
      </c>
      <c r="FH95" s="34">
        <f t="shared" ref="FH95:FH101" si="1405">((FG95+FI95)/FE95)</f>
        <v>0.68852459016393441</v>
      </c>
      <c r="FI95" s="33">
        <v>13</v>
      </c>
      <c r="FJ95" s="34">
        <f t="shared" ref="FJ95:FJ101" si="1406">FI95/(FG95+FI95)</f>
        <v>3.0952380952380953E-2</v>
      </c>
      <c r="FK95" s="35"/>
      <c r="FL95" s="33"/>
      <c r="FM95" s="33"/>
      <c r="FN95" s="36"/>
      <c r="FO95" s="32"/>
      <c r="FP95" s="33"/>
      <c r="FQ95" s="33">
        <f>FQ92-FO95</f>
        <v>614</v>
      </c>
      <c r="FR95" s="33">
        <f>FR92-FP95</f>
        <v>57</v>
      </c>
      <c r="FS95" s="33">
        <v>389</v>
      </c>
      <c r="FT95" s="34">
        <f t="shared" ref="FT95:FT101" si="1407">((FS95+FU95)/FQ95)</f>
        <v>0.66612377850162863</v>
      </c>
      <c r="FU95" s="33">
        <v>20</v>
      </c>
      <c r="FV95" s="34">
        <f t="shared" ref="FV95:FV101" si="1408">FU95/(FS95+FU95)</f>
        <v>4.8899755501222497E-2</v>
      </c>
      <c r="FW95" s="35"/>
      <c r="FX95" s="33"/>
      <c r="FY95" s="33"/>
      <c r="FZ95" s="36"/>
      <c r="GA95" s="32"/>
      <c r="GB95" s="33"/>
      <c r="GC95" s="33">
        <f>GC92-GA95</f>
        <v>605</v>
      </c>
      <c r="GD95" s="33">
        <f>GD92-GB95</f>
        <v>58</v>
      </c>
      <c r="GE95" s="33">
        <v>429</v>
      </c>
      <c r="GF95" s="34">
        <f t="shared" ref="GF95:GF101" si="1409">((GE95+GG95)/GC95)</f>
        <v>0.74545454545454548</v>
      </c>
      <c r="GG95" s="33">
        <v>22</v>
      </c>
      <c r="GH95" s="34">
        <f t="shared" ref="GH95:GH101" si="1410">GG95/(GE95+GG95)</f>
        <v>4.878048780487805E-2</v>
      </c>
      <c r="GI95" s="35"/>
      <c r="GJ95" s="33"/>
      <c r="GK95" s="33"/>
      <c r="GL95" s="36"/>
      <c r="GM95" s="32"/>
      <c r="GN95" s="33"/>
      <c r="GO95" s="33">
        <f>GO92-GM95</f>
        <v>618</v>
      </c>
      <c r="GP95" s="33">
        <f>GP92-GN95</f>
        <v>57</v>
      </c>
      <c r="GQ95" s="33">
        <v>431</v>
      </c>
      <c r="GR95" s="34">
        <f t="shared" ref="GR95:GR101" si="1411">((GQ95+GS95)/GO95)</f>
        <v>0.73139158576051777</v>
      </c>
      <c r="GS95" s="33">
        <v>21</v>
      </c>
      <c r="GT95" s="34">
        <f t="shared" ref="GT95:GT101" si="1412">GS95/(GQ95+GS95)</f>
        <v>4.6460176991150445E-2</v>
      </c>
      <c r="GU95" s="35"/>
      <c r="GV95" s="33"/>
      <c r="GW95" s="33"/>
      <c r="GX95" s="36"/>
      <c r="GY95" s="32">
        <v>2</v>
      </c>
      <c r="GZ95" s="33"/>
      <c r="HA95" s="33">
        <f>HA92-GY95</f>
        <v>154</v>
      </c>
      <c r="HB95" s="33">
        <f>HB92-GZ95</f>
        <v>17</v>
      </c>
      <c r="HC95" s="33">
        <v>104</v>
      </c>
      <c r="HD95" s="34">
        <f t="shared" ref="HD95:HD101" si="1413">((HC95+HE95)/HA95)</f>
        <v>0.75324675324675328</v>
      </c>
      <c r="HE95" s="33">
        <v>12</v>
      </c>
      <c r="HF95" s="34">
        <f t="shared" ref="HF95:HF101" si="1414">HE95/(HC95+HE95)</f>
        <v>0.10344827586206896</v>
      </c>
      <c r="HG95" s="35"/>
      <c r="HH95" s="33"/>
      <c r="HI95" s="33"/>
      <c r="HJ95" s="36"/>
      <c r="HK95" s="32"/>
      <c r="HL95" s="33"/>
      <c r="HM95" s="33">
        <f>HM92-HK95</f>
        <v>618</v>
      </c>
      <c r="HN95" s="33">
        <f>HN92-HL95</f>
        <v>58</v>
      </c>
      <c r="HO95" s="33">
        <v>411</v>
      </c>
      <c r="HP95" s="34">
        <f t="shared" ref="HP95:HP101" si="1415">((HO95+HQ95)/HM95)</f>
        <v>0.70064724919093846</v>
      </c>
      <c r="HQ95" s="33">
        <v>22</v>
      </c>
      <c r="HR95" s="34">
        <f t="shared" ref="HR95:HR101" si="1416">HQ95/(HO95+HQ95)</f>
        <v>5.0808314087759814E-2</v>
      </c>
      <c r="HS95" s="35"/>
      <c r="HT95" s="33"/>
      <c r="HU95" s="33"/>
      <c r="HV95" s="36"/>
      <c r="HW95" s="32"/>
      <c r="HX95" s="33"/>
      <c r="HY95" s="33">
        <f>HY92-HW95</f>
        <v>615</v>
      </c>
      <c r="HZ95" s="33">
        <f>HZ92-HX95</f>
        <v>58</v>
      </c>
      <c r="IA95" s="33">
        <v>433</v>
      </c>
      <c r="IB95" s="34">
        <f t="shared" ref="IB95:IB101" si="1417">((IA95+IC95)/HY95)</f>
        <v>0.7430894308943089</v>
      </c>
      <c r="IC95" s="33">
        <v>24</v>
      </c>
      <c r="ID95" s="34">
        <f t="shared" ref="ID95:ID101" si="1418">IC95/(IA95+IC95)</f>
        <v>5.2516411378555797E-2</v>
      </c>
      <c r="IE95" s="35"/>
      <c r="IF95" s="33"/>
      <c r="IG95" s="33"/>
      <c r="IH95" s="36"/>
      <c r="II95" s="32">
        <v>1</v>
      </c>
      <c r="IJ95" s="33"/>
      <c r="IK95" s="33">
        <f>IK92-II95</f>
        <v>614</v>
      </c>
      <c r="IL95" s="33">
        <f>IL92-IJ95</f>
        <v>58</v>
      </c>
      <c r="IM95" s="33">
        <v>429</v>
      </c>
      <c r="IN95" s="34">
        <f t="shared" ref="IN95:IN101" si="1419">((IM95+IO95)/IK95)</f>
        <v>0.74429967426710097</v>
      </c>
      <c r="IO95" s="33">
        <v>28</v>
      </c>
      <c r="IP95" s="34">
        <f t="shared" ref="IP95:IP101" si="1420">IO95/(IM95+IO95)</f>
        <v>6.1269146608315096E-2</v>
      </c>
      <c r="IQ95" s="35"/>
      <c r="IR95" s="33"/>
      <c r="IS95" s="33"/>
      <c r="IT95" s="36"/>
      <c r="IU95" s="32"/>
      <c r="IV95" s="33"/>
      <c r="IW95" s="33">
        <f>IW92-IU95</f>
        <v>0</v>
      </c>
      <c r="IX95" s="33">
        <f>IX92-IV95</f>
        <v>52</v>
      </c>
      <c r="IY95" s="33"/>
      <c r="IZ95" s="34" t="e">
        <f t="shared" ref="IZ95:IZ101" si="1421">((IY95+JA95)/IW95)</f>
        <v>#DIV/0!</v>
      </c>
      <c r="JA95" s="33"/>
      <c r="JB95" s="34" t="e">
        <f t="shared" ref="JB95:JB101" si="1422">JA95/(IY95+JA95)</f>
        <v>#DIV/0!</v>
      </c>
      <c r="JC95" s="35"/>
      <c r="JD95" s="33"/>
      <c r="JE95" s="33"/>
      <c r="JF95" s="36"/>
      <c r="JG95" s="32">
        <f t="shared" ref="JG95:JG102" si="1423">+C95+O95+AA95+AM95+AY95+BK95+BW95+CI95+CU95+DG95+DS95+EE95+EQ95+FC95+GA95+GM95+GY95+HK95+HW95+II95+FO95+IU95</f>
        <v>7</v>
      </c>
      <c r="JH95" s="36">
        <f t="shared" ref="JH95:JH102" si="1424">+D95+P95+AB95+AN95+AZ95+BL95+BX95+CJ95+CV95+DH95+DT95+EF95+ER95+FD95+GB95+GN95+GZ95+HL95+HX95+IJ95+FP95+IV95</f>
        <v>0</v>
      </c>
      <c r="JI95" s="372">
        <f t="shared" ref="JI95:JI101" si="1425">+E95+Q95+AC95+AO95+BA95+BM95+BY95+CK95+CW95+DI95+DU95+EG95+ES95+FE95+GC95+GO95+HA95+HM95+HY95+FQ95+IK95</f>
        <v>11485</v>
      </c>
      <c r="JJ95" s="11">
        <f t="shared" si="711"/>
        <v>1116</v>
      </c>
      <c r="JK95" s="33">
        <f t="shared" ref="JK95:JK102" si="1426">+G95+S95+AE95+AQ95+BC95+BO95+CA95+CM95+CY95+DK95+DW95+EI95+EU95+FG95+GE95+GQ95+HC95+HO95+I95+U95+AG95+AS95+BE95+BQ95+CC95+CO95+DA95+DM95+DY95+EK95+EW95+FI95+GG95+GS95+HE95+HQ95+IA95+IC95+FS95+FU95+IM95+IO95</f>
        <v>8338</v>
      </c>
      <c r="JL95" s="78">
        <f t="shared" ref="JL95:JL102" si="1427">+(JK95)/JI95</f>
        <v>0.72599042228994337</v>
      </c>
      <c r="JM95" s="15">
        <f t="shared" ref="JM95:JM102" si="1428">+I95+U95+AG95+AS95+BE95+BQ95+CC95+CO95+DA95+DM95+DY95+EK95+EW95+FI95+GG95+GS95+HE95+HQ95+IC95+IO95+FU95</f>
        <v>491</v>
      </c>
      <c r="JN95" s="34">
        <f t="shared" ref="JN95:JN102" si="1429">+(JM95/(JK95))</f>
        <v>5.8887023266970498E-2</v>
      </c>
      <c r="JO95" s="45">
        <v>57.6</v>
      </c>
      <c r="JP95" s="46">
        <v>7871</v>
      </c>
      <c r="JQ95" s="45">
        <f t="shared" si="1207"/>
        <v>94.399136483569208</v>
      </c>
      <c r="JR95" s="45">
        <v>218</v>
      </c>
      <c r="JS95" s="366">
        <f t="shared" ref="JS95" si="1430">JR95/JM95</f>
        <v>0.4439918533604888</v>
      </c>
      <c r="JT95" s="44"/>
      <c r="JU95" s="284"/>
      <c r="JV95" s="402">
        <f t="shared" ref="JV95:JV101" si="1431">SUM(G95,I95,S95,U95,AE95,AG95,AQ95,AS95,BC95,BE95,BO95,BQ95,CA95,CC95)/SUM(E95,Q95,AC95,AO95,BA95,BM95,BY95)</f>
        <v>0.72829497907949792</v>
      </c>
      <c r="JW95" s="403">
        <f t="shared" ref="JW95:JW101" si="1432">SUM(CM95,CO95,CY95,DA95,DK95,DM95,DW95,DY95,EI95,EK95,EU95,EW95,FG95,FI95)/SUM(CK95,CW95,DI95,DU95,EG95,ES95,FE95)</f>
        <v>0.72665445984828669</v>
      </c>
      <c r="JX95" s="405">
        <f t="shared" ref="JX95:JX101" si="1433">SUM(FS95,FU95,GE95,GG95,GQ95,GS95,HC95,HE95,HO95,HQ95,IA95,IC95,IM95,IO95,)/SUM(FQ95,GC95,GO95,HA95,HM95,HY95,IK95)</f>
        <v>0.72303282959874937</v>
      </c>
      <c r="JY95" s="742">
        <f t="shared" ref="JY95" si="1434">SUM(I102,U102,AG102,AS102,BE102,BQ102,CC102)/SUM(G102,I102,S102,U102,AE102,AG102,AQ102,AS102,BC102,BE102,BO102,BQ102,CA102,CC102)</f>
        <v>5.6330087134802663E-2</v>
      </c>
      <c r="JZ95" s="689">
        <f t="shared" ref="JZ95" si="1435">SUM(CO102,DA102,DM102,DY102,EK102,EW102,FI102)/SUM(CM102,CO102,CY102,DA102,DK102,DM102,DW102,DY102,EI102,EK102,EU102,EW102,FG102,FI102)</f>
        <v>7.3960912395301059E-2</v>
      </c>
      <c r="KA95" s="745">
        <f t="shared" ref="KA95" si="1436">SUM(,FU102,GG102,GS102,HE102,HQ102,IC102,IO102)/SUM(FU102,FS102,GG102,GE102,GS102,GQ102,HE102,HC102,HQ102,HO102,IC102,IA102,IO102,IM102)</f>
        <v>6.5841007727320849E-2</v>
      </c>
      <c r="KB95" s="724">
        <f t="shared" ref="KB95" si="1437">KB97/KB99</f>
        <v>3.1364349189754314E-3</v>
      </c>
      <c r="KC95" s="720"/>
      <c r="KD95" s="720">
        <f t="shared" ref="KD95" si="1438">KD97/KD99</f>
        <v>2.6143790849673201E-3</v>
      </c>
      <c r="KE95" s="720"/>
      <c r="KF95" s="720">
        <f t="shared" ref="KF95" si="1439">KF97/KF99</f>
        <v>4.1655818797188236E-3</v>
      </c>
      <c r="KG95" s="755"/>
      <c r="KH95" s="757" t="s">
        <v>68</v>
      </c>
      <c r="KI95" s="419">
        <f t="shared" ref="KI95:KI101" si="1440">C95+AA95+AM95+AY95+BK95+BW95</f>
        <v>2</v>
      </c>
      <c r="KJ95" s="427">
        <f t="shared" ref="KJ95" si="1441">KI95/KB99</f>
        <v>5.2273915316257186E-4</v>
      </c>
      <c r="KK95" s="419">
        <f t="shared" ref="KK95:KK101" si="1442">CI95+CU95+DG95+EE95+EQ95+FC95+DS95</f>
        <v>2</v>
      </c>
      <c r="KL95" s="424">
        <f t="shared" ref="KL95" si="1443">KK95/KD99</f>
        <v>5.228758169934641E-4</v>
      </c>
      <c r="KM95" s="419">
        <f t="shared" ref="KM95:KM101" si="1444">FO95+GA95+GM95+GY95+HK95+HW95+II95</f>
        <v>3</v>
      </c>
      <c r="KN95" s="424">
        <f>KM95/KF99</f>
        <v>7.8104660244727932E-4</v>
      </c>
    </row>
    <row r="96" spans="1:300" ht="19.5" thickBot="1" x14ac:dyDescent="0.3">
      <c r="A96" s="734"/>
      <c r="B96" s="436">
        <f t="shared" ref="B96:B101" si="1445">+B95+1</f>
        <v>45667</v>
      </c>
      <c r="C96" s="10"/>
      <c r="D96" s="11"/>
      <c r="E96" s="61">
        <f t="shared" ref="E96:E101" si="1446">E95-C96</f>
        <v>603</v>
      </c>
      <c r="F96" s="61">
        <f t="shared" ref="F96:F101" si="1447">F95-D96</f>
        <v>54</v>
      </c>
      <c r="G96" s="11">
        <v>458</v>
      </c>
      <c r="H96" s="12">
        <f t="shared" si="1380"/>
        <v>0.81094527363184077</v>
      </c>
      <c r="I96" s="11">
        <v>31</v>
      </c>
      <c r="J96" s="12">
        <f t="shared" ref="J96:J101" si="1448">I96/(G96+I96)</f>
        <v>6.3394683026584867E-2</v>
      </c>
      <c r="K96" s="13"/>
      <c r="L96" s="11"/>
      <c r="M96" s="11"/>
      <c r="N96" s="14"/>
      <c r="O96" s="10"/>
      <c r="P96" s="11"/>
      <c r="Q96" s="61">
        <f t="shared" ref="Q96:Q101" si="1449">Q95-O96</f>
        <v>618</v>
      </c>
      <c r="R96" s="61">
        <f t="shared" ref="R96:R101" si="1450">R95-P96</f>
        <v>55</v>
      </c>
      <c r="S96" s="11">
        <v>441</v>
      </c>
      <c r="T96" s="12">
        <f t="shared" si="1381"/>
        <v>0.74757281553398058</v>
      </c>
      <c r="U96" s="11">
        <v>21</v>
      </c>
      <c r="V96" s="12">
        <f t="shared" si="1382"/>
        <v>4.5454545454545456E-2</v>
      </c>
      <c r="W96" s="13"/>
      <c r="X96" s="11"/>
      <c r="Y96" s="11"/>
      <c r="Z96" s="14"/>
      <c r="AA96" s="10"/>
      <c r="AB96" s="11"/>
      <c r="AC96" s="61">
        <f t="shared" ref="AC96:AC101" si="1451">AC95-AA96</f>
        <v>619</v>
      </c>
      <c r="AD96" s="61">
        <f t="shared" ref="AD96:AD101" si="1452">AD95-AB96</f>
        <v>55</v>
      </c>
      <c r="AE96" s="11">
        <v>401</v>
      </c>
      <c r="AF96" s="12">
        <f t="shared" si="1383"/>
        <v>0.69143780290791601</v>
      </c>
      <c r="AG96" s="11">
        <v>27</v>
      </c>
      <c r="AH96" s="12">
        <f t="shared" si="1384"/>
        <v>6.3084112149532703E-2</v>
      </c>
      <c r="AI96" s="13"/>
      <c r="AJ96" s="11"/>
      <c r="AK96" s="11"/>
      <c r="AL96" s="14"/>
      <c r="AM96" s="10">
        <v>1</v>
      </c>
      <c r="AN96" s="11"/>
      <c r="AO96" s="61">
        <f t="shared" ref="AO96:AO101" si="1453">AO95-AM96</f>
        <v>148</v>
      </c>
      <c r="AP96" s="61">
        <f t="shared" ref="AP96:AP101" si="1454">AP95-AN96</f>
        <v>14</v>
      </c>
      <c r="AQ96" s="11">
        <v>105</v>
      </c>
      <c r="AR96" s="12">
        <f t="shared" si="1385"/>
        <v>0.80405405405405406</v>
      </c>
      <c r="AS96" s="11">
        <v>14</v>
      </c>
      <c r="AT96" s="12">
        <f t="shared" si="1386"/>
        <v>0.11764705882352941</v>
      </c>
      <c r="AU96" s="13"/>
      <c r="AV96" s="11"/>
      <c r="AW96" s="11"/>
      <c r="AX96" s="14"/>
      <c r="AY96" s="10">
        <v>1</v>
      </c>
      <c r="AZ96" s="11"/>
      <c r="BA96" s="61">
        <f t="shared" ref="BA96:BA101" si="1455">BA95-AY96</f>
        <v>607</v>
      </c>
      <c r="BB96" s="61">
        <f t="shared" ref="BB96:BB101" si="1456">BB95-AZ96</f>
        <v>55</v>
      </c>
      <c r="BC96" s="11">
        <v>395</v>
      </c>
      <c r="BD96" s="12">
        <f t="shared" si="1387"/>
        <v>0.69192751235584848</v>
      </c>
      <c r="BE96" s="11">
        <v>25</v>
      </c>
      <c r="BF96" s="12">
        <f t="shared" si="1388"/>
        <v>5.9523809523809521E-2</v>
      </c>
      <c r="BG96" s="13"/>
      <c r="BH96" s="11"/>
      <c r="BI96" s="11"/>
      <c r="BJ96" s="14"/>
      <c r="BK96" s="10"/>
      <c r="BL96" s="11"/>
      <c r="BM96" s="61">
        <f t="shared" ref="BM96:BM101" si="1457">BM95-BK96</f>
        <v>616</v>
      </c>
      <c r="BN96" s="61">
        <f t="shared" ref="BN96:BN101" si="1458">BN95-BL96</f>
        <v>55</v>
      </c>
      <c r="BO96" s="11">
        <v>447</v>
      </c>
      <c r="BP96" s="12">
        <f t="shared" si="1389"/>
        <v>0.76623376623376627</v>
      </c>
      <c r="BQ96" s="11">
        <v>25</v>
      </c>
      <c r="BR96" s="12">
        <f t="shared" si="1390"/>
        <v>5.2966101694915252E-2</v>
      </c>
      <c r="BS96" s="13"/>
      <c r="BT96" s="11"/>
      <c r="BU96" s="11"/>
      <c r="BV96" s="14"/>
      <c r="BW96" s="10">
        <v>1</v>
      </c>
      <c r="BX96" s="11"/>
      <c r="BY96" s="61">
        <f t="shared" ref="BY96:BY101" si="1459">BY95-BW96</f>
        <v>610</v>
      </c>
      <c r="BZ96" s="61">
        <f t="shared" ref="BZ96:BZ101" si="1460">BZ95-BX96</f>
        <v>55</v>
      </c>
      <c r="CA96" s="11">
        <v>402</v>
      </c>
      <c r="CB96" s="12">
        <f t="shared" si="1391"/>
        <v>0.71311475409836067</v>
      </c>
      <c r="CC96" s="11">
        <v>33</v>
      </c>
      <c r="CD96" s="12">
        <f t="shared" si="1392"/>
        <v>7.586206896551724E-2</v>
      </c>
      <c r="CE96" s="13"/>
      <c r="CF96" s="11"/>
      <c r="CG96" s="11"/>
      <c r="CH96" s="14"/>
      <c r="CI96" s="10"/>
      <c r="CJ96" s="11"/>
      <c r="CK96" s="61">
        <f t="shared" ref="CK96:CK101" si="1461">CK95-CI96</f>
        <v>609</v>
      </c>
      <c r="CL96" s="61">
        <f t="shared" ref="CL96:CL101" si="1462">CL95-CJ96</f>
        <v>56</v>
      </c>
      <c r="CM96" s="11">
        <v>395</v>
      </c>
      <c r="CN96" s="12">
        <f t="shared" si="1393"/>
        <v>0.68801313628899841</v>
      </c>
      <c r="CO96" s="11">
        <v>24</v>
      </c>
      <c r="CP96" s="12">
        <f t="shared" si="1394"/>
        <v>5.7279236276849645E-2</v>
      </c>
      <c r="CQ96" s="13"/>
      <c r="CR96" s="11"/>
      <c r="CS96" s="11"/>
      <c r="CT96" s="14"/>
      <c r="CU96" s="10"/>
      <c r="CV96" s="11"/>
      <c r="CW96" s="61">
        <f t="shared" ref="CW96:CW101" si="1463">CW95-CU96</f>
        <v>614</v>
      </c>
      <c r="CX96" s="61">
        <f t="shared" ref="CX96:CX101" si="1464">CX95-CV96</f>
        <v>57</v>
      </c>
      <c r="CY96" s="11">
        <v>389</v>
      </c>
      <c r="CZ96" s="12">
        <f t="shared" si="1395"/>
        <v>0.69218241042345274</v>
      </c>
      <c r="DA96" s="11">
        <v>36</v>
      </c>
      <c r="DB96" s="12">
        <f t="shared" si="1396"/>
        <v>8.4705882352941173E-2</v>
      </c>
      <c r="DC96" s="13"/>
      <c r="DD96" s="11"/>
      <c r="DE96" s="11"/>
      <c r="DF96" s="14"/>
      <c r="DG96" s="10"/>
      <c r="DH96" s="11"/>
      <c r="DI96" s="61">
        <f t="shared" ref="DI96:DI101" si="1465">DI95-DG96</f>
        <v>613</v>
      </c>
      <c r="DJ96" s="61">
        <f t="shared" ref="DJ96:DJ101" si="1466">DJ95-DH96</f>
        <v>58</v>
      </c>
      <c r="DK96" s="11">
        <v>383</v>
      </c>
      <c r="DL96" s="12">
        <f t="shared" si="1397"/>
        <v>0.67699836867862973</v>
      </c>
      <c r="DM96" s="11">
        <v>32</v>
      </c>
      <c r="DN96" s="12">
        <f t="shared" si="1398"/>
        <v>7.7108433734939766E-2</v>
      </c>
      <c r="DO96" s="13"/>
      <c r="DP96" s="11"/>
      <c r="DQ96" s="11"/>
      <c r="DR96" s="14"/>
      <c r="DS96" s="10"/>
      <c r="DT96" s="11"/>
      <c r="DU96" s="61">
        <f t="shared" ref="DU96:DU101" si="1467">DU95-DS96</f>
        <v>152</v>
      </c>
      <c r="DV96" s="61">
        <f t="shared" ref="DV96:DV101" si="1468">DV95-DT96</f>
        <v>16</v>
      </c>
      <c r="DW96" s="11">
        <v>107</v>
      </c>
      <c r="DX96" s="12">
        <f t="shared" si="1399"/>
        <v>0.79605263157894735</v>
      </c>
      <c r="DY96" s="11">
        <v>14</v>
      </c>
      <c r="DZ96" s="12">
        <f t="shared" si="1400"/>
        <v>0.11570247933884298</v>
      </c>
      <c r="EA96" s="13"/>
      <c r="EB96" s="11"/>
      <c r="EC96" s="11"/>
      <c r="ED96" s="14"/>
      <c r="EE96" s="10"/>
      <c r="EF96" s="11"/>
      <c r="EG96" s="61">
        <f t="shared" ref="EG96:EG101" si="1469">EG95-EE96</f>
        <v>612</v>
      </c>
      <c r="EH96" s="61">
        <f t="shared" ref="EH96:EH101" si="1470">EH95-EF96</f>
        <v>58</v>
      </c>
      <c r="EI96" s="11">
        <v>434</v>
      </c>
      <c r="EJ96" s="12">
        <f t="shared" si="1401"/>
        <v>0.74836601307189543</v>
      </c>
      <c r="EK96" s="11">
        <v>24</v>
      </c>
      <c r="EL96" s="12">
        <f t="shared" si="1402"/>
        <v>5.2401746724890827E-2</v>
      </c>
      <c r="EM96" s="13"/>
      <c r="EN96" s="11"/>
      <c r="EO96" s="11"/>
      <c r="EP96" s="14"/>
      <c r="EQ96" s="10"/>
      <c r="ER96" s="11"/>
      <c r="ES96" s="61">
        <f t="shared" ref="ES96:ES101" si="1471">ES95-EQ96</f>
        <v>613</v>
      </c>
      <c r="ET96" s="61">
        <f t="shared" ref="ET96:ET101" si="1472">ET95-ER96</f>
        <v>55</v>
      </c>
      <c r="EU96" s="11">
        <v>424</v>
      </c>
      <c r="EV96" s="12">
        <f t="shared" si="1403"/>
        <v>0.73246329526916798</v>
      </c>
      <c r="EW96" s="11">
        <v>25</v>
      </c>
      <c r="EX96" s="12">
        <f t="shared" si="1404"/>
        <v>5.5679287305122498E-2</v>
      </c>
      <c r="EY96" s="13"/>
      <c r="EZ96" s="11"/>
      <c r="FA96" s="11"/>
      <c r="FB96" s="14"/>
      <c r="FC96" s="10"/>
      <c r="FD96" s="11"/>
      <c r="FE96" s="61">
        <f t="shared" ref="FE96:FE101" si="1473">FE95-FC96</f>
        <v>610</v>
      </c>
      <c r="FF96" s="61">
        <f t="shared" ref="FF96:FF101" si="1474">FF95-FD96</f>
        <v>58</v>
      </c>
      <c r="FG96" s="11">
        <v>409</v>
      </c>
      <c r="FH96" s="12">
        <f t="shared" si="1405"/>
        <v>0.72295081967213115</v>
      </c>
      <c r="FI96" s="11">
        <v>32</v>
      </c>
      <c r="FJ96" s="12">
        <f t="shared" si="1406"/>
        <v>7.2562358276643993E-2</v>
      </c>
      <c r="FK96" s="13"/>
      <c r="FL96" s="11"/>
      <c r="FM96" s="11"/>
      <c r="FN96" s="14"/>
      <c r="FO96" s="10"/>
      <c r="FP96" s="11"/>
      <c r="FQ96" s="61">
        <f t="shared" ref="FQ96:FQ101" si="1475">FQ95-FO96</f>
        <v>614</v>
      </c>
      <c r="FR96" s="61">
        <f t="shared" ref="FR96:FR101" si="1476">FR95-FP96</f>
        <v>57</v>
      </c>
      <c r="FS96" s="11">
        <v>391</v>
      </c>
      <c r="FT96" s="12">
        <f t="shared" si="1407"/>
        <v>0.69706840390879476</v>
      </c>
      <c r="FU96" s="11">
        <v>37</v>
      </c>
      <c r="FV96" s="12">
        <f t="shared" si="1408"/>
        <v>8.6448598130841117E-2</v>
      </c>
      <c r="FW96" s="13"/>
      <c r="FX96" s="11"/>
      <c r="FY96" s="11"/>
      <c r="FZ96" s="14"/>
      <c r="GA96" s="10"/>
      <c r="GB96" s="11"/>
      <c r="GC96" s="61">
        <f t="shared" ref="GC96:GC101" si="1477">GC95-GA96</f>
        <v>605</v>
      </c>
      <c r="GD96" s="61">
        <f t="shared" ref="GD96:GD101" si="1478">GD95-GB96</f>
        <v>58</v>
      </c>
      <c r="GE96" s="11">
        <v>389</v>
      </c>
      <c r="GF96" s="12">
        <f t="shared" si="1409"/>
        <v>0.68264462809917359</v>
      </c>
      <c r="GG96" s="11">
        <v>24</v>
      </c>
      <c r="GH96" s="12">
        <f t="shared" si="1410"/>
        <v>5.8111380145278453E-2</v>
      </c>
      <c r="GI96" s="13"/>
      <c r="GJ96" s="11"/>
      <c r="GK96" s="11"/>
      <c r="GL96" s="14"/>
      <c r="GM96" s="10"/>
      <c r="GN96" s="11"/>
      <c r="GO96" s="61">
        <f t="shared" ref="GO96:GO101" si="1479">GO95-GM96</f>
        <v>618</v>
      </c>
      <c r="GP96" s="61">
        <f t="shared" ref="GP96:GP101" si="1480">GP95-GN96</f>
        <v>57</v>
      </c>
      <c r="GQ96" s="11">
        <v>383</v>
      </c>
      <c r="GR96" s="12">
        <f t="shared" si="1411"/>
        <v>0.65210355987055013</v>
      </c>
      <c r="GS96" s="11">
        <v>20</v>
      </c>
      <c r="GT96" s="12">
        <f t="shared" si="1412"/>
        <v>4.9627791563275438E-2</v>
      </c>
      <c r="GU96" s="13"/>
      <c r="GV96" s="11"/>
      <c r="GW96" s="11"/>
      <c r="GX96" s="14"/>
      <c r="GY96" s="10"/>
      <c r="GZ96" s="11"/>
      <c r="HA96" s="61">
        <f t="shared" ref="HA96:HA101" si="1481">HA95-GY96</f>
        <v>154</v>
      </c>
      <c r="HB96" s="61">
        <f t="shared" ref="HB96:HB101" si="1482">HB95-GZ96</f>
        <v>17</v>
      </c>
      <c r="HC96" s="11">
        <v>98</v>
      </c>
      <c r="HD96" s="12">
        <f t="shared" si="1413"/>
        <v>0.7142857142857143</v>
      </c>
      <c r="HE96" s="11">
        <v>12</v>
      </c>
      <c r="HF96" s="12">
        <f t="shared" si="1414"/>
        <v>0.10909090909090909</v>
      </c>
      <c r="HG96" s="13"/>
      <c r="HH96" s="11"/>
      <c r="HI96" s="11"/>
      <c r="HJ96" s="14"/>
      <c r="HK96" s="10">
        <v>2</v>
      </c>
      <c r="HL96" s="11"/>
      <c r="HM96" s="61">
        <f t="shared" ref="HM96:HM101" si="1483">HM95-HK96</f>
        <v>616</v>
      </c>
      <c r="HN96" s="61">
        <f t="shared" ref="HN96:HN101" si="1484">HN95-HL96</f>
        <v>58</v>
      </c>
      <c r="HO96" s="11">
        <v>389</v>
      </c>
      <c r="HP96" s="12">
        <f t="shared" si="1415"/>
        <v>0.67045454545454541</v>
      </c>
      <c r="HQ96" s="11">
        <v>24</v>
      </c>
      <c r="HR96" s="12">
        <f t="shared" si="1416"/>
        <v>5.8111380145278453E-2</v>
      </c>
      <c r="HS96" s="13"/>
      <c r="HT96" s="11"/>
      <c r="HU96" s="11"/>
      <c r="HV96" s="14"/>
      <c r="HW96" s="10">
        <v>1</v>
      </c>
      <c r="HX96" s="11"/>
      <c r="HY96" s="61">
        <f t="shared" ref="HY96:HY101" si="1485">HY95-HW96</f>
        <v>614</v>
      </c>
      <c r="HZ96" s="61">
        <f t="shared" ref="HZ96:HZ101" si="1486">HZ95-HX96</f>
        <v>58</v>
      </c>
      <c r="IA96" s="11">
        <v>434</v>
      </c>
      <c r="IB96" s="12">
        <f t="shared" si="1417"/>
        <v>0.75732899022801303</v>
      </c>
      <c r="IC96" s="11">
        <v>31</v>
      </c>
      <c r="ID96" s="12">
        <f t="shared" si="1418"/>
        <v>6.6666666666666666E-2</v>
      </c>
      <c r="IE96" s="13"/>
      <c r="IF96" s="11"/>
      <c r="IG96" s="11"/>
      <c r="IH96" s="14"/>
      <c r="II96" s="10">
        <v>1</v>
      </c>
      <c r="IJ96" s="11"/>
      <c r="IK96" s="61">
        <f t="shared" ref="IK96:IK101" si="1487">IK95-II96</f>
        <v>613</v>
      </c>
      <c r="IL96" s="61">
        <f t="shared" ref="IL96:IL101" si="1488">IL95-IJ96</f>
        <v>58</v>
      </c>
      <c r="IM96" s="11">
        <v>390</v>
      </c>
      <c r="IN96" s="12">
        <f t="shared" si="1419"/>
        <v>0.68026101141924955</v>
      </c>
      <c r="IO96" s="11">
        <v>27</v>
      </c>
      <c r="IP96" s="12">
        <f t="shared" si="1420"/>
        <v>6.4748201438848921E-2</v>
      </c>
      <c r="IQ96" s="13"/>
      <c r="IR96" s="11"/>
      <c r="IS96" s="11"/>
      <c r="IT96" s="14"/>
      <c r="IU96" s="10"/>
      <c r="IV96" s="11"/>
      <c r="IW96" s="61">
        <f t="shared" ref="IW96:IW101" si="1489">IW95-IU96</f>
        <v>0</v>
      </c>
      <c r="IX96" s="61">
        <f t="shared" ref="IX96:IX101" si="1490">IX95-IV96</f>
        <v>52</v>
      </c>
      <c r="IY96" s="11"/>
      <c r="IZ96" s="12" t="e">
        <f t="shared" si="1421"/>
        <v>#DIV/0!</v>
      </c>
      <c r="JA96" s="11"/>
      <c r="JB96" s="12" t="e">
        <f t="shared" si="1422"/>
        <v>#DIV/0!</v>
      </c>
      <c r="JC96" s="13"/>
      <c r="JD96" s="11"/>
      <c r="JE96" s="11"/>
      <c r="JF96" s="14"/>
      <c r="JG96" s="10">
        <f t="shared" si="1423"/>
        <v>7</v>
      </c>
      <c r="JH96" s="14">
        <f t="shared" si="1424"/>
        <v>0</v>
      </c>
      <c r="JI96" s="373">
        <f t="shared" si="1425"/>
        <v>11478</v>
      </c>
      <c r="JJ96" s="11">
        <f t="shared" si="711"/>
        <v>1116</v>
      </c>
      <c r="JK96" s="11">
        <f t="shared" si="1426"/>
        <v>8202</v>
      </c>
      <c r="JL96" s="79">
        <f t="shared" si="1427"/>
        <v>0.71458442237323572</v>
      </c>
      <c r="JM96" s="15">
        <f t="shared" si="1428"/>
        <v>538</v>
      </c>
      <c r="JN96" s="12">
        <f t="shared" si="1429"/>
        <v>6.559375762009266E-2</v>
      </c>
      <c r="JO96" s="16">
        <v>58.2</v>
      </c>
      <c r="JP96" s="17">
        <v>7643</v>
      </c>
      <c r="JQ96" s="16">
        <f t="shared" si="1207"/>
        <v>93.184589124603761</v>
      </c>
      <c r="JR96" s="16">
        <v>207</v>
      </c>
      <c r="JS96" s="369">
        <f t="shared" si="1076"/>
        <v>0.38475836431226768</v>
      </c>
      <c r="JT96" s="15"/>
      <c r="JU96" s="285"/>
      <c r="JV96" s="404">
        <f t="shared" si="1431"/>
        <v>0.73933525255168808</v>
      </c>
      <c r="JW96" s="401">
        <f t="shared" si="1432"/>
        <v>0.71357572586973583</v>
      </c>
      <c r="JX96" s="406">
        <f t="shared" si="1433"/>
        <v>0.69092331768388104</v>
      </c>
      <c r="JY96" s="743"/>
      <c r="JZ96" s="690"/>
      <c r="KA96" s="746"/>
      <c r="KB96" s="725"/>
      <c r="KC96" s="722"/>
      <c r="KD96" s="722"/>
      <c r="KE96" s="722"/>
      <c r="KF96" s="722"/>
      <c r="KG96" s="756"/>
      <c r="KH96" s="758"/>
      <c r="KI96" s="67">
        <f t="shared" si="1440"/>
        <v>3</v>
      </c>
      <c r="KJ96" s="430">
        <f t="shared" ref="KJ96" si="1491">KI96/KB99</f>
        <v>7.8410872974385784E-4</v>
      </c>
      <c r="KK96" s="67">
        <f t="shared" si="1442"/>
        <v>0</v>
      </c>
      <c r="KL96" s="425">
        <f t="shared" ref="KL96" si="1492">KK96/KD99</f>
        <v>0</v>
      </c>
      <c r="KM96" s="67">
        <f t="shared" si="1444"/>
        <v>4</v>
      </c>
      <c r="KN96" s="425">
        <f>KM96/KF99</f>
        <v>1.0413954699297059E-3</v>
      </c>
    </row>
    <row r="97" spans="1:300" ht="19.5" thickTop="1" x14ac:dyDescent="0.25">
      <c r="A97" s="734"/>
      <c r="B97" s="436">
        <f t="shared" si="1445"/>
        <v>45668</v>
      </c>
      <c r="C97" s="10"/>
      <c r="D97" s="11"/>
      <c r="E97" s="61">
        <f t="shared" si="1446"/>
        <v>603</v>
      </c>
      <c r="F97" s="61">
        <f t="shared" si="1447"/>
        <v>54</v>
      </c>
      <c r="G97" s="11">
        <v>432</v>
      </c>
      <c r="H97" s="12">
        <f t="shared" si="1380"/>
        <v>0.74295190713101156</v>
      </c>
      <c r="I97" s="11">
        <v>16</v>
      </c>
      <c r="J97" s="12">
        <f t="shared" si="1448"/>
        <v>3.5714285714285712E-2</v>
      </c>
      <c r="K97" s="13"/>
      <c r="L97" s="11"/>
      <c r="M97" s="11"/>
      <c r="N97" s="14"/>
      <c r="O97" s="10"/>
      <c r="P97" s="11"/>
      <c r="Q97" s="61">
        <f t="shared" si="1449"/>
        <v>618</v>
      </c>
      <c r="R97" s="61">
        <f t="shared" si="1450"/>
        <v>55</v>
      </c>
      <c r="S97" s="11">
        <v>416</v>
      </c>
      <c r="T97" s="12">
        <f t="shared" si="1381"/>
        <v>0.70226537216828477</v>
      </c>
      <c r="U97" s="11">
        <v>18</v>
      </c>
      <c r="V97" s="12">
        <f t="shared" si="1382"/>
        <v>4.1474654377880185E-2</v>
      </c>
      <c r="W97" s="13"/>
      <c r="X97" s="11"/>
      <c r="Y97" s="11"/>
      <c r="Z97" s="14"/>
      <c r="AA97" s="10">
        <v>1</v>
      </c>
      <c r="AB97" s="11"/>
      <c r="AC97" s="61">
        <f t="shared" si="1451"/>
        <v>618</v>
      </c>
      <c r="AD97" s="61">
        <f t="shared" si="1452"/>
        <v>55</v>
      </c>
      <c r="AE97" s="11">
        <v>406</v>
      </c>
      <c r="AF97" s="12">
        <f t="shared" si="1383"/>
        <v>0.69902912621359226</v>
      </c>
      <c r="AG97" s="11">
        <v>26</v>
      </c>
      <c r="AH97" s="12">
        <f t="shared" si="1384"/>
        <v>6.0185185185185182E-2</v>
      </c>
      <c r="AI97" s="13"/>
      <c r="AJ97" s="11"/>
      <c r="AK97" s="11"/>
      <c r="AL97" s="14"/>
      <c r="AM97" s="10">
        <v>1</v>
      </c>
      <c r="AN97" s="11"/>
      <c r="AO97" s="61">
        <f t="shared" si="1453"/>
        <v>147</v>
      </c>
      <c r="AP97" s="61">
        <f t="shared" si="1454"/>
        <v>14</v>
      </c>
      <c r="AQ97" s="11">
        <v>112</v>
      </c>
      <c r="AR97" s="12">
        <f t="shared" si="1385"/>
        <v>0.78911564625850339</v>
      </c>
      <c r="AS97" s="11">
        <v>4</v>
      </c>
      <c r="AT97" s="12">
        <f t="shared" si="1386"/>
        <v>3.4482758620689655E-2</v>
      </c>
      <c r="AU97" s="13"/>
      <c r="AV97" s="11"/>
      <c r="AW97" s="11"/>
      <c r="AX97" s="14"/>
      <c r="AY97" s="10"/>
      <c r="AZ97" s="11"/>
      <c r="BA97" s="61">
        <f t="shared" si="1455"/>
        <v>607</v>
      </c>
      <c r="BB97" s="61">
        <f t="shared" si="1456"/>
        <v>55</v>
      </c>
      <c r="BC97" s="11">
        <v>376</v>
      </c>
      <c r="BD97" s="12">
        <f t="shared" si="1387"/>
        <v>0.6556836902800659</v>
      </c>
      <c r="BE97" s="11">
        <v>22</v>
      </c>
      <c r="BF97" s="12">
        <f t="shared" si="1388"/>
        <v>5.5276381909547742E-2</v>
      </c>
      <c r="BG97" s="13"/>
      <c r="BH97" s="11"/>
      <c r="BI97" s="11"/>
      <c r="BJ97" s="14"/>
      <c r="BK97" s="10"/>
      <c r="BL97" s="11"/>
      <c r="BM97" s="61">
        <f t="shared" si="1457"/>
        <v>616</v>
      </c>
      <c r="BN97" s="61">
        <f t="shared" si="1458"/>
        <v>55</v>
      </c>
      <c r="BO97" s="11">
        <v>417</v>
      </c>
      <c r="BP97" s="12">
        <f t="shared" si="1389"/>
        <v>0.70616883116883122</v>
      </c>
      <c r="BQ97" s="11">
        <v>18</v>
      </c>
      <c r="BR97" s="12">
        <f t="shared" si="1390"/>
        <v>4.1379310344827586E-2</v>
      </c>
      <c r="BS97" s="13"/>
      <c r="BT97" s="11"/>
      <c r="BU97" s="11"/>
      <c r="BV97" s="14"/>
      <c r="BW97" s="10">
        <v>1</v>
      </c>
      <c r="BX97" s="11"/>
      <c r="BY97" s="61">
        <f t="shared" si="1459"/>
        <v>609</v>
      </c>
      <c r="BZ97" s="61">
        <f t="shared" si="1460"/>
        <v>55</v>
      </c>
      <c r="CA97" s="11">
        <v>394</v>
      </c>
      <c r="CB97" s="12">
        <f t="shared" si="1391"/>
        <v>0.71592775041050905</v>
      </c>
      <c r="CC97" s="11">
        <v>42</v>
      </c>
      <c r="CD97" s="12">
        <f t="shared" si="1392"/>
        <v>9.6330275229357804E-2</v>
      </c>
      <c r="CE97" s="13"/>
      <c r="CF97" s="11"/>
      <c r="CG97" s="11"/>
      <c r="CH97" s="14"/>
      <c r="CI97" s="10"/>
      <c r="CJ97" s="11"/>
      <c r="CK97" s="61">
        <f t="shared" si="1461"/>
        <v>609</v>
      </c>
      <c r="CL97" s="61">
        <f t="shared" si="1462"/>
        <v>56</v>
      </c>
      <c r="CM97" s="11">
        <v>386</v>
      </c>
      <c r="CN97" s="12">
        <f t="shared" si="1393"/>
        <v>0.67816091954022983</v>
      </c>
      <c r="CO97" s="11">
        <v>27</v>
      </c>
      <c r="CP97" s="12">
        <f t="shared" si="1394"/>
        <v>6.5375302663438259E-2</v>
      </c>
      <c r="CQ97" s="13"/>
      <c r="CR97" s="11"/>
      <c r="CS97" s="11"/>
      <c r="CT97" s="14"/>
      <c r="CU97" s="10"/>
      <c r="CV97" s="11"/>
      <c r="CW97" s="61">
        <f t="shared" si="1463"/>
        <v>614</v>
      </c>
      <c r="CX97" s="61">
        <f t="shared" si="1464"/>
        <v>57</v>
      </c>
      <c r="CY97" s="11">
        <v>391</v>
      </c>
      <c r="CZ97" s="12">
        <f t="shared" si="1395"/>
        <v>0.69055374592833874</v>
      </c>
      <c r="DA97" s="11">
        <v>33</v>
      </c>
      <c r="DB97" s="12">
        <f t="shared" si="1396"/>
        <v>7.783018867924528E-2</v>
      </c>
      <c r="DC97" s="13"/>
      <c r="DD97" s="11"/>
      <c r="DE97" s="11"/>
      <c r="DF97" s="14"/>
      <c r="DG97" s="10"/>
      <c r="DH97" s="11"/>
      <c r="DI97" s="61">
        <f t="shared" si="1465"/>
        <v>613</v>
      </c>
      <c r="DJ97" s="61">
        <f t="shared" si="1466"/>
        <v>58</v>
      </c>
      <c r="DK97" s="11">
        <v>395</v>
      </c>
      <c r="DL97" s="12">
        <f t="shared" si="1397"/>
        <v>0.72267536704730828</v>
      </c>
      <c r="DM97" s="11">
        <v>48</v>
      </c>
      <c r="DN97" s="12">
        <f t="shared" si="1398"/>
        <v>0.10835214446952596</v>
      </c>
      <c r="DO97" s="13"/>
      <c r="DP97" s="11"/>
      <c r="DQ97" s="11"/>
      <c r="DR97" s="14"/>
      <c r="DS97" s="10"/>
      <c r="DT97" s="11"/>
      <c r="DU97" s="61">
        <f t="shared" si="1467"/>
        <v>152</v>
      </c>
      <c r="DV97" s="61">
        <f t="shared" si="1468"/>
        <v>16</v>
      </c>
      <c r="DW97" s="11">
        <v>99</v>
      </c>
      <c r="DX97" s="12">
        <f t="shared" si="1399"/>
        <v>0.75657894736842102</v>
      </c>
      <c r="DY97" s="11">
        <v>16</v>
      </c>
      <c r="DZ97" s="12">
        <f t="shared" si="1400"/>
        <v>0.1391304347826087</v>
      </c>
      <c r="EA97" s="13"/>
      <c r="EB97" s="11"/>
      <c r="EC97" s="11"/>
      <c r="ED97" s="14"/>
      <c r="EE97" s="10"/>
      <c r="EF97" s="11"/>
      <c r="EG97" s="61">
        <f t="shared" si="1469"/>
        <v>612</v>
      </c>
      <c r="EH97" s="61">
        <f t="shared" si="1470"/>
        <v>58</v>
      </c>
      <c r="EI97" s="11">
        <v>379</v>
      </c>
      <c r="EJ97" s="12">
        <f t="shared" si="1401"/>
        <v>0.6797385620915033</v>
      </c>
      <c r="EK97" s="11">
        <v>37</v>
      </c>
      <c r="EL97" s="12">
        <f t="shared" si="1402"/>
        <v>8.8942307692307696E-2</v>
      </c>
      <c r="EM97" s="13"/>
      <c r="EN97" s="11"/>
      <c r="EO97" s="11"/>
      <c r="EP97" s="14"/>
      <c r="EQ97" s="10"/>
      <c r="ER97" s="11"/>
      <c r="ES97" s="61">
        <f t="shared" si="1471"/>
        <v>613</v>
      </c>
      <c r="ET97" s="61">
        <f t="shared" si="1472"/>
        <v>55</v>
      </c>
      <c r="EU97" s="11">
        <v>396</v>
      </c>
      <c r="EV97" s="12">
        <f t="shared" si="1403"/>
        <v>0.68678629690048942</v>
      </c>
      <c r="EW97" s="11">
        <v>25</v>
      </c>
      <c r="EX97" s="12">
        <f t="shared" si="1404"/>
        <v>5.9382422802850353E-2</v>
      </c>
      <c r="EY97" s="13"/>
      <c r="EZ97" s="11"/>
      <c r="FA97" s="11"/>
      <c r="FB97" s="14"/>
      <c r="FC97" s="10"/>
      <c r="FD97" s="11"/>
      <c r="FE97" s="61">
        <f t="shared" si="1473"/>
        <v>610</v>
      </c>
      <c r="FF97" s="61">
        <f t="shared" si="1474"/>
        <v>58</v>
      </c>
      <c r="FG97" s="11">
        <v>423</v>
      </c>
      <c r="FH97" s="12">
        <f t="shared" si="1405"/>
        <v>0.73934426229508199</v>
      </c>
      <c r="FI97" s="11">
        <v>28</v>
      </c>
      <c r="FJ97" s="12">
        <f t="shared" si="1406"/>
        <v>6.2084257206208429E-2</v>
      </c>
      <c r="FK97" s="13"/>
      <c r="FL97" s="11"/>
      <c r="FM97" s="11"/>
      <c r="FN97" s="14"/>
      <c r="FO97" s="10"/>
      <c r="FP97" s="11"/>
      <c r="FQ97" s="61">
        <f t="shared" si="1475"/>
        <v>614</v>
      </c>
      <c r="FR97" s="61">
        <f t="shared" si="1476"/>
        <v>57</v>
      </c>
      <c r="FS97" s="11">
        <v>402</v>
      </c>
      <c r="FT97" s="12">
        <f t="shared" si="1407"/>
        <v>0.7052117263843648</v>
      </c>
      <c r="FU97" s="11">
        <v>31</v>
      </c>
      <c r="FV97" s="12">
        <f t="shared" si="1408"/>
        <v>7.1593533487297925E-2</v>
      </c>
      <c r="FW97" s="13"/>
      <c r="FX97" s="11"/>
      <c r="FY97" s="11"/>
      <c r="FZ97" s="14"/>
      <c r="GA97" s="10"/>
      <c r="GB97" s="11"/>
      <c r="GC97" s="61">
        <f t="shared" si="1477"/>
        <v>605</v>
      </c>
      <c r="GD97" s="61">
        <f t="shared" si="1478"/>
        <v>58</v>
      </c>
      <c r="GE97" s="11">
        <v>413</v>
      </c>
      <c r="GF97" s="12">
        <f t="shared" si="1409"/>
        <v>0.740495867768595</v>
      </c>
      <c r="GG97" s="11">
        <v>35</v>
      </c>
      <c r="GH97" s="12">
        <f t="shared" si="1410"/>
        <v>7.8125E-2</v>
      </c>
      <c r="GI97" s="13"/>
      <c r="GJ97" s="11"/>
      <c r="GK97" s="11"/>
      <c r="GL97" s="14"/>
      <c r="GM97" s="10"/>
      <c r="GN97" s="11"/>
      <c r="GO97" s="61">
        <f t="shared" si="1479"/>
        <v>618</v>
      </c>
      <c r="GP97" s="61">
        <f t="shared" si="1480"/>
        <v>57</v>
      </c>
      <c r="GQ97" s="11">
        <v>417</v>
      </c>
      <c r="GR97" s="12">
        <f t="shared" si="1411"/>
        <v>0.70064724919093846</v>
      </c>
      <c r="GS97" s="11">
        <v>16</v>
      </c>
      <c r="GT97" s="12">
        <f t="shared" si="1412"/>
        <v>3.695150115473441E-2</v>
      </c>
      <c r="GU97" s="13"/>
      <c r="GV97" s="11"/>
      <c r="GW97" s="11"/>
      <c r="GX97" s="14"/>
      <c r="GY97" s="10">
        <v>3</v>
      </c>
      <c r="GZ97" s="11"/>
      <c r="HA97" s="61">
        <f t="shared" si="1481"/>
        <v>151</v>
      </c>
      <c r="HB97" s="61">
        <f t="shared" si="1482"/>
        <v>17</v>
      </c>
      <c r="HC97" s="11">
        <v>99</v>
      </c>
      <c r="HD97" s="12">
        <f t="shared" si="1413"/>
        <v>0.71523178807947019</v>
      </c>
      <c r="HE97" s="11">
        <v>9</v>
      </c>
      <c r="HF97" s="12">
        <f t="shared" si="1414"/>
        <v>8.3333333333333329E-2</v>
      </c>
      <c r="HG97" s="13"/>
      <c r="HH97" s="11"/>
      <c r="HI97" s="11"/>
      <c r="HJ97" s="14"/>
      <c r="HK97" s="10">
        <v>1</v>
      </c>
      <c r="HL97" s="11"/>
      <c r="HM97" s="61">
        <f t="shared" si="1483"/>
        <v>615</v>
      </c>
      <c r="HN97" s="61">
        <f t="shared" si="1484"/>
        <v>58</v>
      </c>
      <c r="HO97" s="11">
        <v>419</v>
      </c>
      <c r="HP97" s="12">
        <f t="shared" si="1415"/>
        <v>0.71544715447154472</v>
      </c>
      <c r="HQ97" s="11">
        <v>21</v>
      </c>
      <c r="HR97" s="12">
        <f t="shared" si="1416"/>
        <v>4.7727272727272729E-2</v>
      </c>
      <c r="HS97" s="13"/>
      <c r="HT97" s="11"/>
      <c r="HU97" s="11"/>
      <c r="HV97" s="14"/>
      <c r="HW97" s="10"/>
      <c r="HX97" s="11"/>
      <c r="HY97" s="61">
        <f t="shared" si="1485"/>
        <v>614</v>
      </c>
      <c r="HZ97" s="61">
        <f t="shared" si="1486"/>
        <v>58</v>
      </c>
      <c r="IA97" s="11">
        <v>386</v>
      </c>
      <c r="IB97" s="12">
        <f t="shared" si="1417"/>
        <v>0.66449511400651462</v>
      </c>
      <c r="IC97" s="11">
        <v>22</v>
      </c>
      <c r="ID97" s="12">
        <f t="shared" si="1418"/>
        <v>5.3921568627450983E-2</v>
      </c>
      <c r="IE97" s="13"/>
      <c r="IF97" s="11"/>
      <c r="IG97" s="11"/>
      <c r="IH97" s="14"/>
      <c r="II97" s="10"/>
      <c r="IJ97" s="11"/>
      <c r="IK97" s="61">
        <f t="shared" si="1487"/>
        <v>613</v>
      </c>
      <c r="IL97" s="61">
        <f t="shared" si="1488"/>
        <v>58</v>
      </c>
      <c r="IM97" s="11">
        <v>405</v>
      </c>
      <c r="IN97" s="12">
        <f t="shared" si="1419"/>
        <v>0.70309951060358888</v>
      </c>
      <c r="IO97" s="11">
        <v>26</v>
      </c>
      <c r="IP97" s="12">
        <f t="shared" si="1420"/>
        <v>6.0324825986078884E-2</v>
      </c>
      <c r="IQ97" s="13"/>
      <c r="IR97" s="11"/>
      <c r="IS97" s="11"/>
      <c r="IT97" s="14"/>
      <c r="IU97" s="10"/>
      <c r="IV97" s="11"/>
      <c r="IW97" s="61">
        <f t="shared" si="1489"/>
        <v>0</v>
      </c>
      <c r="IX97" s="61">
        <f t="shared" si="1490"/>
        <v>52</v>
      </c>
      <c r="IY97" s="11"/>
      <c r="IZ97" s="12" t="e">
        <f t="shared" si="1421"/>
        <v>#DIV/0!</v>
      </c>
      <c r="JA97" s="11"/>
      <c r="JB97" s="12" t="e">
        <f t="shared" si="1422"/>
        <v>#DIV/0!</v>
      </c>
      <c r="JC97" s="13"/>
      <c r="JD97" s="11"/>
      <c r="JE97" s="11"/>
      <c r="JF97" s="14"/>
      <c r="JG97" s="10">
        <f t="shared" si="1423"/>
        <v>7</v>
      </c>
      <c r="JH97" s="14">
        <f t="shared" si="1424"/>
        <v>0</v>
      </c>
      <c r="JI97" s="373">
        <f t="shared" si="1425"/>
        <v>11471</v>
      </c>
      <c r="JJ97" s="11">
        <f t="shared" si="711"/>
        <v>1116</v>
      </c>
      <c r="JK97" s="11">
        <f t="shared" si="1426"/>
        <v>8083</v>
      </c>
      <c r="JL97" s="79">
        <f t="shared" si="1427"/>
        <v>0.70464649986923544</v>
      </c>
      <c r="JM97" s="15">
        <f t="shared" si="1428"/>
        <v>520</v>
      </c>
      <c r="JN97" s="12">
        <f t="shared" si="1429"/>
        <v>6.4332549795867874E-2</v>
      </c>
      <c r="JO97" s="16">
        <v>58.8</v>
      </c>
      <c r="JP97" s="17">
        <v>7480</v>
      </c>
      <c r="JQ97" s="16">
        <f t="shared" si="1207"/>
        <v>92.539898552517627</v>
      </c>
      <c r="JR97" s="16">
        <v>161</v>
      </c>
      <c r="JS97" s="369">
        <f t="shared" si="1076"/>
        <v>0.30961538461538463</v>
      </c>
      <c r="JT97" s="15"/>
      <c r="JU97" s="285"/>
      <c r="JV97" s="404">
        <f t="shared" si="1431"/>
        <v>0.70691461498166575</v>
      </c>
      <c r="JW97" s="401">
        <f t="shared" si="1432"/>
        <v>0.70180486528904007</v>
      </c>
      <c r="JX97" s="406">
        <f t="shared" si="1433"/>
        <v>0.70522193211488249</v>
      </c>
      <c r="JY97" s="743"/>
      <c r="JZ97" s="690"/>
      <c r="KA97" s="746"/>
      <c r="KB97" s="718">
        <f t="shared" ref="KB97" si="1493">SUM(C102,O102,AA102,AM102,AY102,BK102,BW102)</f>
        <v>12</v>
      </c>
      <c r="KC97" s="714"/>
      <c r="KD97" s="714">
        <f t="shared" ref="KD97" si="1494">SUM(CI102,CU102,DG102,DS102,EE102,EQ102,FC102)</f>
        <v>10</v>
      </c>
      <c r="KE97" s="714"/>
      <c r="KF97" s="714">
        <f t="shared" ref="KF97" si="1495">SUM(FO102,GA102,GM102,GY102,HK102,HW102,II102)</f>
        <v>16</v>
      </c>
      <c r="KG97" s="759"/>
      <c r="KH97" s="761" t="s">
        <v>67</v>
      </c>
      <c r="KI97" s="67">
        <f t="shared" si="1440"/>
        <v>3</v>
      </c>
      <c r="KJ97" s="430">
        <f t="shared" ref="KJ97" si="1496">KI97/KB99</f>
        <v>7.8410872974385784E-4</v>
      </c>
      <c r="KK97" s="67">
        <f t="shared" si="1442"/>
        <v>0</v>
      </c>
      <c r="KL97" s="425">
        <f t="shared" ref="KL97" si="1497">KK97/KD99</f>
        <v>0</v>
      </c>
      <c r="KM97" s="67">
        <f t="shared" si="1444"/>
        <v>4</v>
      </c>
      <c r="KN97" s="425">
        <f>KM97/KF99</f>
        <v>1.0413954699297059E-3</v>
      </c>
    </row>
    <row r="98" spans="1:300" ht="19.5" thickBot="1" x14ac:dyDescent="0.3">
      <c r="A98" s="734"/>
      <c r="B98" s="436">
        <f t="shared" si="1445"/>
        <v>45669</v>
      </c>
      <c r="C98" s="10"/>
      <c r="D98" s="11"/>
      <c r="E98" s="61">
        <f t="shared" si="1446"/>
        <v>603</v>
      </c>
      <c r="F98" s="61">
        <f t="shared" si="1447"/>
        <v>54</v>
      </c>
      <c r="G98" s="11">
        <v>473</v>
      </c>
      <c r="H98" s="12">
        <f t="shared" si="1380"/>
        <v>0.83250414593698174</v>
      </c>
      <c r="I98" s="11">
        <v>29</v>
      </c>
      <c r="J98" s="12">
        <f t="shared" si="1448"/>
        <v>5.7768924302788842E-2</v>
      </c>
      <c r="K98" s="13"/>
      <c r="L98" s="11"/>
      <c r="M98" s="11"/>
      <c r="N98" s="14"/>
      <c r="O98" s="10"/>
      <c r="P98" s="11"/>
      <c r="Q98" s="61">
        <f t="shared" si="1449"/>
        <v>618</v>
      </c>
      <c r="R98" s="61">
        <f t="shared" si="1450"/>
        <v>55</v>
      </c>
      <c r="S98" s="11">
        <v>431</v>
      </c>
      <c r="T98" s="12">
        <f t="shared" si="1381"/>
        <v>0.73300970873786409</v>
      </c>
      <c r="U98" s="11">
        <v>22</v>
      </c>
      <c r="V98" s="12">
        <f t="shared" si="1382"/>
        <v>4.856512141280353E-2</v>
      </c>
      <c r="W98" s="13"/>
      <c r="X98" s="11"/>
      <c r="Y98" s="11"/>
      <c r="Z98" s="14"/>
      <c r="AA98" s="10"/>
      <c r="AB98" s="11"/>
      <c r="AC98" s="61">
        <f t="shared" si="1451"/>
        <v>618</v>
      </c>
      <c r="AD98" s="61">
        <f t="shared" si="1452"/>
        <v>55</v>
      </c>
      <c r="AE98" s="11">
        <v>408</v>
      </c>
      <c r="AF98" s="12">
        <f t="shared" si="1383"/>
        <v>0.69741100323624594</v>
      </c>
      <c r="AG98" s="11">
        <v>23</v>
      </c>
      <c r="AH98" s="12">
        <f t="shared" si="1384"/>
        <v>5.336426914153132E-2</v>
      </c>
      <c r="AI98" s="13"/>
      <c r="AJ98" s="11"/>
      <c r="AK98" s="11"/>
      <c r="AL98" s="14"/>
      <c r="AM98" s="10"/>
      <c r="AN98" s="11"/>
      <c r="AO98" s="61">
        <f t="shared" si="1453"/>
        <v>147</v>
      </c>
      <c r="AP98" s="61">
        <f t="shared" si="1454"/>
        <v>14</v>
      </c>
      <c r="AQ98" s="11">
        <v>104</v>
      </c>
      <c r="AR98" s="12">
        <f t="shared" si="1385"/>
        <v>0.75510204081632648</v>
      </c>
      <c r="AS98" s="11">
        <v>7</v>
      </c>
      <c r="AT98" s="12">
        <f t="shared" si="1386"/>
        <v>6.3063063063063057E-2</v>
      </c>
      <c r="AU98" s="13"/>
      <c r="AV98" s="11"/>
      <c r="AW98" s="11"/>
      <c r="AX98" s="14"/>
      <c r="AY98" s="10"/>
      <c r="AZ98" s="11"/>
      <c r="BA98" s="61">
        <f t="shared" si="1455"/>
        <v>607</v>
      </c>
      <c r="BB98" s="61">
        <f t="shared" si="1456"/>
        <v>55</v>
      </c>
      <c r="BC98" s="11">
        <v>381</v>
      </c>
      <c r="BD98" s="12">
        <f t="shared" si="1387"/>
        <v>0.68698517298187811</v>
      </c>
      <c r="BE98" s="11">
        <v>36</v>
      </c>
      <c r="BF98" s="12">
        <f t="shared" si="1388"/>
        <v>8.6330935251798566E-2</v>
      </c>
      <c r="BG98" s="13"/>
      <c r="BH98" s="11"/>
      <c r="BI98" s="11"/>
      <c r="BJ98" s="14"/>
      <c r="BK98" s="10"/>
      <c r="BL98" s="11"/>
      <c r="BM98" s="61">
        <f t="shared" si="1457"/>
        <v>616</v>
      </c>
      <c r="BN98" s="61">
        <f t="shared" si="1458"/>
        <v>55</v>
      </c>
      <c r="BO98" s="11">
        <v>453</v>
      </c>
      <c r="BP98" s="12">
        <f t="shared" si="1389"/>
        <v>0.75649350649350644</v>
      </c>
      <c r="BQ98" s="11">
        <v>13</v>
      </c>
      <c r="BR98" s="12">
        <f t="shared" si="1390"/>
        <v>2.7896995708154508E-2</v>
      </c>
      <c r="BS98" s="13"/>
      <c r="BT98" s="11"/>
      <c r="BU98" s="11"/>
      <c r="BV98" s="14"/>
      <c r="BW98" s="10"/>
      <c r="BX98" s="11"/>
      <c r="BY98" s="61">
        <f t="shared" si="1459"/>
        <v>609</v>
      </c>
      <c r="BZ98" s="61">
        <f t="shared" si="1460"/>
        <v>55</v>
      </c>
      <c r="CA98" s="11">
        <v>431</v>
      </c>
      <c r="CB98" s="12">
        <f t="shared" si="1391"/>
        <v>0.77668308702791466</v>
      </c>
      <c r="CC98" s="11">
        <v>42</v>
      </c>
      <c r="CD98" s="12">
        <f t="shared" si="1392"/>
        <v>8.8794926004228336E-2</v>
      </c>
      <c r="CE98" s="13"/>
      <c r="CF98" s="11"/>
      <c r="CG98" s="11"/>
      <c r="CH98" s="14"/>
      <c r="CI98" s="10"/>
      <c r="CJ98" s="11"/>
      <c r="CK98" s="61">
        <f t="shared" si="1461"/>
        <v>609</v>
      </c>
      <c r="CL98" s="61">
        <f t="shared" si="1462"/>
        <v>56</v>
      </c>
      <c r="CM98" s="11">
        <v>356</v>
      </c>
      <c r="CN98" s="12">
        <f t="shared" si="1393"/>
        <v>0.64532019704433496</v>
      </c>
      <c r="CO98" s="11">
        <v>37</v>
      </c>
      <c r="CP98" s="12">
        <f t="shared" si="1394"/>
        <v>9.4147582697201013E-2</v>
      </c>
      <c r="CQ98" s="13"/>
      <c r="CR98" s="11"/>
      <c r="CS98" s="11"/>
      <c r="CT98" s="14"/>
      <c r="CU98" s="10"/>
      <c r="CV98" s="11"/>
      <c r="CW98" s="61">
        <f t="shared" si="1463"/>
        <v>614</v>
      </c>
      <c r="CX98" s="61">
        <f t="shared" si="1464"/>
        <v>57</v>
      </c>
      <c r="CY98" s="11">
        <v>381</v>
      </c>
      <c r="CZ98" s="12">
        <f t="shared" si="1395"/>
        <v>0.68729641693811072</v>
      </c>
      <c r="DA98" s="11">
        <v>41</v>
      </c>
      <c r="DB98" s="12">
        <f t="shared" si="1396"/>
        <v>9.7156398104265407E-2</v>
      </c>
      <c r="DC98" s="13"/>
      <c r="DD98" s="11"/>
      <c r="DE98" s="11"/>
      <c r="DF98" s="14"/>
      <c r="DG98" s="10">
        <v>3</v>
      </c>
      <c r="DH98" s="11">
        <v>1</v>
      </c>
      <c r="DI98" s="61">
        <f t="shared" si="1465"/>
        <v>610</v>
      </c>
      <c r="DJ98" s="61">
        <f t="shared" si="1466"/>
        <v>57</v>
      </c>
      <c r="DK98" s="11">
        <v>379</v>
      </c>
      <c r="DL98" s="12">
        <f t="shared" si="1397"/>
        <v>0.69016393442622948</v>
      </c>
      <c r="DM98" s="11">
        <v>42</v>
      </c>
      <c r="DN98" s="12">
        <f t="shared" si="1398"/>
        <v>9.9762470308788598E-2</v>
      </c>
      <c r="DO98" s="13"/>
      <c r="DP98" s="11"/>
      <c r="DQ98" s="11"/>
      <c r="DR98" s="14"/>
      <c r="DS98" s="10"/>
      <c r="DT98" s="11"/>
      <c r="DU98" s="61">
        <f t="shared" si="1467"/>
        <v>152</v>
      </c>
      <c r="DV98" s="61">
        <f t="shared" si="1468"/>
        <v>16</v>
      </c>
      <c r="DW98" s="11">
        <v>102</v>
      </c>
      <c r="DX98" s="12">
        <f t="shared" si="1399"/>
        <v>0.78947368421052633</v>
      </c>
      <c r="DY98" s="11">
        <v>18</v>
      </c>
      <c r="DZ98" s="12">
        <f t="shared" si="1400"/>
        <v>0.15</v>
      </c>
      <c r="EA98" s="13"/>
      <c r="EB98" s="11"/>
      <c r="EC98" s="11"/>
      <c r="ED98" s="14"/>
      <c r="EE98" s="10"/>
      <c r="EF98" s="11"/>
      <c r="EG98" s="61">
        <f t="shared" si="1469"/>
        <v>612</v>
      </c>
      <c r="EH98" s="61">
        <f t="shared" si="1470"/>
        <v>58</v>
      </c>
      <c r="EI98" s="11">
        <v>393</v>
      </c>
      <c r="EJ98" s="12">
        <f t="shared" si="1401"/>
        <v>0.68300653594771243</v>
      </c>
      <c r="EK98" s="11">
        <v>25</v>
      </c>
      <c r="EL98" s="12">
        <f t="shared" si="1402"/>
        <v>5.9808612440191387E-2</v>
      </c>
      <c r="EM98" s="13"/>
      <c r="EN98" s="11"/>
      <c r="EO98" s="11"/>
      <c r="EP98" s="14"/>
      <c r="EQ98" s="10"/>
      <c r="ER98" s="11"/>
      <c r="ES98" s="61">
        <f t="shared" si="1471"/>
        <v>613</v>
      </c>
      <c r="ET98" s="61">
        <f t="shared" si="1472"/>
        <v>55</v>
      </c>
      <c r="EU98" s="11">
        <v>372</v>
      </c>
      <c r="EV98" s="12">
        <f t="shared" si="1403"/>
        <v>0.62805872756933112</v>
      </c>
      <c r="EW98" s="11">
        <v>13</v>
      </c>
      <c r="EX98" s="12">
        <f t="shared" si="1404"/>
        <v>3.3766233766233764E-2</v>
      </c>
      <c r="EY98" s="13"/>
      <c r="EZ98" s="11"/>
      <c r="FA98" s="11"/>
      <c r="FB98" s="14"/>
      <c r="FC98" s="10"/>
      <c r="FD98" s="11"/>
      <c r="FE98" s="61">
        <f t="shared" si="1473"/>
        <v>610</v>
      </c>
      <c r="FF98" s="61">
        <f t="shared" si="1474"/>
        <v>58</v>
      </c>
      <c r="FG98" s="11">
        <v>375</v>
      </c>
      <c r="FH98" s="12">
        <f t="shared" si="1405"/>
        <v>0.65081967213114755</v>
      </c>
      <c r="FI98" s="11">
        <v>22</v>
      </c>
      <c r="FJ98" s="12">
        <f t="shared" si="1406"/>
        <v>5.5415617128463476E-2</v>
      </c>
      <c r="FK98" s="13"/>
      <c r="FL98" s="11"/>
      <c r="FM98" s="11"/>
      <c r="FN98" s="14"/>
      <c r="FO98" s="10"/>
      <c r="FP98" s="11"/>
      <c r="FQ98" s="61">
        <f t="shared" si="1475"/>
        <v>614</v>
      </c>
      <c r="FR98" s="61">
        <f t="shared" si="1476"/>
        <v>57</v>
      </c>
      <c r="FS98" s="11">
        <v>368</v>
      </c>
      <c r="FT98" s="12">
        <f t="shared" si="1407"/>
        <v>0.66123778501628661</v>
      </c>
      <c r="FU98" s="11">
        <v>38</v>
      </c>
      <c r="FV98" s="12">
        <f t="shared" si="1408"/>
        <v>9.3596059113300489E-2</v>
      </c>
      <c r="FW98" s="13"/>
      <c r="FX98" s="11"/>
      <c r="FY98" s="11"/>
      <c r="FZ98" s="14"/>
      <c r="GA98" s="10"/>
      <c r="GB98" s="11"/>
      <c r="GC98" s="61">
        <f t="shared" si="1477"/>
        <v>605</v>
      </c>
      <c r="GD98" s="61">
        <f t="shared" si="1478"/>
        <v>58</v>
      </c>
      <c r="GE98" s="11">
        <v>394</v>
      </c>
      <c r="GF98" s="12">
        <f t="shared" si="1409"/>
        <v>0.68925619834710738</v>
      </c>
      <c r="GG98" s="11">
        <v>23</v>
      </c>
      <c r="GH98" s="12">
        <f t="shared" si="1410"/>
        <v>5.5155875299760189E-2</v>
      </c>
      <c r="GI98" s="13"/>
      <c r="GJ98" s="11"/>
      <c r="GK98" s="11"/>
      <c r="GL98" s="14"/>
      <c r="GM98" s="10"/>
      <c r="GN98" s="11"/>
      <c r="GO98" s="61">
        <f t="shared" si="1479"/>
        <v>618</v>
      </c>
      <c r="GP98" s="61">
        <f t="shared" si="1480"/>
        <v>57</v>
      </c>
      <c r="GQ98" s="11">
        <v>396</v>
      </c>
      <c r="GR98" s="12">
        <f t="shared" si="1411"/>
        <v>0.67475728155339809</v>
      </c>
      <c r="GS98" s="11">
        <v>21</v>
      </c>
      <c r="GT98" s="12">
        <f t="shared" si="1412"/>
        <v>5.0359712230215826E-2</v>
      </c>
      <c r="GU98" s="13"/>
      <c r="GV98" s="11"/>
      <c r="GW98" s="11"/>
      <c r="GX98" s="14"/>
      <c r="GY98" s="10"/>
      <c r="GZ98" s="11"/>
      <c r="HA98" s="61">
        <f t="shared" si="1481"/>
        <v>151</v>
      </c>
      <c r="HB98" s="61">
        <f t="shared" si="1482"/>
        <v>17</v>
      </c>
      <c r="HC98" s="11">
        <v>85</v>
      </c>
      <c r="HD98" s="12">
        <f t="shared" si="1413"/>
        <v>0.64238410596026485</v>
      </c>
      <c r="HE98" s="11">
        <v>12</v>
      </c>
      <c r="HF98" s="12">
        <f t="shared" si="1414"/>
        <v>0.12371134020618557</v>
      </c>
      <c r="HG98" s="13"/>
      <c r="HH98" s="11"/>
      <c r="HI98" s="11"/>
      <c r="HJ98" s="14"/>
      <c r="HK98" s="10"/>
      <c r="HL98" s="11"/>
      <c r="HM98" s="61">
        <f t="shared" si="1483"/>
        <v>615</v>
      </c>
      <c r="HN98" s="61">
        <f t="shared" si="1484"/>
        <v>58</v>
      </c>
      <c r="HO98" s="11">
        <v>352</v>
      </c>
      <c r="HP98" s="12">
        <f t="shared" si="1415"/>
        <v>0.62764227642276427</v>
      </c>
      <c r="HQ98" s="11">
        <v>34</v>
      </c>
      <c r="HR98" s="12">
        <f t="shared" si="1416"/>
        <v>8.8082901554404139E-2</v>
      </c>
      <c r="HS98" s="13"/>
      <c r="HT98" s="11"/>
      <c r="HU98" s="11"/>
      <c r="HV98" s="14"/>
      <c r="HW98" s="10"/>
      <c r="HX98" s="11"/>
      <c r="HY98" s="61">
        <f t="shared" si="1485"/>
        <v>614</v>
      </c>
      <c r="HZ98" s="61">
        <f t="shared" si="1486"/>
        <v>58</v>
      </c>
      <c r="IA98" s="11">
        <v>381</v>
      </c>
      <c r="IB98" s="12">
        <f t="shared" si="1417"/>
        <v>0.66775244299674263</v>
      </c>
      <c r="IC98" s="11">
        <v>29</v>
      </c>
      <c r="ID98" s="12">
        <f t="shared" si="1418"/>
        <v>7.0731707317073164E-2</v>
      </c>
      <c r="IE98" s="13"/>
      <c r="IF98" s="11"/>
      <c r="IG98" s="11"/>
      <c r="IH98" s="14"/>
      <c r="II98" s="10"/>
      <c r="IJ98" s="11"/>
      <c r="IK98" s="61">
        <f t="shared" si="1487"/>
        <v>613</v>
      </c>
      <c r="IL98" s="61">
        <f t="shared" si="1488"/>
        <v>58</v>
      </c>
      <c r="IM98" s="11">
        <v>382</v>
      </c>
      <c r="IN98" s="12">
        <f t="shared" si="1419"/>
        <v>0.65089722675367045</v>
      </c>
      <c r="IO98" s="11">
        <v>17</v>
      </c>
      <c r="IP98" s="12">
        <f t="shared" si="1420"/>
        <v>4.2606516290726815E-2</v>
      </c>
      <c r="IQ98" s="13"/>
      <c r="IR98" s="11"/>
      <c r="IS98" s="11"/>
      <c r="IT98" s="14"/>
      <c r="IU98" s="10"/>
      <c r="IV98" s="11"/>
      <c r="IW98" s="61">
        <f t="shared" si="1489"/>
        <v>0</v>
      </c>
      <c r="IX98" s="61">
        <f t="shared" si="1490"/>
        <v>52</v>
      </c>
      <c r="IY98" s="11"/>
      <c r="IZ98" s="12" t="e">
        <f t="shared" si="1421"/>
        <v>#DIV/0!</v>
      </c>
      <c r="JA98" s="11"/>
      <c r="JB98" s="12" t="e">
        <f t="shared" si="1422"/>
        <v>#DIV/0!</v>
      </c>
      <c r="JC98" s="13"/>
      <c r="JD98" s="11"/>
      <c r="JE98" s="11"/>
      <c r="JF98" s="14"/>
      <c r="JG98" s="10">
        <f t="shared" si="1423"/>
        <v>3</v>
      </c>
      <c r="JH98" s="14">
        <f t="shared" si="1424"/>
        <v>1</v>
      </c>
      <c r="JI98" s="373">
        <f t="shared" si="1425"/>
        <v>11468</v>
      </c>
      <c r="JJ98" s="11">
        <f t="shared" si="711"/>
        <v>1115</v>
      </c>
      <c r="JK98" s="11">
        <f t="shared" si="1426"/>
        <v>7941</v>
      </c>
      <c r="JL98" s="79">
        <f t="shared" si="1427"/>
        <v>0.69244855249389603</v>
      </c>
      <c r="JM98" s="15">
        <f t="shared" si="1428"/>
        <v>544</v>
      </c>
      <c r="JN98" s="12">
        <f t="shared" si="1429"/>
        <v>6.8505226042060191E-2</v>
      </c>
      <c r="JO98" s="16">
        <v>58.9</v>
      </c>
      <c r="JP98" s="17">
        <v>7359</v>
      </c>
      <c r="JQ98" s="16">
        <f t="shared" si="1207"/>
        <v>92.670948243294291</v>
      </c>
      <c r="JR98" s="16">
        <v>197</v>
      </c>
      <c r="JS98" s="369">
        <f t="shared" si="1076"/>
        <v>0.36213235294117646</v>
      </c>
      <c r="JT98" s="18"/>
      <c r="JU98" s="21"/>
      <c r="JV98" s="404">
        <f t="shared" si="1431"/>
        <v>0.74724986904138291</v>
      </c>
      <c r="JW98" s="401">
        <f t="shared" si="1432"/>
        <v>0.66910994764397902</v>
      </c>
      <c r="JX98" s="406">
        <f t="shared" si="1433"/>
        <v>0.66109660574412532</v>
      </c>
      <c r="JY98" s="743"/>
      <c r="JZ98" s="690"/>
      <c r="KA98" s="746"/>
      <c r="KB98" s="719"/>
      <c r="KC98" s="716"/>
      <c r="KD98" s="716"/>
      <c r="KE98" s="716"/>
      <c r="KF98" s="716"/>
      <c r="KG98" s="760"/>
      <c r="KH98" s="758"/>
      <c r="KI98" s="67">
        <f t="shared" si="1440"/>
        <v>0</v>
      </c>
      <c r="KJ98" s="430">
        <f t="shared" ref="KJ98" si="1498">KI98/KB99</f>
        <v>0</v>
      </c>
      <c r="KK98" s="67">
        <f t="shared" si="1442"/>
        <v>3</v>
      </c>
      <c r="KL98" s="425">
        <f t="shared" ref="KL98" si="1499">KK98/KD99</f>
        <v>7.8431372549019605E-4</v>
      </c>
      <c r="KM98" s="67">
        <f t="shared" si="1444"/>
        <v>0</v>
      </c>
      <c r="KN98" s="425">
        <f>KM98/KF99</f>
        <v>0</v>
      </c>
    </row>
    <row r="99" spans="1:300" ht="19.5" thickTop="1" x14ac:dyDescent="0.25">
      <c r="A99" s="734"/>
      <c r="B99" s="436">
        <f t="shared" si="1445"/>
        <v>45670</v>
      </c>
      <c r="C99" s="10"/>
      <c r="D99" s="11"/>
      <c r="E99" s="61">
        <f t="shared" si="1446"/>
        <v>603</v>
      </c>
      <c r="F99" s="61">
        <f t="shared" si="1447"/>
        <v>54</v>
      </c>
      <c r="G99" s="11">
        <v>453</v>
      </c>
      <c r="H99" s="12">
        <f t="shared" si="1380"/>
        <v>0.77611940298507465</v>
      </c>
      <c r="I99" s="11">
        <v>15</v>
      </c>
      <c r="J99" s="12">
        <f t="shared" si="1448"/>
        <v>3.2051282051282048E-2</v>
      </c>
      <c r="K99" s="13"/>
      <c r="L99" s="11"/>
      <c r="M99" s="11"/>
      <c r="N99" s="14"/>
      <c r="O99" s="10"/>
      <c r="P99" s="11"/>
      <c r="Q99" s="61">
        <f t="shared" si="1449"/>
        <v>618</v>
      </c>
      <c r="R99" s="61">
        <f t="shared" si="1450"/>
        <v>55</v>
      </c>
      <c r="S99" s="11">
        <v>428</v>
      </c>
      <c r="T99" s="12">
        <f t="shared" si="1381"/>
        <v>0.72815533980582525</v>
      </c>
      <c r="U99" s="11">
        <v>22</v>
      </c>
      <c r="V99" s="12">
        <f t="shared" si="1382"/>
        <v>4.8888888888888891E-2</v>
      </c>
      <c r="W99" s="13"/>
      <c r="X99" s="11"/>
      <c r="Y99" s="11"/>
      <c r="Z99" s="14"/>
      <c r="AA99" s="10"/>
      <c r="AB99" s="11"/>
      <c r="AC99" s="61">
        <f t="shared" si="1451"/>
        <v>618</v>
      </c>
      <c r="AD99" s="61">
        <f t="shared" si="1452"/>
        <v>55</v>
      </c>
      <c r="AE99" s="11">
        <v>411</v>
      </c>
      <c r="AF99" s="12">
        <f t="shared" si="1383"/>
        <v>0.69741100323624594</v>
      </c>
      <c r="AG99" s="11">
        <v>20</v>
      </c>
      <c r="AH99" s="12">
        <f t="shared" si="1384"/>
        <v>4.6403712296983757E-2</v>
      </c>
      <c r="AI99" s="13"/>
      <c r="AJ99" s="11"/>
      <c r="AK99" s="11"/>
      <c r="AL99" s="14"/>
      <c r="AM99" s="10"/>
      <c r="AN99" s="11"/>
      <c r="AO99" s="61">
        <f t="shared" si="1453"/>
        <v>147</v>
      </c>
      <c r="AP99" s="61">
        <f t="shared" si="1454"/>
        <v>14</v>
      </c>
      <c r="AQ99" s="11">
        <v>93</v>
      </c>
      <c r="AR99" s="12">
        <f t="shared" si="1385"/>
        <v>0.70748299319727892</v>
      </c>
      <c r="AS99" s="11">
        <v>11</v>
      </c>
      <c r="AT99" s="12">
        <f t="shared" si="1386"/>
        <v>0.10576923076923077</v>
      </c>
      <c r="AU99" s="13"/>
      <c r="AV99" s="11"/>
      <c r="AW99" s="11"/>
      <c r="AX99" s="14"/>
      <c r="AY99" s="10"/>
      <c r="AZ99" s="11"/>
      <c r="BA99" s="61">
        <f t="shared" si="1455"/>
        <v>607</v>
      </c>
      <c r="BB99" s="61">
        <f t="shared" si="1456"/>
        <v>55</v>
      </c>
      <c r="BC99" s="11">
        <v>400</v>
      </c>
      <c r="BD99" s="12">
        <f t="shared" si="1387"/>
        <v>0.70345963756177921</v>
      </c>
      <c r="BE99" s="11">
        <v>27</v>
      </c>
      <c r="BF99" s="12">
        <f t="shared" si="1388"/>
        <v>6.323185011709602E-2</v>
      </c>
      <c r="BG99" s="13"/>
      <c r="BH99" s="11"/>
      <c r="BI99" s="11"/>
      <c r="BJ99" s="14"/>
      <c r="BK99" s="10"/>
      <c r="BL99" s="11"/>
      <c r="BM99" s="61">
        <f t="shared" si="1457"/>
        <v>616</v>
      </c>
      <c r="BN99" s="61">
        <f t="shared" si="1458"/>
        <v>55</v>
      </c>
      <c r="BO99" s="11">
        <v>444</v>
      </c>
      <c r="BP99" s="12">
        <f t="shared" si="1389"/>
        <v>0.76298701298701299</v>
      </c>
      <c r="BQ99" s="11">
        <v>26</v>
      </c>
      <c r="BR99" s="12">
        <f t="shared" si="1390"/>
        <v>5.5319148936170209E-2</v>
      </c>
      <c r="BS99" s="13"/>
      <c r="BT99" s="11"/>
      <c r="BU99" s="11"/>
      <c r="BV99" s="14"/>
      <c r="BW99" s="10"/>
      <c r="BX99" s="11"/>
      <c r="BY99" s="61">
        <f t="shared" si="1459"/>
        <v>609</v>
      </c>
      <c r="BZ99" s="61">
        <f t="shared" si="1460"/>
        <v>55</v>
      </c>
      <c r="CA99" s="11">
        <v>396</v>
      </c>
      <c r="CB99" s="12">
        <f t="shared" si="1391"/>
        <v>0.70771756978653533</v>
      </c>
      <c r="CC99" s="11">
        <v>35</v>
      </c>
      <c r="CD99" s="12">
        <f t="shared" si="1392"/>
        <v>8.1206496519721574E-2</v>
      </c>
      <c r="CE99" s="13"/>
      <c r="CF99" s="11"/>
      <c r="CG99" s="11"/>
      <c r="CH99" s="14"/>
      <c r="CI99" s="10"/>
      <c r="CJ99" s="11"/>
      <c r="CK99" s="61">
        <f t="shared" si="1461"/>
        <v>609</v>
      </c>
      <c r="CL99" s="61">
        <f t="shared" si="1462"/>
        <v>56</v>
      </c>
      <c r="CM99" s="11">
        <v>370</v>
      </c>
      <c r="CN99" s="12">
        <f t="shared" si="1393"/>
        <v>0.65353037766830868</v>
      </c>
      <c r="CO99" s="11">
        <v>28</v>
      </c>
      <c r="CP99" s="12">
        <f t="shared" si="1394"/>
        <v>7.0351758793969849E-2</v>
      </c>
      <c r="CQ99" s="13"/>
      <c r="CR99" s="11"/>
      <c r="CS99" s="11"/>
      <c r="CT99" s="14"/>
      <c r="CU99" s="10"/>
      <c r="CV99" s="11"/>
      <c r="CW99" s="61">
        <f t="shared" si="1463"/>
        <v>614</v>
      </c>
      <c r="CX99" s="61">
        <f t="shared" si="1464"/>
        <v>57</v>
      </c>
      <c r="CY99" s="11">
        <v>403</v>
      </c>
      <c r="CZ99" s="12">
        <f t="shared" si="1395"/>
        <v>0.73615635179153094</v>
      </c>
      <c r="DA99" s="11">
        <v>49</v>
      </c>
      <c r="DB99" s="12">
        <f t="shared" si="1396"/>
        <v>0.1084070796460177</v>
      </c>
      <c r="DC99" s="13"/>
      <c r="DD99" s="11"/>
      <c r="DE99" s="11"/>
      <c r="DF99" s="14"/>
      <c r="DG99" s="10"/>
      <c r="DH99" s="11"/>
      <c r="DI99" s="61">
        <f t="shared" si="1465"/>
        <v>610</v>
      </c>
      <c r="DJ99" s="61">
        <f t="shared" si="1466"/>
        <v>57</v>
      </c>
      <c r="DK99" s="11">
        <v>401</v>
      </c>
      <c r="DL99" s="12">
        <f t="shared" si="1397"/>
        <v>0.71475409836065573</v>
      </c>
      <c r="DM99" s="11">
        <v>35</v>
      </c>
      <c r="DN99" s="12">
        <f t="shared" si="1398"/>
        <v>8.027522935779817E-2</v>
      </c>
      <c r="DO99" s="13"/>
      <c r="DP99" s="11"/>
      <c r="DQ99" s="11"/>
      <c r="DR99" s="14"/>
      <c r="DS99" s="10"/>
      <c r="DT99" s="11"/>
      <c r="DU99" s="61">
        <f t="shared" si="1467"/>
        <v>152</v>
      </c>
      <c r="DV99" s="61">
        <f t="shared" si="1468"/>
        <v>16</v>
      </c>
      <c r="DW99" s="11">
        <v>107</v>
      </c>
      <c r="DX99" s="12">
        <f t="shared" si="1399"/>
        <v>0.78947368421052633</v>
      </c>
      <c r="DY99" s="11">
        <v>13</v>
      </c>
      <c r="DZ99" s="12">
        <f t="shared" si="1400"/>
        <v>0.10833333333333334</v>
      </c>
      <c r="EA99" s="13"/>
      <c r="EB99" s="11"/>
      <c r="EC99" s="11"/>
      <c r="ED99" s="14"/>
      <c r="EE99" s="10"/>
      <c r="EF99" s="11"/>
      <c r="EG99" s="61">
        <f t="shared" si="1469"/>
        <v>612</v>
      </c>
      <c r="EH99" s="61">
        <f t="shared" si="1470"/>
        <v>58</v>
      </c>
      <c r="EI99" s="11">
        <v>427</v>
      </c>
      <c r="EJ99" s="12">
        <f t="shared" si="1401"/>
        <v>0.75980392156862742</v>
      </c>
      <c r="EK99" s="11">
        <v>38</v>
      </c>
      <c r="EL99" s="12">
        <f t="shared" si="1402"/>
        <v>8.1720430107526887E-2</v>
      </c>
      <c r="EM99" s="13"/>
      <c r="EN99" s="11"/>
      <c r="EO99" s="11"/>
      <c r="EP99" s="14"/>
      <c r="EQ99" s="10">
        <v>1</v>
      </c>
      <c r="ER99" s="11"/>
      <c r="ES99" s="61">
        <f t="shared" si="1471"/>
        <v>612</v>
      </c>
      <c r="ET99" s="61">
        <f t="shared" si="1472"/>
        <v>55</v>
      </c>
      <c r="EU99" s="11">
        <v>437</v>
      </c>
      <c r="EV99" s="12">
        <f t="shared" si="1403"/>
        <v>0.75163398692810457</v>
      </c>
      <c r="EW99" s="11">
        <v>23</v>
      </c>
      <c r="EX99" s="12">
        <f t="shared" si="1404"/>
        <v>0.05</v>
      </c>
      <c r="EY99" s="13"/>
      <c r="EZ99" s="11"/>
      <c r="FA99" s="11"/>
      <c r="FB99" s="14"/>
      <c r="FC99" s="10"/>
      <c r="FD99" s="11"/>
      <c r="FE99" s="61">
        <f t="shared" si="1473"/>
        <v>610</v>
      </c>
      <c r="FF99" s="61">
        <f t="shared" si="1474"/>
        <v>58</v>
      </c>
      <c r="FG99" s="11">
        <v>406</v>
      </c>
      <c r="FH99" s="12">
        <f t="shared" si="1405"/>
        <v>0.70327868852459019</v>
      </c>
      <c r="FI99" s="11">
        <v>23</v>
      </c>
      <c r="FJ99" s="12">
        <f t="shared" si="1406"/>
        <v>5.3613053613053616E-2</v>
      </c>
      <c r="FK99" s="13"/>
      <c r="FL99" s="11"/>
      <c r="FM99" s="11"/>
      <c r="FN99" s="14"/>
      <c r="FO99" s="10"/>
      <c r="FP99" s="11"/>
      <c r="FQ99" s="61">
        <f t="shared" si="1475"/>
        <v>614</v>
      </c>
      <c r="FR99" s="61">
        <f t="shared" si="1476"/>
        <v>57</v>
      </c>
      <c r="FS99" s="11">
        <v>377</v>
      </c>
      <c r="FT99" s="12">
        <f t="shared" si="1407"/>
        <v>0.67752442996742668</v>
      </c>
      <c r="FU99" s="11">
        <v>39</v>
      </c>
      <c r="FV99" s="12">
        <f t="shared" si="1408"/>
        <v>9.375E-2</v>
      </c>
      <c r="FW99" s="13"/>
      <c r="FX99" s="11"/>
      <c r="FY99" s="11"/>
      <c r="FZ99" s="14"/>
      <c r="GA99" s="10"/>
      <c r="GB99" s="11"/>
      <c r="GC99" s="61">
        <f t="shared" si="1477"/>
        <v>605</v>
      </c>
      <c r="GD99" s="61">
        <f t="shared" si="1478"/>
        <v>58</v>
      </c>
      <c r="GE99" s="11">
        <v>439</v>
      </c>
      <c r="GF99" s="12">
        <f t="shared" si="1409"/>
        <v>0.78677685950413223</v>
      </c>
      <c r="GG99" s="11">
        <v>37</v>
      </c>
      <c r="GH99" s="12">
        <f t="shared" si="1410"/>
        <v>7.7731092436974791E-2</v>
      </c>
      <c r="GI99" s="13"/>
      <c r="GJ99" s="11"/>
      <c r="GK99" s="11"/>
      <c r="GL99" s="14"/>
      <c r="GM99" s="10"/>
      <c r="GN99" s="11"/>
      <c r="GO99" s="61">
        <f t="shared" si="1479"/>
        <v>618</v>
      </c>
      <c r="GP99" s="61">
        <f t="shared" si="1480"/>
        <v>57</v>
      </c>
      <c r="GQ99" s="11">
        <v>393</v>
      </c>
      <c r="GR99" s="12">
        <f t="shared" si="1411"/>
        <v>0.69741100323624594</v>
      </c>
      <c r="GS99" s="11">
        <v>38</v>
      </c>
      <c r="GT99" s="12">
        <f t="shared" si="1412"/>
        <v>8.8167053364269138E-2</v>
      </c>
      <c r="GU99" s="13"/>
      <c r="GV99" s="11"/>
      <c r="GW99" s="11"/>
      <c r="GX99" s="14"/>
      <c r="GY99" s="10">
        <v>3</v>
      </c>
      <c r="GZ99" s="11"/>
      <c r="HA99" s="61">
        <f t="shared" si="1481"/>
        <v>148</v>
      </c>
      <c r="HB99" s="61">
        <f t="shared" si="1482"/>
        <v>17</v>
      </c>
      <c r="HC99" s="11">
        <v>86</v>
      </c>
      <c r="HD99" s="12">
        <f t="shared" si="1413"/>
        <v>0.64189189189189189</v>
      </c>
      <c r="HE99" s="11">
        <v>9</v>
      </c>
      <c r="HF99" s="12">
        <f t="shared" si="1414"/>
        <v>9.4736842105263161E-2</v>
      </c>
      <c r="HG99" s="13"/>
      <c r="HH99" s="11"/>
      <c r="HI99" s="11"/>
      <c r="HJ99" s="14"/>
      <c r="HK99" s="10"/>
      <c r="HL99" s="11"/>
      <c r="HM99" s="61">
        <f t="shared" si="1483"/>
        <v>615</v>
      </c>
      <c r="HN99" s="61">
        <f t="shared" si="1484"/>
        <v>58</v>
      </c>
      <c r="HO99" s="11">
        <v>416</v>
      </c>
      <c r="HP99" s="12">
        <f t="shared" si="1415"/>
        <v>0.73821138211382109</v>
      </c>
      <c r="HQ99" s="11">
        <v>38</v>
      </c>
      <c r="HR99" s="12">
        <f t="shared" si="1416"/>
        <v>8.3700440528634359E-2</v>
      </c>
      <c r="HS99" s="13"/>
      <c r="HT99" s="11"/>
      <c r="HU99" s="11"/>
      <c r="HV99" s="14"/>
      <c r="HW99" s="10"/>
      <c r="HX99" s="11"/>
      <c r="HY99" s="61">
        <f t="shared" si="1485"/>
        <v>614</v>
      </c>
      <c r="HZ99" s="61">
        <f t="shared" si="1486"/>
        <v>58</v>
      </c>
      <c r="IA99" s="11">
        <v>416</v>
      </c>
      <c r="IB99" s="12">
        <f t="shared" si="1417"/>
        <v>0.72475570032573289</v>
      </c>
      <c r="IC99" s="11">
        <v>29</v>
      </c>
      <c r="ID99" s="12">
        <f t="shared" si="1418"/>
        <v>6.5168539325842698E-2</v>
      </c>
      <c r="IE99" s="13"/>
      <c r="IF99" s="11"/>
      <c r="IG99" s="11"/>
      <c r="IH99" s="14"/>
      <c r="II99" s="10"/>
      <c r="IJ99" s="11"/>
      <c r="IK99" s="61">
        <f t="shared" si="1487"/>
        <v>613</v>
      </c>
      <c r="IL99" s="61">
        <f t="shared" si="1488"/>
        <v>58</v>
      </c>
      <c r="IM99" s="11">
        <v>398</v>
      </c>
      <c r="IN99" s="12">
        <f t="shared" si="1419"/>
        <v>0.70473083197389885</v>
      </c>
      <c r="IO99" s="11">
        <v>34</v>
      </c>
      <c r="IP99" s="12">
        <f t="shared" si="1420"/>
        <v>7.8703703703703706E-2</v>
      </c>
      <c r="IQ99" s="13"/>
      <c r="IR99" s="11"/>
      <c r="IS99" s="11"/>
      <c r="IT99" s="14"/>
      <c r="IU99" s="10"/>
      <c r="IV99" s="11"/>
      <c r="IW99" s="61">
        <f t="shared" si="1489"/>
        <v>0</v>
      </c>
      <c r="IX99" s="61">
        <f t="shared" si="1490"/>
        <v>52</v>
      </c>
      <c r="IY99" s="11"/>
      <c r="IZ99" s="12" t="e">
        <f t="shared" si="1421"/>
        <v>#DIV/0!</v>
      </c>
      <c r="JA99" s="11"/>
      <c r="JB99" s="12" t="e">
        <f t="shared" si="1422"/>
        <v>#DIV/0!</v>
      </c>
      <c r="JC99" s="13"/>
      <c r="JD99" s="11"/>
      <c r="JE99" s="11"/>
      <c r="JF99" s="14"/>
      <c r="JG99" s="10">
        <f t="shared" si="1423"/>
        <v>4</v>
      </c>
      <c r="JH99" s="14">
        <f t="shared" si="1424"/>
        <v>0</v>
      </c>
      <c r="JI99" s="373">
        <f t="shared" si="1425"/>
        <v>11464</v>
      </c>
      <c r="JJ99" s="11">
        <f t="shared" si="711"/>
        <v>1115</v>
      </c>
      <c r="JK99" s="11">
        <f t="shared" si="1426"/>
        <v>8290</v>
      </c>
      <c r="JL99" s="79">
        <f t="shared" si="1427"/>
        <v>0.72313328681088629</v>
      </c>
      <c r="JM99" s="15">
        <f t="shared" si="1428"/>
        <v>589</v>
      </c>
      <c r="JN99" s="12">
        <f t="shared" si="1429"/>
        <v>7.104945717732207E-2</v>
      </c>
      <c r="JO99" s="16">
        <v>58.6</v>
      </c>
      <c r="JP99" s="17">
        <v>7643</v>
      </c>
      <c r="JQ99" s="16">
        <f t="shared" si="1207"/>
        <v>92.195416164053086</v>
      </c>
      <c r="JR99" s="16">
        <v>179</v>
      </c>
      <c r="JS99" s="369">
        <f t="shared" si="1076"/>
        <v>0.30390492359932086</v>
      </c>
      <c r="JT99" s="23"/>
      <c r="JU99" s="399"/>
      <c r="JV99" s="404">
        <f t="shared" si="1431"/>
        <v>0.72839182818229442</v>
      </c>
      <c r="JW99" s="401">
        <f t="shared" si="1432"/>
        <v>0.72270227808326792</v>
      </c>
      <c r="JX99" s="406">
        <f t="shared" si="1433"/>
        <v>0.71831721975437679</v>
      </c>
      <c r="JY99" s="743"/>
      <c r="JZ99" s="690"/>
      <c r="KA99" s="746"/>
      <c r="KB99" s="718">
        <f t="shared" ref="KB99" si="1500">SUM(E92,Q92,AC92,AO92,BA92,BM92,BY92)</f>
        <v>3826</v>
      </c>
      <c r="KC99" s="714"/>
      <c r="KD99" s="714">
        <f t="shared" ref="KD99" si="1501">SUM(CK92,CW92,DI92,DU92,EG92,ES92,FE92)</f>
        <v>3825</v>
      </c>
      <c r="KE99" s="714"/>
      <c r="KF99" s="714">
        <f t="shared" ref="KF99" si="1502">SUM(FQ92,GC92,GO92,HA92,HM92,HY92,IK92)</f>
        <v>3841</v>
      </c>
      <c r="KG99" s="759"/>
      <c r="KH99" s="761" t="s">
        <v>65</v>
      </c>
      <c r="KI99" s="67">
        <f t="shared" si="1440"/>
        <v>0</v>
      </c>
      <c r="KJ99" s="430">
        <f t="shared" ref="KJ99" si="1503">KI99/KB99</f>
        <v>0</v>
      </c>
      <c r="KK99" s="67">
        <f t="shared" si="1442"/>
        <v>1</v>
      </c>
      <c r="KL99" s="425">
        <f t="shared" ref="KL99" si="1504">KK99/KD99</f>
        <v>2.6143790849673205E-4</v>
      </c>
      <c r="KM99" s="67">
        <f t="shared" si="1444"/>
        <v>3</v>
      </c>
      <c r="KN99" s="425">
        <f>KM99/KF99</f>
        <v>7.8104660244727932E-4</v>
      </c>
    </row>
    <row r="100" spans="1:300" ht="19.5" thickBot="1" x14ac:dyDescent="0.3">
      <c r="A100" s="734"/>
      <c r="B100" s="436">
        <f t="shared" si="1445"/>
        <v>45671</v>
      </c>
      <c r="C100" s="10"/>
      <c r="D100" s="11"/>
      <c r="E100" s="61">
        <f t="shared" si="1446"/>
        <v>603</v>
      </c>
      <c r="F100" s="61">
        <f t="shared" si="1447"/>
        <v>54</v>
      </c>
      <c r="G100" s="11">
        <v>426</v>
      </c>
      <c r="H100" s="12">
        <f t="shared" si="1380"/>
        <v>0.73797678275290213</v>
      </c>
      <c r="I100" s="11">
        <v>19</v>
      </c>
      <c r="J100" s="12">
        <f t="shared" si="1448"/>
        <v>4.2696629213483148E-2</v>
      </c>
      <c r="K100" s="13"/>
      <c r="L100" s="11"/>
      <c r="M100" s="11"/>
      <c r="N100" s="14"/>
      <c r="O100" s="10"/>
      <c r="P100" s="11"/>
      <c r="Q100" s="61">
        <f t="shared" si="1449"/>
        <v>618</v>
      </c>
      <c r="R100" s="61">
        <f t="shared" si="1450"/>
        <v>55</v>
      </c>
      <c r="S100" s="11">
        <v>426</v>
      </c>
      <c r="T100" s="12">
        <f t="shared" si="1381"/>
        <v>0.71844660194174759</v>
      </c>
      <c r="U100" s="11">
        <v>18</v>
      </c>
      <c r="V100" s="12">
        <f t="shared" si="1382"/>
        <v>4.0540540540540543E-2</v>
      </c>
      <c r="W100" s="13"/>
      <c r="X100" s="11"/>
      <c r="Y100" s="11"/>
      <c r="Z100" s="14"/>
      <c r="AA100" s="10"/>
      <c r="AB100" s="11"/>
      <c r="AC100" s="61">
        <f t="shared" si="1451"/>
        <v>618</v>
      </c>
      <c r="AD100" s="61">
        <f t="shared" si="1452"/>
        <v>55</v>
      </c>
      <c r="AE100" s="11">
        <v>380</v>
      </c>
      <c r="AF100" s="12">
        <f t="shared" si="1383"/>
        <v>0.6472491909385113</v>
      </c>
      <c r="AG100" s="11">
        <v>20</v>
      </c>
      <c r="AH100" s="12">
        <f t="shared" si="1384"/>
        <v>0.05</v>
      </c>
      <c r="AI100" s="13"/>
      <c r="AJ100" s="11"/>
      <c r="AK100" s="11"/>
      <c r="AL100" s="14"/>
      <c r="AM100" s="10">
        <v>2</v>
      </c>
      <c r="AN100" s="11"/>
      <c r="AO100" s="61">
        <f t="shared" si="1453"/>
        <v>145</v>
      </c>
      <c r="AP100" s="61">
        <f t="shared" si="1454"/>
        <v>14</v>
      </c>
      <c r="AQ100" s="11">
        <v>93</v>
      </c>
      <c r="AR100" s="12">
        <f t="shared" si="1385"/>
        <v>0.71724137931034482</v>
      </c>
      <c r="AS100" s="11">
        <v>11</v>
      </c>
      <c r="AT100" s="12">
        <f t="shared" si="1386"/>
        <v>0.10576923076923077</v>
      </c>
      <c r="AU100" s="13"/>
      <c r="AV100" s="11"/>
      <c r="AW100" s="11"/>
      <c r="AX100" s="14"/>
      <c r="AY100" s="10"/>
      <c r="AZ100" s="11"/>
      <c r="BA100" s="61">
        <f t="shared" si="1455"/>
        <v>607</v>
      </c>
      <c r="BB100" s="61">
        <f t="shared" si="1456"/>
        <v>55</v>
      </c>
      <c r="BC100" s="11">
        <v>395</v>
      </c>
      <c r="BD100" s="12">
        <f t="shared" si="1387"/>
        <v>0.69851729818780894</v>
      </c>
      <c r="BE100" s="11">
        <v>29</v>
      </c>
      <c r="BF100" s="12">
        <f t="shared" si="1388"/>
        <v>6.8396226415094338E-2</v>
      </c>
      <c r="BG100" s="13"/>
      <c r="BH100" s="11"/>
      <c r="BI100" s="11"/>
      <c r="BJ100" s="14"/>
      <c r="BK100" s="10"/>
      <c r="BL100" s="11">
        <v>1</v>
      </c>
      <c r="BM100" s="61">
        <f t="shared" si="1457"/>
        <v>616</v>
      </c>
      <c r="BN100" s="61">
        <f t="shared" si="1458"/>
        <v>54</v>
      </c>
      <c r="BO100" s="11">
        <v>467</v>
      </c>
      <c r="BP100" s="12">
        <f t="shared" si="1389"/>
        <v>0.7857142857142857</v>
      </c>
      <c r="BQ100" s="11">
        <v>17</v>
      </c>
      <c r="BR100" s="12">
        <f t="shared" si="1390"/>
        <v>3.5123966942148761E-2</v>
      </c>
      <c r="BS100" s="13"/>
      <c r="BT100" s="11"/>
      <c r="BU100" s="11"/>
      <c r="BV100" s="14"/>
      <c r="BW100" s="10"/>
      <c r="BX100" s="11"/>
      <c r="BY100" s="61">
        <f t="shared" si="1459"/>
        <v>609</v>
      </c>
      <c r="BZ100" s="61">
        <f t="shared" si="1460"/>
        <v>55</v>
      </c>
      <c r="CA100" s="11">
        <v>424</v>
      </c>
      <c r="CB100" s="12">
        <f t="shared" si="1391"/>
        <v>0.76354679802955661</v>
      </c>
      <c r="CC100" s="11">
        <v>41</v>
      </c>
      <c r="CD100" s="12">
        <f t="shared" si="1392"/>
        <v>8.8172043010752682E-2</v>
      </c>
      <c r="CE100" s="13"/>
      <c r="CF100" s="11"/>
      <c r="CG100" s="11"/>
      <c r="CH100" s="14"/>
      <c r="CI100" s="10"/>
      <c r="CJ100" s="11"/>
      <c r="CK100" s="61">
        <f t="shared" si="1461"/>
        <v>609</v>
      </c>
      <c r="CL100" s="61">
        <f t="shared" si="1462"/>
        <v>56</v>
      </c>
      <c r="CM100" s="11">
        <v>373</v>
      </c>
      <c r="CN100" s="12">
        <f t="shared" si="1393"/>
        <v>0.6732348111658456</v>
      </c>
      <c r="CO100" s="11">
        <v>37</v>
      </c>
      <c r="CP100" s="12">
        <f t="shared" si="1394"/>
        <v>9.0243902439024387E-2</v>
      </c>
      <c r="CQ100" s="13"/>
      <c r="CR100" s="11"/>
      <c r="CS100" s="11"/>
      <c r="CT100" s="14"/>
      <c r="CU100" s="10"/>
      <c r="CV100" s="11"/>
      <c r="CW100" s="61">
        <f t="shared" si="1463"/>
        <v>614</v>
      </c>
      <c r="CX100" s="61">
        <f t="shared" si="1464"/>
        <v>57</v>
      </c>
      <c r="CY100" s="11">
        <v>390</v>
      </c>
      <c r="CZ100" s="12">
        <f t="shared" si="1395"/>
        <v>0.69869706840390877</v>
      </c>
      <c r="DA100" s="11">
        <v>39</v>
      </c>
      <c r="DB100" s="12">
        <f t="shared" si="1396"/>
        <v>9.0909090909090912E-2</v>
      </c>
      <c r="DC100" s="13"/>
      <c r="DD100" s="11"/>
      <c r="DE100" s="11"/>
      <c r="DF100" s="14"/>
      <c r="DG100" s="10">
        <v>2</v>
      </c>
      <c r="DH100" s="11"/>
      <c r="DI100" s="61">
        <f t="shared" si="1465"/>
        <v>608</v>
      </c>
      <c r="DJ100" s="61">
        <f t="shared" si="1466"/>
        <v>57</v>
      </c>
      <c r="DK100" s="11">
        <v>390</v>
      </c>
      <c r="DL100" s="12">
        <f t="shared" si="1397"/>
        <v>0.71381578947368418</v>
      </c>
      <c r="DM100" s="11">
        <v>44</v>
      </c>
      <c r="DN100" s="12">
        <f t="shared" si="1398"/>
        <v>0.10138248847926268</v>
      </c>
      <c r="DO100" s="13"/>
      <c r="DP100" s="11"/>
      <c r="DQ100" s="11"/>
      <c r="DR100" s="14"/>
      <c r="DS100" s="10"/>
      <c r="DT100" s="11"/>
      <c r="DU100" s="61">
        <f t="shared" si="1467"/>
        <v>152</v>
      </c>
      <c r="DV100" s="61">
        <f t="shared" si="1468"/>
        <v>16</v>
      </c>
      <c r="DW100" s="11">
        <v>107</v>
      </c>
      <c r="DX100" s="12">
        <f t="shared" si="1399"/>
        <v>0.80921052631578949</v>
      </c>
      <c r="DY100" s="11">
        <v>16</v>
      </c>
      <c r="DZ100" s="12">
        <f t="shared" si="1400"/>
        <v>0.13008130081300814</v>
      </c>
      <c r="EA100" s="13"/>
      <c r="EB100" s="11"/>
      <c r="EC100" s="11"/>
      <c r="ED100" s="14"/>
      <c r="EE100" s="10"/>
      <c r="EF100" s="11"/>
      <c r="EG100" s="61">
        <f t="shared" si="1469"/>
        <v>612</v>
      </c>
      <c r="EH100" s="61">
        <f t="shared" si="1470"/>
        <v>58</v>
      </c>
      <c r="EI100" s="11">
        <v>431</v>
      </c>
      <c r="EJ100" s="12">
        <f t="shared" si="1401"/>
        <v>0.76470588235294112</v>
      </c>
      <c r="EK100" s="11">
        <v>37</v>
      </c>
      <c r="EL100" s="12">
        <f t="shared" si="1402"/>
        <v>7.9059829059829057E-2</v>
      </c>
      <c r="EM100" s="13"/>
      <c r="EN100" s="11"/>
      <c r="EO100" s="11"/>
      <c r="EP100" s="14"/>
      <c r="EQ100" s="10"/>
      <c r="ER100" s="11"/>
      <c r="ES100" s="61">
        <f t="shared" si="1471"/>
        <v>612</v>
      </c>
      <c r="ET100" s="61">
        <f t="shared" si="1472"/>
        <v>55</v>
      </c>
      <c r="EU100" s="11">
        <v>418</v>
      </c>
      <c r="EV100" s="12">
        <f t="shared" si="1403"/>
        <v>0.71078431372549022</v>
      </c>
      <c r="EW100" s="11">
        <v>17</v>
      </c>
      <c r="EX100" s="12">
        <f t="shared" si="1404"/>
        <v>3.9080459770114942E-2</v>
      </c>
      <c r="EY100" s="13"/>
      <c r="EZ100" s="11"/>
      <c r="FA100" s="11"/>
      <c r="FB100" s="14"/>
      <c r="FC100" s="10"/>
      <c r="FD100" s="11"/>
      <c r="FE100" s="61">
        <f t="shared" si="1473"/>
        <v>610</v>
      </c>
      <c r="FF100" s="61">
        <f t="shared" si="1474"/>
        <v>58</v>
      </c>
      <c r="FG100" s="11">
        <v>399</v>
      </c>
      <c r="FH100" s="12">
        <f t="shared" si="1405"/>
        <v>0.69672131147540983</v>
      </c>
      <c r="FI100" s="11">
        <v>26</v>
      </c>
      <c r="FJ100" s="12">
        <f t="shared" si="1406"/>
        <v>6.1176470588235297E-2</v>
      </c>
      <c r="FK100" s="13"/>
      <c r="FL100" s="11"/>
      <c r="FM100" s="11"/>
      <c r="FN100" s="14"/>
      <c r="FO100" s="10"/>
      <c r="FP100" s="11"/>
      <c r="FQ100" s="61">
        <f t="shared" si="1475"/>
        <v>614</v>
      </c>
      <c r="FR100" s="61">
        <f t="shared" si="1476"/>
        <v>57</v>
      </c>
      <c r="FS100" s="11">
        <v>406</v>
      </c>
      <c r="FT100" s="12">
        <f t="shared" si="1407"/>
        <v>0.70358306188925079</v>
      </c>
      <c r="FU100" s="11">
        <v>26</v>
      </c>
      <c r="FV100" s="12">
        <f t="shared" si="1408"/>
        <v>6.0185185185185182E-2</v>
      </c>
      <c r="FW100" s="13"/>
      <c r="FX100" s="11"/>
      <c r="FY100" s="11"/>
      <c r="FZ100" s="14"/>
      <c r="GA100" s="10"/>
      <c r="GB100" s="11"/>
      <c r="GC100" s="61">
        <f t="shared" si="1477"/>
        <v>605</v>
      </c>
      <c r="GD100" s="61">
        <f t="shared" si="1478"/>
        <v>58</v>
      </c>
      <c r="GE100" s="11">
        <v>418</v>
      </c>
      <c r="GF100" s="12">
        <f t="shared" si="1409"/>
        <v>0.74214876033057853</v>
      </c>
      <c r="GG100" s="11">
        <v>31</v>
      </c>
      <c r="GH100" s="12">
        <f t="shared" si="1410"/>
        <v>6.9042316258351888E-2</v>
      </c>
      <c r="GI100" s="13"/>
      <c r="GJ100" s="11"/>
      <c r="GK100" s="11"/>
      <c r="GL100" s="14"/>
      <c r="GM100" s="10"/>
      <c r="GN100" s="11"/>
      <c r="GO100" s="61">
        <f t="shared" si="1479"/>
        <v>618</v>
      </c>
      <c r="GP100" s="61">
        <f t="shared" si="1480"/>
        <v>57</v>
      </c>
      <c r="GQ100" s="11">
        <v>419</v>
      </c>
      <c r="GR100" s="12">
        <f t="shared" si="1411"/>
        <v>0.72491909385113273</v>
      </c>
      <c r="GS100" s="11">
        <v>29</v>
      </c>
      <c r="GT100" s="12">
        <f t="shared" si="1412"/>
        <v>6.4732142857142863E-2</v>
      </c>
      <c r="GU100" s="13"/>
      <c r="GV100" s="11"/>
      <c r="GW100" s="11"/>
      <c r="GX100" s="14"/>
      <c r="GY100" s="10">
        <v>1</v>
      </c>
      <c r="GZ100" s="11"/>
      <c r="HA100" s="61">
        <f t="shared" si="1481"/>
        <v>147</v>
      </c>
      <c r="HB100" s="61">
        <f t="shared" si="1482"/>
        <v>17</v>
      </c>
      <c r="HC100" s="11">
        <v>97</v>
      </c>
      <c r="HD100" s="12">
        <f t="shared" si="1413"/>
        <v>0.7142857142857143</v>
      </c>
      <c r="HE100" s="11">
        <v>8</v>
      </c>
      <c r="HF100" s="12">
        <f t="shared" si="1414"/>
        <v>7.6190476190476197E-2</v>
      </c>
      <c r="HG100" s="13"/>
      <c r="HH100" s="11"/>
      <c r="HI100" s="11"/>
      <c r="HJ100" s="14"/>
      <c r="HK100" s="10"/>
      <c r="HL100" s="11"/>
      <c r="HM100" s="61">
        <f t="shared" si="1483"/>
        <v>615</v>
      </c>
      <c r="HN100" s="61">
        <f t="shared" si="1484"/>
        <v>58</v>
      </c>
      <c r="HO100" s="11">
        <v>395</v>
      </c>
      <c r="HP100" s="12">
        <f t="shared" si="1415"/>
        <v>0.69268292682926824</v>
      </c>
      <c r="HQ100" s="11">
        <v>31</v>
      </c>
      <c r="HR100" s="12">
        <f t="shared" si="1416"/>
        <v>7.2769953051643188E-2</v>
      </c>
      <c r="HS100" s="13"/>
      <c r="HT100" s="11"/>
      <c r="HU100" s="11"/>
      <c r="HV100" s="14"/>
      <c r="HW100" s="10">
        <v>1</v>
      </c>
      <c r="HX100" s="11"/>
      <c r="HY100" s="61">
        <f t="shared" si="1485"/>
        <v>613</v>
      </c>
      <c r="HZ100" s="61">
        <f t="shared" si="1486"/>
        <v>58</v>
      </c>
      <c r="IA100" s="11">
        <v>429</v>
      </c>
      <c r="IB100" s="12">
        <f t="shared" si="1417"/>
        <v>0.74551386623164762</v>
      </c>
      <c r="IC100" s="11">
        <v>28</v>
      </c>
      <c r="ID100" s="12">
        <f t="shared" si="1418"/>
        <v>6.1269146608315096E-2</v>
      </c>
      <c r="IE100" s="13"/>
      <c r="IF100" s="11"/>
      <c r="IG100" s="11"/>
      <c r="IH100" s="14"/>
      <c r="II100" s="10"/>
      <c r="IJ100" s="11"/>
      <c r="IK100" s="61">
        <f t="shared" si="1487"/>
        <v>613</v>
      </c>
      <c r="IL100" s="61">
        <f t="shared" si="1488"/>
        <v>58</v>
      </c>
      <c r="IM100" s="11">
        <v>416</v>
      </c>
      <c r="IN100" s="12">
        <f t="shared" si="1419"/>
        <v>0.72267536704730828</v>
      </c>
      <c r="IO100" s="11">
        <v>27</v>
      </c>
      <c r="IP100" s="12">
        <f t="shared" si="1420"/>
        <v>6.0948081264108354E-2</v>
      </c>
      <c r="IQ100" s="13"/>
      <c r="IR100" s="11"/>
      <c r="IS100" s="11"/>
      <c r="IT100" s="14"/>
      <c r="IU100" s="10"/>
      <c r="IV100" s="11"/>
      <c r="IW100" s="61">
        <f t="shared" si="1489"/>
        <v>0</v>
      </c>
      <c r="IX100" s="61">
        <f t="shared" si="1490"/>
        <v>52</v>
      </c>
      <c r="IY100" s="11"/>
      <c r="IZ100" s="12" t="e">
        <f t="shared" si="1421"/>
        <v>#DIV/0!</v>
      </c>
      <c r="JA100" s="11"/>
      <c r="JB100" s="12" t="e">
        <f t="shared" si="1422"/>
        <v>#DIV/0!</v>
      </c>
      <c r="JC100" s="13"/>
      <c r="JD100" s="11"/>
      <c r="JE100" s="11"/>
      <c r="JF100" s="14"/>
      <c r="JG100" s="10">
        <f t="shared" si="1423"/>
        <v>6</v>
      </c>
      <c r="JH100" s="14">
        <f t="shared" si="1424"/>
        <v>1</v>
      </c>
      <c r="JI100" s="373">
        <f t="shared" si="1425"/>
        <v>11458</v>
      </c>
      <c r="JJ100" s="11">
        <f t="shared" si="711"/>
        <v>1114</v>
      </c>
      <c r="JK100" s="11">
        <f t="shared" si="1426"/>
        <v>8250</v>
      </c>
      <c r="JL100" s="79">
        <f t="shared" si="1427"/>
        <v>0.72002094606388545</v>
      </c>
      <c r="JM100" s="15">
        <f t="shared" si="1428"/>
        <v>551</v>
      </c>
      <c r="JN100" s="12">
        <f t="shared" si="1429"/>
        <v>6.6787878787878785E-2</v>
      </c>
      <c r="JO100" s="16">
        <v>58.6</v>
      </c>
      <c r="JP100" s="17">
        <v>7740</v>
      </c>
      <c r="JQ100" s="16">
        <f t="shared" si="1207"/>
        <v>93.818181818181827</v>
      </c>
      <c r="JR100" s="16">
        <v>257</v>
      </c>
      <c r="JS100" s="369">
        <f t="shared" si="1076"/>
        <v>0.46642468239564427</v>
      </c>
      <c r="JT100" s="23"/>
      <c r="JU100" s="399"/>
      <c r="JV100" s="404">
        <f t="shared" si="1431"/>
        <v>0.72484276729559749</v>
      </c>
      <c r="JW100" s="401">
        <f t="shared" si="1432"/>
        <v>0.71364946292900189</v>
      </c>
      <c r="JX100" s="406">
        <f t="shared" si="1433"/>
        <v>0.72156862745098038</v>
      </c>
      <c r="JY100" s="743"/>
      <c r="JZ100" s="690"/>
      <c r="KA100" s="746"/>
      <c r="KB100" s="719"/>
      <c r="KC100" s="716"/>
      <c r="KD100" s="716"/>
      <c r="KE100" s="716"/>
      <c r="KF100" s="716"/>
      <c r="KG100" s="760"/>
      <c r="KH100" s="758"/>
      <c r="KI100" s="67">
        <f t="shared" si="1440"/>
        <v>2</v>
      </c>
      <c r="KJ100" s="430">
        <f t="shared" ref="KJ100" si="1505">KI100/KB99</f>
        <v>5.2273915316257186E-4</v>
      </c>
      <c r="KK100" s="67">
        <f t="shared" si="1442"/>
        <v>2</v>
      </c>
      <c r="KL100" s="425">
        <f t="shared" ref="KL100" si="1506">KK100/KD99</f>
        <v>5.228758169934641E-4</v>
      </c>
      <c r="KM100" s="67">
        <f t="shared" si="1444"/>
        <v>2</v>
      </c>
      <c r="KN100" s="425">
        <f>KM100/KF99</f>
        <v>5.2069773496485295E-4</v>
      </c>
    </row>
    <row r="101" spans="1:300" ht="20.25" thickTop="1" thickBot="1" x14ac:dyDescent="0.3">
      <c r="A101" s="734"/>
      <c r="B101" s="436">
        <f t="shared" si="1445"/>
        <v>45672</v>
      </c>
      <c r="C101" s="10"/>
      <c r="D101" s="11"/>
      <c r="E101" s="61">
        <f t="shared" si="1446"/>
        <v>603</v>
      </c>
      <c r="F101" s="61">
        <f t="shared" si="1447"/>
        <v>54</v>
      </c>
      <c r="G101" s="11">
        <v>434</v>
      </c>
      <c r="H101" s="12">
        <f t="shared" si="1380"/>
        <v>0.76948590381426207</v>
      </c>
      <c r="I101" s="11">
        <v>30</v>
      </c>
      <c r="J101" s="12">
        <f t="shared" si="1448"/>
        <v>6.4655172413793108E-2</v>
      </c>
      <c r="K101" s="13"/>
      <c r="L101" s="11"/>
      <c r="M101" s="11"/>
      <c r="N101" s="14"/>
      <c r="O101" s="10"/>
      <c r="P101" s="11"/>
      <c r="Q101" s="61">
        <f t="shared" si="1449"/>
        <v>618</v>
      </c>
      <c r="R101" s="61">
        <f t="shared" si="1450"/>
        <v>55</v>
      </c>
      <c r="S101" s="11">
        <v>449</v>
      </c>
      <c r="T101" s="12">
        <f t="shared" si="1381"/>
        <v>0.74757281553398058</v>
      </c>
      <c r="U101" s="11">
        <v>13</v>
      </c>
      <c r="V101" s="12">
        <f t="shared" si="1382"/>
        <v>2.813852813852814E-2</v>
      </c>
      <c r="W101" s="13"/>
      <c r="X101" s="11"/>
      <c r="Y101" s="11"/>
      <c r="Z101" s="14"/>
      <c r="AA101" s="10"/>
      <c r="AB101" s="11"/>
      <c r="AC101" s="61">
        <f t="shared" si="1451"/>
        <v>618</v>
      </c>
      <c r="AD101" s="61">
        <f t="shared" si="1452"/>
        <v>55</v>
      </c>
      <c r="AE101" s="11">
        <v>406</v>
      </c>
      <c r="AF101" s="12">
        <f t="shared" si="1383"/>
        <v>0.68932038834951459</v>
      </c>
      <c r="AG101" s="11">
        <v>20</v>
      </c>
      <c r="AH101" s="12">
        <f t="shared" si="1384"/>
        <v>4.6948356807511735E-2</v>
      </c>
      <c r="AI101" s="13"/>
      <c r="AJ101" s="11"/>
      <c r="AK101" s="11"/>
      <c r="AL101" s="14"/>
      <c r="AM101" s="10">
        <v>2</v>
      </c>
      <c r="AN101" s="11"/>
      <c r="AO101" s="61">
        <f t="shared" si="1453"/>
        <v>143</v>
      </c>
      <c r="AP101" s="61">
        <f t="shared" si="1454"/>
        <v>14</v>
      </c>
      <c r="AQ101" s="11">
        <v>116</v>
      </c>
      <c r="AR101" s="12">
        <f t="shared" si="1385"/>
        <v>0.83916083916083917</v>
      </c>
      <c r="AS101" s="11">
        <v>4</v>
      </c>
      <c r="AT101" s="12">
        <f t="shared" si="1386"/>
        <v>3.3333333333333333E-2</v>
      </c>
      <c r="AU101" s="13"/>
      <c r="AV101" s="11"/>
      <c r="AW101" s="11"/>
      <c r="AX101" s="14"/>
      <c r="AY101" s="10"/>
      <c r="AZ101" s="11"/>
      <c r="BA101" s="61">
        <f t="shared" si="1455"/>
        <v>607</v>
      </c>
      <c r="BB101" s="61">
        <f t="shared" si="1456"/>
        <v>55</v>
      </c>
      <c r="BC101" s="11">
        <v>400</v>
      </c>
      <c r="BD101" s="12">
        <f t="shared" si="1387"/>
        <v>0.69192751235584848</v>
      </c>
      <c r="BE101" s="11">
        <v>20</v>
      </c>
      <c r="BF101" s="12">
        <f t="shared" si="1388"/>
        <v>4.7619047619047616E-2</v>
      </c>
      <c r="BG101" s="13"/>
      <c r="BH101" s="11"/>
      <c r="BI101" s="11"/>
      <c r="BJ101" s="14"/>
      <c r="BK101" s="10"/>
      <c r="BL101" s="11"/>
      <c r="BM101" s="61">
        <f t="shared" si="1457"/>
        <v>616</v>
      </c>
      <c r="BN101" s="61">
        <f t="shared" si="1458"/>
        <v>54</v>
      </c>
      <c r="BO101" s="11">
        <v>463</v>
      </c>
      <c r="BP101" s="12">
        <f t="shared" si="1389"/>
        <v>0.77435064935064934</v>
      </c>
      <c r="BQ101" s="11">
        <v>14</v>
      </c>
      <c r="BR101" s="12">
        <f t="shared" si="1390"/>
        <v>2.9350104821802937E-2</v>
      </c>
      <c r="BS101" s="13"/>
      <c r="BT101" s="11"/>
      <c r="BU101" s="11"/>
      <c r="BV101" s="14"/>
      <c r="BW101" s="10"/>
      <c r="BX101" s="11"/>
      <c r="BY101" s="61">
        <f t="shared" si="1459"/>
        <v>609</v>
      </c>
      <c r="BZ101" s="61">
        <f t="shared" si="1460"/>
        <v>55</v>
      </c>
      <c r="CA101" s="11">
        <v>395</v>
      </c>
      <c r="CB101" s="12">
        <f t="shared" si="1391"/>
        <v>0.70935960591133007</v>
      </c>
      <c r="CC101" s="11">
        <v>37</v>
      </c>
      <c r="CD101" s="12">
        <f t="shared" si="1392"/>
        <v>8.5648148148148154E-2</v>
      </c>
      <c r="CE101" s="13"/>
      <c r="CF101" s="11"/>
      <c r="CG101" s="11"/>
      <c r="CH101" s="14"/>
      <c r="CI101" s="10">
        <v>1</v>
      </c>
      <c r="CJ101" s="11"/>
      <c r="CK101" s="61">
        <f t="shared" si="1461"/>
        <v>608</v>
      </c>
      <c r="CL101" s="61">
        <f t="shared" si="1462"/>
        <v>56</v>
      </c>
      <c r="CM101" s="11">
        <v>394</v>
      </c>
      <c r="CN101" s="12">
        <f t="shared" si="1393"/>
        <v>0.71546052631578949</v>
      </c>
      <c r="CO101" s="11">
        <v>41</v>
      </c>
      <c r="CP101" s="12">
        <f t="shared" si="1394"/>
        <v>9.4252873563218389E-2</v>
      </c>
      <c r="CQ101" s="13"/>
      <c r="CR101" s="11"/>
      <c r="CS101" s="11"/>
      <c r="CT101" s="14"/>
      <c r="CU101" s="10"/>
      <c r="CV101" s="11"/>
      <c r="CW101" s="61">
        <f t="shared" si="1463"/>
        <v>614</v>
      </c>
      <c r="CX101" s="61">
        <f t="shared" si="1464"/>
        <v>57</v>
      </c>
      <c r="CY101" s="11">
        <v>406</v>
      </c>
      <c r="CZ101" s="12">
        <f t="shared" si="1395"/>
        <v>0.72149837133550487</v>
      </c>
      <c r="DA101" s="11">
        <v>37</v>
      </c>
      <c r="DB101" s="12">
        <f t="shared" si="1396"/>
        <v>8.35214446952596E-2</v>
      </c>
      <c r="DC101" s="13"/>
      <c r="DD101" s="11"/>
      <c r="DE101" s="11"/>
      <c r="DF101" s="14"/>
      <c r="DG101" s="10"/>
      <c r="DH101" s="11"/>
      <c r="DI101" s="61">
        <f t="shared" si="1465"/>
        <v>608</v>
      </c>
      <c r="DJ101" s="61">
        <f t="shared" si="1466"/>
        <v>57</v>
      </c>
      <c r="DK101" s="11">
        <v>400</v>
      </c>
      <c r="DL101" s="12">
        <f t="shared" si="1397"/>
        <v>0.70888157894736847</v>
      </c>
      <c r="DM101" s="11">
        <v>31</v>
      </c>
      <c r="DN101" s="12">
        <f t="shared" si="1398"/>
        <v>7.1925754060324823E-2</v>
      </c>
      <c r="DO101" s="13"/>
      <c r="DP101" s="11"/>
      <c r="DQ101" s="11"/>
      <c r="DR101" s="14"/>
      <c r="DS101" s="10"/>
      <c r="DT101" s="11"/>
      <c r="DU101" s="61">
        <f t="shared" si="1467"/>
        <v>152</v>
      </c>
      <c r="DV101" s="61">
        <f t="shared" si="1468"/>
        <v>16</v>
      </c>
      <c r="DW101" s="11">
        <v>112</v>
      </c>
      <c r="DX101" s="12">
        <f t="shared" si="1399"/>
        <v>0.82236842105263153</v>
      </c>
      <c r="DY101" s="11">
        <v>13</v>
      </c>
      <c r="DZ101" s="12">
        <f t="shared" si="1400"/>
        <v>0.104</v>
      </c>
      <c r="EA101" s="13"/>
      <c r="EB101" s="11"/>
      <c r="EC101" s="11"/>
      <c r="ED101" s="14"/>
      <c r="EE101" s="10">
        <v>1</v>
      </c>
      <c r="EF101" s="11"/>
      <c r="EG101" s="61">
        <f t="shared" si="1469"/>
        <v>611</v>
      </c>
      <c r="EH101" s="61">
        <f t="shared" si="1470"/>
        <v>58</v>
      </c>
      <c r="EI101" s="11">
        <v>411</v>
      </c>
      <c r="EJ101" s="12">
        <f t="shared" si="1401"/>
        <v>0.72176759410801961</v>
      </c>
      <c r="EK101" s="11">
        <v>30</v>
      </c>
      <c r="EL101" s="12">
        <f t="shared" si="1402"/>
        <v>6.8027210884353748E-2</v>
      </c>
      <c r="EM101" s="13"/>
      <c r="EN101" s="11"/>
      <c r="EO101" s="11"/>
      <c r="EP101" s="14"/>
      <c r="EQ101" s="10"/>
      <c r="ER101" s="11"/>
      <c r="ES101" s="61">
        <f t="shared" si="1471"/>
        <v>612</v>
      </c>
      <c r="ET101" s="61">
        <f t="shared" si="1472"/>
        <v>55</v>
      </c>
      <c r="EU101" s="11">
        <v>416</v>
      </c>
      <c r="EV101" s="12">
        <f t="shared" si="1403"/>
        <v>0.71568627450980393</v>
      </c>
      <c r="EW101" s="11">
        <v>22</v>
      </c>
      <c r="EX101" s="12">
        <f t="shared" si="1404"/>
        <v>5.0228310502283102E-2</v>
      </c>
      <c r="EY101" s="13"/>
      <c r="EZ101" s="11"/>
      <c r="FA101" s="11"/>
      <c r="FB101" s="14"/>
      <c r="FC101" s="10"/>
      <c r="FD101" s="11"/>
      <c r="FE101" s="61">
        <f t="shared" si="1473"/>
        <v>610</v>
      </c>
      <c r="FF101" s="61">
        <f t="shared" si="1474"/>
        <v>58</v>
      </c>
      <c r="FG101" s="11">
        <v>421</v>
      </c>
      <c r="FH101" s="12">
        <f t="shared" si="1405"/>
        <v>0.72295081967213115</v>
      </c>
      <c r="FI101" s="11">
        <v>20</v>
      </c>
      <c r="FJ101" s="12">
        <f t="shared" si="1406"/>
        <v>4.5351473922902494E-2</v>
      </c>
      <c r="FK101" s="13"/>
      <c r="FL101" s="11"/>
      <c r="FM101" s="11"/>
      <c r="FN101" s="14"/>
      <c r="FO101" s="10"/>
      <c r="FP101" s="11"/>
      <c r="FQ101" s="61">
        <f t="shared" si="1475"/>
        <v>614</v>
      </c>
      <c r="FR101" s="61">
        <f t="shared" si="1476"/>
        <v>57</v>
      </c>
      <c r="FS101" s="11">
        <v>408</v>
      </c>
      <c r="FT101" s="12">
        <f t="shared" si="1407"/>
        <v>0.71661237785016285</v>
      </c>
      <c r="FU101" s="11">
        <v>32</v>
      </c>
      <c r="FV101" s="12">
        <f t="shared" si="1408"/>
        <v>7.2727272727272724E-2</v>
      </c>
      <c r="FW101" s="13"/>
      <c r="FX101" s="11"/>
      <c r="FY101" s="11"/>
      <c r="FZ101" s="14"/>
      <c r="GA101" s="10"/>
      <c r="GB101" s="11"/>
      <c r="GC101" s="61">
        <f t="shared" si="1477"/>
        <v>605</v>
      </c>
      <c r="GD101" s="61">
        <f t="shared" si="1478"/>
        <v>58</v>
      </c>
      <c r="GE101" s="11">
        <v>413</v>
      </c>
      <c r="GF101" s="12">
        <f t="shared" si="1409"/>
        <v>0.740495867768595</v>
      </c>
      <c r="GG101" s="11">
        <v>35</v>
      </c>
      <c r="GH101" s="12">
        <f t="shared" si="1410"/>
        <v>7.8125E-2</v>
      </c>
      <c r="GI101" s="13"/>
      <c r="GJ101" s="11"/>
      <c r="GK101" s="11"/>
      <c r="GL101" s="14"/>
      <c r="GM101" s="10"/>
      <c r="GN101" s="11"/>
      <c r="GO101" s="61">
        <f t="shared" si="1479"/>
        <v>618</v>
      </c>
      <c r="GP101" s="61">
        <f t="shared" si="1480"/>
        <v>57</v>
      </c>
      <c r="GQ101" s="11">
        <v>400</v>
      </c>
      <c r="GR101" s="12">
        <f t="shared" si="1411"/>
        <v>0.69579288025889963</v>
      </c>
      <c r="GS101" s="11">
        <v>30</v>
      </c>
      <c r="GT101" s="12">
        <f t="shared" si="1412"/>
        <v>6.9767441860465115E-2</v>
      </c>
      <c r="GU101" s="13"/>
      <c r="GV101" s="11"/>
      <c r="GW101" s="11"/>
      <c r="GX101" s="14"/>
      <c r="GY101" s="10"/>
      <c r="GZ101" s="11"/>
      <c r="HA101" s="61">
        <f t="shared" si="1481"/>
        <v>147</v>
      </c>
      <c r="HB101" s="61">
        <f t="shared" si="1482"/>
        <v>17</v>
      </c>
      <c r="HC101" s="11">
        <v>101</v>
      </c>
      <c r="HD101" s="12">
        <f t="shared" si="1413"/>
        <v>0.73469387755102045</v>
      </c>
      <c r="HE101" s="11">
        <v>7</v>
      </c>
      <c r="HF101" s="12">
        <f t="shared" si="1414"/>
        <v>6.4814814814814811E-2</v>
      </c>
      <c r="HG101" s="13"/>
      <c r="HH101" s="11"/>
      <c r="HI101" s="11"/>
      <c r="HJ101" s="14"/>
      <c r="HK101" s="10"/>
      <c r="HL101" s="11"/>
      <c r="HM101" s="61">
        <f t="shared" si="1483"/>
        <v>615</v>
      </c>
      <c r="HN101" s="61">
        <f t="shared" si="1484"/>
        <v>58</v>
      </c>
      <c r="HO101" s="11">
        <v>411</v>
      </c>
      <c r="HP101" s="12">
        <f t="shared" si="1415"/>
        <v>0.70243902439024386</v>
      </c>
      <c r="HQ101" s="11">
        <v>21</v>
      </c>
      <c r="HR101" s="12">
        <f t="shared" si="1416"/>
        <v>4.8611111111111112E-2</v>
      </c>
      <c r="HS101" s="13"/>
      <c r="HT101" s="11"/>
      <c r="HU101" s="11"/>
      <c r="HV101" s="14"/>
      <c r="HW101" s="10"/>
      <c r="HX101" s="11"/>
      <c r="HY101" s="61">
        <f t="shared" si="1485"/>
        <v>613</v>
      </c>
      <c r="HZ101" s="61">
        <f t="shared" si="1486"/>
        <v>58</v>
      </c>
      <c r="IA101" s="11">
        <v>409</v>
      </c>
      <c r="IB101" s="12">
        <f t="shared" si="1417"/>
        <v>0.72267536704730828</v>
      </c>
      <c r="IC101" s="11">
        <v>34</v>
      </c>
      <c r="ID101" s="12">
        <f t="shared" si="1418"/>
        <v>7.6749435665914217E-2</v>
      </c>
      <c r="IE101" s="13"/>
      <c r="IF101" s="11"/>
      <c r="IG101" s="11"/>
      <c r="IH101" s="14"/>
      <c r="II101" s="10"/>
      <c r="IJ101" s="11"/>
      <c r="IK101" s="61">
        <f t="shared" si="1487"/>
        <v>613</v>
      </c>
      <c r="IL101" s="61">
        <f t="shared" si="1488"/>
        <v>58</v>
      </c>
      <c r="IM101" s="11">
        <v>404</v>
      </c>
      <c r="IN101" s="12">
        <f t="shared" si="1419"/>
        <v>0.69657422512234912</v>
      </c>
      <c r="IO101" s="11">
        <v>23</v>
      </c>
      <c r="IP101" s="12">
        <f t="shared" si="1420"/>
        <v>5.3864168618266976E-2</v>
      </c>
      <c r="IQ101" s="13"/>
      <c r="IR101" s="11"/>
      <c r="IS101" s="11"/>
      <c r="IT101" s="14"/>
      <c r="IU101" s="10"/>
      <c r="IV101" s="11"/>
      <c r="IW101" s="61">
        <f t="shared" si="1489"/>
        <v>0</v>
      </c>
      <c r="IX101" s="61">
        <f t="shared" si="1490"/>
        <v>52</v>
      </c>
      <c r="IY101" s="11"/>
      <c r="IZ101" s="12" t="e">
        <f t="shared" si="1421"/>
        <v>#DIV/0!</v>
      </c>
      <c r="JA101" s="11"/>
      <c r="JB101" s="12" t="e">
        <f t="shared" si="1422"/>
        <v>#DIV/0!</v>
      </c>
      <c r="JC101" s="13"/>
      <c r="JD101" s="11"/>
      <c r="JE101" s="11"/>
      <c r="JF101" s="14"/>
      <c r="JG101" s="10">
        <f t="shared" si="1423"/>
        <v>4</v>
      </c>
      <c r="JH101" s="14">
        <f t="shared" si="1424"/>
        <v>0</v>
      </c>
      <c r="JI101" s="373">
        <f t="shared" si="1425"/>
        <v>11454</v>
      </c>
      <c r="JJ101" s="11">
        <f t="shared" si="711"/>
        <v>1114</v>
      </c>
      <c r="JK101" s="11">
        <f t="shared" si="1426"/>
        <v>8283</v>
      </c>
      <c r="JL101" s="79">
        <f t="shared" si="1427"/>
        <v>0.72315348349921427</v>
      </c>
      <c r="JM101" s="15">
        <f t="shared" si="1428"/>
        <v>514</v>
      </c>
      <c r="JN101" s="12">
        <f t="shared" si="1429"/>
        <v>6.2054811058795123E-2</v>
      </c>
      <c r="JO101" s="16">
        <v>58.9</v>
      </c>
      <c r="JP101" s="17">
        <v>7727</v>
      </c>
      <c r="JQ101" s="16">
        <f t="shared" si="1207"/>
        <v>93.287456235663399</v>
      </c>
      <c r="JR101" s="16">
        <v>198</v>
      </c>
      <c r="JS101" s="369">
        <f t="shared" si="1076"/>
        <v>0.38521400778210119</v>
      </c>
      <c r="JT101" s="23"/>
      <c r="JU101" s="399"/>
      <c r="JV101" s="404">
        <f t="shared" si="1431"/>
        <v>0.73439958049292087</v>
      </c>
      <c r="JW101" s="401">
        <f t="shared" si="1432"/>
        <v>0.72188728702490168</v>
      </c>
      <c r="JX101" s="406">
        <f t="shared" si="1433"/>
        <v>0.71320261437908494</v>
      </c>
      <c r="JY101" s="743"/>
      <c r="JZ101" s="690"/>
      <c r="KA101" s="746"/>
      <c r="KB101" s="718">
        <f t="shared" ref="KB101" si="1507">KB92+KB97</f>
        <v>131</v>
      </c>
      <c r="KC101" s="763">
        <f t="shared" ref="KC101" si="1508">KB101/$KB$10</f>
        <v>3.3206590621039291E-2</v>
      </c>
      <c r="KD101" s="714">
        <f t="shared" ref="KD101" si="1509">KD92+KD97</f>
        <v>127</v>
      </c>
      <c r="KE101" s="763">
        <f t="shared" ref="KE101" si="1510">KD101/$KD$10</f>
        <v>3.2217148655504818E-2</v>
      </c>
      <c r="KF101" s="714">
        <f t="shared" ref="KF101" si="1511">KF92+KF97</f>
        <v>122</v>
      </c>
      <c r="KG101" s="770">
        <f t="shared" ref="KG101" si="1512">KF101/$KF$10</f>
        <v>3.0909551558145426E-2</v>
      </c>
      <c r="KH101" s="761" t="s">
        <v>144</v>
      </c>
      <c r="KI101" s="304">
        <f t="shared" si="1440"/>
        <v>2</v>
      </c>
      <c r="KJ101" s="431">
        <f t="shared" ref="KJ101" si="1513">KI101/KB99</f>
        <v>5.2273915316257186E-4</v>
      </c>
      <c r="KK101" s="304">
        <f t="shared" si="1442"/>
        <v>2</v>
      </c>
      <c r="KL101" s="422">
        <f t="shared" ref="KL101" si="1514">KK101/KD99</f>
        <v>5.228758169934641E-4</v>
      </c>
      <c r="KM101" s="304">
        <f t="shared" si="1444"/>
        <v>0</v>
      </c>
      <c r="KN101" s="422">
        <f>KM101/KF99</f>
        <v>0</v>
      </c>
    </row>
    <row r="102" spans="1:300" ht="19.5" thickBot="1" x14ac:dyDescent="0.3">
      <c r="A102" s="734"/>
      <c r="B102" s="437"/>
      <c r="C102" s="26">
        <f>SUM(C95:C101)</f>
        <v>0</v>
      </c>
      <c r="D102" s="27">
        <f>SUM(D95:D101)</f>
        <v>0</v>
      </c>
      <c r="E102" s="27"/>
      <c r="F102" s="27"/>
      <c r="G102" s="27">
        <f>SUM(G95:G101)</f>
        <v>3116</v>
      </c>
      <c r="H102" s="28">
        <f>((G102+I102)/7)/E101</f>
        <v>0.77848850983179341</v>
      </c>
      <c r="I102" s="27">
        <f>SUM(I95:I101)</f>
        <v>170</v>
      </c>
      <c r="J102" s="28">
        <f>(I102/(I102+G102))</f>
        <v>5.1734631771150334E-2</v>
      </c>
      <c r="K102" s="27"/>
      <c r="L102" s="27"/>
      <c r="M102" s="29" t="e">
        <f>M100/M99*100-100</f>
        <v>#DIV/0!</v>
      </c>
      <c r="N102" s="60" t="e">
        <f>N100/N99*100-100</f>
        <v>#DIV/0!</v>
      </c>
      <c r="O102" s="26">
        <f>SUM(O95:O101)</f>
        <v>0</v>
      </c>
      <c r="P102" s="27">
        <f>SUM(P95:P101)</f>
        <v>0</v>
      </c>
      <c r="Q102" s="27"/>
      <c r="R102" s="27"/>
      <c r="S102" s="27">
        <f>SUM(S95:S101)</f>
        <v>3037</v>
      </c>
      <c r="T102" s="28">
        <f>((S102+U102)/7)/Q101</f>
        <v>0.7346278317152104</v>
      </c>
      <c r="U102" s="27">
        <f>SUM(U95:U101)</f>
        <v>141</v>
      </c>
      <c r="V102" s="28">
        <f>(U102/(U102+S102))</f>
        <v>4.4367526746381371E-2</v>
      </c>
      <c r="W102" s="27"/>
      <c r="X102" s="27"/>
      <c r="Y102" s="29" t="e">
        <f>Y100/Y99*100-100</f>
        <v>#DIV/0!</v>
      </c>
      <c r="Z102" s="60" t="e">
        <f>Z100/Z99*100-100</f>
        <v>#DIV/0!</v>
      </c>
      <c r="AA102" s="26">
        <f>SUM(AA95:AA101)</f>
        <v>1</v>
      </c>
      <c r="AB102" s="27">
        <f>SUM(AB95:AB101)</f>
        <v>0</v>
      </c>
      <c r="AC102" s="27"/>
      <c r="AD102" s="27"/>
      <c r="AE102" s="27">
        <f>SUM(AE95:AE101)</f>
        <v>2819</v>
      </c>
      <c r="AF102" s="28">
        <f>((AE102+AG102)/7)/AC101</f>
        <v>0.68932038834951459</v>
      </c>
      <c r="AG102" s="27">
        <f>SUM(AG95:AG101)</f>
        <v>163</v>
      </c>
      <c r="AH102" s="28">
        <f>(AG102/(AG102+AE102))</f>
        <v>5.4661301140174381E-2</v>
      </c>
      <c r="AI102" s="27"/>
      <c r="AJ102" s="27"/>
      <c r="AK102" s="29" t="e">
        <f>AK100/AK99*100-100</f>
        <v>#DIV/0!</v>
      </c>
      <c r="AL102" s="60" t="e">
        <f>AL100/AL99*100-100</f>
        <v>#DIV/0!</v>
      </c>
      <c r="AM102" s="26">
        <f>SUM(AM95:AM101)</f>
        <v>7</v>
      </c>
      <c r="AN102" s="27">
        <f>SUM(AN95:AN101)</f>
        <v>0</v>
      </c>
      <c r="AO102" s="27"/>
      <c r="AP102" s="27"/>
      <c r="AQ102" s="27">
        <f>SUM(AQ95:AQ101)</f>
        <v>727</v>
      </c>
      <c r="AR102" s="28">
        <f>((AQ102+AS102)/7)/AO101</f>
        <v>0.7842157842157842</v>
      </c>
      <c r="AS102" s="27">
        <f>SUM(AS95:AS101)</f>
        <v>58</v>
      </c>
      <c r="AT102" s="28">
        <f>(AS102/(AS102+AQ102))</f>
        <v>7.3885350318471335E-2</v>
      </c>
      <c r="AU102" s="27"/>
      <c r="AV102" s="27"/>
      <c r="AW102" s="29" t="e">
        <f>AW100/AW99*100-100</f>
        <v>#DIV/0!</v>
      </c>
      <c r="AX102" s="60" t="e">
        <f>AX100/AX99*100-100</f>
        <v>#DIV/0!</v>
      </c>
      <c r="AY102" s="26">
        <f>SUM(AY95:AY101)</f>
        <v>2</v>
      </c>
      <c r="AZ102" s="27">
        <f>SUM(AZ95:AZ101)</f>
        <v>0</v>
      </c>
      <c r="BA102" s="27"/>
      <c r="BB102" s="27"/>
      <c r="BC102" s="27">
        <f>SUM(BC95:BC101)</f>
        <v>2749</v>
      </c>
      <c r="BD102" s="28">
        <f>((BC102+BE102)/7)/BA101</f>
        <v>0.69075076488585552</v>
      </c>
      <c r="BE102" s="27">
        <f>SUM(BE95:BE101)</f>
        <v>186</v>
      </c>
      <c r="BF102" s="28">
        <f>(BE102/(BE102+BC102))</f>
        <v>6.3373083475298131E-2</v>
      </c>
      <c r="BG102" s="27"/>
      <c r="BH102" s="27"/>
      <c r="BI102" s="29" t="e">
        <f>BI100/BI99*100-100</f>
        <v>#DIV/0!</v>
      </c>
      <c r="BJ102" s="60" t="e">
        <f>BJ100/BJ99*100-100</f>
        <v>#DIV/0!</v>
      </c>
      <c r="BK102" s="26">
        <f>SUM(BK95:BK101)</f>
        <v>0</v>
      </c>
      <c r="BL102" s="27">
        <f>SUM(BL95:BL101)</f>
        <v>1</v>
      </c>
      <c r="BM102" s="27"/>
      <c r="BN102" s="27"/>
      <c r="BO102" s="27">
        <f>SUM(BO95:BO101)</f>
        <v>3104</v>
      </c>
      <c r="BP102" s="28">
        <f>((BO102+BQ102)/7)/BM101</f>
        <v>0.7490723562152134</v>
      </c>
      <c r="BQ102" s="27">
        <f>SUM(BQ95:BQ101)</f>
        <v>126</v>
      </c>
      <c r="BR102" s="28">
        <f>(BQ102/(BQ102+BO102))</f>
        <v>3.9009287925696592E-2</v>
      </c>
      <c r="BS102" s="27"/>
      <c r="BT102" s="27"/>
      <c r="BU102" s="29" t="e">
        <f>BU100/BU99*100-100</f>
        <v>#DIV/0!</v>
      </c>
      <c r="BV102" s="60" t="e">
        <f>BV100/BV99*100-100</f>
        <v>#DIV/0!</v>
      </c>
      <c r="BW102" s="26">
        <f>SUM(BW95:BW101)</f>
        <v>2</v>
      </c>
      <c r="BX102" s="27">
        <f>SUM(BX95:BX101)</f>
        <v>0</v>
      </c>
      <c r="BY102" s="27"/>
      <c r="BZ102" s="27"/>
      <c r="CA102" s="27">
        <f>SUM(CA95:CA101)</f>
        <v>2859</v>
      </c>
      <c r="CB102" s="28">
        <f>((CA102+CC102)/7)/BY101</f>
        <v>0.73047149894440533</v>
      </c>
      <c r="CC102" s="27">
        <f>SUM(CC95:CC101)</f>
        <v>255</v>
      </c>
      <c r="CD102" s="28">
        <f>(CC102/(CC102+CA102))</f>
        <v>8.1888246628131017E-2</v>
      </c>
      <c r="CE102" s="27"/>
      <c r="CF102" s="27"/>
      <c r="CG102" s="29" t="e">
        <f>CG100/CG99*100-100</f>
        <v>#DIV/0!</v>
      </c>
      <c r="CH102" s="60" t="e">
        <f>CH100/CH99*100-100</f>
        <v>#DIV/0!</v>
      </c>
      <c r="CI102" s="26">
        <f>SUM(CI95:CI101)</f>
        <v>1</v>
      </c>
      <c r="CJ102" s="27">
        <f>SUM(CJ95:CJ101)</f>
        <v>0</v>
      </c>
      <c r="CK102" s="27"/>
      <c r="CL102" s="27"/>
      <c r="CM102" s="27">
        <f>SUM(CM95:CM101)</f>
        <v>2673</v>
      </c>
      <c r="CN102" s="28">
        <f>((CM102+CO102)/7)/CK101</f>
        <v>0.68280075187969924</v>
      </c>
      <c r="CO102" s="27">
        <f>SUM(CO95:CO101)</f>
        <v>233</v>
      </c>
      <c r="CP102" s="28">
        <f>(CO102/(CO102+CM102))</f>
        <v>8.0178940123881617E-2</v>
      </c>
      <c r="CQ102" s="27"/>
      <c r="CR102" s="27"/>
      <c r="CS102" s="29" t="e">
        <f>CS100/CS99*100-100</f>
        <v>#DIV/0!</v>
      </c>
      <c r="CT102" s="60" t="e">
        <f>CT100/CT99*100-100</f>
        <v>#DIV/0!</v>
      </c>
      <c r="CU102" s="26">
        <f>SUM(CU95:CU101)</f>
        <v>1</v>
      </c>
      <c r="CV102" s="27">
        <f>SUM(CV95:CV101)</f>
        <v>0</v>
      </c>
      <c r="CW102" s="27"/>
      <c r="CX102" s="27"/>
      <c r="CY102" s="27">
        <f>SUM(CY95:CY101)</f>
        <v>2776</v>
      </c>
      <c r="CZ102" s="28">
        <f>((CY102+DA102)/7)/CW101</f>
        <v>0.70800372266170308</v>
      </c>
      <c r="DA102" s="27">
        <f>SUM(DA95:DA101)</f>
        <v>267</v>
      </c>
      <c r="DB102" s="28">
        <f>(DA102/(DA102+CY102))</f>
        <v>8.774235951363786E-2</v>
      </c>
      <c r="DC102" s="27"/>
      <c r="DD102" s="27"/>
      <c r="DE102" s="29" t="e">
        <f>DE100/DE99*100-100</f>
        <v>#DIV/0!</v>
      </c>
      <c r="DF102" s="60" t="e">
        <f>DF100/DF99*100-100</f>
        <v>#DIV/0!</v>
      </c>
      <c r="DG102" s="26">
        <f>SUM(DG95:DG101)</f>
        <v>6</v>
      </c>
      <c r="DH102" s="27">
        <f>SUM(DH95:DH101)</f>
        <v>1</v>
      </c>
      <c r="DI102" s="27"/>
      <c r="DJ102" s="27"/>
      <c r="DK102" s="27">
        <f>SUM(DK95:DK101)</f>
        <v>2747</v>
      </c>
      <c r="DL102" s="28">
        <f>((DK102+DM102)/7)/DI101</f>
        <v>0.7070018796992481</v>
      </c>
      <c r="DM102" s="27">
        <f>SUM(DM95:DM101)</f>
        <v>262</v>
      </c>
      <c r="DN102" s="28">
        <f>(DM102/(DM102+DK102))</f>
        <v>8.7072116982386177E-2</v>
      </c>
      <c r="DO102" s="27"/>
      <c r="DP102" s="27"/>
      <c r="DQ102" s="29" t="e">
        <f>DQ100/DQ99*100-100</f>
        <v>#DIV/0!</v>
      </c>
      <c r="DR102" s="60" t="e">
        <f>DR100/DR99*100-100</f>
        <v>#DIV/0!</v>
      </c>
      <c r="DS102" s="26">
        <f>SUM(DS95:DS101)</f>
        <v>0</v>
      </c>
      <c r="DT102" s="27">
        <f>SUM(DT95:DT101)</f>
        <v>0</v>
      </c>
      <c r="DU102" s="27"/>
      <c r="DV102" s="27"/>
      <c r="DW102" s="27">
        <f>SUM(DW95:DW101)</f>
        <v>741</v>
      </c>
      <c r="DX102" s="28">
        <f>((DW102+DY102)/7)/DU101</f>
        <v>0.79323308270676696</v>
      </c>
      <c r="DY102" s="27">
        <f>SUM(DY95:DY101)</f>
        <v>103</v>
      </c>
      <c r="DZ102" s="28">
        <f>(DY102/(DY102+DW102))</f>
        <v>0.12203791469194313</v>
      </c>
      <c r="EA102" s="27"/>
      <c r="EB102" s="27"/>
      <c r="EC102" s="29" t="e">
        <f>EC100/EC99*100-100</f>
        <v>#DIV/0!</v>
      </c>
      <c r="ED102" s="60" t="e">
        <f>ED100/ED99*100-100</f>
        <v>#DIV/0!</v>
      </c>
      <c r="EE102" s="26">
        <f>SUM(EE95:EE101)</f>
        <v>1</v>
      </c>
      <c r="EF102" s="27">
        <f>SUM(EF95:EF101)</f>
        <v>0</v>
      </c>
      <c r="EG102" s="27"/>
      <c r="EH102" s="27"/>
      <c r="EI102" s="27">
        <f>SUM(EI95:EI101)</f>
        <v>2899</v>
      </c>
      <c r="EJ102" s="28">
        <f>((EI102+EK102)/7)/EG101</f>
        <v>0.73088613514145429</v>
      </c>
      <c r="EK102" s="27">
        <f>SUM(EK95:EK101)</f>
        <v>227</v>
      </c>
      <c r="EL102" s="28">
        <f>(EK102/(EK102+EI102))</f>
        <v>7.2616762635956497E-2</v>
      </c>
      <c r="EM102" s="27"/>
      <c r="EN102" s="27"/>
      <c r="EO102" s="29" t="e">
        <f>EO100/EO99*100-100</f>
        <v>#DIV/0!</v>
      </c>
      <c r="EP102" s="60" t="e">
        <f>EP100/EP99*100-100</f>
        <v>#DIV/0!</v>
      </c>
      <c r="EQ102" s="26">
        <f>SUM(EQ95:EQ101)</f>
        <v>1</v>
      </c>
      <c r="ER102" s="27">
        <f>SUM(ER95:ER101)</f>
        <v>0</v>
      </c>
      <c r="ES102" s="27"/>
      <c r="ET102" s="27"/>
      <c r="EU102" s="27">
        <f>SUM(EU95:EU101)</f>
        <v>2903</v>
      </c>
      <c r="EV102" s="28">
        <f>((EU102+EW102)/7)/ES101</f>
        <v>0.71218487394957974</v>
      </c>
      <c r="EW102" s="27">
        <f>SUM(EW95:EW101)</f>
        <v>148</v>
      </c>
      <c r="EX102" s="28">
        <f>(EW102/(EW102+EU102))</f>
        <v>4.8508685676827271E-2</v>
      </c>
      <c r="EY102" s="27"/>
      <c r="EZ102" s="27"/>
      <c r="FA102" s="29" t="e">
        <f>FA100/FA99*100-100</f>
        <v>#DIV/0!</v>
      </c>
      <c r="FB102" s="60" t="e">
        <f>FB100/FB99*100-100</f>
        <v>#DIV/0!</v>
      </c>
      <c r="FC102" s="26">
        <f>SUM(FC95:FC101)</f>
        <v>0</v>
      </c>
      <c r="FD102" s="27">
        <f>SUM(FD95:FD101)</f>
        <v>0</v>
      </c>
      <c r="FE102" s="27"/>
      <c r="FF102" s="27"/>
      <c r="FG102" s="27">
        <f>SUM(FG95:FG101)</f>
        <v>2840</v>
      </c>
      <c r="FH102" s="28">
        <f>((FG102+FI102)/7)/FE101</f>
        <v>0.70351288056206096</v>
      </c>
      <c r="FI102" s="27">
        <f>SUM(FI95:FI101)</f>
        <v>164</v>
      </c>
      <c r="FJ102" s="28">
        <f>(FI102/(FI102+FG102))</f>
        <v>5.459387483355526E-2</v>
      </c>
      <c r="FK102" s="27"/>
      <c r="FL102" s="27"/>
      <c r="FM102" s="29" t="e">
        <f>FM100/FM99*100-100</f>
        <v>#DIV/0!</v>
      </c>
      <c r="FN102" s="60" t="e">
        <f>FN100/FN99*100-100</f>
        <v>#DIV/0!</v>
      </c>
      <c r="FO102" s="26">
        <f>SUM(FO95:FO101)</f>
        <v>0</v>
      </c>
      <c r="FP102" s="27">
        <f>SUM(FP95:FP101)</f>
        <v>0</v>
      </c>
      <c r="FQ102" s="27"/>
      <c r="FR102" s="27"/>
      <c r="FS102" s="27">
        <f>SUM(FS95:FS101)</f>
        <v>2741</v>
      </c>
      <c r="FT102" s="28">
        <f>((FS102+FU102)/7)/FQ101</f>
        <v>0.68962308050255938</v>
      </c>
      <c r="FU102" s="27">
        <f>SUM(FU95:FU101)</f>
        <v>223</v>
      </c>
      <c r="FV102" s="28">
        <f>(FU102/(FU102+FS102))</f>
        <v>7.5236167341430502E-2</v>
      </c>
      <c r="FW102" s="27"/>
      <c r="FX102" s="27"/>
      <c r="FY102" s="29" t="e">
        <f>FY100/FY99*100-100</f>
        <v>#DIV/0!</v>
      </c>
      <c r="FZ102" s="60" t="e">
        <f>FZ100/FZ99*100-100</f>
        <v>#DIV/0!</v>
      </c>
      <c r="GA102" s="26">
        <f>SUM(GA95:GA101)</f>
        <v>0</v>
      </c>
      <c r="GB102" s="27">
        <f>SUM(GB95:GB101)</f>
        <v>0</v>
      </c>
      <c r="GC102" s="27"/>
      <c r="GD102" s="27"/>
      <c r="GE102" s="27">
        <f>SUM(GE95:GE101)</f>
        <v>2895</v>
      </c>
      <c r="GF102" s="28">
        <f>((GE102+GG102)/7)/GC101</f>
        <v>0.73246753246753249</v>
      </c>
      <c r="GG102" s="27">
        <f>SUM(GG95:GG101)</f>
        <v>207</v>
      </c>
      <c r="GH102" s="28">
        <f>(GG102/(GG102+GE102))</f>
        <v>6.673114119922631E-2</v>
      </c>
      <c r="GI102" s="27"/>
      <c r="GJ102" s="27"/>
      <c r="GK102" s="29" t="e">
        <f>GK100/GK99*100-100</f>
        <v>#DIV/0!</v>
      </c>
      <c r="GL102" s="60" t="e">
        <f>GL100/GL99*100-100</f>
        <v>#DIV/0!</v>
      </c>
      <c r="GM102" s="26">
        <f>SUM(GM95:GM101)</f>
        <v>0</v>
      </c>
      <c r="GN102" s="27">
        <f>SUM(GN95:GN101)</f>
        <v>0</v>
      </c>
      <c r="GO102" s="27"/>
      <c r="GP102" s="27"/>
      <c r="GQ102" s="27">
        <f>SUM(GQ95:GQ101)</f>
        <v>2839</v>
      </c>
      <c r="GR102" s="28">
        <f>((GQ102+GS102)/7)/GO101</f>
        <v>0.69671752196024039</v>
      </c>
      <c r="GS102" s="27">
        <f>SUM(GS95:GS101)</f>
        <v>175</v>
      </c>
      <c r="GT102" s="28">
        <f>(GS102/(GS102+GQ102))</f>
        <v>5.8062375580623757E-2</v>
      </c>
      <c r="GU102" s="27"/>
      <c r="GV102" s="27"/>
      <c r="GW102" s="29" t="e">
        <f>GW100/GW99*100-100</f>
        <v>#DIV/0!</v>
      </c>
      <c r="GX102" s="60" t="e">
        <f>GX100/GX99*100-100</f>
        <v>#DIV/0!</v>
      </c>
      <c r="GY102" s="26">
        <f>SUM(GY95:GY101)</f>
        <v>9</v>
      </c>
      <c r="GZ102" s="27">
        <f>SUM(GZ95:GZ101)</f>
        <v>0</v>
      </c>
      <c r="HA102" s="27"/>
      <c r="HB102" s="27"/>
      <c r="HC102" s="27">
        <f>SUM(HC95:HC101)</f>
        <v>670</v>
      </c>
      <c r="HD102" s="28">
        <f>((HC102+HE102)/7)/HA101</f>
        <v>0.71817298347910596</v>
      </c>
      <c r="HE102" s="27">
        <f>SUM(HE95:HE101)</f>
        <v>69</v>
      </c>
      <c r="HF102" s="28">
        <f>(HE102/(HE102+HC102))</f>
        <v>9.336941813261164E-2</v>
      </c>
      <c r="HG102" s="27"/>
      <c r="HH102" s="27"/>
      <c r="HI102" s="29" t="e">
        <f>HI100/HI99*100-100</f>
        <v>#DIV/0!</v>
      </c>
      <c r="HJ102" s="60" t="e">
        <f>HJ100/HJ99*100-100</f>
        <v>#DIV/0!</v>
      </c>
      <c r="HK102" s="26">
        <f>SUM(HK95:HK101)</f>
        <v>3</v>
      </c>
      <c r="HL102" s="27">
        <f>SUM(HL95:HL101)</f>
        <v>0</v>
      </c>
      <c r="HM102" s="27"/>
      <c r="HN102" s="27"/>
      <c r="HO102" s="27">
        <f>SUM(HO95:HO101)</f>
        <v>2793</v>
      </c>
      <c r="HP102" s="28">
        <f>((HO102+HQ102)/7)/HM101</f>
        <v>0.6931475029036005</v>
      </c>
      <c r="HQ102" s="27">
        <f>SUM(HQ95:HQ101)</f>
        <v>191</v>
      </c>
      <c r="HR102" s="28">
        <f>(HQ102/(HQ102+HO102))</f>
        <v>6.400804289544236E-2</v>
      </c>
      <c r="HS102" s="27"/>
      <c r="HT102" s="27"/>
      <c r="HU102" s="29" t="e">
        <f>HU100/HU99*100-100</f>
        <v>#DIV/0!</v>
      </c>
      <c r="HV102" s="60" t="e">
        <f>HV100/HV99*100-100</f>
        <v>#DIV/0!</v>
      </c>
      <c r="HW102" s="26">
        <f>SUM(HW95:HW101)</f>
        <v>2</v>
      </c>
      <c r="HX102" s="27">
        <f>SUM(HX95:HX101)</f>
        <v>0</v>
      </c>
      <c r="HY102" s="27"/>
      <c r="HZ102" s="27"/>
      <c r="IA102" s="27">
        <f>SUM(IA95:IA101)</f>
        <v>2888</v>
      </c>
      <c r="IB102" s="28">
        <f>((IA102+IC102)/7)/HY101</f>
        <v>0.71894663248659985</v>
      </c>
      <c r="IC102" s="27">
        <f>SUM(IC95:IC101)</f>
        <v>197</v>
      </c>
      <c r="ID102" s="28">
        <f>(IC102/(IC102+IA102))</f>
        <v>6.3857374392220417E-2</v>
      </c>
      <c r="IE102" s="27"/>
      <c r="IF102" s="27"/>
      <c r="IG102" s="29" t="e">
        <f>IG100/IG99*100-100</f>
        <v>#DIV/0!</v>
      </c>
      <c r="IH102" s="60" t="e">
        <f>IH100/IH99*100-100</f>
        <v>#DIV/0!</v>
      </c>
      <c r="II102" s="26">
        <f>SUM(II95:II101)</f>
        <v>2</v>
      </c>
      <c r="IJ102" s="27">
        <f>SUM(IJ95:IJ101)</f>
        <v>0</v>
      </c>
      <c r="IK102" s="27"/>
      <c r="IL102" s="27"/>
      <c r="IM102" s="27">
        <f>SUM(IM95:IM101)</f>
        <v>2824</v>
      </c>
      <c r="IN102" s="28">
        <f>((IM102+IO102)/7)/IK101</f>
        <v>0.70053600559310192</v>
      </c>
      <c r="IO102" s="27">
        <f>SUM(IO95:IO101)</f>
        <v>182</v>
      </c>
      <c r="IP102" s="28">
        <f>(IO102/(IO102+IM102))</f>
        <v>6.0545575515635393E-2</v>
      </c>
      <c r="IQ102" s="27"/>
      <c r="IR102" s="27"/>
      <c r="IS102" s="29" t="e">
        <f>IS100/IS99*100-100</f>
        <v>#DIV/0!</v>
      </c>
      <c r="IT102" s="60" t="e">
        <f>IT100/IT99*100-100</f>
        <v>#DIV/0!</v>
      </c>
      <c r="IU102" s="26">
        <f>SUM(IU95:IU101)</f>
        <v>0</v>
      </c>
      <c r="IV102" s="27">
        <f>SUM(IV95:IV101)</f>
        <v>0</v>
      </c>
      <c r="IW102" s="27"/>
      <c r="IX102" s="27"/>
      <c r="IY102" s="27">
        <f>SUM(IY95:IY101)</f>
        <v>0</v>
      </c>
      <c r="IZ102" s="28" t="e">
        <f>((IY102+JA102)/7)/IW101</f>
        <v>#DIV/0!</v>
      </c>
      <c r="JA102" s="27">
        <f>SUM(JA95:JA101)</f>
        <v>0</v>
      </c>
      <c r="JB102" s="28" t="e">
        <f>(JA102/(JA102+IY102))</f>
        <v>#DIV/0!</v>
      </c>
      <c r="JC102" s="27"/>
      <c r="JD102" s="27"/>
      <c r="JE102" s="29" t="e">
        <f>JE100/JE99*100-100</f>
        <v>#DIV/0!</v>
      </c>
      <c r="JF102" s="60" t="e">
        <f>JF100/JF99*100-100</f>
        <v>#DIV/0!</v>
      </c>
      <c r="JG102" s="26">
        <f t="shared" si="1423"/>
        <v>38</v>
      </c>
      <c r="JH102" s="443">
        <f t="shared" si="1424"/>
        <v>2</v>
      </c>
      <c r="JI102" s="378">
        <f t="shared" ref="JI102:JJ102" si="1515">SUM(JI94:JI101)</f>
        <v>80278</v>
      </c>
      <c r="JJ102" s="27">
        <f t="shared" si="1515"/>
        <v>7806</v>
      </c>
      <c r="JK102" s="27">
        <f t="shared" si="1426"/>
        <v>57387</v>
      </c>
      <c r="JL102" s="80">
        <f t="shared" si="1427"/>
        <v>0.71485338448890112</v>
      </c>
      <c r="JM102" s="15">
        <f t="shared" si="1428"/>
        <v>3747</v>
      </c>
      <c r="JN102" s="48">
        <f t="shared" si="1429"/>
        <v>6.5293533378639759E-2</v>
      </c>
      <c r="JO102" s="49">
        <f t="shared" ref="JO102" si="1516">SUM(JO95:JO101)/7</f>
        <v>58.51428571428572</v>
      </c>
      <c r="JP102" s="50">
        <f t="shared" ref="JP102" si="1517">SUM(JP95:JP101)</f>
        <v>53463</v>
      </c>
      <c r="JQ102" s="397">
        <f t="shared" si="1207"/>
        <v>93.162214438810182</v>
      </c>
      <c r="JR102" s="50">
        <f t="shared" ref="JR102" si="1518">SUM(JR95:JR101)</f>
        <v>1417</v>
      </c>
      <c r="JS102" s="370">
        <f t="shared" si="1076"/>
        <v>0.3781692020282893</v>
      </c>
      <c r="JT102" s="58" t="e">
        <f t="shared" ref="JT102:JU102" si="1519">JT100/JT99*100-100</f>
        <v>#DIV/0!</v>
      </c>
      <c r="JU102" s="318" t="e">
        <f t="shared" si="1519"/>
        <v>#DIV/0!</v>
      </c>
      <c r="JV102" s="410">
        <f t="shared" ref="JV102" si="1520">SUM(G102,I102,S102,U102,AE102,AG102,AQ102,AS102,BC102,BE102,BO102,BQ102,CA102,CC102)/7/SUM(E101,Q101,AC101,AO101,BA101,BM101,BY101)</f>
        <v>0.73076634953929143</v>
      </c>
      <c r="JW102" s="411">
        <f t="shared" ref="JW102" si="1521">SUM(CM102,CO102,CY102,DA102,DK102,DM102,DW102,DY102,EI102,EK102,EU102,EW102,FG102,FI102)/7/SUM(CK101,CW101,DI101,DU101,EG101,ES101,FE101)</f>
        <v>0.71084066654184608</v>
      </c>
      <c r="JX102" s="412">
        <f t="shared" ref="JX102" si="1522">SUM(FS102,FU102,GE102,GG102,GQ102,GS102,HC102,HE102,HO102,HQ102,IA102,IC102,IM102,IO102,)/7/SUM(FQ101,GC101,GO101,HA101,HM101,HY101,IK101)</f>
        <v>0.70565826330532222</v>
      </c>
      <c r="JY102" s="744"/>
      <c r="JZ102" s="691"/>
      <c r="KA102" s="747"/>
      <c r="KB102" s="762"/>
      <c r="KC102" s="764"/>
      <c r="KD102" s="769"/>
      <c r="KE102" s="764"/>
      <c r="KF102" s="769"/>
      <c r="KG102" s="771"/>
      <c r="KH102" s="772"/>
      <c r="KI102" s="418">
        <f t="shared" ref="KI102" si="1523">SUM(KI95:KI101)</f>
        <v>12</v>
      </c>
      <c r="KJ102" s="432">
        <f t="shared" ref="KJ102" si="1524">KI102/KB99</f>
        <v>3.1364349189754314E-3</v>
      </c>
      <c r="KK102" s="418">
        <f t="shared" ref="KK102" si="1525">SUM(KK95:KK101)</f>
        <v>10</v>
      </c>
      <c r="KL102" s="426">
        <f t="shared" ref="KL102" si="1526">KK102/KD99</f>
        <v>2.6143790849673201E-3</v>
      </c>
      <c r="KM102" s="418">
        <f t="shared" ref="KM102" si="1527">SUM(KM95:KM101)</f>
        <v>16</v>
      </c>
      <c r="KN102" s="426">
        <f>KM102/KF99</f>
        <v>4.1655818797188236E-3</v>
      </c>
    </row>
    <row r="103" spans="1:300" ht="21.75" thickBot="1" x14ac:dyDescent="0.3">
      <c r="A103" s="52"/>
      <c r="B103" s="437"/>
      <c r="C103" s="40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2"/>
      <c r="O103" s="40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2"/>
      <c r="AA103" s="40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2"/>
      <c r="AM103" s="40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2"/>
      <c r="AY103" s="40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2"/>
      <c r="BK103" s="40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2"/>
      <c r="BW103" s="40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2"/>
      <c r="CI103" s="40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2"/>
      <c r="CU103" s="40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2"/>
      <c r="DG103" s="40"/>
      <c r="DH103" s="41"/>
      <c r="DI103" s="41"/>
      <c r="DJ103" s="41"/>
      <c r="DK103" s="41"/>
      <c r="DL103" s="41"/>
      <c r="DM103" s="41"/>
      <c r="DN103" s="41"/>
      <c r="DO103" s="41"/>
      <c r="DP103" s="41"/>
      <c r="DQ103" s="41"/>
      <c r="DR103" s="42"/>
      <c r="DS103" s="40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2"/>
      <c r="EE103" s="40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2"/>
      <c r="EQ103" s="40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42"/>
      <c r="FC103" s="40"/>
      <c r="FD103" s="41"/>
      <c r="FE103" s="41"/>
      <c r="FF103" s="41"/>
      <c r="FG103" s="41"/>
      <c r="FH103" s="41"/>
      <c r="FI103" s="41"/>
      <c r="FJ103" s="41"/>
      <c r="FK103" s="41"/>
      <c r="FL103" s="41"/>
      <c r="FM103" s="41"/>
      <c r="FN103" s="42"/>
      <c r="FO103" s="40"/>
      <c r="FP103" s="41"/>
      <c r="FQ103" s="41"/>
      <c r="FR103" s="41"/>
      <c r="FS103" s="41"/>
      <c r="FT103" s="41"/>
      <c r="FU103" s="41"/>
      <c r="FV103" s="41"/>
      <c r="FW103" s="41"/>
      <c r="FX103" s="41"/>
      <c r="FY103" s="41"/>
      <c r="FZ103" s="42"/>
      <c r="GA103" s="40"/>
      <c r="GB103" s="41"/>
      <c r="GC103" s="41"/>
      <c r="GD103" s="41"/>
      <c r="GE103" s="41"/>
      <c r="GF103" s="41"/>
      <c r="GG103" s="41"/>
      <c r="GH103" s="41"/>
      <c r="GI103" s="41"/>
      <c r="GJ103" s="41"/>
      <c r="GK103" s="41"/>
      <c r="GL103" s="42"/>
      <c r="GM103" s="40"/>
      <c r="GN103" s="41"/>
      <c r="GO103" s="41"/>
      <c r="GP103" s="41"/>
      <c r="GQ103" s="41"/>
      <c r="GR103" s="41"/>
      <c r="GS103" s="41"/>
      <c r="GT103" s="41"/>
      <c r="GU103" s="41"/>
      <c r="GV103" s="41"/>
      <c r="GW103" s="41"/>
      <c r="GX103" s="42"/>
      <c r="GY103" s="40"/>
      <c r="GZ103" s="41"/>
      <c r="HA103" s="41"/>
      <c r="HB103" s="41"/>
      <c r="HC103" s="41"/>
      <c r="HD103" s="41"/>
      <c r="HE103" s="41"/>
      <c r="HF103" s="41"/>
      <c r="HG103" s="41"/>
      <c r="HH103" s="41"/>
      <c r="HI103" s="41"/>
      <c r="HJ103" s="42"/>
      <c r="HK103" s="40"/>
      <c r="HL103" s="41"/>
      <c r="HM103" s="41"/>
      <c r="HN103" s="41"/>
      <c r="HO103" s="41"/>
      <c r="HP103" s="41"/>
      <c r="HQ103" s="41"/>
      <c r="HR103" s="41"/>
      <c r="HS103" s="41"/>
      <c r="HT103" s="41"/>
      <c r="HU103" s="41"/>
      <c r="HV103" s="42"/>
      <c r="HW103" s="40"/>
      <c r="HX103" s="41"/>
      <c r="HY103" s="41"/>
      <c r="HZ103" s="41"/>
      <c r="IA103" s="41"/>
      <c r="IB103" s="41"/>
      <c r="IC103" s="41"/>
      <c r="ID103" s="41"/>
      <c r="IE103" s="41"/>
      <c r="IF103" s="41"/>
      <c r="IG103" s="41"/>
      <c r="IH103" s="42"/>
      <c r="II103" s="40"/>
      <c r="IJ103" s="41"/>
      <c r="IK103" s="41"/>
      <c r="IL103" s="41"/>
      <c r="IM103" s="41"/>
      <c r="IN103" s="41"/>
      <c r="IO103" s="41"/>
      <c r="IP103" s="41"/>
      <c r="IQ103" s="41"/>
      <c r="IR103" s="41"/>
      <c r="IS103" s="41"/>
      <c r="IT103" s="42"/>
      <c r="IU103" s="40"/>
      <c r="IV103" s="41"/>
      <c r="IW103" s="41"/>
      <c r="IX103" s="41"/>
      <c r="IY103" s="41"/>
      <c r="IZ103" s="41"/>
      <c r="JA103" s="41"/>
      <c r="JB103" s="41"/>
      <c r="JC103" s="41"/>
      <c r="JD103" s="41"/>
      <c r="JE103" s="41"/>
      <c r="JF103" s="42"/>
      <c r="JG103" s="444">
        <f t="shared" ref="JG103" si="1528">JG102/JI95</f>
        <v>3.3086634740966477E-3</v>
      </c>
      <c r="JH103" s="445">
        <f t="shared" ref="JH103" si="1529">JH102/JJ92</f>
        <v>1.7921146953405018E-3</v>
      </c>
      <c r="JI103" s="3"/>
      <c r="JJ103" s="4"/>
      <c r="JK103" s="4"/>
      <c r="JL103" s="374"/>
      <c r="JM103" s="4"/>
      <c r="JN103" s="4"/>
      <c r="JO103" s="4"/>
      <c r="JP103" s="375"/>
      <c r="JQ103" s="4"/>
      <c r="JR103" s="4"/>
      <c r="JS103" s="376"/>
      <c r="JT103" s="4"/>
      <c r="JU103" s="400"/>
      <c r="JV103" s="701"/>
      <c r="JW103" s="702"/>
      <c r="JX103" s="703"/>
      <c r="JY103" s="639"/>
      <c r="JZ103" s="640"/>
      <c r="KA103" s="641"/>
      <c r="KB103" s="752"/>
      <c r="KC103" s="753"/>
      <c r="KD103" s="753"/>
      <c r="KE103" s="753"/>
      <c r="KF103" s="753"/>
      <c r="KG103" s="753"/>
      <c r="KH103" s="754"/>
      <c r="KI103" s="416"/>
      <c r="KJ103" s="420"/>
      <c r="KK103" s="416"/>
      <c r="KL103" s="417"/>
      <c r="KM103" s="416"/>
      <c r="KN103" s="417"/>
    </row>
    <row r="104" spans="1:300" x14ac:dyDescent="0.25">
      <c r="A104" s="736">
        <v>36</v>
      </c>
      <c r="B104" s="435">
        <f>B101+1</f>
        <v>45673</v>
      </c>
      <c r="C104" s="32"/>
      <c r="D104" s="33"/>
      <c r="E104" s="33">
        <f>E101-C104</f>
        <v>603</v>
      </c>
      <c r="F104" s="33">
        <f>F101-D104</f>
        <v>54</v>
      </c>
      <c r="G104" s="33">
        <v>429</v>
      </c>
      <c r="H104" s="34">
        <f t="shared" ref="H104:H110" si="1530">((G104+I104)/E104)</f>
        <v>0.78441127694859036</v>
      </c>
      <c r="I104" s="33">
        <v>44</v>
      </c>
      <c r="J104" s="34">
        <f t="shared" ref="J104:J110" si="1531">I104/(G104+I104)</f>
        <v>9.3023255813953487E-2</v>
      </c>
      <c r="K104" s="35"/>
      <c r="L104" s="33"/>
      <c r="M104" s="33"/>
      <c r="N104" s="36"/>
      <c r="O104" s="32"/>
      <c r="P104" s="33"/>
      <c r="Q104" s="33">
        <f>Q101-O104</f>
        <v>618</v>
      </c>
      <c r="R104" s="33">
        <f>R101-P104</f>
        <v>55</v>
      </c>
      <c r="S104" s="33">
        <v>426</v>
      </c>
      <c r="T104" s="34">
        <f t="shared" ref="T104:T110" si="1532">((S104+U104)/Q104)</f>
        <v>0.74433656957928807</v>
      </c>
      <c r="U104" s="33">
        <v>34</v>
      </c>
      <c r="V104" s="34">
        <f t="shared" ref="V104:V110" si="1533">U104/(S104+U104)</f>
        <v>7.3913043478260873E-2</v>
      </c>
      <c r="W104" s="35"/>
      <c r="X104" s="33"/>
      <c r="Y104" s="33"/>
      <c r="Z104" s="36"/>
      <c r="AA104" s="32">
        <v>1</v>
      </c>
      <c r="AB104" s="33"/>
      <c r="AC104" s="33">
        <f>AC101-AA104</f>
        <v>617</v>
      </c>
      <c r="AD104" s="33">
        <f>AD101-AB104</f>
        <v>55</v>
      </c>
      <c r="AE104" s="33">
        <v>384</v>
      </c>
      <c r="AF104" s="34">
        <f t="shared" ref="AF104:AF110" si="1534">((AE104+AG104)/AC104)</f>
        <v>0.67909238249594817</v>
      </c>
      <c r="AG104" s="33">
        <v>35</v>
      </c>
      <c r="AH104" s="34">
        <f t="shared" ref="AH104:AH110" si="1535">AG104/(AE104+AG104)</f>
        <v>8.3532219570405727E-2</v>
      </c>
      <c r="AI104" s="35"/>
      <c r="AJ104" s="33"/>
      <c r="AK104" s="33"/>
      <c r="AL104" s="36"/>
      <c r="AM104" s="32"/>
      <c r="AN104" s="33"/>
      <c r="AO104" s="33">
        <f>AO101-AM104</f>
        <v>143</v>
      </c>
      <c r="AP104" s="33">
        <f>AP101-AN104</f>
        <v>14</v>
      </c>
      <c r="AQ104" s="33">
        <v>103</v>
      </c>
      <c r="AR104" s="34">
        <f t="shared" ref="AR104:AR110" si="1536">((AQ104+AS104)/AO104)</f>
        <v>0.79020979020979021</v>
      </c>
      <c r="AS104" s="33">
        <v>10</v>
      </c>
      <c r="AT104" s="34">
        <f t="shared" ref="AT104:AT110" si="1537">AS104/(AQ104+AS104)</f>
        <v>8.8495575221238937E-2</v>
      </c>
      <c r="AU104" s="35"/>
      <c r="AV104" s="33"/>
      <c r="AW104" s="33"/>
      <c r="AX104" s="36"/>
      <c r="AY104" s="32"/>
      <c r="AZ104" s="33"/>
      <c r="BA104" s="33">
        <f>BA101-AY104</f>
        <v>607</v>
      </c>
      <c r="BB104" s="33">
        <f>BB101-AZ104</f>
        <v>55</v>
      </c>
      <c r="BC104" s="33">
        <v>382</v>
      </c>
      <c r="BD104" s="34">
        <f t="shared" ref="BD104:BD110" si="1538">((BC104+BE104)/BA104)</f>
        <v>0.67710049423393737</v>
      </c>
      <c r="BE104" s="33">
        <v>29</v>
      </c>
      <c r="BF104" s="34">
        <f t="shared" ref="BF104:BF110" si="1539">BE104/(BC104+BE104)</f>
        <v>7.0559610705596104E-2</v>
      </c>
      <c r="BG104" s="35"/>
      <c r="BH104" s="33"/>
      <c r="BI104" s="33"/>
      <c r="BJ104" s="36"/>
      <c r="BK104" s="32">
        <v>1</v>
      </c>
      <c r="BL104" s="33"/>
      <c r="BM104" s="33">
        <f>BM101-BK104</f>
        <v>615</v>
      </c>
      <c r="BN104" s="33">
        <f>BN101-BL104</f>
        <v>54</v>
      </c>
      <c r="BO104" s="33">
        <v>432</v>
      </c>
      <c r="BP104" s="34">
        <f t="shared" ref="BP104:BP110" si="1540">((BO104+BQ104)/BM104)</f>
        <v>0.72520325203252034</v>
      </c>
      <c r="BQ104" s="33">
        <v>14</v>
      </c>
      <c r="BR104" s="34">
        <f t="shared" ref="BR104:BR110" si="1541">BQ104/(BO104+BQ104)</f>
        <v>3.1390134529147982E-2</v>
      </c>
      <c r="BS104" s="35"/>
      <c r="BT104" s="33"/>
      <c r="BU104" s="33"/>
      <c r="BV104" s="36"/>
      <c r="BW104" s="32"/>
      <c r="BX104" s="33"/>
      <c r="BY104" s="33">
        <f>BY101-BW104</f>
        <v>609</v>
      </c>
      <c r="BZ104" s="33">
        <f>BZ101-BX104</f>
        <v>55</v>
      </c>
      <c r="CA104" s="33">
        <v>387</v>
      </c>
      <c r="CB104" s="34">
        <f t="shared" ref="CB104:CB110" si="1542">((CA104+CC104)/BY104)</f>
        <v>0.69458128078817738</v>
      </c>
      <c r="CC104" s="33">
        <v>36</v>
      </c>
      <c r="CD104" s="34">
        <f t="shared" ref="CD104:CD110" si="1543">CC104/(CA104+CC104)</f>
        <v>8.5106382978723402E-2</v>
      </c>
      <c r="CE104" s="35"/>
      <c r="CF104" s="33"/>
      <c r="CG104" s="33"/>
      <c r="CH104" s="36"/>
      <c r="CI104" s="32">
        <v>1</v>
      </c>
      <c r="CJ104" s="33"/>
      <c r="CK104" s="33">
        <f>CK101-CI104</f>
        <v>607</v>
      </c>
      <c r="CL104" s="33">
        <f>CL101-CJ104</f>
        <v>56</v>
      </c>
      <c r="CM104" s="33">
        <v>396</v>
      </c>
      <c r="CN104" s="34">
        <f t="shared" ref="CN104:CN110" si="1544">((CM104+CO104)/CK104)</f>
        <v>0.70345963756177921</v>
      </c>
      <c r="CO104" s="33">
        <v>31</v>
      </c>
      <c r="CP104" s="34">
        <f t="shared" ref="CP104:CP110" si="1545">CO104/(CM104+CO104)</f>
        <v>7.2599531615925056E-2</v>
      </c>
      <c r="CQ104" s="35"/>
      <c r="CR104" s="33"/>
      <c r="CS104" s="33"/>
      <c r="CT104" s="36"/>
      <c r="CU104" s="32"/>
      <c r="CV104" s="33"/>
      <c r="CW104" s="33">
        <f>CW101-CU104</f>
        <v>614</v>
      </c>
      <c r="CX104" s="33">
        <f>CX101-CV104</f>
        <v>57</v>
      </c>
      <c r="CY104" s="33">
        <v>382</v>
      </c>
      <c r="CZ104" s="34">
        <f t="shared" ref="CZ104:CZ110" si="1546">((CY104+DA104)/CW104)</f>
        <v>0.67426710097719866</v>
      </c>
      <c r="DA104" s="33">
        <v>32</v>
      </c>
      <c r="DB104" s="34">
        <f t="shared" ref="DB104:DB110" si="1547">DA104/(CY104+DA104)</f>
        <v>7.7294685990338161E-2</v>
      </c>
      <c r="DC104" s="35"/>
      <c r="DD104" s="33"/>
      <c r="DE104" s="33"/>
      <c r="DF104" s="36"/>
      <c r="DG104" s="32"/>
      <c r="DH104" s="33"/>
      <c r="DI104" s="33">
        <f>DI101-DG104</f>
        <v>608</v>
      </c>
      <c r="DJ104" s="33">
        <f>DJ101-DH104</f>
        <v>57</v>
      </c>
      <c r="DK104" s="33">
        <v>396</v>
      </c>
      <c r="DL104" s="34">
        <f t="shared" ref="DL104:DL110" si="1548">((DK104+DM104)/DI104)</f>
        <v>0.71052631578947367</v>
      </c>
      <c r="DM104" s="33">
        <v>36</v>
      </c>
      <c r="DN104" s="34">
        <f t="shared" ref="DN104:DN110" si="1549">DM104/(DK104+DM104)</f>
        <v>8.3333333333333329E-2</v>
      </c>
      <c r="DO104" s="35"/>
      <c r="DP104" s="33"/>
      <c r="DQ104" s="33"/>
      <c r="DR104" s="36"/>
      <c r="DS104" s="32"/>
      <c r="DT104" s="33"/>
      <c r="DU104" s="33">
        <f>DU101-DS104</f>
        <v>152</v>
      </c>
      <c r="DV104" s="33">
        <f>DV101-DT104</f>
        <v>16</v>
      </c>
      <c r="DW104" s="33">
        <v>111</v>
      </c>
      <c r="DX104" s="34">
        <f t="shared" ref="DX104:DX110" si="1550">((DW104+DY104)/DU104)</f>
        <v>0.77631578947368418</v>
      </c>
      <c r="DY104" s="33">
        <v>7</v>
      </c>
      <c r="DZ104" s="34">
        <f t="shared" ref="DZ104:DZ110" si="1551">DY104/(DW104+DY104)</f>
        <v>5.9322033898305086E-2</v>
      </c>
      <c r="EA104" s="35"/>
      <c r="EB104" s="33"/>
      <c r="EC104" s="33"/>
      <c r="ED104" s="36"/>
      <c r="EE104" s="32"/>
      <c r="EF104" s="33"/>
      <c r="EG104" s="33">
        <f>EG101-EE104</f>
        <v>611</v>
      </c>
      <c r="EH104" s="33">
        <f>EH101-EF104</f>
        <v>58</v>
      </c>
      <c r="EI104" s="33">
        <v>420</v>
      </c>
      <c r="EJ104" s="34">
        <f t="shared" ref="EJ104:EJ110" si="1552">((EI104+EK104)/EG104)</f>
        <v>0.73813420621931258</v>
      </c>
      <c r="EK104" s="33">
        <v>31</v>
      </c>
      <c r="EL104" s="34">
        <f t="shared" ref="EL104:EL110" si="1553">EK104/(EI104+EK104)</f>
        <v>6.8736141906873618E-2</v>
      </c>
      <c r="EM104" s="35"/>
      <c r="EN104" s="33"/>
      <c r="EO104" s="33"/>
      <c r="EP104" s="36"/>
      <c r="EQ104" s="32"/>
      <c r="ER104" s="33"/>
      <c r="ES104" s="33">
        <f>ES101-EQ104</f>
        <v>612</v>
      </c>
      <c r="ET104" s="33">
        <f>ET101-ER104</f>
        <v>55</v>
      </c>
      <c r="EU104" s="33">
        <v>400</v>
      </c>
      <c r="EV104" s="34">
        <f t="shared" ref="EV104:EV110" si="1554">((EU104+EW104)/ES104)</f>
        <v>0.68790849673202614</v>
      </c>
      <c r="EW104" s="33">
        <v>21</v>
      </c>
      <c r="EX104" s="34">
        <f t="shared" ref="EX104:EX110" si="1555">EW104/(EU104+EW104)</f>
        <v>4.9881235154394299E-2</v>
      </c>
      <c r="EY104" s="35"/>
      <c r="EZ104" s="33"/>
      <c r="FA104" s="33"/>
      <c r="FB104" s="36"/>
      <c r="FC104" s="32"/>
      <c r="FD104" s="33"/>
      <c r="FE104" s="33">
        <f>FE101-FC104</f>
        <v>610</v>
      </c>
      <c r="FF104" s="33">
        <f>FF101-FD104</f>
        <v>58</v>
      </c>
      <c r="FG104" s="33">
        <v>402</v>
      </c>
      <c r="FH104" s="34">
        <f t="shared" ref="FH104:FH110" si="1556">((FG104+FI104)/FE104)</f>
        <v>0.68688524590163935</v>
      </c>
      <c r="FI104" s="33">
        <v>17</v>
      </c>
      <c r="FJ104" s="34">
        <f t="shared" ref="FJ104:FJ110" si="1557">FI104/(FG104+FI104)</f>
        <v>4.0572792362768499E-2</v>
      </c>
      <c r="FK104" s="35"/>
      <c r="FL104" s="33"/>
      <c r="FM104" s="33"/>
      <c r="FN104" s="36"/>
      <c r="FO104" s="32"/>
      <c r="FP104" s="33"/>
      <c r="FQ104" s="33">
        <f>FQ101-FO104</f>
        <v>614</v>
      </c>
      <c r="FR104" s="33">
        <f>FR101-FP104</f>
        <v>57</v>
      </c>
      <c r="FS104" s="33">
        <v>395</v>
      </c>
      <c r="FT104" s="34">
        <f t="shared" ref="FT104:FT110" si="1558">((FS104+FU104)/FQ104)</f>
        <v>0.70195439739413679</v>
      </c>
      <c r="FU104" s="33">
        <v>36</v>
      </c>
      <c r="FV104" s="34">
        <f t="shared" ref="FV104:FV110" si="1559">FU104/(FS104+FU104)</f>
        <v>8.3526682134570762E-2</v>
      </c>
      <c r="FW104" s="35"/>
      <c r="FX104" s="33"/>
      <c r="FY104" s="33"/>
      <c r="FZ104" s="36"/>
      <c r="GA104" s="32"/>
      <c r="GB104" s="33"/>
      <c r="GC104" s="33">
        <f>GC101-GA104</f>
        <v>605</v>
      </c>
      <c r="GD104" s="33">
        <f>GD101-GB104</f>
        <v>58</v>
      </c>
      <c r="GE104" s="33">
        <v>406</v>
      </c>
      <c r="GF104" s="34">
        <f t="shared" ref="GF104:GF110" si="1560">((GE104+GG104)/GC104)</f>
        <v>0.72066115702479339</v>
      </c>
      <c r="GG104" s="33">
        <v>30</v>
      </c>
      <c r="GH104" s="34">
        <f t="shared" ref="GH104:GH110" si="1561">GG104/(GE104+GG104)</f>
        <v>6.8807339449541288E-2</v>
      </c>
      <c r="GI104" s="35"/>
      <c r="GJ104" s="33"/>
      <c r="GK104" s="33"/>
      <c r="GL104" s="36"/>
      <c r="GM104" s="32"/>
      <c r="GN104" s="33"/>
      <c r="GO104" s="33">
        <f>GO101-GM104</f>
        <v>618</v>
      </c>
      <c r="GP104" s="33">
        <f>GP101-GN104</f>
        <v>57</v>
      </c>
      <c r="GQ104" s="33">
        <v>400</v>
      </c>
      <c r="GR104" s="34">
        <f t="shared" ref="GR104:GR110" si="1562">((GQ104+GS104)/GO104)</f>
        <v>0.68446601941747576</v>
      </c>
      <c r="GS104" s="33">
        <v>23</v>
      </c>
      <c r="GT104" s="34">
        <f t="shared" ref="GT104:GT110" si="1563">GS104/(GQ104+GS104)</f>
        <v>5.4373522458628844E-2</v>
      </c>
      <c r="GU104" s="35"/>
      <c r="GV104" s="33"/>
      <c r="GW104" s="33"/>
      <c r="GX104" s="36"/>
      <c r="GY104" s="32">
        <v>2</v>
      </c>
      <c r="GZ104" s="33"/>
      <c r="HA104" s="33">
        <f>HA101-GY104</f>
        <v>145</v>
      </c>
      <c r="HB104" s="33">
        <f>HB101-GZ104</f>
        <v>17</v>
      </c>
      <c r="HC104" s="33">
        <v>101</v>
      </c>
      <c r="HD104" s="34">
        <f t="shared" ref="HD104:HD110" si="1564">((HC104+HE104)/HA104)</f>
        <v>0.77931034482758621</v>
      </c>
      <c r="HE104" s="33">
        <v>12</v>
      </c>
      <c r="HF104" s="34">
        <f t="shared" ref="HF104:HF110" si="1565">HE104/(HC104+HE104)</f>
        <v>0.10619469026548672</v>
      </c>
      <c r="HG104" s="35"/>
      <c r="HH104" s="33"/>
      <c r="HI104" s="33"/>
      <c r="HJ104" s="36"/>
      <c r="HK104" s="32"/>
      <c r="HL104" s="33"/>
      <c r="HM104" s="33">
        <f>HM101-HK104</f>
        <v>615</v>
      </c>
      <c r="HN104" s="33">
        <f>HN101-HL104</f>
        <v>58</v>
      </c>
      <c r="HO104" s="33">
        <v>400</v>
      </c>
      <c r="HP104" s="34">
        <f t="shared" ref="HP104:HP110" si="1566">((HO104+HQ104)/HM104)</f>
        <v>0.69756097560975605</v>
      </c>
      <c r="HQ104" s="33">
        <v>29</v>
      </c>
      <c r="HR104" s="34">
        <f t="shared" ref="HR104:HR110" si="1567">HQ104/(HO104+HQ104)</f>
        <v>6.75990675990676E-2</v>
      </c>
      <c r="HS104" s="35"/>
      <c r="HT104" s="33"/>
      <c r="HU104" s="33"/>
      <c r="HV104" s="36"/>
      <c r="HW104" s="32">
        <v>2</v>
      </c>
      <c r="HX104" s="33"/>
      <c r="HY104" s="33">
        <f>HY101-HW104</f>
        <v>611</v>
      </c>
      <c r="HZ104" s="33">
        <f>HZ101-HX104</f>
        <v>58</v>
      </c>
      <c r="IA104" s="33">
        <v>420</v>
      </c>
      <c r="IB104" s="34">
        <f t="shared" ref="IB104:IB110" si="1568">((IA104+IC104)/HY104)</f>
        <v>0.73813420621931258</v>
      </c>
      <c r="IC104" s="33">
        <v>31</v>
      </c>
      <c r="ID104" s="34">
        <f t="shared" ref="ID104:ID110" si="1569">IC104/(IA104+IC104)</f>
        <v>6.8736141906873618E-2</v>
      </c>
      <c r="IE104" s="35"/>
      <c r="IF104" s="33"/>
      <c r="IG104" s="33"/>
      <c r="IH104" s="36"/>
      <c r="II104" s="32"/>
      <c r="IJ104" s="33"/>
      <c r="IK104" s="33">
        <f>IK101-II104</f>
        <v>613</v>
      </c>
      <c r="IL104" s="33">
        <f>IL101-IJ104</f>
        <v>58</v>
      </c>
      <c r="IM104" s="33">
        <v>409</v>
      </c>
      <c r="IN104" s="34">
        <f t="shared" ref="IN104:IN110" si="1570">((IM104+IO104)/IK104)</f>
        <v>0.71451876019575855</v>
      </c>
      <c r="IO104" s="33">
        <v>29</v>
      </c>
      <c r="IP104" s="34">
        <f t="shared" ref="IP104:IP110" si="1571">IO104/(IM104+IO104)</f>
        <v>6.6210045662100453E-2</v>
      </c>
      <c r="IQ104" s="35"/>
      <c r="IR104" s="33"/>
      <c r="IS104" s="33"/>
      <c r="IT104" s="36"/>
      <c r="IU104" s="32"/>
      <c r="IV104" s="33">
        <v>1</v>
      </c>
      <c r="IW104" s="33">
        <f>IW101-IU104</f>
        <v>0</v>
      </c>
      <c r="IX104" s="33">
        <f>IX101-IV104</f>
        <v>51</v>
      </c>
      <c r="IY104" s="33"/>
      <c r="IZ104" s="34" t="e">
        <f t="shared" ref="IZ104:IZ110" si="1572">((IY104+JA104)/IW104)</f>
        <v>#DIV/0!</v>
      </c>
      <c r="JA104" s="33"/>
      <c r="JB104" s="34" t="e">
        <f t="shared" ref="JB104:JB110" si="1573">JA104/(IY104+JA104)</f>
        <v>#DIV/0!</v>
      </c>
      <c r="JC104" s="35"/>
      <c r="JD104" s="33"/>
      <c r="JE104" s="33"/>
      <c r="JF104" s="36"/>
      <c r="JG104" s="32">
        <f t="shared" ref="JG104:JG111" si="1574">+C104+O104+AA104+AM104+AY104+BK104+BW104+CI104+CU104+DG104+DS104+EE104+EQ104+FC104+GA104+GM104+GY104+HK104+HW104+II104+FO104+IU104</f>
        <v>7</v>
      </c>
      <c r="JH104" s="36">
        <f t="shared" ref="JH104:JH111" si="1575">+D104+P104+AB104+AN104+AZ104+BL104+BX104+CJ104+CV104+DH104+DT104+EF104+ER104+FD104+GB104+GN104+GZ104+HL104+HX104+IJ104+FP104+IV104</f>
        <v>1</v>
      </c>
      <c r="JI104" s="372">
        <f t="shared" ref="JI104:JI110" si="1576">+E104+Q104+AC104+AO104+BA104+BM104+BY104+CK104+CW104+DI104+DU104+EG104+ES104+FE104+GC104+GO104+HA104+HM104+HY104+FQ104+IK104</f>
        <v>11447</v>
      </c>
      <c r="JJ104" s="11">
        <f t="shared" si="711"/>
        <v>1113</v>
      </c>
      <c r="JK104" s="33">
        <f t="shared" ref="JK104:JK111" si="1577">+G104+S104+AE104+AQ104+BC104+BO104+CA104+CM104+CY104+DK104+DW104+EI104+EU104+FG104+GE104+GQ104+HC104+HO104+I104+U104+AG104+AS104+BE104+BQ104+CC104+CO104+DA104+DM104+DY104+EK104+EW104+FI104+GG104+GS104+HE104+HQ104+IA104+IC104+FS104+FU104+IM104+IO104</f>
        <v>8148</v>
      </c>
      <c r="JL104" s="78">
        <f t="shared" ref="JL104:JL111" si="1578">+(JK104)/JI104</f>
        <v>0.71180221892198825</v>
      </c>
      <c r="JM104" s="15">
        <f t="shared" ref="JM104:JM111" si="1579">+I104+U104+AG104+AS104+BE104+BQ104+CC104+CO104+DA104+DM104+DY104+EK104+EW104+FI104+GG104+GS104+HE104+HQ104+IC104+IO104+FU104</f>
        <v>567</v>
      </c>
      <c r="JN104" s="34">
        <f t="shared" ref="JN104:JN111" si="1580">+(JM104/(JK104))</f>
        <v>6.9587628865979384E-2</v>
      </c>
      <c r="JO104" s="45">
        <v>58.8</v>
      </c>
      <c r="JP104" s="46">
        <v>7643</v>
      </c>
      <c r="JQ104" s="45">
        <f t="shared" si="1207"/>
        <v>93.802160039273446</v>
      </c>
      <c r="JR104" s="45">
        <v>264</v>
      </c>
      <c r="JS104" s="366">
        <f t="shared" ref="JS104" si="1581">JR104/JM104</f>
        <v>0.46560846560846558</v>
      </c>
      <c r="JT104" s="44"/>
      <c r="JU104" s="284"/>
      <c r="JV104" s="402">
        <f t="shared" ref="JV104:JV110" si="1582">SUM(G104,I104,S104,U104,AE104,AG104,AQ104,AS104,BC104,BE104,BO104,BQ104,CA104,CC104)/SUM(E104,Q104,AC104,AO104,BA104,BM104,BY104)</f>
        <v>0.7200944386149003</v>
      </c>
      <c r="JW104" s="403">
        <f t="shared" ref="JW104:JW110" si="1583">SUM(CM104,CO104,CY104,DA104,DK104,DM104,DW104,DY104,EI104,EK104,EU104,EW104,FG104,FI104)/SUM(CK104,CW104,DI104,DU104,EG104,ES104,FE104)</f>
        <v>0.70319874147876249</v>
      </c>
      <c r="JX104" s="405">
        <f t="shared" ref="JX104:JX110" si="1584">SUM(FS104,FU104,GE104,GG104,GQ104,GS104,HC104,HE104,HO104,HQ104,IA104,IC104,IM104,IO104,)/SUM(FQ104,GC104,GO104,HA104,HM104,HY104,IK104)</f>
        <v>0.71211724679403299</v>
      </c>
      <c r="JY104" s="742">
        <f t="shared" ref="JY104" si="1585">SUM(I111,U111,AG111,AS111,BE111,BQ111,CC111)/SUM(G111,I111,S111,U111,AE111,AG111,AQ111,AS111,BC111,BE111,BO111,BQ111,CA111,CC111)</f>
        <v>7.2956636005256245E-2</v>
      </c>
      <c r="JZ104" s="689">
        <f t="shared" ref="JZ104" si="1586">SUM(CO111,DA111,DM111,DY111,EK111,EW111,FI111)/SUM(CM111,CO111,CY111,DA111,DK111,DM111,DW111,DY111,EI111,EK111,EU111,EW111,FG111,FI111)</f>
        <v>6.0599548726764797E-2</v>
      </c>
      <c r="KA104" s="745">
        <f t="shared" ref="KA104" si="1587">SUM(,FU111,GG111,GS111,HE111,HQ111,IC111,IO111)/SUM(FU111,FS111,GG111,GE111,GS111,GQ111,HE111,HC111,HQ111,HO111,IC111,IA111,IO111,IM111)</f>
        <v>6.5109317367830224E-2</v>
      </c>
      <c r="KB104" s="724">
        <f t="shared" ref="KB104" si="1588">KB106/KB108</f>
        <v>2.8841111693759833E-3</v>
      </c>
      <c r="KC104" s="720"/>
      <c r="KD104" s="720">
        <f t="shared" ref="KD104" si="1589">KD106/KD108</f>
        <v>4.9803407601572737E-3</v>
      </c>
      <c r="KE104" s="720"/>
      <c r="KF104" s="720">
        <f t="shared" ref="KF104" si="1590">KF106/KF108</f>
        <v>3.3986928104575162E-3</v>
      </c>
      <c r="KG104" s="755"/>
      <c r="KH104" s="757" t="s">
        <v>68</v>
      </c>
      <c r="KI104" s="419">
        <f t="shared" ref="KI104:KI110" si="1591">C104+AA104+AM104+AY104+BK104+BW104</f>
        <v>2</v>
      </c>
      <c r="KJ104" s="427">
        <f t="shared" ref="KJ104" si="1592">KI104/KB108</f>
        <v>5.243838489774515E-4</v>
      </c>
      <c r="KK104" s="419">
        <f t="shared" ref="KK104:KK110" si="1593">CI104+CU104+DG104+EE104+EQ104+FC104+DS104</f>
        <v>1</v>
      </c>
      <c r="KL104" s="424">
        <f t="shared" ref="KL104" si="1594">KK104/KD108</f>
        <v>2.6212319790301441E-4</v>
      </c>
      <c r="KM104" s="419">
        <f t="shared" ref="KM104:KM110" si="1595">FO104+GA104+GM104+GY104+HK104+HW104+II104</f>
        <v>4</v>
      </c>
      <c r="KN104" s="424">
        <f>KM104/KF108</f>
        <v>1.0457516339869282E-3</v>
      </c>
    </row>
    <row r="105" spans="1:300" ht="19.5" thickBot="1" x14ac:dyDescent="0.3">
      <c r="A105" s="734"/>
      <c r="B105" s="436">
        <f t="shared" ref="B105:B110" si="1596">+B104+1</f>
        <v>45674</v>
      </c>
      <c r="C105" s="10"/>
      <c r="D105" s="11"/>
      <c r="E105" s="61">
        <f t="shared" ref="E105:E110" si="1597">E104-C105</f>
        <v>603</v>
      </c>
      <c r="F105" s="61">
        <f t="shared" ref="F105:F110" si="1598">F104-D105</f>
        <v>54</v>
      </c>
      <c r="G105" s="11">
        <v>402</v>
      </c>
      <c r="H105" s="12">
        <f t="shared" si="1530"/>
        <v>0.74958540630182424</v>
      </c>
      <c r="I105" s="11">
        <v>50</v>
      </c>
      <c r="J105" s="12">
        <f t="shared" si="1531"/>
        <v>0.11061946902654868</v>
      </c>
      <c r="K105" s="13"/>
      <c r="L105" s="11"/>
      <c r="M105" s="11"/>
      <c r="N105" s="14"/>
      <c r="O105" s="10">
        <v>1</v>
      </c>
      <c r="P105" s="11"/>
      <c r="Q105" s="61">
        <f t="shared" ref="Q105:Q110" si="1599">Q104-O105</f>
        <v>617</v>
      </c>
      <c r="R105" s="61">
        <f t="shared" ref="R105:R110" si="1600">R104-P105</f>
        <v>55</v>
      </c>
      <c r="S105" s="11">
        <v>410</v>
      </c>
      <c r="T105" s="12">
        <f t="shared" si="1532"/>
        <v>0.72285251215559154</v>
      </c>
      <c r="U105" s="11">
        <v>36</v>
      </c>
      <c r="V105" s="12">
        <f t="shared" si="1533"/>
        <v>8.0717488789237665E-2</v>
      </c>
      <c r="W105" s="13"/>
      <c r="X105" s="11"/>
      <c r="Y105" s="11"/>
      <c r="Z105" s="14"/>
      <c r="AA105" s="10"/>
      <c r="AB105" s="11"/>
      <c r="AC105" s="61">
        <f t="shared" ref="AC105:AC110" si="1601">AC104-AA105</f>
        <v>617</v>
      </c>
      <c r="AD105" s="61">
        <f t="shared" ref="AD105:AD110" si="1602">AD104-AB105</f>
        <v>55</v>
      </c>
      <c r="AE105" s="11">
        <v>401</v>
      </c>
      <c r="AF105" s="12">
        <f t="shared" si="1534"/>
        <v>0.70178282009724469</v>
      </c>
      <c r="AG105" s="11">
        <v>32</v>
      </c>
      <c r="AH105" s="12">
        <f t="shared" si="1535"/>
        <v>7.3903002309468821E-2</v>
      </c>
      <c r="AI105" s="13"/>
      <c r="AJ105" s="11"/>
      <c r="AK105" s="11"/>
      <c r="AL105" s="14"/>
      <c r="AM105" s="10">
        <v>2</v>
      </c>
      <c r="AN105" s="11"/>
      <c r="AO105" s="61">
        <f t="shared" ref="AO105:AO110" si="1603">AO104-AM105</f>
        <v>141</v>
      </c>
      <c r="AP105" s="61">
        <f t="shared" ref="AP105:AP110" si="1604">AP104-AN105</f>
        <v>14</v>
      </c>
      <c r="AQ105" s="11">
        <v>96</v>
      </c>
      <c r="AR105" s="12">
        <f t="shared" si="1536"/>
        <v>0.78014184397163122</v>
      </c>
      <c r="AS105" s="11">
        <v>14</v>
      </c>
      <c r="AT105" s="12">
        <f t="shared" si="1537"/>
        <v>0.12727272727272726</v>
      </c>
      <c r="AU105" s="13"/>
      <c r="AV105" s="11"/>
      <c r="AW105" s="11"/>
      <c r="AX105" s="14"/>
      <c r="AY105" s="10"/>
      <c r="AZ105" s="11"/>
      <c r="BA105" s="61">
        <f t="shared" ref="BA105:BA110" si="1605">BA104-AY105</f>
        <v>607</v>
      </c>
      <c r="BB105" s="61">
        <f t="shared" ref="BB105:BB110" si="1606">BB104-AZ105</f>
        <v>55</v>
      </c>
      <c r="BC105" s="11">
        <v>390</v>
      </c>
      <c r="BD105" s="12">
        <f t="shared" si="1538"/>
        <v>0.67215815485996711</v>
      </c>
      <c r="BE105" s="11">
        <v>18</v>
      </c>
      <c r="BF105" s="12">
        <f t="shared" si="1539"/>
        <v>4.4117647058823532E-2</v>
      </c>
      <c r="BG105" s="13"/>
      <c r="BH105" s="11"/>
      <c r="BI105" s="11"/>
      <c r="BJ105" s="14"/>
      <c r="BK105" s="10">
        <v>1</v>
      </c>
      <c r="BL105" s="11"/>
      <c r="BM105" s="61">
        <f t="shared" ref="BM105:BM110" si="1607">BM104-BK105</f>
        <v>614</v>
      </c>
      <c r="BN105" s="61">
        <f t="shared" ref="BN105:BN110" si="1608">BN104-BL105</f>
        <v>54</v>
      </c>
      <c r="BO105" s="11">
        <v>407</v>
      </c>
      <c r="BP105" s="12">
        <f t="shared" si="1540"/>
        <v>0.68892508143322473</v>
      </c>
      <c r="BQ105" s="11">
        <v>16</v>
      </c>
      <c r="BR105" s="12">
        <f t="shared" si="1541"/>
        <v>3.7825059101654845E-2</v>
      </c>
      <c r="BS105" s="13"/>
      <c r="BT105" s="11"/>
      <c r="BU105" s="11"/>
      <c r="BV105" s="14"/>
      <c r="BW105" s="10"/>
      <c r="BX105" s="11"/>
      <c r="BY105" s="61">
        <f t="shared" ref="BY105:BY110" si="1609">BY104-BW105</f>
        <v>609</v>
      </c>
      <c r="BZ105" s="61">
        <f t="shared" ref="BZ105:BZ110" si="1610">BZ104-BX105</f>
        <v>55</v>
      </c>
      <c r="CA105" s="11">
        <v>384</v>
      </c>
      <c r="CB105" s="12">
        <f t="shared" si="1542"/>
        <v>0.69950738916256161</v>
      </c>
      <c r="CC105" s="11">
        <v>42</v>
      </c>
      <c r="CD105" s="12">
        <f t="shared" si="1543"/>
        <v>9.8591549295774641E-2</v>
      </c>
      <c r="CE105" s="13"/>
      <c r="CF105" s="11"/>
      <c r="CG105" s="11"/>
      <c r="CH105" s="14"/>
      <c r="CI105" s="10"/>
      <c r="CJ105" s="11"/>
      <c r="CK105" s="61">
        <f t="shared" ref="CK105:CK110" si="1611">CK104-CI105</f>
        <v>607</v>
      </c>
      <c r="CL105" s="61">
        <f t="shared" ref="CL105:CL110" si="1612">CL104-CJ105</f>
        <v>56</v>
      </c>
      <c r="CM105" s="11">
        <v>380</v>
      </c>
      <c r="CN105" s="12">
        <f t="shared" si="1544"/>
        <v>0.66886326194398682</v>
      </c>
      <c r="CO105" s="11">
        <v>26</v>
      </c>
      <c r="CP105" s="12">
        <f t="shared" si="1545"/>
        <v>6.4039408866995079E-2</v>
      </c>
      <c r="CQ105" s="13"/>
      <c r="CR105" s="11"/>
      <c r="CS105" s="11"/>
      <c r="CT105" s="14"/>
      <c r="CU105" s="10">
        <v>1</v>
      </c>
      <c r="CV105" s="11"/>
      <c r="CW105" s="61">
        <f t="shared" ref="CW105:CW110" si="1613">CW104-CU105</f>
        <v>613</v>
      </c>
      <c r="CX105" s="61">
        <f t="shared" ref="CX105:CX110" si="1614">CX104-CV105</f>
        <v>57</v>
      </c>
      <c r="CY105" s="11">
        <v>390</v>
      </c>
      <c r="CZ105" s="12">
        <f t="shared" si="1546"/>
        <v>0.67862969004893969</v>
      </c>
      <c r="DA105" s="11">
        <v>26</v>
      </c>
      <c r="DB105" s="12">
        <f t="shared" si="1547"/>
        <v>6.25E-2</v>
      </c>
      <c r="DC105" s="13"/>
      <c r="DD105" s="11"/>
      <c r="DE105" s="11"/>
      <c r="DF105" s="14"/>
      <c r="DG105" s="10"/>
      <c r="DH105" s="11"/>
      <c r="DI105" s="61">
        <f t="shared" ref="DI105:DI110" si="1615">DI104-DG105</f>
        <v>608</v>
      </c>
      <c r="DJ105" s="61">
        <f t="shared" ref="DJ105:DJ110" si="1616">DJ104-DH105</f>
        <v>57</v>
      </c>
      <c r="DK105" s="11">
        <v>395</v>
      </c>
      <c r="DL105" s="12">
        <f t="shared" si="1548"/>
        <v>0.68092105263157898</v>
      </c>
      <c r="DM105" s="11">
        <v>19</v>
      </c>
      <c r="DN105" s="12">
        <f t="shared" si="1549"/>
        <v>4.5893719806763288E-2</v>
      </c>
      <c r="DO105" s="13"/>
      <c r="DP105" s="11"/>
      <c r="DQ105" s="11"/>
      <c r="DR105" s="14"/>
      <c r="DS105" s="10">
        <v>1</v>
      </c>
      <c r="DT105" s="11"/>
      <c r="DU105" s="61">
        <f t="shared" ref="DU105:DU110" si="1617">DU104-DS105</f>
        <v>151</v>
      </c>
      <c r="DV105" s="61">
        <f t="shared" ref="DV105:DV110" si="1618">DV104-DT105</f>
        <v>16</v>
      </c>
      <c r="DW105" s="11">
        <v>114</v>
      </c>
      <c r="DX105" s="12">
        <f t="shared" si="1550"/>
        <v>0.80794701986754969</v>
      </c>
      <c r="DY105" s="11">
        <v>8</v>
      </c>
      <c r="DZ105" s="12">
        <f t="shared" si="1551"/>
        <v>6.5573770491803282E-2</v>
      </c>
      <c r="EA105" s="13"/>
      <c r="EB105" s="11"/>
      <c r="EC105" s="11"/>
      <c r="ED105" s="14"/>
      <c r="EE105" s="10">
        <v>1</v>
      </c>
      <c r="EF105" s="11"/>
      <c r="EG105" s="61">
        <f t="shared" ref="EG105:EG110" si="1619">EG104-EE105</f>
        <v>610</v>
      </c>
      <c r="EH105" s="61">
        <f t="shared" ref="EH105:EH110" si="1620">EH104-EF105</f>
        <v>58</v>
      </c>
      <c r="EI105" s="11">
        <v>395</v>
      </c>
      <c r="EJ105" s="12">
        <f t="shared" si="1552"/>
        <v>0.67868852459016393</v>
      </c>
      <c r="EK105" s="11">
        <v>19</v>
      </c>
      <c r="EL105" s="12">
        <f t="shared" si="1553"/>
        <v>4.5893719806763288E-2</v>
      </c>
      <c r="EM105" s="13"/>
      <c r="EN105" s="11"/>
      <c r="EO105" s="11"/>
      <c r="EP105" s="14"/>
      <c r="EQ105" s="10">
        <v>1</v>
      </c>
      <c r="ER105" s="11"/>
      <c r="ES105" s="61">
        <f t="shared" ref="ES105:ES110" si="1621">ES104-EQ105</f>
        <v>611</v>
      </c>
      <c r="ET105" s="61">
        <f t="shared" ref="ET105:ET110" si="1622">ET104-ER105</f>
        <v>55</v>
      </c>
      <c r="EU105" s="11">
        <v>394</v>
      </c>
      <c r="EV105" s="12">
        <f t="shared" si="1554"/>
        <v>0.67921440261865795</v>
      </c>
      <c r="EW105" s="11">
        <v>21</v>
      </c>
      <c r="EX105" s="12">
        <f t="shared" si="1555"/>
        <v>5.0602409638554217E-2</v>
      </c>
      <c r="EY105" s="13"/>
      <c r="EZ105" s="11"/>
      <c r="FA105" s="11"/>
      <c r="FB105" s="14"/>
      <c r="FC105" s="10">
        <v>1</v>
      </c>
      <c r="FD105" s="11"/>
      <c r="FE105" s="61">
        <f t="shared" ref="FE105:FE110" si="1623">FE104-FC105</f>
        <v>609</v>
      </c>
      <c r="FF105" s="61">
        <f t="shared" ref="FF105:FF110" si="1624">FF104-FD105</f>
        <v>58</v>
      </c>
      <c r="FG105" s="11">
        <v>390</v>
      </c>
      <c r="FH105" s="12">
        <f t="shared" si="1556"/>
        <v>0.67651888341543509</v>
      </c>
      <c r="FI105" s="11">
        <v>22</v>
      </c>
      <c r="FJ105" s="12">
        <f t="shared" si="1557"/>
        <v>5.3398058252427182E-2</v>
      </c>
      <c r="FK105" s="13"/>
      <c r="FL105" s="11"/>
      <c r="FM105" s="11"/>
      <c r="FN105" s="14"/>
      <c r="FO105" s="10"/>
      <c r="FP105" s="11"/>
      <c r="FQ105" s="61">
        <f t="shared" ref="FQ105:FQ110" si="1625">FQ104-FO105</f>
        <v>614</v>
      </c>
      <c r="FR105" s="61">
        <f t="shared" ref="FR105:FR110" si="1626">FR104-FP105</f>
        <v>57</v>
      </c>
      <c r="FS105" s="11">
        <v>380</v>
      </c>
      <c r="FT105" s="12">
        <f t="shared" si="1558"/>
        <v>0.66612377850162863</v>
      </c>
      <c r="FU105" s="11">
        <v>29</v>
      </c>
      <c r="FV105" s="12">
        <f t="shared" si="1559"/>
        <v>7.090464547677261E-2</v>
      </c>
      <c r="FW105" s="13"/>
      <c r="FX105" s="11"/>
      <c r="FY105" s="11"/>
      <c r="FZ105" s="14"/>
      <c r="GA105" s="10">
        <v>1</v>
      </c>
      <c r="GB105" s="11"/>
      <c r="GC105" s="61">
        <f t="shared" ref="GC105:GC110" si="1627">GC104-GA105</f>
        <v>604</v>
      </c>
      <c r="GD105" s="61">
        <f t="shared" ref="GD105:GD110" si="1628">GD104-GB105</f>
        <v>58</v>
      </c>
      <c r="GE105" s="11">
        <v>390</v>
      </c>
      <c r="GF105" s="12">
        <f t="shared" si="1560"/>
        <v>0.68543046357615889</v>
      </c>
      <c r="GG105" s="11">
        <v>24</v>
      </c>
      <c r="GH105" s="12">
        <f t="shared" si="1561"/>
        <v>5.7971014492753624E-2</v>
      </c>
      <c r="GI105" s="13"/>
      <c r="GJ105" s="11"/>
      <c r="GK105" s="11"/>
      <c r="GL105" s="14"/>
      <c r="GM105" s="10"/>
      <c r="GN105" s="11"/>
      <c r="GO105" s="61">
        <f t="shared" ref="GO105:GO110" si="1629">GO104-GM105</f>
        <v>618</v>
      </c>
      <c r="GP105" s="61">
        <f t="shared" ref="GP105:GP110" si="1630">GP104-GN105</f>
        <v>57</v>
      </c>
      <c r="GQ105" s="11">
        <v>413</v>
      </c>
      <c r="GR105" s="12">
        <f t="shared" si="1562"/>
        <v>0.71682847896440127</v>
      </c>
      <c r="GS105" s="11">
        <v>30</v>
      </c>
      <c r="GT105" s="12">
        <f t="shared" si="1563"/>
        <v>6.772009029345373E-2</v>
      </c>
      <c r="GU105" s="13"/>
      <c r="GV105" s="11"/>
      <c r="GW105" s="11"/>
      <c r="GX105" s="14"/>
      <c r="GY105" s="10">
        <v>2</v>
      </c>
      <c r="GZ105" s="11"/>
      <c r="HA105" s="61">
        <f t="shared" ref="HA105:HA110" si="1631">HA104-GY105</f>
        <v>143</v>
      </c>
      <c r="HB105" s="61">
        <f t="shared" ref="HB105:HB110" si="1632">HB104-GZ105</f>
        <v>17</v>
      </c>
      <c r="HC105" s="11">
        <v>88</v>
      </c>
      <c r="HD105" s="12">
        <f t="shared" si="1564"/>
        <v>0.67132867132867136</v>
      </c>
      <c r="HE105" s="11">
        <v>8</v>
      </c>
      <c r="HF105" s="12">
        <f t="shared" si="1565"/>
        <v>8.3333333333333329E-2</v>
      </c>
      <c r="HG105" s="13"/>
      <c r="HH105" s="11"/>
      <c r="HI105" s="11"/>
      <c r="HJ105" s="14"/>
      <c r="HK105" s="10"/>
      <c r="HL105" s="11"/>
      <c r="HM105" s="61">
        <f t="shared" ref="HM105:HM110" si="1633">HM104-HK105</f>
        <v>615</v>
      </c>
      <c r="HN105" s="61">
        <f t="shared" ref="HN105:HN110" si="1634">HN104-HL105</f>
        <v>58</v>
      </c>
      <c r="HO105" s="11">
        <v>409</v>
      </c>
      <c r="HP105" s="12">
        <f t="shared" si="1566"/>
        <v>0.72682926829268291</v>
      </c>
      <c r="HQ105" s="11">
        <v>38</v>
      </c>
      <c r="HR105" s="12">
        <f t="shared" si="1567"/>
        <v>8.5011185682326629E-2</v>
      </c>
      <c r="HS105" s="13"/>
      <c r="HT105" s="11"/>
      <c r="HU105" s="11"/>
      <c r="HV105" s="14"/>
      <c r="HW105" s="10"/>
      <c r="HX105" s="11"/>
      <c r="HY105" s="61">
        <f t="shared" ref="HY105:HY110" si="1635">HY104-HW105</f>
        <v>611</v>
      </c>
      <c r="HZ105" s="61">
        <f t="shared" ref="HZ105:HZ110" si="1636">HZ104-HX105</f>
        <v>58</v>
      </c>
      <c r="IA105" s="11">
        <v>390</v>
      </c>
      <c r="IB105" s="12">
        <f t="shared" si="1568"/>
        <v>0.67757774140752869</v>
      </c>
      <c r="IC105" s="11">
        <v>24</v>
      </c>
      <c r="ID105" s="12">
        <f t="shared" si="1569"/>
        <v>5.7971014492753624E-2</v>
      </c>
      <c r="IE105" s="13"/>
      <c r="IF105" s="11"/>
      <c r="IG105" s="11"/>
      <c r="IH105" s="14"/>
      <c r="II105" s="10"/>
      <c r="IJ105" s="11"/>
      <c r="IK105" s="61">
        <f t="shared" ref="IK105:IK110" si="1637">IK104-II105</f>
        <v>613</v>
      </c>
      <c r="IL105" s="61">
        <f t="shared" ref="IL105:IL110" si="1638">IL104-IJ105</f>
        <v>58</v>
      </c>
      <c r="IM105" s="11">
        <v>393</v>
      </c>
      <c r="IN105" s="12">
        <f t="shared" si="1570"/>
        <v>0.66557911908646006</v>
      </c>
      <c r="IO105" s="11">
        <v>15</v>
      </c>
      <c r="IP105" s="12">
        <f t="shared" si="1571"/>
        <v>3.6764705882352942E-2</v>
      </c>
      <c r="IQ105" s="13"/>
      <c r="IR105" s="11"/>
      <c r="IS105" s="11"/>
      <c r="IT105" s="14"/>
      <c r="IU105" s="10"/>
      <c r="IV105" s="11"/>
      <c r="IW105" s="61">
        <f t="shared" ref="IW105:IW110" si="1639">IW104-IU105</f>
        <v>0</v>
      </c>
      <c r="IX105" s="61">
        <f t="shared" ref="IX105:IX110" si="1640">IX104-IV105</f>
        <v>51</v>
      </c>
      <c r="IY105" s="11"/>
      <c r="IZ105" s="12" t="e">
        <f t="shared" si="1572"/>
        <v>#DIV/0!</v>
      </c>
      <c r="JA105" s="11"/>
      <c r="JB105" s="12" t="e">
        <f t="shared" si="1573"/>
        <v>#DIV/0!</v>
      </c>
      <c r="JC105" s="13"/>
      <c r="JD105" s="11"/>
      <c r="JE105" s="11"/>
      <c r="JF105" s="14"/>
      <c r="JG105" s="10">
        <f t="shared" si="1574"/>
        <v>12</v>
      </c>
      <c r="JH105" s="14">
        <f t="shared" si="1575"/>
        <v>0</v>
      </c>
      <c r="JI105" s="373">
        <f t="shared" si="1576"/>
        <v>11435</v>
      </c>
      <c r="JJ105" s="11">
        <f t="shared" si="711"/>
        <v>1113</v>
      </c>
      <c r="JK105" s="11">
        <f t="shared" si="1577"/>
        <v>7928</v>
      </c>
      <c r="JL105" s="79">
        <f t="shared" si="1578"/>
        <v>0.6933100131176213</v>
      </c>
      <c r="JM105" s="15">
        <f t="shared" si="1579"/>
        <v>517</v>
      </c>
      <c r="JN105" s="12">
        <f t="shared" si="1580"/>
        <v>6.5211907164480318E-2</v>
      </c>
      <c r="JO105" s="16">
        <v>59.4</v>
      </c>
      <c r="JP105" s="17">
        <v>7397</v>
      </c>
      <c r="JQ105" s="16">
        <f t="shared" si="1207"/>
        <v>93.302219979818375</v>
      </c>
      <c r="JR105" s="16">
        <v>213</v>
      </c>
      <c r="JS105" s="369">
        <f t="shared" si="1076"/>
        <v>0.41199226305609282</v>
      </c>
      <c r="JT105" s="15"/>
      <c r="JU105" s="285"/>
      <c r="JV105" s="404">
        <f t="shared" si="1582"/>
        <v>0.70850840336134457</v>
      </c>
      <c r="JW105" s="401">
        <f t="shared" si="1583"/>
        <v>0.68233132055657653</v>
      </c>
      <c r="JX105" s="406">
        <f t="shared" si="1584"/>
        <v>0.68910424305919327</v>
      </c>
      <c r="JY105" s="743"/>
      <c r="JZ105" s="690"/>
      <c r="KA105" s="746"/>
      <c r="KB105" s="725"/>
      <c r="KC105" s="722"/>
      <c r="KD105" s="722"/>
      <c r="KE105" s="722"/>
      <c r="KF105" s="722"/>
      <c r="KG105" s="756"/>
      <c r="KH105" s="758"/>
      <c r="KI105" s="67">
        <f t="shared" si="1591"/>
        <v>3</v>
      </c>
      <c r="KJ105" s="430">
        <f t="shared" ref="KJ105" si="1641">KI105/KB108</f>
        <v>7.8657577346617725E-4</v>
      </c>
      <c r="KK105" s="67">
        <f t="shared" si="1593"/>
        <v>5</v>
      </c>
      <c r="KL105" s="425">
        <f t="shared" ref="KL105" si="1642">KK105/KD108</f>
        <v>1.3106159895150721E-3</v>
      </c>
      <c r="KM105" s="67">
        <f t="shared" si="1595"/>
        <v>3</v>
      </c>
      <c r="KN105" s="425">
        <f>KM105/KF108</f>
        <v>7.8431372549019605E-4</v>
      </c>
    </row>
    <row r="106" spans="1:300" ht="19.5" thickTop="1" x14ac:dyDescent="0.25">
      <c r="A106" s="734"/>
      <c r="B106" s="436">
        <f t="shared" si="1596"/>
        <v>45675</v>
      </c>
      <c r="C106" s="10"/>
      <c r="D106" s="11"/>
      <c r="E106" s="61">
        <f t="shared" si="1597"/>
        <v>603</v>
      </c>
      <c r="F106" s="61">
        <f t="shared" si="1598"/>
        <v>54</v>
      </c>
      <c r="G106" s="11">
        <v>432</v>
      </c>
      <c r="H106" s="12">
        <f t="shared" si="1530"/>
        <v>0.7744610281923715</v>
      </c>
      <c r="I106" s="11">
        <v>35</v>
      </c>
      <c r="J106" s="12">
        <f t="shared" si="1531"/>
        <v>7.4946466809421838E-2</v>
      </c>
      <c r="K106" s="13"/>
      <c r="L106" s="11"/>
      <c r="M106" s="11"/>
      <c r="N106" s="14"/>
      <c r="O106" s="10"/>
      <c r="P106" s="11"/>
      <c r="Q106" s="61">
        <f t="shared" si="1599"/>
        <v>617</v>
      </c>
      <c r="R106" s="61">
        <f t="shared" si="1600"/>
        <v>55</v>
      </c>
      <c r="S106" s="11">
        <v>428</v>
      </c>
      <c r="T106" s="12">
        <f t="shared" si="1532"/>
        <v>0.75688816855753649</v>
      </c>
      <c r="U106" s="11">
        <v>39</v>
      </c>
      <c r="V106" s="12">
        <f t="shared" si="1533"/>
        <v>8.3511777301927201E-2</v>
      </c>
      <c r="W106" s="13"/>
      <c r="X106" s="11"/>
      <c r="Y106" s="11"/>
      <c r="Z106" s="14"/>
      <c r="AA106" s="10"/>
      <c r="AB106" s="11"/>
      <c r="AC106" s="61">
        <f t="shared" si="1601"/>
        <v>617</v>
      </c>
      <c r="AD106" s="61">
        <f t="shared" si="1602"/>
        <v>55</v>
      </c>
      <c r="AE106" s="11">
        <v>400</v>
      </c>
      <c r="AF106" s="12">
        <f t="shared" si="1534"/>
        <v>0.70988654781199356</v>
      </c>
      <c r="AG106" s="11">
        <v>38</v>
      </c>
      <c r="AH106" s="12">
        <f t="shared" si="1535"/>
        <v>8.6757990867579904E-2</v>
      </c>
      <c r="AI106" s="13"/>
      <c r="AJ106" s="11"/>
      <c r="AK106" s="11"/>
      <c r="AL106" s="14"/>
      <c r="AM106" s="10"/>
      <c r="AN106" s="11"/>
      <c r="AO106" s="61">
        <f t="shared" si="1603"/>
        <v>141</v>
      </c>
      <c r="AP106" s="61">
        <f t="shared" si="1604"/>
        <v>14</v>
      </c>
      <c r="AQ106" s="11">
        <v>93</v>
      </c>
      <c r="AR106" s="12">
        <f t="shared" si="1536"/>
        <v>0.72340425531914898</v>
      </c>
      <c r="AS106" s="11">
        <v>9</v>
      </c>
      <c r="AT106" s="12">
        <f t="shared" si="1537"/>
        <v>8.8235294117647065E-2</v>
      </c>
      <c r="AU106" s="13"/>
      <c r="AV106" s="11"/>
      <c r="AW106" s="11"/>
      <c r="AX106" s="14"/>
      <c r="AY106" s="10"/>
      <c r="AZ106" s="11"/>
      <c r="BA106" s="61">
        <f t="shared" si="1605"/>
        <v>607</v>
      </c>
      <c r="BB106" s="61">
        <f t="shared" si="1606"/>
        <v>55</v>
      </c>
      <c r="BC106" s="11">
        <v>401</v>
      </c>
      <c r="BD106" s="12">
        <f t="shared" si="1538"/>
        <v>0.70016474464579903</v>
      </c>
      <c r="BE106" s="11">
        <v>24</v>
      </c>
      <c r="BF106" s="12">
        <f t="shared" si="1539"/>
        <v>5.647058823529412E-2</v>
      </c>
      <c r="BG106" s="13"/>
      <c r="BH106" s="11"/>
      <c r="BI106" s="11"/>
      <c r="BJ106" s="14"/>
      <c r="BK106" s="10"/>
      <c r="BL106" s="11"/>
      <c r="BM106" s="61">
        <f t="shared" si="1607"/>
        <v>614</v>
      </c>
      <c r="BN106" s="61">
        <f t="shared" si="1608"/>
        <v>54</v>
      </c>
      <c r="BO106" s="11">
        <v>424</v>
      </c>
      <c r="BP106" s="12">
        <f t="shared" si="1540"/>
        <v>0.71824104234527686</v>
      </c>
      <c r="BQ106" s="11">
        <v>17</v>
      </c>
      <c r="BR106" s="12">
        <f t="shared" si="1541"/>
        <v>3.8548752834467119E-2</v>
      </c>
      <c r="BS106" s="13"/>
      <c r="BT106" s="11"/>
      <c r="BU106" s="11"/>
      <c r="BV106" s="14"/>
      <c r="BW106" s="10"/>
      <c r="BX106" s="11"/>
      <c r="BY106" s="61">
        <f t="shared" si="1609"/>
        <v>609</v>
      </c>
      <c r="BZ106" s="61">
        <f t="shared" si="1610"/>
        <v>55</v>
      </c>
      <c r="CA106" s="11">
        <v>400</v>
      </c>
      <c r="CB106" s="12">
        <f t="shared" si="1542"/>
        <v>0.71264367816091956</v>
      </c>
      <c r="CC106" s="11">
        <v>34</v>
      </c>
      <c r="CD106" s="12">
        <f t="shared" si="1543"/>
        <v>7.8341013824884786E-2</v>
      </c>
      <c r="CE106" s="13"/>
      <c r="CF106" s="11"/>
      <c r="CG106" s="11"/>
      <c r="CH106" s="14"/>
      <c r="CI106" s="10">
        <v>1</v>
      </c>
      <c r="CJ106" s="11"/>
      <c r="CK106" s="61">
        <f t="shared" si="1611"/>
        <v>606</v>
      </c>
      <c r="CL106" s="61">
        <f t="shared" si="1612"/>
        <v>56</v>
      </c>
      <c r="CM106" s="11">
        <v>390</v>
      </c>
      <c r="CN106" s="12">
        <f t="shared" si="1544"/>
        <v>0.67986798679867988</v>
      </c>
      <c r="CO106" s="11">
        <v>22</v>
      </c>
      <c r="CP106" s="12">
        <f t="shared" si="1545"/>
        <v>5.3398058252427182E-2</v>
      </c>
      <c r="CQ106" s="13"/>
      <c r="CR106" s="11"/>
      <c r="CS106" s="11"/>
      <c r="CT106" s="14"/>
      <c r="CU106" s="10"/>
      <c r="CV106" s="11"/>
      <c r="CW106" s="61">
        <f t="shared" si="1613"/>
        <v>613</v>
      </c>
      <c r="CX106" s="61">
        <f t="shared" si="1614"/>
        <v>57</v>
      </c>
      <c r="CY106" s="11">
        <v>409</v>
      </c>
      <c r="CZ106" s="12">
        <f t="shared" si="1546"/>
        <v>0.71288743882544858</v>
      </c>
      <c r="DA106" s="11">
        <v>28</v>
      </c>
      <c r="DB106" s="12">
        <f t="shared" si="1547"/>
        <v>6.4073226544622428E-2</v>
      </c>
      <c r="DC106" s="13"/>
      <c r="DD106" s="11"/>
      <c r="DE106" s="11"/>
      <c r="DF106" s="14"/>
      <c r="DG106" s="10"/>
      <c r="DH106" s="11"/>
      <c r="DI106" s="61">
        <f t="shared" si="1615"/>
        <v>608</v>
      </c>
      <c r="DJ106" s="61">
        <f t="shared" si="1616"/>
        <v>57</v>
      </c>
      <c r="DK106" s="11">
        <v>407</v>
      </c>
      <c r="DL106" s="12">
        <f t="shared" si="1548"/>
        <v>0.70888157894736847</v>
      </c>
      <c r="DM106" s="11">
        <v>24</v>
      </c>
      <c r="DN106" s="12">
        <f t="shared" si="1549"/>
        <v>5.5684454756380508E-2</v>
      </c>
      <c r="DO106" s="13"/>
      <c r="DP106" s="11"/>
      <c r="DQ106" s="11"/>
      <c r="DR106" s="14"/>
      <c r="DS106" s="10">
        <v>1</v>
      </c>
      <c r="DT106" s="11"/>
      <c r="DU106" s="61">
        <f t="shared" si="1617"/>
        <v>150</v>
      </c>
      <c r="DV106" s="61">
        <f t="shared" si="1618"/>
        <v>16</v>
      </c>
      <c r="DW106" s="11">
        <v>95</v>
      </c>
      <c r="DX106" s="12">
        <f t="shared" si="1550"/>
        <v>0.66666666666666663</v>
      </c>
      <c r="DY106" s="11">
        <v>5</v>
      </c>
      <c r="DZ106" s="12">
        <f t="shared" si="1551"/>
        <v>0.05</v>
      </c>
      <c r="EA106" s="13"/>
      <c r="EB106" s="11"/>
      <c r="EC106" s="11"/>
      <c r="ED106" s="14"/>
      <c r="EE106" s="10"/>
      <c r="EF106" s="11"/>
      <c r="EG106" s="61">
        <f t="shared" si="1619"/>
        <v>610</v>
      </c>
      <c r="EH106" s="61">
        <f t="shared" si="1620"/>
        <v>58</v>
      </c>
      <c r="EI106" s="11">
        <v>422</v>
      </c>
      <c r="EJ106" s="12">
        <f t="shared" si="1552"/>
        <v>0.71803278688524586</v>
      </c>
      <c r="EK106" s="11">
        <v>16</v>
      </c>
      <c r="EL106" s="12">
        <f t="shared" si="1553"/>
        <v>3.6529680365296802E-2</v>
      </c>
      <c r="EM106" s="13"/>
      <c r="EN106" s="11"/>
      <c r="EO106" s="11"/>
      <c r="EP106" s="14"/>
      <c r="EQ106" s="10"/>
      <c r="ER106" s="11"/>
      <c r="ES106" s="61">
        <f t="shared" si="1621"/>
        <v>611</v>
      </c>
      <c r="ET106" s="61">
        <f t="shared" si="1622"/>
        <v>55</v>
      </c>
      <c r="EU106" s="11">
        <v>426</v>
      </c>
      <c r="EV106" s="12">
        <f t="shared" si="1554"/>
        <v>0.72176759410801961</v>
      </c>
      <c r="EW106" s="11">
        <v>15</v>
      </c>
      <c r="EX106" s="12">
        <f t="shared" si="1555"/>
        <v>3.4013605442176874E-2</v>
      </c>
      <c r="EY106" s="13"/>
      <c r="EZ106" s="11"/>
      <c r="FA106" s="11"/>
      <c r="FB106" s="14"/>
      <c r="FC106" s="10"/>
      <c r="FD106" s="11"/>
      <c r="FE106" s="61">
        <f t="shared" si="1623"/>
        <v>609</v>
      </c>
      <c r="FF106" s="61">
        <f t="shared" si="1624"/>
        <v>58</v>
      </c>
      <c r="FG106" s="11">
        <v>410</v>
      </c>
      <c r="FH106" s="12">
        <f t="shared" si="1556"/>
        <v>0.69786535303776687</v>
      </c>
      <c r="FI106" s="11">
        <v>15</v>
      </c>
      <c r="FJ106" s="12">
        <f t="shared" si="1557"/>
        <v>3.5294117647058823E-2</v>
      </c>
      <c r="FK106" s="13"/>
      <c r="FL106" s="11"/>
      <c r="FM106" s="11"/>
      <c r="FN106" s="14"/>
      <c r="FO106" s="10"/>
      <c r="FP106" s="11"/>
      <c r="FQ106" s="61">
        <f t="shared" si="1625"/>
        <v>614</v>
      </c>
      <c r="FR106" s="61">
        <f t="shared" si="1626"/>
        <v>57</v>
      </c>
      <c r="FS106" s="11">
        <v>382</v>
      </c>
      <c r="FT106" s="12">
        <f t="shared" si="1558"/>
        <v>0.68729641693811072</v>
      </c>
      <c r="FU106" s="11">
        <v>40</v>
      </c>
      <c r="FV106" s="12">
        <f t="shared" si="1559"/>
        <v>9.4786729857819899E-2</v>
      </c>
      <c r="FW106" s="13"/>
      <c r="FX106" s="11"/>
      <c r="FY106" s="11"/>
      <c r="FZ106" s="14"/>
      <c r="GA106" s="10"/>
      <c r="GB106" s="11"/>
      <c r="GC106" s="61">
        <f t="shared" si="1627"/>
        <v>604</v>
      </c>
      <c r="GD106" s="61">
        <f t="shared" si="1628"/>
        <v>58</v>
      </c>
      <c r="GE106" s="11">
        <v>426</v>
      </c>
      <c r="GF106" s="12">
        <f t="shared" si="1560"/>
        <v>0.74668874172185429</v>
      </c>
      <c r="GG106" s="11">
        <v>25</v>
      </c>
      <c r="GH106" s="12">
        <f t="shared" si="1561"/>
        <v>5.543237250554324E-2</v>
      </c>
      <c r="GI106" s="13"/>
      <c r="GJ106" s="11"/>
      <c r="GK106" s="11"/>
      <c r="GL106" s="14"/>
      <c r="GM106" s="10"/>
      <c r="GN106" s="11"/>
      <c r="GO106" s="61">
        <f t="shared" si="1629"/>
        <v>618</v>
      </c>
      <c r="GP106" s="61">
        <f t="shared" si="1630"/>
        <v>57</v>
      </c>
      <c r="GQ106" s="11">
        <v>414</v>
      </c>
      <c r="GR106" s="12">
        <f t="shared" si="1562"/>
        <v>0.70711974110032361</v>
      </c>
      <c r="GS106" s="11">
        <v>23</v>
      </c>
      <c r="GT106" s="12">
        <f t="shared" si="1563"/>
        <v>5.2631578947368418E-2</v>
      </c>
      <c r="GU106" s="13"/>
      <c r="GV106" s="11"/>
      <c r="GW106" s="11"/>
      <c r="GX106" s="14"/>
      <c r="GY106" s="10">
        <v>1</v>
      </c>
      <c r="GZ106" s="11"/>
      <c r="HA106" s="61">
        <f t="shared" si="1631"/>
        <v>142</v>
      </c>
      <c r="HB106" s="61">
        <f t="shared" si="1632"/>
        <v>17</v>
      </c>
      <c r="HC106" s="11">
        <v>91</v>
      </c>
      <c r="HD106" s="12">
        <f t="shared" si="1564"/>
        <v>0.6901408450704225</v>
      </c>
      <c r="HE106" s="11">
        <v>7</v>
      </c>
      <c r="HF106" s="12">
        <f t="shared" si="1565"/>
        <v>7.1428571428571425E-2</v>
      </c>
      <c r="HG106" s="13"/>
      <c r="HH106" s="11"/>
      <c r="HI106" s="11"/>
      <c r="HJ106" s="14"/>
      <c r="HK106" s="10"/>
      <c r="HL106" s="11"/>
      <c r="HM106" s="61">
        <f t="shared" si="1633"/>
        <v>615</v>
      </c>
      <c r="HN106" s="61">
        <f t="shared" si="1634"/>
        <v>58</v>
      </c>
      <c r="HO106" s="11">
        <v>410</v>
      </c>
      <c r="HP106" s="12">
        <f t="shared" si="1566"/>
        <v>0.70081300813008129</v>
      </c>
      <c r="HQ106" s="11">
        <v>21</v>
      </c>
      <c r="HR106" s="12">
        <f t="shared" si="1567"/>
        <v>4.8723897911832945E-2</v>
      </c>
      <c r="HS106" s="13"/>
      <c r="HT106" s="11"/>
      <c r="HU106" s="11"/>
      <c r="HV106" s="14"/>
      <c r="HW106" s="10">
        <v>1</v>
      </c>
      <c r="HX106" s="11"/>
      <c r="HY106" s="61">
        <f t="shared" si="1635"/>
        <v>610</v>
      </c>
      <c r="HZ106" s="61">
        <f t="shared" si="1636"/>
        <v>58</v>
      </c>
      <c r="IA106" s="11">
        <v>440</v>
      </c>
      <c r="IB106" s="12">
        <f t="shared" si="1568"/>
        <v>0.76721311475409837</v>
      </c>
      <c r="IC106" s="11">
        <v>28</v>
      </c>
      <c r="ID106" s="12">
        <f t="shared" si="1569"/>
        <v>5.9829059829059832E-2</v>
      </c>
      <c r="IE106" s="13"/>
      <c r="IF106" s="11"/>
      <c r="IG106" s="11"/>
      <c r="IH106" s="14"/>
      <c r="II106" s="10"/>
      <c r="IJ106" s="11"/>
      <c r="IK106" s="61">
        <f t="shared" si="1637"/>
        <v>613</v>
      </c>
      <c r="IL106" s="61">
        <f t="shared" si="1638"/>
        <v>58</v>
      </c>
      <c r="IM106" s="11">
        <v>401</v>
      </c>
      <c r="IN106" s="12">
        <f t="shared" si="1570"/>
        <v>0.68515497553017946</v>
      </c>
      <c r="IO106" s="11">
        <v>19</v>
      </c>
      <c r="IP106" s="12">
        <f t="shared" si="1571"/>
        <v>4.5238095238095237E-2</v>
      </c>
      <c r="IQ106" s="13"/>
      <c r="IR106" s="11"/>
      <c r="IS106" s="11"/>
      <c r="IT106" s="14"/>
      <c r="IU106" s="10"/>
      <c r="IV106" s="11"/>
      <c r="IW106" s="61">
        <f t="shared" si="1639"/>
        <v>0</v>
      </c>
      <c r="IX106" s="61">
        <f t="shared" si="1640"/>
        <v>51</v>
      </c>
      <c r="IY106" s="11"/>
      <c r="IZ106" s="12" t="e">
        <f t="shared" si="1572"/>
        <v>#DIV/0!</v>
      </c>
      <c r="JA106" s="11"/>
      <c r="JB106" s="12" t="e">
        <f t="shared" si="1573"/>
        <v>#DIV/0!</v>
      </c>
      <c r="JC106" s="13"/>
      <c r="JD106" s="11"/>
      <c r="JE106" s="11"/>
      <c r="JF106" s="14"/>
      <c r="JG106" s="10">
        <f t="shared" si="1574"/>
        <v>4</v>
      </c>
      <c r="JH106" s="14">
        <f t="shared" si="1575"/>
        <v>0</v>
      </c>
      <c r="JI106" s="373">
        <f t="shared" si="1576"/>
        <v>11431</v>
      </c>
      <c r="JJ106" s="11">
        <f t="shared" si="711"/>
        <v>1113</v>
      </c>
      <c r="JK106" s="11">
        <f t="shared" si="1577"/>
        <v>8185</v>
      </c>
      <c r="JL106" s="79">
        <f t="shared" si="1578"/>
        <v>0.71603534248972089</v>
      </c>
      <c r="JM106" s="15">
        <f t="shared" si="1579"/>
        <v>484</v>
      </c>
      <c r="JN106" s="12">
        <f t="shared" si="1580"/>
        <v>5.9132559560171043E-2</v>
      </c>
      <c r="JO106" s="16">
        <v>59.4</v>
      </c>
      <c r="JP106" s="17">
        <v>7648</v>
      </c>
      <c r="JQ106" s="16">
        <f t="shared" si="1207"/>
        <v>93.439218081857049</v>
      </c>
      <c r="JR106" s="16">
        <v>192</v>
      </c>
      <c r="JS106" s="369">
        <f t="shared" si="1076"/>
        <v>0.39669421487603307</v>
      </c>
      <c r="JT106" s="15"/>
      <c r="JU106" s="285"/>
      <c r="JV106" s="404">
        <f t="shared" si="1582"/>
        <v>0.72846638655462181</v>
      </c>
      <c r="JW106" s="401">
        <f t="shared" si="1583"/>
        <v>0.70501707381140011</v>
      </c>
      <c r="JX106" s="406">
        <f t="shared" si="1584"/>
        <v>0.714622641509434</v>
      </c>
      <c r="JY106" s="743"/>
      <c r="JZ106" s="690"/>
      <c r="KA106" s="746"/>
      <c r="KB106" s="718">
        <f t="shared" ref="KB106" si="1643">SUM(C111,O111,AA111,AM111,AY111,BK111,BW111)</f>
        <v>11</v>
      </c>
      <c r="KC106" s="714"/>
      <c r="KD106" s="714">
        <f t="shared" ref="KD106" si="1644">SUM(CI111,CU111,DG111,DS111,EE111,EQ111,FC111)</f>
        <v>19</v>
      </c>
      <c r="KE106" s="714"/>
      <c r="KF106" s="714">
        <f t="shared" ref="KF106" si="1645">SUM(FO111,GA111,GM111,GY111,HK111,HW111,II111)</f>
        <v>13</v>
      </c>
      <c r="KG106" s="759"/>
      <c r="KH106" s="761" t="s">
        <v>67</v>
      </c>
      <c r="KI106" s="67">
        <f t="shared" si="1591"/>
        <v>0</v>
      </c>
      <c r="KJ106" s="430">
        <f t="shared" ref="KJ106" si="1646">KI106/KB108</f>
        <v>0</v>
      </c>
      <c r="KK106" s="67">
        <f t="shared" si="1593"/>
        <v>2</v>
      </c>
      <c r="KL106" s="425">
        <f t="shared" ref="KL106" si="1647">KK106/KD108</f>
        <v>5.2424639580602882E-4</v>
      </c>
      <c r="KM106" s="67">
        <f t="shared" si="1595"/>
        <v>2</v>
      </c>
      <c r="KN106" s="425">
        <f>KM106/KF108</f>
        <v>5.228758169934641E-4</v>
      </c>
    </row>
    <row r="107" spans="1:300" ht="19.5" thickBot="1" x14ac:dyDescent="0.3">
      <c r="A107" s="734"/>
      <c r="B107" s="436">
        <f t="shared" si="1596"/>
        <v>45676</v>
      </c>
      <c r="C107" s="10"/>
      <c r="D107" s="11"/>
      <c r="E107" s="61">
        <f t="shared" si="1597"/>
        <v>603</v>
      </c>
      <c r="F107" s="61">
        <f t="shared" si="1598"/>
        <v>54</v>
      </c>
      <c r="G107" s="11">
        <v>430</v>
      </c>
      <c r="H107" s="12">
        <f t="shared" si="1530"/>
        <v>0.76119402985074625</v>
      </c>
      <c r="I107" s="11">
        <v>29</v>
      </c>
      <c r="J107" s="12">
        <f t="shared" si="1531"/>
        <v>6.3180827886710242E-2</v>
      </c>
      <c r="K107" s="11"/>
      <c r="L107" s="11"/>
      <c r="M107" s="18"/>
      <c r="N107" s="20"/>
      <c r="O107" s="10"/>
      <c r="P107" s="11"/>
      <c r="Q107" s="61">
        <f t="shared" si="1599"/>
        <v>617</v>
      </c>
      <c r="R107" s="61">
        <f t="shared" si="1600"/>
        <v>55</v>
      </c>
      <c r="S107" s="11">
        <v>423</v>
      </c>
      <c r="T107" s="12">
        <f t="shared" si="1532"/>
        <v>0.72771474878444087</v>
      </c>
      <c r="U107" s="11">
        <v>26</v>
      </c>
      <c r="V107" s="12">
        <f t="shared" si="1533"/>
        <v>5.7906458797327393E-2</v>
      </c>
      <c r="W107" s="11"/>
      <c r="X107" s="11"/>
      <c r="Y107" s="18"/>
      <c r="Z107" s="20"/>
      <c r="AA107" s="10"/>
      <c r="AB107" s="11"/>
      <c r="AC107" s="61">
        <f t="shared" si="1601"/>
        <v>617</v>
      </c>
      <c r="AD107" s="61">
        <f t="shared" si="1602"/>
        <v>55</v>
      </c>
      <c r="AE107" s="11">
        <v>392</v>
      </c>
      <c r="AF107" s="12">
        <f t="shared" si="1534"/>
        <v>0.67747163695299839</v>
      </c>
      <c r="AG107" s="11">
        <v>26</v>
      </c>
      <c r="AH107" s="12">
        <f t="shared" si="1535"/>
        <v>6.2200956937799042E-2</v>
      </c>
      <c r="AI107" s="11"/>
      <c r="AJ107" s="11"/>
      <c r="AK107" s="18"/>
      <c r="AL107" s="20"/>
      <c r="AM107" s="10">
        <v>1</v>
      </c>
      <c r="AN107" s="11"/>
      <c r="AO107" s="61">
        <f t="shared" si="1603"/>
        <v>140</v>
      </c>
      <c r="AP107" s="61">
        <f t="shared" si="1604"/>
        <v>14</v>
      </c>
      <c r="AQ107" s="11">
        <v>87</v>
      </c>
      <c r="AR107" s="12">
        <f t="shared" si="1536"/>
        <v>0.72142857142857142</v>
      </c>
      <c r="AS107" s="11">
        <v>14</v>
      </c>
      <c r="AT107" s="12">
        <f t="shared" si="1537"/>
        <v>0.13861386138613863</v>
      </c>
      <c r="AU107" s="11"/>
      <c r="AV107" s="11"/>
      <c r="AW107" s="18"/>
      <c r="AX107" s="20"/>
      <c r="AY107" s="10"/>
      <c r="AZ107" s="11"/>
      <c r="BA107" s="61">
        <f t="shared" si="1605"/>
        <v>607</v>
      </c>
      <c r="BB107" s="61">
        <f t="shared" si="1606"/>
        <v>55</v>
      </c>
      <c r="BC107" s="11">
        <v>339</v>
      </c>
      <c r="BD107" s="12">
        <f t="shared" si="1538"/>
        <v>0.6079077429983526</v>
      </c>
      <c r="BE107" s="11">
        <v>30</v>
      </c>
      <c r="BF107" s="12">
        <f t="shared" si="1539"/>
        <v>8.1300813008130079E-2</v>
      </c>
      <c r="BG107" s="11"/>
      <c r="BH107" s="11"/>
      <c r="BI107" s="18"/>
      <c r="BJ107" s="20"/>
      <c r="BK107" s="10"/>
      <c r="BL107" s="11"/>
      <c r="BM107" s="61">
        <f t="shared" si="1607"/>
        <v>614</v>
      </c>
      <c r="BN107" s="61">
        <f t="shared" si="1608"/>
        <v>54</v>
      </c>
      <c r="BO107" s="11">
        <v>435</v>
      </c>
      <c r="BP107" s="12">
        <f t="shared" si="1540"/>
        <v>0.74267100977198697</v>
      </c>
      <c r="BQ107" s="11">
        <v>21</v>
      </c>
      <c r="BR107" s="12">
        <f t="shared" si="1541"/>
        <v>4.6052631578947366E-2</v>
      </c>
      <c r="BS107" s="11"/>
      <c r="BT107" s="11"/>
      <c r="BU107" s="18"/>
      <c r="BV107" s="20"/>
      <c r="BW107" s="10"/>
      <c r="BX107" s="11"/>
      <c r="BY107" s="61">
        <f t="shared" si="1609"/>
        <v>609</v>
      </c>
      <c r="BZ107" s="61">
        <f t="shared" si="1610"/>
        <v>55</v>
      </c>
      <c r="CA107" s="11">
        <v>411</v>
      </c>
      <c r="CB107" s="12">
        <f t="shared" si="1542"/>
        <v>0.74712643678160917</v>
      </c>
      <c r="CC107" s="11">
        <v>44</v>
      </c>
      <c r="CD107" s="12">
        <f t="shared" si="1543"/>
        <v>9.6703296703296707E-2</v>
      </c>
      <c r="CE107" s="11"/>
      <c r="CF107" s="11"/>
      <c r="CG107" s="18"/>
      <c r="CH107" s="20"/>
      <c r="CI107" s="10"/>
      <c r="CJ107" s="11"/>
      <c r="CK107" s="61">
        <f t="shared" si="1611"/>
        <v>606</v>
      </c>
      <c r="CL107" s="61">
        <f t="shared" si="1612"/>
        <v>56</v>
      </c>
      <c r="CM107" s="11">
        <v>396</v>
      </c>
      <c r="CN107" s="12">
        <f t="shared" si="1544"/>
        <v>0.69471947194719474</v>
      </c>
      <c r="CO107" s="11">
        <v>25</v>
      </c>
      <c r="CP107" s="12">
        <f t="shared" si="1545"/>
        <v>5.9382422802850353E-2</v>
      </c>
      <c r="CQ107" s="11"/>
      <c r="CR107" s="11"/>
      <c r="CS107" s="18"/>
      <c r="CT107" s="20"/>
      <c r="CU107" s="10">
        <v>1</v>
      </c>
      <c r="CV107" s="11"/>
      <c r="CW107" s="61">
        <f t="shared" si="1613"/>
        <v>612</v>
      </c>
      <c r="CX107" s="61">
        <f t="shared" si="1614"/>
        <v>57</v>
      </c>
      <c r="CY107" s="11">
        <v>383</v>
      </c>
      <c r="CZ107" s="12">
        <f t="shared" si="1546"/>
        <v>0.65849673202614378</v>
      </c>
      <c r="DA107" s="11">
        <v>20</v>
      </c>
      <c r="DB107" s="12">
        <f t="shared" si="1547"/>
        <v>4.9627791563275438E-2</v>
      </c>
      <c r="DC107" s="11"/>
      <c r="DD107" s="11"/>
      <c r="DE107" s="18"/>
      <c r="DF107" s="20"/>
      <c r="DG107" s="10"/>
      <c r="DH107" s="11"/>
      <c r="DI107" s="61">
        <f t="shared" si="1615"/>
        <v>608</v>
      </c>
      <c r="DJ107" s="61">
        <f t="shared" si="1616"/>
        <v>57</v>
      </c>
      <c r="DK107" s="11">
        <v>408</v>
      </c>
      <c r="DL107" s="12">
        <f t="shared" si="1548"/>
        <v>0.71381578947368418</v>
      </c>
      <c r="DM107" s="11">
        <v>26</v>
      </c>
      <c r="DN107" s="12">
        <f t="shared" si="1549"/>
        <v>5.9907834101382486E-2</v>
      </c>
      <c r="DO107" s="11"/>
      <c r="DP107" s="11"/>
      <c r="DQ107" s="18"/>
      <c r="DR107" s="20"/>
      <c r="DS107" s="10">
        <v>2</v>
      </c>
      <c r="DT107" s="11"/>
      <c r="DU107" s="61">
        <f t="shared" si="1617"/>
        <v>148</v>
      </c>
      <c r="DV107" s="61">
        <f t="shared" si="1618"/>
        <v>16</v>
      </c>
      <c r="DW107" s="11">
        <v>109</v>
      </c>
      <c r="DX107" s="12">
        <f t="shared" si="1550"/>
        <v>0.81756756756756754</v>
      </c>
      <c r="DY107" s="11">
        <v>12</v>
      </c>
      <c r="DZ107" s="12">
        <f t="shared" si="1551"/>
        <v>9.9173553719008267E-2</v>
      </c>
      <c r="EA107" s="11"/>
      <c r="EB107" s="11"/>
      <c r="EC107" s="18"/>
      <c r="ED107" s="20"/>
      <c r="EE107" s="10"/>
      <c r="EF107" s="11"/>
      <c r="EG107" s="61">
        <f t="shared" si="1619"/>
        <v>610</v>
      </c>
      <c r="EH107" s="61">
        <f t="shared" si="1620"/>
        <v>58</v>
      </c>
      <c r="EI107" s="11">
        <v>414</v>
      </c>
      <c r="EJ107" s="12">
        <f t="shared" si="1552"/>
        <v>0.72459016393442621</v>
      </c>
      <c r="EK107" s="11">
        <v>28</v>
      </c>
      <c r="EL107" s="12">
        <f t="shared" si="1553"/>
        <v>6.3348416289592757E-2</v>
      </c>
      <c r="EM107" s="11"/>
      <c r="EN107" s="11"/>
      <c r="EO107" s="18"/>
      <c r="EP107" s="20"/>
      <c r="EQ107" s="10">
        <v>1</v>
      </c>
      <c r="ER107" s="11"/>
      <c r="ES107" s="61">
        <f t="shared" si="1621"/>
        <v>610</v>
      </c>
      <c r="ET107" s="61">
        <f t="shared" si="1622"/>
        <v>55</v>
      </c>
      <c r="EU107" s="11">
        <v>415</v>
      </c>
      <c r="EV107" s="12">
        <f t="shared" si="1554"/>
        <v>0.72131147540983609</v>
      </c>
      <c r="EW107" s="11">
        <v>25</v>
      </c>
      <c r="EX107" s="12">
        <f t="shared" si="1555"/>
        <v>5.6818181818181816E-2</v>
      </c>
      <c r="EY107" s="11"/>
      <c r="EZ107" s="11"/>
      <c r="FA107" s="18"/>
      <c r="FB107" s="20"/>
      <c r="FC107" s="10">
        <v>1</v>
      </c>
      <c r="FD107" s="11"/>
      <c r="FE107" s="61">
        <f t="shared" si="1623"/>
        <v>608</v>
      </c>
      <c r="FF107" s="61">
        <f t="shared" si="1624"/>
        <v>58</v>
      </c>
      <c r="FG107" s="11">
        <v>395</v>
      </c>
      <c r="FH107" s="12">
        <f t="shared" si="1556"/>
        <v>0.70394736842105265</v>
      </c>
      <c r="FI107" s="11">
        <v>33</v>
      </c>
      <c r="FJ107" s="12">
        <f t="shared" si="1557"/>
        <v>7.7102803738317752E-2</v>
      </c>
      <c r="FK107" s="11"/>
      <c r="FL107" s="11"/>
      <c r="FM107" s="18"/>
      <c r="FN107" s="20"/>
      <c r="FO107" s="10"/>
      <c r="FP107" s="11"/>
      <c r="FQ107" s="61">
        <f t="shared" si="1625"/>
        <v>614</v>
      </c>
      <c r="FR107" s="61">
        <f t="shared" si="1626"/>
        <v>57</v>
      </c>
      <c r="FS107" s="11">
        <v>380</v>
      </c>
      <c r="FT107" s="12">
        <f t="shared" si="1558"/>
        <v>0.69381107491856675</v>
      </c>
      <c r="FU107" s="11">
        <v>46</v>
      </c>
      <c r="FV107" s="12">
        <f t="shared" si="1559"/>
        <v>0.107981220657277</v>
      </c>
      <c r="FW107" s="11"/>
      <c r="FX107" s="11"/>
      <c r="FY107" s="18"/>
      <c r="FZ107" s="20"/>
      <c r="GA107" s="10"/>
      <c r="GB107" s="11"/>
      <c r="GC107" s="61">
        <f t="shared" si="1627"/>
        <v>604</v>
      </c>
      <c r="GD107" s="61">
        <f t="shared" si="1628"/>
        <v>58</v>
      </c>
      <c r="GE107" s="11">
        <v>395</v>
      </c>
      <c r="GF107" s="12">
        <f t="shared" si="1560"/>
        <v>0.69039735099337751</v>
      </c>
      <c r="GG107" s="11">
        <v>22</v>
      </c>
      <c r="GH107" s="12">
        <f t="shared" si="1561"/>
        <v>5.2757793764988008E-2</v>
      </c>
      <c r="GI107" s="11"/>
      <c r="GJ107" s="11"/>
      <c r="GK107" s="18"/>
      <c r="GL107" s="20"/>
      <c r="GM107" s="10">
        <v>3</v>
      </c>
      <c r="GN107" s="11"/>
      <c r="GO107" s="61">
        <f t="shared" si="1629"/>
        <v>615</v>
      </c>
      <c r="GP107" s="61">
        <f t="shared" si="1630"/>
        <v>57</v>
      </c>
      <c r="GQ107" s="11">
        <v>419</v>
      </c>
      <c r="GR107" s="12">
        <f t="shared" si="1562"/>
        <v>0.72520325203252034</v>
      </c>
      <c r="GS107" s="11">
        <v>27</v>
      </c>
      <c r="GT107" s="12">
        <f t="shared" si="1563"/>
        <v>6.0538116591928252E-2</v>
      </c>
      <c r="GU107" s="11"/>
      <c r="GV107" s="11"/>
      <c r="GW107" s="18"/>
      <c r="GX107" s="20"/>
      <c r="GY107" s="10"/>
      <c r="GZ107" s="11"/>
      <c r="HA107" s="61">
        <f t="shared" si="1631"/>
        <v>142</v>
      </c>
      <c r="HB107" s="61">
        <f t="shared" si="1632"/>
        <v>17</v>
      </c>
      <c r="HC107" s="11">
        <v>87</v>
      </c>
      <c r="HD107" s="12">
        <f t="shared" si="1564"/>
        <v>0.71126760563380287</v>
      </c>
      <c r="HE107" s="11">
        <v>14</v>
      </c>
      <c r="HF107" s="12">
        <f t="shared" si="1565"/>
        <v>0.13861386138613863</v>
      </c>
      <c r="HG107" s="11"/>
      <c r="HH107" s="11"/>
      <c r="HI107" s="18"/>
      <c r="HJ107" s="20"/>
      <c r="HK107" s="10"/>
      <c r="HL107" s="11"/>
      <c r="HM107" s="61">
        <f t="shared" si="1633"/>
        <v>615</v>
      </c>
      <c r="HN107" s="61">
        <f t="shared" si="1634"/>
        <v>58</v>
      </c>
      <c r="HO107" s="11">
        <v>402</v>
      </c>
      <c r="HP107" s="12">
        <f t="shared" si="1566"/>
        <v>0.71382113821138216</v>
      </c>
      <c r="HQ107" s="11">
        <v>37</v>
      </c>
      <c r="HR107" s="12">
        <f t="shared" si="1567"/>
        <v>8.4282460136674259E-2</v>
      </c>
      <c r="HS107" s="11"/>
      <c r="HT107" s="11"/>
      <c r="HU107" s="18"/>
      <c r="HV107" s="20"/>
      <c r="HW107" s="10"/>
      <c r="HX107" s="11"/>
      <c r="HY107" s="61">
        <f t="shared" si="1635"/>
        <v>610</v>
      </c>
      <c r="HZ107" s="61">
        <f t="shared" si="1636"/>
        <v>58</v>
      </c>
      <c r="IA107" s="11">
        <v>403</v>
      </c>
      <c r="IB107" s="12">
        <f t="shared" si="1568"/>
        <v>0.71311475409836067</v>
      </c>
      <c r="IC107" s="11">
        <v>32</v>
      </c>
      <c r="ID107" s="12">
        <f t="shared" si="1569"/>
        <v>7.3563218390804597E-2</v>
      </c>
      <c r="IE107" s="11"/>
      <c r="IF107" s="11"/>
      <c r="IG107" s="18"/>
      <c r="IH107" s="20"/>
      <c r="II107" s="10"/>
      <c r="IJ107" s="11"/>
      <c r="IK107" s="61">
        <f t="shared" si="1637"/>
        <v>613</v>
      </c>
      <c r="IL107" s="61">
        <f t="shared" si="1638"/>
        <v>58</v>
      </c>
      <c r="IM107" s="11">
        <v>377</v>
      </c>
      <c r="IN107" s="12">
        <f t="shared" si="1570"/>
        <v>0.65905383360522019</v>
      </c>
      <c r="IO107" s="11">
        <v>27</v>
      </c>
      <c r="IP107" s="12">
        <f t="shared" si="1571"/>
        <v>6.6831683168316836E-2</v>
      </c>
      <c r="IQ107" s="11"/>
      <c r="IR107" s="11"/>
      <c r="IS107" s="18"/>
      <c r="IT107" s="20"/>
      <c r="IU107" s="10"/>
      <c r="IV107" s="11"/>
      <c r="IW107" s="61">
        <f t="shared" si="1639"/>
        <v>0</v>
      </c>
      <c r="IX107" s="61">
        <f t="shared" si="1640"/>
        <v>51</v>
      </c>
      <c r="IY107" s="11"/>
      <c r="IZ107" s="12" t="e">
        <f t="shared" si="1572"/>
        <v>#DIV/0!</v>
      </c>
      <c r="JA107" s="11"/>
      <c r="JB107" s="12" t="e">
        <f t="shared" si="1573"/>
        <v>#DIV/0!</v>
      </c>
      <c r="JC107" s="11"/>
      <c r="JD107" s="11"/>
      <c r="JE107" s="18"/>
      <c r="JF107" s="20"/>
      <c r="JG107" s="10">
        <f t="shared" si="1574"/>
        <v>9</v>
      </c>
      <c r="JH107" s="14">
        <f t="shared" si="1575"/>
        <v>0</v>
      </c>
      <c r="JI107" s="373">
        <f t="shared" si="1576"/>
        <v>11422</v>
      </c>
      <c r="JJ107" s="11">
        <f t="shared" si="711"/>
        <v>1113</v>
      </c>
      <c r="JK107" s="11">
        <f t="shared" si="1577"/>
        <v>8064</v>
      </c>
      <c r="JL107" s="79">
        <f t="shared" si="1578"/>
        <v>0.70600595342321837</v>
      </c>
      <c r="JM107" s="15">
        <f t="shared" si="1579"/>
        <v>564</v>
      </c>
      <c r="JN107" s="12">
        <f t="shared" si="1580"/>
        <v>6.9940476190476192E-2</v>
      </c>
      <c r="JO107" s="16">
        <v>59.5</v>
      </c>
      <c r="JP107" s="17">
        <v>7457</v>
      </c>
      <c r="JQ107" s="16">
        <f t="shared" si="1207"/>
        <v>92.472718253968253</v>
      </c>
      <c r="JR107" s="16">
        <v>167</v>
      </c>
      <c r="JS107" s="369">
        <f t="shared" si="1076"/>
        <v>0.29609929078014185</v>
      </c>
      <c r="JT107" s="18"/>
      <c r="JU107" s="21"/>
      <c r="JV107" s="404">
        <f t="shared" si="1582"/>
        <v>0.71105857630680325</v>
      </c>
      <c r="JW107" s="401">
        <f t="shared" si="1583"/>
        <v>0.70725933719095213</v>
      </c>
      <c r="JX107" s="406">
        <f t="shared" si="1584"/>
        <v>0.6997115132441647</v>
      </c>
      <c r="JY107" s="743"/>
      <c r="JZ107" s="690"/>
      <c r="KA107" s="746"/>
      <c r="KB107" s="719"/>
      <c r="KC107" s="716"/>
      <c r="KD107" s="716"/>
      <c r="KE107" s="716"/>
      <c r="KF107" s="716"/>
      <c r="KG107" s="760"/>
      <c r="KH107" s="758"/>
      <c r="KI107" s="67">
        <f t="shared" si="1591"/>
        <v>1</v>
      </c>
      <c r="KJ107" s="430">
        <f t="shared" ref="KJ107" si="1648">KI107/KB108</f>
        <v>2.6219192448872575E-4</v>
      </c>
      <c r="KK107" s="67">
        <f t="shared" si="1593"/>
        <v>5</v>
      </c>
      <c r="KL107" s="425">
        <f t="shared" ref="KL107" si="1649">KK107/KD108</f>
        <v>1.3106159895150721E-3</v>
      </c>
      <c r="KM107" s="67">
        <f t="shared" si="1595"/>
        <v>3</v>
      </c>
      <c r="KN107" s="425">
        <f>KM107/KF108</f>
        <v>7.8431372549019605E-4</v>
      </c>
    </row>
    <row r="108" spans="1:300" ht="19.5" thickTop="1" x14ac:dyDescent="0.25">
      <c r="A108" s="734"/>
      <c r="B108" s="436">
        <f t="shared" si="1596"/>
        <v>45677</v>
      </c>
      <c r="C108" s="10"/>
      <c r="D108" s="11"/>
      <c r="E108" s="61">
        <f t="shared" si="1597"/>
        <v>603</v>
      </c>
      <c r="F108" s="61">
        <f t="shared" si="1598"/>
        <v>54</v>
      </c>
      <c r="G108" s="11">
        <v>453</v>
      </c>
      <c r="H108" s="12">
        <f t="shared" si="1530"/>
        <v>0.81094527363184077</v>
      </c>
      <c r="I108" s="11">
        <v>36</v>
      </c>
      <c r="J108" s="12">
        <f t="shared" si="1531"/>
        <v>7.3619631901840496E-2</v>
      </c>
      <c r="K108" s="13"/>
      <c r="L108" s="13"/>
      <c r="M108" s="25"/>
      <c r="N108" s="37"/>
      <c r="O108" s="10"/>
      <c r="P108" s="11"/>
      <c r="Q108" s="61">
        <f t="shared" si="1599"/>
        <v>617</v>
      </c>
      <c r="R108" s="61">
        <f t="shared" si="1600"/>
        <v>55</v>
      </c>
      <c r="S108" s="11">
        <v>457</v>
      </c>
      <c r="T108" s="12">
        <f t="shared" si="1532"/>
        <v>0.78606158833063211</v>
      </c>
      <c r="U108" s="11">
        <v>28</v>
      </c>
      <c r="V108" s="12">
        <f t="shared" si="1533"/>
        <v>5.7731958762886601E-2</v>
      </c>
      <c r="W108" s="13"/>
      <c r="X108" s="13"/>
      <c r="Y108" s="25"/>
      <c r="Z108" s="37"/>
      <c r="AA108" s="10"/>
      <c r="AB108" s="11"/>
      <c r="AC108" s="61">
        <f t="shared" si="1601"/>
        <v>617</v>
      </c>
      <c r="AD108" s="61">
        <f t="shared" si="1602"/>
        <v>55</v>
      </c>
      <c r="AE108" s="11">
        <v>377</v>
      </c>
      <c r="AF108" s="12">
        <f t="shared" si="1534"/>
        <v>0.66774716369529985</v>
      </c>
      <c r="AG108" s="11">
        <v>35</v>
      </c>
      <c r="AH108" s="12">
        <f t="shared" si="1535"/>
        <v>8.4951456310679616E-2</v>
      </c>
      <c r="AI108" s="13"/>
      <c r="AJ108" s="13"/>
      <c r="AK108" s="25"/>
      <c r="AL108" s="37"/>
      <c r="AM108" s="10"/>
      <c r="AN108" s="11"/>
      <c r="AO108" s="61">
        <f t="shared" si="1603"/>
        <v>140</v>
      </c>
      <c r="AP108" s="61">
        <f t="shared" si="1604"/>
        <v>14</v>
      </c>
      <c r="AQ108" s="11">
        <v>96</v>
      </c>
      <c r="AR108" s="12">
        <f t="shared" si="1536"/>
        <v>0.79285714285714282</v>
      </c>
      <c r="AS108" s="11">
        <v>15</v>
      </c>
      <c r="AT108" s="12">
        <f t="shared" si="1537"/>
        <v>0.13513513513513514</v>
      </c>
      <c r="AU108" s="13"/>
      <c r="AV108" s="13"/>
      <c r="AW108" s="25"/>
      <c r="AX108" s="37"/>
      <c r="AY108" s="10"/>
      <c r="AZ108" s="11"/>
      <c r="BA108" s="61">
        <f t="shared" si="1605"/>
        <v>607</v>
      </c>
      <c r="BB108" s="61">
        <f t="shared" si="1606"/>
        <v>55</v>
      </c>
      <c r="BC108" s="11">
        <v>365</v>
      </c>
      <c r="BD108" s="12">
        <f t="shared" si="1538"/>
        <v>0.64415156507413507</v>
      </c>
      <c r="BE108" s="11">
        <v>26</v>
      </c>
      <c r="BF108" s="12">
        <f t="shared" si="1539"/>
        <v>6.6496163682864456E-2</v>
      </c>
      <c r="BG108" s="13"/>
      <c r="BH108" s="13"/>
      <c r="BI108" s="25"/>
      <c r="BJ108" s="37"/>
      <c r="BK108" s="10"/>
      <c r="BL108" s="11"/>
      <c r="BM108" s="61">
        <f t="shared" si="1607"/>
        <v>614</v>
      </c>
      <c r="BN108" s="61">
        <f t="shared" si="1608"/>
        <v>54</v>
      </c>
      <c r="BO108" s="11">
        <v>423</v>
      </c>
      <c r="BP108" s="12">
        <f t="shared" si="1540"/>
        <v>0.7052117263843648</v>
      </c>
      <c r="BQ108" s="11">
        <v>10</v>
      </c>
      <c r="BR108" s="12">
        <f t="shared" si="1541"/>
        <v>2.3094688221709007E-2</v>
      </c>
      <c r="BS108" s="13"/>
      <c r="BT108" s="13"/>
      <c r="BU108" s="25"/>
      <c r="BV108" s="37"/>
      <c r="BW108" s="10"/>
      <c r="BX108" s="11"/>
      <c r="BY108" s="61">
        <f t="shared" si="1609"/>
        <v>609</v>
      </c>
      <c r="BZ108" s="61">
        <f t="shared" si="1610"/>
        <v>55</v>
      </c>
      <c r="CA108" s="11">
        <v>405</v>
      </c>
      <c r="CB108" s="12">
        <f t="shared" si="1542"/>
        <v>0.71592775041050905</v>
      </c>
      <c r="CC108" s="11">
        <v>31</v>
      </c>
      <c r="CD108" s="12">
        <f t="shared" si="1543"/>
        <v>7.1100917431192664E-2</v>
      </c>
      <c r="CE108" s="13"/>
      <c r="CF108" s="13"/>
      <c r="CG108" s="25"/>
      <c r="CH108" s="37"/>
      <c r="CI108" s="10"/>
      <c r="CJ108" s="11"/>
      <c r="CK108" s="61">
        <f t="shared" si="1611"/>
        <v>606</v>
      </c>
      <c r="CL108" s="61">
        <f t="shared" si="1612"/>
        <v>56</v>
      </c>
      <c r="CM108" s="11">
        <v>401</v>
      </c>
      <c r="CN108" s="12">
        <f t="shared" si="1544"/>
        <v>0.70957095709570961</v>
      </c>
      <c r="CO108" s="11">
        <v>29</v>
      </c>
      <c r="CP108" s="12">
        <f t="shared" si="1545"/>
        <v>6.7441860465116285E-2</v>
      </c>
      <c r="CQ108" s="13"/>
      <c r="CR108" s="13"/>
      <c r="CS108" s="25"/>
      <c r="CT108" s="37"/>
      <c r="CU108" s="10">
        <v>1</v>
      </c>
      <c r="CV108" s="11"/>
      <c r="CW108" s="61">
        <f t="shared" si="1613"/>
        <v>611</v>
      </c>
      <c r="CX108" s="61">
        <f t="shared" si="1614"/>
        <v>57</v>
      </c>
      <c r="CY108" s="11">
        <v>404</v>
      </c>
      <c r="CZ108" s="12">
        <f t="shared" si="1546"/>
        <v>0.71522094926350244</v>
      </c>
      <c r="DA108" s="11">
        <v>33</v>
      </c>
      <c r="DB108" s="12">
        <f t="shared" si="1547"/>
        <v>7.5514874141876437E-2</v>
      </c>
      <c r="DC108" s="13"/>
      <c r="DD108" s="13"/>
      <c r="DE108" s="25"/>
      <c r="DF108" s="37"/>
      <c r="DG108" s="10"/>
      <c r="DH108" s="11"/>
      <c r="DI108" s="61">
        <f t="shared" si="1615"/>
        <v>608</v>
      </c>
      <c r="DJ108" s="61">
        <f t="shared" si="1616"/>
        <v>57</v>
      </c>
      <c r="DK108" s="11">
        <v>400</v>
      </c>
      <c r="DL108" s="12">
        <f t="shared" si="1548"/>
        <v>0.6875</v>
      </c>
      <c r="DM108" s="11">
        <v>18</v>
      </c>
      <c r="DN108" s="12">
        <f t="shared" si="1549"/>
        <v>4.3062200956937802E-2</v>
      </c>
      <c r="DO108" s="13"/>
      <c r="DP108" s="13"/>
      <c r="DQ108" s="25"/>
      <c r="DR108" s="37"/>
      <c r="DS108" s="10"/>
      <c r="DT108" s="11"/>
      <c r="DU108" s="61">
        <f t="shared" si="1617"/>
        <v>148</v>
      </c>
      <c r="DV108" s="61">
        <f t="shared" si="1618"/>
        <v>16</v>
      </c>
      <c r="DW108" s="11">
        <v>95</v>
      </c>
      <c r="DX108" s="12">
        <f t="shared" si="1550"/>
        <v>0.68243243243243246</v>
      </c>
      <c r="DY108" s="11">
        <v>6</v>
      </c>
      <c r="DZ108" s="12">
        <f t="shared" si="1551"/>
        <v>5.9405940594059403E-2</v>
      </c>
      <c r="EA108" s="13"/>
      <c r="EB108" s="13"/>
      <c r="EC108" s="25"/>
      <c r="ED108" s="37"/>
      <c r="EE108" s="10"/>
      <c r="EF108" s="11"/>
      <c r="EG108" s="61">
        <f t="shared" si="1619"/>
        <v>610</v>
      </c>
      <c r="EH108" s="61">
        <f t="shared" si="1620"/>
        <v>58</v>
      </c>
      <c r="EI108" s="11">
        <v>409</v>
      </c>
      <c r="EJ108" s="12">
        <f t="shared" si="1552"/>
        <v>0.70491803278688525</v>
      </c>
      <c r="EK108" s="11">
        <v>21</v>
      </c>
      <c r="EL108" s="12">
        <f t="shared" si="1553"/>
        <v>4.8837209302325581E-2</v>
      </c>
      <c r="EM108" s="13"/>
      <c r="EN108" s="13"/>
      <c r="EO108" s="25"/>
      <c r="EP108" s="37"/>
      <c r="EQ108" s="10"/>
      <c r="ER108" s="11"/>
      <c r="ES108" s="61">
        <f t="shared" si="1621"/>
        <v>610</v>
      </c>
      <c r="ET108" s="61">
        <f t="shared" si="1622"/>
        <v>55</v>
      </c>
      <c r="EU108" s="11">
        <v>401</v>
      </c>
      <c r="EV108" s="12">
        <f t="shared" si="1554"/>
        <v>0.69016393442622948</v>
      </c>
      <c r="EW108" s="11">
        <v>20</v>
      </c>
      <c r="EX108" s="12">
        <f t="shared" si="1555"/>
        <v>4.7505938242280284E-2</v>
      </c>
      <c r="EY108" s="13"/>
      <c r="EZ108" s="13"/>
      <c r="FA108" s="25"/>
      <c r="FB108" s="37"/>
      <c r="FC108" s="10"/>
      <c r="FD108" s="11"/>
      <c r="FE108" s="61">
        <f t="shared" si="1623"/>
        <v>608</v>
      </c>
      <c r="FF108" s="61">
        <f t="shared" si="1624"/>
        <v>58</v>
      </c>
      <c r="FG108" s="11">
        <v>398</v>
      </c>
      <c r="FH108" s="12">
        <f t="shared" si="1556"/>
        <v>0.69736842105263153</v>
      </c>
      <c r="FI108" s="11">
        <v>26</v>
      </c>
      <c r="FJ108" s="12">
        <f t="shared" si="1557"/>
        <v>6.1320754716981132E-2</v>
      </c>
      <c r="FK108" s="13"/>
      <c r="FL108" s="13"/>
      <c r="FM108" s="25"/>
      <c r="FN108" s="37"/>
      <c r="FO108" s="10"/>
      <c r="FP108" s="11"/>
      <c r="FQ108" s="61">
        <f t="shared" si="1625"/>
        <v>614</v>
      </c>
      <c r="FR108" s="61">
        <f t="shared" si="1626"/>
        <v>57</v>
      </c>
      <c r="FS108" s="11">
        <v>390</v>
      </c>
      <c r="FT108" s="12">
        <f t="shared" si="1558"/>
        <v>0.68566775244299671</v>
      </c>
      <c r="FU108" s="11">
        <v>31</v>
      </c>
      <c r="FV108" s="12">
        <f t="shared" si="1559"/>
        <v>7.3634204275534437E-2</v>
      </c>
      <c r="FW108" s="13"/>
      <c r="FX108" s="13"/>
      <c r="FY108" s="25"/>
      <c r="FZ108" s="37"/>
      <c r="GA108" s="10"/>
      <c r="GB108" s="11"/>
      <c r="GC108" s="61">
        <f t="shared" si="1627"/>
        <v>604</v>
      </c>
      <c r="GD108" s="61">
        <f t="shared" si="1628"/>
        <v>58</v>
      </c>
      <c r="GE108" s="11">
        <v>410</v>
      </c>
      <c r="GF108" s="12">
        <f t="shared" si="1560"/>
        <v>0.7185430463576159</v>
      </c>
      <c r="GG108" s="11">
        <v>24</v>
      </c>
      <c r="GH108" s="12">
        <f t="shared" si="1561"/>
        <v>5.5299539170506916E-2</v>
      </c>
      <c r="GI108" s="13"/>
      <c r="GJ108" s="13"/>
      <c r="GK108" s="25"/>
      <c r="GL108" s="37"/>
      <c r="GM108" s="10"/>
      <c r="GN108" s="11"/>
      <c r="GO108" s="61">
        <f t="shared" si="1629"/>
        <v>615</v>
      </c>
      <c r="GP108" s="61">
        <f t="shared" si="1630"/>
        <v>57</v>
      </c>
      <c r="GQ108" s="11">
        <v>414</v>
      </c>
      <c r="GR108" s="12">
        <f t="shared" si="1562"/>
        <v>0.71219512195121948</v>
      </c>
      <c r="GS108" s="11">
        <v>24</v>
      </c>
      <c r="GT108" s="12">
        <f t="shared" si="1563"/>
        <v>5.4794520547945202E-2</v>
      </c>
      <c r="GU108" s="13"/>
      <c r="GV108" s="13"/>
      <c r="GW108" s="25"/>
      <c r="GX108" s="37"/>
      <c r="GY108" s="10"/>
      <c r="GZ108" s="11"/>
      <c r="HA108" s="61">
        <f t="shared" si="1631"/>
        <v>142</v>
      </c>
      <c r="HB108" s="61">
        <f t="shared" si="1632"/>
        <v>17</v>
      </c>
      <c r="HC108" s="11">
        <v>93</v>
      </c>
      <c r="HD108" s="12">
        <f t="shared" si="1564"/>
        <v>0.68309859154929575</v>
      </c>
      <c r="HE108" s="11">
        <v>4</v>
      </c>
      <c r="HF108" s="12">
        <f t="shared" si="1565"/>
        <v>4.1237113402061855E-2</v>
      </c>
      <c r="HG108" s="13"/>
      <c r="HH108" s="13"/>
      <c r="HI108" s="25"/>
      <c r="HJ108" s="37"/>
      <c r="HK108" s="10"/>
      <c r="HL108" s="11"/>
      <c r="HM108" s="61">
        <f t="shared" si="1633"/>
        <v>615</v>
      </c>
      <c r="HN108" s="61">
        <f t="shared" si="1634"/>
        <v>58</v>
      </c>
      <c r="HO108" s="11">
        <v>379</v>
      </c>
      <c r="HP108" s="12">
        <f t="shared" si="1566"/>
        <v>0.64552845528455283</v>
      </c>
      <c r="HQ108" s="11">
        <v>18</v>
      </c>
      <c r="HR108" s="12">
        <f t="shared" si="1567"/>
        <v>4.534005037783375E-2</v>
      </c>
      <c r="HS108" s="13"/>
      <c r="HT108" s="13"/>
      <c r="HU108" s="25"/>
      <c r="HV108" s="37"/>
      <c r="HW108" s="10"/>
      <c r="HX108" s="11"/>
      <c r="HY108" s="61">
        <f t="shared" si="1635"/>
        <v>610</v>
      </c>
      <c r="HZ108" s="61">
        <f t="shared" si="1636"/>
        <v>58</v>
      </c>
      <c r="IA108" s="11">
        <v>426</v>
      </c>
      <c r="IB108" s="12">
        <f t="shared" si="1568"/>
        <v>0.74262295081967211</v>
      </c>
      <c r="IC108" s="11">
        <v>27</v>
      </c>
      <c r="ID108" s="12">
        <f t="shared" si="1569"/>
        <v>5.9602649006622516E-2</v>
      </c>
      <c r="IE108" s="13"/>
      <c r="IF108" s="13"/>
      <c r="IG108" s="25"/>
      <c r="IH108" s="37"/>
      <c r="II108" s="10"/>
      <c r="IJ108" s="11"/>
      <c r="IK108" s="61">
        <f t="shared" si="1637"/>
        <v>613</v>
      </c>
      <c r="IL108" s="61">
        <f t="shared" si="1638"/>
        <v>58</v>
      </c>
      <c r="IM108" s="11">
        <v>408</v>
      </c>
      <c r="IN108" s="12">
        <f t="shared" si="1570"/>
        <v>0.68841761827079939</v>
      </c>
      <c r="IO108" s="11">
        <v>14</v>
      </c>
      <c r="IP108" s="12">
        <f t="shared" si="1571"/>
        <v>3.3175355450236969E-2</v>
      </c>
      <c r="IQ108" s="13"/>
      <c r="IR108" s="13"/>
      <c r="IS108" s="25"/>
      <c r="IT108" s="37"/>
      <c r="IU108" s="10"/>
      <c r="IV108" s="11"/>
      <c r="IW108" s="61">
        <f t="shared" si="1639"/>
        <v>0</v>
      </c>
      <c r="IX108" s="61">
        <f t="shared" si="1640"/>
        <v>51</v>
      </c>
      <c r="IY108" s="11"/>
      <c r="IZ108" s="12" t="e">
        <f t="shared" si="1572"/>
        <v>#DIV/0!</v>
      </c>
      <c r="JA108" s="11"/>
      <c r="JB108" s="12" t="e">
        <f t="shared" si="1573"/>
        <v>#DIV/0!</v>
      </c>
      <c r="JC108" s="13"/>
      <c r="JD108" s="13"/>
      <c r="JE108" s="25"/>
      <c r="JF108" s="37"/>
      <c r="JG108" s="10">
        <f t="shared" si="1574"/>
        <v>1</v>
      </c>
      <c r="JH108" s="14">
        <f t="shared" si="1575"/>
        <v>0</v>
      </c>
      <c r="JI108" s="373">
        <f t="shared" si="1576"/>
        <v>11421</v>
      </c>
      <c r="JJ108" s="11">
        <f t="shared" si="711"/>
        <v>1113</v>
      </c>
      <c r="JK108" s="11">
        <f t="shared" si="1577"/>
        <v>8080</v>
      </c>
      <c r="JL108" s="79">
        <f t="shared" si="1578"/>
        <v>0.70746869801243328</v>
      </c>
      <c r="JM108" s="15">
        <f t="shared" si="1579"/>
        <v>476</v>
      </c>
      <c r="JN108" s="12">
        <f t="shared" si="1580"/>
        <v>5.8910891089108908E-2</v>
      </c>
      <c r="JO108" s="16">
        <v>59.4</v>
      </c>
      <c r="JP108" s="17">
        <v>7559</v>
      </c>
      <c r="JQ108" s="16">
        <f t="shared" si="1207"/>
        <v>93.551980198019805</v>
      </c>
      <c r="JR108" s="16">
        <v>197</v>
      </c>
      <c r="JS108" s="369">
        <f t="shared" si="1076"/>
        <v>0.41386554621848737</v>
      </c>
      <c r="JT108" s="23"/>
      <c r="JU108" s="399"/>
      <c r="JV108" s="404">
        <f t="shared" si="1582"/>
        <v>0.72419227738376679</v>
      </c>
      <c r="JW108" s="401">
        <f t="shared" si="1583"/>
        <v>0.70007892659826365</v>
      </c>
      <c r="JX108" s="406">
        <f t="shared" si="1584"/>
        <v>0.69813794912142668</v>
      </c>
      <c r="JY108" s="743"/>
      <c r="JZ108" s="690"/>
      <c r="KA108" s="746"/>
      <c r="KB108" s="718">
        <f t="shared" ref="KB108" si="1650">SUM(E101,Q101,AC101,AO101,BA101,BM101,BY101)</f>
        <v>3814</v>
      </c>
      <c r="KC108" s="714"/>
      <c r="KD108" s="714">
        <f t="shared" ref="KD108" si="1651">SUM(CK101,CW101,DI101,DU101,EG101,ES101,FE101)</f>
        <v>3815</v>
      </c>
      <c r="KE108" s="714"/>
      <c r="KF108" s="714">
        <f t="shared" ref="KF108" si="1652">SUM(FQ101,GC101,GO101,HA101,HM101,HY101,IK101)</f>
        <v>3825</v>
      </c>
      <c r="KG108" s="759"/>
      <c r="KH108" s="761" t="s">
        <v>65</v>
      </c>
      <c r="KI108" s="67">
        <f t="shared" si="1591"/>
        <v>0</v>
      </c>
      <c r="KJ108" s="430">
        <f t="shared" ref="KJ108" si="1653">KI108/KB108</f>
        <v>0</v>
      </c>
      <c r="KK108" s="67">
        <f t="shared" si="1593"/>
        <v>1</v>
      </c>
      <c r="KL108" s="425">
        <f t="shared" ref="KL108" si="1654">KK108/KD108</f>
        <v>2.6212319790301441E-4</v>
      </c>
      <c r="KM108" s="67">
        <f t="shared" si="1595"/>
        <v>0</v>
      </c>
      <c r="KN108" s="425">
        <f>KM108/KF108</f>
        <v>0</v>
      </c>
    </row>
    <row r="109" spans="1:300" ht="19.5" thickBot="1" x14ac:dyDescent="0.3">
      <c r="A109" s="734"/>
      <c r="B109" s="436">
        <f t="shared" si="1596"/>
        <v>45678</v>
      </c>
      <c r="C109" s="10"/>
      <c r="D109" s="11"/>
      <c r="E109" s="61">
        <f t="shared" si="1597"/>
        <v>603</v>
      </c>
      <c r="F109" s="61">
        <f t="shared" si="1598"/>
        <v>54</v>
      </c>
      <c r="G109" s="11">
        <v>434</v>
      </c>
      <c r="H109" s="12">
        <f t="shared" si="1530"/>
        <v>0.77114427860696522</v>
      </c>
      <c r="I109" s="11">
        <v>31</v>
      </c>
      <c r="J109" s="12">
        <f t="shared" si="1531"/>
        <v>6.6666666666666666E-2</v>
      </c>
      <c r="K109" s="13"/>
      <c r="L109" s="11"/>
      <c r="M109" s="25"/>
      <c r="N109" s="37"/>
      <c r="O109" s="10"/>
      <c r="P109" s="11"/>
      <c r="Q109" s="61">
        <f t="shared" si="1599"/>
        <v>617</v>
      </c>
      <c r="R109" s="61">
        <f t="shared" si="1600"/>
        <v>55</v>
      </c>
      <c r="S109" s="11">
        <v>405</v>
      </c>
      <c r="T109" s="12">
        <f t="shared" si="1532"/>
        <v>0.70988654781199356</v>
      </c>
      <c r="U109" s="11">
        <v>33</v>
      </c>
      <c r="V109" s="12">
        <f t="shared" si="1533"/>
        <v>7.5342465753424653E-2</v>
      </c>
      <c r="W109" s="13"/>
      <c r="X109" s="11"/>
      <c r="Y109" s="25"/>
      <c r="Z109" s="37"/>
      <c r="AA109" s="10"/>
      <c r="AB109" s="11"/>
      <c r="AC109" s="61">
        <f t="shared" si="1601"/>
        <v>617</v>
      </c>
      <c r="AD109" s="61">
        <f t="shared" si="1602"/>
        <v>55</v>
      </c>
      <c r="AE109" s="11">
        <v>380</v>
      </c>
      <c r="AF109" s="12">
        <f t="shared" si="1534"/>
        <v>0.6645056726094003</v>
      </c>
      <c r="AG109" s="11">
        <v>30</v>
      </c>
      <c r="AH109" s="12">
        <f t="shared" si="1535"/>
        <v>7.3170731707317069E-2</v>
      </c>
      <c r="AI109" s="13"/>
      <c r="AJ109" s="11"/>
      <c r="AK109" s="25"/>
      <c r="AL109" s="37"/>
      <c r="AM109" s="10"/>
      <c r="AN109" s="11"/>
      <c r="AO109" s="61">
        <f t="shared" si="1603"/>
        <v>140</v>
      </c>
      <c r="AP109" s="61">
        <f t="shared" si="1604"/>
        <v>14</v>
      </c>
      <c r="AQ109" s="11">
        <v>95</v>
      </c>
      <c r="AR109" s="12">
        <f t="shared" si="1536"/>
        <v>0.7857142857142857</v>
      </c>
      <c r="AS109" s="11">
        <v>15</v>
      </c>
      <c r="AT109" s="12">
        <f t="shared" si="1537"/>
        <v>0.13636363636363635</v>
      </c>
      <c r="AU109" s="13"/>
      <c r="AV109" s="11"/>
      <c r="AW109" s="25"/>
      <c r="AX109" s="37"/>
      <c r="AY109" s="10"/>
      <c r="AZ109" s="11"/>
      <c r="BA109" s="61">
        <f t="shared" si="1605"/>
        <v>607</v>
      </c>
      <c r="BB109" s="61">
        <f t="shared" si="1606"/>
        <v>55</v>
      </c>
      <c r="BC109" s="11">
        <v>393</v>
      </c>
      <c r="BD109" s="12">
        <f t="shared" si="1538"/>
        <v>0.68369028006589783</v>
      </c>
      <c r="BE109" s="11">
        <v>22</v>
      </c>
      <c r="BF109" s="12">
        <f t="shared" si="1539"/>
        <v>5.3012048192771083E-2</v>
      </c>
      <c r="BG109" s="13"/>
      <c r="BH109" s="11"/>
      <c r="BI109" s="25"/>
      <c r="BJ109" s="37"/>
      <c r="BK109" s="10">
        <v>1</v>
      </c>
      <c r="BL109" s="11"/>
      <c r="BM109" s="61">
        <f t="shared" si="1607"/>
        <v>613</v>
      </c>
      <c r="BN109" s="61">
        <f t="shared" si="1608"/>
        <v>54</v>
      </c>
      <c r="BO109" s="11">
        <v>436</v>
      </c>
      <c r="BP109" s="12">
        <f t="shared" si="1540"/>
        <v>0.75693311582381728</v>
      </c>
      <c r="BQ109" s="11">
        <v>28</v>
      </c>
      <c r="BR109" s="12">
        <f t="shared" si="1541"/>
        <v>6.0344827586206899E-2</v>
      </c>
      <c r="BS109" s="13"/>
      <c r="BT109" s="11"/>
      <c r="BU109" s="25"/>
      <c r="BV109" s="37"/>
      <c r="BW109" s="10"/>
      <c r="BX109" s="11"/>
      <c r="BY109" s="61">
        <f t="shared" si="1609"/>
        <v>609</v>
      </c>
      <c r="BZ109" s="61">
        <f t="shared" si="1610"/>
        <v>55</v>
      </c>
      <c r="CA109" s="11">
        <v>378</v>
      </c>
      <c r="CB109" s="12">
        <f t="shared" si="1542"/>
        <v>0.70114942528735635</v>
      </c>
      <c r="CC109" s="11">
        <v>49</v>
      </c>
      <c r="CD109" s="12">
        <f t="shared" si="1543"/>
        <v>0.11475409836065574</v>
      </c>
      <c r="CE109" s="13"/>
      <c r="CF109" s="11"/>
      <c r="CG109" s="25"/>
      <c r="CH109" s="37"/>
      <c r="CI109" s="10">
        <v>1</v>
      </c>
      <c r="CJ109" s="11"/>
      <c r="CK109" s="61">
        <f t="shared" si="1611"/>
        <v>605</v>
      </c>
      <c r="CL109" s="61">
        <f t="shared" si="1612"/>
        <v>56</v>
      </c>
      <c r="CM109" s="11">
        <v>383</v>
      </c>
      <c r="CN109" s="12">
        <f t="shared" si="1544"/>
        <v>0.67933884297520664</v>
      </c>
      <c r="CO109" s="11">
        <v>28</v>
      </c>
      <c r="CP109" s="12">
        <f t="shared" si="1545"/>
        <v>6.8126520681265207E-2</v>
      </c>
      <c r="CQ109" s="13"/>
      <c r="CR109" s="11"/>
      <c r="CS109" s="25"/>
      <c r="CT109" s="37"/>
      <c r="CU109" s="10">
        <v>1</v>
      </c>
      <c r="CV109" s="11"/>
      <c r="CW109" s="61">
        <f t="shared" si="1613"/>
        <v>610</v>
      </c>
      <c r="CX109" s="61">
        <f t="shared" si="1614"/>
        <v>57</v>
      </c>
      <c r="CY109" s="11">
        <v>414</v>
      </c>
      <c r="CZ109" s="12">
        <f t="shared" si="1546"/>
        <v>0.73442622950819669</v>
      </c>
      <c r="DA109" s="11">
        <v>34</v>
      </c>
      <c r="DB109" s="12">
        <f t="shared" si="1547"/>
        <v>7.5892857142857137E-2</v>
      </c>
      <c r="DC109" s="13"/>
      <c r="DD109" s="11"/>
      <c r="DE109" s="25"/>
      <c r="DF109" s="37"/>
      <c r="DG109" s="10">
        <v>1</v>
      </c>
      <c r="DH109" s="11"/>
      <c r="DI109" s="61">
        <f t="shared" si="1615"/>
        <v>607</v>
      </c>
      <c r="DJ109" s="61">
        <f t="shared" si="1616"/>
        <v>57</v>
      </c>
      <c r="DK109" s="11">
        <v>380</v>
      </c>
      <c r="DL109" s="12">
        <f t="shared" si="1548"/>
        <v>0.68204283360790774</v>
      </c>
      <c r="DM109" s="11">
        <v>34</v>
      </c>
      <c r="DN109" s="12">
        <f t="shared" si="1549"/>
        <v>8.2125603864734303E-2</v>
      </c>
      <c r="DO109" s="13"/>
      <c r="DP109" s="11"/>
      <c r="DQ109" s="25"/>
      <c r="DR109" s="37"/>
      <c r="DS109" s="10">
        <v>1</v>
      </c>
      <c r="DT109" s="11"/>
      <c r="DU109" s="61">
        <f t="shared" si="1617"/>
        <v>147</v>
      </c>
      <c r="DV109" s="61">
        <f t="shared" si="1618"/>
        <v>16</v>
      </c>
      <c r="DW109" s="11">
        <v>107</v>
      </c>
      <c r="DX109" s="12">
        <f t="shared" si="1550"/>
        <v>0.83673469387755106</v>
      </c>
      <c r="DY109" s="11">
        <v>16</v>
      </c>
      <c r="DZ109" s="12">
        <f t="shared" si="1551"/>
        <v>0.13008130081300814</v>
      </c>
      <c r="EA109" s="13"/>
      <c r="EB109" s="11"/>
      <c r="EC109" s="25"/>
      <c r="ED109" s="37"/>
      <c r="EE109" s="10"/>
      <c r="EF109" s="11"/>
      <c r="EG109" s="61">
        <f t="shared" si="1619"/>
        <v>610</v>
      </c>
      <c r="EH109" s="61">
        <f t="shared" si="1620"/>
        <v>58</v>
      </c>
      <c r="EI109" s="11">
        <v>417</v>
      </c>
      <c r="EJ109" s="12">
        <f t="shared" si="1552"/>
        <v>0.71967213114754103</v>
      </c>
      <c r="EK109" s="11">
        <v>22</v>
      </c>
      <c r="EL109" s="12">
        <f t="shared" si="1553"/>
        <v>5.011389521640091E-2</v>
      </c>
      <c r="EM109" s="13"/>
      <c r="EN109" s="11"/>
      <c r="EO109" s="25"/>
      <c r="EP109" s="37"/>
      <c r="EQ109" s="10"/>
      <c r="ER109" s="11"/>
      <c r="ES109" s="61">
        <f t="shared" si="1621"/>
        <v>610</v>
      </c>
      <c r="ET109" s="61">
        <f t="shared" si="1622"/>
        <v>55</v>
      </c>
      <c r="EU109" s="11">
        <v>428</v>
      </c>
      <c r="EV109" s="12">
        <f t="shared" si="1554"/>
        <v>0.75901639344262295</v>
      </c>
      <c r="EW109" s="11">
        <v>35</v>
      </c>
      <c r="EX109" s="12">
        <f t="shared" si="1555"/>
        <v>7.5593952483801297E-2</v>
      </c>
      <c r="EY109" s="13"/>
      <c r="EZ109" s="11"/>
      <c r="FA109" s="25"/>
      <c r="FB109" s="37"/>
      <c r="FC109" s="10"/>
      <c r="FD109" s="11"/>
      <c r="FE109" s="61">
        <f t="shared" si="1623"/>
        <v>608</v>
      </c>
      <c r="FF109" s="61">
        <f t="shared" si="1624"/>
        <v>58</v>
      </c>
      <c r="FG109" s="11">
        <v>404</v>
      </c>
      <c r="FH109" s="12">
        <f t="shared" si="1556"/>
        <v>0.70888157894736847</v>
      </c>
      <c r="FI109" s="11">
        <v>27</v>
      </c>
      <c r="FJ109" s="12">
        <f t="shared" si="1557"/>
        <v>6.2645011600928072E-2</v>
      </c>
      <c r="FK109" s="13"/>
      <c r="FL109" s="11"/>
      <c r="FM109" s="25"/>
      <c r="FN109" s="37"/>
      <c r="FO109" s="10"/>
      <c r="FP109" s="11"/>
      <c r="FQ109" s="61">
        <f t="shared" si="1625"/>
        <v>614</v>
      </c>
      <c r="FR109" s="61">
        <f t="shared" si="1626"/>
        <v>57</v>
      </c>
      <c r="FS109" s="11">
        <v>397</v>
      </c>
      <c r="FT109" s="12">
        <f t="shared" si="1558"/>
        <v>0.69055374592833874</v>
      </c>
      <c r="FU109" s="11">
        <v>27</v>
      </c>
      <c r="FV109" s="12">
        <f t="shared" si="1559"/>
        <v>6.3679245283018868E-2</v>
      </c>
      <c r="FW109" s="13"/>
      <c r="FX109" s="11"/>
      <c r="FY109" s="25"/>
      <c r="FZ109" s="37"/>
      <c r="GA109" s="10"/>
      <c r="GB109" s="11"/>
      <c r="GC109" s="61">
        <f t="shared" si="1627"/>
        <v>604</v>
      </c>
      <c r="GD109" s="61">
        <f t="shared" si="1628"/>
        <v>58</v>
      </c>
      <c r="GE109" s="11">
        <v>427</v>
      </c>
      <c r="GF109" s="12">
        <f t="shared" si="1560"/>
        <v>0.77317880794701987</v>
      </c>
      <c r="GG109" s="11">
        <v>40</v>
      </c>
      <c r="GH109" s="12">
        <f t="shared" si="1561"/>
        <v>8.5653104925053528E-2</v>
      </c>
      <c r="GI109" s="13"/>
      <c r="GJ109" s="11"/>
      <c r="GK109" s="25"/>
      <c r="GL109" s="37"/>
      <c r="GM109" s="10"/>
      <c r="GN109" s="11"/>
      <c r="GO109" s="61">
        <f t="shared" si="1629"/>
        <v>615</v>
      </c>
      <c r="GP109" s="61">
        <f t="shared" si="1630"/>
        <v>57</v>
      </c>
      <c r="GQ109" s="11">
        <v>451</v>
      </c>
      <c r="GR109" s="12">
        <f t="shared" si="1562"/>
        <v>0.76910569105691062</v>
      </c>
      <c r="GS109" s="11">
        <v>22</v>
      </c>
      <c r="GT109" s="12">
        <f t="shared" si="1563"/>
        <v>4.6511627906976744E-2</v>
      </c>
      <c r="GU109" s="13"/>
      <c r="GV109" s="11"/>
      <c r="GW109" s="25"/>
      <c r="GX109" s="37"/>
      <c r="GY109" s="10"/>
      <c r="GZ109" s="11"/>
      <c r="HA109" s="61">
        <f t="shared" si="1631"/>
        <v>142</v>
      </c>
      <c r="HB109" s="61">
        <f t="shared" si="1632"/>
        <v>17</v>
      </c>
      <c r="HC109" s="11">
        <v>98</v>
      </c>
      <c r="HD109" s="12">
        <f t="shared" si="1564"/>
        <v>0.73239436619718312</v>
      </c>
      <c r="HE109" s="11">
        <v>6</v>
      </c>
      <c r="HF109" s="12">
        <f t="shared" si="1565"/>
        <v>5.7692307692307696E-2</v>
      </c>
      <c r="HG109" s="13"/>
      <c r="HH109" s="11"/>
      <c r="HI109" s="25"/>
      <c r="HJ109" s="37"/>
      <c r="HK109" s="10">
        <v>1</v>
      </c>
      <c r="HL109" s="11">
        <v>1</v>
      </c>
      <c r="HM109" s="61">
        <f t="shared" si="1633"/>
        <v>614</v>
      </c>
      <c r="HN109" s="61">
        <f t="shared" si="1634"/>
        <v>57</v>
      </c>
      <c r="HO109" s="11">
        <v>413</v>
      </c>
      <c r="HP109" s="12">
        <f t="shared" si="1566"/>
        <v>0.72149837133550487</v>
      </c>
      <c r="HQ109" s="11">
        <v>30</v>
      </c>
      <c r="HR109" s="12">
        <f t="shared" si="1567"/>
        <v>6.772009029345373E-2</v>
      </c>
      <c r="HS109" s="13"/>
      <c r="HT109" s="11"/>
      <c r="HU109" s="25"/>
      <c r="HV109" s="37"/>
      <c r="HW109" s="10"/>
      <c r="HX109" s="11"/>
      <c r="HY109" s="61">
        <f t="shared" si="1635"/>
        <v>610</v>
      </c>
      <c r="HZ109" s="61">
        <f t="shared" si="1636"/>
        <v>58</v>
      </c>
      <c r="IA109" s="11">
        <v>402</v>
      </c>
      <c r="IB109" s="12">
        <f t="shared" si="1568"/>
        <v>0.71639344262295079</v>
      </c>
      <c r="IC109" s="11">
        <v>35</v>
      </c>
      <c r="ID109" s="12">
        <f t="shared" si="1569"/>
        <v>8.0091533180778038E-2</v>
      </c>
      <c r="IE109" s="13"/>
      <c r="IF109" s="11"/>
      <c r="IG109" s="25"/>
      <c r="IH109" s="37"/>
      <c r="II109" s="10"/>
      <c r="IJ109" s="11"/>
      <c r="IK109" s="61">
        <f t="shared" si="1637"/>
        <v>613</v>
      </c>
      <c r="IL109" s="61">
        <f t="shared" si="1638"/>
        <v>58</v>
      </c>
      <c r="IM109" s="11">
        <v>392</v>
      </c>
      <c r="IN109" s="12">
        <f t="shared" si="1570"/>
        <v>0.67373572593800979</v>
      </c>
      <c r="IO109" s="11">
        <v>21</v>
      </c>
      <c r="IP109" s="12">
        <f t="shared" si="1571"/>
        <v>5.0847457627118647E-2</v>
      </c>
      <c r="IQ109" s="13"/>
      <c r="IR109" s="11"/>
      <c r="IS109" s="25"/>
      <c r="IT109" s="37"/>
      <c r="IU109" s="10"/>
      <c r="IV109" s="11"/>
      <c r="IW109" s="61">
        <f t="shared" si="1639"/>
        <v>0</v>
      </c>
      <c r="IX109" s="61">
        <f t="shared" si="1640"/>
        <v>51</v>
      </c>
      <c r="IY109" s="11"/>
      <c r="IZ109" s="12" t="e">
        <f t="shared" si="1572"/>
        <v>#DIV/0!</v>
      </c>
      <c r="JA109" s="11"/>
      <c r="JB109" s="12" t="e">
        <f t="shared" si="1573"/>
        <v>#DIV/0!</v>
      </c>
      <c r="JC109" s="13"/>
      <c r="JD109" s="11"/>
      <c r="JE109" s="25"/>
      <c r="JF109" s="37"/>
      <c r="JG109" s="10">
        <f t="shared" si="1574"/>
        <v>6</v>
      </c>
      <c r="JH109" s="14">
        <f t="shared" si="1575"/>
        <v>1</v>
      </c>
      <c r="JI109" s="373">
        <f t="shared" si="1576"/>
        <v>11415</v>
      </c>
      <c r="JJ109" s="11">
        <f t="shared" si="711"/>
        <v>1112</v>
      </c>
      <c r="JK109" s="11">
        <f t="shared" si="1577"/>
        <v>8219</v>
      </c>
      <c r="JL109" s="79">
        <f t="shared" si="1578"/>
        <v>0.72001752080595705</v>
      </c>
      <c r="JM109" s="15">
        <f t="shared" si="1579"/>
        <v>585</v>
      </c>
      <c r="JN109" s="12">
        <f t="shared" si="1580"/>
        <v>7.1176542158413431E-2</v>
      </c>
      <c r="JO109" s="16">
        <v>60.2</v>
      </c>
      <c r="JP109" s="17">
        <v>7670</v>
      </c>
      <c r="JQ109" s="16">
        <f t="shared" si="1207"/>
        <v>93.320355274364275</v>
      </c>
      <c r="JR109" s="16">
        <v>259</v>
      </c>
      <c r="JS109" s="369">
        <f t="shared" si="1076"/>
        <v>0.44273504273504272</v>
      </c>
      <c r="JT109" s="23"/>
      <c r="JU109" s="399"/>
      <c r="JV109" s="404">
        <f t="shared" si="1582"/>
        <v>0.71702574881765635</v>
      </c>
      <c r="JW109" s="401">
        <f t="shared" si="1583"/>
        <v>0.71872530945483282</v>
      </c>
      <c r="JX109" s="406">
        <f t="shared" si="1584"/>
        <v>0.72429171038824769</v>
      </c>
      <c r="JY109" s="743"/>
      <c r="JZ109" s="690"/>
      <c r="KA109" s="746"/>
      <c r="KB109" s="719"/>
      <c r="KC109" s="716"/>
      <c r="KD109" s="716"/>
      <c r="KE109" s="716"/>
      <c r="KF109" s="716"/>
      <c r="KG109" s="760"/>
      <c r="KH109" s="758"/>
      <c r="KI109" s="67">
        <f t="shared" si="1591"/>
        <v>1</v>
      </c>
      <c r="KJ109" s="430">
        <f t="shared" ref="KJ109" si="1655">KI109/KB108</f>
        <v>2.6219192448872575E-4</v>
      </c>
      <c r="KK109" s="67">
        <f t="shared" si="1593"/>
        <v>4</v>
      </c>
      <c r="KL109" s="425">
        <f t="shared" ref="KL109" si="1656">KK109/KD108</f>
        <v>1.0484927916120576E-3</v>
      </c>
      <c r="KM109" s="67">
        <f t="shared" si="1595"/>
        <v>1</v>
      </c>
      <c r="KN109" s="425">
        <f>KM109/KF108</f>
        <v>2.6143790849673205E-4</v>
      </c>
    </row>
    <row r="110" spans="1:300" ht="20.25" thickTop="1" thickBot="1" x14ac:dyDescent="0.3">
      <c r="A110" s="734"/>
      <c r="B110" s="436">
        <f t="shared" si="1596"/>
        <v>45679</v>
      </c>
      <c r="C110" s="10"/>
      <c r="D110" s="11"/>
      <c r="E110" s="61">
        <f t="shared" si="1597"/>
        <v>603</v>
      </c>
      <c r="F110" s="61">
        <f t="shared" si="1598"/>
        <v>54</v>
      </c>
      <c r="G110" s="11">
        <v>400</v>
      </c>
      <c r="H110" s="12">
        <f t="shared" si="1530"/>
        <v>0.70646766169154229</v>
      </c>
      <c r="I110" s="11">
        <v>26</v>
      </c>
      <c r="J110" s="12">
        <f t="shared" si="1531"/>
        <v>6.1032863849765258E-2</v>
      </c>
      <c r="K110" s="13"/>
      <c r="L110" s="11"/>
      <c r="M110" s="38"/>
      <c r="N110" s="39"/>
      <c r="O110" s="10">
        <v>1</v>
      </c>
      <c r="P110" s="11"/>
      <c r="Q110" s="61">
        <f t="shared" si="1599"/>
        <v>616</v>
      </c>
      <c r="R110" s="61">
        <f t="shared" si="1600"/>
        <v>55</v>
      </c>
      <c r="S110" s="11">
        <v>408</v>
      </c>
      <c r="T110" s="12">
        <f t="shared" si="1532"/>
        <v>0.7142857142857143</v>
      </c>
      <c r="U110" s="11">
        <v>32</v>
      </c>
      <c r="V110" s="12">
        <f t="shared" si="1533"/>
        <v>7.2727272727272724E-2</v>
      </c>
      <c r="W110" s="13"/>
      <c r="X110" s="11"/>
      <c r="Y110" s="38"/>
      <c r="Z110" s="39"/>
      <c r="AA110" s="10"/>
      <c r="AB110" s="11"/>
      <c r="AC110" s="61">
        <f t="shared" si="1601"/>
        <v>617</v>
      </c>
      <c r="AD110" s="61">
        <f t="shared" si="1602"/>
        <v>55</v>
      </c>
      <c r="AE110" s="11">
        <v>394</v>
      </c>
      <c r="AF110" s="12">
        <f t="shared" si="1534"/>
        <v>0.68071312803889794</v>
      </c>
      <c r="AG110" s="11">
        <v>26</v>
      </c>
      <c r="AH110" s="12">
        <f t="shared" si="1535"/>
        <v>6.1904761904761907E-2</v>
      </c>
      <c r="AI110" s="13"/>
      <c r="AJ110" s="11"/>
      <c r="AK110" s="38"/>
      <c r="AL110" s="39"/>
      <c r="AM110" s="10">
        <v>1</v>
      </c>
      <c r="AN110" s="11"/>
      <c r="AO110" s="61">
        <f t="shared" si="1603"/>
        <v>139</v>
      </c>
      <c r="AP110" s="61">
        <f t="shared" si="1604"/>
        <v>14</v>
      </c>
      <c r="AQ110" s="11">
        <v>86</v>
      </c>
      <c r="AR110" s="12">
        <f t="shared" si="1536"/>
        <v>0.73381294964028776</v>
      </c>
      <c r="AS110" s="11">
        <v>16</v>
      </c>
      <c r="AT110" s="12">
        <f t="shared" si="1537"/>
        <v>0.15686274509803921</v>
      </c>
      <c r="AU110" s="13"/>
      <c r="AV110" s="11"/>
      <c r="AW110" s="38"/>
      <c r="AX110" s="39"/>
      <c r="AY110" s="10"/>
      <c r="AZ110" s="11"/>
      <c r="BA110" s="61">
        <f t="shared" si="1605"/>
        <v>607</v>
      </c>
      <c r="BB110" s="61">
        <f t="shared" si="1606"/>
        <v>55</v>
      </c>
      <c r="BC110" s="11">
        <v>370</v>
      </c>
      <c r="BD110" s="12">
        <f t="shared" si="1538"/>
        <v>0.64744645799011535</v>
      </c>
      <c r="BE110" s="11">
        <v>23</v>
      </c>
      <c r="BF110" s="12">
        <f t="shared" si="1539"/>
        <v>5.8524173027989825E-2</v>
      </c>
      <c r="BG110" s="13"/>
      <c r="BH110" s="11"/>
      <c r="BI110" s="38"/>
      <c r="BJ110" s="39"/>
      <c r="BK110" s="10"/>
      <c r="BL110" s="11"/>
      <c r="BM110" s="61">
        <f t="shared" si="1607"/>
        <v>613</v>
      </c>
      <c r="BN110" s="61">
        <f t="shared" si="1608"/>
        <v>54</v>
      </c>
      <c r="BO110" s="11">
        <v>391</v>
      </c>
      <c r="BP110" s="12">
        <f t="shared" si="1540"/>
        <v>0.69004893964110925</v>
      </c>
      <c r="BQ110" s="11">
        <v>32</v>
      </c>
      <c r="BR110" s="12">
        <f t="shared" si="1541"/>
        <v>7.5650118203309691E-2</v>
      </c>
      <c r="BS110" s="13"/>
      <c r="BT110" s="11"/>
      <c r="BU110" s="38"/>
      <c r="BV110" s="39"/>
      <c r="BW110" s="10">
        <v>1</v>
      </c>
      <c r="BX110" s="11"/>
      <c r="BY110" s="61">
        <f t="shared" si="1609"/>
        <v>608</v>
      </c>
      <c r="BZ110" s="61">
        <f t="shared" si="1610"/>
        <v>55</v>
      </c>
      <c r="CA110" s="11">
        <v>363</v>
      </c>
      <c r="CB110" s="12">
        <f t="shared" si="1542"/>
        <v>0.67598684210526316</v>
      </c>
      <c r="CC110" s="11">
        <v>48</v>
      </c>
      <c r="CD110" s="12">
        <f t="shared" si="1543"/>
        <v>0.11678832116788321</v>
      </c>
      <c r="CE110" s="13"/>
      <c r="CF110" s="11"/>
      <c r="CG110" s="38"/>
      <c r="CH110" s="39"/>
      <c r="CI110" s="10">
        <v>1</v>
      </c>
      <c r="CJ110" s="11"/>
      <c r="CK110" s="61">
        <f t="shared" si="1611"/>
        <v>604</v>
      </c>
      <c r="CL110" s="61">
        <f t="shared" si="1612"/>
        <v>56</v>
      </c>
      <c r="CM110" s="11">
        <v>384</v>
      </c>
      <c r="CN110" s="12">
        <f t="shared" si="1544"/>
        <v>0.68211920529801329</v>
      </c>
      <c r="CO110" s="11">
        <v>28</v>
      </c>
      <c r="CP110" s="12">
        <f t="shared" si="1545"/>
        <v>6.7961165048543687E-2</v>
      </c>
      <c r="CQ110" s="13"/>
      <c r="CR110" s="11"/>
      <c r="CS110" s="38"/>
      <c r="CT110" s="39"/>
      <c r="CU110" s="10"/>
      <c r="CV110" s="11"/>
      <c r="CW110" s="61">
        <f t="shared" si="1613"/>
        <v>610</v>
      </c>
      <c r="CX110" s="61">
        <f t="shared" si="1614"/>
        <v>57</v>
      </c>
      <c r="CY110" s="11">
        <v>360</v>
      </c>
      <c r="CZ110" s="12">
        <f t="shared" si="1546"/>
        <v>0.63770491803278684</v>
      </c>
      <c r="DA110" s="11">
        <v>29</v>
      </c>
      <c r="DB110" s="12">
        <f t="shared" si="1547"/>
        <v>7.4550128534704371E-2</v>
      </c>
      <c r="DC110" s="13"/>
      <c r="DD110" s="11"/>
      <c r="DE110" s="38"/>
      <c r="DF110" s="39"/>
      <c r="DG110" s="10"/>
      <c r="DH110" s="11"/>
      <c r="DI110" s="61">
        <f t="shared" si="1615"/>
        <v>607</v>
      </c>
      <c r="DJ110" s="61">
        <f t="shared" si="1616"/>
        <v>57</v>
      </c>
      <c r="DK110" s="11">
        <v>384</v>
      </c>
      <c r="DL110" s="12">
        <f t="shared" si="1548"/>
        <v>0.67545304777594728</v>
      </c>
      <c r="DM110" s="11">
        <v>26</v>
      </c>
      <c r="DN110" s="12">
        <f t="shared" si="1549"/>
        <v>6.3414634146341464E-2</v>
      </c>
      <c r="DO110" s="13"/>
      <c r="DP110" s="11"/>
      <c r="DQ110" s="38"/>
      <c r="DR110" s="39"/>
      <c r="DS110" s="10"/>
      <c r="DT110" s="11"/>
      <c r="DU110" s="61">
        <f t="shared" si="1617"/>
        <v>147</v>
      </c>
      <c r="DV110" s="61">
        <f t="shared" si="1618"/>
        <v>16</v>
      </c>
      <c r="DW110" s="11">
        <v>101</v>
      </c>
      <c r="DX110" s="12">
        <f t="shared" si="1550"/>
        <v>0.76190476190476186</v>
      </c>
      <c r="DY110" s="11">
        <v>11</v>
      </c>
      <c r="DZ110" s="12">
        <f t="shared" si="1551"/>
        <v>9.8214285714285712E-2</v>
      </c>
      <c r="EA110" s="13"/>
      <c r="EB110" s="11"/>
      <c r="EC110" s="38"/>
      <c r="ED110" s="39"/>
      <c r="EE110" s="10"/>
      <c r="EF110" s="11"/>
      <c r="EG110" s="61">
        <f t="shared" si="1619"/>
        <v>610</v>
      </c>
      <c r="EH110" s="61">
        <f t="shared" si="1620"/>
        <v>58</v>
      </c>
      <c r="EI110" s="11">
        <v>399</v>
      </c>
      <c r="EJ110" s="12">
        <f t="shared" si="1552"/>
        <v>0.69672131147540983</v>
      </c>
      <c r="EK110" s="11">
        <v>26</v>
      </c>
      <c r="EL110" s="12">
        <f t="shared" si="1553"/>
        <v>6.1176470588235297E-2</v>
      </c>
      <c r="EM110" s="13"/>
      <c r="EN110" s="11"/>
      <c r="EO110" s="38"/>
      <c r="EP110" s="39"/>
      <c r="EQ110" s="10"/>
      <c r="ER110" s="11"/>
      <c r="ES110" s="61">
        <f t="shared" si="1621"/>
        <v>610</v>
      </c>
      <c r="ET110" s="61">
        <f t="shared" si="1622"/>
        <v>55</v>
      </c>
      <c r="EU110" s="11">
        <v>386</v>
      </c>
      <c r="EV110" s="12">
        <f t="shared" si="1554"/>
        <v>0.66393442622950816</v>
      </c>
      <c r="EW110" s="11">
        <v>19</v>
      </c>
      <c r="EX110" s="12">
        <f t="shared" si="1555"/>
        <v>4.6913580246913583E-2</v>
      </c>
      <c r="EY110" s="13"/>
      <c r="EZ110" s="11"/>
      <c r="FA110" s="38"/>
      <c r="FB110" s="39"/>
      <c r="FC110" s="10"/>
      <c r="FD110" s="11"/>
      <c r="FE110" s="61">
        <f t="shared" si="1623"/>
        <v>608</v>
      </c>
      <c r="FF110" s="61">
        <f t="shared" si="1624"/>
        <v>58</v>
      </c>
      <c r="FG110" s="11">
        <v>387</v>
      </c>
      <c r="FH110" s="12">
        <f t="shared" si="1556"/>
        <v>0.68585526315789469</v>
      </c>
      <c r="FI110" s="11">
        <v>30</v>
      </c>
      <c r="FJ110" s="12">
        <f t="shared" si="1557"/>
        <v>7.1942446043165464E-2</v>
      </c>
      <c r="FK110" s="13"/>
      <c r="FL110" s="11"/>
      <c r="FM110" s="38"/>
      <c r="FN110" s="39"/>
      <c r="FO110" s="10"/>
      <c r="FP110" s="11"/>
      <c r="FQ110" s="61">
        <f t="shared" si="1625"/>
        <v>614</v>
      </c>
      <c r="FR110" s="61">
        <f t="shared" si="1626"/>
        <v>57</v>
      </c>
      <c r="FS110" s="11">
        <v>382</v>
      </c>
      <c r="FT110" s="12">
        <f t="shared" si="1558"/>
        <v>0.66123778501628661</v>
      </c>
      <c r="FU110" s="11">
        <v>24</v>
      </c>
      <c r="FV110" s="12">
        <f t="shared" si="1559"/>
        <v>5.9113300492610835E-2</v>
      </c>
      <c r="FW110" s="13"/>
      <c r="FX110" s="11"/>
      <c r="FY110" s="38"/>
      <c r="FZ110" s="39"/>
      <c r="GA110" s="10"/>
      <c r="GB110" s="11"/>
      <c r="GC110" s="61">
        <f t="shared" si="1627"/>
        <v>604</v>
      </c>
      <c r="GD110" s="61">
        <f t="shared" si="1628"/>
        <v>58</v>
      </c>
      <c r="GE110" s="11">
        <v>374</v>
      </c>
      <c r="GF110" s="12">
        <f t="shared" si="1560"/>
        <v>0.66887417218543044</v>
      </c>
      <c r="GG110" s="11">
        <v>30</v>
      </c>
      <c r="GH110" s="12">
        <f t="shared" si="1561"/>
        <v>7.4257425742574254E-2</v>
      </c>
      <c r="GI110" s="13"/>
      <c r="GJ110" s="11"/>
      <c r="GK110" s="38"/>
      <c r="GL110" s="39"/>
      <c r="GM110" s="10"/>
      <c r="GN110" s="11"/>
      <c r="GO110" s="61">
        <f t="shared" si="1629"/>
        <v>615</v>
      </c>
      <c r="GP110" s="61">
        <f t="shared" si="1630"/>
        <v>57</v>
      </c>
      <c r="GQ110" s="11">
        <v>346</v>
      </c>
      <c r="GR110" s="12">
        <f t="shared" si="1562"/>
        <v>0.6</v>
      </c>
      <c r="GS110" s="11">
        <v>23</v>
      </c>
      <c r="GT110" s="12">
        <f t="shared" si="1563"/>
        <v>6.2330623306233061E-2</v>
      </c>
      <c r="GU110" s="13"/>
      <c r="GV110" s="11"/>
      <c r="GW110" s="38"/>
      <c r="GX110" s="39"/>
      <c r="GY110" s="10"/>
      <c r="GZ110" s="11"/>
      <c r="HA110" s="61">
        <f t="shared" si="1631"/>
        <v>142</v>
      </c>
      <c r="HB110" s="61">
        <f t="shared" si="1632"/>
        <v>17</v>
      </c>
      <c r="HC110" s="11">
        <v>73</v>
      </c>
      <c r="HD110" s="12">
        <f t="shared" si="1564"/>
        <v>0.57746478873239437</v>
      </c>
      <c r="HE110" s="11">
        <v>9</v>
      </c>
      <c r="HF110" s="12">
        <f t="shared" si="1565"/>
        <v>0.10975609756097561</v>
      </c>
      <c r="HG110" s="13"/>
      <c r="HH110" s="11"/>
      <c r="HI110" s="38"/>
      <c r="HJ110" s="39"/>
      <c r="HK110" s="10"/>
      <c r="HL110" s="11"/>
      <c r="HM110" s="61">
        <f t="shared" si="1633"/>
        <v>614</v>
      </c>
      <c r="HN110" s="61">
        <f t="shared" si="1634"/>
        <v>57</v>
      </c>
      <c r="HO110" s="11">
        <v>371</v>
      </c>
      <c r="HP110" s="12">
        <f t="shared" si="1566"/>
        <v>0.64657980456026054</v>
      </c>
      <c r="HQ110" s="11">
        <v>26</v>
      </c>
      <c r="HR110" s="12">
        <f t="shared" si="1567"/>
        <v>6.5491183879093195E-2</v>
      </c>
      <c r="HS110" s="13"/>
      <c r="HT110" s="11"/>
      <c r="HU110" s="38"/>
      <c r="HV110" s="39"/>
      <c r="HW110" s="10"/>
      <c r="HX110" s="11"/>
      <c r="HY110" s="61">
        <f t="shared" si="1635"/>
        <v>610</v>
      </c>
      <c r="HZ110" s="61">
        <f t="shared" si="1636"/>
        <v>58</v>
      </c>
      <c r="IA110" s="11">
        <v>402</v>
      </c>
      <c r="IB110" s="12">
        <f t="shared" si="1568"/>
        <v>0.71311475409836067</v>
      </c>
      <c r="IC110" s="11">
        <v>33</v>
      </c>
      <c r="ID110" s="12">
        <f t="shared" si="1569"/>
        <v>7.586206896551724E-2</v>
      </c>
      <c r="IE110" s="13"/>
      <c r="IF110" s="11"/>
      <c r="IG110" s="38"/>
      <c r="IH110" s="39"/>
      <c r="II110" s="10"/>
      <c r="IJ110" s="11"/>
      <c r="IK110" s="61">
        <f t="shared" si="1637"/>
        <v>613</v>
      </c>
      <c r="IL110" s="61">
        <f t="shared" si="1638"/>
        <v>58</v>
      </c>
      <c r="IM110" s="11">
        <v>420</v>
      </c>
      <c r="IN110" s="12">
        <f t="shared" si="1570"/>
        <v>0.72430668841761825</v>
      </c>
      <c r="IO110" s="11">
        <v>24</v>
      </c>
      <c r="IP110" s="12">
        <f t="shared" si="1571"/>
        <v>5.4054054054054057E-2</v>
      </c>
      <c r="IQ110" s="13"/>
      <c r="IR110" s="11"/>
      <c r="IS110" s="38"/>
      <c r="IT110" s="39"/>
      <c r="IU110" s="10"/>
      <c r="IV110" s="11"/>
      <c r="IW110" s="61">
        <f t="shared" si="1639"/>
        <v>0</v>
      </c>
      <c r="IX110" s="61">
        <f t="shared" si="1640"/>
        <v>51</v>
      </c>
      <c r="IY110" s="11"/>
      <c r="IZ110" s="12" t="e">
        <f t="shared" si="1572"/>
        <v>#DIV/0!</v>
      </c>
      <c r="JA110" s="11"/>
      <c r="JB110" s="12" t="e">
        <f t="shared" si="1573"/>
        <v>#DIV/0!</v>
      </c>
      <c r="JC110" s="13"/>
      <c r="JD110" s="11"/>
      <c r="JE110" s="38"/>
      <c r="JF110" s="39"/>
      <c r="JG110" s="10">
        <f t="shared" si="1574"/>
        <v>4</v>
      </c>
      <c r="JH110" s="14">
        <f t="shared" si="1575"/>
        <v>0</v>
      </c>
      <c r="JI110" s="373">
        <f t="shared" si="1576"/>
        <v>11411</v>
      </c>
      <c r="JJ110" s="11">
        <f t="shared" si="711"/>
        <v>1112</v>
      </c>
      <c r="JK110" s="11">
        <f t="shared" si="1577"/>
        <v>7722</v>
      </c>
      <c r="JL110" s="79">
        <f t="shared" si="1578"/>
        <v>0.67671545000438171</v>
      </c>
      <c r="JM110" s="15">
        <f t="shared" si="1579"/>
        <v>541</v>
      </c>
      <c r="JN110" s="12">
        <f t="shared" si="1580"/>
        <v>7.0059570059570059E-2</v>
      </c>
      <c r="JO110" s="16">
        <v>59.7</v>
      </c>
      <c r="JP110" s="17">
        <v>7150</v>
      </c>
      <c r="JQ110" s="16">
        <f t="shared" si="1207"/>
        <v>92.592592592592595</v>
      </c>
      <c r="JR110" s="16">
        <v>207</v>
      </c>
      <c r="JS110" s="369">
        <f t="shared" si="1076"/>
        <v>0.38262476894639558</v>
      </c>
      <c r="JT110" s="23"/>
      <c r="JU110" s="399"/>
      <c r="JV110" s="404">
        <f t="shared" si="1582"/>
        <v>0.68761504075729685</v>
      </c>
      <c r="JW110" s="401">
        <f t="shared" si="1583"/>
        <v>0.67702845100105369</v>
      </c>
      <c r="JX110" s="406">
        <f t="shared" si="1584"/>
        <v>0.66552990556138514</v>
      </c>
      <c r="JY110" s="743"/>
      <c r="JZ110" s="690"/>
      <c r="KA110" s="746"/>
      <c r="KB110" s="718">
        <f t="shared" ref="KB110" si="1657">KB101+KB106</f>
        <v>142</v>
      </c>
      <c r="KC110" s="763">
        <f t="shared" ref="KC110" si="1658">KB110/$KB$10</f>
        <v>3.5994930291508236E-2</v>
      </c>
      <c r="KD110" s="714">
        <f t="shared" ref="KD110" si="1659">KD101+KD106</f>
        <v>146</v>
      </c>
      <c r="KE110" s="763">
        <f t="shared" ref="KE110" si="1660">KD110/$KD$10</f>
        <v>3.7037037037037035E-2</v>
      </c>
      <c r="KF110" s="714">
        <f t="shared" ref="KF110" si="1661">KF101+KF106</f>
        <v>135</v>
      </c>
      <c r="KG110" s="770">
        <f t="shared" ref="KG110" si="1662">KF110/$KF$10</f>
        <v>3.4203192297947806E-2</v>
      </c>
      <c r="KH110" s="761" t="s">
        <v>144</v>
      </c>
      <c r="KI110" s="304">
        <f t="shared" si="1591"/>
        <v>2</v>
      </c>
      <c r="KJ110" s="431">
        <f t="shared" ref="KJ110" si="1663">KI110/KB108</f>
        <v>5.243838489774515E-4</v>
      </c>
      <c r="KK110" s="304">
        <f t="shared" si="1593"/>
        <v>1</v>
      </c>
      <c r="KL110" s="422">
        <f t="shared" ref="KL110" si="1664">KK110/KD108</f>
        <v>2.6212319790301441E-4</v>
      </c>
      <c r="KM110" s="304">
        <f t="shared" si="1595"/>
        <v>0</v>
      </c>
      <c r="KN110" s="422">
        <f>KM110/KF108</f>
        <v>0</v>
      </c>
    </row>
    <row r="111" spans="1:300" ht="19.5" thickBot="1" x14ac:dyDescent="0.3">
      <c r="A111" s="734"/>
      <c r="B111" s="437"/>
      <c r="C111" s="26">
        <f>SUM(C104:C110)</f>
        <v>0</v>
      </c>
      <c r="D111" s="27">
        <f>SUM(D104:D110)</f>
        <v>0</v>
      </c>
      <c r="E111" s="27"/>
      <c r="F111" s="27"/>
      <c r="G111" s="27">
        <f>SUM(G104:G110)</f>
        <v>2980</v>
      </c>
      <c r="H111" s="28">
        <f>((G111+I111)/7)/E110</f>
        <v>0.76545842217484006</v>
      </c>
      <c r="I111" s="27">
        <f>SUM(I104:I110)</f>
        <v>251</v>
      </c>
      <c r="J111" s="28">
        <f>(I111/(I111+G111))</f>
        <v>7.7684927267099968E-2</v>
      </c>
      <c r="K111" s="27"/>
      <c r="L111" s="27"/>
      <c r="M111" s="29" t="e">
        <f>M109/M108*100-100</f>
        <v>#DIV/0!</v>
      </c>
      <c r="N111" s="60" t="e">
        <f>N109/N108*100-100</f>
        <v>#DIV/0!</v>
      </c>
      <c r="O111" s="26">
        <f>SUM(O104:O110)</f>
        <v>2</v>
      </c>
      <c r="P111" s="27">
        <f>SUM(P104:P110)</f>
        <v>0</v>
      </c>
      <c r="Q111" s="27"/>
      <c r="R111" s="27"/>
      <c r="S111" s="27">
        <f>SUM(S104:S110)</f>
        <v>2957</v>
      </c>
      <c r="T111" s="28">
        <f>((S111+U111)/7)/Q110</f>
        <v>0.73863636363636365</v>
      </c>
      <c r="U111" s="27">
        <f>SUM(U104:U110)</f>
        <v>228</v>
      </c>
      <c r="V111" s="28">
        <f>(U111/(U111+S111))</f>
        <v>7.158555729984302E-2</v>
      </c>
      <c r="W111" s="27"/>
      <c r="X111" s="27"/>
      <c r="Y111" s="29" t="e">
        <f>Y109/Y108*100-100</f>
        <v>#DIV/0!</v>
      </c>
      <c r="Z111" s="60" t="e">
        <f>Z109/Z108*100-100</f>
        <v>#DIV/0!</v>
      </c>
      <c r="AA111" s="26">
        <f>SUM(AA104:AA110)</f>
        <v>1</v>
      </c>
      <c r="AB111" s="27">
        <f>SUM(AB104:AB110)</f>
        <v>0</v>
      </c>
      <c r="AC111" s="27"/>
      <c r="AD111" s="27"/>
      <c r="AE111" s="27">
        <f>SUM(AE104:AE110)</f>
        <v>2728</v>
      </c>
      <c r="AF111" s="28">
        <f>((AE111+AG111)/7)/AC110</f>
        <v>0.68302847881454043</v>
      </c>
      <c r="AG111" s="27">
        <f>SUM(AG104:AG110)</f>
        <v>222</v>
      </c>
      <c r="AH111" s="28">
        <f>(AG111/(AG111+AE111))</f>
        <v>7.5254237288135586E-2</v>
      </c>
      <c r="AI111" s="27"/>
      <c r="AJ111" s="27"/>
      <c r="AK111" s="29" t="e">
        <f>AK109/AK108*100-100</f>
        <v>#DIV/0!</v>
      </c>
      <c r="AL111" s="60" t="e">
        <f>AL109/AL108*100-100</f>
        <v>#DIV/0!</v>
      </c>
      <c r="AM111" s="26">
        <f>SUM(AM104:AM110)</f>
        <v>4</v>
      </c>
      <c r="AN111" s="27">
        <f>SUM(AN104:AN110)</f>
        <v>0</v>
      </c>
      <c r="AO111" s="27"/>
      <c r="AP111" s="27"/>
      <c r="AQ111" s="27">
        <f>SUM(AQ104:AQ110)</f>
        <v>656</v>
      </c>
      <c r="AR111" s="28">
        <f>((AQ111+AS111)/7)/AO110</f>
        <v>0.76978417266187049</v>
      </c>
      <c r="AS111" s="27">
        <f>SUM(AS104:AS110)</f>
        <v>93</v>
      </c>
      <c r="AT111" s="28">
        <f>(AS111/(AS111+AQ111))</f>
        <v>0.12416555407209613</v>
      </c>
      <c r="AU111" s="27"/>
      <c r="AV111" s="27"/>
      <c r="AW111" s="29" t="e">
        <f>AW109/AW108*100-100</f>
        <v>#DIV/0!</v>
      </c>
      <c r="AX111" s="60" t="e">
        <f>AX109/AX108*100-100</f>
        <v>#DIV/0!</v>
      </c>
      <c r="AY111" s="26">
        <f>SUM(AY104:AY110)</f>
        <v>0</v>
      </c>
      <c r="AZ111" s="27">
        <f>SUM(AZ104:AZ110)</f>
        <v>0</v>
      </c>
      <c r="BA111" s="27"/>
      <c r="BB111" s="27"/>
      <c r="BC111" s="27">
        <f>SUM(BC104:BC110)</f>
        <v>2640</v>
      </c>
      <c r="BD111" s="28">
        <f>((BC111+BE111)/7)/BA110</f>
        <v>0.66180277712402924</v>
      </c>
      <c r="BE111" s="27">
        <f>SUM(BE104:BE110)</f>
        <v>172</v>
      </c>
      <c r="BF111" s="28">
        <f>(BE111/(BE111+BC111))</f>
        <v>6.1166429587482217E-2</v>
      </c>
      <c r="BG111" s="27"/>
      <c r="BH111" s="27"/>
      <c r="BI111" s="29" t="e">
        <f>BI109/BI108*100-100</f>
        <v>#DIV/0!</v>
      </c>
      <c r="BJ111" s="60" t="e">
        <f>BJ109/BJ108*100-100</f>
        <v>#DIV/0!</v>
      </c>
      <c r="BK111" s="26">
        <f>SUM(BK104:BK110)</f>
        <v>3</v>
      </c>
      <c r="BL111" s="27">
        <f>SUM(BL104:BL110)</f>
        <v>0</v>
      </c>
      <c r="BM111" s="27"/>
      <c r="BN111" s="27"/>
      <c r="BO111" s="27">
        <f>SUM(BO104:BO110)</f>
        <v>2948</v>
      </c>
      <c r="BP111" s="28">
        <f>((BO111+BQ111)/7)/BM110</f>
        <v>0.7191796783966441</v>
      </c>
      <c r="BQ111" s="27">
        <f>SUM(BQ104:BQ110)</f>
        <v>138</v>
      </c>
      <c r="BR111" s="28">
        <f>(BQ111/(BQ111+BO111))</f>
        <v>4.4718081659105638E-2</v>
      </c>
      <c r="BS111" s="27"/>
      <c r="BT111" s="27"/>
      <c r="BU111" s="29" t="e">
        <f>BU109/BU108*100-100</f>
        <v>#DIV/0!</v>
      </c>
      <c r="BV111" s="60" t="e">
        <f>BV109/BV108*100-100</f>
        <v>#DIV/0!</v>
      </c>
      <c r="BW111" s="26">
        <f>SUM(BW104:BW110)</f>
        <v>1</v>
      </c>
      <c r="BX111" s="27">
        <f>SUM(BX104:BX110)</f>
        <v>0</v>
      </c>
      <c r="BY111" s="27"/>
      <c r="BZ111" s="27"/>
      <c r="CA111" s="27">
        <f>SUM(CA104:CA110)</f>
        <v>2728</v>
      </c>
      <c r="CB111" s="28">
        <f>((CA111+CC111)/7)/BY110</f>
        <v>0.70770676691729317</v>
      </c>
      <c r="CC111" s="27">
        <f>SUM(CC104:CC110)</f>
        <v>284</v>
      </c>
      <c r="CD111" s="28">
        <f>(CC111/(CC111+CA111))</f>
        <v>9.4289508632138114E-2</v>
      </c>
      <c r="CE111" s="27"/>
      <c r="CF111" s="27"/>
      <c r="CG111" s="29" t="e">
        <f>CG109/CG108*100-100</f>
        <v>#DIV/0!</v>
      </c>
      <c r="CH111" s="60" t="e">
        <f>CH109/CH108*100-100</f>
        <v>#DIV/0!</v>
      </c>
      <c r="CI111" s="26">
        <f>SUM(CI104:CI110)</f>
        <v>4</v>
      </c>
      <c r="CJ111" s="27">
        <f>SUM(CJ104:CJ110)</f>
        <v>0</v>
      </c>
      <c r="CK111" s="27"/>
      <c r="CL111" s="27"/>
      <c r="CM111" s="27">
        <f>SUM(CM104:CM110)</f>
        <v>2730</v>
      </c>
      <c r="CN111" s="28">
        <f>((CM111+CO111)/7)/CK110</f>
        <v>0.69039735099337751</v>
      </c>
      <c r="CO111" s="27">
        <f>SUM(CO104:CO110)</f>
        <v>189</v>
      </c>
      <c r="CP111" s="28">
        <f>(CO111/(CO111+CM111))</f>
        <v>6.4748201438848921E-2</v>
      </c>
      <c r="CQ111" s="27"/>
      <c r="CR111" s="27"/>
      <c r="CS111" s="29" t="e">
        <f>CS109/CS108*100-100</f>
        <v>#DIV/0!</v>
      </c>
      <c r="CT111" s="60" t="e">
        <f>CT109/CT108*100-100</f>
        <v>#DIV/0!</v>
      </c>
      <c r="CU111" s="26">
        <f>SUM(CU104:CU110)</f>
        <v>4</v>
      </c>
      <c r="CV111" s="27">
        <f>SUM(CV104:CV110)</f>
        <v>0</v>
      </c>
      <c r="CW111" s="27"/>
      <c r="CX111" s="27"/>
      <c r="CY111" s="27">
        <f>SUM(CY104:CY110)</f>
        <v>2742</v>
      </c>
      <c r="CZ111" s="28">
        <f>((CY111+DA111)/7)/CW110</f>
        <v>0.68946135831381727</v>
      </c>
      <c r="DA111" s="27">
        <f>SUM(DA104:DA110)</f>
        <v>202</v>
      </c>
      <c r="DB111" s="28">
        <f>(DA111/(DA111+CY111))</f>
        <v>6.8614130434782608E-2</v>
      </c>
      <c r="DC111" s="27"/>
      <c r="DD111" s="27"/>
      <c r="DE111" s="29" t="e">
        <f>DE109/DE108*100-100</f>
        <v>#DIV/0!</v>
      </c>
      <c r="DF111" s="60" t="e">
        <f>DF109/DF108*100-100</f>
        <v>#DIV/0!</v>
      </c>
      <c r="DG111" s="26">
        <f>SUM(DG104:DG110)</f>
        <v>1</v>
      </c>
      <c r="DH111" s="27">
        <f>SUM(DH104:DH110)</f>
        <v>0</v>
      </c>
      <c r="DI111" s="27"/>
      <c r="DJ111" s="27"/>
      <c r="DK111" s="27">
        <f>SUM(DK104:DK110)</f>
        <v>2770</v>
      </c>
      <c r="DL111" s="28">
        <f>((DK111+DM111)/7)/DI110</f>
        <v>0.69498705577783004</v>
      </c>
      <c r="DM111" s="27">
        <f>SUM(DM104:DM110)</f>
        <v>183</v>
      </c>
      <c r="DN111" s="28">
        <f>(DM111/(DM111+DK111))</f>
        <v>6.1970877074161872E-2</v>
      </c>
      <c r="DO111" s="27"/>
      <c r="DP111" s="27"/>
      <c r="DQ111" s="29" t="e">
        <f>DQ109/DQ108*100-100</f>
        <v>#DIV/0!</v>
      </c>
      <c r="DR111" s="60" t="e">
        <f>DR109/DR108*100-100</f>
        <v>#DIV/0!</v>
      </c>
      <c r="DS111" s="26">
        <f>SUM(DS104:DS110)</f>
        <v>5</v>
      </c>
      <c r="DT111" s="27">
        <f>SUM(DT104:DT110)</f>
        <v>0</v>
      </c>
      <c r="DU111" s="27"/>
      <c r="DV111" s="27"/>
      <c r="DW111" s="27">
        <f>SUM(DW104:DW110)</f>
        <v>732</v>
      </c>
      <c r="DX111" s="28">
        <f>((DW111+DY111)/7)/DU110</f>
        <v>0.77453838678328479</v>
      </c>
      <c r="DY111" s="27">
        <f>SUM(DY104:DY110)</f>
        <v>65</v>
      </c>
      <c r="DZ111" s="28">
        <f>(DY111/(DY111+DW111))</f>
        <v>8.1555834378920958E-2</v>
      </c>
      <c r="EA111" s="27"/>
      <c r="EB111" s="27"/>
      <c r="EC111" s="29" t="e">
        <f>EC109/EC108*100-100</f>
        <v>#DIV/0!</v>
      </c>
      <c r="ED111" s="60" t="e">
        <f>ED109/ED108*100-100</f>
        <v>#DIV/0!</v>
      </c>
      <c r="EE111" s="26">
        <f>SUM(EE104:EE110)</f>
        <v>1</v>
      </c>
      <c r="EF111" s="27">
        <f>SUM(EF104:EF110)</f>
        <v>0</v>
      </c>
      <c r="EG111" s="27"/>
      <c r="EH111" s="27"/>
      <c r="EI111" s="27">
        <f>SUM(EI104:EI110)</f>
        <v>2876</v>
      </c>
      <c r="EJ111" s="28">
        <f>((EI111+EK111)/7)/EG110</f>
        <v>0.71170960187353638</v>
      </c>
      <c r="EK111" s="27">
        <f>SUM(EK104:EK110)</f>
        <v>163</v>
      </c>
      <c r="EL111" s="28">
        <f>(EK111/(EK111+EI111))</f>
        <v>5.3636064494899639E-2</v>
      </c>
      <c r="EM111" s="27"/>
      <c r="EN111" s="27"/>
      <c r="EO111" s="29" t="e">
        <f>EO109/EO108*100-100</f>
        <v>#DIV/0!</v>
      </c>
      <c r="EP111" s="60" t="e">
        <f>EP109/EP108*100-100</f>
        <v>#DIV/0!</v>
      </c>
      <c r="EQ111" s="26">
        <f>SUM(EQ104:EQ110)</f>
        <v>2</v>
      </c>
      <c r="ER111" s="27">
        <f>SUM(ER104:ER110)</f>
        <v>0</v>
      </c>
      <c r="ES111" s="27"/>
      <c r="ET111" s="27"/>
      <c r="EU111" s="27">
        <f>SUM(EU104:EU110)</f>
        <v>2850</v>
      </c>
      <c r="EV111" s="28">
        <f>((EU111+EW111)/7)/ES110</f>
        <v>0.70398126463700239</v>
      </c>
      <c r="EW111" s="27">
        <f>SUM(EW104:EW110)</f>
        <v>156</v>
      </c>
      <c r="EX111" s="28">
        <f>(EW111/(EW111+EU111))</f>
        <v>5.1896207584830337E-2</v>
      </c>
      <c r="EY111" s="27"/>
      <c r="EZ111" s="27"/>
      <c r="FA111" s="29" t="e">
        <f>FA109/FA108*100-100</f>
        <v>#DIV/0!</v>
      </c>
      <c r="FB111" s="60" t="e">
        <f>FB109/FB108*100-100</f>
        <v>#DIV/0!</v>
      </c>
      <c r="FC111" s="26">
        <f>SUM(FC104:FC110)</f>
        <v>2</v>
      </c>
      <c r="FD111" s="27">
        <f>SUM(FD104:FD110)</f>
        <v>0</v>
      </c>
      <c r="FE111" s="27"/>
      <c r="FF111" s="27"/>
      <c r="FG111" s="27">
        <f>SUM(FG104:FG110)</f>
        <v>2786</v>
      </c>
      <c r="FH111" s="28">
        <f>((FG111+FI111)/7)/FE110</f>
        <v>0.69454887218045114</v>
      </c>
      <c r="FI111" s="27">
        <f>SUM(FI104:FI110)</f>
        <v>170</v>
      </c>
      <c r="FJ111" s="28">
        <f>(FI111/(FI111+FG111))</f>
        <v>5.7510148849797021E-2</v>
      </c>
      <c r="FK111" s="27"/>
      <c r="FL111" s="27"/>
      <c r="FM111" s="29" t="e">
        <f>FM109/FM108*100-100</f>
        <v>#DIV/0!</v>
      </c>
      <c r="FN111" s="60" t="e">
        <f>FN109/FN108*100-100</f>
        <v>#DIV/0!</v>
      </c>
      <c r="FO111" s="26">
        <f>SUM(FO104:FO110)</f>
        <v>0</v>
      </c>
      <c r="FP111" s="27">
        <f>SUM(FP104:FP110)</f>
        <v>0</v>
      </c>
      <c r="FQ111" s="27"/>
      <c r="FR111" s="27"/>
      <c r="FS111" s="27">
        <f>SUM(FS104:FS110)</f>
        <v>2706</v>
      </c>
      <c r="FT111" s="28">
        <f>((FS111+FU111)/7)/FQ110</f>
        <v>0.68380642159143779</v>
      </c>
      <c r="FU111" s="27">
        <f>SUM(FU104:FU110)</f>
        <v>233</v>
      </c>
      <c r="FV111" s="28">
        <f>(FU111/(FU111+FS111))</f>
        <v>7.9278666212997617E-2</v>
      </c>
      <c r="FW111" s="27"/>
      <c r="FX111" s="27"/>
      <c r="FY111" s="29" t="e">
        <f>FY109/FY108*100-100</f>
        <v>#DIV/0!</v>
      </c>
      <c r="FZ111" s="60" t="e">
        <f>FZ109/FZ108*100-100</f>
        <v>#DIV/0!</v>
      </c>
      <c r="GA111" s="26">
        <f>SUM(GA104:GA110)</f>
        <v>1</v>
      </c>
      <c r="GB111" s="27">
        <f>SUM(GB104:GB110)</f>
        <v>0</v>
      </c>
      <c r="GC111" s="27"/>
      <c r="GD111" s="27"/>
      <c r="GE111" s="27">
        <f>SUM(GE104:GE110)</f>
        <v>2828</v>
      </c>
      <c r="GF111" s="28">
        <f>((GE111+GG111)/7)/GC110</f>
        <v>0.71499526963103122</v>
      </c>
      <c r="GG111" s="27">
        <f>SUM(GG104:GG110)</f>
        <v>195</v>
      </c>
      <c r="GH111" s="28">
        <f>(GG111/(GG111+GE111))</f>
        <v>6.4505458154151499E-2</v>
      </c>
      <c r="GI111" s="27"/>
      <c r="GJ111" s="27"/>
      <c r="GK111" s="29" t="e">
        <f>GK109/GK108*100-100</f>
        <v>#DIV/0!</v>
      </c>
      <c r="GL111" s="60" t="e">
        <f>GL109/GL108*100-100</f>
        <v>#DIV/0!</v>
      </c>
      <c r="GM111" s="26">
        <f>SUM(GM104:GM110)</f>
        <v>3</v>
      </c>
      <c r="GN111" s="27">
        <f>SUM(GN104:GN110)</f>
        <v>0</v>
      </c>
      <c r="GO111" s="27"/>
      <c r="GP111" s="27"/>
      <c r="GQ111" s="27">
        <f>SUM(GQ104:GQ110)</f>
        <v>2857</v>
      </c>
      <c r="GR111" s="28">
        <f>((GQ111+GS111)/7)/GO110</f>
        <v>0.70360046457607439</v>
      </c>
      <c r="GS111" s="27">
        <f>SUM(GS104:GS110)</f>
        <v>172</v>
      </c>
      <c r="GT111" s="28">
        <f>(GS111/(GS111+GQ111))</f>
        <v>5.6784417299438755E-2</v>
      </c>
      <c r="GU111" s="27"/>
      <c r="GV111" s="27"/>
      <c r="GW111" s="29" t="e">
        <f>GW109/GW108*100-100</f>
        <v>#DIV/0!</v>
      </c>
      <c r="GX111" s="60" t="e">
        <f>GX109/GX108*100-100</f>
        <v>#DIV/0!</v>
      </c>
      <c r="GY111" s="26">
        <f>SUM(GY104:GY110)</f>
        <v>5</v>
      </c>
      <c r="GZ111" s="27">
        <f>SUM(GZ104:GZ110)</f>
        <v>0</v>
      </c>
      <c r="HA111" s="27"/>
      <c r="HB111" s="27"/>
      <c r="HC111" s="27">
        <f>SUM(HC104:HC110)</f>
        <v>631</v>
      </c>
      <c r="HD111" s="28">
        <f>((HC111+HE111)/7)/HA110</f>
        <v>0.6951710261569416</v>
      </c>
      <c r="HE111" s="27">
        <f>SUM(HE104:HE110)</f>
        <v>60</v>
      </c>
      <c r="HF111" s="28">
        <f>(HE111/(HE111+HC111))</f>
        <v>8.6830680173661356E-2</v>
      </c>
      <c r="HG111" s="27"/>
      <c r="HH111" s="27"/>
      <c r="HI111" s="29" t="e">
        <f>HI109/HI108*100-100</f>
        <v>#DIV/0!</v>
      </c>
      <c r="HJ111" s="60" t="e">
        <f>HJ109/HJ108*100-100</f>
        <v>#DIV/0!</v>
      </c>
      <c r="HK111" s="26">
        <f>SUM(HK104:HK110)</f>
        <v>1</v>
      </c>
      <c r="HL111" s="27">
        <f>SUM(HL104:HL110)</f>
        <v>1</v>
      </c>
      <c r="HM111" s="27"/>
      <c r="HN111" s="27"/>
      <c r="HO111" s="27">
        <f>SUM(HO104:HO110)</f>
        <v>2784</v>
      </c>
      <c r="HP111" s="28">
        <f>((HO111+HQ111)/7)/HM110</f>
        <v>0.69404374127501167</v>
      </c>
      <c r="HQ111" s="27">
        <f>SUM(HQ104:HQ110)</f>
        <v>199</v>
      </c>
      <c r="HR111" s="28">
        <f>(HQ111/(HQ111+HO111))</f>
        <v>6.6711364398256784E-2</v>
      </c>
      <c r="HS111" s="27"/>
      <c r="HT111" s="27"/>
      <c r="HU111" s="29" t="e">
        <f>HU109/HU108*100-100</f>
        <v>#DIV/0!</v>
      </c>
      <c r="HV111" s="60" t="e">
        <f>HV109/HV108*100-100</f>
        <v>#DIV/0!</v>
      </c>
      <c r="HW111" s="26">
        <f>SUM(HW104:HW110)</f>
        <v>3</v>
      </c>
      <c r="HX111" s="27">
        <f>SUM(HX104:HX110)</f>
        <v>0</v>
      </c>
      <c r="HY111" s="27"/>
      <c r="HZ111" s="27"/>
      <c r="IA111" s="27">
        <f>SUM(IA104:IA110)</f>
        <v>2883</v>
      </c>
      <c r="IB111" s="28">
        <f>((IA111+IC111)/7)/HY110</f>
        <v>0.72435597189695544</v>
      </c>
      <c r="IC111" s="27">
        <f>SUM(IC104:IC110)</f>
        <v>210</v>
      </c>
      <c r="ID111" s="28">
        <f>(IC111/(IC111+IA111))</f>
        <v>6.7895247332686717E-2</v>
      </c>
      <c r="IE111" s="27"/>
      <c r="IF111" s="27"/>
      <c r="IG111" s="29" t="e">
        <f>IG109/IG108*100-100</f>
        <v>#DIV/0!</v>
      </c>
      <c r="IH111" s="60" t="e">
        <f>IH109/IH108*100-100</f>
        <v>#DIV/0!</v>
      </c>
      <c r="II111" s="26">
        <f>SUM(II104:II110)</f>
        <v>0</v>
      </c>
      <c r="IJ111" s="27">
        <f>SUM(IJ104:IJ110)</f>
        <v>0</v>
      </c>
      <c r="IK111" s="27"/>
      <c r="IL111" s="27"/>
      <c r="IM111" s="27">
        <f>SUM(IM104:IM110)</f>
        <v>2800</v>
      </c>
      <c r="IN111" s="28">
        <f>((IM111+IO111)/7)/IK110</f>
        <v>0.68725238872057792</v>
      </c>
      <c r="IO111" s="27">
        <f>SUM(IO104:IO110)</f>
        <v>149</v>
      </c>
      <c r="IP111" s="28">
        <f>(IO111/(IO111+IM111))</f>
        <v>5.0525601898948794E-2</v>
      </c>
      <c r="IQ111" s="27"/>
      <c r="IR111" s="27"/>
      <c r="IS111" s="29" t="e">
        <f>IS109/IS108*100-100</f>
        <v>#DIV/0!</v>
      </c>
      <c r="IT111" s="60" t="e">
        <f>IT109/IT108*100-100</f>
        <v>#DIV/0!</v>
      </c>
      <c r="IU111" s="26">
        <f>SUM(IU104:IU110)</f>
        <v>0</v>
      </c>
      <c r="IV111" s="27">
        <f>SUM(IV104:IV110)</f>
        <v>1</v>
      </c>
      <c r="IW111" s="27"/>
      <c r="IX111" s="27"/>
      <c r="IY111" s="27">
        <f>SUM(IY104:IY110)</f>
        <v>0</v>
      </c>
      <c r="IZ111" s="28" t="e">
        <f>((IY111+JA111)/7)/IW110</f>
        <v>#DIV/0!</v>
      </c>
      <c r="JA111" s="27">
        <f>SUM(JA104:JA110)</f>
        <v>0</v>
      </c>
      <c r="JB111" s="28" t="e">
        <f>(JA111/(JA111+IY111))</f>
        <v>#DIV/0!</v>
      </c>
      <c r="JC111" s="27"/>
      <c r="JD111" s="27"/>
      <c r="JE111" s="29" t="e">
        <f>JE109/JE108*100-100</f>
        <v>#DIV/0!</v>
      </c>
      <c r="JF111" s="60" t="e">
        <f>JF109/JF108*100-100</f>
        <v>#DIV/0!</v>
      </c>
      <c r="JG111" s="26">
        <f t="shared" si="1574"/>
        <v>43</v>
      </c>
      <c r="JH111" s="443">
        <f t="shared" si="1575"/>
        <v>2</v>
      </c>
      <c r="JI111" s="378">
        <f t="shared" ref="JI111:JJ111" si="1665">SUM(JI103:JI110)</f>
        <v>79982</v>
      </c>
      <c r="JJ111" s="27">
        <f t="shared" si="1665"/>
        <v>7789</v>
      </c>
      <c r="JK111" s="27">
        <f t="shared" si="1577"/>
        <v>56346</v>
      </c>
      <c r="JL111" s="80">
        <f t="shared" si="1578"/>
        <v>0.70448350878947763</v>
      </c>
      <c r="JM111" s="15">
        <f t="shared" si="1579"/>
        <v>3734</v>
      </c>
      <c r="JN111" s="48">
        <f t="shared" si="1580"/>
        <v>6.6269122919106943E-2</v>
      </c>
      <c r="JO111" s="49">
        <f t="shared" ref="JO111" si="1666">SUM(JO104:JO110)/7</f>
        <v>59.48571428571428</v>
      </c>
      <c r="JP111" s="50">
        <f t="shared" ref="JP111" si="1667">SUM(JP104:JP110)</f>
        <v>52524</v>
      </c>
      <c r="JQ111" s="397">
        <f t="shared" si="1207"/>
        <v>93.216909807262269</v>
      </c>
      <c r="JR111" s="50">
        <f t="shared" ref="JR111" si="1668">SUM(JR104:JR110)</f>
        <v>1499</v>
      </c>
      <c r="JS111" s="370">
        <f t="shared" si="1076"/>
        <v>0.40144617032672736</v>
      </c>
      <c r="JT111" s="58" t="e">
        <f t="shared" ref="JT111:JU111" si="1669">JT109/JT108*100-100</f>
        <v>#DIV/0!</v>
      </c>
      <c r="JU111" s="318" t="e">
        <f t="shared" si="1669"/>
        <v>#DIV/0!</v>
      </c>
      <c r="JV111" s="410">
        <f t="shared" ref="JV111" si="1670">SUM(G111,I111,S111,U111,AE111,AG111,AQ111,AS111,BC111,BE111,BO111,BQ111,CA111,CC111)/7/SUM(E110,Q110,AC110,AO110,BA110,BM110,BY110)</f>
        <v>0.71466135757484683</v>
      </c>
      <c r="JW111" s="411">
        <f t="shared" ref="JW111" si="1671">SUM(CM111,CO111,CY111,DA111,DK111,DM111,DW111,DY111,EI111,EK111,EU111,EW111,FG111,FI111)/7/SUM(CK110,CW110,DI110,DU110,EG110,ES110,FE110)</f>
        <v>0.70051181695017317</v>
      </c>
      <c r="JX111" s="412">
        <f t="shared" ref="JX111" si="1672">SUM(FS111,FU111,GE111,GG111,GQ111,GS111,HC111,HE111,HO111,HQ111,IA111,IC111,IM111,IO111,)/7/SUM(FQ110,GC110,GO110,HA110,HM110,HY110,IK110)</f>
        <v>0.70105681307150358</v>
      </c>
      <c r="JY111" s="744"/>
      <c r="JZ111" s="691"/>
      <c r="KA111" s="747"/>
      <c r="KB111" s="762"/>
      <c r="KC111" s="764"/>
      <c r="KD111" s="769"/>
      <c r="KE111" s="764"/>
      <c r="KF111" s="769"/>
      <c r="KG111" s="771"/>
      <c r="KH111" s="772"/>
      <c r="KI111" s="418">
        <f t="shared" ref="KI111" si="1673">SUM(KI104:KI110)</f>
        <v>9</v>
      </c>
      <c r="KJ111" s="432">
        <f t="shared" ref="KJ111" si="1674">KI111/KB108</f>
        <v>2.3597273203985318E-3</v>
      </c>
      <c r="KK111" s="418">
        <f t="shared" ref="KK111" si="1675">SUM(KK104:KK110)</f>
        <v>19</v>
      </c>
      <c r="KL111" s="426">
        <f t="shared" ref="KL111" si="1676">KK111/KD108</f>
        <v>4.9803407601572737E-3</v>
      </c>
      <c r="KM111" s="418">
        <f t="shared" ref="KM111" si="1677">SUM(KM104:KM110)</f>
        <v>13</v>
      </c>
      <c r="KN111" s="426">
        <f>KM111/KF108</f>
        <v>3.3986928104575162E-3</v>
      </c>
    </row>
    <row r="112" spans="1:300" ht="21.75" thickBot="1" x14ac:dyDescent="0.3">
      <c r="A112" s="52"/>
      <c r="B112" s="437"/>
      <c r="C112" s="40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2"/>
      <c r="O112" s="40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2"/>
      <c r="AA112" s="40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2"/>
      <c r="AM112" s="40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2"/>
      <c r="AY112" s="40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2"/>
      <c r="BK112" s="40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2"/>
      <c r="BW112" s="40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2"/>
      <c r="CI112" s="40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2"/>
      <c r="CU112" s="40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2"/>
      <c r="DG112" s="40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2"/>
      <c r="DS112" s="40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2"/>
      <c r="EE112" s="40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2"/>
      <c r="EQ112" s="40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42"/>
      <c r="FC112" s="40"/>
      <c r="FD112" s="41"/>
      <c r="FE112" s="41"/>
      <c r="FF112" s="41"/>
      <c r="FG112" s="41"/>
      <c r="FH112" s="41"/>
      <c r="FI112" s="41"/>
      <c r="FJ112" s="41"/>
      <c r="FK112" s="41"/>
      <c r="FL112" s="41"/>
      <c r="FM112" s="41"/>
      <c r="FN112" s="42"/>
      <c r="FO112" s="40"/>
      <c r="FP112" s="41"/>
      <c r="FQ112" s="41"/>
      <c r="FR112" s="41"/>
      <c r="FS112" s="41"/>
      <c r="FT112" s="41"/>
      <c r="FU112" s="41"/>
      <c r="FV112" s="41"/>
      <c r="FW112" s="41"/>
      <c r="FX112" s="41"/>
      <c r="FY112" s="41"/>
      <c r="FZ112" s="42"/>
      <c r="GA112" s="40"/>
      <c r="GB112" s="41"/>
      <c r="GC112" s="41"/>
      <c r="GD112" s="41"/>
      <c r="GE112" s="41"/>
      <c r="GF112" s="41"/>
      <c r="GG112" s="41"/>
      <c r="GH112" s="41"/>
      <c r="GI112" s="41"/>
      <c r="GJ112" s="41"/>
      <c r="GK112" s="41"/>
      <c r="GL112" s="42"/>
      <c r="GM112" s="40"/>
      <c r="GN112" s="41"/>
      <c r="GO112" s="41"/>
      <c r="GP112" s="41"/>
      <c r="GQ112" s="41"/>
      <c r="GR112" s="41"/>
      <c r="GS112" s="41"/>
      <c r="GT112" s="41"/>
      <c r="GU112" s="41"/>
      <c r="GV112" s="41"/>
      <c r="GW112" s="41"/>
      <c r="GX112" s="42"/>
      <c r="GY112" s="40"/>
      <c r="GZ112" s="41"/>
      <c r="HA112" s="41"/>
      <c r="HB112" s="41"/>
      <c r="HC112" s="41"/>
      <c r="HD112" s="41"/>
      <c r="HE112" s="41"/>
      <c r="HF112" s="41"/>
      <c r="HG112" s="41"/>
      <c r="HH112" s="41"/>
      <c r="HI112" s="41"/>
      <c r="HJ112" s="42"/>
      <c r="HK112" s="40"/>
      <c r="HL112" s="41"/>
      <c r="HM112" s="41"/>
      <c r="HN112" s="41"/>
      <c r="HO112" s="41"/>
      <c r="HP112" s="41"/>
      <c r="HQ112" s="41"/>
      <c r="HR112" s="41"/>
      <c r="HS112" s="41"/>
      <c r="HT112" s="41"/>
      <c r="HU112" s="41"/>
      <c r="HV112" s="42"/>
      <c r="HW112" s="40"/>
      <c r="HX112" s="41"/>
      <c r="HY112" s="41"/>
      <c r="HZ112" s="41"/>
      <c r="IA112" s="41"/>
      <c r="IB112" s="41"/>
      <c r="IC112" s="41"/>
      <c r="ID112" s="41"/>
      <c r="IE112" s="41"/>
      <c r="IF112" s="41"/>
      <c r="IG112" s="41"/>
      <c r="IH112" s="42"/>
      <c r="II112" s="40"/>
      <c r="IJ112" s="41"/>
      <c r="IK112" s="41"/>
      <c r="IL112" s="41"/>
      <c r="IM112" s="41"/>
      <c r="IN112" s="41"/>
      <c r="IO112" s="41"/>
      <c r="IP112" s="41"/>
      <c r="IQ112" s="41"/>
      <c r="IR112" s="41"/>
      <c r="IS112" s="41"/>
      <c r="IT112" s="42"/>
      <c r="IU112" s="40"/>
      <c r="IV112" s="41"/>
      <c r="IW112" s="41"/>
      <c r="IX112" s="41"/>
      <c r="IY112" s="41"/>
      <c r="IZ112" s="41"/>
      <c r="JA112" s="41"/>
      <c r="JB112" s="41"/>
      <c r="JC112" s="41"/>
      <c r="JD112" s="41"/>
      <c r="JE112" s="41"/>
      <c r="JF112" s="42"/>
      <c r="JG112" s="444">
        <f t="shared" ref="JG112" si="1678">JG111/JI104</f>
        <v>3.7564427360880582E-3</v>
      </c>
      <c r="JH112" s="445">
        <f t="shared" ref="JH112" si="1679">JH111/JJ101</f>
        <v>1.7953321364452424E-3</v>
      </c>
      <c r="JI112" s="3"/>
      <c r="JJ112" s="4"/>
      <c r="JK112" s="4"/>
      <c r="JL112" s="374"/>
      <c r="JM112" s="4"/>
      <c r="JN112" s="4"/>
      <c r="JO112" s="4"/>
      <c r="JP112" s="375"/>
      <c r="JQ112" s="4"/>
      <c r="JR112" s="4"/>
      <c r="JS112" s="376"/>
      <c r="JT112" s="4"/>
      <c r="JU112" s="400"/>
      <c r="JV112" s="701"/>
      <c r="JW112" s="702"/>
      <c r="JX112" s="703"/>
      <c r="JY112" s="639"/>
      <c r="JZ112" s="640"/>
      <c r="KA112" s="641"/>
      <c r="KB112" s="752"/>
      <c r="KC112" s="753"/>
      <c r="KD112" s="753"/>
      <c r="KE112" s="753"/>
      <c r="KF112" s="753"/>
      <c r="KG112" s="753"/>
      <c r="KH112" s="754"/>
      <c r="KI112" s="416"/>
      <c r="KJ112" s="420"/>
      <c r="KK112" s="416"/>
      <c r="KL112" s="417"/>
      <c r="KM112" s="416"/>
      <c r="KN112" s="417"/>
    </row>
    <row r="113" spans="1:300" x14ac:dyDescent="0.25">
      <c r="A113" s="736">
        <v>37</v>
      </c>
      <c r="B113" s="435">
        <f>B110+1</f>
        <v>45680</v>
      </c>
      <c r="C113" s="32"/>
      <c r="D113" s="33"/>
      <c r="E113" s="33">
        <f>E110-C113</f>
        <v>603</v>
      </c>
      <c r="F113" s="33">
        <f>F110-D113</f>
        <v>54</v>
      </c>
      <c r="G113" s="33">
        <v>423</v>
      </c>
      <c r="H113" s="34">
        <f t="shared" ref="H113:H119" si="1680">((G113+I113)/E113)</f>
        <v>0.75621890547263682</v>
      </c>
      <c r="I113" s="33">
        <v>33</v>
      </c>
      <c r="J113" s="34">
        <f t="shared" ref="J113:J119" si="1681">I113/(G113+I113)</f>
        <v>7.2368421052631582E-2</v>
      </c>
      <c r="K113" s="35"/>
      <c r="L113" s="33"/>
      <c r="M113" s="33"/>
      <c r="N113" s="36"/>
      <c r="O113" s="32"/>
      <c r="P113" s="33"/>
      <c r="Q113" s="33">
        <f>Q110-O113</f>
        <v>616</v>
      </c>
      <c r="R113" s="33">
        <f>R110-P113</f>
        <v>55</v>
      </c>
      <c r="S113" s="33">
        <v>418</v>
      </c>
      <c r="T113" s="34">
        <f t="shared" ref="T113:T119" si="1682">((S113+U113)/Q113)</f>
        <v>0.7321428571428571</v>
      </c>
      <c r="U113" s="33">
        <v>33</v>
      </c>
      <c r="V113" s="34">
        <f t="shared" ref="V113:V119" si="1683">U113/(S113+U113)</f>
        <v>7.3170731707317069E-2</v>
      </c>
      <c r="W113" s="35"/>
      <c r="X113" s="33"/>
      <c r="Y113" s="33"/>
      <c r="Z113" s="36"/>
      <c r="AA113" s="32"/>
      <c r="AB113" s="33"/>
      <c r="AC113" s="33">
        <f>AC110-AA113</f>
        <v>617</v>
      </c>
      <c r="AD113" s="33">
        <f>AD110-AB113</f>
        <v>55</v>
      </c>
      <c r="AE113" s="33">
        <v>358</v>
      </c>
      <c r="AF113" s="34">
        <f t="shared" ref="AF113:AF119" si="1684">((AE113+AG113)/AC113)</f>
        <v>0.63047001620745546</v>
      </c>
      <c r="AG113" s="33">
        <v>31</v>
      </c>
      <c r="AH113" s="34">
        <f t="shared" ref="AH113:AH119" si="1685">AG113/(AE113+AG113)</f>
        <v>7.9691516709511565E-2</v>
      </c>
      <c r="AI113" s="35"/>
      <c r="AJ113" s="33"/>
      <c r="AK113" s="33"/>
      <c r="AL113" s="36"/>
      <c r="AM113" s="32"/>
      <c r="AN113" s="33"/>
      <c r="AO113" s="33">
        <f>AO110-AM113</f>
        <v>139</v>
      </c>
      <c r="AP113" s="33">
        <f>AP110-AN113</f>
        <v>14</v>
      </c>
      <c r="AQ113" s="33">
        <v>89</v>
      </c>
      <c r="AR113" s="34">
        <f t="shared" ref="AR113:AR119" si="1686">((AQ113+AS113)/AO113)</f>
        <v>0.74820143884892087</v>
      </c>
      <c r="AS113" s="33">
        <v>15</v>
      </c>
      <c r="AT113" s="34">
        <f t="shared" ref="AT113:AT119" si="1687">AS113/(AQ113+AS113)</f>
        <v>0.14423076923076922</v>
      </c>
      <c r="AU113" s="35"/>
      <c r="AV113" s="33"/>
      <c r="AW113" s="33"/>
      <c r="AX113" s="36"/>
      <c r="AY113" s="32"/>
      <c r="AZ113" s="33"/>
      <c r="BA113" s="33">
        <f>BA110-AY113</f>
        <v>607</v>
      </c>
      <c r="BB113" s="33">
        <f>BB110-AZ113</f>
        <v>55</v>
      </c>
      <c r="BC113" s="33">
        <v>396</v>
      </c>
      <c r="BD113" s="34">
        <f t="shared" ref="BD113:BD119" si="1688">((BC113+BE113)/BA113)</f>
        <v>0.69851729818780894</v>
      </c>
      <c r="BE113" s="33">
        <v>28</v>
      </c>
      <c r="BF113" s="34">
        <f t="shared" ref="BF113:BF119" si="1689">BE113/(BC113+BE113)</f>
        <v>6.6037735849056603E-2</v>
      </c>
      <c r="BG113" s="35"/>
      <c r="BH113" s="33"/>
      <c r="BI113" s="33"/>
      <c r="BJ113" s="36"/>
      <c r="BK113" s="32">
        <v>1</v>
      </c>
      <c r="BL113" s="33"/>
      <c r="BM113" s="33">
        <f>BM110-BK113</f>
        <v>612</v>
      </c>
      <c r="BN113" s="33">
        <f>BN110-BL113</f>
        <v>54</v>
      </c>
      <c r="BO113" s="33">
        <v>412</v>
      </c>
      <c r="BP113" s="34">
        <f t="shared" ref="BP113:BP119" si="1690">((BO113+BQ113)/BM113)</f>
        <v>0.70915032679738566</v>
      </c>
      <c r="BQ113" s="33">
        <v>22</v>
      </c>
      <c r="BR113" s="34">
        <f t="shared" ref="BR113:BR119" si="1691">BQ113/(BO113+BQ113)</f>
        <v>5.0691244239631339E-2</v>
      </c>
      <c r="BS113" s="35"/>
      <c r="BT113" s="33"/>
      <c r="BU113" s="33"/>
      <c r="BV113" s="36"/>
      <c r="BW113" s="32"/>
      <c r="BX113" s="33"/>
      <c r="BY113" s="33">
        <f>BY110-BW113</f>
        <v>608</v>
      </c>
      <c r="BZ113" s="33">
        <f>BZ110-BX113</f>
        <v>55</v>
      </c>
      <c r="CA113" s="33">
        <v>400</v>
      </c>
      <c r="CB113" s="34">
        <f t="shared" ref="CB113:CB119" si="1692">((CA113+CC113)/BY113)</f>
        <v>0.69572368421052633</v>
      </c>
      <c r="CC113" s="33">
        <v>23</v>
      </c>
      <c r="CD113" s="34">
        <f t="shared" ref="CD113:CD119" si="1693">CC113/(CA113+CC113)</f>
        <v>5.4373522458628844E-2</v>
      </c>
      <c r="CE113" s="35"/>
      <c r="CF113" s="33"/>
      <c r="CG113" s="33"/>
      <c r="CH113" s="36"/>
      <c r="CI113" s="32"/>
      <c r="CJ113" s="33"/>
      <c r="CK113" s="33">
        <f>CK110-CI113</f>
        <v>604</v>
      </c>
      <c r="CL113" s="33">
        <f>CL110-CJ113</f>
        <v>56</v>
      </c>
      <c r="CM113" s="33">
        <v>364</v>
      </c>
      <c r="CN113" s="34">
        <f t="shared" ref="CN113:CN119" si="1694">((CM113+CO113)/CK113)</f>
        <v>0.64238410596026485</v>
      </c>
      <c r="CO113" s="33">
        <v>24</v>
      </c>
      <c r="CP113" s="34">
        <f t="shared" ref="CP113:CP119" si="1695">CO113/(CM113+CO113)</f>
        <v>6.1855670103092786E-2</v>
      </c>
      <c r="CQ113" s="35"/>
      <c r="CR113" s="33"/>
      <c r="CS113" s="33"/>
      <c r="CT113" s="36"/>
      <c r="CU113" s="32"/>
      <c r="CV113" s="33"/>
      <c r="CW113" s="33">
        <f>CW110-CU113</f>
        <v>610</v>
      </c>
      <c r="CX113" s="33">
        <f>CX110-CV113</f>
        <v>57</v>
      </c>
      <c r="CY113" s="33">
        <v>389</v>
      </c>
      <c r="CZ113" s="34">
        <f t="shared" ref="CZ113:CZ119" si="1696">((CY113+DA113)/CW113)</f>
        <v>0.67868852459016393</v>
      </c>
      <c r="DA113" s="33">
        <v>25</v>
      </c>
      <c r="DB113" s="34">
        <f t="shared" ref="DB113:DB119" si="1697">DA113/(CY113+DA113)</f>
        <v>6.0386473429951688E-2</v>
      </c>
      <c r="DC113" s="35"/>
      <c r="DD113" s="33"/>
      <c r="DE113" s="33"/>
      <c r="DF113" s="36"/>
      <c r="DG113" s="32"/>
      <c r="DH113" s="33"/>
      <c r="DI113" s="33">
        <f>DI110-DG113</f>
        <v>607</v>
      </c>
      <c r="DJ113" s="33">
        <f>DJ110-DH113</f>
        <v>57</v>
      </c>
      <c r="DK113" s="33">
        <v>400</v>
      </c>
      <c r="DL113" s="34">
        <f t="shared" ref="DL113:DL119" si="1698">((DK113+DM113)/DI113)</f>
        <v>0.69522240527182866</v>
      </c>
      <c r="DM113" s="33">
        <v>22</v>
      </c>
      <c r="DN113" s="34">
        <f t="shared" ref="DN113:DN119" si="1699">DM113/(DK113+DM113)</f>
        <v>5.2132701421800945E-2</v>
      </c>
      <c r="DO113" s="35"/>
      <c r="DP113" s="33"/>
      <c r="DQ113" s="33"/>
      <c r="DR113" s="36"/>
      <c r="DS113" s="32">
        <v>1</v>
      </c>
      <c r="DT113" s="33"/>
      <c r="DU113" s="33">
        <f>DU110-DS113</f>
        <v>146</v>
      </c>
      <c r="DV113" s="33">
        <f>DV110-DT113</f>
        <v>16</v>
      </c>
      <c r="DW113" s="33">
        <v>96</v>
      </c>
      <c r="DX113" s="34">
        <f t="shared" ref="DX113:DX119" si="1700">((DW113+DY113)/DU113)</f>
        <v>0.73972602739726023</v>
      </c>
      <c r="DY113" s="33">
        <v>12</v>
      </c>
      <c r="DZ113" s="34">
        <f t="shared" ref="DZ113:DZ119" si="1701">DY113/(DW113+DY113)</f>
        <v>0.1111111111111111</v>
      </c>
      <c r="EA113" s="35"/>
      <c r="EB113" s="33"/>
      <c r="EC113" s="33"/>
      <c r="ED113" s="36"/>
      <c r="EE113" s="32"/>
      <c r="EF113" s="33"/>
      <c r="EG113" s="33">
        <f>EG110-EE113</f>
        <v>610</v>
      </c>
      <c r="EH113" s="33">
        <f>EH110-EF113</f>
        <v>58</v>
      </c>
      <c r="EI113" s="33">
        <v>420</v>
      </c>
      <c r="EJ113" s="34">
        <f t="shared" ref="EJ113:EJ119" si="1702">((EI113+EK113)/EG113)</f>
        <v>0.72786885245901645</v>
      </c>
      <c r="EK113" s="33">
        <v>24</v>
      </c>
      <c r="EL113" s="34">
        <f t="shared" ref="EL113:EL119" si="1703">EK113/(EI113+EK113)</f>
        <v>5.4054054054054057E-2</v>
      </c>
      <c r="EM113" s="35"/>
      <c r="EN113" s="33"/>
      <c r="EO113" s="33"/>
      <c r="EP113" s="36"/>
      <c r="EQ113" s="32"/>
      <c r="ER113" s="33"/>
      <c r="ES113" s="33">
        <f>ES110-EQ113</f>
        <v>610</v>
      </c>
      <c r="ET113" s="33">
        <f>ET110-ER113</f>
        <v>55</v>
      </c>
      <c r="EU113" s="33">
        <v>403</v>
      </c>
      <c r="EV113" s="34">
        <f t="shared" ref="EV113:EV119" si="1704">((EU113+EW113)/ES113)</f>
        <v>0.68524590163934429</v>
      </c>
      <c r="EW113" s="33">
        <v>15</v>
      </c>
      <c r="EX113" s="34">
        <f t="shared" ref="EX113:EX119" si="1705">EW113/(EU113+EW113)</f>
        <v>3.5885167464114832E-2</v>
      </c>
      <c r="EY113" s="35"/>
      <c r="EZ113" s="33"/>
      <c r="FA113" s="33"/>
      <c r="FB113" s="36"/>
      <c r="FC113" s="32">
        <v>1</v>
      </c>
      <c r="FD113" s="33"/>
      <c r="FE113" s="33">
        <f>FE110-FC113</f>
        <v>607</v>
      </c>
      <c r="FF113" s="33">
        <f>FF110-FD113</f>
        <v>58</v>
      </c>
      <c r="FG113" s="33">
        <v>405</v>
      </c>
      <c r="FH113" s="34">
        <f t="shared" ref="FH113:FH119" si="1706">((FG113+FI113)/FE113)</f>
        <v>0.69357495881383857</v>
      </c>
      <c r="FI113" s="33">
        <v>16</v>
      </c>
      <c r="FJ113" s="34">
        <f t="shared" ref="FJ113:FJ119" si="1707">FI113/(FG113+FI113)</f>
        <v>3.800475059382423E-2</v>
      </c>
      <c r="FK113" s="35"/>
      <c r="FL113" s="33"/>
      <c r="FM113" s="33"/>
      <c r="FN113" s="36"/>
      <c r="FO113" s="32"/>
      <c r="FP113" s="33"/>
      <c r="FQ113" s="33">
        <f>FQ110-FO113</f>
        <v>614</v>
      </c>
      <c r="FR113" s="33">
        <f>FR110-FP113</f>
        <v>57</v>
      </c>
      <c r="FS113" s="33">
        <v>369</v>
      </c>
      <c r="FT113" s="34">
        <f t="shared" ref="FT113:FT119" si="1708">((FS113+FU113)/FQ113)</f>
        <v>0.67915309446254069</v>
      </c>
      <c r="FU113" s="33">
        <v>48</v>
      </c>
      <c r="FV113" s="34">
        <f t="shared" ref="FV113:FV119" si="1709">FU113/(FS113+FU113)</f>
        <v>0.11510791366906475</v>
      </c>
      <c r="FW113" s="35"/>
      <c r="FX113" s="33"/>
      <c r="FY113" s="33"/>
      <c r="FZ113" s="36"/>
      <c r="GA113" s="32"/>
      <c r="GB113" s="33"/>
      <c r="GC113" s="33">
        <f>GC110-GA113</f>
        <v>604</v>
      </c>
      <c r="GD113" s="33">
        <f>GD110-GB113</f>
        <v>58</v>
      </c>
      <c r="GE113" s="33">
        <v>385</v>
      </c>
      <c r="GF113" s="34">
        <f t="shared" ref="GF113:GF119" si="1710">((GE113+GG113)/GC113)</f>
        <v>0.70033112582781454</v>
      </c>
      <c r="GG113" s="33">
        <v>38</v>
      </c>
      <c r="GH113" s="34">
        <f t="shared" ref="GH113:GH119" si="1711">GG113/(GE113+GG113)</f>
        <v>8.9834515366430265E-2</v>
      </c>
      <c r="GI113" s="35"/>
      <c r="GJ113" s="33"/>
      <c r="GK113" s="33"/>
      <c r="GL113" s="36"/>
      <c r="GM113" s="32">
        <v>1</v>
      </c>
      <c r="GN113" s="33"/>
      <c r="GO113" s="33">
        <f>GO110-GM113</f>
        <v>614</v>
      </c>
      <c r="GP113" s="33">
        <f>GP110-GN113</f>
        <v>57</v>
      </c>
      <c r="GQ113" s="33">
        <v>438</v>
      </c>
      <c r="GR113" s="34">
        <f t="shared" ref="GR113:GR119" si="1712">((GQ113+GS113)/GO113)</f>
        <v>0.75570032573289903</v>
      </c>
      <c r="GS113" s="33">
        <v>26</v>
      </c>
      <c r="GT113" s="34">
        <f t="shared" ref="GT113:GT119" si="1713">GS113/(GQ113+GS113)</f>
        <v>5.6034482758620691E-2</v>
      </c>
      <c r="GU113" s="35"/>
      <c r="GV113" s="33"/>
      <c r="GW113" s="33"/>
      <c r="GX113" s="36"/>
      <c r="GY113" s="32">
        <v>1</v>
      </c>
      <c r="GZ113" s="33"/>
      <c r="HA113" s="33">
        <f>HA110-GY113</f>
        <v>141</v>
      </c>
      <c r="HB113" s="33">
        <f>HB110-GZ113</f>
        <v>17</v>
      </c>
      <c r="HC113" s="33">
        <v>99</v>
      </c>
      <c r="HD113" s="34">
        <f t="shared" ref="HD113:HD119" si="1714">((HC113+HE113)/HA113)</f>
        <v>0.79432624113475181</v>
      </c>
      <c r="HE113" s="33">
        <v>13</v>
      </c>
      <c r="HF113" s="34">
        <f t="shared" ref="HF113:HF119" si="1715">HE113/(HC113+HE113)</f>
        <v>0.11607142857142858</v>
      </c>
      <c r="HG113" s="35"/>
      <c r="HH113" s="33"/>
      <c r="HI113" s="33"/>
      <c r="HJ113" s="36"/>
      <c r="HK113" s="32">
        <v>1</v>
      </c>
      <c r="HL113" s="33"/>
      <c r="HM113" s="33">
        <f>HM110-HK113</f>
        <v>613</v>
      </c>
      <c r="HN113" s="33">
        <f>HN110-HL113</f>
        <v>57</v>
      </c>
      <c r="HO113" s="33">
        <v>392</v>
      </c>
      <c r="HP113" s="34">
        <f t="shared" ref="HP113:HP119" si="1716">((HO113+HQ113)/HM113)</f>
        <v>0.69820554649265909</v>
      </c>
      <c r="HQ113" s="33">
        <v>36</v>
      </c>
      <c r="HR113" s="34">
        <f t="shared" ref="HR113:HR119" si="1717">HQ113/(HO113+HQ113)</f>
        <v>8.4112149532710276E-2</v>
      </c>
      <c r="HS113" s="35"/>
      <c r="HT113" s="33"/>
      <c r="HU113" s="33"/>
      <c r="HV113" s="36"/>
      <c r="HW113" s="32">
        <v>1</v>
      </c>
      <c r="HX113" s="33"/>
      <c r="HY113" s="33">
        <f>HY110-HW113</f>
        <v>609</v>
      </c>
      <c r="HZ113" s="33">
        <f>HZ110-HX113</f>
        <v>58</v>
      </c>
      <c r="IA113" s="33">
        <v>405</v>
      </c>
      <c r="IB113" s="34">
        <f t="shared" ref="IB113:IB119" si="1718">((IA113+IC113)/HY113)</f>
        <v>0.71756978653530379</v>
      </c>
      <c r="IC113" s="33">
        <v>32</v>
      </c>
      <c r="ID113" s="34">
        <f t="shared" ref="ID113:ID119" si="1719">IC113/(IA113+IC113)</f>
        <v>7.3226544622425629E-2</v>
      </c>
      <c r="IE113" s="35"/>
      <c r="IF113" s="33"/>
      <c r="IG113" s="33"/>
      <c r="IH113" s="36"/>
      <c r="II113" s="32"/>
      <c r="IJ113" s="33"/>
      <c r="IK113" s="33">
        <f>IK110-II113</f>
        <v>613</v>
      </c>
      <c r="IL113" s="33">
        <f>IL110-IJ113</f>
        <v>58</v>
      </c>
      <c r="IM113" s="33">
        <v>420</v>
      </c>
      <c r="IN113" s="34">
        <f t="shared" ref="IN113:IN119" si="1720">((IM113+IO113)/IK113)</f>
        <v>0.74061990212071782</v>
      </c>
      <c r="IO113" s="33">
        <v>34</v>
      </c>
      <c r="IP113" s="34">
        <f t="shared" ref="IP113:IP119" si="1721">IO113/(IM113+IO113)</f>
        <v>7.4889867841409691E-2</v>
      </c>
      <c r="IQ113" s="35"/>
      <c r="IR113" s="33"/>
      <c r="IS113" s="33"/>
      <c r="IT113" s="36"/>
      <c r="IU113" s="32"/>
      <c r="IV113" s="33"/>
      <c r="IW113" s="33">
        <f>IW110-IU113</f>
        <v>0</v>
      </c>
      <c r="IX113" s="33">
        <f>IX110-IV113</f>
        <v>51</v>
      </c>
      <c r="IY113" s="33"/>
      <c r="IZ113" s="34" t="e">
        <f t="shared" ref="IZ113:IZ119" si="1722">((IY113+JA113)/IW113)</f>
        <v>#DIV/0!</v>
      </c>
      <c r="JA113" s="33"/>
      <c r="JB113" s="34" t="e">
        <f t="shared" ref="JB113:JB119" si="1723">JA113/(IY113+JA113)</f>
        <v>#DIV/0!</v>
      </c>
      <c r="JC113" s="35"/>
      <c r="JD113" s="33"/>
      <c r="JE113" s="33"/>
      <c r="JF113" s="36"/>
      <c r="JG113" s="32">
        <f t="shared" ref="JG113:JG120" si="1724">+C113+O113+AA113+AM113+AY113+BK113+BW113+CI113+CU113+DG113+DS113+EE113+EQ113+FC113+GA113+GM113+GY113+HK113+HW113+II113+FO113+IU113</f>
        <v>7</v>
      </c>
      <c r="JH113" s="36">
        <f t="shared" ref="JH113:JH120" si="1725">+D113+P113+AB113+AN113+AZ113+BL113+BX113+CJ113+CV113+DH113+DT113+EF113+ER113+FD113+GB113+GN113+GZ113+HL113+HX113+IJ113+FP113+IV113</f>
        <v>0</v>
      </c>
      <c r="JI113" s="372">
        <f t="shared" ref="JI113:JI119" si="1726">+E113+Q113+AC113+AO113+BA113+BM113+BY113+CK113+CW113+DI113+DU113+EG113+ES113+FE113+GC113+GO113+HA113+HM113+HY113+FQ113+IK113</f>
        <v>11404</v>
      </c>
      <c r="JJ113" s="11">
        <f t="shared" si="711"/>
        <v>1112</v>
      </c>
      <c r="JK113" s="33">
        <f t="shared" ref="JK113:JK120" si="1727">+G113+S113+AE113+AQ113+BC113+BO113+CA113+CM113+CY113+DK113+DW113+EI113+EU113+FG113+GE113+GQ113+HC113+HO113+I113+U113+AG113+AS113+BE113+BQ113+CC113+CO113+DA113+DM113+DY113+EK113+EW113+FI113+GG113+GS113+HE113+HQ113+IA113+IC113+FS113+FU113+IM113+IO113</f>
        <v>8031</v>
      </c>
      <c r="JL113" s="78">
        <f t="shared" ref="JL113:JL120" si="1728">+(JK113)/JI113</f>
        <v>0.70422658716239916</v>
      </c>
      <c r="JM113" s="15">
        <f t="shared" ref="JM113:JM120" si="1729">+I113+U113+AG113+AS113+BE113+BQ113+CC113+CO113+DA113+DM113+DY113+EK113+EW113+FI113+GG113+GS113+HE113+HQ113+IC113+IO113+FU113</f>
        <v>550</v>
      </c>
      <c r="JN113" s="34">
        <f t="shared" ref="JN113:JN120" si="1730">+(JM113/(JK113))</f>
        <v>6.8484622089403563E-2</v>
      </c>
      <c r="JO113" s="45">
        <v>60.2</v>
      </c>
      <c r="JP113" s="46">
        <v>7486</v>
      </c>
      <c r="JQ113" s="45">
        <f t="shared" si="1207"/>
        <v>93.213796538413646</v>
      </c>
      <c r="JR113" s="45">
        <v>218</v>
      </c>
      <c r="JS113" s="366">
        <f t="shared" ref="JS113" si="1731">JR113/JM113</f>
        <v>0.39636363636363636</v>
      </c>
      <c r="JT113" s="44"/>
      <c r="JU113" s="284"/>
      <c r="JV113" s="402">
        <f t="shared" ref="JV113:JV119" si="1732">SUM(G113,I113,S113,U113,AE113,AG113,AQ113,AS113,BC113,BE113,BO113,BQ113,CA113,CC113)/SUM(E113,Q113,AC113,AO113,BA113,BM113,BY113)</f>
        <v>0.70515518148342982</v>
      </c>
      <c r="JW113" s="403">
        <f t="shared" ref="JW113:JW119" si="1733">SUM(CM113,CO113,CY113,DA113,DK113,DM113,DW113,DY113,EI113,EK113,EU113,EW113,FG113,FI113)/SUM(CK113,CW113,DI113,DU113,EG113,ES113,FE113)</f>
        <v>0.68924617817606748</v>
      </c>
      <c r="JX113" s="405">
        <f t="shared" ref="JX113:JX119" si="1734">SUM(FS113,FU113,GE113,GG113,GQ113,GS113,HC113,HE113,HO113,HQ113,IA113,IC113,IM113,IO113,)/SUM(FQ113,GC113,GO113,HA113,HM113,HY113,IK113)</f>
        <v>0.71822478991596639</v>
      </c>
      <c r="JY113" s="742">
        <f t="shared" ref="JY113" si="1735">SUM(I120,U120,AG120,AS120,BE120,BQ120,CC120)/SUM(G120,I120,S120,U120,AE120,AG120,AQ120,AS120,BC120,BE120,BO120,BQ120,CA120,CC120)</f>
        <v>7.8379686911614399E-2</v>
      </c>
      <c r="JZ113" s="689">
        <f t="shared" ref="JZ113" si="1736">SUM(CO120,DA120,DM120,DY120,EK120,EW120,FI120)/SUM(CM120,CO120,CY120,DA120,DK120,DM120,DW120,DY120,EI120,EK120,EU120,EW120,FG120,FI120)</f>
        <v>6.0945342231537143E-2</v>
      </c>
      <c r="KA113" s="745">
        <f t="shared" ref="KA113" si="1737">SUM(,FU120,GG120,GS120,HE120,HQ120,IC120,IO120)/SUM(FU120,FS120,GG120,GE120,GS120,GQ120,HE120,HC120,HQ120,HO120,IC120,IA120,IO120,IM120)</f>
        <v>7.2474774872518175E-2</v>
      </c>
      <c r="KB113" s="724">
        <f t="shared" ref="KB113" si="1738">KB115/KB117</f>
        <v>3.6813042334998686E-3</v>
      </c>
      <c r="KC113" s="720"/>
      <c r="KD113" s="720">
        <f t="shared" ref="KD113" si="1739">KD115/KD117</f>
        <v>3.1612223393045311E-3</v>
      </c>
      <c r="KE113" s="720"/>
      <c r="KF113" s="720">
        <f t="shared" ref="KF113" si="1740">KF115/KF117</f>
        <v>4.1972717733473244E-3</v>
      </c>
      <c r="KG113" s="755"/>
      <c r="KH113" s="757" t="s">
        <v>68</v>
      </c>
      <c r="KI113" s="419">
        <f t="shared" ref="KI113:KI119" si="1741">C113+AA113+AM113+AY113+BK113+BW113</f>
        <v>1</v>
      </c>
      <c r="KJ113" s="427">
        <f t="shared" ref="KJ113" si="1742">KI113/KB117</f>
        <v>2.6295030239284776E-4</v>
      </c>
      <c r="KK113" s="419">
        <f t="shared" ref="KK113:KK119" si="1743">CI113+CU113+DG113+EE113+EQ113+FC113+DS113</f>
        <v>2</v>
      </c>
      <c r="KL113" s="424">
        <f t="shared" ref="KL113" si="1744">KK113/KD117</f>
        <v>5.2687038988408848E-4</v>
      </c>
      <c r="KM113" s="419">
        <f t="shared" ref="KM113:KM119" si="1745">FO113+GA113+GM113+GY113+HK113+HW113+II113</f>
        <v>4</v>
      </c>
      <c r="KN113" s="424">
        <f>KM113/KF117</f>
        <v>1.0493179433368311E-3</v>
      </c>
    </row>
    <row r="114" spans="1:300" ht="19.5" thickBot="1" x14ac:dyDescent="0.3">
      <c r="A114" s="734"/>
      <c r="B114" s="436">
        <f t="shared" ref="B114:B119" si="1746">+B113+1</f>
        <v>45681</v>
      </c>
      <c r="C114" s="10">
        <v>1</v>
      </c>
      <c r="D114" s="11"/>
      <c r="E114" s="61">
        <f t="shared" ref="E114:E119" si="1747">E113-C114</f>
        <v>602</v>
      </c>
      <c r="F114" s="61">
        <f t="shared" ref="F114:F119" si="1748">F113-D114</f>
        <v>54</v>
      </c>
      <c r="G114" s="11">
        <v>410</v>
      </c>
      <c r="H114" s="12">
        <f t="shared" si="1680"/>
        <v>0.74750830564784054</v>
      </c>
      <c r="I114" s="11">
        <v>40</v>
      </c>
      <c r="J114" s="12">
        <f t="shared" si="1681"/>
        <v>8.8888888888888892E-2</v>
      </c>
      <c r="K114" s="13"/>
      <c r="L114" s="11"/>
      <c r="M114" s="11"/>
      <c r="N114" s="14"/>
      <c r="O114" s="10"/>
      <c r="P114" s="11"/>
      <c r="Q114" s="61">
        <f t="shared" ref="Q114:Q119" si="1749">Q113-O114</f>
        <v>616</v>
      </c>
      <c r="R114" s="61">
        <f t="shared" ref="R114:R119" si="1750">R113-P114</f>
        <v>55</v>
      </c>
      <c r="S114" s="11">
        <v>414</v>
      </c>
      <c r="T114" s="12">
        <f t="shared" si="1682"/>
        <v>0.72077922077922074</v>
      </c>
      <c r="U114" s="11">
        <v>30</v>
      </c>
      <c r="V114" s="12">
        <f t="shared" si="1683"/>
        <v>6.7567567567567571E-2</v>
      </c>
      <c r="W114" s="13"/>
      <c r="X114" s="11"/>
      <c r="Y114" s="11"/>
      <c r="Z114" s="14"/>
      <c r="AA114" s="10">
        <v>3</v>
      </c>
      <c r="AB114" s="11"/>
      <c r="AC114" s="61">
        <f t="shared" ref="AC114:AC119" si="1751">AC113-AA114</f>
        <v>614</v>
      </c>
      <c r="AD114" s="61">
        <f t="shared" ref="AD114:AD119" si="1752">AD113-AB114</f>
        <v>55</v>
      </c>
      <c r="AE114" s="11">
        <v>373</v>
      </c>
      <c r="AF114" s="12">
        <f t="shared" si="1684"/>
        <v>0.66449511400651462</v>
      </c>
      <c r="AG114" s="11">
        <v>35</v>
      </c>
      <c r="AH114" s="12">
        <f t="shared" si="1685"/>
        <v>8.5784313725490197E-2</v>
      </c>
      <c r="AI114" s="13"/>
      <c r="AJ114" s="11"/>
      <c r="AK114" s="11"/>
      <c r="AL114" s="14"/>
      <c r="AM114" s="10"/>
      <c r="AN114" s="11"/>
      <c r="AO114" s="61">
        <f t="shared" ref="AO114:AO119" si="1753">AO113-AM114</f>
        <v>139</v>
      </c>
      <c r="AP114" s="61">
        <f t="shared" ref="AP114:AP119" si="1754">AP113-AN114</f>
        <v>14</v>
      </c>
      <c r="AQ114" s="11">
        <v>87</v>
      </c>
      <c r="AR114" s="12">
        <f t="shared" si="1686"/>
        <v>0.74820143884892087</v>
      </c>
      <c r="AS114" s="11">
        <v>17</v>
      </c>
      <c r="AT114" s="12">
        <f t="shared" si="1687"/>
        <v>0.16346153846153846</v>
      </c>
      <c r="AU114" s="13"/>
      <c r="AV114" s="11"/>
      <c r="AW114" s="11"/>
      <c r="AX114" s="14"/>
      <c r="AY114" s="10"/>
      <c r="AZ114" s="11"/>
      <c r="BA114" s="61">
        <f t="shared" ref="BA114:BA119" si="1755">BA113-AY114</f>
        <v>607</v>
      </c>
      <c r="BB114" s="61">
        <f t="shared" ref="BB114:BB119" si="1756">BB113-AZ114</f>
        <v>55</v>
      </c>
      <c r="BC114" s="11">
        <v>414</v>
      </c>
      <c r="BD114" s="12">
        <f t="shared" si="1688"/>
        <v>0.71663920922570012</v>
      </c>
      <c r="BE114" s="11">
        <v>21</v>
      </c>
      <c r="BF114" s="12">
        <f t="shared" si="1689"/>
        <v>4.8275862068965517E-2</v>
      </c>
      <c r="BG114" s="13"/>
      <c r="BH114" s="11"/>
      <c r="BI114" s="11"/>
      <c r="BJ114" s="14"/>
      <c r="BK114" s="10"/>
      <c r="BL114" s="11"/>
      <c r="BM114" s="61">
        <f t="shared" ref="BM114:BM119" si="1757">BM113-BK114</f>
        <v>612</v>
      </c>
      <c r="BN114" s="61">
        <f t="shared" ref="BN114:BN119" si="1758">BN113-BL114</f>
        <v>54</v>
      </c>
      <c r="BO114" s="11">
        <v>394</v>
      </c>
      <c r="BP114" s="12">
        <f t="shared" si="1690"/>
        <v>0.68954248366013071</v>
      </c>
      <c r="BQ114" s="11">
        <v>28</v>
      </c>
      <c r="BR114" s="12">
        <f t="shared" si="1691"/>
        <v>6.6350710900473939E-2</v>
      </c>
      <c r="BS114" s="13"/>
      <c r="BT114" s="11"/>
      <c r="BU114" s="11"/>
      <c r="BV114" s="14"/>
      <c r="BW114" s="10"/>
      <c r="BX114" s="11"/>
      <c r="BY114" s="61">
        <f t="shared" ref="BY114:BY119" si="1759">BY113-BW114</f>
        <v>608</v>
      </c>
      <c r="BZ114" s="61">
        <f t="shared" ref="BZ114:BZ119" si="1760">BZ113-BX114</f>
        <v>55</v>
      </c>
      <c r="CA114" s="11">
        <v>383</v>
      </c>
      <c r="CB114" s="12">
        <f t="shared" si="1692"/>
        <v>0.70888157894736847</v>
      </c>
      <c r="CC114" s="11">
        <v>48</v>
      </c>
      <c r="CD114" s="12">
        <f t="shared" si="1693"/>
        <v>0.11136890951276102</v>
      </c>
      <c r="CE114" s="13"/>
      <c r="CF114" s="11"/>
      <c r="CG114" s="11"/>
      <c r="CH114" s="14"/>
      <c r="CI114" s="10"/>
      <c r="CJ114" s="11"/>
      <c r="CK114" s="61">
        <f t="shared" ref="CK114:CK119" si="1761">CK113-CI114</f>
        <v>604</v>
      </c>
      <c r="CL114" s="61">
        <v>51</v>
      </c>
      <c r="CM114" s="11">
        <v>370</v>
      </c>
      <c r="CN114" s="12">
        <f t="shared" si="1694"/>
        <v>0.67715231788079466</v>
      </c>
      <c r="CO114" s="11">
        <v>39</v>
      </c>
      <c r="CP114" s="12">
        <f t="shared" si="1695"/>
        <v>9.5354523227383858E-2</v>
      </c>
      <c r="CQ114" s="13"/>
      <c r="CR114" s="11"/>
      <c r="CS114" s="11"/>
      <c r="CT114" s="14"/>
      <c r="CU114" s="10"/>
      <c r="CV114" s="11"/>
      <c r="CW114" s="61">
        <f t="shared" ref="CW114:CW119" si="1762">CW113-CU114</f>
        <v>610</v>
      </c>
      <c r="CX114" s="61">
        <v>52</v>
      </c>
      <c r="CY114" s="11">
        <v>388</v>
      </c>
      <c r="CZ114" s="12">
        <f t="shared" si="1696"/>
        <v>0.68360655737704923</v>
      </c>
      <c r="DA114" s="11">
        <v>29</v>
      </c>
      <c r="DB114" s="12">
        <f t="shared" si="1697"/>
        <v>6.9544364508393283E-2</v>
      </c>
      <c r="DC114" s="13"/>
      <c r="DD114" s="11"/>
      <c r="DE114" s="11"/>
      <c r="DF114" s="14"/>
      <c r="DG114" s="10"/>
      <c r="DH114" s="11"/>
      <c r="DI114" s="61">
        <f t="shared" ref="DI114:DI119" si="1763">DI113-DG114</f>
        <v>607</v>
      </c>
      <c r="DJ114" s="61">
        <v>52</v>
      </c>
      <c r="DK114" s="11">
        <v>355</v>
      </c>
      <c r="DL114" s="12">
        <f t="shared" si="1698"/>
        <v>0.64085667215815489</v>
      </c>
      <c r="DM114" s="11">
        <v>34</v>
      </c>
      <c r="DN114" s="12">
        <f t="shared" si="1699"/>
        <v>8.7403598971722368E-2</v>
      </c>
      <c r="DO114" s="13"/>
      <c r="DP114" s="11"/>
      <c r="DQ114" s="11"/>
      <c r="DR114" s="14"/>
      <c r="DS114" s="10"/>
      <c r="DT114" s="11"/>
      <c r="DU114" s="61">
        <f t="shared" ref="DU114:DU119" si="1764">DU113-DS114</f>
        <v>146</v>
      </c>
      <c r="DV114" s="61">
        <v>10</v>
      </c>
      <c r="DW114" s="11">
        <v>98</v>
      </c>
      <c r="DX114" s="12">
        <f t="shared" si="1700"/>
        <v>0.73287671232876717</v>
      </c>
      <c r="DY114" s="11">
        <v>9</v>
      </c>
      <c r="DZ114" s="12">
        <f t="shared" si="1701"/>
        <v>8.4112149532710276E-2</v>
      </c>
      <c r="EA114" s="13"/>
      <c r="EB114" s="11"/>
      <c r="EC114" s="11"/>
      <c r="ED114" s="14"/>
      <c r="EE114" s="10">
        <v>2</v>
      </c>
      <c r="EF114" s="11"/>
      <c r="EG114" s="61">
        <f t="shared" ref="EG114:EG119" si="1765">EG113-EE114</f>
        <v>608</v>
      </c>
      <c r="EH114" s="61">
        <v>52</v>
      </c>
      <c r="EI114" s="11">
        <v>404</v>
      </c>
      <c r="EJ114" s="12">
        <f t="shared" si="1702"/>
        <v>0.71710526315789469</v>
      </c>
      <c r="EK114" s="11">
        <v>32</v>
      </c>
      <c r="EL114" s="12">
        <f t="shared" si="1703"/>
        <v>7.3394495412844041E-2</v>
      </c>
      <c r="EM114" s="13"/>
      <c r="EN114" s="11"/>
      <c r="EO114" s="11"/>
      <c r="EP114" s="14"/>
      <c r="EQ114" s="10"/>
      <c r="ER114" s="11"/>
      <c r="ES114" s="61">
        <f t="shared" ref="ES114:ES119" si="1766">ES113-EQ114</f>
        <v>610</v>
      </c>
      <c r="ET114" s="61">
        <v>51</v>
      </c>
      <c r="EU114" s="11">
        <v>417</v>
      </c>
      <c r="EV114" s="12">
        <f t="shared" si="1704"/>
        <v>0.71311475409836067</v>
      </c>
      <c r="EW114" s="11">
        <v>18</v>
      </c>
      <c r="EX114" s="12">
        <f t="shared" si="1705"/>
        <v>4.1379310344827586E-2</v>
      </c>
      <c r="EY114" s="13"/>
      <c r="EZ114" s="11"/>
      <c r="FA114" s="11"/>
      <c r="FB114" s="14"/>
      <c r="FC114" s="10"/>
      <c r="FD114" s="11"/>
      <c r="FE114" s="61">
        <f t="shared" ref="FE114:FE119" si="1767">FE113-FC114</f>
        <v>607</v>
      </c>
      <c r="FF114" s="61">
        <v>52</v>
      </c>
      <c r="FG114" s="11">
        <v>389</v>
      </c>
      <c r="FH114" s="12">
        <f t="shared" si="1706"/>
        <v>0.67710049423393737</v>
      </c>
      <c r="FI114" s="11">
        <v>22</v>
      </c>
      <c r="FJ114" s="12">
        <f t="shared" si="1707"/>
        <v>5.3527980535279802E-2</v>
      </c>
      <c r="FK114" s="13"/>
      <c r="FL114" s="11"/>
      <c r="FM114" s="11"/>
      <c r="FN114" s="14"/>
      <c r="FO114" s="10"/>
      <c r="FP114" s="11"/>
      <c r="FQ114" s="61">
        <f t="shared" ref="FQ114:FQ119" si="1768">FQ113-FO114</f>
        <v>614</v>
      </c>
      <c r="FR114" s="61">
        <v>55</v>
      </c>
      <c r="FS114" s="11">
        <v>387</v>
      </c>
      <c r="FT114" s="12">
        <f t="shared" si="1708"/>
        <v>0.68892508143322473</v>
      </c>
      <c r="FU114" s="11">
        <v>36</v>
      </c>
      <c r="FV114" s="12">
        <f t="shared" si="1709"/>
        <v>8.5106382978723402E-2</v>
      </c>
      <c r="FW114" s="13"/>
      <c r="FX114" s="11"/>
      <c r="FY114" s="11"/>
      <c r="FZ114" s="14"/>
      <c r="GA114" s="10"/>
      <c r="GB114" s="11"/>
      <c r="GC114" s="61">
        <f t="shared" ref="GC114:GC119" si="1769">GC113-GA114</f>
        <v>604</v>
      </c>
      <c r="GD114" s="61">
        <v>55</v>
      </c>
      <c r="GE114" s="11">
        <v>398</v>
      </c>
      <c r="GF114" s="12">
        <f t="shared" si="1710"/>
        <v>0.7185430463576159</v>
      </c>
      <c r="GG114" s="11">
        <v>36</v>
      </c>
      <c r="GH114" s="12">
        <f t="shared" si="1711"/>
        <v>8.294930875576037E-2</v>
      </c>
      <c r="GI114" s="13"/>
      <c r="GJ114" s="11"/>
      <c r="GK114" s="11"/>
      <c r="GL114" s="14"/>
      <c r="GM114" s="10"/>
      <c r="GN114" s="11"/>
      <c r="GO114" s="61">
        <f t="shared" ref="GO114:GO119" si="1770">GO113-GM114</f>
        <v>614</v>
      </c>
      <c r="GP114" s="61">
        <v>55</v>
      </c>
      <c r="GQ114" s="11">
        <v>396</v>
      </c>
      <c r="GR114" s="12">
        <f t="shared" si="1712"/>
        <v>0.67100977198697065</v>
      </c>
      <c r="GS114" s="11">
        <v>16</v>
      </c>
      <c r="GT114" s="12">
        <f t="shared" si="1713"/>
        <v>3.8834951456310676E-2</v>
      </c>
      <c r="GU114" s="13"/>
      <c r="GV114" s="11"/>
      <c r="GW114" s="11"/>
      <c r="GX114" s="14"/>
      <c r="GY114" s="10">
        <v>1</v>
      </c>
      <c r="GZ114" s="11"/>
      <c r="HA114" s="61">
        <f t="shared" ref="HA114:HA119" si="1771">HA113-GY114</f>
        <v>140</v>
      </c>
      <c r="HB114" s="61">
        <v>13</v>
      </c>
      <c r="HC114" s="11">
        <v>92</v>
      </c>
      <c r="HD114" s="12">
        <f t="shared" si="1714"/>
        <v>0.75714285714285712</v>
      </c>
      <c r="HE114" s="11">
        <v>14</v>
      </c>
      <c r="HF114" s="12">
        <f t="shared" si="1715"/>
        <v>0.13207547169811321</v>
      </c>
      <c r="HG114" s="13"/>
      <c r="HH114" s="11"/>
      <c r="HI114" s="11"/>
      <c r="HJ114" s="14"/>
      <c r="HK114" s="10"/>
      <c r="HL114" s="11"/>
      <c r="HM114" s="61">
        <f t="shared" ref="HM114:HM119" si="1772">HM113-HK114</f>
        <v>613</v>
      </c>
      <c r="HN114" s="61">
        <v>55</v>
      </c>
      <c r="HO114" s="11">
        <v>396</v>
      </c>
      <c r="HP114" s="12">
        <f t="shared" si="1716"/>
        <v>0.70309951060358888</v>
      </c>
      <c r="HQ114" s="11">
        <v>35</v>
      </c>
      <c r="HR114" s="12">
        <f t="shared" si="1717"/>
        <v>8.1206496519721574E-2</v>
      </c>
      <c r="HS114" s="13"/>
      <c r="HT114" s="11"/>
      <c r="HU114" s="11"/>
      <c r="HV114" s="14"/>
      <c r="HW114" s="10">
        <v>1</v>
      </c>
      <c r="HX114" s="11"/>
      <c r="HY114" s="61">
        <f t="shared" ref="HY114:HY119" si="1773">HY113-HW114</f>
        <v>608</v>
      </c>
      <c r="HZ114" s="61">
        <v>54</v>
      </c>
      <c r="IA114" s="11">
        <v>391</v>
      </c>
      <c r="IB114" s="12">
        <f t="shared" si="1718"/>
        <v>0.68256578947368418</v>
      </c>
      <c r="IC114" s="11">
        <v>24</v>
      </c>
      <c r="ID114" s="12">
        <f t="shared" si="1719"/>
        <v>5.7831325301204821E-2</v>
      </c>
      <c r="IE114" s="13"/>
      <c r="IF114" s="11"/>
      <c r="IG114" s="11"/>
      <c r="IH114" s="14"/>
      <c r="II114" s="10"/>
      <c r="IJ114" s="11"/>
      <c r="IK114" s="61">
        <f t="shared" ref="IK114:IK119" si="1774">IK113-II114</f>
        <v>613</v>
      </c>
      <c r="IL114" s="61">
        <v>55</v>
      </c>
      <c r="IM114" s="11">
        <v>395</v>
      </c>
      <c r="IN114" s="12">
        <f t="shared" si="1720"/>
        <v>0.69331158238172919</v>
      </c>
      <c r="IO114" s="11">
        <v>30</v>
      </c>
      <c r="IP114" s="12">
        <f t="shared" si="1721"/>
        <v>7.0588235294117646E-2</v>
      </c>
      <c r="IQ114" s="13"/>
      <c r="IR114" s="11"/>
      <c r="IS114" s="11"/>
      <c r="IT114" s="14"/>
      <c r="IU114" s="10"/>
      <c r="IV114" s="11">
        <v>13</v>
      </c>
      <c r="IW114" s="61">
        <f t="shared" ref="IW114:IW119" si="1775">IW113-IU114</f>
        <v>0</v>
      </c>
      <c r="IX114" s="61">
        <v>95</v>
      </c>
      <c r="IY114" s="11"/>
      <c r="IZ114" s="12" t="e">
        <f t="shared" si="1722"/>
        <v>#DIV/0!</v>
      </c>
      <c r="JA114" s="11"/>
      <c r="JB114" s="12" t="e">
        <f t="shared" si="1723"/>
        <v>#DIV/0!</v>
      </c>
      <c r="JC114" s="13"/>
      <c r="JD114" s="11"/>
      <c r="JE114" s="11"/>
      <c r="JF114" s="14"/>
      <c r="JG114" s="10">
        <f t="shared" si="1724"/>
        <v>8</v>
      </c>
      <c r="JH114" s="14">
        <f t="shared" si="1725"/>
        <v>13</v>
      </c>
      <c r="JI114" s="373">
        <f t="shared" si="1726"/>
        <v>11396</v>
      </c>
      <c r="JJ114" s="11">
        <f t="shared" ref="JJ114:JJ177" si="1776">+F114+R114+AD114+AP114+BB114+BN114+BZ114+CL114+CX114+DJ114+DV114+EH114+ET114+FF114+GD114+GP114+HB114+HN114+HZ114+FR114+IL114+IX114</f>
        <v>1099</v>
      </c>
      <c r="JK114" s="11">
        <f t="shared" si="1727"/>
        <v>7944</v>
      </c>
      <c r="JL114" s="79">
        <f t="shared" si="1728"/>
        <v>0.69708669708669713</v>
      </c>
      <c r="JM114" s="15">
        <f t="shared" si="1729"/>
        <v>593</v>
      </c>
      <c r="JN114" s="12">
        <f t="shared" si="1730"/>
        <v>7.4647532729103724E-2</v>
      </c>
      <c r="JO114" s="16">
        <v>60.2</v>
      </c>
      <c r="JP114" s="17">
        <v>7369</v>
      </c>
      <c r="JQ114" s="16">
        <f t="shared" si="1207"/>
        <v>92.761832829808668</v>
      </c>
      <c r="JR114" s="16">
        <v>246</v>
      </c>
      <c r="JS114" s="369">
        <f t="shared" si="1076"/>
        <v>0.4148397976391231</v>
      </c>
      <c r="JT114" s="15"/>
      <c r="JU114" s="285"/>
      <c r="JV114" s="404">
        <f t="shared" si="1732"/>
        <v>0.70932069510268558</v>
      </c>
      <c r="JW114" s="401">
        <f t="shared" si="1733"/>
        <v>0.68670886075949367</v>
      </c>
      <c r="JX114" s="406">
        <f t="shared" si="1734"/>
        <v>0.69521807672096692</v>
      </c>
      <c r="JY114" s="743"/>
      <c r="JZ114" s="690"/>
      <c r="KA114" s="746"/>
      <c r="KB114" s="725"/>
      <c r="KC114" s="722"/>
      <c r="KD114" s="722"/>
      <c r="KE114" s="722"/>
      <c r="KF114" s="722"/>
      <c r="KG114" s="756"/>
      <c r="KH114" s="758"/>
      <c r="KI114" s="67">
        <f t="shared" si="1741"/>
        <v>4</v>
      </c>
      <c r="KJ114" s="430">
        <f t="shared" ref="KJ114" si="1777">KI114/KB117</f>
        <v>1.0518012095713911E-3</v>
      </c>
      <c r="KK114" s="67">
        <f t="shared" si="1743"/>
        <v>2</v>
      </c>
      <c r="KL114" s="425">
        <f t="shared" ref="KL114" si="1778">KK114/KD117</f>
        <v>5.2687038988408848E-4</v>
      </c>
      <c r="KM114" s="67">
        <f t="shared" si="1745"/>
        <v>2</v>
      </c>
      <c r="KN114" s="425">
        <f>KM114/KF117</f>
        <v>5.2465897166841555E-4</v>
      </c>
    </row>
    <row r="115" spans="1:300" ht="19.5" thickTop="1" x14ac:dyDescent="0.25">
      <c r="A115" s="734"/>
      <c r="B115" s="436">
        <f t="shared" si="1746"/>
        <v>45682</v>
      </c>
      <c r="C115" s="10"/>
      <c r="D115" s="11"/>
      <c r="E115" s="61">
        <f t="shared" si="1747"/>
        <v>602</v>
      </c>
      <c r="F115" s="61">
        <f t="shared" si="1748"/>
        <v>54</v>
      </c>
      <c r="G115" s="11">
        <v>385</v>
      </c>
      <c r="H115" s="12">
        <f t="shared" si="1680"/>
        <v>0.69269102990033227</v>
      </c>
      <c r="I115" s="11">
        <v>32</v>
      </c>
      <c r="J115" s="12">
        <f t="shared" si="1681"/>
        <v>7.6738609112709827E-2</v>
      </c>
      <c r="K115" s="13"/>
      <c r="L115" s="11"/>
      <c r="M115" s="11"/>
      <c r="N115" s="14"/>
      <c r="O115" s="10">
        <v>1</v>
      </c>
      <c r="P115" s="11"/>
      <c r="Q115" s="61">
        <f t="shared" si="1749"/>
        <v>615</v>
      </c>
      <c r="R115" s="61">
        <f t="shared" si="1750"/>
        <v>55</v>
      </c>
      <c r="S115" s="11">
        <v>389</v>
      </c>
      <c r="T115" s="12">
        <f t="shared" si="1682"/>
        <v>0.67967479674796749</v>
      </c>
      <c r="U115" s="11">
        <v>29</v>
      </c>
      <c r="V115" s="12">
        <f t="shared" si="1683"/>
        <v>6.9377990430622011E-2</v>
      </c>
      <c r="W115" s="13"/>
      <c r="X115" s="11"/>
      <c r="Y115" s="11"/>
      <c r="Z115" s="14"/>
      <c r="AA115" s="10"/>
      <c r="AB115" s="11"/>
      <c r="AC115" s="61">
        <f t="shared" si="1751"/>
        <v>614</v>
      </c>
      <c r="AD115" s="61">
        <f t="shared" si="1752"/>
        <v>55</v>
      </c>
      <c r="AE115" s="11">
        <v>370</v>
      </c>
      <c r="AF115" s="12">
        <f t="shared" si="1684"/>
        <v>0.67752442996742668</v>
      </c>
      <c r="AG115" s="11">
        <v>46</v>
      </c>
      <c r="AH115" s="12">
        <f t="shared" si="1685"/>
        <v>0.11057692307692307</v>
      </c>
      <c r="AI115" s="13"/>
      <c r="AJ115" s="11"/>
      <c r="AK115" s="11"/>
      <c r="AL115" s="14"/>
      <c r="AM115" s="10"/>
      <c r="AN115" s="11"/>
      <c r="AO115" s="61">
        <f t="shared" si="1753"/>
        <v>139</v>
      </c>
      <c r="AP115" s="61">
        <f t="shared" si="1754"/>
        <v>14</v>
      </c>
      <c r="AQ115" s="11">
        <v>86</v>
      </c>
      <c r="AR115" s="12">
        <f t="shared" si="1686"/>
        <v>0.71942446043165464</v>
      </c>
      <c r="AS115" s="11">
        <v>14</v>
      </c>
      <c r="AT115" s="12">
        <f t="shared" si="1687"/>
        <v>0.14000000000000001</v>
      </c>
      <c r="AU115" s="13"/>
      <c r="AV115" s="11"/>
      <c r="AW115" s="11"/>
      <c r="AX115" s="14"/>
      <c r="AY115" s="10"/>
      <c r="AZ115" s="11"/>
      <c r="BA115" s="61">
        <f t="shared" si="1755"/>
        <v>607</v>
      </c>
      <c r="BB115" s="61">
        <f t="shared" si="1756"/>
        <v>55</v>
      </c>
      <c r="BC115" s="11">
        <v>385</v>
      </c>
      <c r="BD115" s="12">
        <f t="shared" si="1688"/>
        <v>0.69522240527182866</v>
      </c>
      <c r="BE115" s="11">
        <v>37</v>
      </c>
      <c r="BF115" s="12">
        <f t="shared" si="1689"/>
        <v>8.7677725118483416E-2</v>
      </c>
      <c r="BG115" s="13"/>
      <c r="BH115" s="11"/>
      <c r="BI115" s="11"/>
      <c r="BJ115" s="14"/>
      <c r="BK115" s="10"/>
      <c r="BL115" s="11"/>
      <c r="BM115" s="61">
        <f t="shared" si="1757"/>
        <v>612</v>
      </c>
      <c r="BN115" s="61">
        <f t="shared" si="1758"/>
        <v>54</v>
      </c>
      <c r="BO115" s="11">
        <v>391</v>
      </c>
      <c r="BP115" s="12">
        <f t="shared" si="1690"/>
        <v>0.68790849673202614</v>
      </c>
      <c r="BQ115" s="11">
        <v>30</v>
      </c>
      <c r="BR115" s="12">
        <f t="shared" si="1691"/>
        <v>7.1258907363420429E-2</v>
      </c>
      <c r="BS115" s="13"/>
      <c r="BT115" s="11"/>
      <c r="BU115" s="11"/>
      <c r="BV115" s="14"/>
      <c r="BW115" s="10"/>
      <c r="BX115" s="11"/>
      <c r="BY115" s="61">
        <f t="shared" si="1759"/>
        <v>608</v>
      </c>
      <c r="BZ115" s="61">
        <f t="shared" si="1760"/>
        <v>55</v>
      </c>
      <c r="CA115" s="11">
        <v>400</v>
      </c>
      <c r="CB115" s="12">
        <f t="shared" si="1692"/>
        <v>0.73355263157894735</v>
      </c>
      <c r="CC115" s="11">
        <v>46</v>
      </c>
      <c r="CD115" s="12">
        <f t="shared" si="1693"/>
        <v>0.1031390134529148</v>
      </c>
      <c r="CE115" s="13"/>
      <c r="CF115" s="11"/>
      <c r="CG115" s="11"/>
      <c r="CH115" s="14"/>
      <c r="CI115" s="10"/>
      <c r="CJ115" s="11"/>
      <c r="CK115" s="61">
        <f t="shared" si="1761"/>
        <v>604</v>
      </c>
      <c r="CL115" s="61">
        <v>51</v>
      </c>
      <c r="CM115" s="11">
        <v>395</v>
      </c>
      <c r="CN115" s="12">
        <f t="shared" si="1694"/>
        <v>0.70860927152317876</v>
      </c>
      <c r="CO115" s="11">
        <v>33</v>
      </c>
      <c r="CP115" s="12">
        <f t="shared" si="1695"/>
        <v>7.7102803738317752E-2</v>
      </c>
      <c r="CQ115" s="13"/>
      <c r="CR115" s="11"/>
      <c r="CS115" s="11"/>
      <c r="CT115" s="14"/>
      <c r="CU115" s="10"/>
      <c r="CV115" s="11"/>
      <c r="CW115" s="61">
        <f t="shared" si="1762"/>
        <v>610</v>
      </c>
      <c r="CX115" s="61">
        <v>52</v>
      </c>
      <c r="CY115" s="11">
        <v>389</v>
      </c>
      <c r="CZ115" s="12">
        <f t="shared" si="1696"/>
        <v>0.69508196721311477</v>
      </c>
      <c r="DA115" s="11">
        <v>35</v>
      </c>
      <c r="DB115" s="12">
        <f t="shared" si="1697"/>
        <v>8.254716981132075E-2</v>
      </c>
      <c r="DC115" s="13"/>
      <c r="DD115" s="11"/>
      <c r="DE115" s="11"/>
      <c r="DF115" s="14"/>
      <c r="DG115" s="10"/>
      <c r="DH115" s="11"/>
      <c r="DI115" s="61">
        <f t="shared" si="1763"/>
        <v>607</v>
      </c>
      <c r="DJ115" s="61">
        <v>52</v>
      </c>
      <c r="DK115" s="11">
        <v>391</v>
      </c>
      <c r="DL115" s="12">
        <f t="shared" si="1698"/>
        <v>0.7051070840197694</v>
      </c>
      <c r="DM115" s="11">
        <v>37</v>
      </c>
      <c r="DN115" s="12">
        <f t="shared" si="1699"/>
        <v>8.6448598130841117E-2</v>
      </c>
      <c r="DO115" s="13"/>
      <c r="DP115" s="11"/>
      <c r="DQ115" s="11"/>
      <c r="DR115" s="14"/>
      <c r="DS115" s="10"/>
      <c r="DT115" s="11"/>
      <c r="DU115" s="61">
        <f t="shared" si="1764"/>
        <v>146</v>
      </c>
      <c r="DV115" s="61">
        <v>10</v>
      </c>
      <c r="DW115" s="11">
        <v>101</v>
      </c>
      <c r="DX115" s="12">
        <f t="shared" si="1700"/>
        <v>0.75342465753424659</v>
      </c>
      <c r="DY115" s="11">
        <v>9</v>
      </c>
      <c r="DZ115" s="12">
        <f t="shared" si="1701"/>
        <v>8.1818181818181818E-2</v>
      </c>
      <c r="EA115" s="13"/>
      <c r="EB115" s="11"/>
      <c r="EC115" s="11"/>
      <c r="ED115" s="14"/>
      <c r="EE115" s="10">
        <v>1</v>
      </c>
      <c r="EF115" s="11"/>
      <c r="EG115" s="61">
        <f t="shared" si="1765"/>
        <v>607</v>
      </c>
      <c r="EH115" s="61">
        <v>52</v>
      </c>
      <c r="EI115" s="11">
        <v>408</v>
      </c>
      <c r="EJ115" s="12">
        <f t="shared" si="1702"/>
        <v>0.71828665568369032</v>
      </c>
      <c r="EK115" s="11">
        <v>28</v>
      </c>
      <c r="EL115" s="12">
        <f t="shared" si="1703"/>
        <v>6.4220183486238536E-2</v>
      </c>
      <c r="EM115" s="13"/>
      <c r="EN115" s="11"/>
      <c r="EO115" s="11"/>
      <c r="EP115" s="14"/>
      <c r="EQ115" s="10">
        <v>1</v>
      </c>
      <c r="ER115" s="11"/>
      <c r="ES115" s="61">
        <f t="shared" si="1766"/>
        <v>609</v>
      </c>
      <c r="ET115" s="61">
        <v>51</v>
      </c>
      <c r="EU115" s="11">
        <v>382</v>
      </c>
      <c r="EV115" s="12">
        <f t="shared" si="1704"/>
        <v>0.65845648604269291</v>
      </c>
      <c r="EW115" s="11">
        <v>19</v>
      </c>
      <c r="EX115" s="12">
        <f t="shared" si="1705"/>
        <v>4.738154613466334E-2</v>
      </c>
      <c r="EY115" s="13"/>
      <c r="EZ115" s="11"/>
      <c r="FA115" s="11"/>
      <c r="FB115" s="14"/>
      <c r="FC115" s="10">
        <v>1</v>
      </c>
      <c r="FD115" s="11"/>
      <c r="FE115" s="61">
        <f t="shared" si="1767"/>
        <v>606</v>
      </c>
      <c r="FF115" s="61">
        <v>52</v>
      </c>
      <c r="FG115" s="11">
        <v>398</v>
      </c>
      <c r="FH115" s="12">
        <f t="shared" si="1706"/>
        <v>0.69471947194719474</v>
      </c>
      <c r="FI115" s="11">
        <v>23</v>
      </c>
      <c r="FJ115" s="12">
        <f t="shared" si="1707"/>
        <v>5.4631828978622329E-2</v>
      </c>
      <c r="FK115" s="13"/>
      <c r="FL115" s="11"/>
      <c r="FM115" s="11"/>
      <c r="FN115" s="14"/>
      <c r="FO115" s="10"/>
      <c r="FP115" s="11"/>
      <c r="FQ115" s="61">
        <f t="shared" si="1768"/>
        <v>614</v>
      </c>
      <c r="FR115" s="61">
        <v>55</v>
      </c>
      <c r="FS115" s="11">
        <v>368</v>
      </c>
      <c r="FT115" s="12">
        <f t="shared" si="1708"/>
        <v>0.68078175895765469</v>
      </c>
      <c r="FU115" s="11">
        <v>50</v>
      </c>
      <c r="FV115" s="12">
        <f t="shared" si="1709"/>
        <v>0.11961722488038277</v>
      </c>
      <c r="FW115" s="13"/>
      <c r="FX115" s="11"/>
      <c r="FY115" s="11"/>
      <c r="FZ115" s="14"/>
      <c r="GA115" s="10"/>
      <c r="GB115" s="11"/>
      <c r="GC115" s="61">
        <f t="shared" si="1769"/>
        <v>604</v>
      </c>
      <c r="GD115" s="61">
        <v>55</v>
      </c>
      <c r="GE115" s="11">
        <v>397</v>
      </c>
      <c r="GF115" s="12">
        <f t="shared" si="1710"/>
        <v>0.71192052980132448</v>
      </c>
      <c r="GG115" s="11">
        <v>33</v>
      </c>
      <c r="GH115" s="12">
        <f t="shared" si="1711"/>
        <v>7.6744186046511634E-2</v>
      </c>
      <c r="GI115" s="13"/>
      <c r="GJ115" s="11"/>
      <c r="GK115" s="11"/>
      <c r="GL115" s="14"/>
      <c r="GM115" s="10"/>
      <c r="GN115" s="11"/>
      <c r="GO115" s="61">
        <f t="shared" si="1770"/>
        <v>614</v>
      </c>
      <c r="GP115" s="61">
        <v>55</v>
      </c>
      <c r="GQ115" s="11">
        <v>401</v>
      </c>
      <c r="GR115" s="12">
        <f t="shared" si="1712"/>
        <v>0.69543973941368076</v>
      </c>
      <c r="GS115" s="11">
        <v>26</v>
      </c>
      <c r="GT115" s="12">
        <f t="shared" si="1713"/>
        <v>6.0889929742388757E-2</v>
      </c>
      <c r="GU115" s="13"/>
      <c r="GV115" s="11"/>
      <c r="GW115" s="11"/>
      <c r="GX115" s="14"/>
      <c r="GY115" s="10">
        <v>1</v>
      </c>
      <c r="GZ115" s="11"/>
      <c r="HA115" s="61">
        <f t="shared" si="1771"/>
        <v>139</v>
      </c>
      <c r="HB115" s="61">
        <v>13</v>
      </c>
      <c r="HC115" s="11">
        <v>85</v>
      </c>
      <c r="HD115" s="12">
        <f t="shared" si="1714"/>
        <v>0.70503597122302153</v>
      </c>
      <c r="HE115" s="11">
        <v>13</v>
      </c>
      <c r="HF115" s="12">
        <f t="shared" si="1715"/>
        <v>0.1326530612244898</v>
      </c>
      <c r="HG115" s="13"/>
      <c r="HH115" s="11"/>
      <c r="HI115" s="11"/>
      <c r="HJ115" s="14"/>
      <c r="HK115" s="10"/>
      <c r="HL115" s="11"/>
      <c r="HM115" s="61">
        <f t="shared" si="1772"/>
        <v>613</v>
      </c>
      <c r="HN115" s="61">
        <v>55</v>
      </c>
      <c r="HO115" s="11">
        <v>386</v>
      </c>
      <c r="HP115" s="12">
        <f t="shared" si="1716"/>
        <v>0.69168026101141922</v>
      </c>
      <c r="HQ115" s="11">
        <v>38</v>
      </c>
      <c r="HR115" s="12">
        <f t="shared" si="1717"/>
        <v>8.9622641509433956E-2</v>
      </c>
      <c r="HS115" s="13"/>
      <c r="HT115" s="11"/>
      <c r="HU115" s="11"/>
      <c r="HV115" s="14"/>
      <c r="HW115" s="10">
        <v>1</v>
      </c>
      <c r="HX115" s="11"/>
      <c r="HY115" s="61">
        <f t="shared" si="1773"/>
        <v>607</v>
      </c>
      <c r="HZ115" s="61">
        <v>54</v>
      </c>
      <c r="IA115" s="11">
        <v>397</v>
      </c>
      <c r="IB115" s="12">
        <f t="shared" si="1718"/>
        <v>0.70675453047775949</v>
      </c>
      <c r="IC115" s="11">
        <v>32</v>
      </c>
      <c r="ID115" s="12">
        <f t="shared" si="1719"/>
        <v>7.4592074592074592E-2</v>
      </c>
      <c r="IE115" s="13"/>
      <c r="IF115" s="11"/>
      <c r="IG115" s="11"/>
      <c r="IH115" s="14"/>
      <c r="II115" s="10"/>
      <c r="IJ115" s="11"/>
      <c r="IK115" s="61">
        <f t="shared" si="1774"/>
        <v>613</v>
      </c>
      <c r="IL115" s="61">
        <v>55</v>
      </c>
      <c r="IM115" s="11">
        <v>365</v>
      </c>
      <c r="IN115" s="12">
        <f t="shared" si="1720"/>
        <v>0.63947797716150079</v>
      </c>
      <c r="IO115" s="11">
        <v>27</v>
      </c>
      <c r="IP115" s="12">
        <f t="shared" si="1721"/>
        <v>6.8877551020408156E-2</v>
      </c>
      <c r="IQ115" s="13"/>
      <c r="IR115" s="11"/>
      <c r="IS115" s="11"/>
      <c r="IT115" s="14"/>
      <c r="IU115" s="10"/>
      <c r="IV115" s="11">
        <v>1</v>
      </c>
      <c r="IW115" s="61">
        <f t="shared" si="1775"/>
        <v>0</v>
      </c>
      <c r="IX115" s="61">
        <f>IX114-IV115</f>
        <v>94</v>
      </c>
      <c r="IY115" s="11"/>
      <c r="IZ115" s="12" t="e">
        <f t="shared" si="1722"/>
        <v>#DIV/0!</v>
      </c>
      <c r="JA115" s="11"/>
      <c r="JB115" s="12" t="e">
        <f t="shared" si="1723"/>
        <v>#DIV/0!</v>
      </c>
      <c r="JC115" s="13"/>
      <c r="JD115" s="11"/>
      <c r="JE115" s="11"/>
      <c r="JF115" s="14"/>
      <c r="JG115" s="10">
        <f t="shared" si="1724"/>
        <v>6</v>
      </c>
      <c r="JH115" s="14">
        <f t="shared" si="1725"/>
        <v>1</v>
      </c>
      <c r="JI115" s="373">
        <f t="shared" si="1726"/>
        <v>11390</v>
      </c>
      <c r="JJ115" s="11">
        <f t="shared" si="1776"/>
        <v>1098</v>
      </c>
      <c r="JK115" s="11">
        <f t="shared" si="1727"/>
        <v>7906</v>
      </c>
      <c r="JL115" s="79">
        <f t="shared" si="1728"/>
        <v>0.69411764705882351</v>
      </c>
      <c r="JM115" s="15">
        <f t="shared" si="1729"/>
        <v>637</v>
      </c>
      <c r="JN115" s="12">
        <f t="shared" si="1730"/>
        <v>8.0571717682772576E-2</v>
      </c>
      <c r="JO115" s="16">
        <v>60.3</v>
      </c>
      <c r="JP115" s="17">
        <v>7311</v>
      </c>
      <c r="JQ115" s="16">
        <f t="shared" si="1207"/>
        <v>92.474070326334441</v>
      </c>
      <c r="JR115" s="16">
        <v>247</v>
      </c>
      <c r="JS115" s="369">
        <f t="shared" si="1076"/>
        <v>0.38775510204081631</v>
      </c>
      <c r="JT115" s="15"/>
      <c r="JU115" s="285"/>
      <c r="JV115" s="404">
        <f t="shared" si="1732"/>
        <v>0.69528575190940212</v>
      </c>
      <c r="JW115" s="401">
        <f t="shared" si="1733"/>
        <v>0.69886513591976773</v>
      </c>
      <c r="JX115" s="406">
        <f t="shared" si="1734"/>
        <v>0.68822292323869616</v>
      </c>
      <c r="JY115" s="743"/>
      <c r="JZ115" s="690"/>
      <c r="KA115" s="746"/>
      <c r="KB115" s="718">
        <f t="shared" ref="KB115" si="1779">SUM(C120,O120,AA120,AM120,AY120,BK120,BW120)</f>
        <v>14</v>
      </c>
      <c r="KC115" s="714"/>
      <c r="KD115" s="714">
        <f t="shared" ref="KD115" si="1780">SUM(CI120,CU120,DG120,DS120,EE120,EQ120,FC120)</f>
        <v>12</v>
      </c>
      <c r="KE115" s="714"/>
      <c r="KF115" s="714">
        <f t="shared" ref="KF115" si="1781">SUM(FO120,GA120,GM120,GY120,HK120,HW120,II120)</f>
        <v>16</v>
      </c>
      <c r="KG115" s="759"/>
      <c r="KH115" s="761" t="s">
        <v>67</v>
      </c>
      <c r="KI115" s="67">
        <f t="shared" si="1741"/>
        <v>0</v>
      </c>
      <c r="KJ115" s="430">
        <f t="shared" ref="KJ115" si="1782">KI115/KB117</f>
        <v>0</v>
      </c>
      <c r="KK115" s="67">
        <f t="shared" si="1743"/>
        <v>3</v>
      </c>
      <c r="KL115" s="425">
        <f t="shared" ref="KL115" si="1783">KK115/KD117</f>
        <v>7.9030558482613277E-4</v>
      </c>
      <c r="KM115" s="67">
        <f t="shared" si="1745"/>
        <v>2</v>
      </c>
      <c r="KN115" s="425">
        <f>KM115/KF117</f>
        <v>5.2465897166841555E-4</v>
      </c>
    </row>
    <row r="116" spans="1:300" ht="19.5" thickBot="1" x14ac:dyDescent="0.3">
      <c r="A116" s="734"/>
      <c r="B116" s="436">
        <f t="shared" si="1746"/>
        <v>45683</v>
      </c>
      <c r="C116" s="10"/>
      <c r="D116" s="11"/>
      <c r="E116" s="61">
        <f t="shared" si="1747"/>
        <v>602</v>
      </c>
      <c r="F116" s="61">
        <f t="shared" si="1748"/>
        <v>54</v>
      </c>
      <c r="G116" s="11">
        <v>395</v>
      </c>
      <c r="H116" s="12">
        <f t="shared" si="1680"/>
        <v>0.70930232558139539</v>
      </c>
      <c r="I116" s="11">
        <v>32</v>
      </c>
      <c r="J116" s="12">
        <f t="shared" si="1681"/>
        <v>7.4941451990632318E-2</v>
      </c>
      <c r="K116" s="11"/>
      <c r="L116" s="11"/>
      <c r="M116" s="18"/>
      <c r="N116" s="20"/>
      <c r="O116" s="10"/>
      <c r="P116" s="11"/>
      <c r="Q116" s="61">
        <f t="shared" si="1749"/>
        <v>615</v>
      </c>
      <c r="R116" s="61">
        <f t="shared" si="1750"/>
        <v>55</v>
      </c>
      <c r="S116" s="11">
        <v>372</v>
      </c>
      <c r="T116" s="12">
        <f t="shared" si="1682"/>
        <v>0.6520325203252032</v>
      </c>
      <c r="U116" s="11">
        <v>29</v>
      </c>
      <c r="V116" s="12">
        <f t="shared" si="1683"/>
        <v>7.2319201995012475E-2</v>
      </c>
      <c r="W116" s="11"/>
      <c r="X116" s="11"/>
      <c r="Y116" s="18"/>
      <c r="Z116" s="20"/>
      <c r="AA116" s="10">
        <v>1</v>
      </c>
      <c r="AB116" s="11"/>
      <c r="AC116" s="61">
        <f t="shared" si="1751"/>
        <v>613</v>
      </c>
      <c r="AD116" s="61">
        <f t="shared" si="1752"/>
        <v>55</v>
      </c>
      <c r="AE116" s="11">
        <v>357</v>
      </c>
      <c r="AF116" s="12">
        <f t="shared" si="1684"/>
        <v>0.63458401305057099</v>
      </c>
      <c r="AG116" s="11">
        <v>32</v>
      </c>
      <c r="AH116" s="12">
        <f t="shared" si="1685"/>
        <v>8.2262210796915161E-2</v>
      </c>
      <c r="AI116" s="11"/>
      <c r="AJ116" s="11"/>
      <c r="AK116" s="18"/>
      <c r="AL116" s="20"/>
      <c r="AM116" s="10"/>
      <c r="AN116" s="11"/>
      <c r="AO116" s="61">
        <f t="shared" si="1753"/>
        <v>139</v>
      </c>
      <c r="AP116" s="61">
        <f t="shared" si="1754"/>
        <v>14</v>
      </c>
      <c r="AQ116" s="11">
        <v>68</v>
      </c>
      <c r="AR116" s="12">
        <f t="shared" si="1686"/>
        <v>0.61870503597122306</v>
      </c>
      <c r="AS116" s="11">
        <v>18</v>
      </c>
      <c r="AT116" s="12">
        <f t="shared" si="1687"/>
        <v>0.20930232558139536</v>
      </c>
      <c r="AU116" s="11"/>
      <c r="AV116" s="11"/>
      <c r="AW116" s="18"/>
      <c r="AX116" s="20"/>
      <c r="AY116" s="10"/>
      <c r="AZ116" s="11"/>
      <c r="BA116" s="61">
        <f t="shared" si="1755"/>
        <v>607</v>
      </c>
      <c r="BB116" s="61">
        <f t="shared" si="1756"/>
        <v>55</v>
      </c>
      <c r="BC116" s="11">
        <v>379</v>
      </c>
      <c r="BD116" s="12">
        <f t="shared" si="1688"/>
        <v>0.64909390444810544</v>
      </c>
      <c r="BE116" s="11">
        <v>15</v>
      </c>
      <c r="BF116" s="12">
        <f t="shared" si="1689"/>
        <v>3.8071065989847719E-2</v>
      </c>
      <c r="BG116" s="11"/>
      <c r="BH116" s="11"/>
      <c r="BI116" s="18"/>
      <c r="BJ116" s="20"/>
      <c r="BK116" s="10"/>
      <c r="BL116" s="11"/>
      <c r="BM116" s="61">
        <f t="shared" si="1757"/>
        <v>612</v>
      </c>
      <c r="BN116" s="61">
        <f t="shared" si="1758"/>
        <v>54</v>
      </c>
      <c r="BO116" s="11">
        <v>363</v>
      </c>
      <c r="BP116" s="12">
        <f t="shared" si="1690"/>
        <v>0.62745098039215685</v>
      </c>
      <c r="BQ116" s="11">
        <v>21</v>
      </c>
      <c r="BR116" s="12">
        <f t="shared" si="1691"/>
        <v>5.46875E-2</v>
      </c>
      <c r="BS116" s="11"/>
      <c r="BT116" s="11"/>
      <c r="BU116" s="18"/>
      <c r="BV116" s="20"/>
      <c r="BW116" s="10"/>
      <c r="BX116" s="11"/>
      <c r="BY116" s="61">
        <f t="shared" si="1759"/>
        <v>608</v>
      </c>
      <c r="BZ116" s="61">
        <f t="shared" si="1760"/>
        <v>55</v>
      </c>
      <c r="CA116" s="11">
        <v>380</v>
      </c>
      <c r="CB116" s="12">
        <f t="shared" si="1692"/>
        <v>0.71052631578947367</v>
      </c>
      <c r="CC116" s="11">
        <v>52</v>
      </c>
      <c r="CD116" s="12">
        <f t="shared" si="1693"/>
        <v>0.12037037037037036</v>
      </c>
      <c r="CE116" s="11"/>
      <c r="CF116" s="11"/>
      <c r="CG116" s="18"/>
      <c r="CH116" s="20"/>
      <c r="CI116" s="10"/>
      <c r="CJ116" s="11"/>
      <c r="CK116" s="61">
        <f t="shared" si="1761"/>
        <v>604</v>
      </c>
      <c r="CL116" s="61">
        <f t="shared" ref="CL116:CL119" si="1784">CL115-CJ116</f>
        <v>51</v>
      </c>
      <c r="CM116" s="11">
        <v>371</v>
      </c>
      <c r="CN116" s="12">
        <f t="shared" si="1694"/>
        <v>0.64569536423841056</v>
      </c>
      <c r="CO116" s="11">
        <v>19</v>
      </c>
      <c r="CP116" s="12">
        <f t="shared" si="1695"/>
        <v>4.8717948717948718E-2</v>
      </c>
      <c r="CQ116" s="11"/>
      <c r="CR116" s="11"/>
      <c r="CS116" s="18"/>
      <c r="CT116" s="20"/>
      <c r="CU116" s="10">
        <v>1</v>
      </c>
      <c r="CV116" s="11"/>
      <c r="CW116" s="61">
        <f t="shared" si="1762"/>
        <v>609</v>
      </c>
      <c r="CX116" s="61">
        <f t="shared" ref="CX116:CX119" si="1785">CX115-CV116</f>
        <v>52</v>
      </c>
      <c r="CY116" s="11">
        <v>375</v>
      </c>
      <c r="CZ116" s="12">
        <f t="shared" si="1696"/>
        <v>0.67487684729064035</v>
      </c>
      <c r="DA116" s="11">
        <v>36</v>
      </c>
      <c r="DB116" s="12"/>
      <c r="DC116" s="11"/>
      <c r="DD116" s="11"/>
      <c r="DE116" s="18"/>
      <c r="DF116" s="20"/>
      <c r="DG116" s="10">
        <v>1</v>
      </c>
      <c r="DH116" s="11"/>
      <c r="DI116" s="61">
        <f t="shared" si="1763"/>
        <v>606</v>
      </c>
      <c r="DJ116" s="61">
        <f t="shared" ref="DJ116:DJ119" si="1786">DJ115-DH116</f>
        <v>52</v>
      </c>
      <c r="DK116" s="11">
        <v>374</v>
      </c>
      <c r="DL116" s="12">
        <f t="shared" si="1698"/>
        <v>0.64686468646864681</v>
      </c>
      <c r="DM116" s="11">
        <v>18</v>
      </c>
      <c r="DN116" s="12">
        <f t="shared" si="1699"/>
        <v>4.5918367346938778E-2</v>
      </c>
      <c r="DO116" s="11"/>
      <c r="DP116" s="11"/>
      <c r="DQ116" s="18"/>
      <c r="DR116" s="20"/>
      <c r="DS116" s="10"/>
      <c r="DT116" s="11"/>
      <c r="DU116" s="61">
        <f t="shared" si="1764"/>
        <v>146</v>
      </c>
      <c r="DV116" s="61">
        <f t="shared" ref="DV116:DV119" si="1787">DV115-DT116</f>
        <v>10</v>
      </c>
      <c r="DW116" s="11">
        <v>91</v>
      </c>
      <c r="DX116" s="12">
        <f t="shared" si="1700"/>
        <v>0.66438356164383561</v>
      </c>
      <c r="DY116" s="11">
        <v>6</v>
      </c>
      <c r="DZ116" s="12">
        <f t="shared" si="1701"/>
        <v>6.1855670103092786E-2</v>
      </c>
      <c r="EA116" s="11"/>
      <c r="EB116" s="11"/>
      <c r="EC116" s="18"/>
      <c r="ED116" s="20"/>
      <c r="EE116" s="10"/>
      <c r="EF116" s="11"/>
      <c r="EG116" s="61">
        <f t="shared" si="1765"/>
        <v>607</v>
      </c>
      <c r="EH116" s="61">
        <f t="shared" ref="EH116:EH119" si="1788">EH115-EF116</f>
        <v>52</v>
      </c>
      <c r="EI116" s="11">
        <v>378</v>
      </c>
      <c r="EJ116" s="12">
        <f t="shared" si="1702"/>
        <v>0.65238879736408562</v>
      </c>
      <c r="EK116" s="11">
        <v>18</v>
      </c>
      <c r="EL116" s="12">
        <f t="shared" si="1703"/>
        <v>4.5454545454545456E-2</v>
      </c>
      <c r="EM116" s="11"/>
      <c r="EN116" s="11"/>
      <c r="EO116" s="18"/>
      <c r="EP116" s="20"/>
      <c r="EQ116" s="10">
        <v>1</v>
      </c>
      <c r="ER116" s="11"/>
      <c r="ES116" s="61">
        <f t="shared" si="1766"/>
        <v>608</v>
      </c>
      <c r="ET116" s="61">
        <f t="shared" ref="ET116:ET119" si="1789">ET115-ER116</f>
        <v>51</v>
      </c>
      <c r="EU116" s="11">
        <v>378</v>
      </c>
      <c r="EV116" s="12">
        <f t="shared" si="1704"/>
        <v>0.66447368421052633</v>
      </c>
      <c r="EW116" s="11">
        <v>26</v>
      </c>
      <c r="EX116" s="12">
        <f t="shared" si="1705"/>
        <v>6.4356435643564358E-2</v>
      </c>
      <c r="EY116" s="11"/>
      <c r="EZ116" s="11"/>
      <c r="FA116" s="18"/>
      <c r="FB116" s="20"/>
      <c r="FC116" s="10">
        <v>1</v>
      </c>
      <c r="FD116" s="11"/>
      <c r="FE116" s="61">
        <f t="shared" si="1767"/>
        <v>605</v>
      </c>
      <c r="FF116" s="61">
        <f t="shared" ref="FF116:FF119" si="1790">FF115-FD116</f>
        <v>52</v>
      </c>
      <c r="FG116" s="11">
        <v>363</v>
      </c>
      <c r="FH116" s="12">
        <f t="shared" si="1706"/>
        <v>0.62809917355371903</v>
      </c>
      <c r="FI116" s="11">
        <v>17</v>
      </c>
      <c r="FJ116" s="12">
        <f t="shared" si="1707"/>
        <v>4.4736842105263158E-2</v>
      </c>
      <c r="FK116" s="11"/>
      <c r="FL116" s="11"/>
      <c r="FM116" s="18"/>
      <c r="FN116" s="20"/>
      <c r="FO116" s="10"/>
      <c r="FP116" s="11"/>
      <c r="FQ116" s="61">
        <f t="shared" si="1768"/>
        <v>614</v>
      </c>
      <c r="FR116" s="61">
        <f t="shared" ref="FR116:FR119" si="1791">FR115-FP116</f>
        <v>55</v>
      </c>
      <c r="FS116" s="11">
        <v>357</v>
      </c>
      <c r="FT116" s="12">
        <f t="shared" si="1708"/>
        <v>0.63192182410423448</v>
      </c>
      <c r="FU116" s="11">
        <v>31</v>
      </c>
      <c r="FV116" s="12">
        <f t="shared" si="1709"/>
        <v>7.9896907216494839E-2</v>
      </c>
      <c r="FW116" s="11"/>
      <c r="FX116" s="11"/>
      <c r="FY116" s="18"/>
      <c r="FZ116" s="20"/>
      <c r="GA116" s="10"/>
      <c r="GB116" s="11"/>
      <c r="GC116" s="61">
        <f t="shared" si="1769"/>
        <v>604</v>
      </c>
      <c r="GD116" s="61">
        <f t="shared" ref="GD116:GD119" si="1792">GD115-GB116</f>
        <v>55</v>
      </c>
      <c r="GE116" s="11">
        <v>405</v>
      </c>
      <c r="GF116" s="12">
        <f t="shared" si="1710"/>
        <v>0.71357615894039739</v>
      </c>
      <c r="GG116" s="11">
        <v>26</v>
      </c>
      <c r="GH116" s="12">
        <f t="shared" si="1711"/>
        <v>6.0324825986078884E-2</v>
      </c>
      <c r="GI116" s="11"/>
      <c r="GJ116" s="11"/>
      <c r="GK116" s="18"/>
      <c r="GL116" s="20"/>
      <c r="GM116" s="10"/>
      <c r="GN116" s="11"/>
      <c r="GO116" s="61">
        <f t="shared" si="1770"/>
        <v>614</v>
      </c>
      <c r="GP116" s="61">
        <f t="shared" ref="GP116:GP119" si="1793">GP115-GN116</f>
        <v>55</v>
      </c>
      <c r="GQ116" s="11">
        <v>386</v>
      </c>
      <c r="GR116" s="12">
        <f t="shared" si="1712"/>
        <v>0.65635179153094458</v>
      </c>
      <c r="GS116" s="11">
        <v>17</v>
      </c>
      <c r="GT116" s="12">
        <f t="shared" si="1713"/>
        <v>4.2183622828784122E-2</v>
      </c>
      <c r="GU116" s="11"/>
      <c r="GV116" s="11"/>
      <c r="GW116" s="18"/>
      <c r="GX116" s="20"/>
      <c r="GY116" s="10">
        <v>1</v>
      </c>
      <c r="GZ116" s="11">
        <v>1</v>
      </c>
      <c r="HA116" s="61">
        <f t="shared" si="1771"/>
        <v>138</v>
      </c>
      <c r="HB116" s="61">
        <f t="shared" ref="HB116:HB119" si="1794">HB115-GZ116</f>
        <v>12</v>
      </c>
      <c r="HC116" s="11">
        <v>80</v>
      </c>
      <c r="HD116" s="12">
        <f t="shared" si="1714"/>
        <v>0.65942028985507251</v>
      </c>
      <c r="HE116" s="11">
        <v>11</v>
      </c>
      <c r="HF116" s="12">
        <f t="shared" si="1715"/>
        <v>0.12087912087912088</v>
      </c>
      <c r="HG116" s="11"/>
      <c r="HH116" s="11"/>
      <c r="HI116" s="18"/>
      <c r="HJ116" s="20"/>
      <c r="HK116" s="10"/>
      <c r="HL116" s="11"/>
      <c r="HM116" s="61">
        <f t="shared" si="1772"/>
        <v>613</v>
      </c>
      <c r="HN116" s="61">
        <f t="shared" ref="HN116:HN119" si="1795">HN115-HL116</f>
        <v>55</v>
      </c>
      <c r="HO116" s="11">
        <v>366</v>
      </c>
      <c r="HP116" s="12">
        <f t="shared" si="1716"/>
        <v>0.65742251223491033</v>
      </c>
      <c r="HQ116" s="11">
        <v>37</v>
      </c>
      <c r="HR116" s="12">
        <f t="shared" si="1717"/>
        <v>9.1811414392059559E-2</v>
      </c>
      <c r="HS116" s="11"/>
      <c r="HT116" s="11"/>
      <c r="HU116" s="18"/>
      <c r="HV116" s="20"/>
      <c r="HW116" s="10">
        <v>1</v>
      </c>
      <c r="HX116" s="11"/>
      <c r="HY116" s="61">
        <f t="shared" si="1773"/>
        <v>606</v>
      </c>
      <c r="HZ116" s="61">
        <f t="shared" ref="HZ116:HZ119" si="1796">HZ115-HX116</f>
        <v>54</v>
      </c>
      <c r="IA116" s="11">
        <v>387</v>
      </c>
      <c r="IB116" s="12">
        <f t="shared" si="1718"/>
        <v>0.68151815181518149</v>
      </c>
      <c r="IC116" s="11">
        <v>26</v>
      </c>
      <c r="ID116" s="12">
        <f t="shared" si="1719"/>
        <v>6.2953995157384993E-2</v>
      </c>
      <c r="IE116" s="11"/>
      <c r="IF116" s="11"/>
      <c r="IG116" s="18"/>
      <c r="IH116" s="20"/>
      <c r="II116" s="10"/>
      <c r="IJ116" s="11"/>
      <c r="IK116" s="61">
        <f t="shared" si="1774"/>
        <v>613</v>
      </c>
      <c r="IL116" s="61">
        <f t="shared" ref="IL116:IL119" si="1797">IL115-IJ116</f>
        <v>55</v>
      </c>
      <c r="IM116" s="11">
        <v>371</v>
      </c>
      <c r="IN116" s="12">
        <f t="shared" si="1720"/>
        <v>0.64437194127243069</v>
      </c>
      <c r="IO116" s="11">
        <v>24</v>
      </c>
      <c r="IP116" s="12">
        <f t="shared" si="1721"/>
        <v>6.0759493670886074E-2</v>
      </c>
      <c r="IQ116" s="11"/>
      <c r="IR116" s="11"/>
      <c r="IS116" s="18"/>
      <c r="IT116" s="20"/>
      <c r="IU116" s="10"/>
      <c r="IV116" s="11">
        <v>1</v>
      </c>
      <c r="IW116" s="61">
        <f t="shared" si="1775"/>
        <v>0</v>
      </c>
      <c r="IX116" s="61">
        <f t="shared" ref="IX116:IX119" si="1798">IX115-IV116</f>
        <v>93</v>
      </c>
      <c r="IY116" s="11"/>
      <c r="IZ116" s="12" t="e">
        <f t="shared" si="1722"/>
        <v>#DIV/0!</v>
      </c>
      <c r="JA116" s="11"/>
      <c r="JB116" s="12" t="e">
        <f t="shared" si="1723"/>
        <v>#DIV/0!</v>
      </c>
      <c r="JC116" s="11"/>
      <c r="JD116" s="11"/>
      <c r="JE116" s="18"/>
      <c r="JF116" s="20"/>
      <c r="JG116" s="10">
        <f t="shared" si="1724"/>
        <v>7</v>
      </c>
      <c r="JH116" s="14">
        <f t="shared" si="1725"/>
        <v>2</v>
      </c>
      <c r="JI116" s="373">
        <f t="shared" si="1726"/>
        <v>11383</v>
      </c>
      <c r="JJ116" s="11">
        <f t="shared" si="1776"/>
        <v>1096</v>
      </c>
      <c r="JK116" s="11">
        <f t="shared" si="1727"/>
        <v>7507</v>
      </c>
      <c r="JL116" s="79">
        <f t="shared" si="1728"/>
        <v>0.65949222524817708</v>
      </c>
      <c r="JM116" s="15">
        <f t="shared" si="1729"/>
        <v>511</v>
      </c>
      <c r="JN116" s="12">
        <f t="shared" si="1730"/>
        <v>6.8069801518582662E-2</v>
      </c>
      <c r="JO116" s="16">
        <v>60.5</v>
      </c>
      <c r="JP116" s="17">
        <v>6929</v>
      </c>
      <c r="JQ116" s="16">
        <f t="shared" si="1207"/>
        <v>92.30051951511922</v>
      </c>
      <c r="JR116" s="16">
        <v>136</v>
      </c>
      <c r="JS116" s="369">
        <f t="shared" si="1076"/>
        <v>0.26614481409001955</v>
      </c>
      <c r="JT116" s="18"/>
      <c r="JU116" s="21"/>
      <c r="JV116" s="404">
        <f t="shared" si="1732"/>
        <v>0.66201264488935718</v>
      </c>
      <c r="JW116" s="401">
        <f t="shared" si="1733"/>
        <v>0.65257595772787313</v>
      </c>
      <c r="JX116" s="406">
        <f t="shared" si="1734"/>
        <v>0.66386112572330347</v>
      </c>
      <c r="JY116" s="743"/>
      <c r="JZ116" s="690"/>
      <c r="KA116" s="746"/>
      <c r="KB116" s="719"/>
      <c r="KC116" s="716"/>
      <c r="KD116" s="716"/>
      <c r="KE116" s="716"/>
      <c r="KF116" s="716"/>
      <c r="KG116" s="760"/>
      <c r="KH116" s="758"/>
      <c r="KI116" s="67">
        <f t="shared" si="1741"/>
        <v>1</v>
      </c>
      <c r="KJ116" s="430">
        <f t="shared" ref="KJ116" si="1799">KI116/KB117</f>
        <v>2.6295030239284776E-4</v>
      </c>
      <c r="KK116" s="67">
        <f t="shared" si="1743"/>
        <v>4</v>
      </c>
      <c r="KL116" s="425">
        <f t="shared" ref="KL116" si="1800">KK116/KD117</f>
        <v>1.053740779768177E-3</v>
      </c>
      <c r="KM116" s="67">
        <f t="shared" si="1745"/>
        <v>2</v>
      </c>
      <c r="KN116" s="425">
        <f>KM116/KF117</f>
        <v>5.2465897166841555E-4</v>
      </c>
    </row>
    <row r="117" spans="1:300" ht="19.5" thickTop="1" x14ac:dyDescent="0.25">
      <c r="A117" s="734"/>
      <c r="B117" s="436">
        <f>+B116+1</f>
        <v>45684</v>
      </c>
      <c r="C117" s="10"/>
      <c r="D117" s="11"/>
      <c r="E117" s="61">
        <f t="shared" si="1747"/>
        <v>602</v>
      </c>
      <c r="F117" s="61">
        <f t="shared" si="1748"/>
        <v>54</v>
      </c>
      <c r="G117" s="11">
        <v>414</v>
      </c>
      <c r="H117" s="12">
        <f t="shared" si="1680"/>
        <v>0.76079734219269102</v>
      </c>
      <c r="I117" s="11">
        <v>44</v>
      </c>
      <c r="J117" s="12">
        <f t="shared" si="1681"/>
        <v>9.606986899563319E-2</v>
      </c>
      <c r="K117" s="13"/>
      <c r="L117" s="13"/>
      <c r="M117" s="25"/>
      <c r="N117" s="37"/>
      <c r="O117" s="10"/>
      <c r="P117" s="11"/>
      <c r="Q117" s="61">
        <f t="shared" si="1749"/>
        <v>615</v>
      </c>
      <c r="R117" s="61">
        <f t="shared" si="1750"/>
        <v>55</v>
      </c>
      <c r="S117" s="11">
        <v>422</v>
      </c>
      <c r="T117" s="12">
        <f t="shared" si="1682"/>
        <v>0.74634146341463414</v>
      </c>
      <c r="U117" s="11">
        <v>37</v>
      </c>
      <c r="V117" s="12">
        <f t="shared" si="1683"/>
        <v>8.0610021786492375E-2</v>
      </c>
      <c r="W117" s="13"/>
      <c r="X117" s="13"/>
      <c r="Y117" s="25"/>
      <c r="Z117" s="37"/>
      <c r="AA117" s="10"/>
      <c r="AB117" s="11"/>
      <c r="AC117" s="61">
        <f t="shared" si="1751"/>
        <v>613</v>
      </c>
      <c r="AD117" s="61">
        <f t="shared" si="1752"/>
        <v>55</v>
      </c>
      <c r="AE117" s="11">
        <v>324</v>
      </c>
      <c r="AF117" s="12">
        <f t="shared" si="1684"/>
        <v>0.60195758564437196</v>
      </c>
      <c r="AG117" s="11">
        <v>45</v>
      </c>
      <c r="AH117" s="12">
        <f t="shared" si="1685"/>
        <v>0.12195121951219512</v>
      </c>
      <c r="AI117" s="13"/>
      <c r="AJ117" s="13"/>
      <c r="AK117" s="25"/>
      <c r="AL117" s="37"/>
      <c r="AM117" s="10"/>
      <c r="AN117" s="11"/>
      <c r="AO117" s="61">
        <f t="shared" si="1753"/>
        <v>139</v>
      </c>
      <c r="AP117" s="61">
        <f t="shared" si="1754"/>
        <v>14</v>
      </c>
      <c r="AQ117" s="11">
        <v>78</v>
      </c>
      <c r="AR117" s="12">
        <f t="shared" si="1686"/>
        <v>0.64028776978417268</v>
      </c>
      <c r="AS117" s="11">
        <v>11</v>
      </c>
      <c r="AT117" s="12">
        <f t="shared" si="1687"/>
        <v>0.12359550561797752</v>
      </c>
      <c r="AU117" s="13"/>
      <c r="AV117" s="13"/>
      <c r="AW117" s="25"/>
      <c r="AX117" s="37"/>
      <c r="AY117" s="10">
        <v>1</v>
      </c>
      <c r="AZ117" s="11"/>
      <c r="BA117" s="61">
        <f t="shared" si="1755"/>
        <v>606</v>
      </c>
      <c r="BB117" s="61">
        <f t="shared" si="1756"/>
        <v>55</v>
      </c>
      <c r="BC117" s="11">
        <v>342</v>
      </c>
      <c r="BD117" s="12">
        <f t="shared" si="1688"/>
        <v>0.61386138613861385</v>
      </c>
      <c r="BE117" s="11">
        <v>30</v>
      </c>
      <c r="BF117" s="12">
        <f t="shared" si="1689"/>
        <v>8.0645161290322578E-2</v>
      </c>
      <c r="BG117" s="13"/>
      <c r="BH117" s="13"/>
      <c r="BI117" s="25"/>
      <c r="BJ117" s="37"/>
      <c r="BK117" s="10">
        <v>1</v>
      </c>
      <c r="BL117" s="11"/>
      <c r="BM117" s="61">
        <f t="shared" si="1757"/>
        <v>611</v>
      </c>
      <c r="BN117" s="61">
        <f t="shared" si="1758"/>
        <v>54</v>
      </c>
      <c r="BO117" s="11">
        <v>422</v>
      </c>
      <c r="BP117" s="12">
        <f t="shared" si="1690"/>
        <v>0.73322422258592468</v>
      </c>
      <c r="BQ117" s="11">
        <v>26</v>
      </c>
      <c r="BR117" s="12">
        <f t="shared" si="1691"/>
        <v>5.8035714285714288E-2</v>
      </c>
      <c r="BS117" s="13"/>
      <c r="BT117" s="13"/>
      <c r="BU117" s="25"/>
      <c r="BV117" s="37"/>
      <c r="BW117" s="10"/>
      <c r="BX117" s="11"/>
      <c r="BY117" s="61">
        <f t="shared" si="1759"/>
        <v>608</v>
      </c>
      <c r="BZ117" s="61">
        <f t="shared" si="1760"/>
        <v>55</v>
      </c>
      <c r="CA117" s="11">
        <v>392</v>
      </c>
      <c r="CB117" s="12">
        <f t="shared" si="1692"/>
        <v>0.70065789473684215</v>
      </c>
      <c r="CC117" s="11">
        <v>34</v>
      </c>
      <c r="CD117" s="12">
        <f t="shared" si="1693"/>
        <v>7.9812206572769953E-2</v>
      </c>
      <c r="CE117" s="13"/>
      <c r="CF117" s="13"/>
      <c r="CG117" s="25"/>
      <c r="CH117" s="37"/>
      <c r="CI117" s="10"/>
      <c r="CJ117" s="11"/>
      <c r="CK117" s="61">
        <f t="shared" si="1761"/>
        <v>604</v>
      </c>
      <c r="CL117" s="61">
        <f t="shared" si="1784"/>
        <v>51</v>
      </c>
      <c r="CM117" s="11">
        <v>377</v>
      </c>
      <c r="CN117" s="12">
        <f t="shared" si="1694"/>
        <v>0.67052980132450335</v>
      </c>
      <c r="CO117" s="11">
        <v>28</v>
      </c>
      <c r="CP117" s="12">
        <f t="shared" si="1695"/>
        <v>6.9135802469135796E-2</v>
      </c>
      <c r="CQ117" s="13"/>
      <c r="CR117" s="13"/>
      <c r="CS117" s="25"/>
      <c r="CT117" s="37"/>
      <c r="CU117" s="10"/>
      <c r="CV117" s="11"/>
      <c r="CW117" s="61">
        <f t="shared" si="1762"/>
        <v>609</v>
      </c>
      <c r="CX117" s="61">
        <f t="shared" si="1785"/>
        <v>52</v>
      </c>
      <c r="CY117" s="11">
        <v>383</v>
      </c>
      <c r="CZ117" s="12">
        <f t="shared" si="1696"/>
        <v>0.6732348111658456</v>
      </c>
      <c r="DA117" s="11">
        <v>27</v>
      </c>
      <c r="DB117" s="12">
        <f t="shared" si="1697"/>
        <v>6.5853658536585369E-2</v>
      </c>
      <c r="DC117" s="13"/>
      <c r="DD117" s="13"/>
      <c r="DE117" s="25"/>
      <c r="DF117" s="37"/>
      <c r="DG117" s="10"/>
      <c r="DH117" s="11"/>
      <c r="DI117" s="61">
        <f t="shared" si="1763"/>
        <v>606</v>
      </c>
      <c r="DJ117" s="61">
        <f t="shared" si="1786"/>
        <v>52</v>
      </c>
      <c r="DK117" s="11">
        <v>402</v>
      </c>
      <c r="DL117" s="12">
        <f t="shared" si="1698"/>
        <v>0.71452145214521456</v>
      </c>
      <c r="DM117" s="11">
        <v>31</v>
      </c>
      <c r="DN117" s="12">
        <f t="shared" si="1699"/>
        <v>7.1593533487297925E-2</v>
      </c>
      <c r="DO117" s="13"/>
      <c r="DP117" s="13"/>
      <c r="DQ117" s="25"/>
      <c r="DR117" s="37"/>
      <c r="DS117" s="10"/>
      <c r="DT117" s="11"/>
      <c r="DU117" s="61">
        <f t="shared" si="1764"/>
        <v>146</v>
      </c>
      <c r="DV117" s="61">
        <f t="shared" si="1787"/>
        <v>10</v>
      </c>
      <c r="DW117" s="11">
        <v>104</v>
      </c>
      <c r="DX117" s="12">
        <f t="shared" si="1700"/>
        <v>0.78082191780821919</v>
      </c>
      <c r="DY117" s="11">
        <v>10</v>
      </c>
      <c r="DZ117" s="12">
        <f t="shared" si="1701"/>
        <v>8.771929824561403E-2</v>
      </c>
      <c r="EA117" s="13"/>
      <c r="EB117" s="13"/>
      <c r="EC117" s="25"/>
      <c r="ED117" s="37"/>
      <c r="EE117" s="10"/>
      <c r="EF117" s="11"/>
      <c r="EG117" s="61">
        <f t="shared" si="1765"/>
        <v>607</v>
      </c>
      <c r="EH117" s="61">
        <f t="shared" si="1788"/>
        <v>52</v>
      </c>
      <c r="EI117" s="11">
        <v>401</v>
      </c>
      <c r="EJ117" s="12">
        <f t="shared" si="1702"/>
        <v>0.68698517298187811</v>
      </c>
      <c r="EK117" s="11">
        <v>16</v>
      </c>
      <c r="EL117" s="12">
        <f t="shared" si="1703"/>
        <v>3.8369304556354913E-2</v>
      </c>
      <c r="EM117" s="13"/>
      <c r="EN117" s="13"/>
      <c r="EO117" s="25"/>
      <c r="EP117" s="37"/>
      <c r="EQ117" s="10"/>
      <c r="ER117" s="11"/>
      <c r="ES117" s="61">
        <f t="shared" si="1766"/>
        <v>608</v>
      </c>
      <c r="ET117" s="61">
        <f t="shared" si="1789"/>
        <v>51</v>
      </c>
      <c r="EU117" s="11">
        <v>417</v>
      </c>
      <c r="EV117" s="12">
        <f t="shared" si="1704"/>
        <v>0.70723684210526316</v>
      </c>
      <c r="EW117" s="11">
        <v>13</v>
      </c>
      <c r="EX117" s="12">
        <f t="shared" si="1705"/>
        <v>3.0232558139534883E-2</v>
      </c>
      <c r="EY117" s="13"/>
      <c r="EZ117" s="13"/>
      <c r="FA117" s="25"/>
      <c r="FB117" s="37"/>
      <c r="FC117" s="10"/>
      <c r="FD117" s="11"/>
      <c r="FE117" s="61">
        <f t="shared" si="1767"/>
        <v>605</v>
      </c>
      <c r="FF117" s="61">
        <f t="shared" si="1790"/>
        <v>52</v>
      </c>
      <c r="FG117" s="11">
        <v>399</v>
      </c>
      <c r="FH117" s="12">
        <f t="shared" si="1706"/>
        <v>0.69752066115702482</v>
      </c>
      <c r="FI117" s="11">
        <v>23</v>
      </c>
      <c r="FJ117" s="12">
        <f t="shared" si="1707"/>
        <v>5.4502369668246446E-2</v>
      </c>
      <c r="FK117" s="13"/>
      <c r="FL117" s="13"/>
      <c r="FM117" s="25"/>
      <c r="FN117" s="37"/>
      <c r="FO117" s="10"/>
      <c r="FP117" s="11"/>
      <c r="FQ117" s="61">
        <f t="shared" si="1768"/>
        <v>614</v>
      </c>
      <c r="FR117" s="61">
        <f t="shared" si="1791"/>
        <v>55</v>
      </c>
      <c r="FS117" s="11">
        <v>383</v>
      </c>
      <c r="FT117" s="12">
        <f t="shared" si="1708"/>
        <v>0.67426710097719866</v>
      </c>
      <c r="FU117" s="11">
        <v>31</v>
      </c>
      <c r="FV117" s="12">
        <f t="shared" si="1709"/>
        <v>7.4879227053140096E-2</v>
      </c>
      <c r="FW117" s="13"/>
      <c r="FX117" s="13"/>
      <c r="FY117" s="25"/>
      <c r="FZ117" s="37"/>
      <c r="GA117" s="10"/>
      <c r="GB117" s="11"/>
      <c r="GC117" s="61">
        <f t="shared" si="1769"/>
        <v>604</v>
      </c>
      <c r="GD117" s="61">
        <f t="shared" si="1792"/>
        <v>55</v>
      </c>
      <c r="GE117" s="11">
        <v>394</v>
      </c>
      <c r="GF117" s="12">
        <f t="shared" si="1710"/>
        <v>0.69370860927152322</v>
      </c>
      <c r="GG117" s="11">
        <v>25</v>
      </c>
      <c r="GH117" s="12">
        <f t="shared" si="1711"/>
        <v>5.9665871121718374E-2</v>
      </c>
      <c r="GI117" s="13"/>
      <c r="GJ117" s="13"/>
      <c r="GK117" s="25"/>
      <c r="GL117" s="37"/>
      <c r="GM117" s="10"/>
      <c r="GN117" s="11"/>
      <c r="GO117" s="61">
        <f t="shared" si="1770"/>
        <v>614</v>
      </c>
      <c r="GP117" s="61">
        <f t="shared" si="1793"/>
        <v>55</v>
      </c>
      <c r="GQ117" s="11">
        <v>410</v>
      </c>
      <c r="GR117" s="12">
        <f t="shared" si="1712"/>
        <v>0.71009771986970682</v>
      </c>
      <c r="GS117" s="11">
        <v>26</v>
      </c>
      <c r="GT117" s="12">
        <f t="shared" si="1713"/>
        <v>5.9633027522935783E-2</v>
      </c>
      <c r="GU117" s="13"/>
      <c r="GV117" s="13"/>
      <c r="GW117" s="25"/>
      <c r="GX117" s="37"/>
      <c r="GY117" s="10">
        <v>1</v>
      </c>
      <c r="GZ117" s="11"/>
      <c r="HA117" s="61">
        <f t="shared" si="1771"/>
        <v>137</v>
      </c>
      <c r="HB117" s="61">
        <f t="shared" si="1794"/>
        <v>12</v>
      </c>
      <c r="HC117" s="11">
        <v>81</v>
      </c>
      <c r="HD117" s="12">
        <f t="shared" si="1714"/>
        <v>0.67153284671532842</v>
      </c>
      <c r="HE117" s="11">
        <v>11</v>
      </c>
      <c r="HF117" s="12">
        <f t="shared" si="1715"/>
        <v>0.11956521739130435</v>
      </c>
      <c r="HG117" s="13"/>
      <c r="HH117" s="13"/>
      <c r="HI117" s="25"/>
      <c r="HJ117" s="37"/>
      <c r="HK117" s="10"/>
      <c r="HL117" s="11"/>
      <c r="HM117" s="61">
        <f t="shared" si="1772"/>
        <v>613</v>
      </c>
      <c r="HN117" s="61">
        <f t="shared" si="1795"/>
        <v>55</v>
      </c>
      <c r="HO117" s="11">
        <v>406</v>
      </c>
      <c r="HP117" s="12">
        <f t="shared" si="1716"/>
        <v>0.72430668841761825</v>
      </c>
      <c r="HQ117" s="11">
        <v>38</v>
      </c>
      <c r="HR117" s="12">
        <f t="shared" si="1717"/>
        <v>8.5585585585585586E-2</v>
      </c>
      <c r="HS117" s="13"/>
      <c r="HT117" s="13"/>
      <c r="HU117" s="25"/>
      <c r="HV117" s="37"/>
      <c r="HW117" s="10">
        <v>1</v>
      </c>
      <c r="HX117" s="11"/>
      <c r="HY117" s="61">
        <f t="shared" si="1773"/>
        <v>605</v>
      </c>
      <c r="HZ117" s="61">
        <f t="shared" si="1796"/>
        <v>54</v>
      </c>
      <c r="IA117" s="11">
        <v>389</v>
      </c>
      <c r="IB117" s="12">
        <f t="shared" si="1718"/>
        <v>0.69256198347107434</v>
      </c>
      <c r="IC117" s="11">
        <v>30</v>
      </c>
      <c r="ID117" s="12">
        <f t="shared" si="1719"/>
        <v>7.1599045346062054E-2</v>
      </c>
      <c r="IE117" s="13"/>
      <c r="IF117" s="13"/>
      <c r="IG117" s="25"/>
      <c r="IH117" s="37"/>
      <c r="II117" s="10"/>
      <c r="IJ117" s="11"/>
      <c r="IK117" s="61">
        <f t="shared" si="1774"/>
        <v>613</v>
      </c>
      <c r="IL117" s="61">
        <f t="shared" si="1797"/>
        <v>55</v>
      </c>
      <c r="IM117" s="11">
        <v>402</v>
      </c>
      <c r="IN117" s="12">
        <f t="shared" si="1720"/>
        <v>0.70473083197389885</v>
      </c>
      <c r="IO117" s="11">
        <v>30</v>
      </c>
      <c r="IP117" s="12">
        <f t="shared" si="1721"/>
        <v>6.9444444444444448E-2</v>
      </c>
      <c r="IQ117" s="13"/>
      <c r="IR117" s="13"/>
      <c r="IS117" s="25"/>
      <c r="IT117" s="37"/>
      <c r="IU117" s="10"/>
      <c r="IV117" s="11"/>
      <c r="IW117" s="61">
        <f t="shared" si="1775"/>
        <v>0</v>
      </c>
      <c r="IX117" s="61">
        <f t="shared" si="1798"/>
        <v>93</v>
      </c>
      <c r="IY117" s="11"/>
      <c r="IZ117" s="12" t="e">
        <f t="shared" si="1722"/>
        <v>#DIV/0!</v>
      </c>
      <c r="JA117" s="11"/>
      <c r="JB117" s="12" t="e">
        <f t="shared" si="1723"/>
        <v>#DIV/0!</v>
      </c>
      <c r="JC117" s="13"/>
      <c r="JD117" s="13"/>
      <c r="JE117" s="25"/>
      <c r="JF117" s="37"/>
      <c r="JG117" s="10">
        <f t="shared" si="1724"/>
        <v>4</v>
      </c>
      <c r="JH117" s="14">
        <f t="shared" si="1725"/>
        <v>0</v>
      </c>
      <c r="JI117" s="373">
        <f t="shared" si="1726"/>
        <v>11379</v>
      </c>
      <c r="JJ117" s="11">
        <f t="shared" si="1776"/>
        <v>1096</v>
      </c>
      <c r="JK117" s="11">
        <f t="shared" si="1727"/>
        <v>7908</v>
      </c>
      <c r="JL117" s="79">
        <f t="shared" si="1728"/>
        <v>0.69496440812022142</v>
      </c>
      <c r="JM117" s="15">
        <f t="shared" si="1729"/>
        <v>566</v>
      </c>
      <c r="JN117" s="12">
        <f t="shared" si="1730"/>
        <v>7.1573090541224071E-2</v>
      </c>
      <c r="JO117" s="16">
        <v>60.6</v>
      </c>
      <c r="JP117" s="17">
        <v>7293</v>
      </c>
      <c r="JQ117" s="16">
        <f t="shared" si="1207"/>
        <v>92.223065250379364</v>
      </c>
      <c r="JR117" s="16">
        <v>170</v>
      </c>
      <c r="JS117" s="369">
        <f t="shared" si="1076"/>
        <v>0.30035335689045939</v>
      </c>
      <c r="JT117" s="23"/>
      <c r="JU117" s="399"/>
      <c r="JV117" s="404">
        <f t="shared" si="1732"/>
        <v>0.69082762256193986</v>
      </c>
      <c r="JW117" s="401">
        <f t="shared" si="1733"/>
        <v>0.69511228533685598</v>
      </c>
      <c r="JX117" s="406">
        <f t="shared" si="1734"/>
        <v>0.69894736842105265</v>
      </c>
      <c r="JY117" s="743"/>
      <c r="JZ117" s="690"/>
      <c r="KA117" s="746"/>
      <c r="KB117" s="718">
        <f t="shared" ref="KB117" si="1801">SUM(E110,Q110,AC110,AO110,BA110,BM110,BY110)</f>
        <v>3803</v>
      </c>
      <c r="KC117" s="714"/>
      <c r="KD117" s="714">
        <f t="shared" ref="KD117" si="1802">SUM(CK110,CW110,DI110,DU110,EG110,ES110,FE110)</f>
        <v>3796</v>
      </c>
      <c r="KE117" s="714"/>
      <c r="KF117" s="714">
        <f t="shared" ref="KF117" si="1803">SUM(FQ110,GC110,GO110,HA110,HM110,HY110,IK110)</f>
        <v>3812</v>
      </c>
      <c r="KG117" s="759"/>
      <c r="KH117" s="761" t="s">
        <v>65</v>
      </c>
      <c r="KI117" s="67">
        <f t="shared" si="1741"/>
        <v>2</v>
      </c>
      <c r="KJ117" s="430">
        <f t="shared" ref="KJ117" si="1804">KI117/KB117</f>
        <v>5.2590060478569553E-4</v>
      </c>
      <c r="KK117" s="67">
        <f t="shared" si="1743"/>
        <v>0</v>
      </c>
      <c r="KL117" s="425">
        <f t="shared" ref="KL117" si="1805">KK117/KD117</f>
        <v>0</v>
      </c>
      <c r="KM117" s="67">
        <f t="shared" si="1745"/>
        <v>2</v>
      </c>
      <c r="KN117" s="425">
        <f>KM117/KF117</f>
        <v>5.2465897166841555E-4</v>
      </c>
    </row>
    <row r="118" spans="1:300" ht="19.5" thickBot="1" x14ac:dyDescent="0.3">
      <c r="A118" s="734"/>
      <c r="B118" s="436">
        <f t="shared" si="1746"/>
        <v>45685</v>
      </c>
      <c r="C118" s="10">
        <v>1</v>
      </c>
      <c r="D118" s="11"/>
      <c r="E118" s="61">
        <f t="shared" si="1747"/>
        <v>601</v>
      </c>
      <c r="F118" s="61">
        <f t="shared" si="1748"/>
        <v>54</v>
      </c>
      <c r="G118" s="11">
        <v>433</v>
      </c>
      <c r="H118" s="12">
        <f t="shared" si="1680"/>
        <v>0.77537437603993342</v>
      </c>
      <c r="I118" s="11">
        <v>33</v>
      </c>
      <c r="J118" s="12">
        <f t="shared" si="1681"/>
        <v>7.0815450643776826E-2</v>
      </c>
      <c r="K118" s="13"/>
      <c r="L118" s="11"/>
      <c r="M118" s="25"/>
      <c r="N118" s="37"/>
      <c r="O118" s="10">
        <v>1</v>
      </c>
      <c r="P118" s="11"/>
      <c r="Q118" s="61">
        <f t="shared" si="1749"/>
        <v>614</v>
      </c>
      <c r="R118" s="61">
        <f t="shared" si="1750"/>
        <v>55</v>
      </c>
      <c r="S118" s="11">
        <v>443</v>
      </c>
      <c r="T118" s="12">
        <f t="shared" si="1682"/>
        <v>0.74755700325732899</v>
      </c>
      <c r="U118" s="11">
        <v>16</v>
      </c>
      <c r="V118" s="12">
        <f t="shared" si="1683"/>
        <v>3.4858387799564274E-2</v>
      </c>
      <c r="W118" s="13"/>
      <c r="X118" s="11"/>
      <c r="Y118" s="25"/>
      <c r="Z118" s="37"/>
      <c r="AA118" s="10">
        <v>1</v>
      </c>
      <c r="AB118" s="11"/>
      <c r="AC118" s="61">
        <f t="shared" si="1751"/>
        <v>612</v>
      </c>
      <c r="AD118" s="61">
        <f t="shared" si="1752"/>
        <v>55</v>
      </c>
      <c r="AE118" s="11">
        <v>386</v>
      </c>
      <c r="AF118" s="12">
        <f t="shared" si="1684"/>
        <v>0.66503267973856206</v>
      </c>
      <c r="AG118" s="11">
        <v>21</v>
      </c>
      <c r="AH118" s="12">
        <f t="shared" si="1685"/>
        <v>5.1597051597051594E-2</v>
      </c>
      <c r="AI118" s="13"/>
      <c r="AJ118" s="11"/>
      <c r="AK118" s="25"/>
      <c r="AL118" s="37"/>
      <c r="AM118" s="10"/>
      <c r="AN118" s="11"/>
      <c r="AO118" s="61">
        <f t="shared" si="1753"/>
        <v>139</v>
      </c>
      <c r="AP118" s="61">
        <f t="shared" si="1754"/>
        <v>14</v>
      </c>
      <c r="AQ118" s="11">
        <v>83</v>
      </c>
      <c r="AR118" s="12">
        <f t="shared" si="1686"/>
        <v>0.69784172661870503</v>
      </c>
      <c r="AS118" s="11">
        <v>14</v>
      </c>
      <c r="AT118" s="12">
        <f t="shared" si="1687"/>
        <v>0.14432989690721648</v>
      </c>
      <c r="AU118" s="13"/>
      <c r="AV118" s="11"/>
      <c r="AW118" s="25"/>
      <c r="AX118" s="37"/>
      <c r="AY118" s="10"/>
      <c r="AZ118" s="11"/>
      <c r="BA118" s="61">
        <f t="shared" si="1755"/>
        <v>606</v>
      </c>
      <c r="BB118" s="61">
        <f t="shared" si="1756"/>
        <v>55</v>
      </c>
      <c r="BC118" s="11">
        <v>393</v>
      </c>
      <c r="BD118" s="12">
        <f t="shared" si="1688"/>
        <v>0.68481848184818483</v>
      </c>
      <c r="BE118" s="11">
        <v>22</v>
      </c>
      <c r="BF118" s="12">
        <f t="shared" si="1689"/>
        <v>5.3012048192771083E-2</v>
      </c>
      <c r="BG118" s="13"/>
      <c r="BH118" s="11"/>
      <c r="BI118" s="25"/>
      <c r="BJ118" s="37"/>
      <c r="BK118" s="10">
        <v>1</v>
      </c>
      <c r="BL118" s="11"/>
      <c r="BM118" s="61">
        <f t="shared" si="1757"/>
        <v>610</v>
      </c>
      <c r="BN118" s="61">
        <f t="shared" si="1758"/>
        <v>54</v>
      </c>
      <c r="BO118" s="11">
        <v>427</v>
      </c>
      <c r="BP118" s="12">
        <f t="shared" si="1690"/>
        <v>0.72786885245901645</v>
      </c>
      <c r="BQ118" s="11">
        <v>17</v>
      </c>
      <c r="BR118" s="12">
        <f t="shared" si="1691"/>
        <v>3.8288288288288286E-2</v>
      </c>
      <c r="BS118" s="13"/>
      <c r="BT118" s="11"/>
      <c r="BU118" s="25"/>
      <c r="BV118" s="37"/>
      <c r="BW118" s="10"/>
      <c r="BX118" s="11"/>
      <c r="BY118" s="61">
        <f t="shared" si="1759"/>
        <v>608</v>
      </c>
      <c r="BZ118" s="61">
        <f t="shared" si="1760"/>
        <v>55</v>
      </c>
      <c r="CA118" s="11">
        <v>391</v>
      </c>
      <c r="CB118" s="12">
        <f t="shared" si="1692"/>
        <v>0.70230263157894735</v>
      </c>
      <c r="CC118" s="11">
        <v>36</v>
      </c>
      <c r="CD118" s="12">
        <f t="shared" si="1693"/>
        <v>8.4309133489461355E-2</v>
      </c>
      <c r="CE118" s="13"/>
      <c r="CF118" s="11"/>
      <c r="CG118" s="25"/>
      <c r="CH118" s="37"/>
      <c r="CI118" s="10"/>
      <c r="CJ118" s="11"/>
      <c r="CK118" s="61">
        <f t="shared" si="1761"/>
        <v>604</v>
      </c>
      <c r="CL118" s="61">
        <f t="shared" si="1784"/>
        <v>51</v>
      </c>
      <c r="CM118" s="11">
        <v>390</v>
      </c>
      <c r="CN118" s="12">
        <f t="shared" si="1694"/>
        <v>0.68377483443708609</v>
      </c>
      <c r="CO118" s="11">
        <v>23</v>
      </c>
      <c r="CP118" s="12">
        <f t="shared" si="1695"/>
        <v>5.569007263922518E-2</v>
      </c>
      <c r="CQ118" s="13"/>
      <c r="CR118" s="11"/>
      <c r="CS118" s="25"/>
      <c r="CT118" s="37"/>
      <c r="CU118" s="10"/>
      <c r="CV118" s="11"/>
      <c r="CW118" s="61">
        <f t="shared" si="1762"/>
        <v>609</v>
      </c>
      <c r="CX118" s="61">
        <f t="shared" si="1785"/>
        <v>52</v>
      </c>
      <c r="CY118" s="11">
        <v>358</v>
      </c>
      <c r="CZ118" s="12">
        <f t="shared" si="1696"/>
        <v>0.62233169129720856</v>
      </c>
      <c r="DA118" s="11">
        <v>21</v>
      </c>
      <c r="DB118" s="12">
        <f t="shared" si="1697"/>
        <v>5.5408970976253295E-2</v>
      </c>
      <c r="DC118" s="13"/>
      <c r="DD118" s="11"/>
      <c r="DE118" s="25"/>
      <c r="DF118" s="37"/>
      <c r="DG118" s="10"/>
      <c r="DH118" s="11"/>
      <c r="DI118" s="61">
        <f t="shared" si="1763"/>
        <v>606</v>
      </c>
      <c r="DJ118" s="61">
        <f t="shared" si="1786"/>
        <v>52</v>
      </c>
      <c r="DK118" s="11">
        <v>387</v>
      </c>
      <c r="DL118" s="12">
        <f t="shared" si="1698"/>
        <v>0.67491749174917492</v>
      </c>
      <c r="DM118" s="11">
        <v>22</v>
      </c>
      <c r="DN118" s="12">
        <f t="shared" si="1699"/>
        <v>5.3789731051344741E-2</v>
      </c>
      <c r="DO118" s="13"/>
      <c r="DP118" s="11"/>
      <c r="DQ118" s="25"/>
      <c r="DR118" s="37"/>
      <c r="DS118" s="10"/>
      <c r="DT118" s="11"/>
      <c r="DU118" s="61">
        <f t="shared" si="1764"/>
        <v>146</v>
      </c>
      <c r="DV118" s="61">
        <f t="shared" si="1787"/>
        <v>10</v>
      </c>
      <c r="DW118" s="11">
        <v>116</v>
      </c>
      <c r="DX118" s="12">
        <f t="shared" si="1700"/>
        <v>0.86986301369863017</v>
      </c>
      <c r="DY118" s="11">
        <v>11</v>
      </c>
      <c r="DZ118" s="12">
        <f t="shared" si="1701"/>
        <v>8.6614173228346455E-2</v>
      </c>
      <c r="EA118" s="13"/>
      <c r="EB118" s="11"/>
      <c r="EC118" s="25"/>
      <c r="ED118" s="37"/>
      <c r="EE118" s="10"/>
      <c r="EF118" s="11"/>
      <c r="EG118" s="61">
        <f t="shared" si="1765"/>
        <v>607</v>
      </c>
      <c r="EH118" s="61">
        <f t="shared" si="1788"/>
        <v>52</v>
      </c>
      <c r="EI118" s="11">
        <v>386</v>
      </c>
      <c r="EJ118" s="12">
        <f t="shared" si="1702"/>
        <v>0.67874794069192756</v>
      </c>
      <c r="EK118" s="11">
        <v>26</v>
      </c>
      <c r="EL118" s="12">
        <f t="shared" si="1703"/>
        <v>6.3106796116504854E-2</v>
      </c>
      <c r="EM118" s="13"/>
      <c r="EN118" s="11"/>
      <c r="EO118" s="25"/>
      <c r="EP118" s="37"/>
      <c r="EQ118" s="10"/>
      <c r="ER118" s="11"/>
      <c r="ES118" s="61">
        <f t="shared" si="1766"/>
        <v>608</v>
      </c>
      <c r="ET118" s="61">
        <f t="shared" si="1789"/>
        <v>51</v>
      </c>
      <c r="EU118" s="11">
        <v>404</v>
      </c>
      <c r="EV118" s="12">
        <f t="shared" si="1704"/>
        <v>0.67598684210526316</v>
      </c>
      <c r="EW118" s="11">
        <v>7</v>
      </c>
      <c r="EX118" s="12">
        <f t="shared" si="1705"/>
        <v>1.7031630170316302E-2</v>
      </c>
      <c r="EY118" s="13"/>
      <c r="EZ118" s="11"/>
      <c r="FA118" s="25"/>
      <c r="FB118" s="37"/>
      <c r="FC118" s="10">
        <v>1</v>
      </c>
      <c r="FD118" s="11"/>
      <c r="FE118" s="61">
        <f t="shared" si="1767"/>
        <v>604</v>
      </c>
      <c r="FF118" s="61">
        <f t="shared" si="1790"/>
        <v>52</v>
      </c>
      <c r="FG118" s="11">
        <v>381</v>
      </c>
      <c r="FH118" s="12">
        <f t="shared" si="1706"/>
        <v>0.65397350993377479</v>
      </c>
      <c r="FI118" s="11">
        <v>14</v>
      </c>
      <c r="FJ118" s="12">
        <f t="shared" si="1707"/>
        <v>3.5443037974683546E-2</v>
      </c>
      <c r="FK118" s="13"/>
      <c r="FL118" s="11"/>
      <c r="FM118" s="25"/>
      <c r="FN118" s="37"/>
      <c r="FO118" s="10"/>
      <c r="FP118" s="11"/>
      <c r="FQ118" s="61">
        <f t="shared" si="1768"/>
        <v>614</v>
      </c>
      <c r="FR118" s="61">
        <f t="shared" si="1791"/>
        <v>55</v>
      </c>
      <c r="FS118" s="11">
        <v>389</v>
      </c>
      <c r="FT118" s="12">
        <f t="shared" si="1708"/>
        <v>0.67263843648208466</v>
      </c>
      <c r="FU118" s="11">
        <v>24</v>
      </c>
      <c r="FV118" s="12">
        <f t="shared" si="1709"/>
        <v>5.8111380145278453E-2</v>
      </c>
      <c r="FW118" s="13"/>
      <c r="FX118" s="11"/>
      <c r="FY118" s="25"/>
      <c r="FZ118" s="37"/>
      <c r="GA118" s="10"/>
      <c r="GB118" s="11"/>
      <c r="GC118" s="61">
        <f t="shared" si="1769"/>
        <v>604</v>
      </c>
      <c r="GD118" s="61">
        <f t="shared" si="1792"/>
        <v>55</v>
      </c>
      <c r="GE118" s="11">
        <v>401</v>
      </c>
      <c r="GF118" s="12">
        <f t="shared" si="1710"/>
        <v>0.70529801324503316</v>
      </c>
      <c r="GG118" s="11">
        <v>25</v>
      </c>
      <c r="GH118" s="12">
        <f t="shared" si="1711"/>
        <v>5.8685446009389672E-2</v>
      </c>
      <c r="GI118" s="13"/>
      <c r="GJ118" s="11"/>
      <c r="GK118" s="25"/>
      <c r="GL118" s="37"/>
      <c r="GM118" s="10">
        <v>1</v>
      </c>
      <c r="GN118" s="11"/>
      <c r="GO118" s="61">
        <f t="shared" si="1770"/>
        <v>613</v>
      </c>
      <c r="GP118" s="61">
        <f t="shared" si="1793"/>
        <v>55</v>
      </c>
      <c r="GQ118" s="11">
        <v>392</v>
      </c>
      <c r="GR118" s="12">
        <f t="shared" si="1712"/>
        <v>0.68026101141924955</v>
      </c>
      <c r="GS118" s="11">
        <v>25</v>
      </c>
      <c r="GT118" s="12">
        <f t="shared" si="1713"/>
        <v>5.9952038369304558E-2</v>
      </c>
      <c r="GU118" s="13"/>
      <c r="GV118" s="11"/>
      <c r="GW118" s="25"/>
      <c r="GX118" s="37"/>
      <c r="GY118" s="10">
        <v>1</v>
      </c>
      <c r="GZ118" s="11"/>
      <c r="HA118" s="61">
        <f t="shared" si="1771"/>
        <v>136</v>
      </c>
      <c r="HB118" s="61">
        <f t="shared" si="1794"/>
        <v>12</v>
      </c>
      <c r="HC118" s="11">
        <v>84</v>
      </c>
      <c r="HD118" s="12">
        <f t="shared" si="1714"/>
        <v>0.69117647058823528</v>
      </c>
      <c r="HE118" s="11">
        <v>10</v>
      </c>
      <c r="HF118" s="12">
        <f t="shared" si="1715"/>
        <v>0.10638297872340426</v>
      </c>
      <c r="HG118" s="13"/>
      <c r="HH118" s="11"/>
      <c r="HI118" s="25"/>
      <c r="HJ118" s="37"/>
      <c r="HK118" s="10"/>
      <c r="HL118" s="11"/>
      <c r="HM118" s="61">
        <f t="shared" si="1772"/>
        <v>613</v>
      </c>
      <c r="HN118" s="61">
        <f t="shared" si="1795"/>
        <v>55</v>
      </c>
      <c r="HO118" s="11">
        <v>382</v>
      </c>
      <c r="HP118" s="12">
        <f t="shared" si="1716"/>
        <v>0.65415986949429039</v>
      </c>
      <c r="HQ118" s="11">
        <v>19</v>
      </c>
      <c r="HR118" s="12">
        <f t="shared" si="1717"/>
        <v>4.738154613466334E-2</v>
      </c>
      <c r="HS118" s="13"/>
      <c r="HT118" s="11"/>
      <c r="HU118" s="25"/>
      <c r="HV118" s="37"/>
      <c r="HW118" s="10"/>
      <c r="HX118" s="11"/>
      <c r="HY118" s="61">
        <f t="shared" si="1773"/>
        <v>605</v>
      </c>
      <c r="HZ118" s="61">
        <f t="shared" si="1796"/>
        <v>54</v>
      </c>
      <c r="IA118" s="11">
        <v>394</v>
      </c>
      <c r="IB118" s="12">
        <f t="shared" si="1718"/>
        <v>0.68595041322314054</v>
      </c>
      <c r="IC118" s="11">
        <v>21</v>
      </c>
      <c r="ID118" s="12">
        <f t="shared" si="1719"/>
        <v>5.0602409638554217E-2</v>
      </c>
      <c r="IE118" s="13"/>
      <c r="IF118" s="11"/>
      <c r="IG118" s="25"/>
      <c r="IH118" s="37"/>
      <c r="II118" s="10"/>
      <c r="IJ118" s="11"/>
      <c r="IK118" s="61">
        <f t="shared" si="1774"/>
        <v>613</v>
      </c>
      <c r="IL118" s="61">
        <f t="shared" si="1797"/>
        <v>55</v>
      </c>
      <c r="IM118" s="11">
        <v>394</v>
      </c>
      <c r="IN118" s="12">
        <f t="shared" si="1720"/>
        <v>0.69004893964110925</v>
      </c>
      <c r="IO118" s="11">
        <v>29</v>
      </c>
      <c r="IP118" s="12">
        <f t="shared" si="1721"/>
        <v>6.8557919621749411E-2</v>
      </c>
      <c r="IQ118" s="13"/>
      <c r="IR118" s="11"/>
      <c r="IS118" s="25"/>
      <c r="IT118" s="37"/>
      <c r="IU118" s="10"/>
      <c r="IV118" s="11">
        <v>1</v>
      </c>
      <c r="IW118" s="61">
        <f t="shared" si="1775"/>
        <v>0</v>
      </c>
      <c r="IX118" s="61">
        <f t="shared" si="1798"/>
        <v>92</v>
      </c>
      <c r="IY118" s="11"/>
      <c r="IZ118" s="12" t="e">
        <f t="shared" si="1722"/>
        <v>#DIV/0!</v>
      </c>
      <c r="JA118" s="11"/>
      <c r="JB118" s="12" t="e">
        <f t="shared" si="1723"/>
        <v>#DIV/0!</v>
      </c>
      <c r="JC118" s="13"/>
      <c r="JD118" s="11"/>
      <c r="JE118" s="25"/>
      <c r="JF118" s="37"/>
      <c r="JG118" s="10">
        <f t="shared" si="1724"/>
        <v>7</v>
      </c>
      <c r="JH118" s="14">
        <f t="shared" si="1725"/>
        <v>1</v>
      </c>
      <c r="JI118" s="373">
        <f t="shared" si="1726"/>
        <v>11372</v>
      </c>
      <c r="JJ118" s="11">
        <f t="shared" si="1776"/>
        <v>1095</v>
      </c>
      <c r="JK118" s="11">
        <f t="shared" si="1727"/>
        <v>7850</v>
      </c>
      <c r="JL118" s="79">
        <f t="shared" si="1728"/>
        <v>0.69029194512838554</v>
      </c>
      <c r="JM118" s="15">
        <f t="shared" si="1729"/>
        <v>436</v>
      </c>
      <c r="JN118" s="12">
        <f t="shared" si="1730"/>
        <v>5.5541401273885349E-2</v>
      </c>
      <c r="JO118" s="16">
        <v>60.6</v>
      </c>
      <c r="JP118" s="17">
        <v>7331</v>
      </c>
      <c r="JQ118" s="16">
        <f>+JP118/JK118*100</f>
        <v>93.388535031847127</v>
      </c>
      <c r="JR118" s="16">
        <v>99</v>
      </c>
      <c r="JS118" s="369">
        <f t="shared" si="1076"/>
        <v>0.22706422018348624</v>
      </c>
      <c r="JT118" s="23"/>
      <c r="JU118" s="399"/>
      <c r="JV118" s="404">
        <f t="shared" si="1732"/>
        <v>0.71635883905013198</v>
      </c>
      <c r="JW118" s="401">
        <f t="shared" si="1733"/>
        <v>0.67283298097251587</v>
      </c>
      <c r="JX118" s="406">
        <f t="shared" si="1734"/>
        <v>0.68167456556082151</v>
      </c>
      <c r="JY118" s="743"/>
      <c r="JZ118" s="690"/>
      <c r="KA118" s="746"/>
      <c r="KB118" s="719"/>
      <c r="KC118" s="716"/>
      <c r="KD118" s="716"/>
      <c r="KE118" s="716"/>
      <c r="KF118" s="716"/>
      <c r="KG118" s="760"/>
      <c r="KH118" s="758"/>
      <c r="KI118" s="67">
        <f t="shared" si="1741"/>
        <v>3</v>
      </c>
      <c r="KJ118" s="430">
        <f t="shared" ref="KJ118" si="1806">KI118/KB117</f>
        <v>7.8885090717854323E-4</v>
      </c>
      <c r="KK118" s="67">
        <f t="shared" si="1743"/>
        <v>1</v>
      </c>
      <c r="KL118" s="425">
        <f t="shared" ref="KL118" si="1807">KK118/KD117</f>
        <v>2.6343519494204424E-4</v>
      </c>
      <c r="KM118" s="67">
        <f t="shared" si="1745"/>
        <v>2</v>
      </c>
      <c r="KN118" s="425">
        <f>KM118/KF117</f>
        <v>5.2465897166841555E-4</v>
      </c>
    </row>
    <row r="119" spans="1:300" ht="20.25" thickTop="1" thickBot="1" x14ac:dyDescent="0.3">
      <c r="A119" s="734"/>
      <c r="B119" s="436">
        <f t="shared" si="1746"/>
        <v>45686</v>
      </c>
      <c r="C119" s="10"/>
      <c r="D119" s="11"/>
      <c r="E119" s="61">
        <f t="shared" si="1747"/>
        <v>601</v>
      </c>
      <c r="F119" s="61">
        <f t="shared" si="1748"/>
        <v>54</v>
      </c>
      <c r="G119" s="11">
        <v>430</v>
      </c>
      <c r="H119" s="12">
        <f t="shared" si="1680"/>
        <v>0.77870216306156403</v>
      </c>
      <c r="I119" s="11">
        <v>38</v>
      </c>
      <c r="J119" s="12">
        <f t="shared" si="1681"/>
        <v>8.11965811965812E-2</v>
      </c>
      <c r="K119" s="13"/>
      <c r="L119" s="11"/>
      <c r="M119" s="38"/>
      <c r="N119" s="39"/>
      <c r="O119" s="10"/>
      <c r="P119" s="11"/>
      <c r="Q119" s="61">
        <f t="shared" si="1749"/>
        <v>614</v>
      </c>
      <c r="R119" s="61">
        <f t="shared" si="1750"/>
        <v>55</v>
      </c>
      <c r="S119" s="11">
        <v>423</v>
      </c>
      <c r="T119" s="12">
        <f t="shared" si="1682"/>
        <v>0.749185667752443</v>
      </c>
      <c r="U119" s="11">
        <v>37</v>
      </c>
      <c r="V119" s="12">
        <f t="shared" si="1683"/>
        <v>8.0434782608695646E-2</v>
      </c>
      <c r="W119" s="13"/>
      <c r="X119" s="11"/>
      <c r="Y119" s="38"/>
      <c r="Z119" s="39"/>
      <c r="AA119" s="10"/>
      <c r="AB119" s="11"/>
      <c r="AC119" s="61">
        <f t="shared" si="1751"/>
        <v>612</v>
      </c>
      <c r="AD119" s="61">
        <f t="shared" si="1752"/>
        <v>55</v>
      </c>
      <c r="AE119" s="11">
        <v>391</v>
      </c>
      <c r="AF119" s="12">
        <f t="shared" si="1684"/>
        <v>0.69771241830065356</v>
      </c>
      <c r="AG119" s="11">
        <v>36</v>
      </c>
      <c r="AH119" s="12">
        <f t="shared" si="1685"/>
        <v>8.4309133489461355E-2</v>
      </c>
      <c r="AI119" s="13"/>
      <c r="AJ119" s="11"/>
      <c r="AK119" s="38"/>
      <c r="AL119" s="39"/>
      <c r="AM119" s="10"/>
      <c r="AN119" s="11"/>
      <c r="AO119" s="61">
        <f t="shared" si="1753"/>
        <v>139</v>
      </c>
      <c r="AP119" s="61">
        <f t="shared" si="1754"/>
        <v>14</v>
      </c>
      <c r="AQ119" s="11">
        <v>92</v>
      </c>
      <c r="AR119" s="12">
        <f t="shared" si="1686"/>
        <v>0.79856115107913672</v>
      </c>
      <c r="AS119" s="11">
        <v>19</v>
      </c>
      <c r="AT119" s="12">
        <f t="shared" si="1687"/>
        <v>0.17117117117117117</v>
      </c>
      <c r="AU119" s="13"/>
      <c r="AV119" s="11"/>
      <c r="AW119" s="38"/>
      <c r="AX119" s="39"/>
      <c r="AY119" s="10">
        <v>1</v>
      </c>
      <c r="AZ119" s="11"/>
      <c r="BA119" s="61">
        <f t="shared" si="1755"/>
        <v>605</v>
      </c>
      <c r="BB119" s="61">
        <f t="shared" si="1756"/>
        <v>55</v>
      </c>
      <c r="BC119" s="11">
        <v>382</v>
      </c>
      <c r="BD119" s="12">
        <f t="shared" si="1688"/>
        <v>0.68760330578512396</v>
      </c>
      <c r="BE119" s="11">
        <v>34</v>
      </c>
      <c r="BF119" s="12">
        <f t="shared" si="1689"/>
        <v>8.1730769230769232E-2</v>
      </c>
      <c r="BG119" s="13"/>
      <c r="BH119" s="11"/>
      <c r="BI119" s="38"/>
      <c r="BJ119" s="39"/>
      <c r="BK119" s="10"/>
      <c r="BL119" s="11"/>
      <c r="BM119" s="61">
        <f t="shared" si="1757"/>
        <v>610</v>
      </c>
      <c r="BN119" s="61">
        <f t="shared" si="1758"/>
        <v>54</v>
      </c>
      <c r="BO119" s="11">
        <v>405</v>
      </c>
      <c r="BP119" s="12">
        <f t="shared" si="1690"/>
        <v>0.7</v>
      </c>
      <c r="BQ119" s="11">
        <v>22</v>
      </c>
      <c r="BR119" s="12">
        <f t="shared" si="1691"/>
        <v>5.1522248243559721E-2</v>
      </c>
      <c r="BS119" s="13"/>
      <c r="BT119" s="11"/>
      <c r="BU119" s="38"/>
      <c r="BV119" s="39"/>
      <c r="BW119" s="10"/>
      <c r="BX119" s="11"/>
      <c r="BY119" s="61">
        <f t="shared" si="1759"/>
        <v>608</v>
      </c>
      <c r="BZ119" s="61">
        <f t="shared" si="1760"/>
        <v>55</v>
      </c>
      <c r="CA119" s="11">
        <v>368</v>
      </c>
      <c r="CB119" s="12">
        <f t="shared" si="1692"/>
        <v>0.68421052631578949</v>
      </c>
      <c r="CC119" s="11">
        <v>48</v>
      </c>
      <c r="CD119" s="12">
        <f t="shared" si="1693"/>
        <v>0.11538461538461539</v>
      </c>
      <c r="CE119" s="13"/>
      <c r="CF119" s="11"/>
      <c r="CG119" s="38"/>
      <c r="CH119" s="39"/>
      <c r="CI119" s="10"/>
      <c r="CJ119" s="11"/>
      <c r="CK119" s="61">
        <f t="shared" si="1761"/>
        <v>604</v>
      </c>
      <c r="CL119" s="61">
        <f t="shared" si="1784"/>
        <v>51</v>
      </c>
      <c r="CM119" s="11">
        <v>354</v>
      </c>
      <c r="CN119" s="12">
        <f t="shared" si="1694"/>
        <v>0.6572847682119205</v>
      </c>
      <c r="CO119" s="11">
        <v>43</v>
      </c>
      <c r="CP119" s="12">
        <f t="shared" si="1695"/>
        <v>0.10831234256926953</v>
      </c>
      <c r="CQ119" s="13"/>
      <c r="CR119" s="11"/>
      <c r="CS119" s="38"/>
      <c r="CT119" s="39"/>
      <c r="CU119" s="10"/>
      <c r="CV119" s="11"/>
      <c r="CW119" s="61">
        <f t="shared" si="1762"/>
        <v>609</v>
      </c>
      <c r="CX119" s="61">
        <f t="shared" si="1785"/>
        <v>52</v>
      </c>
      <c r="CY119" s="11">
        <v>401</v>
      </c>
      <c r="CZ119" s="12">
        <f t="shared" si="1696"/>
        <v>0.72906403940886699</v>
      </c>
      <c r="DA119" s="11">
        <v>43</v>
      </c>
      <c r="DB119" s="12">
        <f t="shared" si="1697"/>
        <v>9.6846846846846843E-2</v>
      </c>
      <c r="DC119" s="13"/>
      <c r="DD119" s="11"/>
      <c r="DE119" s="38"/>
      <c r="DF119" s="39"/>
      <c r="DG119" s="10"/>
      <c r="DH119" s="11"/>
      <c r="DI119" s="61">
        <f t="shared" si="1763"/>
        <v>606</v>
      </c>
      <c r="DJ119" s="61">
        <f t="shared" si="1786"/>
        <v>52</v>
      </c>
      <c r="DK119" s="11">
        <v>394</v>
      </c>
      <c r="DL119" s="12">
        <f t="shared" si="1698"/>
        <v>0.70627062706270627</v>
      </c>
      <c r="DM119" s="11">
        <v>34</v>
      </c>
      <c r="DN119" s="12">
        <f t="shared" si="1699"/>
        <v>7.9439252336448593E-2</v>
      </c>
      <c r="DO119" s="13"/>
      <c r="DP119" s="11"/>
      <c r="DQ119" s="38"/>
      <c r="DR119" s="39"/>
      <c r="DS119" s="10"/>
      <c r="DT119" s="11"/>
      <c r="DU119" s="61">
        <f t="shared" si="1764"/>
        <v>146</v>
      </c>
      <c r="DV119" s="61">
        <f t="shared" si="1787"/>
        <v>10</v>
      </c>
      <c r="DW119" s="11">
        <v>104</v>
      </c>
      <c r="DX119" s="12">
        <f t="shared" si="1700"/>
        <v>0.73972602739726023</v>
      </c>
      <c r="DY119" s="11">
        <v>4</v>
      </c>
      <c r="DZ119" s="12">
        <f t="shared" si="1701"/>
        <v>3.7037037037037035E-2</v>
      </c>
      <c r="EA119" s="13"/>
      <c r="EB119" s="11"/>
      <c r="EC119" s="38"/>
      <c r="ED119" s="39"/>
      <c r="EE119" s="10"/>
      <c r="EF119" s="11"/>
      <c r="EG119" s="61">
        <f t="shared" si="1765"/>
        <v>607</v>
      </c>
      <c r="EH119" s="61">
        <f t="shared" si="1788"/>
        <v>52</v>
      </c>
      <c r="EI119" s="11">
        <v>403</v>
      </c>
      <c r="EJ119" s="12">
        <f t="shared" si="1702"/>
        <v>0.69851729818780894</v>
      </c>
      <c r="EK119" s="11">
        <v>21</v>
      </c>
      <c r="EL119" s="12">
        <f t="shared" si="1703"/>
        <v>4.9528301886792456E-2</v>
      </c>
      <c r="EM119" s="13"/>
      <c r="EN119" s="11"/>
      <c r="EO119" s="38"/>
      <c r="EP119" s="39"/>
      <c r="EQ119" s="10"/>
      <c r="ER119" s="11"/>
      <c r="ES119" s="61">
        <f t="shared" si="1766"/>
        <v>608</v>
      </c>
      <c r="ET119" s="61">
        <f t="shared" si="1789"/>
        <v>51</v>
      </c>
      <c r="EU119" s="11">
        <v>404</v>
      </c>
      <c r="EV119" s="12">
        <f t="shared" si="1704"/>
        <v>0.6875</v>
      </c>
      <c r="EW119" s="11">
        <v>14</v>
      </c>
      <c r="EX119" s="12">
        <f t="shared" si="1705"/>
        <v>3.3492822966507178E-2</v>
      </c>
      <c r="EY119" s="13"/>
      <c r="EZ119" s="11"/>
      <c r="FA119" s="38"/>
      <c r="FB119" s="39"/>
      <c r="FC119" s="10"/>
      <c r="FD119" s="11"/>
      <c r="FE119" s="61">
        <f t="shared" si="1767"/>
        <v>604</v>
      </c>
      <c r="FF119" s="61">
        <f t="shared" si="1790"/>
        <v>52</v>
      </c>
      <c r="FG119" s="11">
        <v>369</v>
      </c>
      <c r="FH119" s="12">
        <f t="shared" si="1706"/>
        <v>0.65894039735099341</v>
      </c>
      <c r="FI119" s="11">
        <v>29</v>
      </c>
      <c r="FJ119" s="12">
        <f t="shared" si="1707"/>
        <v>7.2864321608040197E-2</v>
      </c>
      <c r="FK119" s="13"/>
      <c r="FL119" s="11"/>
      <c r="FM119" s="38"/>
      <c r="FN119" s="39"/>
      <c r="FO119" s="10"/>
      <c r="FP119" s="11"/>
      <c r="FQ119" s="61">
        <f t="shared" si="1768"/>
        <v>614</v>
      </c>
      <c r="FR119" s="61">
        <f t="shared" si="1791"/>
        <v>55</v>
      </c>
      <c r="FS119" s="11">
        <v>377</v>
      </c>
      <c r="FT119" s="12">
        <f t="shared" si="1708"/>
        <v>0.67100977198697065</v>
      </c>
      <c r="FU119" s="11">
        <v>35</v>
      </c>
      <c r="FV119" s="12">
        <f t="shared" si="1709"/>
        <v>8.4951456310679616E-2</v>
      </c>
      <c r="FW119" s="13"/>
      <c r="FX119" s="11"/>
      <c r="FY119" s="38"/>
      <c r="FZ119" s="39"/>
      <c r="GA119" s="10"/>
      <c r="GB119" s="11"/>
      <c r="GC119" s="61">
        <f t="shared" si="1769"/>
        <v>604</v>
      </c>
      <c r="GD119" s="61">
        <f t="shared" si="1792"/>
        <v>55</v>
      </c>
      <c r="GE119" s="11">
        <v>415</v>
      </c>
      <c r="GF119" s="12">
        <f t="shared" si="1710"/>
        <v>0.74503311258278149</v>
      </c>
      <c r="GG119" s="11">
        <v>35</v>
      </c>
      <c r="GH119" s="12">
        <f t="shared" si="1711"/>
        <v>7.7777777777777779E-2</v>
      </c>
      <c r="GI119" s="13"/>
      <c r="GJ119" s="11"/>
      <c r="GK119" s="38"/>
      <c r="GL119" s="39"/>
      <c r="GM119" s="10"/>
      <c r="GN119" s="11"/>
      <c r="GO119" s="61">
        <f t="shared" si="1770"/>
        <v>613</v>
      </c>
      <c r="GP119" s="61">
        <f t="shared" si="1793"/>
        <v>55</v>
      </c>
      <c r="GQ119" s="11">
        <v>438</v>
      </c>
      <c r="GR119" s="12">
        <f t="shared" si="1712"/>
        <v>0.74551386623164762</v>
      </c>
      <c r="GS119" s="11">
        <v>19</v>
      </c>
      <c r="GT119" s="12">
        <f t="shared" si="1713"/>
        <v>4.1575492341356671E-2</v>
      </c>
      <c r="GU119" s="13"/>
      <c r="GV119" s="11"/>
      <c r="GW119" s="38"/>
      <c r="GX119" s="39"/>
      <c r="GY119" s="10">
        <v>1</v>
      </c>
      <c r="GZ119" s="11"/>
      <c r="HA119" s="61">
        <f t="shared" si="1771"/>
        <v>135</v>
      </c>
      <c r="HB119" s="61">
        <f t="shared" si="1794"/>
        <v>12</v>
      </c>
      <c r="HC119" s="11">
        <v>75</v>
      </c>
      <c r="HD119" s="12">
        <f t="shared" si="1714"/>
        <v>0.64444444444444449</v>
      </c>
      <c r="HE119" s="11">
        <v>12</v>
      </c>
      <c r="HF119" s="12">
        <f t="shared" si="1715"/>
        <v>0.13793103448275862</v>
      </c>
      <c r="HG119" s="13"/>
      <c r="HH119" s="11"/>
      <c r="HI119" s="38"/>
      <c r="HJ119" s="39"/>
      <c r="HK119" s="10"/>
      <c r="HL119" s="11"/>
      <c r="HM119" s="61">
        <f t="shared" si="1772"/>
        <v>613</v>
      </c>
      <c r="HN119" s="61">
        <f t="shared" si="1795"/>
        <v>55</v>
      </c>
      <c r="HO119" s="11">
        <v>382</v>
      </c>
      <c r="HP119" s="12">
        <f t="shared" si="1716"/>
        <v>0.68189233278955952</v>
      </c>
      <c r="HQ119" s="11">
        <v>36</v>
      </c>
      <c r="HR119" s="12">
        <f t="shared" si="1717"/>
        <v>8.6124401913875603E-2</v>
      </c>
      <c r="HS119" s="13"/>
      <c r="HT119" s="11"/>
      <c r="HU119" s="38"/>
      <c r="HV119" s="39"/>
      <c r="HW119" s="10"/>
      <c r="HX119" s="11"/>
      <c r="HY119" s="61">
        <f t="shared" si="1773"/>
        <v>605</v>
      </c>
      <c r="HZ119" s="61">
        <f t="shared" si="1796"/>
        <v>54</v>
      </c>
      <c r="IA119" s="11">
        <v>400</v>
      </c>
      <c r="IB119" s="12">
        <f t="shared" si="1718"/>
        <v>0.69586776859504129</v>
      </c>
      <c r="IC119" s="11">
        <v>21</v>
      </c>
      <c r="ID119" s="12">
        <f t="shared" si="1719"/>
        <v>4.9881235154394299E-2</v>
      </c>
      <c r="IE119" s="13"/>
      <c r="IF119" s="11"/>
      <c r="IG119" s="38"/>
      <c r="IH119" s="39"/>
      <c r="II119" s="10">
        <v>1</v>
      </c>
      <c r="IJ119" s="11"/>
      <c r="IK119" s="61">
        <f t="shared" si="1774"/>
        <v>612</v>
      </c>
      <c r="IL119" s="61">
        <f t="shared" si="1797"/>
        <v>55</v>
      </c>
      <c r="IM119" s="11">
        <v>396</v>
      </c>
      <c r="IN119" s="12">
        <f t="shared" si="1720"/>
        <v>0.68790849673202614</v>
      </c>
      <c r="IO119" s="11">
        <v>25</v>
      </c>
      <c r="IP119" s="12">
        <f t="shared" si="1721"/>
        <v>5.9382422802850353E-2</v>
      </c>
      <c r="IQ119" s="13"/>
      <c r="IR119" s="11"/>
      <c r="IS119" s="38"/>
      <c r="IT119" s="39"/>
      <c r="IU119" s="10"/>
      <c r="IV119" s="11"/>
      <c r="IW119" s="61">
        <f t="shared" si="1775"/>
        <v>0</v>
      </c>
      <c r="IX119" s="61">
        <f t="shared" si="1798"/>
        <v>92</v>
      </c>
      <c r="IY119" s="11"/>
      <c r="IZ119" s="12" t="e">
        <f t="shared" si="1722"/>
        <v>#DIV/0!</v>
      </c>
      <c r="JA119" s="11"/>
      <c r="JB119" s="12" t="e">
        <f t="shared" si="1723"/>
        <v>#DIV/0!</v>
      </c>
      <c r="JC119" s="13"/>
      <c r="JD119" s="11"/>
      <c r="JE119" s="38"/>
      <c r="JF119" s="39"/>
      <c r="JG119" s="10">
        <f t="shared" si="1724"/>
        <v>3</v>
      </c>
      <c r="JH119" s="14">
        <f t="shared" si="1725"/>
        <v>0</v>
      </c>
      <c r="JI119" s="373">
        <f t="shared" si="1726"/>
        <v>11369</v>
      </c>
      <c r="JJ119" s="11">
        <f t="shared" si="1776"/>
        <v>1095</v>
      </c>
      <c r="JK119" s="11">
        <f t="shared" si="1727"/>
        <v>8008</v>
      </c>
      <c r="JL119" s="79">
        <f t="shared" si="1728"/>
        <v>0.70437153663470842</v>
      </c>
      <c r="JM119" s="15">
        <f t="shared" si="1729"/>
        <v>605</v>
      </c>
      <c r="JN119" s="12">
        <f t="shared" si="1730"/>
        <v>7.5549450549450545E-2</v>
      </c>
      <c r="JO119" s="16">
        <v>61.1</v>
      </c>
      <c r="JP119" s="17">
        <v>7450</v>
      </c>
      <c r="JQ119" s="16">
        <f t="shared" si="1207"/>
        <v>93.03196803196802</v>
      </c>
      <c r="JR119" s="16">
        <v>226</v>
      </c>
      <c r="JS119" s="369">
        <f t="shared" si="1076"/>
        <v>0.37355371900826445</v>
      </c>
      <c r="JT119" s="23"/>
      <c r="JU119" s="399"/>
      <c r="JV119" s="404">
        <f t="shared" si="1732"/>
        <v>0.71918712061229872</v>
      </c>
      <c r="JW119" s="401">
        <f t="shared" si="1733"/>
        <v>0.69159619450317122</v>
      </c>
      <c r="JX119" s="406">
        <f t="shared" si="1734"/>
        <v>0.70231822971548996</v>
      </c>
      <c r="JY119" s="743"/>
      <c r="JZ119" s="690"/>
      <c r="KA119" s="746"/>
      <c r="KB119" s="718">
        <f t="shared" ref="KB119" si="1808">KB110+KB115</f>
        <v>156</v>
      </c>
      <c r="KC119" s="763">
        <f t="shared" ref="KC119" si="1809">KB119/$KB$10</f>
        <v>3.9543726235741442E-2</v>
      </c>
      <c r="KD119" s="714">
        <f t="shared" ref="KD119" si="1810">KD110+KD115</f>
        <v>158</v>
      </c>
      <c r="KE119" s="763">
        <f t="shared" ref="KE119" si="1811">KD119/$KD$10</f>
        <v>4.0081177067478435E-2</v>
      </c>
      <c r="KF119" s="714">
        <f t="shared" ref="KF119" si="1812">KF110+KF115</f>
        <v>151</v>
      </c>
      <c r="KG119" s="770">
        <f t="shared" ref="KG119" si="1813">KF119/$KF$10</f>
        <v>3.8256903977704586E-2</v>
      </c>
      <c r="KH119" s="761" t="s">
        <v>144</v>
      </c>
      <c r="KI119" s="304">
        <f t="shared" si="1741"/>
        <v>1</v>
      </c>
      <c r="KJ119" s="431">
        <f t="shared" ref="KJ119" si="1814">KI119/KB117</f>
        <v>2.6295030239284776E-4</v>
      </c>
      <c r="KK119" s="304">
        <f t="shared" si="1743"/>
        <v>0</v>
      </c>
      <c r="KL119" s="422">
        <f t="shared" ref="KL119" si="1815">KK119/KD117</f>
        <v>0</v>
      </c>
      <c r="KM119" s="304">
        <f t="shared" si="1745"/>
        <v>2</v>
      </c>
      <c r="KN119" s="422">
        <f>KM119/KF117</f>
        <v>5.2465897166841555E-4</v>
      </c>
    </row>
    <row r="120" spans="1:300" ht="19.5" thickBot="1" x14ac:dyDescent="0.3">
      <c r="A120" s="734"/>
      <c r="B120" s="437"/>
      <c r="C120" s="26">
        <f>SUM(C113:C119)</f>
        <v>2</v>
      </c>
      <c r="D120" s="27">
        <f>SUM(D113:D119)</f>
        <v>0</v>
      </c>
      <c r="E120" s="27"/>
      <c r="F120" s="27"/>
      <c r="G120" s="27">
        <f>SUM(G113:G119)</f>
        <v>2890</v>
      </c>
      <c r="H120" s="28">
        <f>((G120+I120)/7)/E119</f>
        <v>0.74685048728309955</v>
      </c>
      <c r="I120" s="27">
        <f>SUM(I113:I119)</f>
        <v>252</v>
      </c>
      <c r="J120" s="28">
        <f>(I120/(I120+G120))</f>
        <v>8.0203691915977079E-2</v>
      </c>
      <c r="K120" s="27"/>
      <c r="L120" s="27"/>
      <c r="M120" s="29" t="e">
        <f>M118/M117*100-100</f>
        <v>#DIV/0!</v>
      </c>
      <c r="N120" s="60" t="e">
        <f>N118/N117*100-100</f>
        <v>#DIV/0!</v>
      </c>
      <c r="O120" s="26">
        <f>SUM(O113:O119)</f>
        <v>2</v>
      </c>
      <c r="P120" s="27">
        <f>SUM(P113:P119)</f>
        <v>0</v>
      </c>
      <c r="Q120" s="27"/>
      <c r="R120" s="27"/>
      <c r="S120" s="27">
        <f>SUM(S113:S119)</f>
        <v>2881</v>
      </c>
      <c r="T120" s="28">
        <f>((S120+U120)/7)/Q119</f>
        <v>0.71940437412750113</v>
      </c>
      <c r="U120" s="27">
        <f>SUM(U113:U119)</f>
        <v>211</v>
      </c>
      <c r="V120" s="28">
        <f>(U120/(U120+S120))</f>
        <v>6.8240620957309178E-2</v>
      </c>
      <c r="W120" s="27"/>
      <c r="X120" s="27"/>
      <c r="Y120" s="29" t="e">
        <f>Y118/Y117*100-100</f>
        <v>#DIV/0!</v>
      </c>
      <c r="Z120" s="60" t="e">
        <f>Z118/Z117*100-100</f>
        <v>#DIV/0!</v>
      </c>
      <c r="AA120" s="26">
        <f>SUM(AA113:AA119)</f>
        <v>5</v>
      </c>
      <c r="AB120" s="27">
        <f>SUM(AB113:AB119)</f>
        <v>0</v>
      </c>
      <c r="AC120" s="27"/>
      <c r="AD120" s="27"/>
      <c r="AE120" s="27">
        <f>SUM(AE113:AE119)</f>
        <v>2559</v>
      </c>
      <c r="AF120" s="28">
        <f>((AE120+AG120)/7)/AC119</f>
        <v>0.65476190476190477</v>
      </c>
      <c r="AG120" s="27">
        <f>SUM(AG113:AG119)</f>
        <v>246</v>
      </c>
      <c r="AH120" s="28">
        <f>(AG120/(AG120+AE120))</f>
        <v>8.7700534759358295E-2</v>
      </c>
      <c r="AI120" s="27"/>
      <c r="AJ120" s="27"/>
      <c r="AK120" s="29" t="e">
        <f>AK118/AK117*100-100</f>
        <v>#DIV/0!</v>
      </c>
      <c r="AL120" s="60" t="e">
        <f>AL118/AL117*100-100</f>
        <v>#DIV/0!</v>
      </c>
      <c r="AM120" s="26">
        <f>SUM(AM113:AM119)</f>
        <v>0</v>
      </c>
      <c r="AN120" s="27">
        <f>SUM(AN113:AN119)</f>
        <v>0</v>
      </c>
      <c r="AO120" s="27"/>
      <c r="AP120" s="27"/>
      <c r="AQ120" s="27">
        <f>SUM(AQ113:AQ119)</f>
        <v>583</v>
      </c>
      <c r="AR120" s="28">
        <f>((AQ120+AS120)/7)/AO119</f>
        <v>0.71017471736896198</v>
      </c>
      <c r="AS120" s="27">
        <f>SUM(AS113:AS119)</f>
        <v>108</v>
      </c>
      <c r="AT120" s="28">
        <f>(AS120/(AS120+AQ120))</f>
        <v>0.15629522431259044</v>
      </c>
      <c r="AU120" s="27"/>
      <c r="AV120" s="27"/>
      <c r="AW120" s="29" t="e">
        <f>AW118/AW117*100-100</f>
        <v>#DIV/0!</v>
      </c>
      <c r="AX120" s="60" t="e">
        <f>AX118/AX117*100-100</f>
        <v>#DIV/0!</v>
      </c>
      <c r="AY120" s="26">
        <f>SUM(AY113:AY119)</f>
        <v>2</v>
      </c>
      <c r="AZ120" s="27">
        <f>SUM(AZ113:AZ119)</f>
        <v>0</v>
      </c>
      <c r="BA120" s="27"/>
      <c r="BB120" s="27"/>
      <c r="BC120" s="27">
        <f>SUM(BC113:BC119)</f>
        <v>2691</v>
      </c>
      <c r="BD120" s="28">
        <f>((BC120+BE120)/7)/BA119</f>
        <v>0.67957497048406146</v>
      </c>
      <c r="BE120" s="27">
        <f>SUM(BE113:BE119)</f>
        <v>187</v>
      </c>
      <c r="BF120" s="28">
        <f>(BE120/(BE120+BC120))</f>
        <v>6.4975677553856845E-2</v>
      </c>
      <c r="BG120" s="27"/>
      <c r="BH120" s="27"/>
      <c r="BI120" s="29" t="e">
        <f>BI118/BI117*100-100</f>
        <v>#DIV/0!</v>
      </c>
      <c r="BJ120" s="60" t="e">
        <f>BJ118/BJ117*100-100</f>
        <v>#DIV/0!</v>
      </c>
      <c r="BK120" s="26">
        <f>SUM(BK113:BK119)</f>
        <v>3</v>
      </c>
      <c r="BL120" s="27">
        <f>SUM(BL113:BL119)</f>
        <v>0</v>
      </c>
      <c r="BM120" s="27"/>
      <c r="BN120" s="27"/>
      <c r="BO120" s="27">
        <f>SUM(BO113:BO119)</f>
        <v>2814</v>
      </c>
      <c r="BP120" s="28">
        <f>((BO120+BQ120)/7)/BM119</f>
        <v>0.69789227166276346</v>
      </c>
      <c r="BQ120" s="27">
        <f>SUM(BQ113:BQ119)</f>
        <v>166</v>
      </c>
      <c r="BR120" s="28">
        <f>(BQ120/(BQ120+BO120))</f>
        <v>5.5704697986577179E-2</v>
      </c>
      <c r="BS120" s="27"/>
      <c r="BT120" s="27"/>
      <c r="BU120" s="29" t="e">
        <f>BU118/BU117*100-100</f>
        <v>#DIV/0!</v>
      </c>
      <c r="BV120" s="60" t="e">
        <f>BV118/BV117*100-100</f>
        <v>#DIV/0!</v>
      </c>
      <c r="BW120" s="26">
        <f>SUM(BW113:BW119)</f>
        <v>0</v>
      </c>
      <c r="BX120" s="27">
        <f>SUM(BX113:BX119)</f>
        <v>0</v>
      </c>
      <c r="BY120" s="27"/>
      <c r="BZ120" s="27"/>
      <c r="CA120" s="27">
        <f>SUM(CA113:CA119)</f>
        <v>2714</v>
      </c>
      <c r="CB120" s="28">
        <f>((CA120+CC120)/7)/BY119</f>
        <v>0.70512218045112784</v>
      </c>
      <c r="CC120" s="27">
        <f>SUM(CC113:CC119)</f>
        <v>287</v>
      </c>
      <c r="CD120" s="28">
        <f>(CC120/(CC120+CA120))</f>
        <v>9.5634788403865384E-2</v>
      </c>
      <c r="CE120" s="27"/>
      <c r="CF120" s="27"/>
      <c r="CG120" s="29" t="e">
        <f>CG118/CG117*100-100</f>
        <v>#DIV/0!</v>
      </c>
      <c r="CH120" s="60" t="e">
        <f>CH118/CH117*100-100</f>
        <v>#DIV/0!</v>
      </c>
      <c r="CI120" s="26">
        <f>SUM(CI113:CI119)</f>
        <v>0</v>
      </c>
      <c r="CJ120" s="27">
        <f>SUM(CJ113:CJ119)</f>
        <v>0</v>
      </c>
      <c r="CK120" s="27"/>
      <c r="CL120" s="27"/>
      <c r="CM120" s="27">
        <f>SUM(CM113:CM119)</f>
        <v>2621</v>
      </c>
      <c r="CN120" s="28">
        <f>((CM120+CO120)/7)/CK119</f>
        <v>0.66934720908230838</v>
      </c>
      <c r="CO120" s="27">
        <f>SUM(CO113:CO119)</f>
        <v>209</v>
      </c>
      <c r="CP120" s="28">
        <f>(CO120/(CO120+CM120))</f>
        <v>7.3851590106007073E-2</v>
      </c>
      <c r="CQ120" s="27"/>
      <c r="CR120" s="27"/>
      <c r="CS120" s="29" t="e">
        <f>CS118/CS117*100-100</f>
        <v>#DIV/0!</v>
      </c>
      <c r="CT120" s="60" t="e">
        <f>CT118/CT117*100-100</f>
        <v>#DIV/0!</v>
      </c>
      <c r="CU120" s="26">
        <f>SUM(CU113:CU119)</f>
        <v>1</v>
      </c>
      <c r="CV120" s="27">
        <f>SUM(CV113:CV119)</f>
        <v>0</v>
      </c>
      <c r="CW120" s="27"/>
      <c r="CX120" s="27"/>
      <c r="CY120" s="27">
        <f>SUM(CY113:CY119)</f>
        <v>2683</v>
      </c>
      <c r="CZ120" s="28">
        <f>((CY120+DA120)/7)/CW119</f>
        <v>0.6800375322542811</v>
      </c>
      <c r="DA120" s="27">
        <f>SUM(DA113:DA119)</f>
        <v>216</v>
      </c>
      <c r="DB120" s="28">
        <f>(DA120/(DA120+CY120))</f>
        <v>7.4508451190065536E-2</v>
      </c>
      <c r="DC120" s="27"/>
      <c r="DD120" s="27"/>
      <c r="DE120" s="29" t="e">
        <f>DE118/DE117*100-100</f>
        <v>#DIV/0!</v>
      </c>
      <c r="DF120" s="60" t="e">
        <f>DF118/DF117*100-100</f>
        <v>#DIV/0!</v>
      </c>
      <c r="DG120" s="26">
        <f>SUM(DG113:DG119)</f>
        <v>1</v>
      </c>
      <c r="DH120" s="27">
        <f>SUM(DH113:DH119)</f>
        <v>0</v>
      </c>
      <c r="DI120" s="27"/>
      <c r="DJ120" s="27"/>
      <c r="DK120" s="27">
        <f>SUM(DK113:DK119)</f>
        <v>2703</v>
      </c>
      <c r="DL120" s="28">
        <f>((DK120+DM120)/7)/DI119</f>
        <v>0.6838755304101839</v>
      </c>
      <c r="DM120" s="27">
        <f>SUM(DM113:DM119)</f>
        <v>198</v>
      </c>
      <c r="DN120" s="28">
        <f>(DM120/(DM120+DK120))</f>
        <v>6.8252326783867626E-2</v>
      </c>
      <c r="DO120" s="27"/>
      <c r="DP120" s="27"/>
      <c r="DQ120" s="29" t="e">
        <f>DQ118/DQ117*100-100</f>
        <v>#DIV/0!</v>
      </c>
      <c r="DR120" s="60" t="e">
        <f>DR118/DR117*100-100</f>
        <v>#DIV/0!</v>
      </c>
      <c r="DS120" s="26">
        <f>SUM(DS113:DS119)</f>
        <v>1</v>
      </c>
      <c r="DT120" s="27">
        <f>SUM(DT113:DT119)</f>
        <v>0</v>
      </c>
      <c r="DU120" s="27"/>
      <c r="DV120" s="27"/>
      <c r="DW120" s="27">
        <f>SUM(DW113:DW119)</f>
        <v>710</v>
      </c>
      <c r="DX120" s="28">
        <f>((DW120+DY120)/7)/DU119</f>
        <v>0.75440313111545987</v>
      </c>
      <c r="DY120" s="27">
        <f>SUM(DY113:DY119)</f>
        <v>61</v>
      </c>
      <c r="DZ120" s="28">
        <f>(DY120/(DY120+DW120))</f>
        <v>7.9118028534370943E-2</v>
      </c>
      <c r="EA120" s="27"/>
      <c r="EB120" s="27"/>
      <c r="EC120" s="29" t="e">
        <f>EC118/EC117*100-100</f>
        <v>#DIV/0!</v>
      </c>
      <c r="ED120" s="60" t="e">
        <f>ED118/ED117*100-100</f>
        <v>#DIV/0!</v>
      </c>
      <c r="EE120" s="26">
        <f>SUM(EE113:EE119)</f>
        <v>3</v>
      </c>
      <c r="EF120" s="27">
        <f>SUM(EF113:EF119)</f>
        <v>0</v>
      </c>
      <c r="EG120" s="27"/>
      <c r="EH120" s="27"/>
      <c r="EI120" s="27">
        <f>SUM(EI113:EI119)</f>
        <v>2800</v>
      </c>
      <c r="EJ120" s="28">
        <f>((EI120+EK120)/7)/EG119</f>
        <v>0.6978112497058131</v>
      </c>
      <c r="EK120" s="27">
        <f>SUM(EK113:EK119)</f>
        <v>165</v>
      </c>
      <c r="EL120" s="28">
        <f>(EK120/(EK120+EI120))</f>
        <v>5.5649241146711638E-2</v>
      </c>
      <c r="EM120" s="27"/>
      <c r="EN120" s="27"/>
      <c r="EO120" s="29" t="e">
        <f>EO118/EO117*100-100</f>
        <v>#DIV/0!</v>
      </c>
      <c r="EP120" s="60" t="e">
        <f>EP118/EP117*100-100</f>
        <v>#DIV/0!</v>
      </c>
      <c r="EQ120" s="26">
        <f>SUM(EQ113:EQ119)</f>
        <v>2</v>
      </c>
      <c r="ER120" s="27">
        <f>SUM(ER113:ER119)</f>
        <v>0</v>
      </c>
      <c r="ES120" s="27"/>
      <c r="ET120" s="27"/>
      <c r="EU120" s="27">
        <f>SUM(EU113:EU119)</f>
        <v>2805</v>
      </c>
      <c r="EV120" s="28">
        <f>((EU120+EW120)/7)/ES119</f>
        <v>0.68538533834586468</v>
      </c>
      <c r="EW120" s="27">
        <f>SUM(EW113:EW119)</f>
        <v>112</v>
      </c>
      <c r="EX120" s="28">
        <f>(EW120/(EW120+EU120))</f>
        <v>3.8395611930065132E-2</v>
      </c>
      <c r="EY120" s="27"/>
      <c r="EZ120" s="27"/>
      <c r="FA120" s="29" t="e">
        <f>FA118/FA117*100-100</f>
        <v>#DIV/0!</v>
      </c>
      <c r="FB120" s="60" t="e">
        <f>FB118/FB117*100-100</f>
        <v>#DIV/0!</v>
      </c>
      <c r="FC120" s="26">
        <f>SUM(FC113:FC119)</f>
        <v>4</v>
      </c>
      <c r="FD120" s="27">
        <f>SUM(FD113:FD119)</f>
        <v>0</v>
      </c>
      <c r="FE120" s="27"/>
      <c r="FF120" s="27"/>
      <c r="FG120" s="27">
        <f>SUM(FG113:FG119)</f>
        <v>2704</v>
      </c>
      <c r="FH120" s="28">
        <f>((FG120+FI120)/7)/FE119</f>
        <v>0.67360454115420998</v>
      </c>
      <c r="FI120" s="27">
        <f>SUM(FI113:FI119)</f>
        <v>144</v>
      </c>
      <c r="FJ120" s="28">
        <f>(FI120/(FI120+FG120))</f>
        <v>5.0561797752808987E-2</v>
      </c>
      <c r="FK120" s="27"/>
      <c r="FL120" s="27"/>
      <c r="FM120" s="29" t="e">
        <f>FM118/FM117*100-100</f>
        <v>#DIV/0!</v>
      </c>
      <c r="FN120" s="60" t="e">
        <f>FN118/FN117*100-100</f>
        <v>#DIV/0!</v>
      </c>
      <c r="FO120" s="26">
        <f>SUM(FO113:FO119)</f>
        <v>0</v>
      </c>
      <c r="FP120" s="27">
        <f>SUM(FP113:FP119)</f>
        <v>0</v>
      </c>
      <c r="FQ120" s="27"/>
      <c r="FR120" s="27"/>
      <c r="FS120" s="27">
        <f>SUM(FS113:FS119)</f>
        <v>2630</v>
      </c>
      <c r="FT120" s="28">
        <f>((FS120+FU120)/7)/FQ119</f>
        <v>0.67124243834341557</v>
      </c>
      <c r="FU120" s="27">
        <f>SUM(FU113:FU119)</f>
        <v>255</v>
      </c>
      <c r="FV120" s="28">
        <f>(FU120/(FU120+FS120))</f>
        <v>8.838821490467938E-2</v>
      </c>
      <c r="FW120" s="27"/>
      <c r="FX120" s="27"/>
      <c r="FY120" s="29" t="e">
        <f>FY118/FY117*100-100</f>
        <v>#DIV/0!</v>
      </c>
      <c r="FZ120" s="60" t="e">
        <f>FZ118/FZ117*100-100</f>
        <v>#DIV/0!</v>
      </c>
      <c r="GA120" s="26">
        <f>SUM(GA113:GA119)</f>
        <v>0</v>
      </c>
      <c r="GB120" s="27">
        <f>SUM(GB113:GB119)</f>
        <v>0</v>
      </c>
      <c r="GC120" s="27"/>
      <c r="GD120" s="27"/>
      <c r="GE120" s="27">
        <f>SUM(GE113:GE119)</f>
        <v>2795</v>
      </c>
      <c r="GF120" s="28">
        <f>((GE120+GG120)/7)/GC119</f>
        <v>0.7126300851466415</v>
      </c>
      <c r="GG120" s="27">
        <f>SUM(GG113:GG119)</f>
        <v>218</v>
      </c>
      <c r="GH120" s="28">
        <f>(GG120/(GG120+GE120))</f>
        <v>7.2353136408894791E-2</v>
      </c>
      <c r="GI120" s="27"/>
      <c r="GJ120" s="27"/>
      <c r="GK120" s="29" t="e">
        <f>GK118/GK117*100-100</f>
        <v>#DIV/0!</v>
      </c>
      <c r="GL120" s="60" t="e">
        <f>GL118/GL117*100-100</f>
        <v>#DIV/0!</v>
      </c>
      <c r="GM120" s="26">
        <f>SUM(GM113:GM119)</f>
        <v>2</v>
      </c>
      <c r="GN120" s="27">
        <f>SUM(GN113:GN119)</f>
        <v>0</v>
      </c>
      <c r="GO120" s="27"/>
      <c r="GP120" s="27"/>
      <c r="GQ120" s="27">
        <f>SUM(GQ113:GQ119)</f>
        <v>2861</v>
      </c>
      <c r="GR120" s="28">
        <f>((GQ120+GS120)/7)/GO119</f>
        <v>0.70286646469354463</v>
      </c>
      <c r="GS120" s="27">
        <f>SUM(GS113:GS119)</f>
        <v>155</v>
      </c>
      <c r="GT120" s="28">
        <f>(GS120/(GS120+GQ120))</f>
        <v>5.1392572944297082E-2</v>
      </c>
      <c r="GU120" s="27"/>
      <c r="GV120" s="27"/>
      <c r="GW120" s="29" t="e">
        <f>GW118/GW117*100-100</f>
        <v>#DIV/0!</v>
      </c>
      <c r="GX120" s="60" t="e">
        <f>GX118/GX117*100-100</f>
        <v>#DIV/0!</v>
      </c>
      <c r="GY120" s="26">
        <f>SUM(GY113:GY119)</f>
        <v>7</v>
      </c>
      <c r="GZ120" s="27">
        <f>SUM(GZ113:GZ119)</f>
        <v>1</v>
      </c>
      <c r="HA120" s="27"/>
      <c r="HB120" s="27"/>
      <c r="HC120" s="27">
        <f>SUM(HC113:HC119)</f>
        <v>596</v>
      </c>
      <c r="HD120" s="28">
        <f>((HC120+HE120)/7)/HA119</f>
        <v>0.71957671957671954</v>
      </c>
      <c r="HE120" s="27">
        <f>SUM(HE113:HE119)</f>
        <v>84</v>
      </c>
      <c r="HF120" s="28">
        <f>(HE120/(HE120+HC120))</f>
        <v>0.12352941176470589</v>
      </c>
      <c r="HG120" s="27"/>
      <c r="HH120" s="27"/>
      <c r="HI120" s="29" t="e">
        <f>HI118/HI117*100-100</f>
        <v>#DIV/0!</v>
      </c>
      <c r="HJ120" s="60" t="e">
        <f>HJ118/HJ117*100-100</f>
        <v>#DIV/0!</v>
      </c>
      <c r="HK120" s="26">
        <f>SUM(HK113:HK119)</f>
        <v>1</v>
      </c>
      <c r="HL120" s="27">
        <f>SUM(HL113:HL119)</f>
        <v>0</v>
      </c>
      <c r="HM120" s="27"/>
      <c r="HN120" s="27"/>
      <c r="HO120" s="27">
        <f>SUM(HO113:HO119)</f>
        <v>2710</v>
      </c>
      <c r="HP120" s="28">
        <f>((HO120+HQ120)/7)/HM119</f>
        <v>0.68725238872057792</v>
      </c>
      <c r="HQ120" s="27">
        <f>SUM(HQ113:HQ119)</f>
        <v>239</v>
      </c>
      <c r="HR120" s="28">
        <f>(HQ120/(HQ120+HO120))</f>
        <v>8.1044421837911162E-2</v>
      </c>
      <c r="HS120" s="27"/>
      <c r="HT120" s="27"/>
      <c r="HU120" s="29" t="e">
        <f>HU118/HU117*100-100</f>
        <v>#DIV/0!</v>
      </c>
      <c r="HV120" s="60" t="e">
        <f>HV118/HV117*100-100</f>
        <v>#DIV/0!</v>
      </c>
      <c r="HW120" s="26">
        <f>SUM(HW113:HW119)</f>
        <v>5</v>
      </c>
      <c r="HX120" s="27">
        <f>SUM(HX113:HX119)</f>
        <v>0</v>
      </c>
      <c r="HY120" s="27"/>
      <c r="HZ120" s="27"/>
      <c r="IA120" s="27">
        <f>SUM(IA113:IA119)</f>
        <v>2763</v>
      </c>
      <c r="IB120" s="28">
        <f>((IA120+IC120)/7)/HY119</f>
        <v>0.69634002361275082</v>
      </c>
      <c r="IC120" s="27">
        <f>SUM(IC113:IC119)</f>
        <v>186</v>
      </c>
      <c r="ID120" s="28">
        <f>(IC120/(IC120+IA120))</f>
        <v>6.3072227873855538E-2</v>
      </c>
      <c r="IE120" s="27"/>
      <c r="IF120" s="27"/>
      <c r="IG120" s="29" t="e">
        <f>IG118/IG117*100-100</f>
        <v>#DIV/0!</v>
      </c>
      <c r="IH120" s="60" t="e">
        <f>IH118/IH117*100-100</f>
        <v>#DIV/0!</v>
      </c>
      <c r="II120" s="26">
        <f>SUM(II113:II119)</f>
        <v>1</v>
      </c>
      <c r="IJ120" s="27">
        <f>SUM(IJ113:IJ119)</f>
        <v>0</v>
      </c>
      <c r="IK120" s="27"/>
      <c r="IL120" s="27"/>
      <c r="IM120" s="27">
        <f>SUM(IM113:IM119)</f>
        <v>2743</v>
      </c>
      <c r="IN120" s="28">
        <f>((IM120+IO120)/7)/IK119</f>
        <v>0.68674136321195145</v>
      </c>
      <c r="IO120" s="27">
        <f>SUM(IO113:IO119)</f>
        <v>199</v>
      </c>
      <c r="IP120" s="28">
        <f>(IO120/(IO120+IM120))</f>
        <v>6.7641060503059139E-2</v>
      </c>
      <c r="IQ120" s="27"/>
      <c r="IR120" s="27"/>
      <c r="IS120" s="29" t="e">
        <f>IS118/IS117*100-100</f>
        <v>#DIV/0!</v>
      </c>
      <c r="IT120" s="60" t="e">
        <f>IT118/IT117*100-100</f>
        <v>#DIV/0!</v>
      </c>
      <c r="IU120" s="26">
        <f>SUM(IU113:IU119)</f>
        <v>0</v>
      </c>
      <c r="IV120" s="27">
        <f>SUM(IV113:IV119)</f>
        <v>16</v>
      </c>
      <c r="IW120" s="27"/>
      <c r="IX120" s="27"/>
      <c r="IY120" s="27">
        <f>SUM(IY113:IY119)</f>
        <v>0</v>
      </c>
      <c r="IZ120" s="28" t="e">
        <f>((IY120+JA120)/7)/IW119</f>
        <v>#DIV/0!</v>
      </c>
      <c r="JA120" s="27">
        <f>SUM(JA113:JA119)</f>
        <v>0</v>
      </c>
      <c r="JB120" s="28" t="e">
        <f>(JA120/(JA120+IY120))</f>
        <v>#DIV/0!</v>
      </c>
      <c r="JC120" s="27"/>
      <c r="JD120" s="27"/>
      <c r="JE120" s="29" t="e">
        <f>JE118/JE117*100-100</f>
        <v>#DIV/0!</v>
      </c>
      <c r="JF120" s="60" t="e">
        <f>JF118/JF117*100-100</f>
        <v>#DIV/0!</v>
      </c>
      <c r="JG120" s="26">
        <f t="shared" si="1724"/>
        <v>42</v>
      </c>
      <c r="JH120" s="443">
        <f t="shared" si="1725"/>
        <v>17</v>
      </c>
      <c r="JI120" s="378">
        <f t="shared" ref="JI120:JJ120" si="1816">SUM(JI112:JI119)</f>
        <v>79693</v>
      </c>
      <c r="JJ120" s="27">
        <f t="shared" si="1816"/>
        <v>7691</v>
      </c>
      <c r="JK120" s="27">
        <f t="shared" si="1727"/>
        <v>55154</v>
      </c>
      <c r="JL120" s="80">
        <f t="shared" si="1728"/>
        <v>0.6920808603014067</v>
      </c>
      <c r="JM120" s="15">
        <f t="shared" si="1729"/>
        <v>3898</v>
      </c>
      <c r="JN120" s="48">
        <f t="shared" si="1730"/>
        <v>7.0674837727091419E-2</v>
      </c>
      <c r="JO120" s="49">
        <f t="shared" ref="JO120" si="1817">SUM(JO113:JO119)/7</f>
        <v>60.500000000000007</v>
      </c>
      <c r="JP120" s="50">
        <f t="shared" ref="JP120" si="1818">SUM(JP113:JP119)</f>
        <v>51169</v>
      </c>
      <c r="JQ120" s="397">
        <f t="shared" si="1207"/>
        <v>92.774776081517203</v>
      </c>
      <c r="JR120" s="50">
        <f t="shared" ref="JR120" si="1819">SUM(JR113:JR119)</f>
        <v>1342</v>
      </c>
      <c r="JS120" s="370">
        <f t="shared" si="1076"/>
        <v>0.34427911749615187</v>
      </c>
      <c r="JT120" s="58" t="e">
        <f t="shared" ref="JT120:JU120" si="1820">JT118/JT117*100-100</f>
        <v>#DIV/0!</v>
      </c>
      <c r="JU120" s="318" t="e">
        <f t="shared" si="1820"/>
        <v>#DIV/0!</v>
      </c>
      <c r="JV120" s="410">
        <f t="shared" ref="JV120" si="1821">SUM(G120,I120,S120,U120,AE120,AG120,AQ120,AS120,BC120,BE120,BO120,BQ120,CA120,CC120)/7/SUM(E119,Q119,AC119,AO119,BA119,BM119,BY119)</f>
        <v>0.70086340157599059</v>
      </c>
      <c r="JW120" s="411">
        <f t="shared" ref="JW120" si="1822">SUM(CM120,CO120,CY120,DA120,DK120,DM120,DW120,DY120,EI120,EK120,EU120,EW120,FG120,FI120)/7/SUM(CK119,CW119,DI119,DU119,EG119,ES119,FE119)</f>
        <v>0.68449864089398982</v>
      </c>
      <c r="JX120" s="412">
        <f t="shared" ref="JX120" si="1823">SUM(FS120,FU120,GE120,GG120,GQ120,GS120,HC120,HE120,HO120,HQ120,IA120,IC120,IM120,IO120,)/7/SUM(FQ119,GC119,GO119,HA119,HM119,HY119,IK119)</f>
        <v>0.69373776908023488</v>
      </c>
      <c r="JY120" s="744"/>
      <c r="JZ120" s="691"/>
      <c r="KA120" s="747"/>
      <c r="KB120" s="762"/>
      <c r="KC120" s="764"/>
      <c r="KD120" s="769"/>
      <c r="KE120" s="764"/>
      <c r="KF120" s="769"/>
      <c r="KG120" s="771"/>
      <c r="KH120" s="772"/>
      <c r="KI120" s="418">
        <f t="shared" ref="KI120" si="1824">SUM(KI113:KI119)</f>
        <v>12</v>
      </c>
      <c r="KJ120" s="432">
        <f t="shared" ref="KJ120" si="1825">KI120/KB117</f>
        <v>3.1554036287141729E-3</v>
      </c>
      <c r="KK120" s="418">
        <f t="shared" ref="KK120" si="1826">SUM(KK113:KK119)</f>
        <v>12</v>
      </c>
      <c r="KL120" s="426">
        <f t="shared" ref="KL120" si="1827">KK120/KD117</f>
        <v>3.1612223393045311E-3</v>
      </c>
      <c r="KM120" s="418">
        <f t="shared" ref="KM120" si="1828">SUM(KM113:KM119)</f>
        <v>16</v>
      </c>
      <c r="KN120" s="426">
        <f>KM120/KF117</f>
        <v>4.1972717733473244E-3</v>
      </c>
    </row>
    <row r="121" spans="1:300" ht="21.75" thickBot="1" x14ac:dyDescent="0.3">
      <c r="A121" s="52"/>
      <c r="B121" s="437"/>
      <c r="C121" s="40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2"/>
      <c r="O121" s="40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2"/>
      <c r="AA121" s="40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2"/>
      <c r="AM121" s="40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2"/>
      <c r="AY121" s="40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2"/>
      <c r="BK121" s="40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2"/>
      <c r="BW121" s="40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2"/>
      <c r="CI121" s="40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2"/>
      <c r="CU121" s="40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2"/>
      <c r="DG121" s="40"/>
      <c r="DH121" s="41"/>
      <c r="DI121" s="41"/>
      <c r="DJ121" s="41"/>
      <c r="DK121" s="41"/>
      <c r="DL121" s="41"/>
      <c r="DM121" s="41"/>
      <c r="DN121" s="41"/>
      <c r="DO121" s="41"/>
      <c r="DP121" s="41"/>
      <c r="DQ121" s="41"/>
      <c r="DR121" s="42"/>
      <c r="DS121" s="40"/>
      <c r="DT121" s="41"/>
      <c r="DU121" s="41"/>
      <c r="DV121" s="41"/>
      <c r="DW121" s="41"/>
      <c r="DX121" s="41"/>
      <c r="DY121" s="41"/>
      <c r="DZ121" s="41"/>
      <c r="EA121" s="41"/>
      <c r="EB121" s="41"/>
      <c r="EC121" s="41"/>
      <c r="ED121" s="42"/>
      <c r="EE121" s="40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2"/>
      <c r="EQ121" s="40"/>
      <c r="ER121" s="41"/>
      <c r="ES121" s="41"/>
      <c r="ET121" s="41"/>
      <c r="EU121" s="41"/>
      <c r="EV121" s="41"/>
      <c r="EW121" s="41"/>
      <c r="EX121" s="41"/>
      <c r="EY121" s="41"/>
      <c r="EZ121" s="41"/>
      <c r="FA121" s="41"/>
      <c r="FB121" s="42"/>
      <c r="FC121" s="40"/>
      <c r="FD121" s="41"/>
      <c r="FE121" s="41"/>
      <c r="FF121" s="41"/>
      <c r="FG121" s="41"/>
      <c r="FH121" s="41"/>
      <c r="FI121" s="41"/>
      <c r="FJ121" s="41"/>
      <c r="FK121" s="41"/>
      <c r="FL121" s="41"/>
      <c r="FM121" s="41"/>
      <c r="FN121" s="42"/>
      <c r="FO121" s="40"/>
      <c r="FP121" s="41"/>
      <c r="FQ121" s="41"/>
      <c r="FR121" s="41"/>
      <c r="FS121" s="41"/>
      <c r="FT121" s="41"/>
      <c r="FU121" s="41"/>
      <c r="FV121" s="41"/>
      <c r="FW121" s="41"/>
      <c r="FX121" s="41"/>
      <c r="FY121" s="41"/>
      <c r="FZ121" s="42"/>
      <c r="GA121" s="40"/>
      <c r="GB121" s="41"/>
      <c r="GC121" s="41"/>
      <c r="GD121" s="41"/>
      <c r="GE121" s="41"/>
      <c r="GF121" s="41"/>
      <c r="GG121" s="41"/>
      <c r="GH121" s="41"/>
      <c r="GI121" s="41"/>
      <c r="GJ121" s="41"/>
      <c r="GK121" s="41"/>
      <c r="GL121" s="42"/>
      <c r="GM121" s="40"/>
      <c r="GN121" s="41"/>
      <c r="GO121" s="41"/>
      <c r="GP121" s="41"/>
      <c r="GQ121" s="41"/>
      <c r="GR121" s="41"/>
      <c r="GS121" s="41"/>
      <c r="GT121" s="41"/>
      <c r="GU121" s="41"/>
      <c r="GV121" s="41"/>
      <c r="GW121" s="41"/>
      <c r="GX121" s="42"/>
      <c r="GY121" s="40"/>
      <c r="GZ121" s="41"/>
      <c r="HA121" s="41"/>
      <c r="HB121" s="41"/>
      <c r="HC121" s="41"/>
      <c r="HD121" s="41"/>
      <c r="HE121" s="41"/>
      <c r="HF121" s="41"/>
      <c r="HG121" s="41"/>
      <c r="HH121" s="41"/>
      <c r="HI121" s="41"/>
      <c r="HJ121" s="42"/>
      <c r="HK121" s="40"/>
      <c r="HL121" s="41"/>
      <c r="HM121" s="41"/>
      <c r="HN121" s="41"/>
      <c r="HO121" s="41"/>
      <c r="HP121" s="41"/>
      <c r="HQ121" s="41"/>
      <c r="HR121" s="41"/>
      <c r="HS121" s="41"/>
      <c r="HT121" s="41"/>
      <c r="HU121" s="41"/>
      <c r="HV121" s="42"/>
      <c r="HW121" s="40"/>
      <c r="HX121" s="41"/>
      <c r="HY121" s="41"/>
      <c r="HZ121" s="41"/>
      <c r="IA121" s="41"/>
      <c r="IB121" s="41"/>
      <c r="IC121" s="41"/>
      <c r="ID121" s="41"/>
      <c r="IE121" s="41"/>
      <c r="IF121" s="41"/>
      <c r="IG121" s="41"/>
      <c r="IH121" s="42"/>
      <c r="II121" s="40"/>
      <c r="IJ121" s="41"/>
      <c r="IK121" s="41"/>
      <c r="IL121" s="41"/>
      <c r="IM121" s="41"/>
      <c r="IN121" s="41"/>
      <c r="IO121" s="41"/>
      <c r="IP121" s="41"/>
      <c r="IQ121" s="41"/>
      <c r="IR121" s="41"/>
      <c r="IS121" s="41"/>
      <c r="IT121" s="42"/>
      <c r="IU121" s="40"/>
      <c r="IV121" s="41"/>
      <c r="IW121" s="41"/>
      <c r="IX121" s="41"/>
      <c r="IY121" s="41"/>
      <c r="IZ121" s="41"/>
      <c r="JA121" s="41"/>
      <c r="JB121" s="41"/>
      <c r="JC121" s="41"/>
      <c r="JD121" s="41"/>
      <c r="JE121" s="41"/>
      <c r="JF121" s="42"/>
      <c r="JG121" s="444">
        <f t="shared" ref="JG121" si="1829">JG120/JI113</f>
        <v>3.6829182742897227E-3</v>
      </c>
      <c r="JH121" s="445">
        <f t="shared" ref="JH121" si="1830">JH120/JJ110</f>
        <v>1.5287769784172662E-2</v>
      </c>
      <c r="JI121" s="3"/>
      <c r="JJ121" s="4"/>
      <c r="JK121" s="4"/>
      <c r="JL121" s="374"/>
      <c r="JM121" s="4"/>
      <c r="JN121" s="4"/>
      <c r="JO121" s="4"/>
      <c r="JP121" s="375"/>
      <c r="JQ121" s="4"/>
      <c r="JR121" s="4"/>
      <c r="JS121" s="376"/>
      <c r="JT121" s="4"/>
      <c r="JU121" s="400"/>
      <c r="JV121" s="701"/>
      <c r="JW121" s="702"/>
      <c r="JX121" s="703"/>
      <c r="JY121" s="639"/>
      <c r="JZ121" s="640"/>
      <c r="KA121" s="641"/>
      <c r="KB121" s="752"/>
      <c r="KC121" s="753"/>
      <c r="KD121" s="753"/>
      <c r="KE121" s="753"/>
      <c r="KF121" s="753"/>
      <c r="KG121" s="753"/>
      <c r="KH121" s="754"/>
      <c r="KI121" s="416"/>
      <c r="KJ121" s="420"/>
      <c r="KK121" s="416"/>
      <c r="KL121" s="417"/>
      <c r="KM121" s="416"/>
      <c r="KN121" s="417"/>
    </row>
    <row r="122" spans="1:300" x14ac:dyDescent="0.25">
      <c r="A122" s="736">
        <v>38</v>
      </c>
      <c r="B122" s="435">
        <f>B119+1</f>
        <v>45687</v>
      </c>
      <c r="C122" s="32"/>
      <c r="D122" s="33"/>
      <c r="E122" s="33">
        <f>E119-C122</f>
        <v>601</v>
      </c>
      <c r="F122" s="33">
        <f>F119-D122</f>
        <v>54</v>
      </c>
      <c r="G122" s="33">
        <v>410</v>
      </c>
      <c r="H122" s="34">
        <f t="shared" ref="H122:H128" si="1831">((G122+I122)/E122)</f>
        <v>0.73544093178036607</v>
      </c>
      <c r="I122" s="33">
        <v>32</v>
      </c>
      <c r="J122" s="34">
        <f t="shared" ref="J122:J128" si="1832">I122/(G122+I122)</f>
        <v>7.2398190045248875E-2</v>
      </c>
      <c r="K122" s="35"/>
      <c r="L122" s="33"/>
      <c r="M122" s="33"/>
      <c r="N122" s="36"/>
      <c r="O122" s="32"/>
      <c r="P122" s="33"/>
      <c r="Q122" s="33">
        <f>Q119-O122</f>
        <v>614</v>
      </c>
      <c r="R122" s="33">
        <f>R119-P122</f>
        <v>55</v>
      </c>
      <c r="S122" s="33">
        <v>418</v>
      </c>
      <c r="T122" s="34">
        <f t="shared" ref="T122:T128" si="1833">((S122+U122)/Q122)</f>
        <v>0.72312703583061888</v>
      </c>
      <c r="U122" s="33">
        <v>26</v>
      </c>
      <c r="V122" s="34">
        <f t="shared" ref="V122:V128" si="1834">U122/(S122+U122)</f>
        <v>5.8558558558558557E-2</v>
      </c>
      <c r="W122" s="35"/>
      <c r="X122" s="33"/>
      <c r="Y122" s="33"/>
      <c r="Z122" s="36"/>
      <c r="AA122" s="32"/>
      <c r="AB122" s="33"/>
      <c r="AC122" s="33">
        <f>AC119-AA122</f>
        <v>612</v>
      </c>
      <c r="AD122" s="33">
        <f>AD119-AB122</f>
        <v>55</v>
      </c>
      <c r="AE122" s="33">
        <v>367</v>
      </c>
      <c r="AF122" s="34">
        <f t="shared" ref="AF122:AF128" si="1835">((AE122+AG122)/AC122)</f>
        <v>0.64379084967320266</v>
      </c>
      <c r="AG122" s="33">
        <v>27</v>
      </c>
      <c r="AH122" s="34">
        <f t="shared" ref="AH122:AH128" si="1836">AG122/(AE122+AG122)</f>
        <v>6.8527918781725886E-2</v>
      </c>
      <c r="AI122" s="35"/>
      <c r="AJ122" s="33"/>
      <c r="AK122" s="33"/>
      <c r="AL122" s="36"/>
      <c r="AM122" s="32">
        <v>2</v>
      </c>
      <c r="AN122" s="33"/>
      <c r="AO122" s="33">
        <f>AO119-AM122</f>
        <v>137</v>
      </c>
      <c r="AP122" s="33">
        <f>AP119-AN122</f>
        <v>14</v>
      </c>
      <c r="AQ122" s="33">
        <v>94</v>
      </c>
      <c r="AR122" s="34">
        <f t="shared" ref="AR122:AR128" si="1837">((AQ122+AS122)/AO122)</f>
        <v>0.74452554744525545</v>
      </c>
      <c r="AS122" s="33">
        <v>8</v>
      </c>
      <c r="AT122" s="34">
        <f t="shared" ref="AT122:AT128" si="1838">AS122/(AQ122+AS122)</f>
        <v>7.8431372549019607E-2</v>
      </c>
      <c r="AU122" s="35"/>
      <c r="AV122" s="33"/>
      <c r="AW122" s="33"/>
      <c r="AX122" s="36"/>
      <c r="AY122" s="32">
        <v>1</v>
      </c>
      <c r="AZ122" s="33"/>
      <c r="BA122" s="33">
        <f>BA119-AY122</f>
        <v>604</v>
      </c>
      <c r="BB122" s="33">
        <f>BB119-AZ122</f>
        <v>55</v>
      </c>
      <c r="BC122" s="33">
        <v>345</v>
      </c>
      <c r="BD122" s="34">
        <f t="shared" ref="BD122:BD128" si="1839">((BC122+BE122)/BA122)</f>
        <v>0.60264900662251653</v>
      </c>
      <c r="BE122" s="33">
        <v>19</v>
      </c>
      <c r="BF122" s="34">
        <f t="shared" ref="BF122:BF128" si="1840">BE122/(BC122+BE122)</f>
        <v>5.21978021978022E-2</v>
      </c>
      <c r="BG122" s="35"/>
      <c r="BH122" s="33"/>
      <c r="BI122" s="33"/>
      <c r="BJ122" s="36"/>
      <c r="BK122" s="32"/>
      <c r="BL122" s="33"/>
      <c r="BM122" s="33">
        <f>BM119-BK122</f>
        <v>610</v>
      </c>
      <c r="BN122" s="33">
        <f>BN119-BL122</f>
        <v>54</v>
      </c>
      <c r="BO122" s="33">
        <v>398</v>
      </c>
      <c r="BP122" s="34">
        <f t="shared" ref="BP122:BP128" si="1841">((BO122+BQ122)/BM122)</f>
        <v>0.68360655737704923</v>
      </c>
      <c r="BQ122" s="33">
        <v>19</v>
      </c>
      <c r="BR122" s="34">
        <f t="shared" ref="BR122:BR128" si="1842">BQ122/(BO122+BQ122)</f>
        <v>4.5563549160671464E-2</v>
      </c>
      <c r="BS122" s="35"/>
      <c r="BT122" s="33"/>
      <c r="BU122" s="33"/>
      <c r="BV122" s="36"/>
      <c r="BW122" s="32"/>
      <c r="BX122" s="33"/>
      <c r="BY122" s="33">
        <f>BY119-BW122</f>
        <v>608</v>
      </c>
      <c r="BZ122" s="33">
        <f>BZ119-BX122</f>
        <v>55</v>
      </c>
      <c r="CA122" s="33">
        <v>411</v>
      </c>
      <c r="CB122" s="34">
        <f t="shared" ref="CB122:CB128" si="1843">((CA122+CC122)/BY122)</f>
        <v>0.72697368421052633</v>
      </c>
      <c r="CC122" s="33">
        <v>31</v>
      </c>
      <c r="CD122" s="34">
        <f t="shared" ref="CD122:CD128" si="1844">CC122/(CA122+CC122)</f>
        <v>7.0135746606334842E-2</v>
      </c>
      <c r="CE122" s="35"/>
      <c r="CF122" s="33"/>
      <c r="CG122" s="33"/>
      <c r="CH122" s="36"/>
      <c r="CI122" s="32">
        <v>1</v>
      </c>
      <c r="CJ122" s="33"/>
      <c r="CK122" s="33">
        <f>CK119-CI122</f>
        <v>603</v>
      </c>
      <c r="CL122" s="33">
        <f>CL119-CJ122</f>
        <v>51</v>
      </c>
      <c r="CM122" s="33">
        <v>388</v>
      </c>
      <c r="CN122" s="34">
        <f t="shared" ref="CN122:CN128" si="1845">((CM122+CO122)/CK122)</f>
        <v>0.68325041459369817</v>
      </c>
      <c r="CO122" s="33">
        <v>24</v>
      </c>
      <c r="CP122" s="34">
        <f t="shared" ref="CP122:CP128" si="1846">CO122/(CM122+CO122)</f>
        <v>5.8252427184466021E-2</v>
      </c>
      <c r="CQ122" s="35"/>
      <c r="CR122" s="33"/>
      <c r="CS122" s="33"/>
      <c r="CT122" s="36"/>
      <c r="CU122" s="32">
        <v>1</v>
      </c>
      <c r="CV122" s="33"/>
      <c r="CW122" s="33">
        <f>CW119-CU122</f>
        <v>608</v>
      </c>
      <c r="CX122" s="33">
        <f>CX119-CV122</f>
        <v>52</v>
      </c>
      <c r="CY122" s="33">
        <v>385</v>
      </c>
      <c r="CZ122" s="34">
        <f t="shared" ref="CZ122:CZ128" si="1847">((CY122+DA122)/CW122)</f>
        <v>0.67434210526315785</v>
      </c>
      <c r="DA122" s="33">
        <v>25</v>
      </c>
      <c r="DB122" s="34">
        <f t="shared" ref="DB122:DB128" si="1848">DA122/(CY122+DA122)</f>
        <v>6.097560975609756E-2</v>
      </c>
      <c r="DC122" s="35"/>
      <c r="DD122" s="33"/>
      <c r="DE122" s="33"/>
      <c r="DF122" s="36"/>
      <c r="DG122" s="32">
        <v>2</v>
      </c>
      <c r="DH122" s="33"/>
      <c r="DI122" s="33">
        <f>DI119-DG122</f>
        <v>604</v>
      </c>
      <c r="DJ122" s="33">
        <f>DJ119-DH122</f>
        <v>52</v>
      </c>
      <c r="DK122" s="33">
        <v>372</v>
      </c>
      <c r="DL122" s="34">
        <f t="shared" ref="DL122:DL128" si="1849">((DK122+DM122)/DI122)</f>
        <v>0.6572847682119205</v>
      </c>
      <c r="DM122" s="33">
        <v>25</v>
      </c>
      <c r="DN122" s="34">
        <f t="shared" ref="DN122:DN128" si="1850">DM122/(DK122+DM122)</f>
        <v>6.2972292191435769E-2</v>
      </c>
      <c r="DO122" s="35"/>
      <c r="DP122" s="33"/>
      <c r="DQ122" s="33"/>
      <c r="DR122" s="36"/>
      <c r="DS122" s="32">
        <v>1</v>
      </c>
      <c r="DT122" s="33"/>
      <c r="DU122" s="33">
        <f>DU119-DS122</f>
        <v>145</v>
      </c>
      <c r="DV122" s="33">
        <f>DV119-DT122</f>
        <v>10</v>
      </c>
      <c r="DW122" s="33">
        <v>99</v>
      </c>
      <c r="DX122" s="34">
        <f t="shared" ref="DX122:DX128" si="1851">((DW122+DY122)/DU122)</f>
        <v>0.76551724137931032</v>
      </c>
      <c r="DY122" s="33">
        <v>12</v>
      </c>
      <c r="DZ122" s="34">
        <f t="shared" ref="DZ122:DZ128" si="1852">DY122/(DW122+DY122)</f>
        <v>0.10810810810810811</v>
      </c>
      <c r="EA122" s="35"/>
      <c r="EB122" s="33"/>
      <c r="EC122" s="33"/>
      <c r="ED122" s="36"/>
      <c r="EE122" s="32"/>
      <c r="EF122" s="33"/>
      <c r="EG122" s="33">
        <f>EG119-EE122</f>
        <v>607</v>
      </c>
      <c r="EH122" s="33">
        <f>EH119-EF122</f>
        <v>52</v>
      </c>
      <c r="EI122" s="33">
        <v>392</v>
      </c>
      <c r="EJ122" s="34">
        <f t="shared" ref="EJ122:EJ128" si="1853">((EI122+EK122)/EG122)</f>
        <v>0.68039538714991765</v>
      </c>
      <c r="EK122" s="33">
        <v>21</v>
      </c>
      <c r="EL122" s="34">
        <f t="shared" ref="EL122:EL128" si="1854">EK122/(EI122+EK122)</f>
        <v>5.0847457627118647E-2</v>
      </c>
      <c r="EM122" s="35"/>
      <c r="EN122" s="33"/>
      <c r="EO122" s="33"/>
      <c r="EP122" s="36"/>
      <c r="EQ122" s="32"/>
      <c r="ER122" s="33"/>
      <c r="ES122" s="33">
        <f>ES119-EQ122</f>
        <v>608</v>
      </c>
      <c r="ET122" s="33">
        <f>ET119-ER122</f>
        <v>51</v>
      </c>
      <c r="EU122" s="33">
        <v>406</v>
      </c>
      <c r="EV122" s="34">
        <f t="shared" ref="EV122:EV128" si="1855">((EU122+EW122)/ES122)</f>
        <v>0.68092105263157898</v>
      </c>
      <c r="EW122" s="33">
        <v>8</v>
      </c>
      <c r="EX122" s="34">
        <f t="shared" ref="EX122:EX128" si="1856">EW122/(EU122+EW122)</f>
        <v>1.932367149758454E-2</v>
      </c>
      <c r="EY122" s="35"/>
      <c r="EZ122" s="33"/>
      <c r="FA122" s="33"/>
      <c r="FB122" s="36"/>
      <c r="FC122" s="32">
        <v>1</v>
      </c>
      <c r="FD122" s="33"/>
      <c r="FE122" s="33">
        <f>FE119-FC122</f>
        <v>603</v>
      </c>
      <c r="FF122" s="33">
        <f>FF119-FD122</f>
        <v>52</v>
      </c>
      <c r="FG122" s="33">
        <v>375</v>
      </c>
      <c r="FH122" s="34">
        <f t="shared" ref="FH122:FH128" si="1857">((FG122+FI122)/FE122)</f>
        <v>0.66832504145936977</v>
      </c>
      <c r="FI122" s="33">
        <v>28</v>
      </c>
      <c r="FJ122" s="34">
        <f t="shared" ref="FJ122:FJ128" si="1858">FI122/(FG122+FI122)</f>
        <v>6.9478908188585611E-2</v>
      </c>
      <c r="FK122" s="35"/>
      <c r="FL122" s="33"/>
      <c r="FM122" s="33"/>
      <c r="FN122" s="36"/>
      <c r="FO122" s="32"/>
      <c r="FP122" s="33"/>
      <c r="FQ122" s="33">
        <f>FQ119-FO122</f>
        <v>614</v>
      </c>
      <c r="FR122" s="33">
        <f>FR119-FP122</f>
        <v>55</v>
      </c>
      <c r="FS122" s="33">
        <v>391</v>
      </c>
      <c r="FT122" s="34">
        <f t="shared" ref="FT122:FT128" si="1859">((FS122+FU122)/FQ122)</f>
        <v>0.69543973941368076</v>
      </c>
      <c r="FU122" s="33">
        <v>36</v>
      </c>
      <c r="FV122" s="34">
        <f t="shared" ref="FV122:FV128" si="1860">FU122/(FS122+FU122)</f>
        <v>8.4309133489461355E-2</v>
      </c>
      <c r="FW122" s="35"/>
      <c r="FX122" s="33"/>
      <c r="FY122" s="33"/>
      <c r="FZ122" s="36"/>
      <c r="GA122" s="32"/>
      <c r="GB122" s="33"/>
      <c r="GC122" s="33">
        <f>GC119-GA122</f>
        <v>604</v>
      </c>
      <c r="GD122" s="33">
        <f>GD119-GB122</f>
        <v>55</v>
      </c>
      <c r="GE122" s="33">
        <v>394</v>
      </c>
      <c r="GF122" s="34">
        <f t="shared" ref="GF122:GF128" si="1861">((GE122+GG122)/GC122)</f>
        <v>0.69701986754966883</v>
      </c>
      <c r="GG122" s="33">
        <v>27</v>
      </c>
      <c r="GH122" s="34">
        <f t="shared" ref="GH122:GH128" si="1862">GG122/(GE122+GG122)</f>
        <v>6.413301662707839E-2</v>
      </c>
      <c r="GI122" s="35"/>
      <c r="GJ122" s="33"/>
      <c r="GK122" s="33"/>
      <c r="GL122" s="36"/>
      <c r="GM122" s="32"/>
      <c r="GN122" s="33"/>
      <c r="GO122" s="33">
        <f>GO119-GM122</f>
        <v>613</v>
      </c>
      <c r="GP122" s="33">
        <f>GP119-GN122</f>
        <v>55</v>
      </c>
      <c r="GQ122" s="33">
        <v>403</v>
      </c>
      <c r="GR122" s="34">
        <f t="shared" ref="GR122:GR128" si="1863">((GQ122+GS122)/GO122)</f>
        <v>0.70309951060358888</v>
      </c>
      <c r="GS122" s="33">
        <v>28</v>
      </c>
      <c r="GT122" s="34">
        <f t="shared" ref="GT122:GT128" si="1864">GS122/(GQ122+GS122)</f>
        <v>6.4965197215777259E-2</v>
      </c>
      <c r="GU122" s="35"/>
      <c r="GV122" s="33"/>
      <c r="GW122" s="33"/>
      <c r="GX122" s="36"/>
      <c r="GY122" s="32">
        <v>2</v>
      </c>
      <c r="GZ122" s="33"/>
      <c r="HA122" s="33">
        <f>HA119-GY122</f>
        <v>133</v>
      </c>
      <c r="HB122" s="33">
        <f>HB119-GZ122</f>
        <v>12</v>
      </c>
      <c r="HC122" s="33">
        <v>92</v>
      </c>
      <c r="HD122" s="34">
        <f t="shared" ref="HD122:HD128" si="1865">((HC122+HE122)/HA122)</f>
        <v>0.80451127819548873</v>
      </c>
      <c r="HE122" s="33">
        <v>15</v>
      </c>
      <c r="HF122" s="34">
        <f t="shared" ref="HF122:HF128" si="1866">HE122/(HC122+HE122)</f>
        <v>0.14018691588785046</v>
      </c>
      <c r="HG122" s="35"/>
      <c r="HH122" s="33"/>
      <c r="HI122" s="33"/>
      <c r="HJ122" s="36"/>
      <c r="HK122" s="32"/>
      <c r="HL122" s="33"/>
      <c r="HM122" s="33">
        <f>HM119-HK122</f>
        <v>613</v>
      </c>
      <c r="HN122" s="33">
        <f>HN119-HL122</f>
        <v>55</v>
      </c>
      <c r="HO122" s="33">
        <v>383</v>
      </c>
      <c r="HP122" s="34">
        <f t="shared" ref="HP122:HP128" si="1867">((HO122+HQ122)/HM122)</f>
        <v>0.67536704730831976</v>
      </c>
      <c r="HQ122" s="33">
        <v>31</v>
      </c>
      <c r="HR122" s="34">
        <f t="shared" ref="HR122:HR128" si="1868">HQ122/(HO122+HQ122)</f>
        <v>7.4879227053140096E-2</v>
      </c>
      <c r="HS122" s="35"/>
      <c r="HT122" s="33"/>
      <c r="HU122" s="33"/>
      <c r="HV122" s="36"/>
      <c r="HW122" s="32"/>
      <c r="HX122" s="33"/>
      <c r="HY122" s="33">
        <f>HY119-HW122</f>
        <v>605</v>
      </c>
      <c r="HZ122" s="33">
        <f>HZ119-HX122</f>
        <v>54</v>
      </c>
      <c r="IA122" s="33">
        <v>401</v>
      </c>
      <c r="IB122" s="34">
        <f t="shared" ref="IB122:IB128" si="1869">((IA122+IC122)/HY122)</f>
        <v>0.71074380165289253</v>
      </c>
      <c r="IC122" s="33">
        <v>29</v>
      </c>
      <c r="ID122" s="34">
        <f t="shared" ref="ID122:ID128" si="1870">IC122/(IA122+IC122)</f>
        <v>6.7441860465116285E-2</v>
      </c>
      <c r="IE122" s="35"/>
      <c r="IF122" s="33"/>
      <c r="IG122" s="33"/>
      <c r="IH122" s="36"/>
      <c r="II122" s="32"/>
      <c r="IJ122" s="33"/>
      <c r="IK122" s="33">
        <f>IK119-II122</f>
        <v>612</v>
      </c>
      <c r="IL122" s="33">
        <f>IL119-IJ122</f>
        <v>55</v>
      </c>
      <c r="IM122" s="33">
        <v>390</v>
      </c>
      <c r="IN122" s="34">
        <f t="shared" ref="IN122:IN128" si="1871">((IM122+IO122)/IK122)</f>
        <v>0.68137254901960786</v>
      </c>
      <c r="IO122" s="33">
        <v>27</v>
      </c>
      <c r="IP122" s="34">
        <f t="shared" ref="IP122:IP128" si="1872">IO122/(IM122+IO122)</f>
        <v>6.4748201438848921E-2</v>
      </c>
      <c r="IQ122" s="35"/>
      <c r="IR122" s="33"/>
      <c r="IS122" s="33"/>
      <c r="IT122" s="36"/>
      <c r="IU122" s="32"/>
      <c r="IV122" s="33">
        <v>2</v>
      </c>
      <c r="IW122" s="33">
        <f>IW119-IU122</f>
        <v>0</v>
      </c>
      <c r="IX122" s="33">
        <f>IX119-IV122</f>
        <v>90</v>
      </c>
      <c r="IY122" s="33"/>
      <c r="IZ122" s="34" t="e">
        <f t="shared" ref="IZ122:IZ128" si="1873">((IY122+JA122)/IW122)</f>
        <v>#DIV/0!</v>
      </c>
      <c r="JA122" s="33"/>
      <c r="JB122" s="34" t="e">
        <f t="shared" ref="JB122:JB128" si="1874">JA122/(IY122+JA122)</f>
        <v>#DIV/0!</v>
      </c>
      <c r="JC122" s="35"/>
      <c r="JD122" s="33"/>
      <c r="JE122" s="33"/>
      <c r="JF122" s="36"/>
      <c r="JG122" s="32">
        <f>+C122+O122+AA122+AM122+AY122+BK122+BW122+CI122+CU122+DG122+DS122+EE122+EQ122+FC122+GA122+GM122+GY122+HK122+HW122+II122+FO122+IU122</f>
        <v>11</v>
      </c>
      <c r="JH122" s="36">
        <f>+D122+P122+AB122+AN122+AZ122+BL122+BX122+CJ122+CV122+DH122+DT122+EF122+ER122+FD122+GB122+GN122+GZ122+HL122+HX122+IJ122+FP122+IV122</f>
        <v>2</v>
      </c>
      <c r="JI122" s="372">
        <f t="shared" ref="JI122:JI128" si="1875">+E122+Q122+AC122+AO122+BA122+BM122+BY122+CK122+CW122+DI122+DU122+EG122+ES122+FE122+GC122+GO122+HA122+HM122+HY122+FQ122+IK122</f>
        <v>11358</v>
      </c>
      <c r="JJ122" s="11">
        <f t="shared" si="1776"/>
        <v>1093</v>
      </c>
      <c r="JK122" s="33">
        <f t="shared" ref="JK122:JK129" si="1876">+G122+S122+AE122+AQ122+BC122+BO122+CA122+CM122+CY122+DK122+DW122+EI122+EU122+FG122+GE122+GQ122+HC122+HO122+I122+U122+AG122+AS122+BE122+BQ122+CC122+CO122+DA122+DM122+DY122+EK122+EW122+FI122+GG122+GS122+HE122+HQ122+IA122+IC122+FS122+FU122+IM122+IO122</f>
        <v>7812</v>
      </c>
      <c r="JL122" s="78">
        <f t="shared" ref="JL122:JL129" si="1877">+(JK122)/JI122</f>
        <v>0.687797147385103</v>
      </c>
      <c r="JM122" s="15">
        <f t="shared" ref="JM122:JM129" si="1878">+I122+U122+AG122+AS122+BE122+BQ122+CC122+CO122+DA122+DM122+DY122+EK122+EW122+FI122+GG122+GS122+HE122+HQ122+IC122+IO122+FU122</f>
        <v>498</v>
      </c>
      <c r="JN122" s="34">
        <f t="shared" ref="JN122:JN129" si="1879">+(JM122/(JK122))</f>
        <v>6.3748079877112132E-2</v>
      </c>
      <c r="JO122" s="45">
        <v>61</v>
      </c>
      <c r="JP122" s="46">
        <v>7343</v>
      </c>
      <c r="JQ122" s="45">
        <f t="shared" si="1207"/>
        <v>93.996415770609318</v>
      </c>
      <c r="JR122" s="45">
        <v>230</v>
      </c>
      <c r="JS122" s="366">
        <f t="shared" ref="JS122" si="1880">JR122/JM122</f>
        <v>0.46184738955823296</v>
      </c>
      <c r="JT122" s="44"/>
      <c r="JU122" s="284"/>
      <c r="JV122" s="402">
        <f t="shared" ref="JV122:JV128" si="1881">SUM(G122,I122,S122,U122,AE122,AG122,AQ122,AS122,BC122,BE122,BO122,BQ122,CA122,CC122)/SUM(E122,Q122,AC122,AO122,BA122,BM122,BY122)</f>
        <v>0.68806127839408349</v>
      </c>
      <c r="JW122" s="403">
        <f t="shared" ref="JW122:JW128" si="1882">SUM(CM122,CO122,CY122,DA122,DK122,DM122,DW122,DY122,EI122,EK122,EU122,EW122,FG122,FI122)/SUM(CK122,CW122,DI122,DU122,EG122,ES122,FE122)</f>
        <v>0.67760719957649551</v>
      </c>
      <c r="JX122" s="405">
        <f t="shared" ref="JX122:JX128" si="1883">SUM(FS122,FU122,GE122,GG122,GQ122,GS122,HC122,HE122,HO122,HQ122,IA122,IC122,IM122,IO122,)/SUM(FQ122,GC122,GO122,HA122,HM122,HY122,IK122)</f>
        <v>0.69768054823405379</v>
      </c>
      <c r="JY122" s="742">
        <f t="shared" ref="JY122" si="1884">SUM(I129,U129,AG129,AS129,BE129,BQ129,CC129)/SUM(G129,I129,S129,U129,AE129,AG129,AQ129,AS129,BC129,BE129,BO129,BQ129,CA129,CC129)</f>
        <v>6.3312415956969972E-2</v>
      </c>
      <c r="JZ122" s="689">
        <f t="shared" ref="JZ122" si="1885">SUM(CO129,DA129,DM129,DY129,EK129,EW129,FI129)/SUM(CM129,CO129,CY129,DA129,DK129,DM129,DW129,DY129,EI129,EK129,EU129,EW129,FG129,FI129)</f>
        <v>6.5474834889546807E-2</v>
      </c>
      <c r="KA122" s="745">
        <f t="shared" ref="KA122" si="1886">SUM(,FU129,GG129,GS129,HE129,HQ129,IC129,IO129)/SUM(FU129,FS129,GG129,GE129,GS129,GQ129,HE129,HC129,HQ129,HO129,IC129,IA129,IO129,IM129)</f>
        <v>7.2604120017913124E-2</v>
      </c>
      <c r="KB122" s="724">
        <f t="shared" ref="KB122" si="1887">KB124/KB126</f>
        <v>4.7505938242280287E-3</v>
      </c>
      <c r="KC122" s="720"/>
      <c r="KD122" s="720">
        <f t="shared" ref="KD122" si="1888">KD124/KD126</f>
        <v>5.8139534883720929E-3</v>
      </c>
      <c r="KE122" s="720"/>
      <c r="KF122" s="720">
        <f t="shared" ref="KF122" si="1889">KF124/KF126</f>
        <v>4.2149631190727078E-3</v>
      </c>
      <c r="KG122" s="755"/>
      <c r="KH122" s="757" t="s">
        <v>68</v>
      </c>
      <c r="KI122" s="419">
        <f t="shared" ref="KI122:KI128" si="1890">C122+AA122+AM122+AY122+BK122+BW122</f>
        <v>3</v>
      </c>
      <c r="KJ122" s="427">
        <f t="shared" ref="KJ122" si="1891">KI122/KB126</f>
        <v>7.9176563737133805E-4</v>
      </c>
      <c r="KK122" s="419">
        <f t="shared" ref="KK122:KK128" si="1892">CI122+CU122+DG122+EE122+EQ122+FC122+DS122</f>
        <v>6</v>
      </c>
      <c r="KL122" s="424">
        <f t="shared" ref="KL122" si="1893">KK122/KD126</f>
        <v>1.5856236786469344E-3</v>
      </c>
      <c r="KM122" s="419">
        <f t="shared" ref="KM122:KM128" si="1894">FO122+GA122+GM122+GY122+HK122+HW122+II122</f>
        <v>2</v>
      </c>
      <c r="KN122" s="424">
        <f>KM122/KF126</f>
        <v>5.2687038988408848E-4</v>
      </c>
    </row>
    <row r="123" spans="1:300" ht="19.5" thickBot="1" x14ac:dyDescent="0.3">
      <c r="A123" s="734"/>
      <c r="B123" s="436">
        <f t="shared" ref="B123:B128" si="1895">+B122+1</f>
        <v>45688</v>
      </c>
      <c r="C123" s="10"/>
      <c r="D123" s="11"/>
      <c r="E123" s="61">
        <f t="shared" ref="E123:E128" si="1896">E122-C123</f>
        <v>601</v>
      </c>
      <c r="F123" s="61">
        <f t="shared" ref="F123:F128" si="1897">F122-D123</f>
        <v>54</v>
      </c>
      <c r="G123" s="11">
        <v>371</v>
      </c>
      <c r="H123" s="12">
        <f t="shared" si="1831"/>
        <v>0.67054908485856901</v>
      </c>
      <c r="I123" s="11">
        <v>32</v>
      </c>
      <c r="J123" s="12">
        <f t="shared" si="1832"/>
        <v>7.9404466501240695E-2</v>
      </c>
      <c r="K123" s="13"/>
      <c r="L123" s="11"/>
      <c r="M123" s="11"/>
      <c r="N123" s="14"/>
      <c r="O123" s="10"/>
      <c r="P123" s="11"/>
      <c r="Q123" s="61">
        <f t="shared" ref="Q123:Q128" si="1898">Q122-O123</f>
        <v>614</v>
      </c>
      <c r="R123" s="61">
        <f t="shared" ref="R123:R128" si="1899">R122-P123</f>
        <v>55</v>
      </c>
      <c r="S123" s="11">
        <v>378</v>
      </c>
      <c r="T123" s="12">
        <f t="shared" si="1833"/>
        <v>0.65309446254071657</v>
      </c>
      <c r="U123" s="11">
        <v>23</v>
      </c>
      <c r="V123" s="12">
        <f t="shared" si="1834"/>
        <v>5.7356608478802994E-2</v>
      </c>
      <c r="W123" s="13"/>
      <c r="X123" s="11"/>
      <c r="Y123" s="11"/>
      <c r="Z123" s="14"/>
      <c r="AA123" s="10"/>
      <c r="AB123" s="11"/>
      <c r="AC123" s="61">
        <f t="shared" ref="AC123:AC128" si="1900">AC122-AA123</f>
        <v>612</v>
      </c>
      <c r="AD123" s="61">
        <f t="shared" ref="AD123:AD128" si="1901">AD122-AB123</f>
        <v>55</v>
      </c>
      <c r="AE123" s="11">
        <v>359</v>
      </c>
      <c r="AF123" s="12">
        <f t="shared" si="1835"/>
        <v>0.63398692810457513</v>
      </c>
      <c r="AG123" s="11">
        <v>29</v>
      </c>
      <c r="AH123" s="12">
        <f t="shared" si="1836"/>
        <v>7.4742268041237112E-2</v>
      </c>
      <c r="AI123" s="13"/>
      <c r="AJ123" s="11"/>
      <c r="AK123" s="11"/>
      <c r="AL123" s="14"/>
      <c r="AM123" s="10">
        <v>1</v>
      </c>
      <c r="AN123" s="11"/>
      <c r="AO123" s="61">
        <f t="shared" ref="AO123:AO128" si="1902">AO122-AM123</f>
        <v>136</v>
      </c>
      <c r="AP123" s="61">
        <f t="shared" ref="AP123:AP128" si="1903">AP122-AN123</f>
        <v>14</v>
      </c>
      <c r="AQ123" s="11">
        <v>82</v>
      </c>
      <c r="AR123" s="12">
        <f t="shared" si="1837"/>
        <v>0.69852941176470584</v>
      </c>
      <c r="AS123" s="11">
        <v>13</v>
      </c>
      <c r="AT123" s="12">
        <f t="shared" si="1838"/>
        <v>0.1368421052631579</v>
      </c>
      <c r="AU123" s="13"/>
      <c r="AV123" s="11"/>
      <c r="AW123" s="11"/>
      <c r="AX123" s="14"/>
      <c r="AY123" s="10"/>
      <c r="AZ123" s="11"/>
      <c r="BA123" s="61">
        <f t="shared" ref="BA123:BA128" si="1904">BA122-AY123</f>
        <v>604</v>
      </c>
      <c r="BB123" s="61">
        <f t="shared" ref="BB123:BB128" si="1905">BB122-AZ123</f>
        <v>55</v>
      </c>
      <c r="BC123" s="11">
        <v>365</v>
      </c>
      <c r="BD123" s="12">
        <f t="shared" si="1839"/>
        <v>0.64569536423841056</v>
      </c>
      <c r="BE123" s="11">
        <v>25</v>
      </c>
      <c r="BF123" s="12">
        <f t="shared" si="1840"/>
        <v>6.4102564102564097E-2</v>
      </c>
      <c r="BG123" s="13"/>
      <c r="BH123" s="11"/>
      <c r="BI123" s="11"/>
      <c r="BJ123" s="14"/>
      <c r="BK123" s="10"/>
      <c r="BL123" s="11"/>
      <c r="BM123" s="61">
        <f t="shared" ref="BM123:BM128" si="1906">BM122-BK123</f>
        <v>610</v>
      </c>
      <c r="BN123" s="61">
        <f t="shared" ref="BN123:BN128" si="1907">BN122-BL123</f>
        <v>54</v>
      </c>
      <c r="BO123" s="11">
        <v>371</v>
      </c>
      <c r="BP123" s="12">
        <f t="shared" si="1841"/>
        <v>0.63934426229508201</v>
      </c>
      <c r="BQ123" s="11">
        <v>19</v>
      </c>
      <c r="BR123" s="12">
        <f t="shared" si="1842"/>
        <v>4.8717948717948718E-2</v>
      </c>
      <c r="BS123" s="13"/>
      <c r="BT123" s="11"/>
      <c r="BU123" s="11"/>
      <c r="BV123" s="14"/>
      <c r="BW123" s="10">
        <v>1</v>
      </c>
      <c r="BX123" s="11"/>
      <c r="BY123" s="61">
        <f t="shared" ref="BY123:BY128" si="1908">BY122-BW123</f>
        <v>607</v>
      </c>
      <c r="BZ123" s="61">
        <f t="shared" ref="BZ123:BZ128" si="1909">BZ122-BX123</f>
        <v>55</v>
      </c>
      <c r="CA123" s="11">
        <v>366</v>
      </c>
      <c r="CB123" s="12">
        <f t="shared" si="1843"/>
        <v>0.69028006589785829</v>
      </c>
      <c r="CC123" s="11">
        <v>53</v>
      </c>
      <c r="CD123" s="12">
        <f t="shared" si="1844"/>
        <v>0.12649164677804295</v>
      </c>
      <c r="CE123" s="13"/>
      <c r="CF123" s="11"/>
      <c r="CG123" s="11"/>
      <c r="CH123" s="14"/>
      <c r="CI123" s="10"/>
      <c r="CJ123" s="11"/>
      <c r="CK123" s="61">
        <f t="shared" ref="CK123:CK128" si="1910">CK122-CI123</f>
        <v>603</v>
      </c>
      <c r="CL123" s="61">
        <f t="shared" ref="CL123:CL128" si="1911">CL122-CJ123</f>
        <v>51</v>
      </c>
      <c r="CM123" s="11">
        <v>377</v>
      </c>
      <c r="CN123" s="12">
        <f t="shared" si="1845"/>
        <v>0.67164179104477617</v>
      </c>
      <c r="CO123" s="11">
        <v>28</v>
      </c>
      <c r="CP123" s="12">
        <f t="shared" si="1846"/>
        <v>6.9135802469135796E-2</v>
      </c>
      <c r="CQ123" s="13"/>
      <c r="CR123" s="11"/>
      <c r="CS123" s="11"/>
      <c r="CT123" s="14"/>
      <c r="CU123" s="10"/>
      <c r="CV123" s="11"/>
      <c r="CW123" s="61">
        <f t="shared" ref="CW123:CW128" si="1912">CW122-CU123</f>
        <v>608</v>
      </c>
      <c r="CX123" s="61">
        <f t="shared" ref="CX123:CX128" si="1913">CX122-CV123</f>
        <v>52</v>
      </c>
      <c r="CY123" s="11">
        <v>376</v>
      </c>
      <c r="CZ123" s="12">
        <f t="shared" si="1847"/>
        <v>0.67598684210526316</v>
      </c>
      <c r="DA123" s="11">
        <v>35</v>
      </c>
      <c r="DB123" s="12">
        <f t="shared" si="1848"/>
        <v>8.5158150851581502E-2</v>
      </c>
      <c r="DC123" s="13"/>
      <c r="DD123" s="11"/>
      <c r="DE123" s="11"/>
      <c r="DF123" s="14"/>
      <c r="DG123" s="10"/>
      <c r="DH123" s="11"/>
      <c r="DI123" s="61">
        <f t="shared" ref="DI123:DI128" si="1914">DI122-DG123</f>
        <v>604</v>
      </c>
      <c r="DJ123" s="61">
        <f t="shared" ref="DJ123:DJ128" si="1915">DJ122-DH123</f>
        <v>52</v>
      </c>
      <c r="DK123" s="11">
        <v>388</v>
      </c>
      <c r="DL123" s="12">
        <f t="shared" si="1849"/>
        <v>0.68377483443708609</v>
      </c>
      <c r="DM123" s="11">
        <v>25</v>
      </c>
      <c r="DN123" s="12">
        <f t="shared" si="1850"/>
        <v>6.0532687651331719E-2</v>
      </c>
      <c r="DO123" s="13"/>
      <c r="DP123" s="11"/>
      <c r="DQ123" s="11"/>
      <c r="DR123" s="14"/>
      <c r="DS123" s="10"/>
      <c r="DT123" s="11"/>
      <c r="DU123" s="61">
        <f t="shared" ref="DU123:DU128" si="1916">DU122-DS123</f>
        <v>145</v>
      </c>
      <c r="DV123" s="61">
        <f t="shared" ref="DV123:DV128" si="1917">DV122-DT123</f>
        <v>10</v>
      </c>
      <c r="DW123" s="11">
        <v>72</v>
      </c>
      <c r="DX123" s="12">
        <f t="shared" si="1851"/>
        <v>0.57931034482758625</v>
      </c>
      <c r="DY123" s="11">
        <v>12</v>
      </c>
      <c r="DZ123" s="12">
        <f t="shared" si="1852"/>
        <v>0.14285714285714285</v>
      </c>
      <c r="EA123" s="13"/>
      <c r="EB123" s="11"/>
      <c r="EC123" s="11"/>
      <c r="ED123" s="14"/>
      <c r="EE123" s="10"/>
      <c r="EF123" s="11"/>
      <c r="EG123" s="61">
        <f t="shared" ref="EG123:EG128" si="1918">EG122-EE123</f>
        <v>607</v>
      </c>
      <c r="EH123" s="61">
        <f t="shared" ref="EH123:EH128" si="1919">EH122-EF123</f>
        <v>52</v>
      </c>
      <c r="EI123" s="11">
        <v>394</v>
      </c>
      <c r="EJ123" s="12">
        <f t="shared" si="1853"/>
        <v>0.71663920922570012</v>
      </c>
      <c r="EK123" s="11">
        <v>41</v>
      </c>
      <c r="EL123" s="12">
        <f t="shared" si="1854"/>
        <v>9.4252873563218389E-2</v>
      </c>
      <c r="EM123" s="13"/>
      <c r="EN123" s="11"/>
      <c r="EO123" s="11"/>
      <c r="EP123" s="14"/>
      <c r="EQ123" s="10"/>
      <c r="ER123" s="11"/>
      <c r="ES123" s="61">
        <f t="shared" ref="ES123:ES128" si="1920">ES122-EQ123</f>
        <v>608</v>
      </c>
      <c r="ET123" s="61">
        <f t="shared" ref="ET123:ET128" si="1921">ET122-ER123</f>
        <v>51</v>
      </c>
      <c r="EU123" s="11">
        <v>388</v>
      </c>
      <c r="EV123" s="12">
        <f t="shared" si="1855"/>
        <v>0.69901315789473684</v>
      </c>
      <c r="EW123" s="11">
        <v>37</v>
      </c>
      <c r="EX123" s="12">
        <f t="shared" si="1856"/>
        <v>8.7058823529411758E-2</v>
      </c>
      <c r="EY123" s="13"/>
      <c r="EZ123" s="11"/>
      <c r="FA123" s="11"/>
      <c r="FB123" s="14"/>
      <c r="FC123" s="10"/>
      <c r="FD123" s="11"/>
      <c r="FE123" s="61">
        <f t="shared" ref="FE123:FE128" si="1922">FE122-FC123</f>
        <v>603</v>
      </c>
      <c r="FF123" s="61">
        <f t="shared" ref="FF123:FF128" si="1923">FF122-FD123</f>
        <v>52</v>
      </c>
      <c r="FG123" s="11">
        <v>396</v>
      </c>
      <c r="FH123" s="12">
        <f t="shared" si="1857"/>
        <v>0.69983416252072972</v>
      </c>
      <c r="FI123" s="11">
        <v>26</v>
      </c>
      <c r="FJ123" s="12">
        <f t="shared" si="1858"/>
        <v>6.1611374407582936E-2</v>
      </c>
      <c r="FK123" s="13"/>
      <c r="FL123" s="11"/>
      <c r="FM123" s="11"/>
      <c r="FN123" s="14"/>
      <c r="FO123" s="10"/>
      <c r="FP123" s="11"/>
      <c r="FQ123" s="61">
        <f t="shared" ref="FQ123:FQ128" si="1924">FQ122-FO123</f>
        <v>614</v>
      </c>
      <c r="FR123" s="61">
        <f t="shared" ref="FR123:FR128" si="1925">FR122-FP123</f>
        <v>55</v>
      </c>
      <c r="FS123" s="11">
        <v>355</v>
      </c>
      <c r="FT123" s="12">
        <f t="shared" si="1859"/>
        <v>0.64495114006514653</v>
      </c>
      <c r="FU123" s="11">
        <v>41</v>
      </c>
      <c r="FV123" s="12">
        <f t="shared" si="1860"/>
        <v>0.10353535353535354</v>
      </c>
      <c r="FW123" s="13"/>
      <c r="FX123" s="11"/>
      <c r="FY123" s="11"/>
      <c r="FZ123" s="14"/>
      <c r="GA123" s="10"/>
      <c r="GB123" s="11"/>
      <c r="GC123" s="61">
        <f t="shared" ref="GC123:GC128" si="1926">GC122-GA123</f>
        <v>604</v>
      </c>
      <c r="GD123" s="61">
        <f t="shared" ref="GD123:GD128" si="1927">GD122-GB123</f>
        <v>55</v>
      </c>
      <c r="GE123" s="11">
        <v>356</v>
      </c>
      <c r="GF123" s="12">
        <f t="shared" si="1861"/>
        <v>0.63410596026490063</v>
      </c>
      <c r="GG123" s="11">
        <v>27</v>
      </c>
      <c r="GH123" s="12">
        <f t="shared" si="1862"/>
        <v>7.0496083550913843E-2</v>
      </c>
      <c r="GI123" s="13"/>
      <c r="GJ123" s="11"/>
      <c r="GK123" s="11"/>
      <c r="GL123" s="14"/>
      <c r="GM123" s="10">
        <v>1</v>
      </c>
      <c r="GN123" s="11"/>
      <c r="GO123" s="61">
        <f t="shared" ref="GO123:GO128" si="1928">GO122-GM123</f>
        <v>612</v>
      </c>
      <c r="GP123" s="61">
        <f t="shared" ref="GP123:GP128" si="1929">GP122-GN123</f>
        <v>55</v>
      </c>
      <c r="GQ123" s="11">
        <v>367</v>
      </c>
      <c r="GR123" s="12">
        <f t="shared" si="1863"/>
        <v>0.64379084967320266</v>
      </c>
      <c r="GS123" s="11">
        <v>27</v>
      </c>
      <c r="GT123" s="12">
        <f t="shared" si="1864"/>
        <v>6.8527918781725886E-2</v>
      </c>
      <c r="GU123" s="13"/>
      <c r="GV123" s="11"/>
      <c r="GW123" s="11"/>
      <c r="GX123" s="14"/>
      <c r="GY123" s="10">
        <v>1</v>
      </c>
      <c r="GZ123" s="11"/>
      <c r="HA123" s="61">
        <f t="shared" ref="HA123:HA128" si="1930">HA122-GY123</f>
        <v>132</v>
      </c>
      <c r="HB123" s="61">
        <f t="shared" ref="HB123:HB128" si="1931">HB122-GZ123</f>
        <v>12</v>
      </c>
      <c r="HC123" s="11">
        <v>99</v>
      </c>
      <c r="HD123" s="12">
        <f t="shared" si="1865"/>
        <v>0.81818181818181823</v>
      </c>
      <c r="HE123" s="11">
        <v>9</v>
      </c>
      <c r="HF123" s="12">
        <f t="shared" si="1866"/>
        <v>8.3333333333333329E-2</v>
      </c>
      <c r="HG123" s="13"/>
      <c r="HH123" s="11"/>
      <c r="HI123" s="11"/>
      <c r="HJ123" s="14"/>
      <c r="HK123" s="10"/>
      <c r="HL123" s="11"/>
      <c r="HM123" s="61">
        <f t="shared" ref="HM123:HM128" si="1932">HM122-HK123</f>
        <v>613</v>
      </c>
      <c r="HN123" s="61">
        <f t="shared" ref="HN123:HN128" si="1933">HN122-HL123</f>
        <v>55</v>
      </c>
      <c r="HO123" s="11">
        <v>356</v>
      </c>
      <c r="HP123" s="12">
        <f t="shared" si="1867"/>
        <v>0.62316476345840133</v>
      </c>
      <c r="HQ123" s="11">
        <v>26</v>
      </c>
      <c r="HR123" s="12">
        <f t="shared" si="1868"/>
        <v>6.8062827225130892E-2</v>
      </c>
      <c r="HS123" s="13"/>
      <c r="HT123" s="11"/>
      <c r="HU123" s="11"/>
      <c r="HV123" s="14"/>
      <c r="HW123" s="10"/>
      <c r="HX123" s="11"/>
      <c r="HY123" s="61">
        <f t="shared" ref="HY123:HY128" si="1934">HY122-HW123</f>
        <v>605</v>
      </c>
      <c r="HZ123" s="61">
        <f t="shared" ref="HZ123:HZ128" si="1935">HZ122-HX123</f>
        <v>54</v>
      </c>
      <c r="IA123" s="11">
        <v>375</v>
      </c>
      <c r="IB123" s="12">
        <f t="shared" si="1869"/>
        <v>0.65289256198347112</v>
      </c>
      <c r="IC123" s="11">
        <v>20</v>
      </c>
      <c r="ID123" s="12">
        <f t="shared" si="1870"/>
        <v>5.0632911392405063E-2</v>
      </c>
      <c r="IE123" s="13"/>
      <c r="IF123" s="11"/>
      <c r="IG123" s="11"/>
      <c r="IH123" s="14"/>
      <c r="II123" s="10"/>
      <c r="IJ123" s="11"/>
      <c r="IK123" s="61">
        <f t="shared" ref="IK123:IK128" si="1936">IK122-II123</f>
        <v>612</v>
      </c>
      <c r="IL123" s="61">
        <f t="shared" ref="IL123:IL128" si="1937">IL122-IJ123</f>
        <v>55</v>
      </c>
      <c r="IM123" s="11">
        <v>363</v>
      </c>
      <c r="IN123" s="12">
        <f t="shared" si="1871"/>
        <v>0.63888888888888884</v>
      </c>
      <c r="IO123" s="11">
        <v>28</v>
      </c>
      <c r="IP123" s="12">
        <f t="shared" si="1872"/>
        <v>7.1611253196930943E-2</v>
      </c>
      <c r="IQ123" s="13"/>
      <c r="IR123" s="11"/>
      <c r="IS123" s="11"/>
      <c r="IT123" s="14"/>
      <c r="IU123" s="10"/>
      <c r="IV123" s="11"/>
      <c r="IW123" s="61">
        <f t="shared" ref="IW123:IW128" si="1938">IW122-IU123</f>
        <v>0</v>
      </c>
      <c r="IX123" s="61">
        <f t="shared" ref="IX123:IX128" si="1939">IX122-IV123</f>
        <v>90</v>
      </c>
      <c r="IY123" s="11"/>
      <c r="IZ123" s="12" t="e">
        <f t="shared" si="1873"/>
        <v>#DIV/0!</v>
      </c>
      <c r="JA123" s="11"/>
      <c r="JB123" s="12" t="e">
        <f t="shared" si="1874"/>
        <v>#DIV/0!</v>
      </c>
      <c r="JC123" s="13"/>
      <c r="JD123" s="11"/>
      <c r="JE123" s="11"/>
      <c r="JF123" s="14"/>
      <c r="JG123" s="10">
        <f t="shared" ref="JG123:JG129" si="1940">+C123+O123+AA123+AM123+AY123+BK123+BW123+CI123+CU123+DG123+DS123+EE123+EQ123+FC123+GA123+GM123+GY123+HK123+HW123+II123+FO123+IU123</f>
        <v>4</v>
      </c>
      <c r="JH123" s="14">
        <f t="shared" ref="JH123:JH129" si="1941">+D123+P123+AB123+AN123+AZ123+BL123+BX123+CJ123+CV123+DH123+DT123+EF123+ER123+FD123+GB123+GN123+GZ123+HL123+HX123+IJ123+FP123+IV123</f>
        <v>0</v>
      </c>
      <c r="JI123" s="373">
        <f t="shared" si="1875"/>
        <v>11354</v>
      </c>
      <c r="JJ123" s="11">
        <f t="shared" si="1776"/>
        <v>1093</v>
      </c>
      <c r="JK123" s="11">
        <f t="shared" si="1876"/>
        <v>7530</v>
      </c>
      <c r="JL123" s="79">
        <f t="shared" si="1877"/>
        <v>0.66320239563149552</v>
      </c>
      <c r="JM123" s="15">
        <f t="shared" si="1878"/>
        <v>576</v>
      </c>
      <c r="JN123" s="12">
        <f t="shared" si="1879"/>
        <v>7.6494023904382466E-2</v>
      </c>
      <c r="JO123" s="16">
        <v>61.7</v>
      </c>
      <c r="JP123" s="17">
        <v>6992</v>
      </c>
      <c r="JQ123" s="16">
        <f t="shared" si="1207"/>
        <v>92.855245683930946</v>
      </c>
      <c r="JR123" s="16">
        <v>217</v>
      </c>
      <c r="JS123" s="369">
        <f t="shared" si="1076"/>
        <v>0.3767361111111111</v>
      </c>
      <c r="JT123" s="15"/>
      <c r="JU123" s="285"/>
      <c r="JV123" s="404">
        <f t="shared" si="1881"/>
        <v>0.65697674418604646</v>
      </c>
      <c r="JW123" s="401">
        <f t="shared" si="1882"/>
        <v>0.68687136050820541</v>
      </c>
      <c r="JX123" s="406">
        <f t="shared" si="1883"/>
        <v>0.64583333333333337</v>
      </c>
      <c r="JY123" s="743"/>
      <c r="JZ123" s="690"/>
      <c r="KA123" s="746"/>
      <c r="KB123" s="725"/>
      <c r="KC123" s="722"/>
      <c r="KD123" s="722"/>
      <c r="KE123" s="722"/>
      <c r="KF123" s="722"/>
      <c r="KG123" s="756"/>
      <c r="KH123" s="758"/>
      <c r="KI123" s="67">
        <f t="shared" si="1890"/>
        <v>2</v>
      </c>
      <c r="KJ123" s="430">
        <f t="shared" ref="KJ123" si="1942">KI123/KB126</f>
        <v>5.2784375824755877E-4</v>
      </c>
      <c r="KK123" s="67">
        <f t="shared" si="1892"/>
        <v>0</v>
      </c>
      <c r="KL123" s="425">
        <f t="shared" ref="KL123" si="1943">KK123/KD126</f>
        <v>0</v>
      </c>
      <c r="KM123" s="67">
        <f t="shared" si="1894"/>
        <v>2</v>
      </c>
      <c r="KN123" s="425">
        <f>KM123/KF126</f>
        <v>5.2687038988408848E-4</v>
      </c>
    </row>
    <row r="124" spans="1:300" ht="19.5" thickTop="1" x14ac:dyDescent="0.25">
      <c r="A124" s="734"/>
      <c r="B124" s="436">
        <f t="shared" si="1895"/>
        <v>45689</v>
      </c>
      <c r="C124" s="10"/>
      <c r="D124" s="11"/>
      <c r="E124" s="61">
        <f t="shared" si="1896"/>
        <v>601</v>
      </c>
      <c r="F124" s="61">
        <f t="shared" si="1897"/>
        <v>54</v>
      </c>
      <c r="G124" s="11">
        <v>417</v>
      </c>
      <c r="H124" s="12">
        <f t="shared" si="1831"/>
        <v>0.73211314475873546</v>
      </c>
      <c r="I124" s="11">
        <v>23</v>
      </c>
      <c r="J124" s="12">
        <f t="shared" si="1832"/>
        <v>5.2272727272727269E-2</v>
      </c>
      <c r="K124" s="13"/>
      <c r="L124" s="11"/>
      <c r="M124" s="11"/>
      <c r="N124" s="14"/>
      <c r="O124" s="10"/>
      <c r="P124" s="11"/>
      <c r="Q124" s="61">
        <f t="shared" si="1898"/>
        <v>614</v>
      </c>
      <c r="R124" s="61">
        <f t="shared" si="1899"/>
        <v>55</v>
      </c>
      <c r="S124" s="11">
        <v>394</v>
      </c>
      <c r="T124" s="12">
        <f t="shared" si="1833"/>
        <v>0.67752442996742668</v>
      </c>
      <c r="U124" s="11">
        <v>22</v>
      </c>
      <c r="V124" s="12">
        <f t="shared" si="1834"/>
        <v>5.2884615384615384E-2</v>
      </c>
      <c r="W124" s="13"/>
      <c r="X124" s="11"/>
      <c r="Y124" s="11"/>
      <c r="Z124" s="14"/>
      <c r="AA124" s="10"/>
      <c r="AB124" s="11"/>
      <c r="AC124" s="61">
        <f t="shared" si="1900"/>
        <v>612</v>
      </c>
      <c r="AD124" s="61">
        <f t="shared" si="1901"/>
        <v>55</v>
      </c>
      <c r="AE124" s="11">
        <v>348</v>
      </c>
      <c r="AF124" s="12">
        <f t="shared" si="1835"/>
        <v>0.60620915032679734</v>
      </c>
      <c r="AG124" s="11">
        <v>23</v>
      </c>
      <c r="AH124" s="12">
        <f t="shared" si="1836"/>
        <v>6.1994609164420483E-2</v>
      </c>
      <c r="AI124" s="13"/>
      <c r="AJ124" s="11"/>
      <c r="AK124" s="11"/>
      <c r="AL124" s="14"/>
      <c r="AM124" s="10"/>
      <c r="AN124" s="11"/>
      <c r="AO124" s="61">
        <f t="shared" si="1902"/>
        <v>136</v>
      </c>
      <c r="AP124" s="61">
        <f t="shared" si="1903"/>
        <v>14</v>
      </c>
      <c r="AQ124" s="11">
        <v>82</v>
      </c>
      <c r="AR124" s="12">
        <f t="shared" si="1837"/>
        <v>0.67647058823529416</v>
      </c>
      <c r="AS124" s="11">
        <v>10</v>
      </c>
      <c r="AT124" s="12">
        <f t="shared" si="1838"/>
        <v>0.10869565217391304</v>
      </c>
      <c r="AU124" s="13"/>
      <c r="AV124" s="11"/>
      <c r="AW124" s="11"/>
      <c r="AX124" s="14"/>
      <c r="AY124" s="10"/>
      <c r="AZ124" s="11"/>
      <c r="BA124" s="61">
        <f t="shared" si="1904"/>
        <v>604</v>
      </c>
      <c r="BB124" s="61">
        <f t="shared" si="1905"/>
        <v>55</v>
      </c>
      <c r="BC124" s="11">
        <v>377</v>
      </c>
      <c r="BD124" s="12">
        <f t="shared" si="1839"/>
        <v>0.6556291390728477</v>
      </c>
      <c r="BE124" s="11">
        <v>19</v>
      </c>
      <c r="BF124" s="12">
        <f t="shared" si="1840"/>
        <v>4.7979797979797977E-2</v>
      </c>
      <c r="BG124" s="13"/>
      <c r="BH124" s="11"/>
      <c r="BI124" s="11"/>
      <c r="BJ124" s="14"/>
      <c r="BK124" s="10">
        <v>1</v>
      </c>
      <c r="BL124" s="11"/>
      <c r="BM124" s="61">
        <f t="shared" si="1906"/>
        <v>609</v>
      </c>
      <c r="BN124" s="61">
        <f t="shared" si="1907"/>
        <v>54</v>
      </c>
      <c r="BO124" s="11">
        <v>400</v>
      </c>
      <c r="BP124" s="12">
        <f t="shared" si="1841"/>
        <v>0.68801313628899841</v>
      </c>
      <c r="BQ124" s="11">
        <v>19</v>
      </c>
      <c r="BR124" s="12">
        <f t="shared" si="1842"/>
        <v>4.5346062052505964E-2</v>
      </c>
      <c r="BS124" s="13"/>
      <c r="BT124" s="11"/>
      <c r="BU124" s="11"/>
      <c r="BV124" s="14"/>
      <c r="BW124" s="10">
        <v>1</v>
      </c>
      <c r="BX124" s="11"/>
      <c r="BY124" s="61">
        <f t="shared" si="1908"/>
        <v>606</v>
      </c>
      <c r="BZ124" s="61">
        <f t="shared" si="1909"/>
        <v>55</v>
      </c>
      <c r="CA124" s="11">
        <v>424</v>
      </c>
      <c r="CB124" s="12">
        <f t="shared" si="1843"/>
        <v>0.71947194719471952</v>
      </c>
      <c r="CC124" s="11">
        <v>12</v>
      </c>
      <c r="CD124" s="12">
        <f t="shared" si="1844"/>
        <v>2.7522935779816515E-2</v>
      </c>
      <c r="CE124" s="13"/>
      <c r="CF124" s="11"/>
      <c r="CG124" s="11"/>
      <c r="CH124" s="14"/>
      <c r="CI124" s="10">
        <v>1</v>
      </c>
      <c r="CJ124" s="11"/>
      <c r="CK124" s="61">
        <f t="shared" si="1910"/>
        <v>602</v>
      </c>
      <c r="CL124" s="61">
        <f t="shared" si="1911"/>
        <v>51</v>
      </c>
      <c r="CM124" s="11">
        <v>354</v>
      </c>
      <c r="CN124" s="12">
        <f t="shared" si="1845"/>
        <v>0.63289036544850497</v>
      </c>
      <c r="CO124" s="11">
        <v>27</v>
      </c>
      <c r="CP124" s="12">
        <f t="shared" si="1846"/>
        <v>7.0866141732283464E-2</v>
      </c>
      <c r="CQ124" s="13"/>
      <c r="CR124" s="11"/>
      <c r="CS124" s="11"/>
      <c r="CT124" s="14"/>
      <c r="CU124" s="10"/>
      <c r="CV124" s="11"/>
      <c r="CW124" s="61">
        <f t="shared" si="1912"/>
        <v>608</v>
      </c>
      <c r="CX124" s="61">
        <f t="shared" si="1913"/>
        <v>52</v>
      </c>
      <c r="CY124" s="11">
        <v>335</v>
      </c>
      <c r="CZ124" s="12">
        <f t="shared" si="1847"/>
        <v>0.60032894736842102</v>
      </c>
      <c r="DA124" s="11">
        <v>30</v>
      </c>
      <c r="DB124" s="12">
        <f t="shared" si="1848"/>
        <v>8.2191780821917804E-2</v>
      </c>
      <c r="DC124" s="13"/>
      <c r="DD124" s="11"/>
      <c r="DE124" s="11"/>
      <c r="DF124" s="14"/>
      <c r="DG124" s="10"/>
      <c r="DH124" s="11"/>
      <c r="DI124" s="61">
        <f t="shared" si="1914"/>
        <v>604</v>
      </c>
      <c r="DJ124" s="61">
        <f t="shared" si="1915"/>
        <v>52</v>
      </c>
      <c r="DK124" s="11">
        <v>364</v>
      </c>
      <c r="DL124" s="12">
        <f t="shared" si="1849"/>
        <v>0.63245033112582782</v>
      </c>
      <c r="DM124" s="11">
        <v>18</v>
      </c>
      <c r="DN124" s="12">
        <f t="shared" si="1850"/>
        <v>4.712041884816754E-2</v>
      </c>
      <c r="DO124" s="13"/>
      <c r="DP124" s="11"/>
      <c r="DQ124" s="11"/>
      <c r="DR124" s="14"/>
      <c r="DS124" s="10">
        <v>2</v>
      </c>
      <c r="DT124" s="11"/>
      <c r="DU124" s="61">
        <f t="shared" si="1916"/>
        <v>143</v>
      </c>
      <c r="DV124" s="61">
        <f t="shared" si="1917"/>
        <v>10</v>
      </c>
      <c r="DW124" s="11">
        <v>103</v>
      </c>
      <c r="DX124" s="12">
        <f t="shared" si="1851"/>
        <v>0.78321678321678323</v>
      </c>
      <c r="DY124" s="11">
        <v>9</v>
      </c>
      <c r="DZ124" s="12">
        <f t="shared" si="1852"/>
        <v>8.0357142857142863E-2</v>
      </c>
      <c r="EA124" s="13"/>
      <c r="EB124" s="11"/>
      <c r="EC124" s="11"/>
      <c r="ED124" s="14"/>
      <c r="EE124" s="10"/>
      <c r="EF124" s="11"/>
      <c r="EG124" s="61">
        <f t="shared" si="1918"/>
        <v>607</v>
      </c>
      <c r="EH124" s="61">
        <f t="shared" si="1919"/>
        <v>52</v>
      </c>
      <c r="EI124" s="11">
        <v>398</v>
      </c>
      <c r="EJ124" s="12">
        <f t="shared" si="1853"/>
        <v>0.69192751235584848</v>
      </c>
      <c r="EK124" s="11">
        <v>22</v>
      </c>
      <c r="EL124" s="12">
        <f t="shared" si="1854"/>
        <v>5.2380952380952382E-2</v>
      </c>
      <c r="EM124" s="13"/>
      <c r="EN124" s="11"/>
      <c r="EO124" s="11"/>
      <c r="EP124" s="14"/>
      <c r="EQ124" s="10">
        <v>1</v>
      </c>
      <c r="ER124" s="11"/>
      <c r="ES124" s="61">
        <f t="shared" si="1920"/>
        <v>607</v>
      </c>
      <c r="ET124" s="61">
        <f t="shared" si="1921"/>
        <v>51</v>
      </c>
      <c r="EU124" s="11">
        <v>374</v>
      </c>
      <c r="EV124" s="12">
        <f t="shared" si="1855"/>
        <v>0.64579901153212516</v>
      </c>
      <c r="EW124" s="11">
        <v>18</v>
      </c>
      <c r="EX124" s="12">
        <f t="shared" si="1856"/>
        <v>4.5918367346938778E-2</v>
      </c>
      <c r="EY124" s="13"/>
      <c r="EZ124" s="11"/>
      <c r="FA124" s="11"/>
      <c r="FB124" s="14"/>
      <c r="FC124" s="10">
        <v>2</v>
      </c>
      <c r="FD124" s="11"/>
      <c r="FE124" s="61">
        <f t="shared" si="1922"/>
        <v>601</v>
      </c>
      <c r="FF124" s="61">
        <f t="shared" si="1923"/>
        <v>52</v>
      </c>
      <c r="FG124" s="11">
        <v>371</v>
      </c>
      <c r="FH124" s="12">
        <f t="shared" si="1857"/>
        <v>0.64891846921797003</v>
      </c>
      <c r="FI124" s="11">
        <v>19</v>
      </c>
      <c r="FJ124" s="12">
        <f t="shared" si="1858"/>
        <v>4.8717948717948718E-2</v>
      </c>
      <c r="FK124" s="13"/>
      <c r="FL124" s="11"/>
      <c r="FM124" s="11"/>
      <c r="FN124" s="14"/>
      <c r="FO124" s="10"/>
      <c r="FP124" s="11"/>
      <c r="FQ124" s="61">
        <f t="shared" si="1924"/>
        <v>614</v>
      </c>
      <c r="FR124" s="61">
        <f t="shared" si="1925"/>
        <v>55</v>
      </c>
      <c r="FS124" s="11">
        <v>360</v>
      </c>
      <c r="FT124" s="12">
        <f t="shared" si="1859"/>
        <v>0.66449511400651462</v>
      </c>
      <c r="FU124" s="11">
        <v>48</v>
      </c>
      <c r="FV124" s="12">
        <f t="shared" si="1860"/>
        <v>0.11764705882352941</v>
      </c>
      <c r="FW124" s="13"/>
      <c r="FX124" s="11"/>
      <c r="FY124" s="11"/>
      <c r="FZ124" s="14"/>
      <c r="GA124" s="10">
        <v>1</v>
      </c>
      <c r="GB124" s="11"/>
      <c r="GC124" s="61">
        <f t="shared" si="1926"/>
        <v>603</v>
      </c>
      <c r="GD124" s="61">
        <f t="shared" si="1927"/>
        <v>55</v>
      </c>
      <c r="GE124" s="11">
        <v>362</v>
      </c>
      <c r="GF124" s="12">
        <f t="shared" si="1861"/>
        <v>0.65505804311774463</v>
      </c>
      <c r="GG124" s="11">
        <v>33</v>
      </c>
      <c r="GH124" s="12">
        <f t="shared" si="1862"/>
        <v>8.3544303797468356E-2</v>
      </c>
      <c r="GI124" s="13"/>
      <c r="GJ124" s="11"/>
      <c r="GK124" s="11"/>
      <c r="GL124" s="14"/>
      <c r="GM124" s="10"/>
      <c r="GN124" s="11"/>
      <c r="GO124" s="61">
        <f t="shared" si="1928"/>
        <v>612</v>
      </c>
      <c r="GP124" s="61">
        <f t="shared" si="1929"/>
        <v>55</v>
      </c>
      <c r="GQ124" s="11">
        <v>398</v>
      </c>
      <c r="GR124" s="12">
        <f t="shared" si="1863"/>
        <v>0.70588235294117652</v>
      </c>
      <c r="GS124" s="11">
        <v>34</v>
      </c>
      <c r="GT124" s="12">
        <f t="shared" si="1864"/>
        <v>7.8703703703703706E-2</v>
      </c>
      <c r="GU124" s="13"/>
      <c r="GV124" s="11"/>
      <c r="GW124" s="11"/>
      <c r="GX124" s="14"/>
      <c r="GY124" s="10">
        <v>1</v>
      </c>
      <c r="GZ124" s="11"/>
      <c r="HA124" s="61">
        <f t="shared" si="1930"/>
        <v>131</v>
      </c>
      <c r="HB124" s="61">
        <f t="shared" si="1931"/>
        <v>12</v>
      </c>
      <c r="HC124" s="11">
        <v>64</v>
      </c>
      <c r="HD124" s="12">
        <f t="shared" si="1865"/>
        <v>0.58015267175572516</v>
      </c>
      <c r="HE124" s="11">
        <v>12</v>
      </c>
      <c r="HF124" s="12">
        <f t="shared" si="1866"/>
        <v>0.15789473684210525</v>
      </c>
      <c r="HG124" s="13"/>
      <c r="HH124" s="11"/>
      <c r="HI124" s="11"/>
      <c r="HJ124" s="14"/>
      <c r="HK124" s="10"/>
      <c r="HL124" s="11"/>
      <c r="HM124" s="61">
        <f t="shared" si="1932"/>
        <v>613</v>
      </c>
      <c r="HN124" s="61">
        <f t="shared" si="1933"/>
        <v>55</v>
      </c>
      <c r="HO124" s="11">
        <v>406</v>
      </c>
      <c r="HP124" s="12">
        <f t="shared" si="1867"/>
        <v>0.71451876019575855</v>
      </c>
      <c r="HQ124" s="11">
        <v>32</v>
      </c>
      <c r="HR124" s="12">
        <f t="shared" si="1868"/>
        <v>7.3059360730593603E-2</v>
      </c>
      <c r="HS124" s="13"/>
      <c r="HT124" s="11"/>
      <c r="HU124" s="11"/>
      <c r="HV124" s="14"/>
      <c r="HW124" s="10"/>
      <c r="HX124" s="11"/>
      <c r="HY124" s="61">
        <f t="shared" si="1934"/>
        <v>605</v>
      </c>
      <c r="HZ124" s="61">
        <f t="shared" si="1935"/>
        <v>54</v>
      </c>
      <c r="IA124" s="11">
        <v>400</v>
      </c>
      <c r="IB124" s="12">
        <f t="shared" si="1869"/>
        <v>0.72396694214876034</v>
      </c>
      <c r="IC124" s="11">
        <v>38</v>
      </c>
      <c r="ID124" s="12">
        <f t="shared" si="1870"/>
        <v>8.6757990867579904E-2</v>
      </c>
      <c r="IE124" s="13"/>
      <c r="IF124" s="11"/>
      <c r="IG124" s="11"/>
      <c r="IH124" s="14"/>
      <c r="II124" s="10">
        <v>1</v>
      </c>
      <c r="IJ124" s="11"/>
      <c r="IK124" s="61">
        <f t="shared" si="1936"/>
        <v>611</v>
      </c>
      <c r="IL124" s="61">
        <f t="shared" si="1937"/>
        <v>55</v>
      </c>
      <c r="IM124" s="11">
        <v>419</v>
      </c>
      <c r="IN124" s="12">
        <f t="shared" si="1871"/>
        <v>0.7168576104746317</v>
      </c>
      <c r="IO124" s="11">
        <v>19</v>
      </c>
      <c r="IP124" s="12">
        <f t="shared" si="1872"/>
        <v>4.3378995433789952E-2</v>
      </c>
      <c r="IQ124" s="13"/>
      <c r="IR124" s="11"/>
      <c r="IS124" s="11"/>
      <c r="IT124" s="14"/>
      <c r="IU124" s="10"/>
      <c r="IV124" s="11"/>
      <c r="IW124" s="61">
        <f t="shared" si="1938"/>
        <v>0</v>
      </c>
      <c r="IX124" s="61">
        <f t="shared" si="1939"/>
        <v>90</v>
      </c>
      <c r="IY124" s="11"/>
      <c r="IZ124" s="12" t="e">
        <f t="shared" si="1873"/>
        <v>#DIV/0!</v>
      </c>
      <c r="JA124" s="11"/>
      <c r="JB124" s="12" t="e">
        <f t="shared" si="1874"/>
        <v>#DIV/0!</v>
      </c>
      <c r="JC124" s="13"/>
      <c r="JD124" s="11"/>
      <c r="JE124" s="11"/>
      <c r="JF124" s="14"/>
      <c r="JG124" s="10">
        <f t="shared" si="1940"/>
        <v>11</v>
      </c>
      <c r="JH124" s="14">
        <f t="shared" si="1941"/>
        <v>0</v>
      </c>
      <c r="JI124" s="373">
        <f t="shared" si="1875"/>
        <v>11343</v>
      </c>
      <c r="JJ124" s="11">
        <f t="shared" si="1776"/>
        <v>1093</v>
      </c>
      <c r="JK124" s="11">
        <f t="shared" si="1876"/>
        <v>7637</v>
      </c>
      <c r="JL124" s="79">
        <f t="shared" si="1877"/>
        <v>0.67327867407211495</v>
      </c>
      <c r="JM124" s="15">
        <f t="shared" si="1878"/>
        <v>487</v>
      </c>
      <c r="JN124" s="12">
        <f t="shared" si="1879"/>
        <v>6.3768495482519311E-2</v>
      </c>
      <c r="JO124" s="16">
        <v>61.7</v>
      </c>
      <c r="JP124" s="17">
        <v>7082</v>
      </c>
      <c r="JQ124" s="16">
        <f t="shared" si="1207"/>
        <v>92.732748461437737</v>
      </c>
      <c r="JR124" s="16">
        <v>138</v>
      </c>
      <c r="JS124" s="369">
        <f t="shared" si="1076"/>
        <v>0.28336755646817247</v>
      </c>
      <c r="JT124" s="15"/>
      <c r="JU124" s="285"/>
      <c r="JV124" s="404">
        <f t="shared" si="1881"/>
        <v>0.6795346377578001</v>
      </c>
      <c r="JW124" s="401">
        <f t="shared" si="1882"/>
        <v>0.64740190880169668</v>
      </c>
      <c r="JX124" s="406">
        <f t="shared" si="1883"/>
        <v>0.69279493269992087</v>
      </c>
      <c r="JY124" s="743"/>
      <c r="JZ124" s="690"/>
      <c r="KA124" s="746"/>
      <c r="KB124" s="718">
        <f t="shared" ref="KB124" si="1944">SUM(C129,O129,AA129,AM129,AY129,BK129,BW129)</f>
        <v>18</v>
      </c>
      <c r="KC124" s="714"/>
      <c r="KD124" s="714">
        <f t="shared" ref="KD124" si="1945">SUM(CI129,CU129,DG129,DS129,EE129,EQ129,FC129)</f>
        <v>22</v>
      </c>
      <c r="KE124" s="714"/>
      <c r="KF124" s="714">
        <f t="shared" ref="KF124" si="1946">SUM(FO129,GA129,GM129,GY129,HK129,HW129,II129)</f>
        <v>16</v>
      </c>
      <c r="KG124" s="759"/>
      <c r="KH124" s="761" t="s">
        <v>67</v>
      </c>
      <c r="KI124" s="67">
        <f t="shared" si="1890"/>
        <v>2</v>
      </c>
      <c r="KJ124" s="430">
        <f t="shared" ref="KJ124" si="1947">KI124/KB126</f>
        <v>5.2784375824755877E-4</v>
      </c>
      <c r="KK124" s="67">
        <f t="shared" si="1892"/>
        <v>6</v>
      </c>
      <c r="KL124" s="425">
        <f t="shared" ref="KL124" si="1948">KK124/KD126</f>
        <v>1.5856236786469344E-3</v>
      </c>
      <c r="KM124" s="67">
        <f t="shared" si="1894"/>
        <v>3</v>
      </c>
      <c r="KN124" s="425">
        <f>KM124/KF126</f>
        <v>7.9030558482613277E-4</v>
      </c>
    </row>
    <row r="125" spans="1:300" ht="19.5" thickBot="1" x14ac:dyDescent="0.3">
      <c r="A125" s="734"/>
      <c r="B125" s="436">
        <f t="shared" si="1895"/>
        <v>45690</v>
      </c>
      <c r="C125" s="10"/>
      <c r="D125" s="11"/>
      <c r="E125" s="61">
        <f t="shared" si="1896"/>
        <v>601</v>
      </c>
      <c r="F125" s="61">
        <f t="shared" si="1897"/>
        <v>54</v>
      </c>
      <c r="G125" s="11">
        <v>402</v>
      </c>
      <c r="H125" s="12">
        <f t="shared" si="1831"/>
        <v>0.71214642262895178</v>
      </c>
      <c r="I125" s="11">
        <v>26</v>
      </c>
      <c r="J125" s="12">
        <f t="shared" si="1832"/>
        <v>6.0747663551401869E-2</v>
      </c>
      <c r="K125" s="11"/>
      <c r="L125" s="11"/>
      <c r="M125" s="18"/>
      <c r="N125" s="20"/>
      <c r="O125" s="10">
        <v>1</v>
      </c>
      <c r="P125" s="11"/>
      <c r="Q125" s="61">
        <f t="shared" si="1898"/>
        <v>613</v>
      </c>
      <c r="R125" s="61">
        <f t="shared" si="1899"/>
        <v>55</v>
      </c>
      <c r="S125" s="11">
        <v>408</v>
      </c>
      <c r="T125" s="12">
        <f t="shared" si="1833"/>
        <v>0.70962479608482876</v>
      </c>
      <c r="U125" s="11">
        <v>27</v>
      </c>
      <c r="V125" s="12">
        <f t="shared" si="1834"/>
        <v>6.2068965517241378E-2</v>
      </c>
      <c r="W125" s="11"/>
      <c r="X125" s="11"/>
      <c r="Y125" s="18"/>
      <c r="Z125" s="20"/>
      <c r="AA125" s="10"/>
      <c r="AB125" s="11"/>
      <c r="AC125" s="61">
        <f t="shared" si="1900"/>
        <v>612</v>
      </c>
      <c r="AD125" s="61">
        <f t="shared" si="1901"/>
        <v>55</v>
      </c>
      <c r="AE125" s="11">
        <v>367</v>
      </c>
      <c r="AF125" s="12">
        <f t="shared" si="1835"/>
        <v>0.63888888888888884</v>
      </c>
      <c r="AG125" s="11">
        <v>24</v>
      </c>
      <c r="AH125" s="12">
        <f t="shared" si="1836"/>
        <v>6.1381074168797956E-2</v>
      </c>
      <c r="AI125" s="11"/>
      <c r="AJ125" s="11"/>
      <c r="AK125" s="18"/>
      <c r="AL125" s="20"/>
      <c r="AM125" s="10">
        <v>2</v>
      </c>
      <c r="AN125" s="11">
        <v>1</v>
      </c>
      <c r="AO125" s="61">
        <f t="shared" si="1902"/>
        <v>134</v>
      </c>
      <c r="AP125" s="61">
        <f t="shared" si="1903"/>
        <v>13</v>
      </c>
      <c r="AQ125" s="11">
        <v>89</v>
      </c>
      <c r="AR125" s="12">
        <f t="shared" si="1837"/>
        <v>0.76865671641791045</v>
      </c>
      <c r="AS125" s="11">
        <v>14</v>
      </c>
      <c r="AT125" s="12">
        <f t="shared" si="1838"/>
        <v>0.13592233009708737</v>
      </c>
      <c r="AU125" s="11"/>
      <c r="AV125" s="11"/>
      <c r="AW125" s="18"/>
      <c r="AX125" s="20"/>
      <c r="AY125" s="10"/>
      <c r="AZ125" s="11"/>
      <c r="BA125" s="61">
        <f t="shared" si="1904"/>
        <v>604</v>
      </c>
      <c r="BB125" s="61">
        <f t="shared" si="1905"/>
        <v>55</v>
      </c>
      <c r="BC125" s="11">
        <v>346</v>
      </c>
      <c r="BD125" s="12">
        <f t="shared" si="1839"/>
        <v>0.61258278145695366</v>
      </c>
      <c r="BE125" s="11">
        <v>24</v>
      </c>
      <c r="BF125" s="12">
        <f t="shared" si="1840"/>
        <v>6.4864864864864868E-2</v>
      </c>
      <c r="BG125" s="11"/>
      <c r="BH125" s="11"/>
      <c r="BI125" s="18"/>
      <c r="BJ125" s="20"/>
      <c r="BK125" s="10"/>
      <c r="BL125" s="11"/>
      <c r="BM125" s="61">
        <f t="shared" si="1906"/>
        <v>609</v>
      </c>
      <c r="BN125" s="61">
        <f t="shared" si="1907"/>
        <v>54</v>
      </c>
      <c r="BO125" s="11">
        <v>391</v>
      </c>
      <c r="BP125" s="12">
        <f t="shared" si="1841"/>
        <v>0.68308702791461418</v>
      </c>
      <c r="BQ125" s="11">
        <v>25</v>
      </c>
      <c r="BR125" s="12">
        <f t="shared" si="1842"/>
        <v>6.0096153846153848E-2</v>
      </c>
      <c r="BS125" s="11"/>
      <c r="BT125" s="11"/>
      <c r="BU125" s="18"/>
      <c r="BV125" s="20"/>
      <c r="BW125" s="10"/>
      <c r="BX125" s="11"/>
      <c r="BY125" s="61">
        <f t="shared" si="1908"/>
        <v>606</v>
      </c>
      <c r="BZ125" s="61">
        <f t="shared" si="1909"/>
        <v>55</v>
      </c>
      <c r="CA125" s="11">
        <v>360</v>
      </c>
      <c r="CB125" s="12">
        <f t="shared" si="1843"/>
        <v>0.65511551155115511</v>
      </c>
      <c r="CC125" s="11">
        <v>37</v>
      </c>
      <c r="CD125" s="12">
        <f t="shared" si="1844"/>
        <v>9.3198992443324941E-2</v>
      </c>
      <c r="CE125" s="11"/>
      <c r="CF125" s="11"/>
      <c r="CG125" s="18"/>
      <c r="CH125" s="20"/>
      <c r="CI125" s="10"/>
      <c r="CJ125" s="11"/>
      <c r="CK125" s="61">
        <f t="shared" si="1910"/>
        <v>602</v>
      </c>
      <c r="CL125" s="61">
        <f t="shared" si="1911"/>
        <v>51</v>
      </c>
      <c r="CM125" s="11">
        <v>335</v>
      </c>
      <c r="CN125" s="12">
        <f t="shared" si="1845"/>
        <v>0.60963455149501666</v>
      </c>
      <c r="CO125" s="11">
        <v>32</v>
      </c>
      <c r="CP125" s="12">
        <f t="shared" si="1846"/>
        <v>8.7193460490463212E-2</v>
      </c>
      <c r="CQ125" s="11"/>
      <c r="CR125" s="11"/>
      <c r="CS125" s="18"/>
      <c r="CT125" s="20"/>
      <c r="CU125" s="10"/>
      <c r="CV125" s="11"/>
      <c r="CW125" s="61">
        <f t="shared" si="1912"/>
        <v>608</v>
      </c>
      <c r="CX125" s="61">
        <f t="shared" si="1913"/>
        <v>52</v>
      </c>
      <c r="CY125" s="11">
        <v>370</v>
      </c>
      <c r="CZ125" s="12">
        <f t="shared" si="1847"/>
        <v>0.66447368421052633</v>
      </c>
      <c r="DA125" s="11">
        <v>34</v>
      </c>
      <c r="DB125" s="12">
        <f t="shared" si="1848"/>
        <v>8.4158415841584164E-2</v>
      </c>
      <c r="DC125" s="11"/>
      <c r="DD125" s="11"/>
      <c r="DE125" s="18"/>
      <c r="DF125" s="20"/>
      <c r="DG125" s="10"/>
      <c r="DH125" s="11"/>
      <c r="DI125" s="61">
        <f t="shared" si="1914"/>
        <v>604</v>
      </c>
      <c r="DJ125" s="61">
        <f t="shared" si="1915"/>
        <v>52</v>
      </c>
      <c r="DK125" s="11">
        <v>355</v>
      </c>
      <c r="DL125" s="12">
        <f t="shared" si="1849"/>
        <v>0.6572847682119205</v>
      </c>
      <c r="DM125" s="11">
        <v>42</v>
      </c>
      <c r="DN125" s="12">
        <f t="shared" si="1850"/>
        <v>0.10579345088161209</v>
      </c>
      <c r="DO125" s="11"/>
      <c r="DP125" s="11"/>
      <c r="DQ125" s="18"/>
      <c r="DR125" s="20"/>
      <c r="DS125" s="10"/>
      <c r="DT125" s="11"/>
      <c r="DU125" s="61">
        <f t="shared" si="1916"/>
        <v>143</v>
      </c>
      <c r="DV125" s="61">
        <f t="shared" si="1917"/>
        <v>10</v>
      </c>
      <c r="DW125" s="11">
        <v>92</v>
      </c>
      <c r="DX125" s="12">
        <f t="shared" si="1851"/>
        <v>0.74125874125874125</v>
      </c>
      <c r="DY125" s="11">
        <v>14</v>
      </c>
      <c r="DZ125" s="12">
        <f t="shared" si="1852"/>
        <v>0.13207547169811321</v>
      </c>
      <c r="EA125" s="11"/>
      <c r="EB125" s="11"/>
      <c r="EC125" s="18"/>
      <c r="ED125" s="20"/>
      <c r="EE125" s="10"/>
      <c r="EF125" s="11"/>
      <c r="EG125" s="61">
        <f t="shared" si="1918"/>
        <v>607</v>
      </c>
      <c r="EH125" s="61">
        <f t="shared" si="1919"/>
        <v>52</v>
      </c>
      <c r="EI125" s="11">
        <v>378</v>
      </c>
      <c r="EJ125" s="12">
        <f t="shared" si="1853"/>
        <v>0.67545304777594728</v>
      </c>
      <c r="EK125" s="11">
        <v>32</v>
      </c>
      <c r="EL125" s="12">
        <f t="shared" si="1854"/>
        <v>7.8048780487804878E-2</v>
      </c>
      <c r="EM125" s="11"/>
      <c r="EN125" s="11"/>
      <c r="EO125" s="18"/>
      <c r="EP125" s="20"/>
      <c r="EQ125" s="10"/>
      <c r="ER125" s="11"/>
      <c r="ES125" s="61">
        <f t="shared" si="1920"/>
        <v>607</v>
      </c>
      <c r="ET125" s="61">
        <f t="shared" si="1921"/>
        <v>51</v>
      </c>
      <c r="EU125" s="11">
        <v>372</v>
      </c>
      <c r="EV125" s="12">
        <f t="shared" si="1855"/>
        <v>0.65238879736408562</v>
      </c>
      <c r="EW125" s="11">
        <v>24</v>
      </c>
      <c r="EX125" s="12">
        <f t="shared" si="1856"/>
        <v>6.0606060606060608E-2</v>
      </c>
      <c r="EY125" s="11"/>
      <c r="EZ125" s="11"/>
      <c r="FA125" s="18"/>
      <c r="FB125" s="20"/>
      <c r="FC125" s="10"/>
      <c r="FD125" s="11"/>
      <c r="FE125" s="61">
        <f t="shared" si="1922"/>
        <v>601</v>
      </c>
      <c r="FF125" s="61">
        <f t="shared" si="1923"/>
        <v>52</v>
      </c>
      <c r="FG125" s="11">
        <v>330</v>
      </c>
      <c r="FH125" s="12">
        <f t="shared" si="1857"/>
        <v>0.58569051580698839</v>
      </c>
      <c r="FI125" s="11">
        <v>22</v>
      </c>
      <c r="FJ125" s="12">
        <f t="shared" si="1858"/>
        <v>6.25E-2</v>
      </c>
      <c r="FK125" s="11"/>
      <c r="FL125" s="11"/>
      <c r="FM125" s="18"/>
      <c r="FN125" s="20"/>
      <c r="FO125" s="10"/>
      <c r="FP125" s="11"/>
      <c r="FQ125" s="61">
        <f t="shared" si="1924"/>
        <v>614</v>
      </c>
      <c r="FR125" s="61">
        <f t="shared" si="1925"/>
        <v>55</v>
      </c>
      <c r="FS125" s="11">
        <v>396</v>
      </c>
      <c r="FT125" s="12">
        <f t="shared" si="1859"/>
        <v>0.68566775244299671</v>
      </c>
      <c r="FU125" s="11">
        <v>25</v>
      </c>
      <c r="FV125" s="12">
        <f t="shared" si="1860"/>
        <v>5.9382422802850353E-2</v>
      </c>
      <c r="FW125" s="11"/>
      <c r="FX125" s="11"/>
      <c r="FY125" s="18"/>
      <c r="FZ125" s="20"/>
      <c r="GA125" s="10"/>
      <c r="GB125" s="11"/>
      <c r="GC125" s="61">
        <f t="shared" si="1926"/>
        <v>603</v>
      </c>
      <c r="GD125" s="61">
        <f t="shared" si="1927"/>
        <v>55</v>
      </c>
      <c r="GE125" s="11">
        <v>380</v>
      </c>
      <c r="GF125" s="12">
        <f t="shared" si="1861"/>
        <v>0.68490878938640132</v>
      </c>
      <c r="GG125" s="11">
        <v>33</v>
      </c>
      <c r="GH125" s="12">
        <f t="shared" si="1862"/>
        <v>7.990314769975787E-2</v>
      </c>
      <c r="GI125" s="11"/>
      <c r="GJ125" s="11"/>
      <c r="GK125" s="18"/>
      <c r="GL125" s="20"/>
      <c r="GM125" s="10"/>
      <c r="GN125" s="11"/>
      <c r="GO125" s="61">
        <f t="shared" si="1928"/>
        <v>612</v>
      </c>
      <c r="GP125" s="61">
        <f t="shared" si="1929"/>
        <v>55</v>
      </c>
      <c r="GQ125" s="11">
        <v>380</v>
      </c>
      <c r="GR125" s="12">
        <f t="shared" si="1863"/>
        <v>0.65686274509803921</v>
      </c>
      <c r="GS125" s="11">
        <v>22</v>
      </c>
      <c r="GT125" s="12">
        <f t="shared" si="1864"/>
        <v>5.4726368159203981E-2</v>
      </c>
      <c r="GU125" s="11"/>
      <c r="GV125" s="11"/>
      <c r="GW125" s="18"/>
      <c r="GX125" s="20"/>
      <c r="GY125" s="10">
        <v>1</v>
      </c>
      <c r="GZ125" s="11"/>
      <c r="HA125" s="61">
        <f t="shared" si="1930"/>
        <v>130</v>
      </c>
      <c r="HB125" s="61">
        <f t="shared" si="1931"/>
        <v>12</v>
      </c>
      <c r="HC125" s="11">
        <v>80</v>
      </c>
      <c r="HD125" s="12">
        <f t="shared" si="1865"/>
        <v>0.64615384615384619</v>
      </c>
      <c r="HE125" s="11">
        <v>4</v>
      </c>
      <c r="HF125" s="12">
        <f t="shared" si="1866"/>
        <v>4.7619047619047616E-2</v>
      </c>
      <c r="HG125" s="11"/>
      <c r="HH125" s="11"/>
      <c r="HI125" s="18"/>
      <c r="HJ125" s="20"/>
      <c r="HK125" s="10"/>
      <c r="HL125" s="11"/>
      <c r="HM125" s="61">
        <f t="shared" si="1932"/>
        <v>613</v>
      </c>
      <c r="HN125" s="61">
        <f t="shared" si="1933"/>
        <v>55</v>
      </c>
      <c r="HO125" s="11">
        <v>352</v>
      </c>
      <c r="HP125" s="12">
        <f t="shared" si="1867"/>
        <v>0.6150081566068516</v>
      </c>
      <c r="HQ125" s="11">
        <v>25</v>
      </c>
      <c r="HR125" s="12">
        <f t="shared" si="1868"/>
        <v>6.6312997347480113E-2</v>
      </c>
      <c r="HS125" s="11"/>
      <c r="HT125" s="11"/>
      <c r="HU125" s="18"/>
      <c r="HV125" s="20"/>
      <c r="HW125" s="10"/>
      <c r="HX125" s="11"/>
      <c r="HY125" s="61">
        <f t="shared" si="1934"/>
        <v>605</v>
      </c>
      <c r="HZ125" s="61">
        <f t="shared" si="1935"/>
        <v>54</v>
      </c>
      <c r="IA125" s="11">
        <v>383</v>
      </c>
      <c r="IB125" s="12">
        <f t="shared" si="1869"/>
        <v>0.68264462809917359</v>
      </c>
      <c r="IC125" s="11">
        <v>30</v>
      </c>
      <c r="ID125" s="12">
        <f t="shared" si="1870"/>
        <v>7.2639225181598058E-2</v>
      </c>
      <c r="IE125" s="11"/>
      <c r="IF125" s="11"/>
      <c r="IG125" s="18"/>
      <c r="IH125" s="20"/>
      <c r="II125" s="10"/>
      <c r="IJ125" s="11"/>
      <c r="IK125" s="61">
        <f t="shared" si="1936"/>
        <v>611</v>
      </c>
      <c r="IL125" s="61">
        <f t="shared" si="1937"/>
        <v>55</v>
      </c>
      <c r="IM125" s="11">
        <v>381</v>
      </c>
      <c r="IN125" s="12">
        <f t="shared" si="1871"/>
        <v>0.64975450081833064</v>
      </c>
      <c r="IO125" s="11">
        <v>16</v>
      </c>
      <c r="IP125" s="12">
        <f t="shared" si="1872"/>
        <v>4.0302267002518891E-2</v>
      </c>
      <c r="IQ125" s="11"/>
      <c r="IR125" s="11"/>
      <c r="IS125" s="18"/>
      <c r="IT125" s="20"/>
      <c r="IU125" s="10"/>
      <c r="IV125" s="11">
        <v>2</v>
      </c>
      <c r="IW125" s="61">
        <f t="shared" si="1938"/>
        <v>0</v>
      </c>
      <c r="IX125" s="61">
        <f t="shared" si="1939"/>
        <v>88</v>
      </c>
      <c r="IY125" s="11"/>
      <c r="IZ125" s="12" t="e">
        <f t="shared" si="1873"/>
        <v>#DIV/0!</v>
      </c>
      <c r="JA125" s="11"/>
      <c r="JB125" s="12" t="e">
        <f t="shared" si="1874"/>
        <v>#DIV/0!</v>
      </c>
      <c r="JC125" s="11"/>
      <c r="JD125" s="11"/>
      <c r="JE125" s="18"/>
      <c r="JF125" s="20"/>
      <c r="JG125" s="10">
        <f t="shared" si="1940"/>
        <v>4</v>
      </c>
      <c r="JH125" s="14">
        <f t="shared" si="1941"/>
        <v>3</v>
      </c>
      <c r="JI125" s="373">
        <f t="shared" si="1875"/>
        <v>11339</v>
      </c>
      <c r="JJ125" s="11">
        <f t="shared" si="1776"/>
        <v>1090</v>
      </c>
      <c r="JK125" s="11">
        <f t="shared" si="1876"/>
        <v>7479</v>
      </c>
      <c r="JL125" s="79">
        <f t="shared" si="1877"/>
        <v>0.65958197371902283</v>
      </c>
      <c r="JM125" s="15">
        <f t="shared" si="1878"/>
        <v>532</v>
      </c>
      <c r="JN125" s="12">
        <f t="shared" si="1879"/>
        <v>7.1132504345500738E-2</v>
      </c>
      <c r="JO125" s="16">
        <v>61.4</v>
      </c>
      <c r="JP125" s="17">
        <v>7037</v>
      </c>
      <c r="JQ125" s="16">
        <f t="shared" si="1207"/>
        <v>94.090118999866291</v>
      </c>
      <c r="JR125" s="16">
        <v>176</v>
      </c>
      <c r="JS125" s="369">
        <f t="shared" si="1076"/>
        <v>0.33082706766917291</v>
      </c>
      <c r="JT125" s="18"/>
      <c r="JU125" s="21"/>
      <c r="JV125" s="404">
        <f t="shared" si="1881"/>
        <v>0.67213548557819525</v>
      </c>
      <c r="JW125" s="401">
        <f t="shared" si="1882"/>
        <v>0.64475079533404034</v>
      </c>
      <c r="JX125" s="406">
        <f t="shared" si="1883"/>
        <v>0.66182682154171069</v>
      </c>
      <c r="JY125" s="743"/>
      <c r="JZ125" s="690"/>
      <c r="KA125" s="746"/>
      <c r="KB125" s="719"/>
      <c r="KC125" s="716"/>
      <c r="KD125" s="716"/>
      <c r="KE125" s="716"/>
      <c r="KF125" s="716"/>
      <c r="KG125" s="760"/>
      <c r="KH125" s="758"/>
      <c r="KI125" s="67">
        <f t="shared" si="1890"/>
        <v>2</v>
      </c>
      <c r="KJ125" s="430">
        <f t="shared" ref="KJ125" si="1949">KI125/KB126</f>
        <v>5.2784375824755877E-4</v>
      </c>
      <c r="KK125" s="67">
        <f t="shared" si="1892"/>
        <v>0</v>
      </c>
      <c r="KL125" s="425">
        <f t="shared" ref="KL125" si="1950">KK125/KD126</f>
        <v>0</v>
      </c>
      <c r="KM125" s="67">
        <f t="shared" si="1894"/>
        <v>1</v>
      </c>
      <c r="KN125" s="425">
        <f>KM125/KF126</f>
        <v>2.6343519494204424E-4</v>
      </c>
    </row>
    <row r="126" spans="1:300" ht="19.5" thickTop="1" x14ac:dyDescent="0.25">
      <c r="A126" s="734"/>
      <c r="B126" s="436">
        <f>+B125+1</f>
        <v>45691</v>
      </c>
      <c r="C126" s="10"/>
      <c r="D126" s="11"/>
      <c r="E126" s="61">
        <f t="shared" si="1896"/>
        <v>601</v>
      </c>
      <c r="F126" s="61">
        <f t="shared" si="1897"/>
        <v>54</v>
      </c>
      <c r="G126" s="11">
        <v>405</v>
      </c>
      <c r="H126" s="12">
        <f t="shared" si="1831"/>
        <v>0.7171381031613977</v>
      </c>
      <c r="I126" s="11">
        <v>26</v>
      </c>
      <c r="J126" s="12">
        <f t="shared" si="1832"/>
        <v>6.0324825986078884E-2</v>
      </c>
      <c r="K126" s="13"/>
      <c r="L126" s="13"/>
      <c r="M126" s="25"/>
      <c r="N126" s="37"/>
      <c r="O126" s="10"/>
      <c r="P126" s="11"/>
      <c r="Q126" s="61">
        <f t="shared" si="1898"/>
        <v>613</v>
      </c>
      <c r="R126" s="61">
        <f t="shared" si="1899"/>
        <v>55</v>
      </c>
      <c r="S126" s="11">
        <v>414</v>
      </c>
      <c r="T126" s="12">
        <f t="shared" si="1833"/>
        <v>0.70799347471451879</v>
      </c>
      <c r="U126" s="11">
        <v>20</v>
      </c>
      <c r="V126" s="12">
        <f t="shared" si="1834"/>
        <v>4.6082949308755762E-2</v>
      </c>
      <c r="W126" s="13"/>
      <c r="X126" s="13"/>
      <c r="Y126" s="25"/>
      <c r="Z126" s="37"/>
      <c r="AA126" s="10"/>
      <c r="AB126" s="11"/>
      <c r="AC126" s="61">
        <f t="shared" si="1900"/>
        <v>612</v>
      </c>
      <c r="AD126" s="61">
        <f t="shared" si="1901"/>
        <v>55</v>
      </c>
      <c r="AE126" s="11">
        <v>362</v>
      </c>
      <c r="AF126" s="12">
        <f t="shared" si="1835"/>
        <v>0.63398692810457513</v>
      </c>
      <c r="AG126" s="11">
        <v>26</v>
      </c>
      <c r="AH126" s="12">
        <f t="shared" si="1836"/>
        <v>6.7010309278350513E-2</v>
      </c>
      <c r="AI126" s="13"/>
      <c r="AJ126" s="13"/>
      <c r="AK126" s="25"/>
      <c r="AL126" s="37"/>
      <c r="AM126" s="10"/>
      <c r="AN126" s="11"/>
      <c r="AO126" s="61">
        <f t="shared" si="1902"/>
        <v>134</v>
      </c>
      <c r="AP126" s="61">
        <f t="shared" si="1903"/>
        <v>13</v>
      </c>
      <c r="AQ126" s="11">
        <v>75</v>
      </c>
      <c r="AR126" s="12">
        <f t="shared" si="1837"/>
        <v>0.61940298507462688</v>
      </c>
      <c r="AS126" s="11">
        <v>8</v>
      </c>
      <c r="AT126" s="12">
        <f t="shared" si="1838"/>
        <v>9.6385542168674704E-2</v>
      </c>
      <c r="AU126" s="13"/>
      <c r="AV126" s="13"/>
      <c r="AW126" s="25"/>
      <c r="AX126" s="37"/>
      <c r="AY126" s="10"/>
      <c r="AZ126" s="11"/>
      <c r="BA126" s="61">
        <f t="shared" si="1904"/>
        <v>604</v>
      </c>
      <c r="BB126" s="61">
        <f t="shared" si="1905"/>
        <v>55</v>
      </c>
      <c r="BC126" s="11">
        <v>399</v>
      </c>
      <c r="BD126" s="12">
        <f t="shared" si="1839"/>
        <v>0.70033112582781454</v>
      </c>
      <c r="BE126" s="11">
        <v>24</v>
      </c>
      <c r="BF126" s="12">
        <f t="shared" si="1840"/>
        <v>5.6737588652482268E-2</v>
      </c>
      <c r="BG126" s="13"/>
      <c r="BH126" s="13"/>
      <c r="BI126" s="25"/>
      <c r="BJ126" s="37"/>
      <c r="BK126" s="10"/>
      <c r="BL126" s="11"/>
      <c r="BM126" s="61">
        <f t="shared" si="1906"/>
        <v>609</v>
      </c>
      <c r="BN126" s="61">
        <f t="shared" si="1907"/>
        <v>54</v>
      </c>
      <c r="BO126" s="11">
        <v>395</v>
      </c>
      <c r="BP126" s="12">
        <f t="shared" si="1841"/>
        <v>0.68801313628899841</v>
      </c>
      <c r="BQ126" s="11">
        <v>24</v>
      </c>
      <c r="BR126" s="12">
        <f t="shared" si="1842"/>
        <v>5.7279236276849645E-2</v>
      </c>
      <c r="BS126" s="13"/>
      <c r="BT126" s="13"/>
      <c r="BU126" s="25"/>
      <c r="BV126" s="37"/>
      <c r="BW126" s="10"/>
      <c r="BX126" s="11"/>
      <c r="BY126" s="61">
        <f t="shared" si="1908"/>
        <v>606</v>
      </c>
      <c r="BZ126" s="61">
        <f t="shared" si="1909"/>
        <v>55</v>
      </c>
      <c r="CA126" s="11">
        <v>372</v>
      </c>
      <c r="CB126" s="12">
        <f t="shared" si="1843"/>
        <v>0.67986798679867988</v>
      </c>
      <c r="CC126" s="11">
        <v>40</v>
      </c>
      <c r="CD126" s="12">
        <f t="shared" si="1844"/>
        <v>9.7087378640776698E-2</v>
      </c>
      <c r="CE126" s="13"/>
      <c r="CF126" s="13"/>
      <c r="CG126" s="25"/>
      <c r="CH126" s="37"/>
      <c r="CI126" s="10">
        <v>3</v>
      </c>
      <c r="CJ126" s="11"/>
      <c r="CK126" s="61">
        <f t="shared" si="1910"/>
        <v>599</v>
      </c>
      <c r="CL126" s="61">
        <f t="shared" si="1911"/>
        <v>51</v>
      </c>
      <c r="CM126" s="11">
        <v>365</v>
      </c>
      <c r="CN126" s="12">
        <f t="shared" si="1845"/>
        <v>0.664440734557596</v>
      </c>
      <c r="CO126" s="11">
        <v>33</v>
      </c>
      <c r="CP126" s="12">
        <f t="shared" si="1846"/>
        <v>8.2914572864321606E-2</v>
      </c>
      <c r="CQ126" s="13"/>
      <c r="CR126" s="13"/>
      <c r="CS126" s="25"/>
      <c r="CT126" s="37"/>
      <c r="CU126" s="10">
        <v>1</v>
      </c>
      <c r="CV126" s="11"/>
      <c r="CW126" s="61">
        <f t="shared" si="1912"/>
        <v>607</v>
      </c>
      <c r="CX126" s="61">
        <f t="shared" si="1913"/>
        <v>52</v>
      </c>
      <c r="CY126" s="11">
        <v>367</v>
      </c>
      <c r="CZ126" s="12">
        <f t="shared" si="1847"/>
        <v>0.64085667215815489</v>
      </c>
      <c r="DA126" s="11">
        <v>22</v>
      </c>
      <c r="DB126" s="12">
        <f t="shared" si="1848"/>
        <v>5.6555269922879174E-2</v>
      </c>
      <c r="DC126" s="13"/>
      <c r="DD126" s="13"/>
      <c r="DE126" s="25"/>
      <c r="DF126" s="37"/>
      <c r="DG126" s="10"/>
      <c r="DH126" s="11"/>
      <c r="DI126" s="61">
        <f t="shared" si="1914"/>
        <v>604</v>
      </c>
      <c r="DJ126" s="61">
        <f t="shared" si="1915"/>
        <v>52</v>
      </c>
      <c r="DK126" s="11">
        <v>372</v>
      </c>
      <c r="DL126" s="12">
        <f t="shared" si="1849"/>
        <v>0.65066225165562919</v>
      </c>
      <c r="DM126" s="11">
        <v>21</v>
      </c>
      <c r="DN126" s="12">
        <f t="shared" si="1850"/>
        <v>5.3435114503816793E-2</v>
      </c>
      <c r="DO126" s="13"/>
      <c r="DP126" s="13"/>
      <c r="DQ126" s="25"/>
      <c r="DR126" s="37"/>
      <c r="DS126" s="10">
        <v>1</v>
      </c>
      <c r="DT126" s="11"/>
      <c r="DU126" s="61">
        <f t="shared" si="1916"/>
        <v>142</v>
      </c>
      <c r="DV126" s="61">
        <f t="shared" si="1917"/>
        <v>10</v>
      </c>
      <c r="DW126" s="11">
        <v>101</v>
      </c>
      <c r="DX126" s="12">
        <f t="shared" si="1851"/>
        <v>0.76056338028169013</v>
      </c>
      <c r="DY126" s="11">
        <v>7</v>
      </c>
      <c r="DZ126" s="12">
        <f t="shared" si="1852"/>
        <v>6.4814814814814811E-2</v>
      </c>
      <c r="EA126" s="13"/>
      <c r="EB126" s="13"/>
      <c r="EC126" s="25"/>
      <c r="ED126" s="37"/>
      <c r="EE126" s="10"/>
      <c r="EF126" s="11">
        <v>1</v>
      </c>
      <c r="EG126" s="61">
        <f t="shared" si="1918"/>
        <v>607</v>
      </c>
      <c r="EH126" s="61">
        <f t="shared" si="1919"/>
        <v>51</v>
      </c>
      <c r="EI126" s="11">
        <v>367</v>
      </c>
      <c r="EJ126" s="12">
        <f t="shared" si="1853"/>
        <v>0.64085667215815489</v>
      </c>
      <c r="EK126" s="11">
        <v>22</v>
      </c>
      <c r="EL126" s="12">
        <f t="shared" si="1854"/>
        <v>5.6555269922879174E-2</v>
      </c>
      <c r="EM126" s="13"/>
      <c r="EN126" s="13"/>
      <c r="EO126" s="25"/>
      <c r="EP126" s="37"/>
      <c r="EQ126" s="10">
        <v>1</v>
      </c>
      <c r="ER126" s="11"/>
      <c r="ES126" s="61">
        <f t="shared" si="1920"/>
        <v>606</v>
      </c>
      <c r="ET126" s="61">
        <f t="shared" si="1921"/>
        <v>51</v>
      </c>
      <c r="EU126" s="11">
        <v>382</v>
      </c>
      <c r="EV126" s="12">
        <f t="shared" si="1855"/>
        <v>0.65511551155115511</v>
      </c>
      <c r="EW126" s="11">
        <v>15</v>
      </c>
      <c r="EX126" s="12">
        <f t="shared" si="1856"/>
        <v>3.7783375314861464E-2</v>
      </c>
      <c r="EY126" s="13"/>
      <c r="EZ126" s="13"/>
      <c r="FA126" s="25"/>
      <c r="FB126" s="37"/>
      <c r="FC126" s="10"/>
      <c r="FD126" s="11"/>
      <c r="FE126" s="61">
        <f t="shared" si="1922"/>
        <v>601</v>
      </c>
      <c r="FF126" s="61">
        <f t="shared" si="1923"/>
        <v>52</v>
      </c>
      <c r="FG126" s="11">
        <v>384</v>
      </c>
      <c r="FH126" s="12">
        <f t="shared" si="1857"/>
        <v>0.68885191347753749</v>
      </c>
      <c r="FI126" s="11">
        <v>30</v>
      </c>
      <c r="FJ126" s="12">
        <f t="shared" si="1858"/>
        <v>7.2463768115942032E-2</v>
      </c>
      <c r="FK126" s="13"/>
      <c r="FL126" s="13"/>
      <c r="FM126" s="25"/>
      <c r="FN126" s="37"/>
      <c r="FO126" s="10"/>
      <c r="FP126" s="11"/>
      <c r="FQ126" s="61">
        <f t="shared" si="1924"/>
        <v>614</v>
      </c>
      <c r="FR126" s="61">
        <f t="shared" si="1925"/>
        <v>55</v>
      </c>
      <c r="FS126" s="11">
        <v>409</v>
      </c>
      <c r="FT126" s="12">
        <f t="shared" si="1859"/>
        <v>0.73452768729641693</v>
      </c>
      <c r="FU126" s="11">
        <v>42</v>
      </c>
      <c r="FV126" s="12">
        <f t="shared" si="1860"/>
        <v>9.3126385809312637E-2</v>
      </c>
      <c r="FW126" s="13"/>
      <c r="FX126" s="13"/>
      <c r="FY126" s="25"/>
      <c r="FZ126" s="37"/>
      <c r="GA126" s="10"/>
      <c r="GB126" s="11"/>
      <c r="GC126" s="61">
        <f t="shared" si="1926"/>
        <v>603</v>
      </c>
      <c r="GD126" s="61">
        <f t="shared" si="1927"/>
        <v>55</v>
      </c>
      <c r="GE126" s="11">
        <v>369</v>
      </c>
      <c r="GF126" s="12">
        <f t="shared" si="1861"/>
        <v>0.65671641791044777</v>
      </c>
      <c r="GG126" s="11">
        <v>27</v>
      </c>
      <c r="GH126" s="12">
        <f t="shared" si="1862"/>
        <v>6.8181818181818177E-2</v>
      </c>
      <c r="GI126" s="13"/>
      <c r="GJ126" s="13"/>
      <c r="GK126" s="25"/>
      <c r="GL126" s="37"/>
      <c r="GM126" s="10"/>
      <c r="GN126" s="11"/>
      <c r="GO126" s="61">
        <f t="shared" si="1928"/>
        <v>612</v>
      </c>
      <c r="GP126" s="61">
        <f t="shared" si="1929"/>
        <v>55</v>
      </c>
      <c r="GQ126" s="11">
        <v>370</v>
      </c>
      <c r="GR126" s="12">
        <f t="shared" si="1863"/>
        <v>0.64215686274509809</v>
      </c>
      <c r="GS126" s="11">
        <v>23</v>
      </c>
      <c r="GT126" s="12">
        <f t="shared" si="1864"/>
        <v>5.8524173027989825E-2</v>
      </c>
      <c r="GU126" s="13"/>
      <c r="GV126" s="13"/>
      <c r="GW126" s="25"/>
      <c r="GX126" s="37"/>
      <c r="GY126" s="10">
        <v>1</v>
      </c>
      <c r="GZ126" s="11"/>
      <c r="HA126" s="61">
        <f t="shared" si="1930"/>
        <v>129</v>
      </c>
      <c r="HB126" s="61">
        <f t="shared" si="1931"/>
        <v>12</v>
      </c>
      <c r="HC126" s="11">
        <v>71</v>
      </c>
      <c r="HD126" s="12">
        <f t="shared" si="1865"/>
        <v>0.65116279069767447</v>
      </c>
      <c r="HE126" s="11">
        <v>13</v>
      </c>
      <c r="HF126" s="12">
        <f t="shared" si="1866"/>
        <v>0.15476190476190477</v>
      </c>
      <c r="HG126" s="13"/>
      <c r="HH126" s="13"/>
      <c r="HI126" s="25"/>
      <c r="HJ126" s="37"/>
      <c r="HK126" s="10"/>
      <c r="HL126" s="11">
        <v>1</v>
      </c>
      <c r="HM126" s="61">
        <f t="shared" si="1932"/>
        <v>613</v>
      </c>
      <c r="HN126" s="61">
        <f t="shared" si="1933"/>
        <v>54</v>
      </c>
      <c r="HO126" s="11">
        <v>394</v>
      </c>
      <c r="HP126" s="12">
        <f t="shared" si="1867"/>
        <v>0.69657422512234912</v>
      </c>
      <c r="HQ126" s="11">
        <v>33</v>
      </c>
      <c r="HR126" s="12">
        <f t="shared" si="1868"/>
        <v>7.7283372365339581E-2</v>
      </c>
      <c r="HS126" s="13"/>
      <c r="HT126" s="13"/>
      <c r="HU126" s="25"/>
      <c r="HV126" s="37"/>
      <c r="HW126" s="10"/>
      <c r="HX126" s="11"/>
      <c r="HY126" s="61">
        <f t="shared" si="1934"/>
        <v>605</v>
      </c>
      <c r="HZ126" s="61">
        <f t="shared" si="1935"/>
        <v>54</v>
      </c>
      <c r="IA126" s="11">
        <v>368</v>
      </c>
      <c r="IB126" s="12">
        <f t="shared" si="1869"/>
        <v>0.64628099173553721</v>
      </c>
      <c r="IC126" s="11">
        <v>23</v>
      </c>
      <c r="ID126" s="12">
        <f t="shared" si="1870"/>
        <v>5.8823529411764705E-2</v>
      </c>
      <c r="IE126" s="13"/>
      <c r="IF126" s="13"/>
      <c r="IG126" s="25"/>
      <c r="IH126" s="37"/>
      <c r="II126" s="10"/>
      <c r="IJ126" s="11"/>
      <c r="IK126" s="61">
        <f t="shared" si="1936"/>
        <v>611</v>
      </c>
      <c r="IL126" s="61">
        <f t="shared" si="1937"/>
        <v>55</v>
      </c>
      <c r="IM126" s="11">
        <v>387</v>
      </c>
      <c r="IN126" s="12">
        <f t="shared" si="1871"/>
        <v>0.67921440261865795</v>
      </c>
      <c r="IO126" s="11">
        <v>28</v>
      </c>
      <c r="IP126" s="12">
        <f t="shared" si="1872"/>
        <v>6.746987951807229E-2</v>
      </c>
      <c r="IQ126" s="13"/>
      <c r="IR126" s="13"/>
      <c r="IS126" s="25"/>
      <c r="IT126" s="37"/>
      <c r="IU126" s="10"/>
      <c r="IV126" s="11"/>
      <c r="IW126" s="61">
        <f t="shared" si="1938"/>
        <v>0</v>
      </c>
      <c r="IX126" s="61">
        <f t="shared" si="1939"/>
        <v>88</v>
      </c>
      <c r="IY126" s="11"/>
      <c r="IZ126" s="12" t="e">
        <f t="shared" si="1873"/>
        <v>#DIV/0!</v>
      </c>
      <c r="JA126" s="11"/>
      <c r="JB126" s="12" t="e">
        <f t="shared" si="1874"/>
        <v>#DIV/0!</v>
      </c>
      <c r="JC126" s="13"/>
      <c r="JD126" s="13"/>
      <c r="JE126" s="25"/>
      <c r="JF126" s="37"/>
      <c r="JG126" s="10">
        <f t="shared" si="1940"/>
        <v>7</v>
      </c>
      <c r="JH126" s="14">
        <f t="shared" si="1941"/>
        <v>2</v>
      </c>
      <c r="JI126" s="373">
        <f t="shared" si="1875"/>
        <v>11332</v>
      </c>
      <c r="JJ126" s="11">
        <f t="shared" si="1776"/>
        <v>1088</v>
      </c>
      <c r="JK126" s="11">
        <f t="shared" si="1876"/>
        <v>7635</v>
      </c>
      <c r="JL126" s="79">
        <f t="shared" si="1877"/>
        <v>0.67375573596893756</v>
      </c>
      <c r="JM126" s="15">
        <f t="shared" si="1878"/>
        <v>507</v>
      </c>
      <c r="JN126" s="12">
        <f t="shared" si="1879"/>
        <v>6.640471512770138E-2</v>
      </c>
      <c r="JO126" s="16">
        <v>61.5</v>
      </c>
      <c r="JP126" s="17">
        <v>7061</v>
      </c>
      <c r="JQ126" s="16">
        <f t="shared" si="1207"/>
        <v>92.481990831696137</v>
      </c>
      <c r="JR126" s="16">
        <v>147</v>
      </c>
      <c r="JS126" s="369">
        <f t="shared" si="1076"/>
        <v>0.28994082840236685</v>
      </c>
      <c r="JT126" s="23"/>
      <c r="JU126" s="399"/>
      <c r="JV126" s="404">
        <f t="shared" si="1881"/>
        <v>0.68536649907382907</v>
      </c>
      <c r="JW126" s="401">
        <f t="shared" si="1882"/>
        <v>0.66064790228359005</v>
      </c>
      <c r="JX126" s="406">
        <f t="shared" si="1883"/>
        <v>0.67520464747821496</v>
      </c>
      <c r="JY126" s="743"/>
      <c r="JZ126" s="690"/>
      <c r="KA126" s="746"/>
      <c r="KB126" s="718">
        <f t="shared" ref="KB126" si="1951">SUM(E119,Q119,AC119,AO119,BA119,BM119,BY119)</f>
        <v>3789</v>
      </c>
      <c r="KC126" s="714"/>
      <c r="KD126" s="714">
        <f t="shared" ref="KD126" si="1952">SUM(CK119,CW119,DI119,DU119,EG119,ES119,FE119)</f>
        <v>3784</v>
      </c>
      <c r="KE126" s="714"/>
      <c r="KF126" s="714">
        <f t="shared" ref="KF126" si="1953">SUM(FQ119,GC119,GO119,HA119,HM119,HY119,IK119)</f>
        <v>3796</v>
      </c>
      <c r="KG126" s="759"/>
      <c r="KH126" s="761" t="s">
        <v>65</v>
      </c>
      <c r="KI126" s="67">
        <f t="shared" si="1890"/>
        <v>0</v>
      </c>
      <c r="KJ126" s="430">
        <f t="shared" ref="KJ126" si="1954">KI126/KB126</f>
        <v>0</v>
      </c>
      <c r="KK126" s="67">
        <f t="shared" si="1892"/>
        <v>6</v>
      </c>
      <c r="KL126" s="425">
        <f t="shared" ref="KL126" si="1955">KK126/KD126</f>
        <v>1.5856236786469344E-3</v>
      </c>
      <c r="KM126" s="67">
        <f t="shared" si="1894"/>
        <v>1</v>
      </c>
      <c r="KN126" s="425">
        <f>KM126/KF126</f>
        <v>2.6343519494204424E-4</v>
      </c>
    </row>
    <row r="127" spans="1:300" ht="19.5" thickBot="1" x14ac:dyDescent="0.3">
      <c r="A127" s="734"/>
      <c r="B127" s="436">
        <f t="shared" si="1895"/>
        <v>45692</v>
      </c>
      <c r="C127" s="10"/>
      <c r="D127" s="11"/>
      <c r="E127" s="61">
        <f t="shared" si="1896"/>
        <v>601</v>
      </c>
      <c r="F127" s="61">
        <f t="shared" si="1897"/>
        <v>54</v>
      </c>
      <c r="G127" s="11">
        <v>416</v>
      </c>
      <c r="H127" s="12">
        <f t="shared" si="1831"/>
        <v>0.73710482529118138</v>
      </c>
      <c r="I127" s="11">
        <v>27</v>
      </c>
      <c r="J127" s="12">
        <f t="shared" si="1832"/>
        <v>6.0948081264108354E-2</v>
      </c>
      <c r="K127" s="13"/>
      <c r="L127" s="11"/>
      <c r="M127" s="25"/>
      <c r="N127" s="37"/>
      <c r="O127" s="10"/>
      <c r="P127" s="11"/>
      <c r="Q127" s="61">
        <f t="shared" si="1898"/>
        <v>613</v>
      </c>
      <c r="R127" s="61">
        <f t="shared" si="1899"/>
        <v>55</v>
      </c>
      <c r="S127" s="11">
        <v>377</v>
      </c>
      <c r="T127" s="12">
        <f t="shared" si="1833"/>
        <v>0.63132137030995106</v>
      </c>
      <c r="U127" s="11">
        <v>10</v>
      </c>
      <c r="V127" s="12">
        <f t="shared" si="1834"/>
        <v>2.5839793281653745E-2</v>
      </c>
      <c r="W127" s="13"/>
      <c r="X127" s="11"/>
      <c r="Y127" s="25"/>
      <c r="Z127" s="37"/>
      <c r="AA127" s="10"/>
      <c r="AB127" s="11"/>
      <c r="AC127" s="61">
        <f t="shared" si="1900"/>
        <v>612</v>
      </c>
      <c r="AD127" s="61">
        <f t="shared" si="1901"/>
        <v>55</v>
      </c>
      <c r="AE127" s="11">
        <v>375</v>
      </c>
      <c r="AF127" s="12">
        <f t="shared" si="1835"/>
        <v>0.66176470588235292</v>
      </c>
      <c r="AG127" s="11">
        <v>30</v>
      </c>
      <c r="AH127" s="12">
        <f t="shared" si="1836"/>
        <v>7.407407407407407E-2</v>
      </c>
      <c r="AI127" s="13"/>
      <c r="AJ127" s="11"/>
      <c r="AK127" s="25"/>
      <c r="AL127" s="37"/>
      <c r="AM127" s="10">
        <v>2</v>
      </c>
      <c r="AN127" s="11"/>
      <c r="AO127" s="61">
        <f t="shared" si="1902"/>
        <v>132</v>
      </c>
      <c r="AP127" s="61">
        <f t="shared" si="1903"/>
        <v>13</v>
      </c>
      <c r="AQ127" s="11">
        <v>93</v>
      </c>
      <c r="AR127" s="12">
        <f t="shared" si="1837"/>
        <v>0.76515151515151514</v>
      </c>
      <c r="AS127" s="11">
        <v>8</v>
      </c>
      <c r="AT127" s="12">
        <f t="shared" si="1838"/>
        <v>7.9207920792079209E-2</v>
      </c>
      <c r="AU127" s="13"/>
      <c r="AV127" s="11"/>
      <c r="AW127" s="25"/>
      <c r="AX127" s="37"/>
      <c r="AY127" s="10"/>
      <c r="AZ127" s="11"/>
      <c r="BA127" s="61">
        <f t="shared" si="1904"/>
        <v>604</v>
      </c>
      <c r="BB127" s="61">
        <f t="shared" si="1905"/>
        <v>55</v>
      </c>
      <c r="BC127" s="11">
        <v>385</v>
      </c>
      <c r="BD127" s="12">
        <f t="shared" si="1839"/>
        <v>0.67715231788079466</v>
      </c>
      <c r="BE127" s="11">
        <v>24</v>
      </c>
      <c r="BF127" s="12">
        <f t="shared" si="1840"/>
        <v>5.8679706601466992E-2</v>
      </c>
      <c r="BG127" s="13"/>
      <c r="BH127" s="11"/>
      <c r="BI127" s="25"/>
      <c r="BJ127" s="37"/>
      <c r="BK127" s="10"/>
      <c r="BL127" s="11"/>
      <c r="BM127" s="61">
        <f t="shared" si="1906"/>
        <v>609</v>
      </c>
      <c r="BN127" s="61">
        <f t="shared" si="1907"/>
        <v>54</v>
      </c>
      <c r="BO127" s="11">
        <v>393</v>
      </c>
      <c r="BP127" s="12">
        <f t="shared" si="1841"/>
        <v>0.67651888341543509</v>
      </c>
      <c r="BQ127" s="11">
        <v>19</v>
      </c>
      <c r="BR127" s="12">
        <f t="shared" si="1842"/>
        <v>4.6116504854368932E-2</v>
      </c>
      <c r="BS127" s="13"/>
      <c r="BT127" s="11"/>
      <c r="BU127" s="25"/>
      <c r="BV127" s="37"/>
      <c r="BW127" s="10">
        <v>1</v>
      </c>
      <c r="BX127" s="11"/>
      <c r="BY127" s="61">
        <f t="shared" si="1908"/>
        <v>605</v>
      </c>
      <c r="BZ127" s="61">
        <f t="shared" si="1909"/>
        <v>55</v>
      </c>
      <c r="CA127" s="11">
        <v>356</v>
      </c>
      <c r="CB127" s="12">
        <f t="shared" si="1843"/>
        <v>0.65123966942148759</v>
      </c>
      <c r="CC127" s="11">
        <v>38</v>
      </c>
      <c r="CD127" s="12">
        <f t="shared" si="1844"/>
        <v>9.6446700507614211E-2</v>
      </c>
      <c r="CE127" s="13"/>
      <c r="CF127" s="11"/>
      <c r="CG127" s="25"/>
      <c r="CH127" s="37"/>
      <c r="CI127" s="10">
        <v>1</v>
      </c>
      <c r="CJ127" s="11"/>
      <c r="CK127" s="61">
        <f t="shared" si="1910"/>
        <v>598</v>
      </c>
      <c r="CL127" s="61">
        <f t="shared" si="1911"/>
        <v>51</v>
      </c>
      <c r="CM127" s="11">
        <v>386</v>
      </c>
      <c r="CN127" s="12">
        <f t="shared" si="1845"/>
        <v>0.68729096989966554</v>
      </c>
      <c r="CO127" s="11">
        <v>25</v>
      </c>
      <c r="CP127" s="12">
        <f t="shared" si="1846"/>
        <v>6.0827250608272508E-2</v>
      </c>
      <c r="CQ127" s="13"/>
      <c r="CR127" s="11"/>
      <c r="CS127" s="25"/>
      <c r="CT127" s="37"/>
      <c r="CU127" s="10"/>
      <c r="CV127" s="11"/>
      <c r="CW127" s="61">
        <f t="shared" si="1912"/>
        <v>607</v>
      </c>
      <c r="CX127" s="61">
        <f t="shared" si="1913"/>
        <v>52</v>
      </c>
      <c r="CY127" s="11">
        <v>385</v>
      </c>
      <c r="CZ127" s="12">
        <f t="shared" si="1847"/>
        <v>0.67710049423393737</v>
      </c>
      <c r="DA127" s="11">
        <v>26</v>
      </c>
      <c r="DB127" s="12">
        <f t="shared" si="1848"/>
        <v>6.3260340632603412E-2</v>
      </c>
      <c r="DC127" s="13"/>
      <c r="DD127" s="11"/>
      <c r="DE127" s="25"/>
      <c r="DF127" s="37"/>
      <c r="DG127" s="10"/>
      <c r="DH127" s="11"/>
      <c r="DI127" s="61">
        <f t="shared" si="1914"/>
        <v>604</v>
      </c>
      <c r="DJ127" s="61">
        <f t="shared" si="1915"/>
        <v>52</v>
      </c>
      <c r="DK127" s="11">
        <v>366</v>
      </c>
      <c r="DL127" s="12">
        <f t="shared" si="1849"/>
        <v>0.66390728476821192</v>
      </c>
      <c r="DM127" s="11">
        <v>35</v>
      </c>
      <c r="DN127" s="12">
        <f t="shared" si="1850"/>
        <v>8.7281795511221949E-2</v>
      </c>
      <c r="DO127" s="13"/>
      <c r="DP127" s="11"/>
      <c r="DQ127" s="25"/>
      <c r="DR127" s="37"/>
      <c r="DS127" s="10"/>
      <c r="DT127" s="11"/>
      <c r="DU127" s="61">
        <f t="shared" si="1916"/>
        <v>142</v>
      </c>
      <c r="DV127" s="61">
        <f t="shared" si="1917"/>
        <v>10</v>
      </c>
      <c r="DW127" s="11">
        <v>95</v>
      </c>
      <c r="DX127" s="12">
        <f t="shared" si="1851"/>
        <v>0.75352112676056338</v>
      </c>
      <c r="DY127" s="11">
        <v>12</v>
      </c>
      <c r="DZ127" s="12">
        <f t="shared" si="1852"/>
        <v>0.11214953271028037</v>
      </c>
      <c r="EA127" s="13"/>
      <c r="EB127" s="11"/>
      <c r="EC127" s="25"/>
      <c r="ED127" s="37"/>
      <c r="EE127" s="10"/>
      <c r="EF127" s="11"/>
      <c r="EG127" s="61">
        <f t="shared" si="1918"/>
        <v>607</v>
      </c>
      <c r="EH127" s="61">
        <f t="shared" si="1919"/>
        <v>51</v>
      </c>
      <c r="EI127" s="11">
        <v>395</v>
      </c>
      <c r="EJ127" s="12">
        <f t="shared" si="1853"/>
        <v>0.69522240527182866</v>
      </c>
      <c r="EK127" s="11">
        <v>27</v>
      </c>
      <c r="EL127" s="12">
        <f t="shared" si="1854"/>
        <v>6.398104265402843E-2</v>
      </c>
      <c r="EM127" s="13"/>
      <c r="EN127" s="11"/>
      <c r="EO127" s="25"/>
      <c r="EP127" s="37"/>
      <c r="EQ127" s="10"/>
      <c r="ER127" s="11"/>
      <c r="ES127" s="61">
        <f t="shared" si="1920"/>
        <v>606</v>
      </c>
      <c r="ET127" s="61">
        <f t="shared" si="1921"/>
        <v>51</v>
      </c>
      <c r="EU127" s="11">
        <v>401</v>
      </c>
      <c r="EV127" s="12">
        <f t="shared" si="1855"/>
        <v>0.68976897689768979</v>
      </c>
      <c r="EW127" s="11">
        <v>17</v>
      </c>
      <c r="EX127" s="12">
        <f t="shared" si="1856"/>
        <v>4.0669856459330141E-2</v>
      </c>
      <c r="EY127" s="13"/>
      <c r="EZ127" s="11"/>
      <c r="FA127" s="25"/>
      <c r="FB127" s="37"/>
      <c r="FC127" s="10">
        <v>2</v>
      </c>
      <c r="FD127" s="11"/>
      <c r="FE127" s="61">
        <f t="shared" si="1922"/>
        <v>599</v>
      </c>
      <c r="FF127" s="61">
        <f t="shared" si="1923"/>
        <v>52</v>
      </c>
      <c r="FG127" s="11">
        <v>380</v>
      </c>
      <c r="FH127" s="12">
        <f t="shared" si="1857"/>
        <v>0.67612687813021699</v>
      </c>
      <c r="FI127" s="11">
        <v>25</v>
      </c>
      <c r="FJ127" s="12">
        <f t="shared" si="1858"/>
        <v>6.1728395061728392E-2</v>
      </c>
      <c r="FK127" s="13"/>
      <c r="FL127" s="11"/>
      <c r="FM127" s="25"/>
      <c r="FN127" s="37"/>
      <c r="FO127" s="10"/>
      <c r="FP127" s="11"/>
      <c r="FQ127" s="61">
        <f t="shared" si="1924"/>
        <v>614</v>
      </c>
      <c r="FR127" s="61">
        <f t="shared" si="1925"/>
        <v>55</v>
      </c>
      <c r="FS127" s="11">
        <v>374</v>
      </c>
      <c r="FT127" s="12">
        <f t="shared" si="1859"/>
        <v>0.65472312703583058</v>
      </c>
      <c r="FU127" s="11">
        <v>28</v>
      </c>
      <c r="FV127" s="12">
        <f t="shared" si="1860"/>
        <v>6.965174129353234E-2</v>
      </c>
      <c r="FW127" s="13"/>
      <c r="FX127" s="11"/>
      <c r="FY127" s="25"/>
      <c r="FZ127" s="37"/>
      <c r="GA127" s="10"/>
      <c r="GB127" s="11"/>
      <c r="GC127" s="61">
        <f t="shared" si="1926"/>
        <v>603</v>
      </c>
      <c r="GD127" s="61">
        <f t="shared" si="1927"/>
        <v>55</v>
      </c>
      <c r="GE127" s="11">
        <v>413</v>
      </c>
      <c r="GF127" s="12">
        <f t="shared" si="1861"/>
        <v>0.72139303482587069</v>
      </c>
      <c r="GG127" s="11">
        <v>22</v>
      </c>
      <c r="GH127" s="12">
        <f t="shared" si="1862"/>
        <v>5.057471264367816E-2</v>
      </c>
      <c r="GI127" s="13"/>
      <c r="GJ127" s="11"/>
      <c r="GK127" s="25"/>
      <c r="GL127" s="37"/>
      <c r="GM127" s="10">
        <v>2</v>
      </c>
      <c r="GN127" s="11"/>
      <c r="GO127" s="61">
        <f t="shared" si="1928"/>
        <v>610</v>
      </c>
      <c r="GP127" s="61">
        <f t="shared" si="1929"/>
        <v>55</v>
      </c>
      <c r="GQ127" s="11">
        <v>399</v>
      </c>
      <c r="GR127" s="12">
        <f t="shared" si="1863"/>
        <v>0.68852459016393441</v>
      </c>
      <c r="GS127" s="11">
        <v>21</v>
      </c>
      <c r="GT127" s="12">
        <f t="shared" si="1864"/>
        <v>0.05</v>
      </c>
      <c r="GU127" s="13"/>
      <c r="GV127" s="11"/>
      <c r="GW127" s="25"/>
      <c r="GX127" s="37"/>
      <c r="GY127" s="10">
        <v>3</v>
      </c>
      <c r="GZ127" s="11"/>
      <c r="HA127" s="61">
        <f t="shared" si="1930"/>
        <v>126</v>
      </c>
      <c r="HB127" s="61">
        <f t="shared" si="1931"/>
        <v>12</v>
      </c>
      <c r="HC127" s="11">
        <v>74</v>
      </c>
      <c r="HD127" s="12">
        <f t="shared" si="1865"/>
        <v>0.65873015873015872</v>
      </c>
      <c r="HE127" s="11">
        <v>9</v>
      </c>
      <c r="HF127" s="12">
        <f t="shared" si="1866"/>
        <v>0.10843373493975904</v>
      </c>
      <c r="HG127" s="13"/>
      <c r="HH127" s="11"/>
      <c r="HI127" s="25"/>
      <c r="HJ127" s="37"/>
      <c r="HK127" s="10"/>
      <c r="HL127" s="11"/>
      <c r="HM127" s="61">
        <f t="shared" si="1932"/>
        <v>613</v>
      </c>
      <c r="HN127" s="61">
        <f t="shared" si="1933"/>
        <v>54</v>
      </c>
      <c r="HO127" s="11">
        <v>381</v>
      </c>
      <c r="HP127" s="12">
        <f t="shared" si="1867"/>
        <v>0.68026101141924955</v>
      </c>
      <c r="HQ127" s="11">
        <v>36</v>
      </c>
      <c r="HR127" s="12">
        <f t="shared" si="1868"/>
        <v>8.6330935251798566E-2</v>
      </c>
      <c r="HS127" s="13"/>
      <c r="HT127" s="11"/>
      <c r="HU127" s="25"/>
      <c r="HV127" s="37"/>
      <c r="HW127" s="10"/>
      <c r="HX127" s="11"/>
      <c r="HY127" s="61">
        <f t="shared" si="1934"/>
        <v>605</v>
      </c>
      <c r="HZ127" s="61">
        <f t="shared" si="1935"/>
        <v>54</v>
      </c>
      <c r="IA127" s="11">
        <v>372</v>
      </c>
      <c r="IB127" s="12">
        <f t="shared" si="1869"/>
        <v>0.66942148760330578</v>
      </c>
      <c r="IC127" s="11">
        <v>33</v>
      </c>
      <c r="ID127" s="12">
        <f t="shared" si="1870"/>
        <v>8.1481481481481488E-2</v>
      </c>
      <c r="IE127" s="13"/>
      <c r="IF127" s="11"/>
      <c r="IG127" s="25"/>
      <c r="IH127" s="37"/>
      <c r="II127" s="10"/>
      <c r="IJ127" s="11"/>
      <c r="IK127" s="61">
        <f t="shared" si="1936"/>
        <v>611</v>
      </c>
      <c r="IL127" s="61">
        <f t="shared" si="1937"/>
        <v>55</v>
      </c>
      <c r="IM127" s="11">
        <v>376</v>
      </c>
      <c r="IN127" s="12">
        <f t="shared" si="1871"/>
        <v>0.65630114566284781</v>
      </c>
      <c r="IO127" s="11">
        <v>25</v>
      </c>
      <c r="IP127" s="12">
        <f t="shared" si="1872"/>
        <v>6.2344139650872821E-2</v>
      </c>
      <c r="IQ127" s="13"/>
      <c r="IR127" s="11"/>
      <c r="IS127" s="25"/>
      <c r="IT127" s="37"/>
      <c r="IU127" s="10"/>
      <c r="IV127" s="11">
        <v>88</v>
      </c>
      <c r="IW127" s="61">
        <f t="shared" si="1938"/>
        <v>0</v>
      </c>
      <c r="IX127" s="61">
        <f t="shared" si="1939"/>
        <v>0</v>
      </c>
      <c r="IY127" s="11"/>
      <c r="IZ127" s="12" t="e">
        <f t="shared" si="1873"/>
        <v>#DIV/0!</v>
      </c>
      <c r="JA127" s="11"/>
      <c r="JB127" s="12" t="e">
        <f t="shared" si="1874"/>
        <v>#DIV/0!</v>
      </c>
      <c r="JC127" s="13"/>
      <c r="JD127" s="11"/>
      <c r="JE127" s="25"/>
      <c r="JF127" s="37"/>
      <c r="JG127" s="10">
        <f t="shared" si="1940"/>
        <v>11</v>
      </c>
      <c r="JH127" s="14">
        <f t="shared" si="1941"/>
        <v>88</v>
      </c>
      <c r="JI127" s="373">
        <f t="shared" si="1875"/>
        <v>11321</v>
      </c>
      <c r="JJ127" s="11">
        <f t="shared" si="1776"/>
        <v>1000</v>
      </c>
      <c r="JK127" s="11">
        <f t="shared" si="1876"/>
        <v>7689</v>
      </c>
      <c r="JL127" s="79">
        <f t="shared" si="1877"/>
        <v>0.67918028442717071</v>
      </c>
      <c r="JM127" s="15">
        <f t="shared" si="1878"/>
        <v>497</v>
      </c>
      <c r="JN127" s="12">
        <f t="shared" si="1879"/>
        <v>6.4637794251528158E-2</v>
      </c>
      <c r="JO127" s="16">
        <v>61</v>
      </c>
      <c r="JP127" s="17">
        <v>7119</v>
      </c>
      <c r="JQ127" s="16">
        <f t="shared" si="1207"/>
        <v>92.586812329301608</v>
      </c>
      <c r="JR127" s="16">
        <v>133</v>
      </c>
      <c r="JS127" s="369">
        <f t="shared" si="1076"/>
        <v>0.26760563380281688</v>
      </c>
      <c r="JT127" s="23"/>
      <c r="JU127" s="399"/>
      <c r="JV127" s="404">
        <f t="shared" si="1881"/>
        <v>0.67558262711864403</v>
      </c>
      <c r="JW127" s="401">
        <f t="shared" si="1882"/>
        <v>0.6842944459208079</v>
      </c>
      <c r="JX127" s="406">
        <f t="shared" si="1883"/>
        <v>0.67768376520359597</v>
      </c>
      <c r="JY127" s="743"/>
      <c r="JZ127" s="690"/>
      <c r="KA127" s="746"/>
      <c r="KB127" s="719"/>
      <c r="KC127" s="716"/>
      <c r="KD127" s="716"/>
      <c r="KE127" s="716"/>
      <c r="KF127" s="716"/>
      <c r="KG127" s="760"/>
      <c r="KH127" s="758"/>
      <c r="KI127" s="67">
        <f t="shared" si="1890"/>
        <v>3</v>
      </c>
      <c r="KJ127" s="430">
        <f t="shared" ref="KJ127" si="1956">KI127/KB126</f>
        <v>7.9176563737133805E-4</v>
      </c>
      <c r="KK127" s="67">
        <f t="shared" si="1892"/>
        <v>3</v>
      </c>
      <c r="KL127" s="425">
        <f t="shared" ref="KL127" si="1957">KK127/KD126</f>
        <v>7.9281183932346721E-4</v>
      </c>
      <c r="KM127" s="67">
        <f t="shared" si="1894"/>
        <v>5</v>
      </c>
      <c r="KN127" s="425">
        <f>KM127/KF126</f>
        <v>1.3171759747102212E-3</v>
      </c>
    </row>
    <row r="128" spans="1:300" ht="20.25" thickTop="1" thickBot="1" x14ac:dyDescent="0.3">
      <c r="A128" s="734"/>
      <c r="B128" s="436">
        <f t="shared" si="1895"/>
        <v>45693</v>
      </c>
      <c r="C128" s="10">
        <v>1</v>
      </c>
      <c r="D128" s="11"/>
      <c r="E128" s="61">
        <f t="shared" si="1896"/>
        <v>600</v>
      </c>
      <c r="F128" s="61">
        <f t="shared" si="1897"/>
        <v>54</v>
      </c>
      <c r="G128" s="11">
        <v>391</v>
      </c>
      <c r="H128" s="12">
        <f t="shared" si="1831"/>
        <v>0.68666666666666665</v>
      </c>
      <c r="I128" s="11">
        <v>21</v>
      </c>
      <c r="J128" s="12">
        <f t="shared" si="1832"/>
        <v>5.0970873786407765E-2</v>
      </c>
      <c r="K128" s="13"/>
      <c r="L128" s="11"/>
      <c r="M128" s="38"/>
      <c r="N128" s="39"/>
      <c r="O128" s="10">
        <v>1</v>
      </c>
      <c r="P128" s="11"/>
      <c r="Q128" s="61">
        <f t="shared" si="1898"/>
        <v>612</v>
      </c>
      <c r="R128" s="61">
        <f t="shared" si="1899"/>
        <v>55</v>
      </c>
      <c r="S128" s="11">
        <v>379</v>
      </c>
      <c r="T128" s="12">
        <f t="shared" si="1833"/>
        <v>0.64869281045751637</v>
      </c>
      <c r="U128" s="11">
        <v>18</v>
      </c>
      <c r="V128" s="12">
        <f t="shared" si="1834"/>
        <v>4.534005037783375E-2</v>
      </c>
      <c r="W128" s="13"/>
      <c r="X128" s="11"/>
      <c r="Y128" s="38"/>
      <c r="Z128" s="39"/>
      <c r="AA128" s="10">
        <v>1</v>
      </c>
      <c r="AB128" s="11"/>
      <c r="AC128" s="61">
        <f t="shared" si="1900"/>
        <v>611</v>
      </c>
      <c r="AD128" s="61">
        <f t="shared" si="1901"/>
        <v>55</v>
      </c>
      <c r="AE128" s="11">
        <v>363</v>
      </c>
      <c r="AF128" s="12">
        <f t="shared" si="1835"/>
        <v>0.64811783960720126</v>
      </c>
      <c r="AG128" s="11">
        <v>33</v>
      </c>
      <c r="AH128" s="12">
        <f t="shared" si="1836"/>
        <v>8.3333333333333329E-2</v>
      </c>
      <c r="AI128" s="13"/>
      <c r="AJ128" s="11"/>
      <c r="AK128" s="38"/>
      <c r="AL128" s="39"/>
      <c r="AM128" s="10"/>
      <c r="AN128" s="11"/>
      <c r="AO128" s="61">
        <f t="shared" si="1902"/>
        <v>132</v>
      </c>
      <c r="AP128" s="61">
        <f t="shared" si="1903"/>
        <v>13</v>
      </c>
      <c r="AQ128" s="11">
        <v>88</v>
      </c>
      <c r="AR128" s="12">
        <f t="shared" si="1837"/>
        <v>0.71212121212121215</v>
      </c>
      <c r="AS128" s="11">
        <v>6</v>
      </c>
      <c r="AT128" s="12">
        <f t="shared" si="1838"/>
        <v>6.3829787234042548E-2</v>
      </c>
      <c r="AU128" s="13"/>
      <c r="AV128" s="11"/>
      <c r="AW128" s="38"/>
      <c r="AX128" s="39"/>
      <c r="AY128" s="10"/>
      <c r="AZ128" s="11"/>
      <c r="BA128" s="61">
        <f t="shared" si="1904"/>
        <v>604</v>
      </c>
      <c r="BB128" s="61">
        <f t="shared" si="1905"/>
        <v>55</v>
      </c>
      <c r="BC128" s="11">
        <v>384</v>
      </c>
      <c r="BD128" s="12">
        <f t="shared" si="1839"/>
        <v>0.67052980132450335</v>
      </c>
      <c r="BE128" s="11">
        <v>21</v>
      </c>
      <c r="BF128" s="12">
        <f t="shared" si="1840"/>
        <v>5.185185185185185E-2</v>
      </c>
      <c r="BG128" s="13"/>
      <c r="BH128" s="11"/>
      <c r="BI128" s="38"/>
      <c r="BJ128" s="39"/>
      <c r="BK128" s="10">
        <v>1</v>
      </c>
      <c r="BL128" s="11"/>
      <c r="BM128" s="61">
        <f t="shared" si="1906"/>
        <v>608</v>
      </c>
      <c r="BN128" s="61">
        <f t="shared" si="1907"/>
        <v>54</v>
      </c>
      <c r="BO128" s="11">
        <v>398</v>
      </c>
      <c r="BP128" s="12">
        <f t="shared" si="1841"/>
        <v>0.67434210526315785</v>
      </c>
      <c r="BQ128" s="11">
        <v>12</v>
      </c>
      <c r="BR128" s="12">
        <f t="shared" si="1842"/>
        <v>2.9268292682926831E-2</v>
      </c>
      <c r="BS128" s="13"/>
      <c r="BT128" s="11"/>
      <c r="BU128" s="38"/>
      <c r="BV128" s="39"/>
      <c r="BW128" s="10">
        <v>1</v>
      </c>
      <c r="BX128" s="11"/>
      <c r="BY128" s="61">
        <f t="shared" si="1908"/>
        <v>604</v>
      </c>
      <c r="BZ128" s="61">
        <f t="shared" si="1909"/>
        <v>55</v>
      </c>
      <c r="CA128" s="11">
        <v>358</v>
      </c>
      <c r="CB128" s="12">
        <f t="shared" si="1843"/>
        <v>0.64900662251655628</v>
      </c>
      <c r="CC128" s="11">
        <v>34</v>
      </c>
      <c r="CD128" s="12">
        <f t="shared" si="1844"/>
        <v>8.673469387755102E-2</v>
      </c>
      <c r="CE128" s="13"/>
      <c r="CF128" s="11"/>
      <c r="CG128" s="38"/>
      <c r="CH128" s="39"/>
      <c r="CI128" s="10">
        <v>1</v>
      </c>
      <c r="CJ128" s="11"/>
      <c r="CK128" s="61">
        <f t="shared" si="1910"/>
        <v>597</v>
      </c>
      <c r="CL128" s="61">
        <f t="shared" si="1911"/>
        <v>51</v>
      </c>
      <c r="CM128" s="11">
        <v>383</v>
      </c>
      <c r="CN128" s="12">
        <f t="shared" si="1845"/>
        <v>0.68006700167504186</v>
      </c>
      <c r="CO128" s="11">
        <v>23</v>
      </c>
      <c r="CP128" s="12">
        <f t="shared" si="1846"/>
        <v>5.6650246305418719E-2</v>
      </c>
      <c r="CQ128" s="13"/>
      <c r="CR128" s="11"/>
      <c r="CS128" s="38"/>
      <c r="CT128" s="39"/>
      <c r="CU128" s="10"/>
      <c r="CV128" s="11"/>
      <c r="CW128" s="61">
        <f t="shared" si="1912"/>
        <v>607</v>
      </c>
      <c r="CX128" s="61">
        <f t="shared" si="1913"/>
        <v>52</v>
      </c>
      <c r="CY128" s="11">
        <v>365</v>
      </c>
      <c r="CZ128" s="12">
        <f t="shared" si="1847"/>
        <v>0.63097199341021415</v>
      </c>
      <c r="DA128" s="11">
        <v>18</v>
      </c>
      <c r="DB128" s="12">
        <f t="shared" si="1848"/>
        <v>4.6997389033942558E-2</v>
      </c>
      <c r="DC128" s="13"/>
      <c r="DD128" s="11"/>
      <c r="DE128" s="38"/>
      <c r="DF128" s="39"/>
      <c r="DG128" s="10"/>
      <c r="DH128" s="11"/>
      <c r="DI128" s="61">
        <f t="shared" si="1914"/>
        <v>604</v>
      </c>
      <c r="DJ128" s="61">
        <f t="shared" si="1915"/>
        <v>52</v>
      </c>
      <c r="DK128" s="11">
        <v>361</v>
      </c>
      <c r="DL128" s="12">
        <f t="shared" si="1849"/>
        <v>0.6572847682119205</v>
      </c>
      <c r="DM128" s="11">
        <v>36</v>
      </c>
      <c r="DN128" s="12">
        <f t="shared" si="1850"/>
        <v>9.06801007556675E-2</v>
      </c>
      <c r="DO128" s="13"/>
      <c r="DP128" s="11"/>
      <c r="DQ128" s="38"/>
      <c r="DR128" s="39"/>
      <c r="DS128" s="10"/>
      <c r="DT128" s="11"/>
      <c r="DU128" s="61">
        <f t="shared" si="1916"/>
        <v>142</v>
      </c>
      <c r="DV128" s="61">
        <f t="shared" si="1917"/>
        <v>10</v>
      </c>
      <c r="DW128" s="11">
        <v>102</v>
      </c>
      <c r="DX128" s="12">
        <f t="shared" si="1851"/>
        <v>0.79577464788732399</v>
      </c>
      <c r="DY128" s="11">
        <v>11</v>
      </c>
      <c r="DZ128" s="12">
        <f t="shared" si="1852"/>
        <v>9.7345132743362831E-2</v>
      </c>
      <c r="EA128" s="13"/>
      <c r="EB128" s="11"/>
      <c r="EC128" s="38"/>
      <c r="ED128" s="39"/>
      <c r="EE128" s="10"/>
      <c r="EF128" s="11"/>
      <c r="EG128" s="61">
        <f t="shared" si="1918"/>
        <v>607</v>
      </c>
      <c r="EH128" s="61">
        <f t="shared" si="1919"/>
        <v>51</v>
      </c>
      <c r="EI128" s="11">
        <v>365</v>
      </c>
      <c r="EJ128" s="12">
        <f t="shared" si="1853"/>
        <v>0.6392092257001647</v>
      </c>
      <c r="EK128" s="11">
        <v>23</v>
      </c>
      <c r="EL128" s="12">
        <f t="shared" si="1854"/>
        <v>5.9278350515463915E-2</v>
      </c>
      <c r="EM128" s="13"/>
      <c r="EN128" s="11"/>
      <c r="EO128" s="38"/>
      <c r="EP128" s="39"/>
      <c r="EQ128" s="10"/>
      <c r="ER128" s="11"/>
      <c r="ES128" s="61">
        <f t="shared" si="1920"/>
        <v>606</v>
      </c>
      <c r="ET128" s="61">
        <f t="shared" si="1921"/>
        <v>51</v>
      </c>
      <c r="EU128" s="11">
        <v>371</v>
      </c>
      <c r="EV128" s="12">
        <f t="shared" si="1855"/>
        <v>0.64191419141914197</v>
      </c>
      <c r="EW128" s="11">
        <v>18</v>
      </c>
      <c r="EX128" s="12">
        <f t="shared" si="1856"/>
        <v>4.6272493573264781E-2</v>
      </c>
      <c r="EY128" s="13"/>
      <c r="EZ128" s="11"/>
      <c r="FA128" s="38"/>
      <c r="FB128" s="39"/>
      <c r="FC128" s="10"/>
      <c r="FD128" s="11"/>
      <c r="FE128" s="61">
        <f t="shared" si="1922"/>
        <v>599</v>
      </c>
      <c r="FF128" s="61">
        <f t="shared" si="1923"/>
        <v>52</v>
      </c>
      <c r="FG128" s="11">
        <v>382</v>
      </c>
      <c r="FH128" s="12">
        <f t="shared" si="1857"/>
        <v>0.66110183639399001</v>
      </c>
      <c r="FI128" s="11">
        <v>14</v>
      </c>
      <c r="FJ128" s="12">
        <f t="shared" si="1858"/>
        <v>3.5353535353535352E-2</v>
      </c>
      <c r="FK128" s="13"/>
      <c r="FL128" s="11"/>
      <c r="FM128" s="38"/>
      <c r="FN128" s="39"/>
      <c r="FO128" s="10">
        <v>2</v>
      </c>
      <c r="FP128" s="11"/>
      <c r="FQ128" s="61">
        <f t="shared" si="1924"/>
        <v>612</v>
      </c>
      <c r="FR128" s="61">
        <f t="shared" si="1925"/>
        <v>55</v>
      </c>
      <c r="FS128" s="11">
        <v>346</v>
      </c>
      <c r="FT128" s="12">
        <f t="shared" si="1859"/>
        <v>0.62254901960784315</v>
      </c>
      <c r="FU128" s="11">
        <v>35</v>
      </c>
      <c r="FV128" s="12">
        <f t="shared" si="1860"/>
        <v>9.1863517060367453E-2</v>
      </c>
      <c r="FW128" s="13"/>
      <c r="FX128" s="11"/>
      <c r="FY128" s="38"/>
      <c r="FZ128" s="39"/>
      <c r="GA128" s="10"/>
      <c r="GB128" s="11"/>
      <c r="GC128" s="61">
        <f t="shared" si="1926"/>
        <v>603</v>
      </c>
      <c r="GD128" s="61">
        <f t="shared" si="1927"/>
        <v>55</v>
      </c>
      <c r="GE128" s="11">
        <v>376</v>
      </c>
      <c r="GF128" s="12">
        <f t="shared" si="1861"/>
        <v>0.66832504145936977</v>
      </c>
      <c r="GG128" s="11">
        <v>27</v>
      </c>
      <c r="GH128" s="12">
        <f t="shared" si="1862"/>
        <v>6.699751861042183E-2</v>
      </c>
      <c r="GI128" s="13"/>
      <c r="GJ128" s="11"/>
      <c r="GK128" s="38"/>
      <c r="GL128" s="39"/>
      <c r="GM128" s="10"/>
      <c r="GN128" s="11"/>
      <c r="GO128" s="61">
        <f t="shared" si="1928"/>
        <v>610</v>
      </c>
      <c r="GP128" s="61">
        <f t="shared" si="1929"/>
        <v>55</v>
      </c>
      <c r="GQ128" s="11">
        <v>390</v>
      </c>
      <c r="GR128" s="12">
        <f t="shared" si="1863"/>
        <v>0.68196721311475406</v>
      </c>
      <c r="GS128" s="11">
        <v>26</v>
      </c>
      <c r="GT128" s="12">
        <f t="shared" si="1864"/>
        <v>6.25E-2</v>
      </c>
      <c r="GU128" s="13"/>
      <c r="GV128" s="11"/>
      <c r="GW128" s="38"/>
      <c r="GX128" s="39"/>
      <c r="GY128" s="10"/>
      <c r="GZ128" s="11"/>
      <c r="HA128" s="61">
        <f t="shared" si="1930"/>
        <v>126</v>
      </c>
      <c r="HB128" s="61">
        <f t="shared" si="1931"/>
        <v>12</v>
      </c>
      <c r="HC128" s="11">
        <v>75</v>
      </c>
      <c r="HD128" s="12">
        <f t="shared" si="1865"/>
        <v>0.7142857142857143</v>
      </c>
      <c r="HE128" s="11">
        <v>15</v>
      </c>
      <c r="HF128" s="12">
        <f t="shared" si="1866"/>
        <v>0.16666666666666666</v>
      </c>
      <c r="HG128" s="13"/>
      <c r="HH128" s="11"/>
      <c r="HI128" s="38"/>
      <c r="HJ128" s="39"/>
      <c r="HK128" s="10"/>
      <c r="HL128" s="11"/>
      <c r="HM128" s="61">
        <f t="shared" si="1932"/>
        <v>613</v>
      </c>
      <c r="HN128" s="61">
        <f t="shared" si="1933"/>
        <v>54</v>
      </c>
      <c r="HO128" s="11">
        <v>388</v>
      </c>
      <c r="HP128" s="12">
        <f t="shared" si="1867"/>
        <v>0.68678629690048942</v>
      </c>
      <c r="HQ128" s="11">
        <v>33</v>
      </c>
      <c r="HR128" s="12">
        <f t="shared" si="1868"/>
        <v>7.8384798099762468E-2</v>
      </c>
      <c r="HS128" s="13"/>
      <c r="HT128" s="11"/>
      <c r="HU128" s="38"/>
      <c r="HV128" s="39"/>
      <c r="HW128" s="10"/>
      <c r="HX128" s="11"/>
      <c r="HY128" s="61">
        <f t="shared" si="1934"/>
        <v>605</v>
      </c>
      <c r="HZ128" s="61">
        <f t="shared" si="1935"/>
        <v>54</v>
      </c>
      <c r="IA128" s="11">
        <v>394</v>
      </c>
      <c r="IB128" s="12">
        <f t="shared" si="1869"/>
        <v>0.69421487603305787</v>
      </c>
      <c r="IC128" s="11">
        <v>26</v>
      </c>
      <c r="ID128" s="12">
        <f t="shared" si="1870"/>
        <v>6.1904761904761907E-2</v>
      </c>
      <c r="IE128" s="13"/>
      <c r="IF128" s="11"/>
      <c r="IG128" s="38"/>
      <c r="IH128" s="39"/>
      <c r="II128" s="10"/>
      <c r="IJ128" s="11"/>
      <c r="IK128" s="61">
        <f t="shared" si="1936"/>
        <v>611</v>
      </c>
      <c r="IL128" s="61">
        <f t="shared" si="1937"/>
        <v>55</v>
      </c>
      <c r="IM128" s="11">
        <v>355</v>
      </c>
      <c r="IN128" s="12">
        <f t="shared" si="1871"/>
        <v>0.63011456628477902</v>
      </c>
      <c r="IO128" s="11">
        <v>30</v>
      </c>
      <c r="IP128" s="12">
        <f t="shared" si="1872"/>
        <v>7.792207792207792E-2</v>
      </c>
      <c r="IQ128" s="13"/>
      <c r="IR128" s="11"/>
      <c r="IS128" s="38"/>
      <c r="IT128" s="39"/>
      <c r="IU128" s="10"/>
      <c r="IV128" s="11"/>
      <c r="IW128" s="61">
        <f t="shared" si="1938"/>
        <v>0</v>
      </c>
      <c r="IX128" s="61">
        <f t="shared" si="1939"/>
        <v>0</v>
      </c>
      <c r="IY128" s="11"/>
      <c r="IZ128" s="12" t="e">
        <f t="shared" si="1873"/>
        <v>#DIV/0!</v>
      </c>
      <c r="JA128" s="11"/>
      <c r="JB128" s="12" t="e">
        <f t="shared" si="1874"/>
        <v>#DIV/0!</v>
      </c>
      <c r="JC128" s="13"/>
      <c r="JD128" s="11"/>
      <c r="JE128" s="38"/>
      <c r="JF128" s="39"/>
      <c r="JG128" s="10">
        <f t="shared" si="1940"/>
        <v>8</v>
      </c>
      <c r="JH128" s="14">
        <f t="shared" si="1941"/>
        <v>0</v>
      </c>
      <c r="JI128" s="373">
        <f t="shared" si="1875"/>
        <v>11313</v>
      </c>
      <c r="JJ128" s="11">
        <f t="shared" si="1776"/>
        <v>1000</v>
      </c>
      <c r="JK128" s="11">
        <f t="shared" si="1876"/>
        <v>7494</v>
      </c>
      <c r="JL128" s="616">
        <f t="shared" si="1877"/>
        <v>0.66242376027578886</v>
      </c>
      <c r="JM128" s="11">
        <f t="shared" si="1878"/>
        <v>480</v>
      </c>
      <c r="JN128" s="616">
        <f t="shared" si="1879"/>
        <v>6.4051240992794231E-2</v>
      </c>
      <c r="JO128" s="13">
        <v>619</v>
      </c>
      <c r="JP128" s="617">
        <v>7030</v>
      </c>
      <c r="JQ128" s="13">
        <f t="shared" si="1207"/>
        <v>93.808380037363222</v>
      </c>
      <c r="JR128" s="13">
        <v>186</v>
      </c>
      <c r="JS128" s="618">
        <f t="shared" si="1076"/>
        <v>0.38750000000000001</v>
      </c>
      <c r="JT128" s="23"/>
      <c r="JU128" s="399"/>
      <c r="JV128" s="404">
        <f t="shared" si="1881"/>
        <v>0.66454521347122775</v>
      </c>
      <c r="JW128" s="401">
        <f t="shared" si="1882"/>
        <v>0.65709728867623607</v>
      </c>
      <c r="JX128" s="406">
        <f t="shared" si="1883"/>
        <v>0.66560846560846565</v>
      </c>
      <c r="JY128" s="743"/>
      <c r="JZ128" s="690"/>
      <c r="KA128" s="746"/>
      <c r="KB128" s="718">
        <f t="shared" ref="KB128" si="1958">KB119+KB124</f>
        <v>174</v>
      </c>
      <c r="KC128" s="763">
        <f t="shared" ref="KC128" si="1959">KB128/$KB$10</f>
        <v>4.4106463878326993E-2</v>
      </c>
      <c r="KD128" s="714">
        <f t="shared" ref="KD128" si="1960">KD119+KD124</f>
        <v>180</v>
      </c>
      <c r="KE128" s="763">
        <f t="shared" ref="KE128" si="1961">KD128/$KD$10</f>
        <v>4.5662100456621002E-2</v>
      </c>
      <c r="KF128" s="714">
        <f t="shared" ref="KF128" si="1962">KF119+KF124</f>
        <v>167</v>
      </c>
      <c r="KG128" s="770">
        <f t="shared" ref="KG128" si="1963">KF128/$KF$10</f>
        <v>4.2310615657461366E-2</v>
      </c>
      <c r="KH128" s="761" t="s">
        <v>144</v>
      </c>
      <c r="KI128" s="304">
        <f t="shared" si="1890"/>
        <v>4</v>
      </c>
      <c r="KJ128" s="431">
        <f t="shared" ref="KJ128" si="1964">KI128/KB126</f>
        <v>1.0556875164951175E-3</v>
      </c>
      <c r="KK128" s="304">
        <f t="shared" si="1892"/>
        <v>1</v>
      </c>
      <c r="KL128" s="422">
        <f t="shared" ref="KL128" si="1965">KK128/KD126</f>
        <v>2.6427061310782242E-4</v>
      </c>
      <c r="KM128" s="304">
        <f t="shared" si="1894"/>
        <v>2</v>
      </c>
      <c r="KN128" s="422">
        <f>KM128/KF126</f>
        <v>5.2687038988408848E-4</v>
      </c>
    </row>
    <row r="129" spans="1:300" ht="19.5" thickBot="1" x14ac:dyDescent="0.3">
      <c r="A129" s="734"/>
      <c r="B129" s="437"/>
      <c r="C129" s="26">
        <f>SUM(C122:C128)</f>
        <v>1</v>
      </c>
      <c r="D129" s="27">
        <f>SUM(D122:D128)</f>
        <v>0</v>
      </c>
      <c r="E129" s="27"/>
      <c r="F129" s="27"/>
      <c r="G129" s="27">
        <f>SUM(G122:G128)</f>
        <v>2812</v>
      </c>
      <c r="H129" s="28">
        <f>((G129+I129)/7)/E128</f>
        <v>0.71404761904761904</v>
      </c>
      <c r="I129" s="27">
        <f>SUM(I122:I128)</f>
        <v>187</v>
      </c>
      <c r="J129" s="28">
        <f>(I129/(I129+G129))</f>
        <v>6.235411803934645E-2</v>
      </c>
      <c r="K129" s="27"/>
      <c r="L129" s="27"/>
      <c r="M129" s="29" t="e">
        <f>M127/M126*100-100</f>
        <v>#DIV/0!</v>
      </c>
      <c r="N129" s="60" t="e">
        <f>N127/N126*100-100</f>
        <v>#DIV/0!</v>
      </c>
      <c r="O129" s="26">
        <f>SUM(O122:O128)</f>
        <v>2</v>
      </c>
      <c r="P129" s="27">
        <f>SUM(P122:P128)</f>
        <v>0</v>
      </c>
      <c r="Q129" s="27"/>
      <c r="R129" s="27"/>
      <c r="S129" s="27">
        <f>SUM(S122:S128)</f>
        <v>2768</v>
      </c>
      <c r="T129" s="28">
        <f>((S129+U129)/7)/Q128</f>
        <v>0.68020541549953317</v>
      </c>
      <c r="U129" s="27">
        <f>SUM(U122:U128)</f>
        <v>146</v>
      </c>
      <c r="V129" s="28">
        <f>(U129/(U129+S129))</f>
        <v>5.0102951269732326E-2</v>
      </c>
      <c r="W129" s="27"/>
      <c r="X129" s="27"/>
      <c r="Y129" s="29" t="e">
        <f>Y127/Y126*100-100</f>
        <v>#DIV/0!</v>
      </c>
      <c r="Z129" s="60" t="e">
        <f>Z127/Z126*100-100</f>
        <v>#DIV/0!</v>
      </c>
      <c r="AA129" s="26">
        <f>SUM(AA122:AA128)</f>
        <v>1</v>
      </c>
      <c r="AB129" s="27">
        <f>SUM(AB122:AB128)</f>
        <v>0</v>
      </c>
      <c r="AC129" s="27"/>
      <c r="AD129" s="27"/>
      <c r="AE129" s="27">
        <f>SUM(AE122:AE128)</f>
        <v>2541</v>
      </c>
      <c r="AF129" s="28">
        <f>((AE129+AG129)/7)/AC128</f>
        <v>0.63899929857376669</v>
      </c>
      <c r="AG129" s="27">
        <f>SUM(AG122:AG128)</f>
        <v>192</v>
      </c>
      <c r="AH129" s="28">
        <f>(AG129/(AG129+AE129))</f>
        <v>7.025246981339188E-2</v>
      </c>
      <c r="AI129" s="27"/>
      <c r="AJ129" s="27"/>
      <c r="AK129" s="29" t="e">
        <f>AK127/AK126*100-100</f>
        <v>#DIV/0!</v>
      </c>
      <c r="AL129" s="60" t="e">
        <f>AL127/AL126*100-100</f>
        <v>#DIV/0!</v>
      </c>
      <c r="AM129" s="26">
        <f>SUM(AM122:AM128)</f>
        <v>7</v>
      </c>
      <c r="AN129" s="27">
        <f>SUM(AN122:AN128)</f>
        <v>1</v>
      </c>
      <c r="AO129" s="27"/>
      <c r="AP129" s="27"/>
      <c r="AQ129" s="27">
        <f>SUM(AQ122:AQ128)</f>
        <v>603</v>
      </c>
      <c r="AR129" s="28">
        <f>((AQ129+AS129)/7)/AO128</f>
        <v>0.72510822510822504</v>
      </c>
      <c r="AS129" s="27">
        <f>SUM(AS122:AS128)</f>
        <v>67</v>
      </c>
      <c r="AT129" s="28">
        <f>(AS129/(AS129+AQ129))</f>
        <v>0.1</v>
      </c>
      <c r="AU129" s="27"/>
      <c r="AV129" s="27"/>
      <c r="AW129" s="29" t="e">
        <f>AW127/AW126*100-100</f>
        <v>#DIV/0!</v>
      </c>
      <c r="AX129" s="60" t="e">
        <f>AX127/AX126*100-100</f>
        <v>#DIV/0!</v>
      </c>
      <c r="AY129" s="26">
        <f>SUM(AY122:AY128)</f>
        <v>1</v>
      </c>
      <c r="AZ129" s="27">
        <f>SUM(AZ122:AZ128)</f>
        <v>0</v>
      </c>
      <c r="BA129" s="27"/>
      <c r="BB129" s="27"/>
      <c r="BC129" s="27">
        <f>SUM(BC122:BC128)</f>
        <v>2601</v>
      </c>
      <c r="BD129" s="28">
        <f>((BC129+BE129)/7)/BA128</f>
        <v>0.65208136234626302</v>
      </c>
      <c r="BE129" s="27">
        <f>SUM(BE122:BE128)</f>
        <v>156</v>
      </c>
      <c r="BF129" s="28">
        <f>(BE129/(BE129+BC129))</f>
        <v>5.6583242655059846E-2</v>
      </c>
      <c r="BG129" s="27"/>
      <c r="BH129" s="27"/>
      <c r="BI129" s="29" t="e">
        <f>BI127/BI126*100-100</f>
        <v>#DIV/0!</v>
      </c>
      <c r="BJ129" s="60" t="e">
        <f>BJ127/BJ126*100-100</f>
        <v>#DIV/0!</v>
      </c>
      <c r="BK129" s="26">
        <f>SUM(BK122:BK128)</f>
        <v>2</v>
      </c>
      <c r="BL129" s="27">
        <f>SUM(BL122:BL128)</f>
        <v>0</v>
      </c>
      <c r="BM129" s="27"/>
      <c r="BN129" s="27"/>
      <c r="BO129" s="27">
        <f>SUM(BO122:BO128)</f>
        <v>2746</v>
      </c>
      <c r="BP129" s="28">
        <f>((BO129+BQ129)/7)/BM128</f>
        <v>0.6773966165413533</v>
      </c>
      <c r="BQ129" s="27">
        <f>SUM(BQ122:BQ128)</f>
        <v>137</v>
      </c>
      <c r="BR129" s="28">
        <f>(BQ129/(BQ129+BO129))</f>
        <v>4.7519944502254594E-2</v>
      </c>
      <c r="BS129" s="27"/>
      <c r="BT129" s="27"/>
      <c r="BU129" s="29" t="e">
        <f>BU127/BU126*100-100</f>
        <v>#DIV/0!</v>
      </c>
      <c r="BV129" s="60" t="e">
        <f>BV127/BV126*100-100</f>
        <v>#DIV/0!</v>
      </c>
      <c r="BW129" s="26">
        <f>SUM(BW122:BW128)</f>
        <v>4</v>
      </c>
      <c r="BX129" s="27">
        <f>SUM(BX122:BX128)</f>
        <v>0</v>
      </c>
      <c r="BY129" s="27"/>
      <c r="BZ129" s="27"/>
      <c r="CA129" s="27">
        <f>SUM(CA122:CA128)</f>
        <v>2647</v>
      </c>
      <c r="CB129" s="28">
        <f>((CA129+CC129)/7)/BY128</f>
        <v>0.68401135288552506</v>
      </c>
      <c r="CC129" s="27">
        <f>SUM(CC122:CC128)</f>
        <v>245</v>
      </c>
      <c r="CD129" s="28">
        <f>(CC129/(CC129+CA129))</f>
        <v>8.4716459197787003E-2</v>
      </c>
      <c r="CE129" s="27"/>
      <c r="CF129" s="27"/>
      <c r="CG129" s="29" t="e">
        <f>CG127/CG126*100-100</f>
        <v>#DIV/0!</v>
      </c>
      <c r="CH129" s="60" t="e">
        <f>CH127/CH126*100-100</f>
        <v>#DIV/0!</v>
      </c>
      <c r="CI129" s="26">
        <f>SUM(CI122:CI128)</f>
        <v>7</v>
      </c>
      <c r="CJ129" s="27">
        <f>SUM(CJ122:CJ128)</f>
        <v>0</v>
      </c>
      <c r="CK129" s="27"/>
      <c r="CL129" s="27"/>
      <c r="CM129" s="27">
        <f>SUM(CM122:CM128)</f>
        <v>2588</v>
      </c>
      <c r="CN129" s="28">
        <f>((CM129+CO129)/7)/CK128</f>
        <v>0.6652309164871979</v>
      </c>
      <c r="CO129" s="27">
        <f>SUM(CO122:CO128)</f>
        <v>192</v>
      </c>
      <c r="CP129" s="28">
        <f>(CO129/(CO129+CM129))</f>
        <v>6.9064748201438847E-2</v>
      </c>
      <c r="CQ129" s="27"/>
      <c r="CR129" s="27"/>
      <c r="CS129" s="29" t="e">
        <f>CS127/CS126*100-100</f>
        <v>#DIV/0!</v>
      </c>
      <c r="CT129" s="60" t="e">
        <f>CT127/CT126*100-100</f>
        <v>#DIV/0!</v>
      </c>
      <c r="CU129" s="26">
        <f>SUM(CU122:CU128)</f>
        <v>2</v>
      </c>
      <c r="CV129" s="27">
        <f>SUM(CV122:CV128)</f>
        <v>0</v>
      </c>
      <c r="CW129" s="27"/>
      <c r="CX129" s="27"/>
      <c r="CY129" s="27">
        <f>SUM(CY122:CY128)</f>
        <v>2583</v>
      </c>
      <c r="CZ129" s="28">
        <f>((CY129+DA129)/7)/CW128</f>
        <v>0.65262414685808434</v>
      </c>
      <c r="DA129" s="27">
        <f>SUM(DA122:DA128)</f>
        <v>190</v>
      </c>
      <c r="DB129" s="28">
        <f>(DA129/(DA129+CY129))</f>
        <v>6.8517850703209524E-2</v>
      </c>
      <c r="DC129" s="27"/>
      <c r="DD129" s="27"/>
      <c r="DE129" s="29" t="e">
        <f>DE127/DE126*100-100</f>
        <v>#DIV/0!</v>
      </c>
      <c r="DF129" s="60" t="e">
        <f>DF127/DF126*100-100</f>
        <v>#DIV/0!</v>
      </c>
      <c r="DG129" s="26">
        <f>SUM(DG122:DG128)</f>
        <v>2</v>
      </c>
      <c r="DH129" s="27">
        <f>SUM(DH122:DH128)</f>
        <v>0</v>
      </c>
      <c r="DI129" s="27"/>
      <c r="DJ129" s="27"/>
      <c r="DK129" s="27">
        <f>SUM(DK122:DK128)</f>
        <v>2578</v>
      </c>
      <c r="DL129" s="28">
        <f>((DK129+DM129)/7)/DI128</f>
        <v>0.65752128666035958</v>
      </c>
      <c r="DM129" s="27">
        <f>SUM(DM122:DM128)</f>
        <v>202</v>
      </c>
      <c r="DN129" s="28">
        <f>(DM129/(DM129+DK129))</f>
        <v>7.2661870503597126E-2</v>
      </c>
      <c r="DO129" s="27"/>
      <c r="DP129" s="27"/>
      <c r="DQ129" s="29" t="e">
        <f>DQ127/DQ126*100-100</f>
        <v>#DIV/0!</v>
      </c>
      <c r="DR129" s="60" t="e">
        <f>DR127/DR126*100-100</f>
        <v>#DIV/0!</v>
      </c>
      <c r="DS129" s="26">
        <f>SUM(DS122:DS128)</f>
        <v>4</v>
      </c>
      <c r="DT129" s="27">
        <f>SUM(DT122:DT128)</f>
        <v>0</v>
      </c>
      <c r="DU129" s="27"/>
      <c r="DV129" s="27"/>
      <c r="DW129" s="27">
        <f>SUM(DW122:DW128)</f>
        <v>664</v>
      </c>
      <c r="DX129" s="28">
        <f>((DW129+DY129)/7)/DU128</f>
        <v>0.74547283702213285</v>
      </c>
      <c r="DY129" s="27">
        <f>SUM(DY122:DY128)</f>
        <v>77</v>
      </c>
      <c r="DZ129" s="28">
        <f>(DY129/(DY129+DW129))</f>
        <v>0.1039136302294197</v>
      </c>
      <c r="EA129" s="27"/>
      <c r="EB129" s="27"/>
      <c r="EC129" s="29" t="e">
        <f>EC127/EC126*100-100</f>
        <v>#DIV/0!</v>
      </c>
      <c r="ED129" s="60" t="e">
        <f>ED127/ED126*100-100</f>
        <v>#DIV/0!</v>
      </c>
      <c r="EE129" s="26">
        <f>SUM(EE122:EE128)</f>
        <v>0</v>
      </c>
      <c r="EF129" s="27">
        <f>SUM(EF122:EF128)</f>
        <v>1</v>
      </c>
      <c r="EG129" s="27"/>
      <c r="EH129" s="27"/>
      <c r="EI129" s="27">
        <f>SUM(EI122:EI128)</f>
        <v>2689</v>
      </c>
      <c r="EJ129" s="28">
        <f>((EI129+EK129)/7)/EG128</f>
        <v>0.67710049423393737</v>
      </c>
      <c r="EK129" s="27">
        <f>SUM(EK122:EK128)</f>
        <v>188</v>
      </c>
      <c r="EL129" s="28">
        <f>(EK129/(EK129+EI129))</f>
        <v>6.5345846367744181E-2</v>
      </c>
      <c r="EM129" s="27"/>
      <c r="EN129" s="27"/>
      <c r="EO129" s="29" t="e">
        <f>EO127/EO126*100-100</f>
        <v>#DIV/0!</v>
      </c>
      <c r="EP129" s="60" t="e">
        <f>EP127/EP126*100-100</f>
        <v>#DIV/0!</v>
      </c>
      <c r="EQ129" s="26">
        <f>SUM(EQ122:EQ128)</f>
        <v>2</v>
      </c>
      <c r="ER129" s="27">
        <f>SUM(ER122:ER128)</f>
        <v>0</v>
      </c>
      <c r="ES129" s="27"/>
      <c r="ET129" s="27"/>
      <c r="EU129" s="27">
        <f>SUM(EU122:EU128)</f>
        <v>2694</v>
      </c>
      <c r="EV129" s="28">
        <f>((EU129+EW129)/7)/ES128</f>
        <v>0.66737388024516742</v>
      </c>
      <c r="EW129" s="27">
        <f>SUM(EW122:EW128)</f>
        <v>137</v>
      </c>
      <c r="EX129" s="28">
        <f>(EW129/(EW129+EU129))</f>
        <v>4.8392794065701163E-2</v>
      </c>
      <c r="EY129" s="27"/>
      <c r="EZ129" s="27"/>
      <c r="FA129" s="29" t="e">
        <f>FA127/FA126*100-100</f>
        <v>#DIV/0!</v>
      </c>
      <c r="FB129" s="60" t="e">
        <f>FB127/FB126*100-100</f>
        <v>#DIV/0!</v>
      </c>
      <c r="FC129" s="26">
        <f>SUM(FC122:FC128)</f>
        <v>5</v>
      </c>
      <c r="FD129" s="27">
        <f>SUM(FD122:FD128)</f>
        <v>0</v>
      </c>
      <c r="FE129" s="27"/>
      <c r="FF129" s="27"/>
      <c r="FG129" s="27">
        <f>SUM(FG122:FG128)</f>
        <v>2618</v>
      </c>
      <c r="FH129" s="28">
        <f>((FG129+FI129)/7)/FE128</f>
        <v>0.66348676365370862</v>
      </c>
      <c r="FI129" s="27">
        <f>SUM(FI122:FI128)</f>
        <v>164</v>
      </c>
      <c r="FJ129" s="28">
        <f>(FI129/(FI129+FG129))</f>
        <v>5.8950395398993528E-2</v>
      </c>
      <c r="FK129" s="27"/>
      <c r="FL129" s="27"/>
      <c r="FM129" s="29" t="e">
        <f>FM127/FM126*100-100</f>
        <v>#DIV/0!</v>
      </c>
      <c r="FN129" s="60" t="e">
        <f>FN127/FN126*100-100</f>
        <v>#DIV/0!</v>
      </c>
      <c r="FO129" s="26">
        <f>SUM(FO122:FO128)</f>
        <v>2</v>
      </c>
      <c r="FP129" s="27">
        <f>SUM(FP122:FP128)</f>
        <v>0</v>
      </c>
      <c r="FQ129" s="27"/>
      <c r="FR129" s="27"/>
      <c r="FS129" s="27">
        <f>SUM(FS122:FS128)</f>
        <v>2631</v>
      </c>
      <c r="FT129" s="28">
        <f>((FS129+FU129)/7)/FQ128</f>
        <v>0.67366946778711478</v>
      </c>
      <c r="FU129" s="27">
        <f>SUM(FU122:FU128)</f>
        <v>255</v>
      </c>
      <c r="FV129" s="28">
        <f>(FU129/(FU129+FS129))</f>
        <v>8.8357588357588362E-2</v>
      </c>
      <c r="FW129" s="27"/>
      <c r="FX129" s="27"/>
      <c r="FY129" s="29" t="e">
        <f>FY127/FY126*100-100</f>
        <v>#DIV/0!</v>
      </c>
      <c r="FZ129" s="60" t="e">
        <f>FZ127/FZ126*100-100</f>
        <v>#DIV/0!</v>
      </c>
      <c r="GA129" s="26">
        <f>SUM(GA122:GA128)</f>
        <v>1</v>
      </c>
      <c r="GB129" s="27">
        <f>SUM(GB122:GB128)</f>
        <v>0</v>
      </c>
      <c r="GC129" s="27"/>
      <c r="GD129" s="27"/>
      <c r="GE129" s="27">
        <f>SUM(GE122:GE128)</f>
        <v>2650</v>
      </c>
      <c r="GF129" s="28">
        <f>((GE129+GG129)/7)/GC128</f>
        <v>0.67424780857616673</v>
      </c>
      <c r="GG129" s="27">
        <f>SUM(GG122:GG128)</f>
        <v>196</v>
      </c>
      <c r="GH129" s="28">
        <f>(GG129/(GG129+GE129))</f>
        <v>6.8868587491215744E-2</v>
      </c>
      <c r="GI129" s="27"/>
      <c r="GJ129" s="27"/>
      <c r="GK129" s="29" t="e">
        <f>GK127/GK126*100-100</f>
        <v>#DIV/0!</v>
      </c>
      <c r="GL129" s="60" t="e">
        <f>GL127/GL126*100-100</f>
        <v>#DIV/0!</v>
      </c>
      <c r="GM129" s="26">
        <f>SUM(GM122:GM128)</f>
        <v>3</v>
      </c>
      <c r="GN129" s="27">
        <f>SUM(GN122:GN128)</f>
        <v>0</v>
      </c>
      <c r="GO129" s="27"/>
      <c r="GP129" s="27"/>
      <c r="GQ129" s="27">
        <f>SUM(GQ122:GQ128)</f>
        <v>2707</v>
      </c>
      <c r="GR129" s="28">
        <f>((GQ129+GS129)/7)/GO128</f>
        <v>0.67634660421545667</v>
      </c>
      <c r="GS129" s="27">
        <f>SUM(GS122:GS128)</f>
        <v>181</v>
      </c>
      <c r="GT129" s="28">
        <f>(GS129/(GS129+GQ129))</f>
        <v>6.2673130193905816E-2</v>
      </c>
      <c r="GU129" s="27"/>
      <c r="GV129" s="27"/>
      <c r="GW129" s="29" t="e">
        <f>GW127/GW126*100-100</f>
        <v>#DIV/0!</v>
      </c>
      <c r="GX129" s="60" t="e">
        <f>GX127/GX126*100-100</f>
        <v>#DIV/0!</v>
      </c>
      <c r="GY129" s="26">
        <f>SUM(GY122:GY128)</f>
        <v>9</v>
      </c>
      <c r="GZ129" s="27">
        <f>SUM(GZ122:GZ128)</f>
        <v>0</v>
      </c>
      <c r="HA129" s="27"/>
      <c r="HB129" s="27"/>
      <c r="HC129" s="27">
        <f>SUM(HC122:HC128)</f>
        <v>555</v>
      </c>
      <c r="HD129" s="28">
        <f>((HC129+HE129)/7)/HA128</f>
        <v>0.71655328798185947</v>
      </c>
      <c r="HE129" s="27">
        <f>SUM(HE122:HE128)</f>
        <v>77</v>
      </c>
      <c r="HF129" s="28">
        <f>(HE129/(HE129+HC129))</f>
        <v>0.12183544303797468</v>
      </c>
      <c r="HG129" s="27"/>
      <c r="HH129" s="27"/>
      <c r="HI129" s="29" t="e">
        <f>HI127/HI126*100-100</f>
        <v>#DIV/0!</v>
      </c>
      <c r="HJ129" s="60" t="e">
        <f>HJ127/HJ126*100-100</f>
        <v>#DIV/0!</v>
      </c>
      <c r="HK129" s="26">
        <f>SUM(HK122:HK128)</f>
        <v>0</v>
      </c>
      <c r="HL129" s="27">
        <f>SUM(HL122:HL128)</f>
        <v>1</v>
      </c>
      <c r="HM129" s="27"/>
      <c r="HN129" s="27"/>
      <c r="HO129" s="27">
        <f>SUM(HO122:HO128)</f>
        <v>2660</v>
      </c>
      <c r="HP129" s="28">
        <f>((HO129+HQ129)/7)/HM128</f>
        <v>0.6702400372873456</v>
      </c>
      <c r="HQ129" s="27">
        <f>SUM(HQ122:HQ128)</f>
        <v>216</v>
      </c>
      <c r="HR129" s="28">
        <f>(HQ129/(HQ129+HO129))</f>
        <v>7.5104311543810851E-2</v>
      </c>
      <c r="HS129" s="27"/>
      <c r="HT129" s="27"/>
      <c r="HU129" s="29" t="e">
        <f>HU127/HU126*100-100</f>
        <v>#DIV/0!</v>
      </c>
      <c r="HV129" s="60" t="e">
        <f>HV127/HV126*100-100</f>
        <v>#DIV/0!</v>
      </c>
      <c r="HW129" s="26">
        <f>SUM(HW122:HW128)</f>
        <v>0</v>
      </c>
      <c r="HX129" s="27">
        <f>SUM(HX122:HX128)</f>
        <v>0</v>
      </c>
      <c r="HY129" s="27"/>
      <c r="HZ129" s="27"/>
      <c r="IA129" s="27">
        <f>SUM(IA122:IA128)</f>
        <v>2693</v>
      </c>
      <c r="IB129" s="28">
        <f>((IA129+IC129)/7)/HY128</f>
        <v>0.68288075560802841</v>
      </c>
      <c r="IC129" s="27">
        <f>SUM(IC122:IC128)</f>
        <v>199</v>
      </c>
      <c r="ID129" s="28">
        <f>(IC129/(IC129+IA129))</f>
        <v>6.8810511756569853E-2</v>
      </c>
      <c r="IE129" s="27"/>
      <c r="IF129" s="27"/>
      <c r="IG129" s="29" t="e">
        <f>IG127/IG126*100-100</f>
        <v>#DIV/0!</v>
      </c>
      <c r="IH129" s="60" t="e">
        <f>IH127/IH126*100-100</f>
        <v>#DIV/0!</v>
      </c>
      <c r="II129" s="26">
        <f>SUM(II122:II128)</f>
        <v>1</v>
      </c>
      <c r="IJ129" s="27">
        <f>SUM(IJ122:IJ128)</f>
        <v>0</v>
      </c>
      <c r="IK129" s="27"/>
      <c r="IL129" s="27"/>
      <c r="IM129" s="27">
        <f>SUM(IM122:IM128)</f>
        <v>2671</v>
      </c>
      <c r="IN129" s="28">
        <f>((IM129+IO129)/7)/IK128</f>
        <v>0.66495206920738836</v>
      </c>
      <c r="IO129" s="27">
        <f>SUM(IO122:IO128)</f>
        <v>173</v>
      </c>
      <c r="IP129" s="28">
        <f>(IO129/(IO129+IM129))</f>
        <v>6.0829817158931085E-2</v>
      </c>
      <c r="IQ129" s="27"/>
      <c r="IR129" s="27"/>
      <c r="IS129" s="29" t="e">
        <f>IS127/IS126*100-100</f>
        <v>#DIV/0!</v>
      </c>
      <c r="IT129" s="60" t="e">
        <f>IT127/IT126*100-100</f>
        <v>#DIV/0!</v>
      </c>
      <c r="IU129" s="26">
        <f>SUM(IU122:IU128)</f>
        <v>0</v>
      </c>
      <c r="IV129" s="27">
        <f>SUM(IV122:IV128)</f>
        <v>92</v>
      </c>
      <c r="IW129" s="27"/>
      <c r="IX129" s="27"/>
      <c r="IY129" s="27">
        <f>SUM(IY122:IY128)</f>
        <v>0</v>
      </c>
      <c r="IZ129" s="28" t="e">
        <f>((IY129+JA129)/7)/IW128</f>
        <v>#DIV/0!</v>
      </c>
      <c r="JA129" s="27">
        <f>SUM(JA122:JA128)</f>
        <v>0</v>
      </c>
      <c r="JB129" s="28" t="e">
        <f>(JA129/(JA129+IY129))</f>
        <v>#DIV/0!</v>
      </c>
      <c r="JC129" s="27"/>
      <c r="JD129" s="27"/>
      <c r="JE129" s="29" t="e">
        <f>JE127/JE126*100-100</f>
        <v>#DIV/0!</v>
      </c>
      <c r="JF129" s="60" t="e">
        <f>JF127/JF126*100-100</f>
        <v>#DIV/0!</v>
      </c>
      <c r="JG129" s="26">
        <f t="shared" si="1940"/>
        <v>56</v>
      </c>
      <c r="JH129" s="443">
        <f t="shared" si="1941"/>
        <v>95</v>
      </c>
      <c r="JI129" s="378">
        <f t="shared" ref="JI129:JJ129" si="1966">SUM(JI121:JI128)</f>
        <v>79360</v>
      </c>
      <c r="JJ129" s="27">
        <f t="shared" si="1966"/>
        <v>7457</v>
      </c>
      <c r="JK129" s="27">
        <f t="shared" si="1876"/>
        <v>53276</v>
      </c>
      <c r="JL129" s="80">
        <f t="shared" si="1877"/>
        <v>0.67132056451612898</v>
      </c>
      <c r="JM129" s="15">
        <f t="shared" si="1878"/>
        <v>3577</v>
      </c>
      <c r="JN129" s="48">
        <f t="shared" si="1879"/>
        <v>6.7140926495983189E-2</v>
      </c>
      <c r="JO129" s="49">
        <f t="shared" ref="JO129" si="1967">SUM(JO122:JO128)/7</f>
        <v>141.04285714285714</v>
      </c>
      <c r="JP129" s="50">
        <f t="shared" ref="JP129" si="1968">SUM(JP122:JP128)</f>
        <v>49664</v>
      </c>
      <c r="JQ129" s="397">
        <f t="shared" si="1207"/>
        <v>93.220211727607179</v>
      </c>
      <c r="JR129" s="50">
        <f t="shared" ref="JR129" si="1969">SUM(JR122:JR128)</f>
        <v>1227</v>
      </c>
      <c r="JS129" s="370">
        <f t="shared" si="1076"/>
        <v>0.34302488118535085</v>
      </c>
      <c r="JT129" s="58" t="e">
        <f t="shared" ref="JT129:JU129" si="1970">JT127/JT126*100-100</f>
        <v>#DIV/0!</v>
      </c>
      <c r="JU129" s="318" t="e">
        <f t="shared" si="1970"/>
        <v>#DIV/0!</v>
      </c>
      <c r="JV129" s="410">
        <f t="shared" ref="JV129" si="1971">SUM(G129,I129,S129,U129,AE129,AG129,AQ129,AS129,BC129,BE129,BO129,BQ129,CA129,CC129)/7/SUM(E128,Q128,AC128,AO128,BA128,BM128,BY128)</f>
        <v>0.67613743986059027</v>
      </c>
      <c r="JW129" s="411">
        <f t="shared" ref="JW129" si="1972">SUM(CM129,CO129,CY129,DA129,DK129,DM129,DW129,DY129,EI129,EK129,EU129,EW129,FG129,FI129)/7/SUM(CK128,CW128,DI128,DU128,EG128,ES128,FE128)</f>
        <v>0.66697045644414066</v>
      </c>
      <c r="JX129" s="412">
        <f t="shared" ref="JX129" si="1973">SUM(FS129,FU129,GE129,GG129,GQ129,GS129,HC129,HE129,HO129,HQ129,IA129,IC129,IM129,IO129,)/7/SUM(FQ128,GC128,GO128,HA128,HM128,HY128,IK128)</f>
        <v>0.67513227513227514</v>
      </c>
      <c r="JY129" s="744"/>
      <c r="JZ129" s="691"/>
      <c r="KA129" s="747"/>
      <c r="KB129" s="762"/>
      <c r="KC129" s="764"/>
      <c r="KD129" s="769"/>
      <c r="KE129" s="764"/>
      <c r="KF129" s="769"/>
      <c r="KG129" s="771"/>
      <c r="KH129" s="772"/>
      <c r="KI129" s="418">
        <f t="shared" ref="KI129" si="1974">SUM(KI122:KI128)</f>
        <v>16</v>
      </c>
      <c r="KJ129" s="432">
        <f t="shared" ref="KJ129" si="1975">KI129/KB126</f>
        <v>4.2227500659804702E-3</v>
      </c>
      <c r="KK129" s="418">
        <f t="shared" ref="KK129" si="1976">SUM(KK122:KK128)</f>
        <v>22</v>
      </c>
      <c r="KL129" s="426">
        <f t="shared" ref="KL129" si="1977">KK129/KD126</f>
        <v>5.8139534883720929E-3</v>
      </c>
      <c r="KM129" s="418">
        <f t="shared" ref="KM129" si="1978">SUM(KM122:KM128)</f>
        <v>16</v>
      </c>
      <c r="KN129" s="426">
        <f>KM129/KF126</f>
        <v>4.2149631190727078E-3</v>
      </c>
    </row>
    <row r="130" spans="1:300" ht="21.75" thickBot="1" x14ac:dyDescent="0.3">
      <c r="A130" s="52"/>
      <c r="B130" s="437"/>
      <c r="C130" s="40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2"/>
      <c r="O130" s="40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2"/>
      <c r="AA130" s="40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2"/>
      <c r="AM130" s="40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2"/>
      <c r="AY130" s="40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2"/>
      <c r="BK130" s="40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2"/>
      <c r="BW130" s="40"/>
      <c r="BX130" s="41"/>
      <c r="BY130" s="41"/>
      <c r="BZ130" s="41"/>
      <c r="CA130" s="41"/>
      <c r="CB130" s="41"/>
      <c r="CC130" s="41"/>
      <c r="CD130" s="41"/>
      <c r="CE130" s="41"/>
      <c r="CF130" s="41"/>
      <c r="CG130" s="41"/>
      <c r="CH130" s="42"/>
      <c r="CI130" s="40"/>
      <c r="CJ130" s="41"/>
      <c r="CK130" s="41"/>
      <c r="CL130" s="41"/>
      <c r="CM130" s="41"/>
      <c r="CN130" s="41"/>
      <c r="CO130" s="41"/>
      <c r="CP130" s="41"/>
      <c r="CQ130" s="41"/>
      <c r="CR130" s="41"/>
      <c r="CS130" s="41"/>
      <c r="CT130" s="42"/>
      <c r="CU130" s="40"/>
      <c r="CV130" s="41"/>
      <c r="CW130" s="41"/>
      <c r="CX130" s="41"/>
      <c r="CY130" s="41"/>
      <c r="CZ130" s="41"/>
      <c r="DA130" s="41"/>
      <c r="DB130" s="41"/>
      <c r="DC130" s="41"/>
      <c r="DD130" s="41"/>
      <c r="DE130" s="41"/>
      <c r="DF130" s="42"/>
      <c r="DG130" s="40"/>
      <c r="DH130" s="41"/>
      <c r="DI130" s="41"/>
      <c r="DJ130" s="41"/>
      <c r="DK130" s="41"/>
      <c r="DL130" s="41"/>
      <c r="DM130" s="41"/>
      <c r="DN130" s="41"/>
      <c r="DO130" s="41"/>
      <c r="DP130" s="41"/>
      <c r="DQ130" s="41"/>
      <c r="DR130" s="42"/>
      <c r="DS130" s="40"/>
      <c r="DT130" s="41"/>
      <c r="DU130" s="41"/>
      <c r="DV130" s="41"/>
      <c r="DW130" s="41"/>
      <c r="DX130" s="41"/>
      <c r="DY130" s="41"/>
      <c r="DZ130" s="41"/>
      <c r="EA130" s="41"/>
      <c r="EB130" s="41"/>
      <c r="EC130" s="41"/>
      <c r="ED130" s="42"/>
      <c r="EE130" s="40"/>
      <c r="EF130" s="41"/>
      <c r="EG130" s="41"/>
      <c r="EH130" s="41"/>
      <c r="EI130" s="41"/>
      <c r="EJ130" s="41"/>
      <c r="EK130" s="41"/>
      <c r="EL130" s="41"/>
      <c r="EM130" s="41"/>
      <c r="EN130" s="41"/>
      <c r="EO130" s="41"/>
      <c r="EP130" s="42"/>
      <c r="EQ130" s="40"/>
      <c r="ER130" s="41"/>
      <c r="ES130" s="41"/>
      <c r="ET130" s="41"/>
      <c r="EU130" s="41"/>
      <c r="EV130" s="41"/>
      <c r="EW130" s="41"/>
      <c r="EX130" s="41"/>
      <c r="EY130" s="41"/>
      <c r="EZ130" s="41"/>
      <c r="FA130" s="41"/>
      <c r="FB130" s="42"/>
      <c r="FC130" s="40"/>
      <c r="FD130" s="41"/>
      <c r="FE130" s="41"/>
      <c r="FF130" s="41"/>
      <c r="FG130" s="41"/>
      <c r="FH130" s="41"/>
      <c r="FI130" s="41"/>
      <c r="FJ130" s="41"/>
      <c r="FK130" s="41"/>
      <c r="FL130" s="41"/>
      <c r="FM130" s="41"/>
      <c r="FN130" s="42"/>
      <c r="FO130" s="40"/>
      <c r="FP130" s="41"/>
      <c r="FQ130" s="41"/>
      <c r="FR130" s="41"/>
      <c r="FS130" s="41"/>
      <c r="FT130" s="41"/>
      <c r="FU130" s="41"/>
      <c r="FV130" s="41"/>
      <c r="FW130" s="41"/>
      <c r="FX130" s="41"/>
      <c r="FY130" s="41"/>
      <c r="FZ130" s="42"/>
      <c r="GA130" s="40"/>
      <c r="GB130" s="41"/>
      <c r="GC130" s="41"/>
      <c r="GD130" s="41"/>
      <c r="GE130" s="41"/>
      <c r="GF130" s="41"/>
      <c r="GG130" s="41"/>
      <c r="GH130" s="41"/>
      <c r="GI130" s="41"/>
      <c r="GJ130" s="41"/>
      <c r="GK130" s="41"/>
      <c r="GL130" s="42"/>
      <c r="GM130" s="40"/>
      <c r="GN130" s="41"/>
      <c r="GO130" s="41"/>
      <c r="GP130" s="41"/>
      <c r="GQ130" s="41"/>
      <c r="GR130" s="41"/>
      <c r="GS130" s="41"/>
      <c r="GT130" s="41"/>
      <c r="GU130" s="41"/>
      <c r="GV130" s="41"/>
      <c r="GW130" s="41"/>
      <c r="GX130" s="42"/>
      <c r="GY130" s="40"/>
      <c r="GZ130" s="41"/>
      <c r="HA130" s="41"/>
      <c r="HB130" s="41"/>
      <c r="HC130" s="41"/>
      <c r="HD130" s="41"/>
      <c r="HE130" s="41"/>
      <c r="HF130" s="41"/>
      <c r="HG130" s="41"/>
      <c r="HH130" s="41"/>
      <c r="HI130" s="41"/>
      <c r="HJ130" s="42"/>
      <c r="HK130" s="40"/>
      <c r="HL130" s="41"/>
      <c r="HM130" s="41"/>
      <c r="HN130" s="41"/>
      <c r="HO130" s="41"/>
      <c r="HP130" s="41"/>
      <c r="HQ130" s="41"/>
      <c r="HR130" s="41"/>
      <c r="HS130" s="41"/>
      <c r="HT130" s="41"/>
      <c r="HU130" s="41"/>
      <c r="HV130" s="42"/>
      <c r="HW130" s="40"/>
      <c r="HX130" s="41"/>
      <c r="HY130" s="41"/>
      <c r="HZ130" s="41"/>
      <c r="IA130" s="41"/>
      <c r="IB130" s="41"/>
      <c r="IC130" s="41"/>
      <c r="ID130" s="41"/>
      <c r="IE130" s="41"/>
      <c r="IF130" s="41"/>
      <c r="IG130" s="41"/>
      <c r="IH130" s="42"/>
      <c r="II130" s="40"/>
      <c r="IJ130" s="41"/>
      <c r="IK130" s="41"/>
      <c r="IL130" s="41"/>
      <c r="IM130" s="41"/>
      <c r="IN130" s="41"/>
      <c r="IO130" s="41"/>
      <c r="IP130" s="41"/>
      <c r="IQ130" s="41"/>
      <c r="IR130" s="41"/>
      <c r="IS130" s="41"/>
      <c r="IT130" s="42"/>
      <c r="IU130" s="40"/>
      <c r="IV130" s="41"/>
      <c r="IW130" s="41"/>
      <c r="IX130" s="41"/>
      <c r="IY130" s="41"/>
      <c r="IZ130" s="41"/>
      <c r="JA130" s="41"/>
      <c r="JB130" s="41"/>
      <c r="JC130" s="41"/>
      <c r="JD130" s="41"/>
      <c r="JE130" s="41"/>
      <c r="JF130" s="42"/>
      <c r="JG130" s="444">
        <f t="shared" ref="JG130" si="1979">JG129/JI122</f>
        <v>4.9304455009684806E-3</v>
      </c>
      <c r="JH130" s="445">
        <f t="shared" ref="JH130" si="1980">JH129/JJ119</f>
        <v>8.6757990867579904E-2</v>
      </c>
      <c r="JI130" s="3"/>
      <c r="JJ130" s="4"/>
      <c r="JK130" s="4"/>
      <c r="JL130" s="374"/>
      <c r="JM130" s="4"/>
      <c r="JN130" s="4"/>
      <c r="JO130" s="4"/>
      <c r="JP130" s="375"/>
      <c r="JQ130" s="4"/>
      <c r="JR130" s="4"/>
      <c r="JS130" s="376"/>
      <c r="JT130" s="4"/>
      <c r="JU130" s="400"/>
      <c r="JV130" s="701"/>
      <c r="JW130" s="702"/>
      <c r="JX130" s="703"/>
      <c r="JY130" s="639"/>
      <c r="JZ130" s="640"/>
      <c r="KA130" s="641"/>
      <c r="KB130" s="752"/>
      <c r="KC130" s="753"/>
      <c r="KD130" s="753"/>
      <c r="KE130" s="753"/>
      <c r="KF130" s="753"/>
      <c r="KG130" s="753"/>
      <c r="KH130" s="754"/>
      <c r="KI130" s="416"/>
      <c r="KJ130" s="420"/>
      <c r="KK130" s="416"/>
      <c r="KL130" s="417"/>
      <c r="KM130" s="416"/>
      <c r="KN130" s="417"/>
    </row>
    <row r="131" spans="1:300" ht="18" customHeight="1" x14ac:dyDescent="0.25">
      <c r="A131" s="736">
        <v>39</v>
      </c>
      <c r="B131" s="435">
        <f>B128+1</f>
        <v>45694</v>
      </c>
      <c r="C131" s="32"/>
      <c r="D131" s="33"/>
      <c r="E131" s="33">
        <f>E128-C131</f>
        <v>600</v>
      </c>
      <c r="F131" s="33">
        <f>F128-D131</f>
        <v>54</v>
      </c>
      <c r="G131" s="33">
        <v>384</v>
      </c>
      <c r="H131" s="34">
        <f t="shared" ref="H131:H137" si="1981">((G131+I131)/E131)</f>
        <v>0.67666666666666664</v>
      </c>
      <c r="I131" s="33">
        <v>22</v>
      </c>
      <c r="J131" s="34">
        <f t="shared" ref="J131:J137" si="1982">I131/(G131+I131)</f>
        <v>5.4187192118226604E-2</v>
      </c>
      <c r="K131" s="35"/>
      <c r="L131" s="33"/>
      <c r="M131" s="33"/>
      <c r="N131" s="36"/>
      <c r="O131" s="32"/>
      <c r="P131" s="33"/>
      <c r="Q131" s="33">
        <f>Q128-O131</f>
        <v>612</v>
      </c>
      <c r="R131" s="33">
        <f>R128-P131</f>
        <v>55</v>
      </c>
      <c r="S131" s="33">
        <v>386</v>
      </c>
      <c r="T131" s="34">
        <f t="shared" ref="T131:T137" si="1983">((S131+U131)/Q131)</f>
        <v>0.67320261437908502</v>
      </c>
      <c r="U131" s="33">
        <v>26</v>
      </c>
      <c r="V131" s="34">
        <f t="shared" ref="V131:V137" si="1984">U131/(S131+U131)</f>
        <v>6.3106796116504854E-2</v>
      </c>
      <c r="W131" s="35"/>
      <c r="X131" s="33"/>
      <c r="Y131" s="33"/>
      <c r="Z131" s="36"/>
      <c r="AA131" s="32"/>
      <c r="AB131" s="33"/>
      <c r="AC131" s="33">
        <f>AC128-AA131</f>
        <v>611</v>
      </c>
      <c r="AD131" s="33">
        <f>AD128-AB131</f>
        <v>55</v>
      </c>
      <c r="AE131" s="33">
        <v>342</v>
      </c>
      <c r="AF131" s="34">
        <f t="shared" ref="AF131:AF137" si="1985">((AE131+AG131)/AC131)</f>
        <v>0.5908346972176759</v>
      </c>
      <c r="AG131" s="33">
        <v>19</v>
      </c>
      <c r="AH131" s="34">
        <f t="shared" ref="AH131:AH137" si="1986">AG131/(AE131+AG131)</f>
        <v>5.2631578947368418E-2</v>
      </c>
      <c r="AI131" s="35"/>
      <c r="AJ131" s="33"/>
      <c r="AK131" s="33"/>
      <c r="AL131" s="36"/>
      <c r="AM131" s="32"/>
      <c r="AN131" s="33"/>
      <c r="AO131" s="33">
        <f>AO128-AM131</f>
        <v>132</v>
      </c>
      <c r="AP131" s="33">
        <f>AP128-AN131</f>
        <v>13</v>
      </c>
      <c r="AQ131" s="33">
        <v>89</v>
      </c>
      <c r="AR131" s="34">
        <f t="shared" ref="AR131:AR137" si="1987">((AQ131+AS131)/AO131)</f>
        <v>0.78030303030303028</v>
      </c>
      <c r="AS131" s="33">
        <v>14</v>
      </c>
      <c r="AT131" s="34">
        <f t="shared" ref="AT131:AT137" si="1988">AS131/(AQ131+AS131)</f>
        <v>0.13592233009708737</v>
      </c>
      <c r="AU131" s="35"/>
      <c r="AV131" s="33"/>
      <c r="AW131" s="33"/>
      <c r="AX131" s="36"/>
      <c r="AY131" s="32"/>
      <c r="AZ131" s="33"/>
      <c r="BA131" s="33">
        <f>BA128-AY131</f>
        <v>604</v>
      </c>
      <c r="BB131" s="33">
        <f>BB128-AZ131</f>
        <v>55</v>
      </c>
      <c r="BC131" s="33">
        <v>359</v>
      </c>
      <c r="BD131" s="34">
        <f t="shared" ref="BD131:BD137" si="1989">((BC131+BE131)/BA131)</f>
        <v>0.63245033112582782</v>
      </c>
      <c r="BE131" s="33">
        <v>23</v>
      </c>
      <c r="BF131" s="34">
        <f t="shared" ref="BF131:BF137" si="1990">BE131/(BC131+BE131)</f>
        <v>6.0209424083769635E-2</v>
      </c>
      <c r="BG131" s="35"/>
      <c r="BH131" s="33"/>
      <c r="BI131" s="33"/>
      <c r="BJ131" s="36"/>
      <c r="BK131" s="32">
        <v>1</v>
      </c>
      <c r="BL131" s="33"/>
      <c r="BM131" s="33">
        <f>BM128-BK131</f>
        <v>607</v>
      </c>
      <c r="BN131" s="33">
        <f>BN128-BL131</f>
        <v>54</v>
      </c>
      <c r="BO131" s="33">
        <v>394</v>
      </c>
      <c r="BP131" s="34">
        <f t="shared" ref="BP131:BP137" si="1991">((BO131+BQ131)/BM131)</f>
        <v>0.67380560131795719</v>
      </c>
      <c r="BQ131" s="33">
        <v>15</v>
      </c>
      <c r="BR131" s="34">
        <f t="shared" ref="BR131:BR137" si="1992">BQ131/(BO131+BQ131)</f>
        <v>3.6674816625916873E-2</v>
      </c>
      <c r="BS131" s="35"/>
      <c r="BT131" s="33"/>
      <c r="BU131" s="33"/>
      <c r="BV131" s="36"/>
      <c r="BW131" s="32">
        <v>2</v>
      </c>
      <c r="BX131" s="33"/>
      <c r="BY131" s="33">
        <f>BY128-BW131</f>
        <v>602</v>
      </c>
      <c r="BZ131" s="33">
        <f>BZ128-BX131</f>
        <v>55</v>
      </c>
      <c r="CA131" s="33">
        <v>399</v>
      </c>
      <c r="CB131" s="34">
        <f t="shared" ref="CB131:CB137" si="1993">((CA131+CC131)/BY131)</f>
        <v>0.72093023255813948</v>
      </c>
      <c r="CC131" s="33">
        <v>35</v>
      </c>
      <c r="CD131" s="34">
        <f t="shared" ref="CD131:CD137" si="1994">CC131/(CA131+CC131)</f>
        <v>8.0645161290322578E-2</v>
      </c>
      <c r="CE131" s="35"/>
      <c r="CF131" s="33"/>
      <c r="CG131" s="33"/>
      <c r="CH131" s="36"/>
      <c r="CI131" s="32">
        <v>1</v>
      </c>
      <c r="CJ131" s="33"/>
      <c r="CK131" s="33">
        <f>CK128-CI131</f>
        <v>596</v>
      </c>
      <c r="CL131" s="33">
        <f>CL128-CJ131</f>
        <v>51</v>
      </c>
      <c r="CM131" s="33">
        <v>343</v>
      </c>
      <c r="CN131" s="34">
        <f t="shared" ref="CN131:CN137" si="1995">((CM131+CO131)/CK131)</f>
        <v>0.62751677852348997</v>
      </c>
      <c r="CO131" s="33">
        <v>31</v>
      </c>
      <c r="CP131" s="34">
        <f t="shared" ref="CP131:CP137" si="1996">CO131/(CM131+CO131)</f>
        <v>8.2887700534759357E-2</v>
      </c>
      <c r="CQ131" s="35"/>
      <c r="CR131" s="33"/>
      <c r="CS131" s="33"/>
      <c r="CT131" s="36"/>
      <c r="CU131" s="32"/>
      <c r="CV131" s="33"/>
      <c r="CW131" s="33">
        <f>CW128-CU131</f>
        <v>607</v>
      </c>
      <c r="CX131" s="33">
        <f>CX128-CV131</f>
        <v>52</v>
      </c>
      <c r="CY131" s="33">
        <v>348</v>
      </c>
      <c r="CZ131" s="34">
        <f t="shared" ref="CZ131:CZ137" si="1997">((CY131+DA131)/CW131)</f>
        <v>0.61614497528830314</v>
      </c>
      <c r="DA131" s="33">
        <v>26</v>
      </c>
      <c r="DB131" s="34">
        <f t="shared" ref="DB131:DB137" si="1998">DA131/(CY131+DA131)</f>
        <v>6.9518716577540107E-2</v>
      </c>
      <c r="DC131" s="35"/>
      <c r="DD131" s="33"/>
      <c r="DE131" s="33"/>
      <c r="DF131" s="36"/>
      <c r="DG131" s="32"/>
      <c r="DH131" s="33">
        <v>1</v>
      </c>
      <c r="DI131" s="33">
        <f>DI128-DG131</f>
        <v>604</v>
      </c>
      <c r="DJ131" s="33">
        <f>DJ128-DH131</f>
        <v>51</v>
      </c>
      <c r="DK131" s="33">
        <v>364</v>
      </c>
      <c r="DL131" s="34">
        <f t="shared" ref="DL131:DL137" si="1999">((DK131+DM131)/DI131)</f>
        <v>0.65397350993377479</v>
      </c>
      <c r="DM131" s="33">
        <v>31</v>
      </c>
      <c r="DN131" s="34">
        <f t="shared" ref="DN131:DN137" si="2000">DM131/(DK131+DM131)</f>
        <v>7.848101265822785E-2</v>
      </c>
      <c r="DO131" s="35"/>
      <c r="DP131" s="33"/>
      <c r="DQ131" s="33"/>
      <c r="DR131" s="36"/>
      <c r="DS131" s="32"/>
      <c r="DT131" s="33"/>
      <c r="DU131" s="33">
        <f>DU128-DS131</f>
        <v>142</v>
      </c>
      <c r="DV131" s="33">
        <f>DV128-DT131</f>
        <v>10</v>
      </c>
      <c r="DW131" s="33">
        <v>94</v>
      </c>
      <c r="DX131" s="34">
        <f t="shared" ref="DX131:DX137" si="2001">((DW131+DY131)/DU131)</f>
        <v>0.73239436619718312</v>
      </c>
      <c r="DY131" s="33">
        <v>10</v>
      </c>
      <c r="DZ131" s="34">
        <f t="shared" ref="DZ131:DZ137" si="2002">DY131/(DW131+DY131)</f>
        <v>9.6153846153846159E-2</v>
      </c>
      <c r="EA131" s="35"/>
      <c r="EB131" s="33"/>
      <c r="EC131" s="33"/>
      <c r="ED131" s="36"/>
      <c r="EE131" s="32"/>
      <c r="EF131" s="33"/>
      <c r="EG131" s="33">
        <f>EG128-EE131</f>
        <v>607</v>
      </c>
      <c r="EH131" s="33">
        <f>EH128-EF131</f>
        <v>51</v>
      </c>
      <c r="EI131" s="33">
        <v>389</v>
      </c>
      <c r="EJ131" s="34">
        <f t="shared" ref="EJ131:EJ137" si="2003">((EI131+EK131)/EG131)</f>
        <v>0.67545304777594728</v>
      </c>
      <c r="EK131" s="33">
        <v>21</v>
      </c>
      <c r="EL131" s="34">
        <f t="shared" ref="EL131:EL137" si="2004">EK131/(EI131+EK131)</f>
        <v>5.1219512195121948E-2</v>
      </c>
      <c r="EM131" s="35"/>
      <c r="EN131" s="33"/>
      <c r="EO131" s="33"/>
      <c r="EP131" s="36"/>
      <c r="EQ131" s="32">
        <v>1</v>
      </c>
      <c r="ER131" s="33"/>
      <c r="ES131" s="33">
        <f>ES128-EQ131</f>
        <v>605</v>
      </c>
      <c r="ET131" s="33">
        <f>ET128-ER131</f>
        <v>51</v>
      </c>
      <c r="EU131" s="33">
        <v>393</v>
      </c>
      <c r="EV131" s="34">
        <f t="shared" ref="EV131:EV137" si="2005">((EU131+EW131)/ES131)</f>
        <v>0.67107438016528931</v>
      </c>
      <c r="EW131" s="33">
        <v>13</v>
      </c>
      <c r="EX131" s="34">
        <f t="shared" ref="EX131:EX137" si="2006">EW131/(EU131+EW131)</f>
        <v>3.2019704433497539E-2</v>
      </c>
      <c r="EY131" s="35"/>
      <c r="EZ131" s="33"/>
      <c r="FA131" s="33"/>
      <c r="FB131" s="36"/>
      <c r="FC131" s="32"/>
      <c r="FD131" s="33"/>
      <c r="FE131" s="33">
        <f>FE128-FC131</f>
        <v>599</v>
      </c>
      <c r="FF131" s="33">
        <f>FF128-FD131</f>
        <v>52</v>
      </c>
      <c r="FG131" s="33">
        <v>395</v>
      </c>
      <c r="FH131" s="34">
        <f t="shared" ref="FH131:FH137" si="2007">((FG131+FI131)/FE131)</f>
        <v>0.70116861435726208</v>
      </c>
      <c r="FI131" s="33">
        <v>25</v>
      </c>
      <c r="FJ131" s="34">
        <f t="shared" ref="FJ131:FJ137" si="2008">FI131/(FG131+FI131)</f>
        <v>5.9523809523809521E-2</v>
      </c>
      <c r="FK131" s="35"/>
      <c r="FL131" s="33"/>
      <c r="FM131" s="33"/>
      <c r="FN131" s="36"/>
      <c r="FO131" s="32">
        <v>2</v>
      </c>
      <c r="FP131" s="33"/>
      <c r="FQ131" s="33">
        <f>FQ128-FO131</f>
        <v>610</v>
      </c>
      <c r="FR131" s="33">
        <f>FR128-FP131</f>
        <v>55</v>
      </c>
      <c r="FS131" s="33">
        <v>374</v>
      </c>
      <c r="FT131" s="34">
        <f t="shared" ref="FT131:FT137" si="2009">((FS131+FU131)/FQ131)</f>
        <v>0.67868852459016393</v>
      </c>
      <c r="FU131" s="33">
        <v>40</v>
      </c>
      <c r="FV131" s="34">
        <f t="shared" ref="FV131:FV137" si="2010">FU131/(FS131+FU131)</f>
        <v>9.6618357487922704E-2</v>
      </c>
      <c r="FW131" s="35"/>
      <c r="FX131" s="33"/>
      <c r="FY131" s="33"/>
      <c r="FZ131" s="36"/>
      <c r="GA131" s="32"/>
      <c r="GB131" s="33"/>
      <c r="GC131" s="33">
        <f>GC128-GA131</f>
        <v>603</v>
      </c>
      <c r="GD131" s="33">
        <f>GD128-GB131</f>
        <v>55</v>
      </c>
      <c r="GE131" s="33">
        <v>375</v>
      </c>
      <c r="GF131" s="34">
        <f t="shared" ref="GF131:GF137" si="2011">((GE131+GG131)/GC131)</f>
        <v>0.66334991708126034</v>
      </c>
      <c r="GG131" s="33">
        <v>25</v>
      </c>
      <c r="GH131" s="34">
        <f t="shared" ref="GH131:GH137" si="2012">GG131/(GE131+GG131)</f>
        <v>6.25E-2</v>
      </c>
      <c r="GI131" s="35"/>
      <c r="GJ131" s="33"/>
      <c r="GK131" s="33"/>
      <c r="GL131" s="36"/>
      <c r="GM131" s="32"/>
      <c r="GN131" s="33"/>
      <c r="GO131" s="33">
        <f>GO128-GM131</f>
        <v>610</v>
      </c>
      <c r="GP131" s="33">
        <f>GP128-GN131</f>
        <v>55</v>
      </c>
      <c r="GQ131" s="33">
        <v>404</v>
      </c>
      <c r="GR131" s="34">
        <f t="shared" ref="GR131:GR137" si="2013">((GQ131+GS131)/GO131)</f>
        <v>0.70983606557377055</v>
      </c>
      <c r="GS131" s="33">
        <v>29</v>
      </c>
      <c r="GT131" s="34">
        <f t="shared" ref="GT131:GT137" si="2014">GS131/(GQ131+GS131)</f>
        <v>6.6974595842956119E-2</v>
      </c>
      <c r="GU131" s="35"/>
      <c r="GV131" s="33"/>
      <c r="GW131" s="33"/>
      <c r="GX131" s="36"/>
      <c r="GY131" s="32">
        <v>5</v>
      </c>
      <c r="GZ131" s="33"/>
      <c r="HA131" s="33">
        <f>HA128-GY131</f>
        <v>121</v>
      </c>
      <c r="HB131" s="33">
        <f>HB128-GZ131</f>
        <v>12</v>
      </c>
      <c r="HC131" s="33">
        <v>71</v>
      </c>
      <c r="HD131" s="34">
        <f t="shared" ref="HD131:HD137" si="2015">((HC131+HE131)/HA131)</f>
        <v>0.66942148760330578</v>
      </c>
      <c r="HE131" s="33">
        <v>10</v>
      </c>
      <c r="HF131" s="34">
        <f t="shared" ref="HF131:HF137" si="2016">HE131/(HC131+HE131)</f>
        <v>0.12345679012345678</v>
      </c>
      <c r="HG131" s="35"/>
      <c r="HH131" s="33"/>
      <c r="HI131" s="33"/>
      <c r="HJ131" s="36"/>
      <c r="HK131" s="32"/>
      <c r="HL131" s="33"/>
      <c r="HM131" s="33">
        <f>HM128-HK131</f>
        <v>613</v>
      </c>
      <c r="HN131" s="33">
        <f>HN128-HL131</f>
        <v>54</v>
      </c>
      <c r="HO131" s="33">
        <v>408</v>
      </c>
      <c r="HP131" s="34">
        <f t="shared" ref="HP131:HP137" si="2017">((HO131+HQ131)/HM131)</f>
        <v>0.73246329526916798</v>
      </c>
      <c r="HQ131" s="33">
        <v>41</v>
      </c>
      <c r="HR131" s="34">
        <f t="shared" ref="HR131:HR137" si="2018">HQ131/(HO131+HQ131)</f>
        <v>9.1314031180400893E-2</v>
      </c>
      <c r="HS131" s="35"/>
      <c r="HT131" s="33"/>
      <c r="HU131" s="33"/>
      <c r="HV131" s="36"/>
      <c r="HW131" s="32"/>
      <c r="HX131" s="33"/>
      <c r="HY131" s="33">
        <f>HY128-HW131</f>
        <v>605</v>
      </c>
      <c r="HZ131" s="33">
        <f>HZ128-HX131</f>
        <v>54</v>
      </c>
      <c r="IA131" s="33">
        <v>382</v>
      </c>
      <c r="IB131" s="34">
        <f t="shared" ref="IB131:IB137" si="2019">((IA131+IC131)/HY131)</f>
        <v>0.68429752066115701</v>
      </c>
      <c r="IC131" s="33">
        <v>32</v>
      </c>
      <c r="ID131" s="34">
        <f t="shared" ref="ID131:ID137" si="2020">IC131/(IA131+IC131)</f>
        <v>7.7294685990338161E-2</v>
      </c>
      <c r="IE131" s="35"/>
      <c r="IF131" s="33"/>
      <c r="IG131" s="33"/>
      <c r="IH131" s="36"/>
      <c r="II131" s="32"/>
      <c r="IJ131" s="33"/>
      <c r="IK131" s="33">
        <f>IK128-II131</f>
        <v>611</v>
      </c>
      <c r="IL131" s="33">
        <f>IL128-IJ131</f>
        <v>55</v>
      </c>
      <c r="IM131" s="33">
        <v>383</v>
      </c>
      <c r="IN131" s="34">
        <f t="shared" ref="IN131:IN137" si="2021">((IM131+IO131)/IK131)</f>
        <v>0.67594108019639931</v>
      </c>
      <c r="IO131" s="33">
        <v>30</v>
      </c>
      <c r="IP131" s="34">
        <f t="shared" ref="IP131:IP137" si="2022">IO131/(IM131+IO131)</f>
        <v>7.2639225181598058E-2</v>
      </c>
      <c r="IQ131" s="35"/>
      <c r="IR131" s="33"/>
      <c r="IS131" s="33"/>
      <c r="IT131" s="36"/>
      <c r="IU131" s="32"/>
      <c r="IV131" s="33"/>
      <c r="IW131" s="33">
        <f>IW128-IU131</f>
        <v>0</v>
      </c>
      <c r="IX131" s="33">
        <f>IX128-IV131</f>
        <v>0</v>
      </c>
      <c r="IY131" s="33"/>
      <c r="IZ131" s="34" t="e">
        <f t="shared" ref="IZ131:IZ137" si="2023">((IY131+JA131)/IW131)</f>
        <v>#DIV/0!</v>
      </c>
      <c r="JA131" s="33"/>
      <c r="JB131" s="34" t="e">
        <f t="shared" ref="JB131:JB137" si="2024">JA131/(IY131+JA131)</f>
        <v>#DIV/0!</v>
      </c>
      <c r="JC131" s="35"/>
      <c r="JD131" s="33"/>
      <c r="JE131" s="33"/>
      <c r="JF131" s="36"/>
      <c r="JG131" s="32">
        <f t="shared" ref="JG131:JG138" si="2025">+C131+O131+AA131+AM131+AY131+BK131+BW131+CI131+CU131+DG131+DS131+EE131+EQ131+FC131+GA131+GM131+GY131+HK131+HW131+II131+FO131+IU131</f>
        <v>12</v>
      </c>
      <c r="JH131" s="36">
        <f t="shared" ref="JH131:JH138" si="2026">+D131+P131+AB131+AN131+AZ131+BL131+BX131+CJ131+CV131+DH131+DT131+EF131+ER131+FD131+GB131+GN131+GZ131+HL131+HX131+IJ131+FP131+IV131</f>
        <v>1</v>
      </c>
      <c r="JI131" s="372">
        <f t="shared" ref="JI131:JI137" si="2027">+E131+Q131+AC131+AO131+BA131+BM131+BY131+CK131+CW131+DI131+DU131+EG131+ES131+FE131+GC131+GO131+HA131+HM131+HY131+FQ131+IK131</f>
        <v>11301</v>
      </c>
      <c r="JJ131" s="11">
        <f t="shared" si="1776"/>
        <v>999</v>
      </c>
      <c r="JK131" s="33">
        <f t="shared" ref="JK131:JK138" si="2028">+G131+S131+AE131+AQ131+BC131+BO131+CA131+CM131+CY131+DK131+DW131+EI131+EU131+FG131+GE131+GQ131+HC131+HO131+I131+U131+AG131+AS131+BE131+BQ131+CC131+CO131+DA131+DM131+DY131+EK131+EW131+FI131+GG131+GS131+HE131+HQ131+IA131+IC131+FS131+FU131+IM131+IO131</f>
        <v>7594</v>
      </c>
      <c r="JL131" s="78">
        <f t="shared" ref="JL131:JL138" si="2029">+(JK131)/JI131</f>
        <v>0.6719759313335103</v>
      </c>
      <c r="JM131" s="15">
        <f t="shared" ref="JM131:JM138" si="2030">+I131+U131+AG131+AS131+BE131+BQ131+CC131+CO131+DA131+DM131+DY131+EK131+EW131+FI131+GG131+GS131+HE131+HQ131+IC131+IO131+FU131</f>
        <v>518</v>
      </c>
      <c r="JN131" s="34">
        <f t="shared" ref="JN131:JN138" si="2031">+(JM131/(JK131))</f>
        <v>6.821174611535423E-2</v>
      </c>
      <c r="JO131" s="45">
        <v>61.18</v>
      </c>
      <c r="JP131" s="46">
        <v>7025</v>
      </c>
      <c r="JQ131" s="45">
        <f t="shared" si="1207"/>
        <v>92.507242559915724</v>
      </c>
      <c r="JR131" s="45">
        <v>157</v>
      </c>
      <c r="JS131" s="366">
        <f t="shared" ref="JS131" si="2032">JR131/JM131</f>
        <v>0.30308880308880309</v>
      </c>
      <c r="JT131" s="44"/>
      <c r="JU131" s="284"/>
      <c r="JV131" s="402">
        <f t="shared" ref="JV131:JV137" si="2033">SUM(G131,I131,S131,U131,AE131,AG131,AQ131,AS131,BC131,BE131,BO131,BQ131,CA131,CC131)/SUM(E131,Q131,AC131,AO131,BA131,BM131,BY131)</f>
        <v>0.66533970276008492</v>
      </c>
      <c r="JW131" s="403">
        <f t="shared" ref="JW131:JW137" si="2034">SUM(CM131,CO131,CY131,DA131,DK131,DM131,DW131,DY131,EI131,EK131,EU131,EW131,FG131,FI131)/SUM(CK131,CW131,DI131,DU131,EG131,ES131,FE131)</f>
        <v>0.66037234042553195</v>
      </c>
      <c r="JX131" s="405">
        <f t="shared" ref="JX131:JX137" si="2035">SUM(FS131,FU131,GE131,GG131,GQ131,GS131,HC131,HE131,HO131,HQ131,IA131,IC131,IM131,IO131,)/SUM(FQ131,GC131,GO131,HA131,HM131,HY131,IK131)</f>
        <v>0.69016697588126164</v>
      </c>
      <c r="JY131" s="742">
        <f t="shared" ref="JY131" si="2036">SUM(I138,U138,AG138,AS138,BE138,BQ138,CC138)/SUM(G138,I138,S138,U138,AE138,AG138,AQ138,AS138,BC138,BE138,BO138,BQ138,CA138,CC138)</f>
        <v>6.6459627329192542E-2</v>
      </c>
      <c r="JZ131" s="689">
        <f t="shared" ref="JZ131" si="2037">SUM(CO138,DA138,DM138,DY138,EK138,EW138,FI138)/SUM(CM138,CO138,CY138,DA138,DK138,DM138,DW138,DY138,EI138,EK138,EU138,EW138,FG138,FI138)</f>
        <v>6.6560382622558784E-2</v>
      </c>
      <c r="KA131" s="745">
        <f t="shared" ref="KA131" si="2038">SUM(,FU138,GG138,GS138,HE138,HQ138,IC138,IO138)/SUM(FU138,FS138,GG138,GE138,GS138,GQ138,HE138,HC138,HQ138,HO138,IC138,IA138,IO138,IM138)</f>
        <v>6.2172664301402267E-2</v>
      </c>
      <c r="KB131" s="724">
        <f t="shared" ref="KB131" si="2039">KB133/KB135</f>
        <v>4.2429063908777515E-3</v>
      </c>
      <c r="KC131" s="720"/>
      <c r="KD131" s="720">
        <f t="shared" ref="KD131" si="2040">KD133/KD135</f>
        <v>4.5188729399255716E-3</v>
      </c>
      <c r="KE131" s="720"/>
      <c r="KF131" s="720">
        <f t="shared" ref="KF131" si="2041">KF133/KF135</f>
        <v>5.2910052910052907E-3</v>
      </c>
      <c r="KG131" s="755"/>
      <c r="KH131" s="757" t="s">
        <v>68</v>
      </c>
      <c r="KI131" s="419">
        <f t="shared" ref="KI131:KI137" si="2042">C131+AA131+AM131+AY131+BK131+BW131</f>
        <v>3</v>
      </c>
      <c r="KJ131" s="427">
        <f t="shared" ref="KJ131" si="2043">KI131/KB135</f>
        <v>7.955449482895784E-4</v>
      </c>
      <c r="KK131" s="419">
        <f t="shared" ref="KK131:KK137" si="2044">CI131+CU131+DG131+EE131+EQ131+FC131+DS131</f>
        <v>2</v>
      </c>
      <c r="KL131" s="424">
        <f t="shared" ref="KL131" si="2045">KK131/KD135</f>
        <v>5.3163211057947904E-4</v>
      </c>
      <c r="KM131" s="419">
        <f t="shared" ref="KM131:KM137" si="2046">FO131+GA131+GM131+GY131+HK131+HW131+II131</f>
        <v>7</v>
      </c>
      <c r="KN131" s="424">
        <f>KM131/KF135</f>
        <v>1.8518518518518519E-3</v>
      </c>
    </row>
    <row r="132" spans="1:300" ht="19.5" thickBot="1" x14ac:dyDescent="0.3">
      <c r="A132" s="734"/>
      <c r="B132" s="436">
        <f t="shared" ref="B132:B137" si="2047">+B131+1</f>
        <v>45695</v>
      </c>
      <c r="C132" s="10"/>
      <c r="D132" s="11"/>
      <c r="E132" s="61">
        <f t="shared" ref="E132:E137" si="2048">E131-C132</f>
        <v>600</v>
      </c>
      <c r="F132" s="61">
        <f t="shared" ref="F132:F137" si="2049">F131-D132</f>
        <v>54</v>
      </c>
      <c r="G132" s="11">
        <v>422</v>
      </c>
      <c r="H132" s="12">
        <f t="shared" si="1981"/>
        <v>0.73833333333333329</v>
      </c>
      <c r="I132" s="11">
        <v>21</v>
      </c>
      <c r="J132" s="12">
        <f t="shared" si="1982"/>
        <v>4.740406320541761E-2</v>
      </c>
      <c r="K132" s="13"/>
      <c r="L132" s="11"/>
      <c r="M132" s="11"/>
      <c r="N132" s="14"/>
      <c r="O132" s="10"/>
      <c r="P132" s="11"/>
      <c r="Q132" s="61">
        <f t="shared" ref="Q132:Q137" si="2050">Q131-O132</f>
        <v>612</v>
      </c>
      <c r="R132" s="61">
        <f t="shared" ref="R132:R137" si="2051">R131-P132</f>
        <v>55</v>
      </c>
      <c r="S132" s="11">
        <v>407</v>
      </c>
      <c r="T132" s="12">
        <f t="shared" si="1983"/>
        <v>0.70751633986928109</v>
      </c>
      <c r="U132" s="11">
        <v>26</v>
      </c>
      <c r="V132" s="12">
        <f t="shared" si="1984"/>
        <v>6.0046189376443418E-2</v>
      </c>
      <c r="W132" s="13"/>
      <c r="X132" s="11"/>
      <c r="Y132" s="11"/>
      <c r="Z132" s="14"/>
      <c r="AA132" s="10"/>
      <c r="AB132" s="11"/>
      <c r="AC132" s="61">
        <f t="shared" ref="AC132:AC137" si="2052">AC131-AA132</f>
        <v>611</v>
      </c>
      <c r="AD132" s="61">
        <f t="shared" ref="AD132:AD137" si="2053">AD131-AB132</f>
        <v>55</v>
      </c>
      <c r="AE132" s="11">
        <v>364</v>
      </c>
      <c r="AF132" s="12">
        <f t="shared" si="1985"/>
        <v>0.6513911620294599</v>
      </c>
      <c r="AG132" s="11">
        <v>34</v>
      </c>
      <c r="AH132" s="12">
        <f t="shared" si="1986"/>
        <v>8.5427135678391955E-2</v>
      </c>
      <c r="AI132" s="13"/>
      <c r="AJ132" s="11"/>
      <c r="AK132" s="11"/>
      <c r="AL132" s="14"/>
      <c r="AM132" s="10"/>
      <c r="AN132" s="11"/>
      <c r="AO132" s="61">
        <f t="shared" ref="AO132:AO137" si="2054">AO131-AM132</f>
        <v>132</v>
      </c>
      <c r="AP132" s="61">
        <f t="shared" ref="AP132:AP137" si="2055">AP131-AN132</f>
        <v>13</v>
      </c>
      <c r="AQ132" s="11">
        <v>75</v>
      </c>
      <c r="AR132" s="12">
        <f t="shared" si="1987"/>
        <v>0.62878787878787878</v>
      </c>
      <c r="AS132" s="11">
        <v>8</v>
      </c>
      <c r="AT132" s="12">
        <f t="shared" si="1988"/>
        <v>9.6385542168674704E-2</v>
      </c>
      <c r="AU132" s="13"/>
      <c r="AV132" s="11"/>
      <c r="AW132" s="11"/>
      <c r="AX132" s="14"/>
      <c r="AY132" s="10"/>
      <c r="AZ132" s="11"/>
      <c r="BA132" s="61">
        <f t="shared" ref="BA132:BA137" si="2056">BA131-AY132</f>
        <v>604</v>
      </c>
      <c r="BB132" s="61">
        <f t="shared" ref="BB132:BB137" si="2057">BB131-AZ132</f>
        <v>55</v>
      </c>
      <c r="BC132" s="11">
        <v>370</v>
      </c>
      <c r="BD132" s="12">
        <f t="shared" si="1989"/>
        <v>0.65894039735099341</v>
      </c>
      <c r="BE132" s="11">
        <v>28</v>
      </c>
      <c r="BF132" s="12">
        <f t="shared" si="1990"/>
        <v>7.0351758793969849E-2</v>
      </c>
      <c r="BG132" s="13"/>
      <c r="BH132" s="11"/>
      <c r="BI132" s="11"/>
      <c r="BJ132" s="14"/>
      <c r="BK132" s="10"/>
      <c r="BL132" s="11"/>
      <c r="BM132" s="61">
        <f t="shared" ref="BM132:BM137" si="2058">BM131-BK132</f>
        <v>607</v>
      </c>
      <c r="BN132" s="61">
        <f t="shared" ref="BN132:BN137" si="2059">BN131-BL132</f>
        <v>54</v>
      </c>
      <c r="BO132" s="11">
        <v>378</v>
      </c>
      <c r="BP132" s="12">
        <f t="shared" si="1991"/>
        <v>0.67380560131795719</v>
      </c>
      <c r="BQ132" s="11">
        <v>31</v>
      </c>
      <c r="BR132" s="12">
        <f t="shared" si="1992"/>
        <v>7.5794621026894868E-2</v>
      </c>
      <c r="BS132" s="13"/>
      <c r="BT132" s="11"/>
      <c r="BU132" s="11"/>
      <c r="BV132" s="14"/>
      <c r="BW132" s="10"/>
      <c r="BX132" s="11"/>
      <c r="BY132" s="61">
        <f t="shared" ref="BY132:BY137" si="2060">BY131-BW132</f>
        <v>602</v>
      </c>
      <c r="BZ132" s="61">
        <f t="shared" ref="BZ132:BZ137" si="2061">BZ131-BX132</f>
        <v>55</v>
      </c>
      <c r="CA132" s="11">
        <v>374</v>
      </c>
      <c r="CB132" s="12">
        <f t="shared" si="1993"/>
        <v>0.69767441860465118</v>
      </c>
      <c r="CC132" s="11">
        <v>46</v>
      </c>
      <c r="CD132" s="12">
        <f t="shared" si="1994"/>
        <v>0.10952380952380952</v>
      </c>
      <c r="CE132" s="13"/>
      <c r="CF132" s="11"/>
      <c r="CG132" s="11"/>
      <c r="CH132" s="14"/>
      <c r="CI132" s="10">
        <v>2</v>
      </c>
      <c r="CJ132" s="11"/>
      <c r="CK132" s="61">
        <f t="shared" ref="CK132:CK137" si="2062">CK131-CI132</f>
        <v>594</v>
      </c>
      <c r="CL132" s="61">
        <f t="shared" ref="CL132:CL137" si="2063">CL131-CJ132</f>
        <v>51</v>
      </c>
      <c r="CM132" s="11">
        <v>356</v>
      </c>
      <c r="CN132" s="12">
        <f t="shared" si="1995"/>
        <v>0.65319865319865322</v>
      </c>
      <c r="CO132" s="11">
        <v>32</v>
      </c>
      <c r="CP132" s="12">
        <f t="shared" si="1996"/>
        <v>8.247422680412371E-2</v>
      </c>
      <c r="CQ132" s="13"/>
      <c r="CR132" s="11"/>
      <c r="CS132" s="11"/>
      <c r="CT132" s="14"/>
      <c r="CU132" s="10">
        <v>1</v>
      </c>
      <c r="CV132" s="11"/>
      <c r="CW132" s="61">
        <f t="shared" ref="CW132:CW137" si="2064">CW131-CU132</f>
        <v>606</v>
      </c>
      <c r="CX132" s="61">
        <f t="shared" ref="CX132:CX137" si="2065">CX131-CV132</f>
        <v>52</v>
      </c>
      <c r="CY132" s="11">
        <v>358</v>
      </c>
      <c r="CZ132" s="12">
        <f t="shared" si="1997"/>
        <v>0.64686468646864681</v>
      </c>
      <c r="DA132" s="11">
        <v>34</v>
      </c>
      <c r="DB132" s="12">
        <f t="shared" si="1998"/>
        <v>8.673469387755102E-2</v>
      </c>
      <c r="DC132" s="13"/>
      <c r="DD132" s="11"/>
      <c r="DE132" s="11"/>
      <c r="DF132" s="14"/>
      <c r="DG132" s="10"/>
      <c r="DH132" s="11"/>
      <c r="DI132" s="61">
        <f t="shared" ref="DI132:DI137" si="2066">DI131-DG132</f>
        <v>604</v>
      </c>
      <c r="DJ132" s="61">
        <f t="shared" ref="DJ132:DJ137" si="2067">DJ131-DH132</f>
        <v>51</v>
      </c>
      <c r="DK132" s="11">
        <v>373</v>
      </c>
      <c r="DL132" s="12">
        <f t="shared" si="1999"/>
        <v>0.68046357615894038</v>
      </c>
      <c r="DM132" s="11">
        <v>38</v>
      </c>
      <c r="DN132" s="12">
        <f t="shared" si="2000"/>
        <v>9.2457420924574207E-2</v>
      </c>
      <c r="DO132" s="13"/>
      <c r="DP132" s="11"/>
      <c r="DQ132" s="11"/>
      <c r="DR132" s="14"/>
      <c r="DS132" s="10">
        <v>3</v>
      </c>
      <c r="DT132" s="11"/>
      <c r="DU132" s="61">
        <f t="shared" ref="DU132:DU137" si="2068">DU131-DS132</f>
        <v>139</v>
      </c>
      <c r="DV132" s="61">
        <f t="shared" ref="DV132:DV137" si="2069">DV131-DT132</f>
        <v>10</v>
      </c>
      <c r="DW132" s="11">
        <v>94</v>
      </c>
      <c r="DX132" s="12">
        <f t="shared" si="2001"/>
        <v>0.75539568345323738</v>
      </c>
      <c r="DY132" s="11">
        <v>11</v>
      </c>
      <c r="DZ132" s="12">
        <f t="shared" si="2002"/>
        <v>0.10476190476190476</v>
      </c>
      <c r="EA132" s="13"/>
      <c r="EB132" s="11"/>
      <c r="EC132" s="11"/>
      <c r="ED132" s="14"/>
      <c r="EE132" s="10">
        <v>1</v>
      </c>
      <c r="EF132" s="11"/>
      <c r="EG132" s="61">
        <f t="shared" ref="EG132:EG137" si="2070">EG131-EE132</f>
        <v>606</v>
      </c>
      <c r="EH132" s="61">
        <f t="shared" ref="EH132:EH137" si="2071">EH131-EF132</f>
        <v>51</v>
      </c>
      <c r="EI132" s="11">
        <v>381</v>
      </c>
      <c r="EJ132" s="12">
        <f t="shared" si="2003"/>
        <v>0.66006600660066006</v>
      </c>
      <c r="EK132" s="11">
        <v>19</v>
      </c>
      <c r="EL132" s="12">
        <f t="shared" si="2004"/>
        <v>4.7500000000000001E-2</v>
      </c>
      <c r="EM132" s="13"/>
      <c r="EN132" s="11"/>
      <c r="EO132" s="11"/>
      <c r="EP132" s="14"/>
      <c r="EQ132" s="10"/>
      <c r="ER132" s="11"/>
      <c r="ES132" s="61">
        <f t="shared" ref="ES132:ES137" si="2072">ES131-EQ132</f>
        <v>605</v>
      </c>
      <c r="ET132" s="61">
        <f t="shared" ref="ET132:ET137" si="2073">ET131-ER132</f>
        <v>51</v>
      </c>
      <c r="EU132" s="11">
        <v>390</v>
      </c>
      <c r="EV132" s="12">
        <f t="shared" si="2005"/>
        <v>0.68760330578512396</v>
      </c>
      <c r="EW132" s="11">
        <v>26</v>
      </c>
      <c r="EX132" s="12">
        <f t="shared" si="2006"/>
        <v>6.25E-2</v>
      </c>
      <c r="EY132" s="13"/>
      <c r="EZ132" s="11"/>
      <c r="FA132" s="11"/>
      <c r="FB132" s="14"/>
      <c r="FC132" s="10"/>
      <c r="FD132" s="11"/>
      <c r="FE132" s="61">
        <f t="shared" ref="FE132:FE137" si="2074">FE131-FC132</f>
        <v>599</v>
      </c>
      <c r="FF132" s="61">
        <f t="shared" ref="FF132:FF137" si="2075">FF131-FD132</f>
        <v>52</v>
      </c>
      <c r="FG132" s="11">
        <v>398</v>
      </c>
      <c r="FH132" s="12">
        <f t="shared" si="2007"/>
        <v>0.71285475792988318</v>
      </c>
      <c r="FI132" s="11">
        <v>29</v>
      </c>
      <c r="FJ132" s="12">
        <f t="shared" si="2008"/>
        <v>6.7915690866510545E-2</v>
      </c>
      <c r="FK132" s="13"/>
      <c r="FL132" s="11"/>
      <c r="FM132" s="11"/>
      <c r="FN132" s="14"/>
      <c r="FO132" s="10"/>
      <c r="FP132" s="11"/>
      <c r="FQ132" s="61">
        <f t="shared" ref="FQ132:FQ137" si="2076">FQ131-FO132</f>
        <v>610</v>
      </c>
      <c r="FR132" s="61">
        <f t="shared" ref="FR132:FR137" si="2077">FR131-FP132</f>
        <v>55</v>
      </c>
      <c r="FS132" s="11">
        <v>380</v>
      </c>
      <c r="FT132" s="12">
        <f t="shared" si="2009"/>
        <v>0.67377049180327864</v>
      </c>
      <c r="FU132" s="11">
        <v>31</v>
      </c>
      <c r="FV132" s="12">
        <f t="shared" si="2010"/>
        <v>7.5425790754257913E-2</v>
      </c>
      <c r="FW132" s="13"/>
      <c r="FX132" s="11"/>
      <c r="FY132" s="11"/>
      <c r="FZ132" s="14"/>
      <c r="GA132" s="10"/>
      <c r="GB132" s="11"/>
      <c r="GC132" s="61">
        <f t="shared" ref="GC132:GC137" si="2078">GC131-GA132</f>
        <v>603</v>
      </c>
      <c r="GD132" s="61">
        <f t="shared" ref="GD132:GD137" si="2079">GD131-GB132</f>
        <v>55</v>
      </c>
      <c r="GE132" s="11">
        <v>400</v>
      </c>
      <c r="GF132" s="12">
        <f t="shared" si="2011"/>
        <v>0.69983416252072972</v>
      </c>
      <c r="GG132" s="11">
        <v>22</v>
      </c>
      <c r="GH132" s="12">
        <f t="shared" si="2012"/>
        <v>5.2132701421800945E-2</v>
      </c>
      <c r="GI132" s="13"/>
      <c r="GJ132" s="11"/>
      <c r="GK132" s="11"/>
      <c r="GL132" s="14"/>
      <c r="GM132" s="10"/>
      <c r="GN132" s="11"/>
      <c r="GO132" s="61">
        <f t="shared" ref="GO132:GO137" si="2080">GO131-GM132</f>
        <v>610</v>
      </c>
      <c r="GP132" s="61">
        <f t="shared" ref="GP132:GP137" si="2081">GP131-GN132</f>
        <v>55</v>
      </c>
      <c r="GQ132" s="11">
        <v>381</v>
      </c>
      <c r="GR132" s="12">
        <f t="shared" si="2013"/>
        <v>0.6622950819672131</v>
      </c>
      <c r="GS132" s="11">
        <v>23</v>
      </c>
      <c r="GT132" s="12">
        <f t="shared" si="2014"/>
        <v>5.6930693069306933E-2</v>
      </c>
      <c r="GU132" s="13"/>
      <c r="GV132" s="11"/>
      <c r="GW132" s="11"/>
      <c r="GX132" s="14"/>
      <c r="GY132" s="10">
        <v>4</v>
      </c>
      <c r="GZ132" s="11"/>
      <c r="HA132" s="61">
        <f t="shared" ref="HA132:HA137" si="2082">HA131-GY132</f>
        <v>117</v>
      </c>
      <c r="HB132" s="61">
        <f t="shared" ref="HB132:HB137" si="2083">HB131-GZ132</f>
        <v>12</v>
      </c>
      <c r="HC132" s="11">
        <v>74</v>
      </c>
      <c r="HD132" s="12">
        <f t="shared" si="2015"/>
        <v>0.72649572649572647</v>
      </c>
      <c r="HE132" s="11">
        <v>11</v>
      </c>
      <c r="HF132" s="12">
        <f t="shared" si="2016"/>
        <v>0.12941176470588237</v>
      </c>
      <c r="HG132" s="13"/>
      <c r="HH132" s="11"/>
      <c r="HI132" s="11"/>
      <c r="HJ132" s="14"/>
      <c r="HK132" s="10"/>
      <c r="HL132" s="11"/>
      <c r="HM132" s="61">
        <f t="shared" ref="HM132:HM137" si="2084">HM131-HK132</f>
        <v>613</v>
      </c>
      <c r="HN132" s="61">
        <f t="shared" ref="HN132:HN137" si="2085">HN131-HL132</f>
        <v>54</v>
      </c>
      <c r="HO132" s="11">
        <v>398</v>
      </c>
      <c r="HP132" s="12">
        <f t="shared" si="2017"/>
        <v>0.72267536704730828</v>
      </c>
      <c r="HQ132" s="11">
        <v>45</v>
      </c>
      <c r="HR132" s="12">
        <f t="shared" si="2018"/>
        <v>0.10158013544018059</v>
      </c>
      <c r="HS132" s="13"/>
      <c r="HT132" s="11"/>
      <c r="HU132" s="11"/>
      <c r="HV132" s="14"/>
      <c r="HW132" s="10"/>
      <c r="HX132" s="11"/>
      <c r="HY132" s="61">
        <f t="shared" ref="HY132:HY137" si="2086">HY131-HW132</f>
        <v>605</v>
      </c>
      <c r="HZ132" s="61">
        <f t="shared" ref="HZ132:HZ137" si="2087">HZ131-HX132</f>
        <v>54</v>
      </c>
      <c r="IA132" s="11">
        <v>408</v>
      </c>
      <c r="IB132" s="12">
        <f t="shared" si="2019"/>
        <v>0.72727272727272729</v>
      </c>
      <c r="IC132" s="11">
        <v>32</v>
      </c>
      <c r="ID132" s="12">
        <f t="shared" si="2020"/>
        <v>7.2727272727272724E-2</v>
      </c>
      <c r="IE132" s="13"/>
      <c r="IF132" s="11"/>
      <c r="IG132" s="11"/>
      <c r="IH132" s="14"/>
      <c r="II132" s="10"/>
      <c r="IJ132" s="11"/>
      <c r="IK132" s="61">
        <f t="shared" ref="IK132:IK137" si="2088">IK131-II132</f>
        <v>611</v>
      </c>
      <c r="IL132" s="61">
        <f t="shared" ref="IL132:IL137" si="2089">IL131-IJ132</f>
        <v>55</v>
      </c>
      <c r="IM132" s="11">
        <v>380</v>
      </c>
      <c r="IN132" s="12">
        <f t="shared" si="2021"/>
        <v>0.67103109656301141</v>
      </c>
      <c r="IO132" s="11">
        <v>30</v>
      </c>
      <c r="IP132" s="12">
        <f t="shared" si="2022"/>
        <v>7.3170731707317069E-2</v>
      </c>
      <c r="IQ132" s="13"/>
      <c r="IR132" s="11"/>
      <c r="IS132" s="11"/>
      <c r="IT132" s="14"/>
      <c r="IU132" s="10"/>
      <c r="IV132" s="11"/>
      <c r="IW132" s="61">
        <f t="shared" ref="IW132:IW137" si="2090">IW131-IU132</f>
        <v>0</v>
      </c>
      <c r="IX132" s="61">
        <f t="shared" ref="IX132:IX137" si="2091">IX131-IV132</f>
        <v>0</v>
      </c>
      <c r="IY132" s="11"/>
      <c r="IZ132" s="12" t="e">
        <f t="shared" si="2023"/>
        <v>#DIV/0!</v>
      </c>
      <c r="JA132" s="11"/>
      <c r="JB132" s="12" t="e">
        <f t="shared" si="2024"/>
        <v>#DIV/0!</v>
      </c>
      <c r="JC132" s="13"/>
      <c r="JD132" s="11"/>
      <c r="JE132" s="11"/>
      <c r="JF132" s="14"/>
      <c r="JG132" s="10">
        <f t="shared" si="2025"/>
        <v>11</v>
      </c>
      <c r="JH132" s="14">
        <f t="shared" si="2026"/>
        <v>0</v>
      </c>
      <c r="JI132" s="373">
        <f t="shared" si="2027"/>
        <v>11290</v>
      </c>
      <c r="JJ132" s="11">
        <f t="shared" si="1776"/>
        <v>999</v>
      </c>
      <c r="JK132" s="11">
        <f t="shared" si="2028"/>
        <v>7738</v>
      </c>
      <c r="JL132" s="79">
        <f t="shared" si="2029"/>
        <v>0.68538529672276349</v>
      </c>
      <c r="JM132" s="15">
        <f t="shared" si="2030"/>
        <v>577</v>
      </c>
      <c r="JN132" s="12">
        <f t="shared" si="2031"/>
        <v>7.4567071594727322E-2</v>
      </c>
      <c r="JO132" s="16">
        <v>61.9</v>
      </c>
      <c r="JP132" s="17">
        <v>7193</v>
      </c>
      <c r="JQ132" s="16">
        <f t="shared" si="1207"/>
        <v>92.956836391832525</v>
      </c>
      <c r="JR132" s="16">
        <v>208</v>
      </c>
      <c r="JS132" s="369">
        <f t="shared" si="1076"/>
        <v>0.36048526863084923</v>
      </c>
      <c r="JT132" s="15"/>
      <c r="JU132" s="285"/>
      <c r="JV132" s="404">
        <f t="shared" si="2033"/>
        <v>0.6857749469214437</v>
      </c>
      <c r="JW132" s="401">
        <f t="shared" si="2034"/>
        <v>0.67652544630961897</v>
      </c>
      <c r="JX132" s="406">
        <f t="shared" si="2035"/>
        <v>0.69381798885646062</v>
      </c>
      <c r="JY132" s="743"/>
      <c r="JZ132" s="690"/>
      <c r="KA132" s="746"/>
      <c r="KB132" s="725"/>
      <c r="KC132" s="722"/>
      <c r="KD132" s="722"/>
      <c r="KE132" s="722"/>
      <c r="KF132" s="722"/>
      <c r="KG132" s="756"/>
      <c r="KH132" s="758"/>
      <c r="KI132" s="67">
        <f t="shared" si="2042"/>
        <v>0</v>
      </c>
      <c r="KJ132" s="430">
        <f t="shared" ref="KJ132" si="2092">KI132/KB135</f>
        <v>0</v>
      </c>
      <c r="KK132" s="67">
        <f t="shared" si="2044"/>
        <v>7</v>
      </c>
      <c r="KL132" s="425">
        <f t="shared" ref="KL132" si="2093">KK132/KD135</f>
        <v>1.8607123870281765E-3</v>
      </c>
      <c r="KM132" s="67">
        <f t="shared" si="2046"/>
        <v>4</v>
      </c>
      <c r="KN132" s="425">
        <f>KM132/KF135</f>
        <v>1.0582010582010583E-3</v>
      </c>
    </row>
    <row r="133" spans="1:300" ht="19.5" thickTop="1" x14ac:dyDescent="0.25">
      <c r="A133" s="734"/>
      <c r="B133" s="436">
        <f t="shared" si="2047"/>
        <v>45696</v>
      </c>
      <c r="C133" s="10">
        <v>1</v>
      </c>
      <c r="D133" s="11"/>
      <c r="E133" s="61">
        <f t="shared" si="2048"/>
        <v>599</v>
      </c>
      <c r="F133" s="61">
        <f t="shared" si="2049"/>
        <v>54</v>
      </c>
      <c r="G133" s="11">
        <v>377</v>
      </c>
      <c r="H133" s="12">
        <f t="shared" si="1981"/>
        <v>0.67612687813021699</v>
      </c>
      <c r="I133" s="11">
        <v>28</v>
      </c>
      <c r="J133" s="12">
        <f t="shared" si="1982"/>
        <v>6.9135802469135796E-2</v>
      </c>
      <c r="K133" s="13"/>
      <c r="L133" s="11"/>
      <c r="M133" s="11"/>
      <c r="N133" s="14"/>
      <c r="O133" s="10"/>
      <c r="P133" s="11"/>
      <c r="Q133" s="61">
        <f t="shared" si="2050"/>
        <v>612</v>
      </c>
      <c r="R133" s="61">
        <f t="shared" si="2051"/>
        <v>55</v>
      </c>
      <c r="S133" s="11">
        <v>403</v>
      </c>
      <c r="T133" s="12">
        <f t="shared" si="1983"/>
        <v>0.69281045751633985</v>
      </c>
      <c r="U133" s="11">
        <v>21</v>
      </c>
      <c r="V133" s="12">
        <f t="shared" si="1984"/>
        <v>4.9528301886792456E-2</v>
      </c>
      <c r="W133" s="13"/>
      <c r="X133" s="11"/>
      <c r="Y133" s="11"/>
      <c r="Z133" s="14"/>
      <c r="AA133" s="10"/>
      <c r="AB133" s="11"/>
      <c r="AC133" s="61">
        <f t="shared" si="2052"/>
        <v>611</v>
      </c>
      <c r="AD133" s="61">
        <f t="shared" si="2053"/>
        <v>55</v>
      </c>
      <c r="AE133" s="11">
        <v>353</v>
      </c>
      <c r="AF133" s="12">
        <f t="shared" si="1985"/>
        <v>0.62029459901800332</v>
      </c>
      <c r="AG133" s="11">
        <v>26</v>
      </c>
      <c r="AH133" s="12">
        <f t="shared" si="1986"/>
        <v>6.860158311345646E-2</v>
      </c>
      <c r="AI133" s="13"/>
      <c r="AJ133" s="11"/>
      <c r="AK133" s="11"/>
      <c r="AL133" s="14"/>
      <c r="AM133" s="10">
        <v>1</v>
      </c>
      <c r="AN133" s="11"/>
      <c r="AO133" s="61">
        <f t="shared" si="2054"/>
        <v>131</v>
      </c>
      <c r="AP133" s="61">
        <f t="shared" si="2055"/>
        <v>13</v>
      </c>
      <c r="AQ133" s="11">
        <v>81</v>
      </c>
      <c r="AR133" s="12">
        <f t="shared" si="1987"/>
        <v>0.67938931297709926</v>
      </c>
      <c r="AS133" s="11">
        <v>8</v>
      </c>
      <c r="AT133" s="12">
        <f t="shared" si="1988"/>
        <v>8.98876404494382E-2</v>
      </c>
      <c r="AU133" s="13"/>
      <c r="AV133" s="11"/>
      <c r="AW133" s="11"/>
      <c r="AX133" s="14"/>
      <c r="AY133" s="10"/>
      <c r="AZ133" s="11"/>
      <c r="BA133" s="61">
        <f t="shared" si="2056"/>
        <v>604</v>
      </c>
      <c r="BB133" s="61">
        <f t="shared" si="2057"/>
        <v>55</v>
      </c>
      <c r="BC133" s="11">
        <v>399</v>
      </c>
      <c r="BD133" s="12">
        <f t="shared" si="1989"/>
        <v>0.69370860927152322</v>
      </c>
      <c r="BE133" s="11">
        <v>20</v>
      </c>
      <c r="BF133" s="12">
        <f t="shared" si="1990"/>
        <v>4.77326968973747E-2</v>
      </c>
      <c r="BG133" s="13"/>
      <c r="BH133" s="11"/>
      <c r="BI133" s="11"/>
      <c r="BJ133" s="14"/>
      <c r="BK133" s="10"/>
      <c r="BL133" s="11"/>
      <c r="BM133" s="61">
        <f t="shared" si="2058"/>
        <v>607</v>
      </c>
      <c r="BN133" s="61">
        <f t="shared" si="2059"/>
        <v>54</v>
      </c>
      <c r="BO133" s="11">
        <v>368</v>
      </c>
      <c r="BP133" s="12">
        <f t="shared" si="1991"/>
        <v>0.64085667215815489</v>
      </c>
      <c r="BQ133" s="11">
        <v>21</v>
      </c>
      <c r="BR133" s="12">
        <f t="shared" si="1992"/>
        <v>5.3984575835475578E-2</v>
      </c>
      <c r="BS133" s="13"/>
      <c r="BT133" s="11"/>
      <c r="BU133" s="11"/>
      <c r="BV133" s="14"/>
      <c r="BW133" s="10"/>
      <c r="BX133" s="11"/>
      <c r="BY133" s="61">
        <f t="shared" si="2060"/>
        <v>602</v>
      </c>
      <c r="BZ133" s="61">
        <f t="shared" si="2061"/>
        <v>55</v>
      </c>
      <c r="CA133" s="11">
        <v>363</v>
      </c>
      <c r="CB133" s="12">
        <f t="shared" si="1993"/>
        <v>0.66279069767441856</v>
      </c>
      <c r="CC133" s="11">
        <v>36</v>
      </c>
      <c r="CD133" s="12">
        <f t="shared" si="1994"/>
        <v>9.0225563909774431E-2</v>
      </c>
      <c r="CE133" s="13"/>
      <c r="CF133" s="11"/>
      <c r="CG133" s="11"/>
      <c r="CH133" s="14"/>
      <c r="CI133" s="10">
        <v>1</v>
      </c>
      <c r="CJ133" s="11"/>
      <c r="CK133" s="61">
        <f t="shared" si="2062"/>
        <v>593</v>
      </c>
      <c r="CL133" s="61">
        <f t="shared" si="2063"/>
        <v>51</v>
      </c>
      <c r="CM133" s="11">
        <v>388</v>
      </c>
      <c r="CN133" s="12">
        <f t="shared" si="1995"/>
        <v>0.69645868465430016</v>
      </c>
      <c r="CO133" s="11">
        <v>25</v>
      </c>
      <c r="CP133" s="12">
        <f t="shared" si="1996"/>
        <v>6.0532687651331719E-2</v>
      </c>
      <c r="CQ133" s="13"/>
      <c r="CR133" s="11"/>
      <c r="CS133" s="11"/>
      <c r="CT133" s="14"/>
      <c r="CU133" s="10"/>
      <c r="CV133" s="11"/>
      <c r="CW133" s="61">
        <f t="shared" si="2064"/>
        <v>606</v>
      </c>
      <c r="CX133" s="61">
        <f t="shared" si="2065"/>
        <v>52</v>
      </c>
      <c r="CY133" s="11">
        <v>360</v>
      </c>
      <c r="CZ133" s="12">
        <f t="shared" si="1997"/>
        <v>0.6452145214521452</v>
      </c>
      <c r="DA133" s="11">
        <v>31</v>
      </c>
      <c r="DB133" s="12">
        <f t="shared" si="1998"/>
        <v>7.9283887468030695E-2</v>
      </c>
      <c r="DC133" s="13"/>
      <c r="DD133" s="11"/>
      <c r="DE133" s="11"/>
      <c r="DF133" s="14"/>
      <c r="DG133" s="10"/>
      <c r="DH133" s="11"/>
      <c r="DI133" s="61">
        <f t="shared" si="2066"/>
        <v>604</v>
      </c>
      <c r="DJ133" s="61">
        <f t="shared" si="2067"/>
        <v>51</v>
      </c>
      <c r="DK133" s="11">
        <v>357</v>
      </c>
      <c r="DL133" s="12">
        <f t="shared" si="1999"/>
        <v>0.63245033112582782</v>
      </c>
      <c r="DM133" s="11">
        <v>25</v>
      </c>
      <c r="DN133" s="12">
        <f t="shared" si="2000"/>
        <v>6.5445026178010471E-2</v>
      </c>
      <c r="DO133" s="13"/>
      <c r="DP133" s="11"/>
      <c r="DQ133" s="11"/>
      <c r="DR133" s="14"/>
      <c r="DS133" s="10">
        <v>1</v>
      </c>
      <c r="DT133" s="11"/>
      <c r="DU133" s="61">
        <f t="shared" si="2068"/>
        <v>138</v>
      </c>
      <c r="DV133" s="61">
        <f t="shared" si="2069"/>
        <v>10</v>
      </c>
      <c r="DW133" s="11">
        <v>95</v>
      </c>
      <c r="DX133" s="12">
        <f t="shared" si="2001"/>
        <v>0.72463768115942029</v>
      </c>
      <c r="DY133" s="11">
        <v>5</v>
      </c>
      <c r="DZ133" s="12">
        <f t="shared" si="2002"/>
        <v>0.05</v>
      </c>
      <c r="EA133" s="13"/>
      <c r="EB133" s="11"/>
      <c r="EC133" s="11"/>
      <c r="ED133" s="14"/>
      <c r="EE133" s="10"/>
      <c r="EF133" s="11"/>
      <c r="EG133" s="61">
        <f t="shared" si="2070"/>
        <v>606</v>
      </c>
      <c r="EH133" s="61">
        <f t="shared" si="2071"/>
        <v>51</v>
      </c>
      <c r="EI133" s="11">
        <v>369</v>
      </c>
      <c r="EJ133" s="12">
        <f t="shared" si="2003"/>
        <v>0.65016501650165015</v>
      </c>
      <c r="EK133" s="11">
        <v>25</v>
      </c>
      <c r="EL133" s="12">
        <f t="shared" si="2004"/>
        <v>6.3451776649746189E-2</v>
      </c>
      <c r="EM133" s="13"/>
      <c r="EN133" s="11"/>
      <c r="EO133" s="11"/>
      <c r="EP133" s="14"/>
      <c r="EQ133" s="10"/>
      <c r="ER133" s="11"/>
      <c r="ES133" s="61">
        <f t="shared" si="2072"/>
        <v>605</v>
      </c>
      <c r="ET133" s="61">
        <f t="shared" si="2073"/>
        <v>51</v>
      </c>
      <c r="EU133" s="11">
        <v>402</v>
      </c>
      <c r="EV133" s="12">
        <f t="shared" si="2005"/>
        <v>0.68595041322314054</v>
      </c>
      <c r="EW133" s="11">
        <v>13</v>
      </c>
      <c r="EX133" s="12">
        <f t="shared" si="2006"/>
        <v>3.1325301204819279E-2</v>
      </c>
      <c r="EY133" s="13"/>
      <c r="EZ133" s="11"/>
      <c r="FA133" s="11"/>
      <c r="FB133" s="14"/>
      <c r="FC133" s="10"/>
      <c r="FD133" s="11"/>
      <c r="FE133" s="61">
        <f t="shared" si="2074"/>
        <v>599</v>
      </c>
      <c r="FF133" s="61">
        <f t="shared" si="2075"/>
        <v>52</v>
      </c>
      <c r="FG133" s="11">
        <v>371</v>
      </c>
      <c r="FH133" s="12">
        <f t="shared" si="2007"/>
        <v>0.65776293823038401</v>
      </c>
      <c r="FI133" s="11">
        <v>23</v>
      </c>
      <c r="FJ133" s="12">
        <f t="shared" si="2008"/>
        <v>5.8375634517766499E-2</v>
      </c>
      <c r="FK133" s="13"/>
      <c r="FL133" s="11"/>
      <c r="FM133" s="11"/>
      <c r="FN133" s="14"/>
      <c r="FO133" s="10">
        <v>1</v>
      </c>
      <c r="FP133" s="11"/>
      <c r="FQ133" s="61">
        <f t="shared" si="2076"/>
        <v>609</v>
      </c>
      <c r="FR133" s="61">
        <f t="shared" si="2077"/>
        <v>55</v>
      </c>
      <c r="FS133" s="11">
        <v>363</v>
      </c>
      <c r="FT133" s="12">
        <f t="shared" si="2009"/>
        <v>0.62889983579638753</v>
      </c>
      <c r="FU133" s="11">
        <v>20</v>
      </c>
      <c r="FV133" s="12">
        <f t="shared" si="2010"/>
        <v>5.2219321148825062E-2</v>
      </c>
      <c r="FW133" s="13"/>
      <c r="FX133" s="11"/>
      <c r="FY133" s="11"/>
      <c r="FZ133" s="14"/>
      <c r="GA133" s="10"/>
      <c r="GB133" s="11"/>
      <c r="GC133" s="61">
        <f t="shared" si="2078"/>
        <v>603</v>
      </c>
      <c r="GD133" s="61">
        <f t="shared" si="2079"/>
        <v>55</v>
      </c>
      <c r="GE133" s="11">
        <v>385</v>
      </c>
      <c r="GF133" s="12">
        <f t="shared" si="2011"/>
        <v>0.67993366500829189</v>
      </c>
      <c r="GG133" s="11">
        <v>25</v>
      </c>
      <c r="GH133" s="12">
        <f t="shared" si="2012"/>
        <v>6.097560975609756E-2</v>
      </c>
      <c r="GI133" s="13"/>
      <c r="GJ133" s="11"/>
      <c r="GK133" s="11"/>
      <c r="GL133" s="14"/>
      <c r="GM133" s="10">
        <v>1</v>
      </c>
      <c r="GN133" s="11"/>
      <c r="GO133" s="61">
        <f t="shared" si="2080"/>
        <v>609</v>
      </c>
      <c r="GP133" s="61">
        <f t="shared" si="2081"/>
        <v>55</v>
      </c>
      <c r="GQ133" s="11">
        <v>383</v>
      </c>
      <c r="GR133" s="12">
        <f t="shared" si="2013"/>
        <v>0.65188834154351394</v>
      </c>
      <c r="GS133" s="11">
        <v>14</v>
      </c>
      <c r="GT133" s="12">
        <f t="shared" si="2014"/>
        <v>3.5264483627204031E-2</v>
      </c>
      <c r="GU133" s="13"/>
      <c r="GV133" s="11"/>
      <c r="GW133" s="11"/>
      <c r="GX133" s="14"/>
      <c r="GY133" s="10"/>
      <c r="GZ133" s="11"/>
      <c r="HA133" s="61">
        <f t="shared" si="2082"/>
        <v>117</v>
      </c>
      <c r="HB133" s="61">
        <f t="shared" si="2083"/>
        <v>12</v>
      </c>
      <c r="HC133" s="11">
        <v>73</v>
      </c>
      <c r="HD133" s="12">
        <f t="shared" si="2015"/>
        <v>0.66666666666666663</v>
      </c>
      <c r="HE133" s="11">
        <v>5</v>
      </c>
      <c r="HF133" s="12">
        <f t="shared" si="2016"/>
        <v>6.4102564102564097E-2</v>
      </c>
      <c r="HG133" s="13"/>
      <c r="HH133" s="11"/>
      <c r="HI133" s="11"/>
      <c r="HJ133" s="14"/>
      <c r="HK133" s="10"/>
      <c r="HL133" s="11"/>
      <c r="HM133" s="61">
        <f t="shared" si="2084"/>
        <v>613</v>
      </c>
      <c r="HN133" s="61">
        <f t="shared" si="2085"/>
        <v>54</v>
      </c>
      <c r="HO133" s="11">
        <v>365</v>
      </c>
      <c r="HP133" s="12">
        <f t="shared" si="2017"/>
        <v>0.63295269168026103</v>
      </c>
      <c r="HQ133" s="11">
        <v>23</v>
      </c>
      <c r="HR133" s="12">
        <f t="shared" si="2018"/>
        <v>5.9278350515463915E-2</v>
      </c>
      <c r="HS133" s="13"/>
      <c r="HT133" s="11"/>
      <c r="HU133" s="11"/>
      <c r="HV133" s="14"/>
      <c r="HW133" s="10"/>
      <c r="HX133" s="11"/>
      <c r="HY133" s="61">
        <f t="shared" si="2086"/>
        <v>605</v>
      </c>
      <c r="HZ133" s="61">
        <f t="shared" si="2087"/>
        <v>54</v>
      </c>
      <c r="IA133" s="11">
        <v>424</v>
      </c>
      <c r="IB133" s="12">
        <f t="shared" si="2019"/>
        <v>0.72066115702479339</v>
      </c>
      <c r="IC133" s="11">
        <v>12</v>
      </c>
      <c r="ID133" s="12">
        <f t="shared" si="2020"/>
        <v>2.7522935779816515E-2</v>
      </c>
      <c r="IE133" s="13"/>
      <c r="IF133" s="11"/>
      <c r="IG133" s="11"/>
      <c r="IH133" s="14"/>
      <c r="II133" s="10"/>
      <c r="IJ133" s="11"/>
      <c r="IK133" s="61">
        <f t="shared" si="2088"/>
        <v>611</v>
      </c>
      <c r="IL133" s="61">
        <f t="shared" si="2089"/>
        <v>55</v>
      </c>
      <c r="IM133" s="11">
        <v>386</v>
      </c>
      <c r="IN133" s="12">
        <f t="shared" si="2021"/>
        <v>0.67921440261865795</v>
      </c>
      <c r="IO133" s="11">
        <v>29</v>
      </c>
      <c r="IP133" s="12">
        <f t="shared" si="2022"/>
        <v>6.9879518072289162E-2</v>
      </c>
      <c r="IQ133" s="13"/>
      <c r="IR133" s="11"/>
      <c r="IS133" s="11"/>
      <c r="IT133" s="14"/>
      <c r="IU133" s="10"/>
      <c r="IV133" s="11"/>
      <c r="IW133" s="61">
        <f t="shared" si="2090"/>
        <v>0</v>
      </c>
      <c r="IX133" s="61">
        <f t="shared" si="2091"/>
        <v>0</v>
      </c>
      <c r="IY133" s="11"/>
      <c r="IZ133" s="12" t="e">
        <f t="shared" si="2023"/>
        <v>#DIV/0!</v>
      </c>
      <c r="JA133" s="11"/>
      <c r="JB133" s="12" t="e">
        <f t="shared" si="2024"/>
        <v>#DIV/0!</v>
      </c>
      <c r="JC133" s="13"/>
      <c r="JD133" s="11"/>
      <c r="JE133" s="11"/>
      <c r="JF133" s="14"/>
      <c r="JG133" s="10">
        <f t="shared" si="2025"/>
        <v>6</v>
      </c>
      <c r="JH133" s="14">
        <f t="shared" si="2026"/>
        <v>0</v>
      </c>
      <c r="JI133" s="373">
        <f t="shared" si="2027"/>
        <v>11284</v>
      </c>
      <c r="JJ133" s="11">
        <f t="shared" si="1776"/>
        <v>999</v>
      </c>
      <c r="JK133" s="11">
        <f t="shared" si="2028"/>
        <v>7500</v>
      </c>
      <c r="JL133" s="79">
        <f t="shared" si="2029"/>
        <v>0.66465792272243884</v>
      </c>
      <c r="JM133" s="15">
        <f t="shared" si="2030"/>
        <v>435</v>
      </c>
      <c r="JN133" s="12">
        <f t="shared" si="2031"/>
        <v>5.8000000000000003E-2</v>
      </c>
      <c r="JO133" s="16">
        <v>61.9</v>
      </c>
      <c r="JP133" s="17">
        <v>7088</v>
      </c>
      <c r="JQ133" s="16">
        <f t="shared" si="1207"/>
        <v>94.506666666666675</v>
      </c>
      <c r="JR133" s="16">
        <v>151</v>
      </c>
      <c r="JS133" s="369">
        <f t="shared" si="1076"/>
        <v>0.3471264367816092</v>
      </c>
      <c r="JT133" s="15"/>
      <c r="JU133" s="285"/>
      <c r="JV133" s="404">
        <f t="shared" si="2033"/>
        <v>0.66489644184811469</v>
      </c>
      <c r="JW133" s="401">
        <f t="shared" si="2034"/>
        <v>0.66355638496400959</v>
      </c>
      <c r="JX133" s="406">
        <f t="shared" si="2035"/>
        <v>0.66551632598885058</v>
      </c>
      <c r="JY133" s="743"/>
      <c r="JZ133" s="690"/>
      <c r="KA133" s="746"/>
      <c r="KB133" s="718">
        <f t="shared" ref="KB133" si="2094">SUM(C138,O138,AA138,AM138,AY138,BK138,BW138)</f>
        <v>16</v>
      </c>
      <c r="KC133" s="714"/>
      <c r="KD133" s="714">
        <f t="shared" ref="KD133" si="2095">SUM(CI138,CU138,DG138,DS138,EE138,EQ138,FC138)</f>
        <v>17</v>
      </c>
      <c r="KE133" s="714"/>
      <c r="KF133" s="714">
        <f t="shared" ref="KF133" si="2096">SUM(FO138,GA138,GM138,GY138,HK138,HW138,II138)</f>
        <v>20</v>
      </c>
      <c r="KG133" s="759"/>
      <c r="KH133" s="761" t="s">
        <v>67</v>
      </c>
      <c r="KI133" s="67">
        <f t="shared" si="2042"/>
        <v>2</v>
      </c>
      <c r="KJ133" s="430">
        <f t="shared" ref="KJ133" si="2097">KI133/KB135</f>
        <v>5.3036329885971893E-4</v>
      </c>
      <c r="KK133" s="67">
        <f t="shared" si="2044"/>
        <v>2</v>
      </c>
      <c r="KL133" s="425">
        <f t="shared" ref="KL133" si="2098">KK133/KD135</f>
        <v>5.3163211057947904E-4</v>
      </c>
      <c r="KM133" s="67">
        <f t="shared" si="2046"/>
        <v>2</v>
      </c>
      <c r="KN133" s="425">
        <f>KM133/KF135</f>
        <v>5.2910052910052914E-4</v>
      </c>
    </row>
    <row r="134" spans="1:300" ht="19.5" thickBot="1" x14ac:dyDescent="0.3">
      <c r="A134" s="734"/>
      <c r="B134" s="436">
        <f t="shared" si="2047"/>
        <v>45697</v>
      </c>
      <c r="C134" s="10">
        <v>2</v>
      </c>
      <c r="D134" s="11"/>
      <c r="E134" s="61">
        <f t="shared" si="2048"/>
        <v>597</v>
      </c>
      <c r="F134" s="61">
        <f t="shared" si="2049"/>
        <v>54</v>
      </c>
      <c r="G134" s="11">
        <v>392</v>
      </c>
      <c r="H134" s="12">
        <f t="shared" si="1981"/>
        <v>0.70351758793969854</v>
      </c>
      <c r="I134" s="11">
        <v>28</v>
      </c>
      <c r="J134" s="12">
        <f t="shared" si="1982"/>
        <v>6.6666666666666666E-2</v>
      </c>
      <c r="K134" s="11"/>
      <c r="L134" s="11"/>
      <c r="M134" s="18"/>
      <c r="N134" s="20"/>
      <c r="O134" s="10"/>
      <c r="P134" s="11"/>
      <c r="Q134" s="61">
        <f t="shared" si="2050"/>
        <v>612</v>
      </c>
      <c r="R134" s="61">
        <f t="shared" si="2051"/>
        <v>55</v>
      </c>
      <c r="S134" s="11">
        <v>391</v>
      </c>
      <c r="T134" s="12">
        <f t="shared" si="1983"/>
        <v>0.68627450980392157</v>
      </c>
      <c r="U134" s="11">
        <v>29</v>
      </c>
      <c r="V134" s="12">
        <f t="shared" si="1984"/>
        <v>6.9047619047619052E-2</v>
      </c>
      <c r="W134" s="11"/>
      <c r="X134" s="11"/>
      <c r="Y134" s="18"/>
      <c r="Z134" s="20"/>
      <c r="AA134" s="10"/>
      <c r="AB134" s="11"/>
      <c r="AC134" s="61">
        <f t="shared" si="2052"/>
        <v>611</v>
      </c>
      <c r="AD134" s="61">
        <f t="shared" si="2053"/>
        <v>55</v>
      </c>
      <c r="AE134" s="11">
        <v>346</v>
      </c>
      <c r="AF134" s="12">
        <f t="shared" si="1985"/>
        <v>0.61047463175122751</v>
      </c>
      <c r="AG134" s="11">
        <v>27</v>
      </c>
      <c r="AH134" s="12">
        <f t="shared" si="1986"/>
        <v>7.2386058981233251E-2</v>
      </c>
      <c r="AI134" s="11"/>
      <c r="AJ134" s="11"/>
      <c r="AK134" s="18"/>
      <c r="AL134" s="20"/>
      <c r="AM134" s="10"/>
      <c r="AN134" s="11"/>
      <c r="AO134" s="61">
        <f t="shared" si="2054"/>
        <v>131</v>
      </c>
      <c r="AP134" s="61">
        <f t="shared" si="2055"/>
        <v>13</v>
      </c>
      <c r="AQ134" s="11">
        <v>99</v>
      </c>
      <c r="AR134" s="12">
        <f t="shared" si="1987"/>
        <v>0.80916030534351147</v>
      </c>
      <c r="AS134" s="11">
        <v>7</v>
      </c>
      <c r="AT134" s="12">
        <f t="shared" si="1988"/>
        <v>6.6037735849056603E-2</v>
      </c>
      <c r="AU134" s="11"/>
      <c r="AV134" s="11"/>
      <c r="AW134" s="18"/>
      <c r="AX134" s="20"/>
      <c r="AY134" s="10"/>
      <c r="AZ134" s="11"/>
      <c r="BA134" s="61">
        <f t="shared" si="2056"/>
        <v>604</v>
      </c>
      <c r="BB134" s="61">
        <f t="shared" si="2057"/>
        <v>55</v>
      </c>
      <c r="BC134" s="11">
        <v>386</v>
      </c>
      <c r="BD134" s="12">
        <f t="shared" si="1989"/>
        <v>0.66059602649006621</v>
      </c>
      <c r="BE134" s="11">
        <v>13</v>
      </c>
      <c r="BF134" s="12">
        <f t="shared" si="1990"/>
        <v>3.2581453634085211E-2</v>
      </c>
      <c r="BG134" s="11"/>
      <c r="BH134" s="11"/>
      <c r="BI134" s="18"/>
      <c r="BJ134" s="20"/>
      <c r="BK134" s="10">
        <v>1</v>
      </c>
      <c r="BL134" s="11"/>
      <c r="BM134" s="61">
        <f t="shared" si="2058"/>
        <v>606</v>
      </c>
      <c r="BN134" s="61">
        <f t="shared" si="2059"/>
        <v>54</v>
      </c>
      <c r="BO134" s="11">
        <v>353</v>
      </c>
      <c r="BP134" s="12">
        <f t="shared" si="1991"/>
        <v>0.6089108910891089</v>
      </c>
      <c r="BQ134" s="11">
        <v>16</v>
      </c>
      <c r="BR134" s="12">
        <f t="shared" si="1992"/>
        <v>4.3360433604336043E-2</v>
      </c>
      <c r="BS134" s="11"/>
      <c r="BT134" s="11"/>
      <c r="BU134" s="18"/>
      <c r="BV134" s="20"/>
      <c r="BW134" s="10"/>
      <c r="BX134" s="11"/>
      <c r="BY134" s="61">
        <f t="shared" si="2060"/>
        <v>602</v>
      </c>
      <c r="BZ134" s="61">
        <f t="shared" si="2061"/>
        <v>55</v>
      </c>
      <c r="CA134" s="11">
        <v>352</v>
      </c>
      <c r="CB134" s="12">
        <f t="shared" si="1993"/>
        <v>0.66112956810631229</v>
      </c>
      <c r="CC134" s="11">
        <v>46</v>
      </c>
      <c r="CD134" s="12">
        <f t="shared" si="1994"/>
        <v>0.11557788944723618</v>
      </c>
      <c r="CE134" s="11"/>
      <c r="CF134" s="11"/>
      <c r="CG134" s="18"/>
      <c r="CH134" s="20"/>
      <c r="CI134" s="10"/>
      <c r="CJ134" s="11"/>
      <c r="CK134" s="61">
        <f t="shared" si="2062"/>
        <v>593</v>
      </c>
      <c r="CL134" s="61">
        <f t="shared" si="2063"/>
        <v>51</v>
      </c>
      <c r="CM134" s="11">
        <v>374</v>
      </c>
      <c r="CN134" s="12">
        <f t="shared" si="1995"/>
        <v>0.67959527824620569</v>
      </c>
      <c r="CO134" s="11">
        <v>29</v>
      </c>
      <c r="CP134" s="12">
        <f t="shared" si="1996"/>
        <v>7.1960297766749379E-2</v>
      </c>
      <c r="CQ134" s="11"/>
      <c r="CR134" s="11"/>
      <c r="CS134" s="18"/>
      <c r="CT134" s="20"/>
      <c r="CU134" s="10"/>
      <c r="CV134" s="11">
        <v>1</v>
      </c>
      <c r="CW134" s="61">
        <f t="shared" si="2064"/>
        <v>606</v>
      </c>
      <c r="CX134" s="61">
        <f t="shared" si="2065"/>
        <v>51</v>
      </c>
      <c r="CY134" s="11">
        <v>341</v>
      </c>
      <c r="CZ134" s="12">
        <f t="shared" si="1997"/>
        <v>0.61551155115511547</v>
      </c>
      <c r="DA134" s="11">
        <v>32</v>
      </c>
      <c r="DB134" s="12">
        <f t="shared" si="1998"/>
        <v>8.5790884718498661E-2</v>
      </c>
      <c r="DC134" s="11"/>
      <c r="DD134" s="11"/>
      <c r="DE134" s="18"/>
      <c r="DF134" s="20"/>
      <c r="DG134" s="10"/>
      <c r="DH134" s="11"/>
      <c r="DI134" s="61">
        <f t="shared" si="2066"/>
        <v>604</v>
      </c>
      <c r="DJ134" s="61">
        <f t="shared" si="2067"/>
        <v>51</v>
      </c>
      <c r="DK134" s="11">
        <v>371</v>
      </c>
      <c r="DL134" s="12">
        <f t="shared" si="1999"/>
        <v>0.66721854304635764</v>
      </c>
      <c r="DM134" s="11">
        <v>32</v>
      </c>
      <c r="DN134" s="12">
        <f t="shared" si="2000"/>
        <v>7.9404466501240695E-2</v>
      </c>
      <c r="DO134" s="11"/>
      <c r="DP134" s="11"/>
      <c r="DQ134" s="18"/>
      <c r="DR134" s="20"/>
      <c r="DS134" s="10">
        <v>1</v>
      </c>
      <c r="DT134" s="11"/>
      <c r="DU134" s="61">
        <f t="shared" si="2068"/>
        <v>137</v>
      </c>
      <c r="DV134" s="61">
        <f t="shared" si="2069"/>
        <v>10</v>
      </c>
      <c r="DW134" s="11">
        <v>94</v>
      </c>
      <c r="DX134" s="12">
        <f t="shared" si="2001"/>
        <v>0.76642335766423353</v>
      </c>
      <c r="DY134" s="11">
        <v>11</v>
      </c>
      <c r="DZ134" s="12">
        <f t="shared" si="2002"/>
        <v>0.10476190476190476</v>
      </c>
      <c r="EA134" s="11"/>
      <c r="EB134" s="11"/>
      <c r="EC134" s="18"/>
      <c r="ED134" s="20"/>
      <c r="EE134" s="10"/>
      <c r="EF134" s="11"/>
      <c r="EG134" s="61">
        <f t="shared" si="2070"/>
        <v>606</v>
      </c>
      <c r="EH134" s="61">
        <f t="shared" si="2071"/>
        <v>51</v>
      </c>
      <c r="EI134" s="11">
        <v>382</v>
      </c>
      <c r="EJ134" s="12">
        <f t="shared" si="2003"/>
        <v>0.66006600660066006</v>
      </c>
      <c r="EK134" s="11">
        <v>18</v>
      </c>
      <c r="EL134" s="12">
        <f t="shared" si="2004"/>
        <v>4.4999999999999998E-2</v>
      </c>
      <c r="EM134" s="11"/>
      <c r="EN134" s="11"/>
      <c r="EO134" s="18"/>
      <c r="EP134" s="20"/>
      <c r="EQ134" s="10"/>
      <c r="ER134" s="11"/>
      <c r="ES134" s="61">
        <f t="shared" si="2072"/>
        <v>605</v>
      </c>
      <c r="ET134" s="61">
        <f t="shared" si="2073"/>
        <v>51</v>
      </c>
      <c r="EU134" s="11">
        <v>358</v>
      </c>
      <c r="EV134" s="12">
        <f t="shared" si="2005"/>
        <v>0.6198347107438017</v>
      </c>
      <c r="EW134" s="11">
        <v>17</v>
      </c>
      <c r="EX134" s="12">
        <f t="shared" si="2006"/>
        <v>4.5333333333333337E-2</v>
      </c>
      <c r="EY134" s="11"/>
      <c r="EZ134" s="11"/>
      <c r="FA134" s="18"/>
      <c r="FB134" s="20"/>
      <c r="FC134" s="10"/>
      <c r="FD134" s="11"/>
      <c r="FE134" s="61">
        <f t="shared" si="2074"/>
        <v>599</v>
      </c>
      <c r="FF134" s="61">
        <f t="shared" si="2075"/>
        <v>52</v>
      </c>
      <c r="FG134" s="11">
        <v>359</v>
      </c>
      <c r="FH134" s="12">
        <f t="shared" si="2007"/>
        <v>0.62938230383973293</v>
      </c>
      <c r="FI134" s="11">
        <v>18</v>
      </c>
      <c r="FJ134" s="12">
        <f t="shared" si="2008"/>
        <v>4.7745358090185673E-2</v>
      </c>
      <c r="FK134" s="11"/>
      <c r="FL134" s="11"/>
      <c r="FM134" s="18"/>
      <c r="FN134" s="20"/>
      <c r="FO134" s="10"/>
      <c r="FP134" s="11"/>
      <c r="FQ134" s="61">
        <f t="shared" si="2076"/>
        <v>609</v>
      </c>
      <c r="FR134" s="61">
        <f t="shared" si="2077"/>
        <v>55</v>
      </c>
      <c r="FS134" s="11">
        <v>345</v>
      </c>
      <c r="FT134" s="12">
        <f t="shared" si="2009"/>
        <v>0.61740558292282433</v>
      </c>
      <c r="FU134" s="11">
        <v>31</v>
      </c>
      <c r="FV134" s="12">
        <f t="shared" si="2010"/>
        <v>8.2446808510638292E-2</v>
      </c>
      <c r="FW134" s="11"/>
      <c r="FX134" s="11"/>
      <c r="FY134" s="18"/>
      <c r="FZ134" s="20"/>
      <c r="GA134" s="10"/>
      <c r="GB134" s="11"/>
      <c r="GC134" s="61">
        <f t="shared" si="2078"/>
        <v>603</v>
      </c>
      <c r="GD134" s="61">
        <f t="shared" si="2079"/>
        <v>55</v>
      </c>
      <c r="GE134" s="11">
        <v>370</v>
      </c>
      <c r="GF134" s="12">
        <f t="shared" si="2011"/>
        <v>0.65174129353233834</v>
      </c>
      <c r="GG134" s="11">
        <v>23</v>
      </c>
      <c r="GH134" s="12">
        <f t="shared" si="2012"/>
        <v>5.8524173027989825E-2</v>
      </c>
      <c r="GI134" s="11"/>
      <c r="GJ134" s="11"/>
      <c r="GK134" s="18"/>
      <c r="GL134" s="20"/>
      <c r="GM134" s="10"/>
      <c r="GN134" s="11"/>
      <c r="GO134" s="61">
        <f t="shared" si="2080"/>
        <v>609</v>
      </c>
      <c r="GP134" s="61">
        <f t="shared" si="2081"/>
        <v>55</v>
      </c>
      <c r="GQ134" s="11">
        <v>389</v>
      </c>
      <c r="GR134" s="12">
        <f t="shared" si="2013"/>
        <v>0.66502463054187189</v>
      </c>
      <c r="GS134" s="11">
        <v>16</v>
      </c>
      <c r="GT134" s="12">
        <f t="shared" si="2014"/>
        <v>3.9506172839506172E-2</v>
      </c>
      <c r="GU134" s="11"/>
      <c r="GV134" s="11"/>
      <c r="GW134" s="18"/>
      <c r="GX134" s="20"/>
      <c r="GY134" s="10"/>
      <c r="GZ134" s="11"/>
      <c r="HA134" s="61">
        <f t="shared" si="2082"/>
        <v>117</v>
      </c>
      <c r="HB134" s="61">
        <f t="shared" si="2083"/>
        <v>12</v>
      </c>
      <c r="HC134" s="11">
        <v>73</v>
      </c>
      <c r="HD134" s="12">
        <f t="shared" si="2015"/>
        <v>0.70085470085470081</v>
      </c>
      <c r="HE134" s="11">
        <v>9</v>
      </c>
      <c r="HF134" s="12">
        <f t="shared" si="2016"/>
        <v>0.10975609756097561</v>
      </c>
      <c r="HG134" s="11"/>
      <c r="HH134" s="11"/>
      <c r="HI134" s="18"/>
      <c r="HJ134" s="20"/>
      <c r="HK134" s="10"/>
      <c r="HL134" s="11"/>
      <c r="HM134" s="61">
        <f t="shared" si="2084"/>
        <v>613</v>
      </c>
      <c r="HN134" s="61">
        <f t="shared" si="2085"/>
        <v>54</v>
      </c>
      <c r="HO134" s="11">
        <v>379</v>
      </c>
      <c r="HP134" s="12">
        <f t="shared" si="2017"/>
        <v>0.66557911908646006</v>
      </c>
      <c r="HQ134" s="11">
        <v>29</v>
      </c>
      <c r="HR134" s="12">
        <f t="shared" si="2018"/>
        <v>7.1078431372549017E-2</v>
      </c>
      <c r="HS134" s="11"/>
      <c r="HT134" s="11"/>
      <c r="HU134" s="18"/>
      <c r="HV134" s="20"/>
      <c r="HW134" s="10"/>
      <c r="HX134" s="11"/>
      <c r="HY134" s="61">
        <f t="shared" si="2086"/>
        <v>605</v>
      </c>
      <c r="HZ134" s="61">
        <f t="shared" si="2087"/>
        <v>54</v>
      </c>
      <c r="IA134" s="11">
        <v>374</v>
      </c>
      <c r="IB134" s="12">
        <f t="shared" si="2019"/>
        <v>0.65950413223140492</v>
      </c>
      <c r="IC134" s="11">
        <v>25</v>
      </c>
      <c r="ID134" s="12">
        <f t="shared" si="2020"/>
        <v>6.2656641604010022E-2</v>
      </c>
      <c r="IE134" s="11"/>
      <c r="IF134" s="11"/>
      <c r="IG134" s="18"/>
      <c r="IH134" s="20"/>
      <c r="II134" s="10"/>
      <c r="IJ134" s="11"/>
      <c r="IK134" s="61">
        <f t="shared" si="2088"/>
        <v>611</v>
      </c>
      <c r="IL134" s="61">
        <f t="shared" si="2089"/>
        <v>55</v>
      </c>
      <c r="IM134" s="11">
        <v>380</v>
      </c>
      <c r="IN134" s="12">
        <f t="shared" si="2021"/>
        <v>0.66448445171849424</v>
      </c>
      <c r="IO134" s="11">
        <v>26</v>
      </c>
      <c r="IP134" s="12">
        <f t="shared" si="2022"/>
        <v>6.4039408866995079E-2</v>
      </c>
      <c r="IQ134" s="11"/>
      <c r="IR134" s="11"/>
      <c r="IS134" s="18"/>
      <c r="IT134" s="20"/>
      <c r="IU134" s="10"/>
      <c r="IV134" s="11"/>
      <c r="IW134" s="61">
        <f t="shared" si="2090"/>
        <v>0</v>
      </c>
      <c r="IX134" s="61">
        <f t="shared" si="2091"/>
        <v>0</v>
      </c>
      <c r="IY134" s="11"/>
      <c r="IZ134" s="12" t="e">
        <f t="shared" si="2023"/>
        <v>#DIV/0!</v>
      </c>
      <c r="JA134" s="11"/>
      <c r="JB134" s="12" t="e">
        <f t="shared" si="2024"/>
        <v>#DIV/0!</v>
      </c>
      <c r="JC134" s="11"/>
      <c r="JD134" s="11"/>
      <c r="JE134" s="18"/>
      <c r="JF134" s="20"/>
      <c r="JG134" s="10">
        <f t="shared" si="2025"/>
        <v>4</v>
      </c>
      <c r="JH134" s="14">
        <f t="shared" si="2026"/>
        <v>1</v>
      </c>
      <c r="JI134" s="373">
        <f t="shared" si="2027"/>
        <v>11280</v>
      </c>
      <c r="JJ134" s="11">
        <f t="shared" si="1776"/>
        <v>998</v>
      </c>
      <c r="JK134" s="11">
        <f t="shared" si="2028"/>
        <v>7390</v>
      </c>
      <c r="JL134" s="79">
        <f t="shared" si="2029"/>
        <v>0.65514184397163122</v>
      </c>
      <c r="JM134" s="15">
        <f t="shared" si="2030"/>
        <v>482</v>
      </c>
      <c r="JN134" s="12">
        <f t="shared" si="2031"/>
        <v>6.5223274695534503E-2</v>
      </c>
      <c r="JO134" s="16">
        <v>61.3</v>
      </c>
      <c r="JP134" s="17">
        <v>6907</v>
      </c>
      <c r="JQ134" s="16">
        <f t="shared" si="1207"/>
        <v>93.464140730717176</v>
      </c>
      <c r="JR134" s="16">
        <v>152</v>
      </c>
      <c r="JS134" s="369">
        <f t="shared" ref="JS134:JS197" si="2099">JR134/JM134</f>
        <v>0.31535269709543567</v>
      </c>
      <c r="JT134" s="18"/>
      <c r="JU134" s="21"/>
      <c r="JV134" s="404">
        <f t="shared" si="2033"/>
        <v>0.660377358490566</v>
      </c>
      <c r="JW134" s="401">
        <f t="shared" si="2034"/>
        <v>0.64959999999999996</v>
      </c>
      <c r="JX134" s="406">
        <f t="shared" si="2035"/>
        <v>0.65542872312184763</v>
      </c>
      <c r="JY134" s="743"/>
      <c r="JZ134" s="690"/>
      <c r="KA134" s="746"/>
      <c r="KB134" s="719"/>
      <c r="KC134" s="716"/>
      <c r="KD134" s="716"/>
      <c r="KE134" s="716"/>
      <c r="KF134" s="716"/>
      <c r="KG134" s="760"/>
      <c r="KH134" s="758"/>
      <c r="KI134" s="67">
        <f t="shared" si="2042"/>
        <v>3</v>
      </c>
      <c r="KJ134" s="430">
        <f t="shared" ref="KJ134" si="2100">KI134/KB135</f>
        <v>7.955449482895784E-4</v>
      </c>
      <c r="KK134" s="67">
        <f t="shared" si="2044"/>
        <v>1</v>
      </c>
      <c r="KL134" s="425">
        <f t="shared" ref="KL134" si="2101">KK134/KD135</f>
        <v>2.6581605528973952E-4</v>
      </c>
      <c r="KM134" s="67">
        <f t="shared" si="2046"/>
        <v>0</v>
      </c>
      <c r="KN134" s="425">
        <f>KM134/KF135</f>
        <v>0</v>
      </c>
    </row>
    <row r="135" spans="1:300" ht="19.5" thickTop="1" x14ac:dyDescent="0.25">
      <c r="A135" s="734"/>
      <c r="B135" s="436">
        <f>+B134+1</f>
        <v>45698</v>
      </c>
      <c r="C135" s="10"/>
      <c r="D135" s="11"/>
      <c r="E135" s="61">
        <f t="shared" si="2048"/>
        <v>597</v>
      </c>
      <c r="F135" s="61">
        <f t="shared" si="2049"/>
        <v>54</v>
      </c>
      <c r="G135" s="11">
        <v>400</v>
      </c>
      <c r="H135" s="12">
        <f t="shared" si="1981"/>
        <v>0.72361809045226133</v>
      </c>
      <c r="I135" s="11">
        <v>32</v>
      </c>
      <c r="J135" s="12">
        <f t="shared" si="1982"/>
        <v>7.407407407407407E-2</v>
      </c>
      <c r="K135" s="13"/>
      <c r="L135" s="13"/>
      <c r="M135" s="25"/>
      <c r="N135" s="37"/>
      <c r="O135" s="10"/>
      <c r="P135" s="11"/>
      <c r="Q135" s="61">
        <f t="shared" si="2050"/>
        <v>612</v>
      </c>
      <c r="R135" s="61">
        <f t="shared" si="2051"/>
        <v>55</v>
      </c>
      <c r="S135" s="11">
        <v>404</v>
      </c>
      <c r="T135" s="12">
        <f t="shared" si="1983"/>
        <v>0.69444444444444442</v>
      </c>
      <c r="U135" s="11">
        <v>21</v>
      </c>
      <c r="V135" s="12">
        <f t="shared" si="1984"/>
        <v>4.9411764705882349E-2</v>
      </c>
      <c r="W135" s="13"/>
      <c r="X135" s="13"/>
      <c r="Y135" s="25"/>
      <c r="Z135" s="37"/>
      <c r="AA135" s="10"/>
      <c r="AB135" s="11"/>
      <c r="AC135" s="61">
        <f t="shared" si="2052"/>
        <v>611</v>
      </c>
      <c r="AD135" s="61">
        <f t="shared" si="2053"/>
        <v>55</v>
      </c>
      <c r="AE135" s="11">
        <v>357</v>
      </c>
      <c r="AF135" s="12">
        <f t="shared" si="1985"/>
        <v>0.62520458265139112</v>
      </c>
      <c r="AG135" s="11">
        <v>25</v>
      </c>
      <c r="AH135" s="12">
        <f t="shared" si="1986"/>
        <v>6.5445026178010471E-2</v>
      </c>
      <c r="AI135" s="13"/>
      <c r="AJ135" s="13"/>
      <c r="AK135" s="25"/>
      <c r="AL135" s="37"/>
      <c r="AM135" s="10"/>
      <c r="AN135" s="11"/>
      <c r="AO135" s="61">
        <f t="shared" si="2054"/>
        <v>131</v>
      </c>
      <c r="AP135" s="61">
        <f t="shared" si="2055"/>
        <v>13</v>
      </c>
      <c r="AQ135" s="11">
        <v>94</v>
      </c>
      <c r="AR135" s="12">
        <f t="shared" si="1987"/>
        <v>0.77862595419847325</v>
      </c>
      <c r="AS135" s="11">
        <v>8</v>
      </c>
      <c r="AT135" s="12">
        <f t="shared" si="1988"/>
        <v>7.8431372549019607E-2</v>
      </c>
      <c r="AU135" s="13"/>
      <c r="AV135" s="13"/>
      <c r="AW135" s="25"/>
      <c r="AX135" s="37"/>
      <c r="AY135" s="10"/>
      <c r="AZ135" s="11"/>
      <c r="BA135" s="61">
        <f t="shared" si="2056"/>
        <v>604</v>
      </c>
      <c r="BB135" s="61">
        <f t="shared" si="2057"/>
        <v>55</v>
      </c>
      <c r="BC135" s="11">
        <v>378</v>
      </c>
      <c r="BD135" s="12">
        <f t="shared" si="1989"/>
        <v>0.66556291390728473</v>
      </c>
      <c r="BE135" s="11">
        <v>24</v>
      </c>
      <c r="BF135" s="12">
        <f t="shared" si="1990"/>
        <v>5.9701492537313432E-2</v>
      </c>
      <c r="BG135" s="13"/>
      <c r="BH135" s="13"/>
      <c r="BI135" s="25"/>
      <c r="BJ135" s="37"/>
      <c r="BK135" s="10"/>
      <c r="BL135" s="11">
        <v>1</v>
      </c>
      <c r="BM135" s="61">
        <f t="shared" si="2058"/>
        <v>606</v>
      </c>
      <c r="BN135" s="61">
        <f t="shared" si="2059"/>
        <v>53</v>
      </c>
      <c r="BO135" s="11">
        <v>345</v>
      </c>
      <c r="BP135" s="12">
        <f t="shared" si="1991"/>
        <v>0.60726072607260728</v>
      </c>
      <c r="BQ135" s="11">
        <v>23</v>
      </c>
      <c r="BR135" s="12">
        <f t="shared" si="1992"/>
        <v>6.25E-2</v>
      </c>
      <c r="BS135" s="13"/>
      <c r="BT135" s="13"/>
      <c r="BU135" s="25"/>
      <c r="BV135" s="37"/>
      <c r="BW135" s="10"/>
      <c r="BX135" s="11"/>
      <c r="BY135" s="61">
        <f t="shared" si="2060"/>
        <v>602</v>
      </c>
      <c r="BZ135" s="61">
        <f t="shared" si="2061"/>
        <v>55</v>
      </c>
      <c r="CA135" s="11">
        <v>368</v>
      </c>
      <c r="CB135" s="12">
        <f t="shared" si="1993"/>
        <v>0.66279069767441856</v>
      </c>
      <c r="CC135" s="11">
        <v>31</v>
      </c>
      <c r="CD135" s="12">
        <f t="shared" si="1994"/>
        <v>7.7694235588972427E-2</v>
      </c>
      <c r="CE135" s="13"/>
      <c r="CF135" s="13"/>
      <c r="CG135" s="25"/>
      <c r="CH135" s="37"/>
      <c r="CI135" s="10"/>
      <c r="CJ135" s="11"/>
      <c r="CK135" s="61">
        <f t="shared" si="2062"/>
        <v>593</v>
      </c>
      <c r="CL135" s="61">
        <f t="shared" si="2063"/>
        <v>51</v>
      </c>
      <c r="CM135" s="11">
        <v>374</v>
      </c>
      <c r="CN135" s="12">
        <f t="shared" si="1995"/>
        <v>0.70151770657672852</v>
      </c>
      <c r="CO135" s="11">
        <v>42</v>
      </c>
      <c r="CP135" s="12">
        <f t="shared" si="1996"/>
        <v>0.10096153846153846</v>
      </c>
      <c r="CQ135" s="13"/>
      <c r="CR135" s="13"/>
      <c r="CS135" s="25"/>
      <c r="CT135" s="37"/>
      <c r="CU135" s="10"/>
      <c r="CV135" s="11"/>
      <c r="CW135" s="61">
        <f t="shared" si="2064"/>
        <v>606</v>
      </c>
      <c r="CX135" s="61">
        <f t="shared" si="2065"/>
        <v>51</v>
      </c>
      <c r="CY135" s="11">
        <v>354</v>
      </c>
      <c r="CZ135" s="12">
        <f t="shared" si="1997"/>
        <v>0.63696369636963701</v>
      </c>
      <c r="DA135" s="11">
        <v>32</v>
      </c>
      <c r="DB135" s="12">
        <f t="shared" si="1998"/>
        <v>8.2901554404145081E-2</v>
      </c>
      <c r="DC135" s="13"/>
      <c r="DD135" s="13"/>
      <c r="DE135" s="25"/>
      <c r="DF135" s="37"/>
      <c r="DG135" s="10"/>
      <c r="DH135" s="11"/>
      <c r="DI135" s="61">
        <f t="shared" si="2066"/>
        <v>604</v>
      </c>
      <c r="DJ135" s="61">
        <f t="shared" si="2067"/>
        <v>51</v>
      </c>
      <c r="DK135" s="11">
        <v>362</v>
      </c>
      <c r="DL135" s="12">
        <f t="shared" si="1999"/>
        <v>0.64569536423841056</v>
      </c>
      <c r="DM135" s="11">
        <v>28</v>
      </c>
      <c r="DN135" s="12">
        <f t="shared" si="2000"/>
        <v>7.179487179487179E-2</v>
      </c>
      <c r="DO135" s="13"/>
      <c r="DP135" s="13"/>
      <c r="DQ135" s="25"/>
      <c r="DR135" s="37"/>
      <c r="DS135" s="10"/>
      <c r="DT135" s="11"/>
      <c r="DU135" s="61">
        <f t="shared" si="2068"/>
        <v>137</v>
      </c>
      <c r="DV135" s="61">
        <f t="shared" si="2069"/>
        <v>10</v>
      </c>
      <c r="DW135" s="11">
        <v>89</v>
      </c>
      <c r="DX135" s="12">
        <f t="shared" si="2001"/>
        <v>0.70802919708029199</v>
      </c>
      <c r="DY135" s="11">
        <v>8</v>
      </c>
      <c r="DZ135" s="12">
        <f t="shared" si="2002"/>
        <v>8.247422680412371E-2</v>
      </c>
      <c r="EA135" s="13"/>
      <c r="EB135" s="13"/>
      <c r="EC135" s="25"/>
      <c r="ED135" s="37"/>
      <c r="EE135" s="10">
        <v>1</v>
      </c>
      <c r="EF135" s="11"/>
      <c r="EG135" s="61">
        <f t="shared" si="2070"/>
        <v>605</v>
      </c>
      <c r="EH135" s="61">
        <f t="shared" si="2071"/>
        <v>51</v>
      </c>
      <c r="EI135" s="11">
        <v>392</v>
      </c>
      <c r="EJ135" s="12">
        <f t="shared" si="2003"/>
        <v>0.71239669421487606</v>
      </c>
      <c r="EK135" s="11">
        <v>39</v>
      </c>
      <c r="EL135" s="12">
        <f t="shared" si="2004"/>
        <v>9.0487238979118326E-2</v>
      </c>
      <c r="EM135" s="13"/>
      <c r="EN135" s="13"/>
      <c r="EO135" s="25"/>
      <c r="EP135" s="37"/>
      <c r="EQ135" s="10"/>
      <c r="ER135" s="11"/>
      <c r="ES135" s="61">
        <f t="shared" si="2072"/>
        <v>605</v>
      </c>
      <c r="ET135" s="61">
        <f t="shared" si="2073"/>
        <v>51</v>
      </c>
      <c r="EU135" s="11">
        <v>384</v>
      </c>
      <c r="EV135" s="12">
        <f t="shared" si="2005"/>
        <v>0.66280991735537187</v>
      </c>
      <c r="EW135" s="11">
        <v>17</v>
      </c>
      <c r="EX135" s="12">
        <f t="shared" si="2006"/>
        <v>4.2394014962593519E-2</v>
      </c>
      <c r="EY135" s="13"/>
      <c r="EZ135" s="13"/>
      <c r="FA135" s="25"/>
      <c r="FB135" s="37"/>
      <c r="FC135" s="10"/>
      <c r="FD135" s="11"/>
      <c r="FE135" s="61">
        <f t="shared" si="2074"/>
        <v>599</v>
      </c>
      <c r="FF135" s="61">
        <f t="shared" si="2075"/>
        <v>52</v>
      </c>
      <c r="FG135" s="11">
        <v>400</v>
      </c>
      <c r="FH135" s="12">
        <f t="shared" si="2007"/>
        <v>0.71786310517529217</v>
      </c>
      <c r="FI135" s="11">
        <v>30</v>
      </c>
      <c r="FJ135" s="12">
        <f t="shared" si="2008"/>
        <v>6.9767441860465115E-2</v>
      </c>
      <c r="FK135" s="13"/>
      <c r="FL135" s="13"/>
      <c r="FM135" s="25"/>
      <c r="FN135" s="37"/>
      <c r="FO135" s="10"/>
      <c r="FP135" s="11"/>
      <c r="FQ135" s="61">
        <f t="shared" si="2076"/>
        <v>609</v>
      </c>
      <c r="FR135" s="61">
        <f t="shared" si="2077"/>
        <v>55</v>
      </c>
      <c r="FS135" s="11">
        <v>373</v>
      </c>
      <c r="FT135" s="12">
        <f t="shared" si="2009"/>
        <v>0.65517241379310343</v>
      </c>
      <c r="FU135" s="11">
        <v>26</v>
      </c>
      <c r="FV135" s="12">
        <f t="shared" si="2010"/>
        <v>6.5162907268170422E-2</v>
      </c>
      <c r="FW135" s="13"/>
      <c r="FX135" s="13"/>
      <c r="FY135" s="25"/>
      <c r="FZ135" s="37"/>
      <c r="GA135" s="10"/>
      <c r="GB135" s="11"/>
      <c r="GC135" s="61">
        <f t="shared" si="2078"/>
        <v>603</v>
      </c>
      <c r="GD135" s="61">
        <f t="shared" si="2079"/>
        <v>55</v>
      </c>
      <c r="GE135" s="11">
        <v>380</v>
      </c>
      <c r="GF135" s="12">
        <f t="shared" si="2011"/>
        <v>0.6616915422885572</v>
      </c>
      <c r="GG135" s="11">
        <v>19</v>
      </c>
      <c r="GH135" s="12">
        <f t="shared" si="2012"/>
        <v>4.7619047619047616E-2</v>
      </c>
      <c r="GI135" s="13"/>
      <c r="GJ135" s="13"/>
      <c r="GK135" s="25"/>
      <c r="GL135" s="37"/>
      <c r="GM135" s="10"/>
      <c r="GN135" s="11"/>
      <c r="GO135" s="61">
        <f t="shared" si="2080"/>
        <v>609</v>
      </c>
      <c r="GP135" s="61">
        <f t="shared" si="2081"/>
        <v>55</v>
      </c>
      <c r="GQ135" s="11">
        <v>389</v>
      </c>
      <c r="GR135" s="12">
        <f t="shared" si="2013"/>
        <v>0.66502463054187189</v>
      </c>
      <c r="GS135" s="11">
        <v>16</v>
      </c>
      <c r="GT135" s="12">
        <f t="shared" si="2014"/>
        <v>3.9506172839506172E-2</v>
      </c>
      <c r="GU135" s="13"/>
      <c r="GV135" s="13"/>
      <c r="GW135" s="25"/>
      <c r="GX135" s="37"/>
      <c r="GY135" s="10">
        <v>1</v>
      </c>
      <c r="GZ135" s="11"/>
      <c r="HA135" s="61">
        <f t="shared" si="2082"/>
        <v>116</v>
      </c>
      <c r="HB135" s="61">
        <f t="shared" si="2083"/>
        <v>12</v>
      </c>
      <c r="HC135" s="11">
        <v>68</v>
      </c>
      <c r="HD135" s="12">
        <f t="shared" si="2015"/>
        <v>0.64655172413793105</v>
      </c>
      <c r="HE135" s="11">
        <v>7</v>
      </c>
      <c r="HF135" s="12">
        <f t="shared" si="2016"/>
        <v>9.3333333333333338E-2</v>
      </c>
      <c r="HG135" s="13"/>
      <c r="HH135" s="13"/>
      <c r="HI135" s="25"/>
      <c r="HJ135" s="37"/>
      <c r="HK135" s="10">
        <v>1</v>
      </c>
      <c r="HL135" s="11"/>
      <c r="HM135" s="61">
        <f t="shared" si="2084"/>
        <v>612</v>
      </c>
      <c r="HN135" s="61">
        <f t="shared" si="2085"/>
        <v>54</v>
      </c>
      <c r="HO135" s="11">
        <v>399</v>
      </c>
      <c r="HP135" s="12">
        <f t="shared" si="2017"/>
        <v>0.67320261437908502</v>
      </c>
      <c r="HQ135" s="11">
        <v>13</v>
      </c>
      <c r="HR135" s="12">
        <f t="shared" si="2018"/>
        <v>3.1553398058252427E-2</v>
      </c>
      <c r="HS135" s="13"/>
      <c r="HT135" s="13"/>
      <c r="HU135" s="25"/>
      <c r="HV135" s="37"/>
      <c r="HW135" s="10">
        <v>1</v>
      </c>
      <c r="HX135" s="11"/>
      <c r="HY135" s="61">
        <f t="shared" si="2086"/>
        <v>604</v>
      </c>
      <c r="HZ135" s="61">
        <f t="shared" si="2087"/>
        <v>54</v>
      </c>
      <c r="IA135" s="11">
        <v>386</v>
      </c>
      <c r="IB135" s="12">
        <f t="shared" si="2019"/>
        <v>0.67880794701986757</v>
      </c>
      <c r="IC135" s="11">
        <v>24</v>
      </c>
      <c r="ID135" s="12">
        <f t="shared" si="2020"/>
        <v>5.8536585365853662E-2</v>
      </c>
      <c r="IE135" s="13"/>
      <c r="IF135" s="13"/>
      <c r="IG135" s="25"/>
      <c r="IH135" s="37"/>
      <c r="II135" s="10"/>
      <c r="IJ135" s="11"/>
      <c r="IK135" s="61">
        <f t="shared" si="2088"/>
        <v>611</v>
      </c>
      <c r="IL135" s="61">
        <f t="shared" si="2089"/>
        <v>55</v>
      </c>
      <c r="IM135" s="11">
        <v>398</v>
      </c>
      <c r="IN135" s="12">
        <f t="shared" si="2021"/>
        <v>0.69230769230769229</v>
      </c>
      <c r="IO135" s="11">
        <v>25</v>
      </c>
      <c r="IP135" s="12">
        <f t="shared" si="2022"/>
        <v>5.9101654846335699E-2</v>
      </c>
      <c r="IQ135" s="13"/>
      <c r="IR135" s="13"/>
      <c r="IS135" s="25"/>
      <c r="IT135" s="37"/>
      <c r="IU135" s="10"/>
      <c r="IV135" s="11"/>
      <c r="IW135" s="61">
        <f t="shared" si="2090"/>
        <v>0</v>
      </c>
      <c r="IX135" s="61">
        <f t="shared" si="2091"/>
        <v>0</v>
      </c>
      <c r="IY135" s="11"/>
      <c r="IZ135" s="12" t="e">
        <f t="shared" si="2023"/>
        <v>#DIV/0!</v>
      </c>
      <c r="JA135" s="11"/>
      <c r="JB135" s="12" t="e">
        <f t="shared" si="2024"/>
        <v>#DIV/0!</v>
      </c>
      <c r="JC135" s="13"/>
      <c r="JD135" s="13"/>
      <c r="JE135" s="25"/>
      <c r="JF135" s="37"/>
      <c r="JG135" s="10">
        <f t="shared" si="2025"/>
        <v>4</v>
      </c>
      <c r="JH135" s="14">
        <f t="shared" si="2026"/>
        <v>1</v>
      </c>
      <c r="JI135" s="373">
        <f t="shared" si="2027"/>
        <v>11276</v>
      </c>
      <c r="JJ135" s="11">
        <f t="shared" si="1776"/>
        <v>997</v>
      </c>
      <c r="JK135" s="11">
        <f t="shared" si="2028"/>
        <v>7584</v>
      </c>
      <c r="JL135" s="79">
        <f t="shared" si="2029"/>
        <v>0.67257892869811986</v>
      </c>
      <c r="JM135" s="15">
        <f t="shared" si="2030"/>
        <v>490</v>
      </c>
      <c r="JN135" s="12">
        <f t="shared" si="2031"/>
        <v>6.4609704641350213E-2</v>
      </c>
      <c r="JO135" s="16">
        <v>62.2</v>
      </c>
      <c r="JP135" s="17">
        <v>7001</v>
      </c>
      <c r="JQ135" s="16">
        <f t="shared" si="1207"/>
        <v>92.312763713080173</v>
      </c>
      <c r="JR135" s="16">
        <v>163</v>
      </c>
      <c r="JS135" s="369">
        <f t="shared" si="2099"/>
        <v>0.33265306122448979</v>
      </c>
      <c r="JT135" s="23"/>
      <c r="JU135" s="399"/>
      <c r="JV135" s="404">
        <f t="shared" si="2033"/>
        <v>0.66702099388785541</v>
      </c>
      <c r="JW135" s="401">
        <f t="shared" si="2034"/>
        <v>0.6804481194985329</v>
      </c>
      <c r="JX135" s="406">
        <f t="shared" si="2035"/>
        <v>0.67029755579171091</v>
      </c>
      <c r="JY135" s="743"/>
      <c r="JZ135" s="690"/>
      <c r="KA135" s="746"/>
      <c r="KB135" s="718">
        <f t="shared" ref="KB135" si="2102">SUM(E128,Q128,AC128,AO128,BA128,BM128,BY128)</f>
        <v>3771</v>
      </c>
      <c r="KC135" s="714"/>
      <c r="KD135" s="714">
        <f t="shared" ref="KD135" si="2103">SUM(CK128,CW128,DI128,DU128,EG128,ES128,FE128)</f>
        <v>3762</v>
      </c>
      <c r="KE135" s="714"/>
      <c r="KF135" s="714">
        <f t="shared" ref="KF135" si="2104">SUM(FQ128,GC128,GO128,HA128,HM128,HY128,IK128)</f>
        <v>3780</v>
      </c>
      <c r="KG135" s="759"/>
      <c r="KH135" s="761" t="s">
        <v>65</v>
      </c>
      <c r="KI135" s="67">
        <f t="shared" si="2042"/>
        <v>0</v>
      </c>
      <c r="KJ135" s="430">
        <f t="shared" ref="KJ135" si="2105">KI135/KB135</f>
        <v>0</v>
      </c>
      <c r="KK135" s="67">
        <f t="shared" si="2044"/>
        <v>1</v>
      </c>
      <c r="KL135" s="425">
        <f t="shared" ref="KL135" si="2106">KK135/KD135</f>
        <v>2.6581605528973952E-4</v>
      </c>
      <c r="KM135" s="67">
        <f t="shared" si="2046"/>
        <v>3</v>
      </c>
      <c r="KN135" s="425">
        <f>KM135/KF135</f>
        <v>7.9365079365079365E-4</v>
      </c>
    </row>
    <row r="136" spans="1:300" ht="18" customHeight="1" thickBot="1" x14ac:dyDescent="0.3">
      <c r="A136" s="734"/>
      <c r="B136" s="436">
        <f t="shared" si="2047"/>
        <v>45699</v>
      </c>
      <c r="C136" s="10">
        <v>1</v>
      </c>
      <c r="D136" s="11"/>
      <c r="E136" s="61">
        <f t="shared" si="2048"/>
        <v>596</v>
      </c>
      <c r="F136" s="61">
        <f t="shared" si="2049"/>
        <v>54</v>
      </c>
      <c r="G136" s="11">
        <v>398</v>
      </c>
      <c r="H136" s="12">
        <f t="shared" si="1981"/>
        <v>0.70302013422818788</v>
      </c>
      <c r="I136" s="11">
        <v>21</v>
      </c>
      <c r="J136" s="12">
        <f t="shared" si="1982"/>
        <v>5.0119331742243436E-2</v>
      </c>
      <c r="K136" s="13"/>
      <c r="L136" s="11"/>
      <c r="M136" s="25"/>
      <c r="N136" s="37"/>
      <c r="O136" s="10"/>
      <c r="P136" s="11"/>
      <c r="Q136" s="61">
        <f t="shared" si="2050"/>
        <v>612</v>
      </c>
      <c r="R136" s="61">
        <f t="shared" si="2051"/>
        <v>55</v>
      </c>
      <c r="S136" s="11">
        <v>403</v>
      </c>
      <c r="T136" s="12">
        <f t="shared" si="1983"/>
        <v>0.68137254901960786</v>
      </c>
      <c r="U136" s="11">
        <v>14</v>
      </c>
      <c r="V136" s="12">
        <f t="shared" si="1984"/>
        <v>3.3573141486810551E-2</v>
      </c>
      <c r="W136" s="13"/>
      <c r="X136" s="11"/>
      <c r="Y136" s="25"/>
      <c r="Z136" s="37"/>
      <c r="AA136" s="10"/>
      <c r="AB136" s="11"/>
      <c r="AC136" s="61">
        <f t="shared" si="2052"/>
        <v>611</v>
      </c>
      <c r="AD136" s="61">
        <f t="shared" si="2053"/>
        <v>55</v>
      </c>
      <c r="AE136" s="11">
        <v>362</v>
      </c>
      <c r="AF136" s="12">
        <f t="shared" si="1985"/>
        <v>0.62520458265139112</v>
      </c>
      <c r="AG136" s="11">
        <v>20</v>
      </c>
      <c r="AH136" s="12">
        <f t="shared" si="1986"/>
        <v>5.2356020942408377E-2</v>
      </c>
      <c r="AI136" s="13"/>
      <c r="AJ136" s="11"/>
      <c r="AK136" s="25"/>
      <c r="AL136" s="37"/>
      <c r="AM136" s="10"/>
      <c r="AN136" s="11"/>
      <c r="AO136" s="61">
        <f t="shared" si="2054"/>
        <v>131</v>
      </c>
      <c r="AP136" s="61">
        <f t="shared" si="2055"/>
        <v>13</v>
      </c>
      <c r="AQ136" s="11">
        <v>80</v>
      </c>
      <c r="AR136" s="12">
        <f t="shared" si="1987"/>
        <v>0.69465648854961837</v>
      </c>
      <c r="AS136" s="11">
        <v>11</v>
      </c>
      <c r="AT136" s="12">
        <f t="shared" si="1988"/>
        <v>0.12087912087912088</v>
      </c>
      <c r="AU136" s="13"/>
      <c r="AV136" s="11"/>
      <c r="AW136" s="25"/>
      <c r="AX136" s="37"/>
      <c r="AY136" s="10">
        <v>1</v>
      </c>
      <c r="AZ136" s="11"/>
      <c r="BA136" s="61">
        <f t="shared" si="2056"/>
        <v>603</v>
      </c>
      <c r="BB136" s="61">
        <f t="shared" si="2057"/>
        <v>55</v>
      </c>
      <c r="BC136" s="11">
        <v>382</v>
      </c>
      <c r="BD136" s="12">
        <f t="shared" si="1989"/>
        <v>0.66003316749585406</v>
      </c>
      <c r="BE136" s="11">
        <v>16</v>
      </c>
      <c r="BF136" s="12">
        <f t="shared" si="1990"/>
        <v>4.0201005025125629E-2</v>
      </c>
      <c r="BG136" s="13"/>
      <c r="BH136" s="11"/>
      <c r="BI136" s="25"/>
      <c r="BJ136" s="37"/>
      <c r="BK136" s="10"/>
      <c r="BL136" s="11"/>
      <c r="BM136" s="61">
        <f t="shared" si="2058"/>
        <v>606</v>
      </c>
      <c r="BN136" s="61">
        <f t="shared" si="2059"/>
        <v>53</v>
      </c>
      <c r="BO136" s="11">
        <v>384</v>
      </c>
      <c r="BP136" s="12">
        <f t="shared" si="1991"/>
        <v>0.65511551155115511</v>
      </c>
      <c r="BQ136" s="11">
        <v>13</v>
      </c>
      <c r="BR136" s="12">
        <f t="shared" si="1992"/>
        <v>3.2745591939546598E-2</v>
      </c>
      <c r="BS136" s="13"/>
      <c r="BT136" s="11"/>
      <c r="BU136" s="25"/>
      <c r="BV136" s="37"/>
      <c r="BW136" s="10">
        <v>1</v>
      </c>
      <c r="BX136" s="11"/>
      <c r="BY136" s="61">
        <f t="shared" si="2060"/>
        <v>601</v>
      </c>
      <c r="BZ136" s="61">
        <f t="shared" si="2061"/>
        <v>55</v>
      </c>
      <c r="CA136" s="11">
        <v>386</v>
      </c>
      <c r="CB136" s="12">
        <f t="shared" si="1993"/>
        <v>0.68552412645590677</v>
      </c>
      <c r="CC136" s="11">
        <v>26</v>
      </c>
      <c r="CD136" s="12">
        <f t="shared" si="1994"/>
        <v>6.3106796116504854E-2</v>
      </c>
      <c r="CE136" s="13"/>
      <c r="CF136" s="11"/>
      <c r="CG136" s="25"/>
      <c r="CH136" s="37"/>
      <c r="CI136" s="10">
        <v>1</v>
      </c>
      <c r="CJ136" s="11"/>
      <c r="CK136" s="61">
        <f t="shared" si="2062"/>
        <v>592</v>
      </c>
      <c r="CL136" s="61">
        <f t="shared" si="2063"/>
        <v>51</v>
      </c>
      <c r="CM136" s="11">
        <v>361</v>
      </c>
      <c r="CN136" s="12">
        <f t="shared" si="1995"/>
        <v>0.65202702702702697</v>
      </c>
      <c r="CO136" s="11">
        <v>25</v>
      </c>
      <c r="CP136" s="12">
        <f t="shared" si="1996"/>
        <v>6.4766839378238336E-2</v>
      </c>
      <c r="CQ136" s="13"/>
      <c r="CR136" s="11"/>
      <c r="CS136" s="25"/>
      <c r="CT136" s="37"/>
      <c r="CU136" s="10">
        <v>1</v>
      </c>
      <c r="CV136" s="11">
        <v>1</v>
      </c>
      <c r="CW136" s="61">
        <f t="shared" si="2064"/>
        <v>605</v>
      </c>
      <c r="CX136" s="61">
        <f t="shared" si="2065"/>
        <v>50</v>
      </c>
      <c r="CY136" s="11">
        <v>370</v>
      </c>
      <c r="CZ136" s="12">
        <f t="shared" si="1997"/>
        <v>0.66280991735537187</v>
      </c>
      <c r="DA136" s="11">
        <v>31</v>
      </c>
      <c r="DB136" s="12">
        <f t="shared" si="1998"/>
        <v>7.7306733167082295E-2</v>
      </c>
      <c r="DC136" s="13"/>
      <c r="DD136" s="11"/>
      <c r="DE136" s="25"/>
      <c r="DF136" s="37"/>
      <c r="DG136" s="10"/>
      <c r="DH136" s="11"/>
      <c r="DI136" s="61">
        <f t="shared" si="2066"/>
        <v>604</v>
      </c>
      <c r="DJ136" s="61">
        <f t="shared" si="2067"/>
        <v>51</v>
      </c>
      <c r="DK136" s="11">
        <v>371</v>
      </c>
      <c r="DL136" s="12">
        <f t="shared" si="1999"/>
        <v>0.64072847682119205</v>
      </c>
      <c r="DM136" s="11">
        <v>16</v>
      </c>
      <c r="DN136" s="12">
        <f t="shared" si="2000"/>
        <v>4.1343669250645997E-2</v>
      </c>
      <c r="DO136" s="13"/>
      <c r="DP136" s="11"/>
      <c r="DQ136" s="25"/>
      <c r="DR136" s="37"/>
      <c r="DS136" s="10"/>
      <c r="DT136" s="11"/>
      <c r="DU136" s="61">
        <f t="shared" si="2068"/>
        <v>137</v>
      </c>
      <c r="DV136" s="61">
        <f t="shared" si="2069"/>
        <v>10</v>
      </c>
      <c r="DW136" s="11">
        <v>84</v>
      </c>
      <c r="DX136" s="12">
        <f t="shared" si="2001"/>
        <v>0.67153284671532842</v>
      </c>
      <c r="DY136" s="11">
        <v>8</v>
      </c>
      <c r="DZ136" s="12">
        <f t="shared" si="2002"/>
        <v>8.6956521739130432E-2</v>
      </c>
      <c r="EA136" s="13"/>
      <c r="EB136" s="11"/>
      <c r="EC136" s="25"/>
      <c r="ED136" s="37"/>
      <c r="EE136" s="10"/>
      <c r="EF136" s="11"/>
      <c r="EG136" s="61">
        <f t="shared" si="2070"/>
        <v>605</v>
      </c>
      <c r="EH136" s="61">
        <f t="shared" si="2071"/>
        <v>51</v>
      </c>
      <c r="EI136" s="11">
        <v>367</v>
      </c>
      <c r="EJ136" s="12">
        <f t="shared" si="2003"/>
        <v>0.65619834710743796</v>
      </c>
      <c r="EK136" s="11">
        <v>30</v>
      </c>
      <c r="EL136" s="12">
        <f t="shared" si="2004"/>
        <v>7.5566750629722929E-2</v>
      </c>
      <c r="EM136" s="13"/>
      <c r="EN136" s="11"/>
      <c r="EO136" s="25"/>
      <c r="EP136" s="37"/>
      <c r="EQ136" s="10"/>
      <c r="ER136" s="11"/>
      <c r="ES136" s="61">
        <f t="shared" si="2072"/>
        <v>605</v>
      </c>
      <c r="ET136" s="61">
        <f t="shared" si="2073"/>
        <v>51</v>
      </c>
      <c r="EU136" s="11">
        <v>394</v>
      </c>
      <c r="EV136" s="12">
        <f t="shared" si="2005"/>
        <v>0.68429752066115701</v>
      </c>
      <c r="EW136" s="11">
        <v>20</v>
      </c>
      <c r="EX136" s="12">
        <f t="shared" si="2006"/>
        <v>4.8309178743961352E-2</v>
      </c>
      <c r="EY136" s="13"/>
      <c r="EZ136" s="11"/>
      <c r="FA136" s="25"/>
      <c r="FB136" s="37"/>
      <c r="FC136" s="10">
        <v>1</v>
      </c>
      <c r="FD136" s="11"/>
      <c r="FE136" s="61">
        <f t="shared" si="2074"/>
        <v>598</v>
      </c>
      <c r="FF136" s="61">
        <f t="shared" si="2075"/>
        <v>52</v>
      </c>
      <c r="FG136" s="11">
        <v>388</v>
      </c>
      <c r="FH136" s="12">
        <f t="shared" si="2007"/>
        <v>0.70568561872909696</v>
      </c>
      <c r="FI136" s="11">
        <v>34</v>
      </c>
      <c r="FJ136" s="12">
        <f t="shared" si="2008"/>
        <v>8.0568720379146919E-2</v>
      </c>
      <c r="FK136" s="13"/>
      <c r="FL136" s="11"/>
      <c r="FM136" s="25"/>
      <c r="FN136" s="37"/>
      <c r="FO136" s="10"/>
      <c r="FP136" s="11"/>
      <c r="FQ136" s="61">
        <f t="shared" si="2076"/>
        <v>609</v>
      </c>
      <c r="FR136" s="61">
        <f t="shared" si="2077"/>
        <v>55</v>
      </c>
      <c r="FS136" s="11">
        <v>350</v>
      </c>
      <c r="FT136" s="12">
        <f t="shared" si="2009"/>
        <v>0.60591133004926112</v>
      </c>
      <c r="FU136" s="11">
        <v>19</v>
      </c>
      <c r="FV136" s="12">
        <f t="shared" si="2010"/>
        <v>5.1490514905149054E-2</v>
      </c>
      <c r="FW136" s="13"/>
      <c r="FX136" s="11"/>
      <c r="FY136" s="25"/>
      <c r="FZ136" s="37"/>
      <c r="GA136" s="10"/>
      <c r="GB136" s="11"/>
      <c r="GC136" s="61">
        <f t="shared" si="2078"/>
        <v>603</v>
      </c>
      <c r="GD136" s="61">
        <f t="shared" si="2079"/>
        <v>55</v>
      </c>
      <c r="GE136" s="11">
        <v>389</v>
      </c>
      <c r="GF136" s="12">
        <f t="shared" si="2011"/>
        <v>0.69320066334991703</v>
      </c>
      <c r="GG136" s="11">
        <v>29</v>
      </c>
      <c r="GH136" s="12">
        <f t="shared" si="2012"/>
        <v>6.9377990430622011E-2</v>
      </c>
      <c r="GI136" s="13"/>
      <c r="GJ136" s="11"/>
      <c r="GK136" s="25"/>
      <c r="GL136" s="37"/>
      <c r="GM136" s="10"/>
      <c r="GN136" s="11"/>
      <c r="GO136" s="61">
        <f t="shared" si="2080"/>
        <v>609</v>
      </c>
      <c r="GP136" s="61">
        <f t="shared" si="2081"/>
        <v>55</v>
      </c>
      <c r="GQ136" s="11">
        <v>381</v>
      </c>
      <c r="GR136" s="12">
        <f t="shared" si="2013"/>
        <v>0.65188834154351394</v>
      </c>
      <c r="GS136" s="11">
        <v>16</v>
      </c>
      <c r="GT136" s="12">
        <f t="shared" si="2014"/>
        <v>4.0302267002518891E-2</v>
      </c>
      <c r="GU136" s="13"/>
      <c r="GV136" s="11"/>
      <c r="GW136" s="25"/>
      <c r="GX136" s="37"/>
      <c r="GY136" s="10">
        <v>1</v>
      </c>
      <c r="GZ136" s="11"/>
      <c r="HA136" s="61">
        <f t="shared" si="2082"/>
        <v>115</v>
      </c>
      <c r="HB136" s="61">
        <f t="shared" si="2083"/>
        <v>12</v>
      </c>
      <c r="HC136" s="11">
        <v>66</v>
      </c>
      <c r="HD136" s="12">
        <f t="shared" si="2015"/>
        <v>0.63478260869565217</v>
      </c>
      <c r="HE136" s="11">
        <v>7</v>
      </c>
      <c r="HF136" s="12">
        <f t="shared" si="2016"/>
        <v>9.5890410958904104E-2</v>
      </c>
      <c r="HG136" s="13"/>
      <c r="HH136" s="11"/>
      <c r="HI136" s="25"/>
      <c r="HJ136" s="37"/>
      <c r="HK136" s="10"/>
      <c r="HL136" s="11"/>
      <c r="HM136" s="61">
        <f t="shared" si="2084"/>
        <v>612</v>
      </c>
      <c r="HN136" s="61">
        <f t="shared" si="2085"/>
        <v>54</v>
      </c>
      <c r="HO136" s="11">
        <v>403</v>
      </c>
      <c r="HP136" s="12">
        <f t="shared" si="2017"/>
        <v>0.68954248366013071</v>
      </c>
      <c r="HQ136" s="11">
        <v>19</v>
      </c>
      <c r="HR136" s="12">
        <f t="shared" si="2018"/>
        <v>4.5023696682464455E-2</v>
      </c>
      <c r="HS136" s="13"/>
      <c r="HT136" s="11"/>
      <c r="HU136" s="25"/>
      <c r="HV136" s="37"/>
      <c r="HW136" s="10"/>
      <c r="HX136" s="11"/>
      <c r="HY136" s="61">
        <f t="shared" si="2086"/>
        <v>604</v>
      </c>
      <c r="HZ136" s="61">
        <f t="shared" si="2087"/>
        <v>54</v>
      </c>
      <c r="IA136" s="11">
        <v>398</v>
      </c>
      <c r="IB136" s="12">
        <f t="shared" si="2019"/>
        <v>0.70364238410596025</v>
      </c>
      <c r="IC136" s="11">
        <v>27</v>
      </c>
      <c r="ID136" s="12">
        <f t="shared" si="2020"/>
        <v>6.3529411764705876E-2</v>
      </c>
      <c r="IE136" s="13"/>
      <c r="IF136" s="11"/>
      <c r="IG136" s="25"/>
      <c r="IH136" s="37"/>
      <c r="II136" s="10">
        <v>1</v>
      </c>
      <c r="IJ136" s="11"/>
      <c r="IK136" s="61">
        <f t="shared" si="2088"/>
        <v>610</v>
      </c>
      <c r="IL136" s="61">
        <f t="shared" si="2089"/>
        <v>55</v>
      </c>
      <c r="IM136" s="11">
        <v>364</v>
      </c>
      <c r="IN136" s="12">
        <f t="shared" si="2021"/>
        <v>0.64098360655737707</v>
      </c>
      <c r="IO136" s="11">
        <v>27</v>
      </c>
      <c r="IP136" s="12">
        <f t="shared" si="2022"/>
        <v>6.9053708439897693E-2</v>
      </c>
      <c r="IQ136" s="13"/>
      <c r="IR136" s="11"/>
      <c r="IS136" s="25"/>
      <c r="IT136" s="37"/>
      <c r="IU136" s="10"/>
      <c r="IV136" s="11"/>
      <c r="IW136" s="61">
        <f t="shared" si="2090"/>
        <v>0</v>
      </c>
      <c r="IX136" s="61">
        <f t="shared" si="2091"/>
        <v>0</v>
      </c>
      <c r="IY136" s="11"/>
      <c r="IZ136" s="12" t="e">
        <f t="shared" si="2023"/>
        <v>#DIV/0!</v>
      </c>
      <c r="JA136" s="11"/>
      <c r="JB136" s="12" t="e">
        <f t="shared" si="2024"/>
        <v>#DIV/0!</v>
      </c>
      <c r="JC136" s="13"/>
      <c r="JD136" s="11"/>
      <c r="JE136" s="25"/>
      <c r="JF136" s="37"/>
      <c r="JG136" s="10">
        <f t="shared" si="2025"/>
        <v>8</v>
      </c>
      <c r="JH136" s="14">
        <f t="shared" si="2026"/>
        <v>1</v>
      </c>
      <c r="JI136" s="373">
        <f t="shared" si="2027"/>
        <v>11268</v>
      </c>
      <c r="JJ136" s="11">
        <f t="shared" si="1776"/>
        <v>996</v>
      </c>
      <c r="JK136" s="11">
        <f t="shared" si="2028"/>
        <v>7510</v>
      </c>
      <c r="JL136" s="79">
        <f t="shared" si="2029"/>
        <v>0.66648917287894927</v>
      </c>
      <c r="JM136" s="15">
        <f t="shared" si="2030"/>
        <v>429</v>
      </c>
      <c r="JN136" s="12">
        <f t="shared" si="2031"/>
        <v>5.7123834886817576E-2</v>
      </c>
      <c r="JO136" s="16">
        <v>62</v>
      </c>
      <c r="JP136" s="17">
        <v>7026</v>
      </c>
      <c r="JQ136" s="16">
        <f t="shared" si="1207"/>
        <v>93.555259653794948</v>
      </c>
      <c r="JR136" s="16">
        <v>140</v>
      </c>
      <c r="JS136" s="369">
        <f t="shared" si="2099"/>
        <v>0.32634032634032634</v>
      </c>
      <c r="JT136" s="23"/>
      <c r="JU136" s="399"/>
      <c r="JV136" s="404">
        <f t="shared" si="2033"/>
        <v>0.66914893617021276</v>
      </c>
      <c r="JW136" s="401">
        <f t="shared" si="2034"/>
        <v>0.66711158569140416</v>
      </c>
      <c r="JX136" s="406">
        <f t="shared" si="2035"/>
        <v>0.66321105794790003</v>
      </c>
      <c r="JY136" s="743"/>
      <c r="JZ136" s="690"/>
      <c r="KA136" s="746"/>
      <c r="KB136" s="719"/>
      <c r="KC136" s="716"/>
      <c r="KD136" s="716"/>
      <c r="KE136" s="716"/>
      <c r="KF136" s="716"/>
      <c r="KG136" s="760"/>
      <c r="KH136" s="758"/>
      <c r="KI136" s="67">
        <f t="shared" si="2042"/>
        <v>3</v>
      </c>
      <c r="KJ136" s="430">
        <f t="shared" ref="KJ136" si="2107">KI136/KB135</f>
        <v>7.955449482895784E-4</v>
      </c>
      <c r="KK136" s="67">
        <f t="shared" si="2044"/>
        <v>3</v>
      </c>
      <c r="KL136" s="425">
        <f t="shared" ref="KL136" si="2108">KK136/KD135</f>
        <v>7.9744816586921851E-4</v>
      </c>
      <c r="KM136" s="67">
        <f t="shared" si="2046"/>
        <v>2</v>
      </c>
      <c r="KN136" s="425">
        <f>KM136/KF135</f>
        <v>5.2910052910052914E-4</v>
      </c>
    </row>
    <row r="137" spans="1:300" ht="20.25" thickTop="1" thickBot="1" x14ac:dyDescent="0.3">
      <c r="A137" s="734"/>
      <c r="B137" s="436">
        <f t="shared" si="2047"/>
        <v>45700</v>
      </c>
      <c r="C137" s="10">
        <v>1</v>
      </c>
      <c r="D137" s="11"/>
      <c r="E137" s="61">
        <f t="shared" si="2048"/>
        <v>595</v>
      </c>
      <c r="F137" s="61">
        <f t="shared" si="2049"/>
        <v>54</v>
      </c>
      <c r="G137" s="11">
        <v>416</v>
      </c>
      <c r="H137" s="12">
        <f t="shared" si="1981"/>
        <v>0.76806722689075635</v>
      </c>
      <c r="I137" s="11">
        <v>41</v>
      </c>
      <c r="J137" s="12">
        <f t="shared" si="1982"/>
        <v>8.9715536105032828E-2</v>
      </c>
      <c r="K137" s="13"/>
      <c r="L137" s="11"/>
      <c r="M137" s="38"/>
      <c r="N137" s="39"/>
      <c r="O137" s="10">
        <v>1</v>
      </c>
      <c r="P137" s="11"/>
      <c r="Q137" s="61">
        <f t="shared" si="2050"/>
        <v>611</v>
      </c>
      <c r="R137" s="61">
        <f t="shared" si="2051"/>
        <v>55</v>
      </c>
      <c r="S137" s="11">
        <v>405</v>
      </c>
      <c r="T137" s="12">
        <f t="shared" si="1983"/>
        <v>0.71522094926350244</v>
      </c>
      <c r="U137" s="11">
        <v>32</v>
      </c>
      <c r="V137" s="12">
        <f t="shared" si="1984"/>
        <v>7.3226544622425629E-2</v>
      </c>
      <c r="W137" s="13"/>
      <c r="X137" s="11"/>
      <c r="Y137" s="38"/>
      <c r="Z137" s="39"/>
      <c r="AA137" s="10">
        <v>1</v>
      </c>
      <c r="AB137" s="11"/>
      <c r="AC137" s="61">
        <f t="shared" si="2052"/>
        <v>610</v>
      </c>
      <c r="AD137" s="61">
        <f t="shared" si="2053"/>
        <v>55</v>
      </c>
      <c r="AE137" s="11">
        <v>367</v>
      </c>
      <c r="AF137" s="12">
        <f t="shared" si="1985"/>
        <v>0.65245901639344261</v>
      </c>
      <c r="AG137" s="11">
        <v>31</v>
      </c>
      <c r="AH137" s="12">
        <f t="shared" si="1986"/>
        <v>7.7889447236180909E-2</v>
      </c>
      <c r="AI137" s="13"/>
      <c r="AJ137" s="11"/>
      <c r="AK137" s="38"/>
      <c r="AL137" s="39"/>
      <c r="AM137" s="10">
        <v>1</v>
      </c>
      <c r="AN137" s="11"/>
      <c r="AO137" s="61">
        <f t="shared" si="2054"/>
        <v>130</v>
      </c>
      <c r="AP137" s="61">
        <f t="shared" si="2055"/>
        <v>13</v>
      </c>
      <c r="AQ137" s="11">
        <v>77</v>
      </c>
      <c r="AR137" s="12">
        <f t="shared" si="1987"/>
        <v>0.7</v>
      </c>
      <c r="AS137" s="11">
        <v>14</v>
      </c>
      <c r="AT137" s="12">
        <f t="shared" si="1988"/>
        <v>0.15384615384615385</v>
      </c>
      <c r="AU137" s="13"/>
      <c r="AV137" s="11"/>
      <c r="AW137" s="38"/>
      <c r="AX137" s="39"/>
      <c r="AY137" s="10"/>
      <c r="AZ137" s="11"/>
      <c r="BA137" s="61">
        <f t="shared" si="2056"/>
        <v>603</v>
      </c>
      <c r="BB137" s="61">
        <f t="shared" si="2057"/>
        <v>55</v>
      </c>
      <c r="BC137" s="11">
        <v>393</v>
      </c>
      <c r="BD137" s="12">
        <f t="shared" si="1989"/>
        <v>0.69983416252072972</v>
      </c>
      <c r="BE137" s="11">
        <v>29</v>
      </c>
      <c r="BF137" s="12">
        <f t="shared" si="1990"/>
        <v>6.8720379146919433E-2</v>
      </c>
      <c r="BG137" s="13"/>
      <c r="BH137" s="11"/>
      <c r="BI137" s="38"/>
      <c r="BJ137" s="39"/>
      <c r="BK137" s="10">
        <v>1</v>
      </c>
      <c r="BL137" s="11"/>
      <c r="BM137" s="61">
        <f t="shared" si="2058"/>
        <v>605</v>
      </c>
      <c r="BN137" s="61">
        <f t="shared" si="2059"/>
        <v>53</v>
      </c>
      <c r="BO137" s="11">
        <v>381</v>
      </c>
      <c r="BP137" s="12">
        <f t="shared" si="1991"/>
        <v>0.6776859504132231</v>
      </c>
      <c r="BQ137" s="11">
        <v>29</v>
      </c>
      <c r="BR137" s="12">
        <f t="shared" si="1992"/>
        <v>7.0731707317073164E-2</v>
      </c>
      <c r="BS137" s="13"/>
      <c r="BT137" s="11"/>
      <c r="BU137" s="38"/>
      <c r="BV137" s="39"/>
      <c r="BW137" s="10"/>
      <c r="BX137" s="11"/>
      <c r="BY137" s="61">
        <f t="shared" si="2060"/>
        <v>601</v>
      </c>
      <c r="BZ137" s="61">
        <f t="shared" si="2061"/>
        <v>55</v>
      </c>
      <c r="CA137" s="11">
        <v>347</v>
      </c>
      <c r="CB137" s="12">
        <f t="shared" si="1993"/>
        <v>0.64725457570715472</v>
      </c>
      <c r="CC137" s="11">
        <v>42</v>
      </c>
      <c r="CD137" s="12">
        <f t="shared" si="1994"/>
        <v>0.10796915167095116</v>
      </c>
      <c r="CE137" s="13"/>
      <c r="CF137" s="11"/>
      <c r="CG137" s="38"/>
      <c r="CH137" s="39"/>
      <c r="CI137" s="10"/>
      <c r="CJ137" s="11"/>
      <c r="CK137" s="61">
        <f t="shared" si="2062"/>
        <v>592</v>
      </c>
      <c r="CL137" s="61">
        <f t="shared" si="2063"/>
        <v>51</v>
      </c>
      <c r="CM137" s="11">
        <v>374</v>
      </c>
      <c r="CN137" s="12">
        <f t="shared" si="1995"/>
        <v>0.67736486486486491</v>
      </c>
      <c r="CO137" s="11">
        <v>27</v>
      </c>
      <c r="CP137" s="12">
        <f t="shared" si="1996"/>
        <v>6.7331670822942641E-2</v>
      </c>
      <c r="CQ137" s="13"/>
      <c r="CR137" s="11"/>
      <c r="CS137" s="38"/>
      <c r="CT137" s="39"/>
      <c r="CU137" s="10"/>
      <c r="CV137" s="11"/>
      <c r="CW137" s="61">
        <f t="shared" si="2064"/>
        <v>605</v>
      </c>
      <c r="CX137" s="61">
        <f t="shared" si="2065"/>
        <v>50</v>
      </c>
      <c r="CY137" s="11">
        <v>382</v>
      </c>
      <c r="CZ137" s="12">
        <f t="shared" si="1997"/>
        <v>0.68099173553719006</v>
      </c>
      <c r="DA137" s="11">
        <v>30</v>
      </c>
      <c r="DB137" s="12">
        <f t="shared" si="1998"/>
        <v>7.281553398058252E-2</v>
      </c>
      <c r="DC137" s="13"/>
      <c r="DD137" s="11"/>
      <c r="DE137" s="38"/>
      <c r="DF137" s="39"/>
      <c r="DG137" s="10"/>
      <c r="DH137" s="11">
        <v>1</v>
      </c>
      <c r="DI137" s="61">
        <f t="shared" si="2066"/>
        <v>604</v>
      </c>
      <c r="DJ137" s="61">
        <f t="shared" si="2067"/>
        <v>50</v>
      </c>
      <c r="DK137" s="11">
        <v>378</v>
      </c>
      <c r="DL137" s="12">
        <f t="shared" si="1999"/>
        <v>0.68046357615894038</v>
      </c>
      <c r="DM137" s="11">
        <v>33</v>
      </c>
      <c r="DN137" s="12">
        <f t="shared" si="2000"/>
        <v>8.0291970802919707E-2</v>
      </c>
      <c r="DO137" s="13"/>
      <c r="DP137" s="11"/>
      <c r="DQ137" s="38"/>
      <c r="DR137" s="39"/>
      <c r="DS137" s="10"/>
      <c r="DT137" s="11"/>
      <c r="DU137" s="61">
        <f t="shared" si="2068"/>
        <v>137</v>
      </c>
      <c r="DV137" s="61">
        <f t="shared" si="2069"/>
        <v>10</v>
      </c>
      <c r="DW137" s="11">
        <v>93</v>
      </c>
      <c r="DX137" s="12">
        <f t="shared" si="2001"/>
        <v>0.75182481751824815</v>
      </c>
      <c r="DY137" s="11">
        <v>10</v>
      </c>
      <c r="DZ137" s="12">
        <f t="shared" si="2002"/>
        <v>9.7087378640776698E-2</v>
      </c>
      <c r="EA137" s="13"/>
      <c r="EB137" s="11"/>
      <c r="EC137" s="38"/>
      <c r="ED137" s="39"/>
      <c r="EE137" s="10">
        <v>1</v>
      </c>
      <c r="EF137" s="11"/>
      <c r="EG137" s="61">
        <f t="shared" si="2070"/>
        <v>604</v>
      </c>
      <c r="EH137" s="61">
        <f t="shared" si="2071"/>
        <v>51</v>
      </c>
      <c r="EI137" s="11">
        <v>402</v>
      </c>
      <c r="EJ137" s="12">
        <f t="shared" si="2003"/>
        <v>0.70364238410596025</v>
      </c>
      <c r="EK137" s="11">
        <v>23</v>
      </c>
      <c r="EL137" s="12">
        <f t="shared" si="2004"/>
        <v>5.4117647058823527E-2</v>
      </c>
      <c r="EM137" s="13"/>
      <c r="EN137" s="11"/>
      <c r="EO137" s="38"/>
      <c r="EP137" s="39"/>
      <c r="EQ137" s="10"/>
      <c r="ER137" s="11"/>
      <c r="ES137" s="61">
        <f t="shared" si="2072"/>
        <v>605</v>
      </c>
      <c r="ET137" s="61">
        <f t="shared" si="2073"/>
        <v>51</v>
      </c>
      <c r="EU137" s="11">
        <v>403</v>
      </c>
      <c r="EV137" s="12">
        <f t="shared" si="2005"/>
        <v>0.68595041322314054</v>
      </c>
      <c r="EW137" s="11">
        <v>12</v>
      </c>
      <c r="EX137" s="12">
        <f t="shared" si="2006"/>
        <v>2.891566265060241E-2</v>
      </c>
      <c r="EY137" s="13"/>
      <c r="EZ137" s="11"/>
      <c r="FA137" s="38"/>
      <c r="FB137" s="39"/>
      <c r="FC137" s="10"/>
      <c r="FD137" s="11"/>
      <c r="FE137" s="61">
        <f t="shared" si="2074"/>
        <v>598</v>
      </c>
      <c r="FF137" s="61">
        <f t="shared" si="2075"/>
        <v>52</v>
      </c>
      <c r="FG137" s="11">
        <v>375</v>
      </c>
      <c r="FH137" s="12">
        <f t="shared" si="2007"/>
        <v>0.66722408026755853</v>
      </c>
      <c r="FI137" s="11">
        <v>24</v>
      </c>
      <c r="FJ137" s="12">
        <f t="shared" si="2008"/>
        <v>6.0150375939849621E-2</v>
      </c>
      <c r="FK137" s="13"/>
      <c r="FL137" s="11"/>
      <c r="FM137" s="38"/>
      <c r="FN137" s="39"/>
      <c r="FO137" s="10"/>
      <c r="FP137" s="11"/>
      <c r="FQ137" s="61">
        <f t="shared" si="2076"/>
        <v>609</v>
      </c>
      <c r="FR137" s="61">
        <f t="shared" si="2077"/>
        <v>55</v>
      </c>
      <c r="FS137" s="11">
        <v>375</v>
      </c>
      <c r="FT137" s="12">
        <f t="shared" si="2009"/>
        <v>0.66995073891625612</v>
      </c>
      <c r="FU137" s="11">
        <v>33</v>
      </c>
      <c r="FV137" s="12">
        <f t="shared" si="2010"/>
        <v>8.0882352941176475E-2</v>
      </c>
      <c r="FW137" s="13"/>
      <c r="FX137" s="11"/>
      <c r="FY137" s="38"/>
      <c r="FZ137" s="39"/>
      <c r="GA137" s="10"/>
      <c r="GB137" s="11"/>
      <c r="GC137" s="61">
        <f t="shared" si="2078"/>
        <v>603</v>
      </c>
      <c r="GD137" s="61">
        <f t="shared" si="2079"/>
        <v>55</v>
      </c>
      <c r="GE137" s="11">
        <v>393</v>
      </c>
      <c r="GF137" s="12">
        <f t="shared" si="2011"/>
        <v>0.67993366500829189</v>
      </c>
      <c r="GG137" s="11">
        <v>17</v>
      </c>
      <c r="GH137" s="12">
        <f t="shared" si="2012"/>
        <v>4.1463414634146344E-2</v>
      </c>
      <c r="GI137" s="13"/>
      <c r="GJ137" s="11"/>
      <c r="GK137" s="38"/>
      <c r="GL137" s="39"/>
      <c r="GM137" s="10"/>
      <c r="GN137" s="11"/>
      <c r="GO137" s="61">
        <f t="shared" si="2080"/>
        <v>609</v>
      </c>
      <c r="GP137" s="61">
        <f t="shared" si="2081"/>
        <v>55</v>
      </c>
      <c r="GQ137" s="11">
        <v>390</v>
      </c>
      <c r="GR137" s="12">
        <f t="shared" si="2013"/>
        <v>0.68144499178981932</v>
      </c>
      <c r="GS137" s="11">
        <v>25</v>
      </c>
      <c r="GT137" s="12">
        <f t="shared" si="2014"/>
        <v>6.0240963855421686E-2</v>
      </c>
      <c r="GU137" s="13"/>
      <c r="GV137" s="11"/>
      <c r="GW137" s="38"/>
      <c r="GX137" s="39"/>
      <c r="GY137" s="10">
        <v>2</v>
      </c>
      <c r="GZ137" s="11"/>
      <c r="HA137" s="61">
        <f t="shared" si="2082"/>
        <v>113</v>
      </c>
      <c r="HB137" s="61">
        <f t="shared" si="2083"/>
        <v>12</v>
      </c>
      <c r="HC137" s="11">
        <v>72</v>
      </c>
      <c r="HD137" s="12">
        <f t="shared" si="2015"/>
        <v>0.68141592920353977</v>
      </c>
      <c r="HE137" s="11">
        <v>5</v>
      </c>
      <c r="HF137" s="12">
        <f t="shared" si="2016"/>
        <v>6.4935064935064929E-2</v>
      </c>
      <c r="HG137" s="13"/>
      <c r="HH137" s="11"/>
      <c r="HI137" s="38"/>
      <c r="HJ137" s="39"/>
      <c r="HK137" s="10"/>
      <c r="HL137" s="11"/>
      <c r="HM137" s="61">
        <f t="shared" si="2084"/>
        <v>612</v>
      </c>
      <c r="HN137" s="61">
        <f t="shared" si="2085"/>
        <v>54</v>
      </c>
      <c r="HO137" s="11">
        <v>393</v>
      </c>
      <c r="HP137" s="12">
        <f t="shared" si="2017"/>
        <v>0.67810457516339873</v>
      </c>
      <c r="HQ137" s="11">
        <v>22</v>
      </c>
      <c r="HR137" s="12">
        <f t="shared" si="2018"/>
        <v>5.3012048192771083E-2</v>
      </c>
      <c r="HS137" s="13"/>
      <c r="HT137" s="11"/>
      <c r="HU137" s="38"/>
      <c r="HV137" s="39"/>
      <c r="HW137" s="10"/>
      <c r="HX137" s="11"/>
      <c r="HY137" s="61">
        <f t="shared" si="2086"/>
        <v>604</v>
      </c>
      <c r="HZ137" s="61">
        <f t="shared" si="2087"/>
        <v>54</v>
      </c>
      <c r="IA137" s="11">
        <v>392</v>
      </c>
      <c r="IB137" s="12">
        <f t="shared" si="2019"/>
        <v>0.6887417218543046</v>
      </c>
      <c r="IC137" s="11">
        <v>24</v>
      </c>
      <c r="ID137" s="12">
        <f t="shared" si="2020"/>
        <v>5.7692307692307696E-2</v>
      </c>
      <c r="IE137" s="13"/>
      <c r="IF137" s="11"/>
      <c r="IG137" s="38"/>
      <c r="IH137" s="39"/>
      <c r="II137" s="10"/>
      <c r="IJ137" s="11"/>
      <c r="IK137" s="61">
        <f t="shared" si="2088"/>
        <v>610</v>
      </c>
      <c r="IL137" s="61">
        <f t="shared" si="2089"/>
        <v>55</v>
      </c>
      <c r="IM137" s="11">
        <v>387</v>
      </c>
      <c r="IN137" s="12">
        <f t="shared" si="2021"/>
        <v>0.66065573770491803</v>
      </c>
      <c r="IO137" s="11">
        <v>16</v>
      </c>
      <c r="IP137" s="12">
        <f t="shared" si="2022"/>
        <v>3.9702233250620347E-2</v>
      </c>
      <c r="IQ137" s="13"/>
      <c r="IR137" s="11"/>
      <c r="IS137" s="38"/>
      <c r="IT137" s="39"/>
      <c r="IU137" s="10"/>
      <c r="IV137" s="11"/>
      <c r="IW137" s="61">
        <f t="shared" si="2090"/>
        <v>0</v>
      </c>
      <c r="IX137" s="61">
        <f t="shared" si="2091"/>
        <v>0</v>
      </c>
      <c r="IY137" s="11"/>
      <c r="IZ137" s="12" t="e">
        <f t="shared" si="2023"/>
        <v>#DIV/0!</v>
      </c>
      <c r="JA137" s="11"/>
      <c r="JB137" s="12" t="e">
        <f t="shared" si="2024"/>
        <v>#DIV/0!</v>
      </c>
      <c r="JC137" s="13"/>
      <c r="JD137" s="11"/>
      <c r="JE137" s="38"/>
      <c r="JF137" s="39"/>
      <c r="JG137" s="10">
        <f t="shared" si="2025"/>
        <v>8</v>
      </c>
      <c r="JH137" s="14">
        <f t="shared" si="2026"/>
        <v>1</v>
      </c>
      <c r="JI137" s="373">
        <f t="shared" si="2027"/>
        <v>11260</v>
      </c>
      <c r="JJ137" s="11">
        <f t="shared" si="1776"/>
        <v>995</v>
      </c>
      <c r="JK137" s="11">
        <f t="shared" si="2028"/>
        <v>7714</v>
      </c>
      <c r="JL137" s="79">
        <f t="shared" si="2029"/>
        <v>0.68507992895204262</v>
      </c>
      <c r="JM137" s="15">
        <f t="shared" si="2030"/>
        <v>519</v>
      </c>
      <c r="JN137" s="12">
        <f t="shared" si="2031"/>
        <v>6.728026963961628E-2</v>
      </c>
      <c r="JO137" s="16">
        <v>62</v>
      </c>
      <c r="JP137" s="17">
        <v>7214</v>
      </c>
      <c r="JQ137" s="16">
        <f t="shared" si="1207"/>
        <v>93.518278454757592</v>
      </c>
      <c r="JR137" s="16">
        <v>214</v>
      </c>
      <c r="JS137" s="369">
        <f t="shared" si="2099"/>
        <v>0.41233140655105971</v>
      </c>
      <c r="JT137" s="23"/>
      <c r="JU137" s="399"/>
      <c r="JV137" s="404">
        <f t="shared" si="2033"/>
        <v>0.69347536617842875</v>
      </c>
      <c r="JW137" s="401">
        <f t="shared" si="2034"/>
        <v>0.68518024032042724</v>
      </c>
      <c r="JX137" s="406">
        <f t="shared" si="2035"/>
        <v>0.67659574468085104</v>
      </c>
      <c r="JY137" s="743"/>
      <c r="JZ137" s="690"/>
      <c r="KA137" s="746"/>
      <c r="KB137" s="718">
        <f t="shared" ref="KB137" si="2109">KB128+KB133</f>
        <v>190</v>
      </c>
      <c r="KC137" s="763">
        <f t="shared" ref="KC137" si="2110">KB137/$KB$10</f>
        <v>4.8162230671736375E-2</v>
      </c>
      <c r="KD137" s="714">
        <f t="shared" ref="KD137" si="2111">KD128+KD133</f>
        <v>197</v>
      </c>
      <c r="KE137" s="763">
        <f t="shared" ref="KE137" si="2112">KD137/$KD$10</f>
        <v>4.9974632166412986E-2</v>
      </c>
      <c r="KF137" s="714">
        <f t="shared" ref="KF137" si="2113">KF128+KF133</f>
        <v>187</v>
      </c>
      <c r="KG137" s="770">
        <f t="shared" ref="KG137" si="2114">KF137/$KF$10</f>
        <v>4.7377755257157338E-2</v>
      </c>
      <c r="KH137" s="761" t="s">
        <v>144</v>
      </c>
      <c r="KI137" s="304">
        <f t="shared" si="2042"/>
        <v>4</v>
      </c>
      <c r="KJ137" s="431">
        <f t="shared" ref="KJ137" si="2115">KI137/KB135</f>
        <v>1.0607265977194379E-3</v>
      </c>
      <c r="KK137" s="304">
        <f t="shared" si="2044"/>
        <v>1</v>
      </c>
      <c r="KL137" s="422">
        <f t="shared" ref="KL137" si="2116">KK137/KD135</f>
        <v>2.6581605528973952E-4</v>
      </c>
      <c r="KM137" s="304">
        <f t="shared" si="2046"/>
        <v>2</v>
      </c>
      <c r="KN137" s="422">
        <f>KM137/KF135</f>
        <v>5.2910052910052914E-4</v>
      </c>
    </row>
    <row r="138" spans="1:300" ht="19.5" thickBot="1" x14ac:dyDescent="0.3">
      <c r="A138" s="734"/>
      <c r="B138" s="437"/>
      <c r="C138" s="26">
        <f>SUM(C131:C137)</f>
        <v>5</v>
      </c>
      <c r="D138" s="27">
        <f>SUM(D131:D137)</f>
        <v>0</v>
      </c>
      <c r="E138" s="27"/>
      <c r="F138" s="27"/>
      <c r="G138" s="27">
        <f>SUM(G131:G137)</f>
        <v>2789</v>
      </c>
      <c r="H138" s="28">
        <f>((G138+I138)/7)/E137</f>
        <v>0.71596638655462186</v>
      </c>
      <c r="I138" s="27">
        <f>SUM(I131:I137)</f>
        <v>193</v>
      </c>
      <c r="J138" s="28">
        <f>(I138/(I138+G138))</f>
        <v>6.4721663313212607E-2</v>
      </c>
      <c r="K138" s="27"/>
      <c r="L138" s="27"/>
      <c r="M138" s="29" t="e">
        <f>M136/M135*100-100</f>
        <v>#DIV/0!</v>
      </c>
      <c r="N138" s="60" t="e">
        <f>N136/N135*100-100</f>
        <v>#DIV/0!</v>
      </c>
      <c r="O138" s="26">
        <f>SUM(O131:O137)</f>
        <v>1</v>
      </c>
      <c r="P138" s="27">
        <f>SUM(P131:P137)</f>
        <v>0</v>
      </c>
      <c r="Q138" s="27"/>
      <c r="R138" s="27"/>
      <c r="S138" s="27">
        <f>SUM(S131:S137)</f>
        <v>2799</v>
      </c>
      <c r="T138" s="28">
        <f>((S138+U138)/7)/Q137</f>
        <v>0.69394435351882156</v>
      </c>
      <c r="U138" s="27">
        <f>SUM(U131:U137)</f>
        <v>169</v>
      </c>
      <c r="V138" s="28">
        <f>(U138/(U138+S138))</f>
        <v>5.6940700808625337E-2</v>
      </c>
      <c r="W138" s="27"/>
      <c r="X138" s="27"/>
      <c r="Y138" s="29" t="e">
        <f>Y136/Y135*100-100</f>
        <v>#DIV/0!</v>
      </c>
      <c r="Z138" s="60" t="e">
        <f>Z136/Z135*100-100</f>
        <v>#DIV/0!</v>
      </c>
      <c r="AA138" s="26">
        <f>SUM(AA131:AA137)</f>
        <v>1</v>
      </c>
      <c r="AB138" s="27">
        <f>SUM(AB131:AB137)</f>
        <v>0</v>
      </c>
      <c r="AC138" s="27"/>
      <c r="AD138" s="27"/>
      <c r="AE138" s="27">
        <f>SUM(AE131:AE137)</f>
        <v>2491</v>
      </c>
      <c r="AF138" s="28">
        <f>((AE138+AG138)/7)/AC137</f>
        <v>0.62599531615925053</v>
      </c>
      <c r="AG138" s="27">
        <f>SUM(AG131:AG137)</f>
        <v>182</v>
      </c>
      <c r="AH138" s="28">
        <f>(AG138/(AG138+AE138))</f>
        <v>6.8088290310512528E-2</v>
      </c>
      <c r="AI138" s="27"/>
      <c r="AJ138" s="27"/>
      <c r="AK138" s="29" t="e">
        <f>AK136/AK135*100-100</f>
        <v>#DIV/0!</v>
      </c>
      <c r="AL138" s="60" t="e">
        <f>AL136/AL135*100-100</f>
        <v>#DIV/0!</v>
      </c>
      <c r="AM138" s="26">
        <f>SUM(AM131:AM137)</f>
        <v>2</v>
      </c>
      <c r="AN138" s="27">
        <f>SUM(AN131:AN137)</f>
        <v>0</v>
      </c>
      <c r="AO138" s="27"/>
      <c r="AP138" s="27"/>
      <c r="AQ138" s="27">
        <f>SUM(AQ131:AQ137)</f>
        <v>595</v>
      </c>
      <c r="AR138" s="28">
        <f>((AQ138+AS138)/7)/AO137</f>
        <v>0.73076923076923073</v>
      </c>
      <c r="AS138" s="27">
        <f>SUM(AS131:AS137)</f>
        <v>70</v>
      </c>
      <c r="AT138" s="28">
        <f>(AS138/(AS138+AQ138))</f>
        <v>0.10526315789473684</v>
      </c>
      <c r="AU138" s="27"/>
      <c r="AV138" s="27"/>
      <c r="AW138" s="29" t="e">
        <f>AW136/AW135*100-100</f>
        <v>#DIV/0!</v>
      </c>
      <c r="AX138" s="60" t="e">
        <f>AX136/AX135*100-100</f>
        <v>#DIV/0!</v>
      </c>
      <c r="AY138" s="26">
        <f>SUM(AY131:AY137)</f>
        <v>1</v>
      </c>
      <c r="AZ138" s="27">
        <f>SUM(AZ131:AZ137)</f>
        <v>0</v>
      </c>
      <c r="BA138" s="27"/>
      <c r="BB138" s="27"/>
      <c r="BC138" s="27">
        <f>SUM(BC131:BC137)</f>
        <v>2667</v>
      </c>
      <c r="BD138" s="28">
        <f>((BC138+BE138)/7)/BA137</f>
        <v>0.66808813077469786</v>
      </c>
      <c r="BE138" s="27">
        <f>SUM(BE131:BE137)</f>
        <v>153</v>
      </c>
      <c r="BF138" s="28">
        <f>(BE138/(BE138+BC138))</f>
        <v>5.4255319148936172E-2</v>
      </c>
      <c r="BG138" s="27"/>
      <c r="BH138" s="27"/>
      <c r="BI138" s="29" t="e">
        <f>BI136/BI135*100-100</f>
        <v>#DIV/0!</v>
      </c>
      <c r="BJ138" s="60" t="e">
        <f>BJ136/BJ135*100-100</f>
        <v>#DIV/0!</v>
      </c>
      <c r="BK138" s="26">
        <f>SUM(BK131:BK137)</f>
        <v>3</v>
      </c>
      <c r="BL138" s="27">
        <f>SUM(BL131:BL137)</f>
        <v>1</v>
      </c>
      <c r="BM138" s="27"/>
      <c r="BN138" s="27"/>
      <c r="BO138" s="27">
        <f>SUM(BO131:BO137)</f>
        <v>2603</v>
      </c>
      <c r="BP138" s="28">
        <f>((BO138+BQ138)/7)/BM137</f>
        <v>0.64958677685950417</v>
      </c>
      <c r="BQ138" s="27">
        <f>SUM(BQ131:BQ137)</f>
        <v>148</v>
      </c>
      <c r="BR138" s="28">
        <f>(BQ138/(BQ138+BO138))</f>
        <v>5.3798618684114868E-2</v>
      </c>
      <c r="BS138" s="27"/>
      <c r="BT138" s="27"/>
      <c r="BU138" s="29" t="e">
        <f>BU136/BU135*100-100</f>
        <v>#DIV/0!</v>
      </c>
      <c r="BV138" s="60" t="e">
        <f>BV136/BV135*100-100</f>
        <v>#DIV/0!</v>
      </c>
      <c r="BW138" s="26">
        <f>SUM(BW131:BW137)</f>
        <v>3</v>
      </c>
      <c r="BX138" s="27">
        <f>SUM(BX131:BX137)</f>
        <v>0</v>
      </c>
      <c r="BY138" s="27"/>
      <c r="BZ138" s="27"/>
      <c r="CA138" s="27">
        <f>SUM(CA131:CA137)</f>
        <v>2589</v>
      </c>
      <c r="CB138" s="28">
        <f>((CA138+CC138)/7)/BY137</f>
        <v>0.67768005704777745</v>
      </c>
      <c r="CC138" s="27">
        <f>SUM(CC131:CC137)</f>
        <v>262</v>
      </c>
      <c r="CD138" s="28">
        <f>(CC138/(CC138+CA138))</f>
        <v>9.1897579796562615E-2</v>
      </c>
      <c r="CE138" s="27"/>
      <c r="CF138" s="27"/>
      <c r="CG138" s="29" t="e">
        <f>CG136/CG135*100-100</f>
        <v>#DIV/0!</v>
      </c>
      <c r="CH138" s="60" t="e">
        <f>CH136/CH135*100-100</f>
        <v>#DIV/0!</v>
      </c>
      <c r="CI138" s="26">
        <f>SUM(CI131:CI137)</f>
        <v>5</v>
      </c>
      <c r="CJ138" s="27">
        <f>SUM(CJ131:CJ137)</f>
        <v>0</v>
      </c>
      <c r="CK138" s="27"/>
      <c r="CL138" s="27"/>
      <c r="CM138" s="27">
        <f>SUM(CM131:CM137)</f>
        <v>2570</v>
      </c>
      <c r="CN138" s="28">
        <f>((CM138+CO138)/7)/CK137</f>
        <v>0.67109073359073357</v>
      </c>
      <c r="CO138" s="27">
        <f>SUM(CO131:CO137)</f>
        <v>211</v>
      </c>
      <c r="CP138" s="28">
        <f>(CO138/(CO138+CM138))</f>
        <v>7.5871988493347711E-2</v>
      </c>
      <c r="CQ138" s="27"/>
      <c r="CR138" s="27"/>
      <c r="CS138" s="29" t="e">
        <f>CS136/CS135*100-100</f>
        <v>#DIV/0!</v>
      </c>
      <c r="CT138" s="60" t="e">
        <f>CT136/CT135*100-100</f>
        <v>#DIV/0!</v>
      </c>
      <c r="CU138" s="26">
        <f>SUM(CU131:CU137)</f>
        <v>2</v>
      </c>
      <c r="CV138" s="27">
        <f>SUM(CV131:CV137)</f>
        <v>2</v>
      </c>
      <c r="CW138" s="27"/>
      <c r="CX138" s="27"/>
      <c r="CY138" s="27">
        <f>SUM(CY131:CY137)</f>
        <v>2513</v>
      </c>
      <c r="CZ138" s="28">
        <f>((CY138+DA138)/7)/CW137</f>
        <v>0.64439197166469886</v>
      </c>
      <c r="DA138" s="27">
        <f>SUM(DA131:DA137)</f>
        <v>216</v>
      </c>
      <c r="DB138" s="28">
        <f>(DA138/(DA138+CY138))</f>
        <v>7.9149871747892994E-2</v>
      </c>
      <c r="DC138" s="27"/>
      <c r="DD138" s="27"/>
      <c r="DE138" s="29" t="e">
        <f>DE136/DE135*100-100</f>
        <v>#DIV/0!</v>
      </c>
      <c r="DF138" s="60" t="e">
        <f>DF136/DF135*100-100</f>
        <v>#DIV/0!</v>
      </c>
      <c r="DG138" s="26">
        <f>SUM(DG131:DG137)</f>
        <v>0</v>
      </c>
      <c r="DH138" s="27">
        <f>SUM(DH131:DH137)</f>
        <v>2</v>
      </c>
      <c r="DI138" s="27"/>
      <c r="DJ138" s="27"/>
      <c r="DK138" s="27">
        <f>SUM(DK131:DK137)</f>
        <v>2576</v>
      </c>
      <c r="DL138" s="28">
        <f>((DK138+DM138)/7)/DI137</f>
        <v>0.6572847682119205</v>
      </c>
      <c r="DM138" s="27">
        <f>SUM(DM131:DM137)</f>
        <v>203</v>
      </c>
      <c r="DN138" s="28">
        <f>(DM138/(DM138+DK138))</f>
        <v>7.3047858942065488E-2</v>
      </c>
      <c r="DO138" s="27"/>
      <c r="DP138" s="27"/>
      <c r="DQ138" s="29" t="e">
        <f>DQ136/DQ135*100-100</f>
        <v>#DIV/0!</v>
      </c>
      <c r="DR138" s="60" t="e">
        <f>DR136/DR135*100-100</f>
        <v>#DIV/0!</v>
      </c>
      <c r="DS138" s="26">
        <f>SUM(DS131:DS137)</f>
        <v>5</v>
      </c>
      <c r="DT138" s="27">
        <f>SUM(DT131:DT137)</f>
        <v>0</v>
      </c>
      <c r="DU138" s="27"/>
      <c r="DV138" s="27"/>
      <c r="DW138" s="27">
        <f>SUM(DW131:DW137)</f>
        <v>643</v>
      </c>
      <c r="DX138" s="28">
        <f>((DW138+DY138)/7)/DU137</f>
        <v>0.73618352450469238</v>
      </c>
      <c r="DY138" s="27">
        <f>SUM(DY131:DY137)</f>
        <v>63</v>
      </c>
      <c r="DZ138" s="28">
        <f>(DY138/(DY138+DW138))</f>
        <v>8.9235127478753534E-2</v>
      </c>
      <c r="EA138" s="27"/>
      <c r="EB138" s="27"/>
      <c r="EC138" s="29" t="e">
        <f>EC136/EC135*100-100</f>
        <v>#DIV/0!</v>
      </c>
      <c r="ED138" s="60" t="e">
        <f>ED136/ED135*100-100</f>
        <v>#DIV/0!</v>
      </c>
      <c r="EE138" s="26">
        <f>SUM(EE131:EE137)</f>
        <v>3</v>
      </c>
      <c r="EF138" s="27">
        <f>SUM(EF131:EF137)</f>
        <v>0</v>
      </c>
      <c r="EG138" s="27"/>
      <c r="EH138" s="27"/>
      <c r="EI138" s="27">
        <f>SUM(EI131:EI137)</f>
        <v>2682</v>
      </c>
      <c r="EJ138" s="28">
        <f>((EI138+EK138)/7)/EG137</f>
        <v>0.67573320719016083</v>
      </c>
      <c r="EK138" s="27">
        <f>SUM(EK131:EK137)</f>
        <v>175</v>
      </c>
      <c r="EL138" s="28">
        <f>(EK138/(EK138+EI138))</f>
        <v>6.1253062653132656E-2</v>
      </c>
      <c r="EM138" s="27"/>
      <c r="EN138" s="27"/>
      <c r="EO138" s="29" t="e">
        <f>EO136/EO135*100-100</f>
        <v>#DIV/0!</v>
      </c>
      <c r="EP138" s="60" t="e">
        <f>EP136/EP135*100-100</f>
        <v>#DIV/0!</v>
      </c>
      <c r="EQ138" s="26">
        <f>SUM(EQ131:EQ137)</f>
        <v>1</v>
      </c>
      <c r="ER138" s="27">
        <f>SUM(ER131:ER137)</f>
        <v>0</v>
      </c>
      <c r="ES138" s="27"/>
      <c r="ET138" s="27"/>
      <c r="EU138" s="27">
        <f>SUM(EU131:EU137)</f>
        <v>2724</v>
      </c>
      <c r="EV138" s="28">
        <f>((EU138+EW138)/7)/ES137</f>
        <v>0.67107438016528931</v>
      </c>
      <c r="EW138" s="27">
        <f>SUM(EW131:EW137)</f>
        <v>118</v>
      </c>
      <c r="EX138" s="28">
        <f>(EW138/(EW138+EU138))</f>
        <v>4.1520056298381423E-2</v>
      </c>
      <c r="EY138" s="27"/>
      <c r="EZ138" s="27"/>
      <c r="FA138" s="29" t="e">
        <f>FA136/FA135*100-100</f>
        <v>#DIV/0!</v>
      </c>
      <c r="FB138" s="60" t="e">
        <f>FB136/FB135*100-100</f>
        <v>#DIV/0!</v>
      </c>
      <c r="FC138" s="26">
        <f>SUM(FC131:FC137)</f>
        <v>1</v>
      </c>
      <c r="FD138" s="27">
        <f>SUM(FD131:FD137)</f>
        <v>0</v>
      </c>
      <c r="FE138" s="27"/>
      <c r="FF138" s="27"/>
      <c r="FG138" s="27">
        <f>SUM(FG131:FG137)</f>
        <v>2686</v>
      </c>
      <c r="FH138" s="28">
        <f>((FG138+FI138)/7)/FE137</f>
        <v>0.68537983755375054</v>
      </c>
      <c r="FI138" s="27">
        <f>SUM(FI131:FI137)</f>
        <v>183</v>
      </c>
      <c r="FJ138" s="28">
        <f>(FI138/(FI138+FG138))</f>
        <v>6.378529104217498E-2</v>
      </c>
      <c r="FK138" s="27"/>
      <c r="FL138" s="27"/>
      <c r="FM138" s="29" t="e">
        <f>FM136/FM135*100-100</f>
        <v>#DIV/0!</v>
      </c>
      <c r="FN138" s="60" t="e">
        <f>FN136/FN135*100-100</f>
        <v>#DIV/0!</v>
      </c>
      <c r="FO138" s="26">
        <f>SUM(FO131:FO137)</f>
        <v>3</v>
      </c>
      <c r="FP138" s="27">
        <f>SUM(FP131:FP137)</f>
        <v>0</v>
      </c>
      <c r="FQ138" s="27"/>
      <c r="FR138" s="27"/>
      <c r="FS138" s="27">
        <f>SUM(FS131:FS137)</f>
        <v>2560</v>
      </c>
      <c r="FT138" s="28">
        <f>((FS138+FU138)/7)/FQ137</f>
        <v>0.64743138634764252</v>
      </c>
      <c r="FU138" s="27">
        <f>SUM(FU131:FU137)</f>
        <v>200</v>
      </c>
      <c r="FV138" s="28">
        <f>(FU138/(FU138+FS138))</f>
        <v>7.2463768115942032E-2</v>
      </c>
      <c r="FW138" s="27"/>
      <c r="FX138" s="27"/>
      <c r="FY138" s="29" t="e">
        <f>FY136/FY135*100-100</f>
        <v>#DIV/0!</v>
      </c>
      <c r="FZ138" s="60" t="e">
        <f>FZ136/FZ135*100-100</f>
        <v>#DIV/0!</v>
      </c>
      <c r="GA138" s="26">
        <f>SUM(GA131:GA137)</f>
        <v>0</v>
      </c>
      <c r="GB138" s="27">
        <f>SUM(GB131:GB137)</f>
        <v>0</v>
      </c>
      <c r="GC138" s="27"/>
      <c r="GD138" s="27"/>
      <c r="GE138" s="27">
        <f>SUM(GE131:GE137)</f>
        <v>2692</v>
      </c>
      <c r="GF138" s="28">
        <f>((GE138+GG138)/7)/GC137</f>
        <v>0.67566927268419807</v>
      </c>
      <c r="GG138" s="27">
        <f>SUM(GG131:GG137)</f>
        <v>160</v>
      </c>
      <c r="GH138" s="28">
        <f>(GG138/(GG138+GE138))</f>
        <v>5.6100981767180924E-2</v>
      </c>
      <c r="GI138" s="27"/>
      <c r="GJ138" s="27"/>
      <c r="GK138" s="29" t="e">
        <f>GK136/GK135*100-100</f>
        <v>#DIV/0!</v>
      </c>
      <c r="GL138" s="60" t="e">
        <f>GL136/GL135*100-100</f>
        <v>#DIV/0!</v>
      </c>
      <c r="GM138" s="26">
        <f>SUM(GM131:GM137)</f>
        <v>1</v>
      </c>
      <c r="GN138" s="27">
        <f>SUM(GN131:GN137)</f>
        <v>0</v>
      </c>
      <c r="GO138" s="27"/>
      <c r="GP138" s="27"/>
      <c r="GQ138" s="27">
        <f>SUM(GQ131:GQ137)</f>
        <v>2717</v>
      </c>
      <c r="GR138" s="28">
        <f>((GQ138+GS138)/7)/GO137</f>
        <v>0.66995073891625612</v>
      </c>
      <c r="GS138" s="27">
        <f>SUM(GS131:GS137)</f>
        <v>139</v>
      </c>
      <c r="GT138" s="28">
        <f>(GS138/(GS138+GQ138))</f>
        <v>4.8669467787114847E-2</v>
      </c>
      <c r="GU138" s="27"/>
      <c r="GV138" s="27"/>
      <c r="GW138" s="29" t="e">
        <f>GW136/GW135*100-100</f>
        <v>#DIV/0!</v>
      </c>
      <c r="GX138" s="60" t="e">
        <f>GX136/GX135*100-100</f>
        <v>#DIV/0!</v>
      </c>
      <c r="GY138" s="26">
        <f>SUM(GY131:GY137)</f>
        <v>13</v>
      </c>
      <c r="GZ138" s="27">
        <f>SUM(GZ131:GZ137)</f>
        <v>0</v>
      </c>
      <c r="HA138" s="27"/>
      <c r="HB138" s="27"/>
      <c r="HC138" s="27">
        <f>SUM(HC131:HC137)</f>
        <v>497</v>
      </c>
      <c r="HD138" s="28">
        <f>((HC138+HE138)/7)/HA137</f>
        <v>0.69658659924146649</v>
      </c>
      <c r="HE138" s="27">
        <f>SUM(HE131:HE137)</f>
        <v>54</v>
      </c>
      <c r="HF138" s="28">
        <f>(HE138/(HE138+HC138))</f>
        <v>9.8003629764065334E-2</v>
      </c>
      <c r="HG138" s="27"/>
      <c r="HH138" s="27"/>
      <c r="HI138" s="29" t="e">
        <f>HI136/HI135*100-100</f>
        <v>#DIV/0!</v>
      </c>
      <c r="HJ138" s="60" t="e">
        <f>HJ136/HJ135*100-100</f>
        <v>#DIV/0!</v>
      </c>
      <c r="HK138" s="26">
        <f>SUM(HK131:HK137)</f>
        <v>1</v>
      </c>
      <c r="HL138" s="27">
        <f>SUM(HL131:HL137)</f>
        <v>0</v>
      </c>
      <c r="HM138" s="27"/>
      <c r="HN138" s="27"/>
      <c r="HO138" s="27">
        <f>SUM(HO131:HO137)</f>
        <v>2745</v>
      </c>
      <c r="HP138" s="28">
        <f>((HO138+HQ138)/7)/HM137</f>
        <v>0.68557422969187676</v>
      </c>
      <c r="HQ138" s="27">
        <f>SUM(HQ131:HQ137)</f>
        <v>192</v>
      </c>
      <c r="HR138" s="28">
        <f>(HQ138/(HQ138+HO138))</f>
        <v>6.537282941777324E-2</v>
      </c>
      <c r="HS138" s="27"/>
      <c r="HT138" s="27"/>
      <c r="HU138" s="29" t="e">
        <f>HU136/HU135*100-100</f>
        <v>#DIV/0!</v>
      </c>
      <c r="HV138" s="60" t="e">
        <f>HV136/HV135*100-100</f>
        <v>#DIV/0!</v>
      </c>
      <c r="HW138" s="26">
        <f>SUM(HW131:HW137)</f>
        <v>1</v>
      </c>
      <c r="HX138" s="27">
        <f>SUM(HX131:HX137)</f>
        <v>0</v>
      </c>
      <c r="HY138" s="27"/>
      <c r="HZ138" s="27"/>
      <c r="IA138" s="27">
        <f>SUM(IA131:IA137)</f>
        <v>2764</v>
      </c>
      <c r="IB138" s="28">
        <f>((IA138+IC138)/7)/HY137</f>
        <v>0.69536423841059603</v>
      </c>
      <c r="IC138" s="27">
        <f>SUM(IC131:IC137)</f>
        <v>176</v>
      </c>
      <c r="ID138" s="28">
        <f>(IC138/(IC138+IA138))</f>
        <v>5.9863945578231291E-2</v>
      </c>
      <c r="IE138" s="27"/>
      <c r="IF138" s="27"/>
      <c r="IG138" s="29" t="e">
        <f>IG136/IG135*100-100</f>
        <v>#DIV/0!</v>
      </c>
      <c r="IH138" s="60" t="e">
        <f>IH136/IH135*100-100</f>
        <v>#DIV/0!</v>
      </c>
      <c r="II138" s="26">
        <f>SUM(II131:II137)</f>
        <v>1</v>
      </c>
      <c r="IJ138" s="27">
        <f>SUM(IJ131:IJ137)</f>
        <v>0</v>
      </c>
      <c r="IK138" s="27"/>
      <c r="IL138" s="27"/>
      <c r="IM138" s="27">
        <f>SUM(IM131:IM137)</f>
        <v>2678</v>
      </c>
      <c r="IN138" s="28">
        <f>((IM138+IO138)/7)/IK137</f>
        <v>0.67002341920374708</v>
      </c>
      <c r="IO138" s="27">
        <f>SUM(IO131:IO137)</f>
        <v>183</v>
      </c>
      <c r="IP138" s="28">
        <f>(IO138/(IO138+IM138))</f>
        <v>6.3963649073750434E-2</v>
      </c>
      <c r="IQ138" s="27"/>
      <c r="IR138" s="27"/>
      <c r="IS138" s="29" t="e">
        <f>IS136/IS135*100-100</f>
        <v>#DIV/0!</v>
      </c>
      <c r="IT138" s="60" t="e">
        <f>IT136/IT135*100-100</f>
        <v>#DIV/0!</v>
      </c>
      <c r="IU138" s="26">
        <f>SUM(IU131:IU137)</f>
        <v>0</v>
      </c>
      <c r="IV138" s="27">
        <f>SUM(IV131:IV137)</f>
        <v>0</v>
      </c>
      <c r="IW138" s="27"/>
      <c r="IX138" s="27"/>
      <c r="IY138" s="27">
        <f>SUM(IY131:IY137)</f>
        <v>0</v>
      </c>
      <c r="IZ138" s="28" t="e">
        <f>((IY138+JA138)/7)/IW137</f>
        <v>#DIV/0!</v>
      </c>
      <c r="JA138" s="27">
        <f>SUM(JA131:JA137)</f>
        <v>0</v>
      </c>
      <c r="JB138" s="28" t="e">
        <f>(JA138/(JA138+IY138))</f>
        <v>#DIV/0!</v>
      </c>
      <c r="JC138" s="27"/>
      <c r="JD138" s="27"/>
      <c r="JE138" s="29" t="e">
        <f>JE136/JE135*100-100</f>
        <v>#DIV/0!</v>
      </c>
      <c r="JF138" s="60" t="e">
        <f>JF136/JF135*100-100</f>
        <v>#DIV/0!</v>
      </c>
      <c r="JG138" s="26">
        <f t="shared" si="2025"/>
        <v>53</v>
      </c>
      <c r="JH138" s="443">
        <f t="shared" si="2026"/>
        <v>5</v>
      </c>
      <c r="JI138" s="378">
        <f t="shared" ref="JI138:JJ138" si="2117">SUM(JI130:JI137)</f>
        <v>78959</v>
      </c>
      <c r="JJ138" s="27">
        <f t="shared" si="2117"/>
        <v>6983</v>
      </c>
      <c r="JK138" s="27">
        <f t="shared" si="2028"/>
        <v>53030</v>
      </c>
      <c r="JL138" s="80">
        <f t="shared" si="2029"/>
        <v>0.67161438214769686</v>
      </c>
      <c r="JM138" s="15">
        <f t="shared" si="2030"/>
        <v>3450</v>
      </c>
      <c r="JN138" s="48">
        <f t="shared" si="2031"/>
        <v>6.5057514614369219E-2</v>
      </c>
      <c r="JO138" s="49">
        <f t="shared" ref="JO138" si="2118">SUM(JO131:JO137)/7</f>
        <v>61.782857142857139</v>
      </c>
      <c r="JP138" s="50">
        <f t="shared" ref="JP138" si="2119">SUM(JP131:JP137)</f>
        <v>49454</v>
      </c>
      <c r="JQ138" s="397">
        <f t="shared" si="1207"/>
        <v>93.256647180841028</v>
      </c>
      <c r="JR138" s="50">
        <f t="shared" ref="JR138" si="2120">SUM(JR131:JR137)</f>
        <v>1185</v>
      </c>
      <c r="JS138" s="370">
        <f t="shared" si="2099"/>
        <v>0.34347826086956523</v>
      </c>
      <c r="JT138" s="58" t="e">
        <f t="shared" ref="JT138:JU138" si="2121">JT136/JT135*100-100</f>
        <v>#DIV/0!</v>
      </c>
      <c r="JU138" s="318" t="e">
        <f t="shared" si="2121"/>
        <v>#DIV/0!</v>
      </c>
      <c r="JV138" s="410">
        <f t="shared" ref="JV138" si="2122">SUM(G138,I138,S138,U138,AE138,AG138,AQ138,AS138,BC138,BE138,BO138,BQ138,CA138,CC138)/7/SUM(E137,Q137,AC137,AO137,BA137,BM137,BY137)</f>
        <v>0.67376830892143813</v>
      </c>
      <c r="JW138" s="411">
        <f t="shared" ref="JW138" si="2123">SUM(CM138,CO138,CY138,DA138,DK138,DM138,DW138,DY138,EI138,EK138,EU138,EW138,FG138,FI138)/7/SUM(CK137,CW137,DI137,DU137,EG137,ES137,FE137)</f>
        <v>0.66995994659546065</v>
      </c>
      <c r="JX138" s="412">
        <f t="shared" ref="JX138" si="2124">SUM(FS138,FU138,GE138,GG138,GQ138,GS138,HC138,HE138,HO138,HQ138,IA138,IC138,IM138,IO138,)/7/SUM(FQ137,GC137,GO137,HA137,HM137,HY137,IK137)</f>
        <v>0.67465805471124618</v>
      </c>
      <c r="JY138" s="744"/>
      <c r="JZ138" s="691"/>
      <c r="KA138" s="747"/>
      <c r="KB138" s="762"/>
      <c r="KC138" s="764"/>
      <c r="KD138" s="769"/>
      <c r="KE138" s="764"/>
      <c r="KF138" s="769"/>
      <c r="KG138" s="771"/>
      <c r="KH138" s="772"/>
      <c r="KI138" s="418">
        <f t="shared" ref="KI138" si="2125">SUM(KI131:KI137)</f>
        <v>15</v>
      </c>
      <c r="KJ138" s="432">
        <f t="shared" ref="KJ138" si="2126">KI138/KB135</f>
        <v>3.977724741447892E-3</v>
      </c>
      <c r="KK138" s="418">
        <f t="shared" ref="KK138" si="2127">SUM(KK131:KK137)</f>
        <v>17</v>
      </c>
      <c r="KL138" s="426">
        <f t="shared" ref="KL138" si="2128">KK138/KD135</f>
        <v>4.5188729399255716E-3</v>
      </c>
      <c r="KM138" s="418">
        <f t="shared" ref="KM138" si="2129">SUM(KM131:KM137)</f>
        <v>20</v>
      </c>
      <c r="KN138" s="426">
        <f>KM138/KF135</f>
        <v>5.2910052910052907E-3</v>
      </c>
    </row>
    <row r="139" spans="1:300" ht="21.75" thickBot="1" x14ac:dyDescent="0.3">
      <c r="A139" s="52"/>
      <c r="B139" s="437"/>
      <c r="C139" s="40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2"/>
      <c r="O139" s="40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2"/>
      <c r="AA139" s="40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2"/>
      <c r="AM139" s="40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2"/>
      <c r="AY139" s="40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2"/>
      <c r="BK139" s="40"/>
      <c r="BL139" s="41"/>
      <c r="BM139" s="41"/>
      <c r="BN139" s="41"/>
      <c r="BO139" s="41"/>
      <c r="BP139" s="41"/>
      <c r="BQ139" s="41"/>
      <c r="BR139" s="41"/>
      <c r="BS139" s="41"/>
      <c r="BT139" s="41"/>
      <c r="BU139" s="41"/>
      <c r="BV139" s="42"/>
      <c r="BW139" s="40"/>
      <c r="BX139" s="41"/>
      <c r="BY139" s="41"/>
      <c r="BZ139" s="41"/>
      <c r="CA139" s="41"/>
      <c r="CB139" s="41"/>
      <c r="CC139" s="41"/>
      <c r="CD139" s="41"/>
      <c r="CE139" s="41"/>
      <c r="CF139" s="41"/>
      <c r="CG139" s="41"/>
      <c r="CH139" s="42"/>
      <c r="CI139" s="40"/>
      <c r="CJ139" s="41"/>
      <c r="CK139" s="41"/>
      <c r="CL139" s="41"/>
      <c r="CM139" s="41"/>
      <c r="CN139" s="41"/>
      <c r="CO139" s="41"/>
      <c r="CP139" s="41"/>
      <c r="CQ139" s="41"/>
      <c r="CR139" s="41"/>
      <c r="CS139" s="41"/>
      <c r="CT139" s="42"/>
      <c r="CU139" s="40"/>
      <c r="CV139" s="41"/>
      <c r="CW139" s="41"/>
      <c r="CX139" s="41"/>
      <c r="CY139" s="41"/>
      <c r="CZ139" s="41"/>
      <c r="DA139" s="41"/>
      <c r="DB139" s="41"/>
      <c r="DC139" s="41"/>
      <c r="DD139" s="41"/>
      <c r="DE139" s="41"/>
      <c r="DF139" s="42"/>
      <c r="DG139" s="40"/>
      <c r="DH139" s="41"/>
      <c r="DI139" s="41"/>
      <c r="DJ139" s="41"/>
      <c r="DK139" s="41"/>
      <c r="DL139" s="41"/>
      <c r="DM139" s="41"/>
      <c r="DN139" s="41"/>
      <c r="DO139" s="41"/>
      <c r="DP139" s="41"/>
      <c r="DQ139" s="41"/>
      <c r="DR139" s="42"/>
      <c r="DS139" s="40"/>
      <c r="DT139" s="41"/>
      <c r="DU139" s="41"/>
      <c r="DV139" s="41"/>
      <c r="DW139" s="41"/>
      <c r="DX139" s="41"/>
      <c r="DY139" s="41"/>
      <c r="DZ139" s="41"/>
      <c r="EA139" s="41"/>
      <c r="EB139" s="41"/>
      <c r="EC139" s="41"/>
      <c r="ED139" s="42"/>
      <c r="EE139" s="40"/>
      <c r="EF139" s="41"/>
      <c r="EG139" s="41"/>
      <c r="EH139" s="41"/>
      <c r="EI139" s="41"/>
      <c r="EJ139" s="41"/>
      <c r="EK139" s="41"/>
      <c r="EL139" s="41"/>
      <c r="EM139" s="41"/>
      <c r="EN139" s="41"/>
      <c r="EO139" s="41"/>
      <c r="EP139" s="42"/>
      <c r="EQ139" s="40"/>
      <c r="ER139" s="41"/>
      <c r="ES139" s="41"/>
      <c r="ET139" s="41"/>
      <c r="EU139" s="41"/>
      <c r="EV139" s="41"/>
      <c r="EW139" s="41"/>
      <c r="EX139" s="41"/>
      <c r="EY139" s="41"/>
      <c r="EZ139" s="41"/>
      <c r="FA139" s="41"/>
      <c r="FB139" s="42"/>
      <c r="FC139" s="40"/>
      <c r="FD139" s="41"/>
      <c r="FE139" s="41"/>
      <c r="FF139" s="41"/>
      <c r="FG139" s="41"/>
      <c r="FH139" s="41"/>
      <c r="FI139" s="41"/>
      <c r="FJ139" s="41"/>
      <c r="FK139" s="41"/>
      <c r="FL139" s="41"/>
      <c r="FM139" s="41"/>
      <c r="FN139" s="42"/>
      <c r="FO139" s="40"/>
      <c r="FP139" s="41"/>
      <c r="FQ139" s="41"/>
      <c r="FR139" s="41"/>
      <c r="FS139" s="41"/>
      <c r="FT139" s="41"/>
      <c r="FU139" s="41"/>
      <c r="FV139" s="41"/>
      <c r="FW139" s="41"/>
      <c r="FX139" s="41"/>
      <c r="FY139" s="41"/>
      <c r="FZ139" s="42"/>
      <c r="GA139" s="40"/>
      <c r="GB139" s="41"/>
      <c r="GC139" s="41"/>
      <c r="GD139" s="41"/>
      <c r="GE139" s="41"/>
      <c r="GF139" s="41"/>
      <c r="GG139" s="41"/>
      <c r="GH139" s="41"/>
      <c r="GI139" s="41"/>
      <c r="GJ139" s="41"/>
      <c r="GK139" s="41"/>
      <c r="GL139" s="42"/>
      <c r="GM139" s="40"/>
      <c r="GN139" s="41"/>
      <c r="GO139" s="41"/>
      <c r="GP139" s="41"/>
      <c r="GQ139" s="41"/>
      <c r="GR139" s="41"/>
      <c r="GS139" s="41"/>
      <c r="GT139" s="41"/>
      <c r="GU139" s="41"/>
      <c r="GV139" s="41"/>
      <c r="GW139" s="41"/>
      <c r="GX139" s="42"/>
      <c r="GY139" s="40"/>
      <c r="GZ139" s="41"/>
      <c r="HA139" s="41"/>
      <c r="HB139" s="41"/>
      <c r="HC139" s="41"/>
      <c r="HD139" s="41"/>
      <c r="HE139" s="41"/>
      <c r="HF139" s="41"/>
      <c r="HG139" s="41"/>
      <c r="HH139" s="41"/>
      <c r="HI139" s="41"/>
      <c r="HJ139" s="42"/>
      <c r="HK139" s="40"/>
      <c r="HL139" s="41"/>
      <c r="HM139" s="41"/>
      <c r="HN139" s="41"/>
      <c r="HO139" s="41"/>
      <c r="HP139" s="41"/>
      <c r="HQ139" s="41"/>
      <c r="HR139" s="41"/>
      <c r="HS139" s="41"/>
      <c r="HT139" s="41"/>
      <c r="HU139" s="41"/>
      <c r="HV139" s="42"/>
      <c r="HW139" s="40"/>
      <c r="HX139" s="41"/>
      <c r="HY139" s="41"/>
      <c r="HZ139" s="41"/>
      <c r="IA139" s="41"/>
      <c r="IB139" s="41"/>
      <c r="IC139" s="41"/>
      <c r="ID139" s="41"/>
      <c r="IE139" s="41"/>
      <c r="IF139" s="41"/>
      <c r="IG139" s="41"/>
      <c r="IH139" s="42"/>
      <c r="II139" s="40"/>
      <c r="IJ139" s="41"/>
      <c r="IK139" s="41"/>
      <c r="IL139" s="41"/>
      <c r="IM139" s="41"/>
      <c r="IN139" s="41"/>
      <c r="IO139" s="41"/>
      <c r="IP139" s="41"/>
      <c r="IQ139" s="41"/>
      <c r="IR139" s="41"/>
      <c r="IS139" s="41"/>
      <c r="IT139" s="42"/>
      <c r="IU139" s="40"/>
      <c r="IV139" s="41"/>
      <c r="IW139" s="41"/>
      <c r="IX139" s="41"/>
      <c r="IY139" s="41"/>
      <c r="IZ139" s="41"/>
      <c r="JA139" s="41"/>
      <c r="JB139" s="41"/>
      <c r="JC139" s="41"/>
      <c r="JD139" s="41"/>
      <c r="JE139" s="41"/>
      <c r="JF139" s="42"/>
      <c r="JG139" s="444">
        <f t="shared" ref="JG139" si="2130">JG138/JI131</f>
        <v>4.6898504557118838E-3</v>
      </c>
      <c r="JH139" s="445">
        <f t="shared" ref="JH139" si="2131">JH138/JJ128</f>
        <v>5.0000000000000001E-3</v>
      </c>
      <c r="JI139" s="3"/>
      <c r="JJ139" s="4"/>
      <c r="JK139" s="4"/>
      <c r="JL139" s="374"/>
      <c r="JM139" s="4"/>
      <c r="JN139" s="4"/>
      <c r="JO139" s="4"/>
      <c r="JP139" s="375"/>
      <c r="JQ139" s="4"/>
      <c r="JR139" s="4"/>
      <c r="JS139" s="376"/>
      <c r="JT139" s="4"/>
      <c r="JU139" s="400"/>
      <c r="JV139" s="701"/>
      <c r="JW139" s="702"/>
      <c r="JX139" s="703"/>
      <c r="JY139" s="639"/>
      <c r="JZ139" s="640"/>
      <c r="KA139" s="641"/>
      <c r="KB139" s="752"/>
      <c r="KC139" s="753"/>
      <c r="KD139" s="753"/>
      <c r="KE139" s="753"/>
      <c r="KF139" s="753"/>
      <c r="KG139" s="753"/>
      <c r="KH139" s="754"/>
      <c r="KI139" s="416"/>
      <c r="KJ139" s="420"/>
      <c r="KK139" s="416"/>
      <c r="KL139" s="417"/>
      <c r="KM139" s="416"/>
      <c r="KN139" s="417"/>
    </row>
    <row r="140" spans="1:300" x14ac:dyDescent="0.25">
      <c r="A140" s="736">
        <v>40</v>
      </c>
      <c r="B140" s="435">
        <f>B137+1</f>
        <v>45701</v>
      </c>
      <c r="C140" s="32"/>
      <c r="D140" s="33"/>
      <c r="E140" s="33">
        <f>E137-C140</f>
        <v>595</v>
      </c>
      <c r="F140" s="33">
        <f>F137-D140</f>
        <v>54</v>
      </c>
      <c r="G140" s="33">
        <v>371</v>
      </c>
      <c r="H140" s="34">
        <f t="shared" ref="H140:H146" si="2132">((G140+I140)/E140)</f>
        <v>0.65042016806722691</v>
      </c>
      <c r="I140" s="33">
        <v>16</v>
      </c>
      <c r="J140" s="34">
        <f t="shared" ref="J140:J146" si="2133">I140/(G140+I140)</f>
        <v>4.1343669250645997E-2</v>
      </c>
      <c r="K140" s="35"/>
      <c r="L140" s="33"/>
      <c r="M140" s="33"/>
      <c r="N140" s="36"/>
      <c r="O140" s="32"/>
      <c r="P140" s="33"/>
      <c r="Q140" s="33">
        <f>Q137-O140</f>
        <v>611</v>
      </c>
      <c r="R140" s="33">
        <f>R137-P140</f>
        <v>55</v>
      </c>
      <c r="S140" s="33">
        <v>394</v>
      </c>
      <c r="T140" s="34">
        <f t="shared" ref="T140:T146" si="2134">((S140+U140)/Q140)</f>
        <v>0.69558101472995093</v>
      </c>
      <c r="U140" s="33">
        <v>31</v>
      </c>
      <c r="V140" s="34">
        <f t="shared" ref="V140:V146" si="2135">U140/(S140+U140)</f>
        <v>7.2941176470588232E-2</v>
      </c>
      <c r="W140" s="35"/>
      <c r="X140" s="33"/>
      <c r="Y140" s="33"/>
      <c r="Z140" s="36"/>
      <c r="AA140" s="32"/>
      <c r="AB140" s="33"/>
      <c r="AC140" s="33">
        <f>AC137-AA140</f>
        <v>610</v>
      </c>
      <c r="AD140" s="33">
        <f>AD137-AB140</f>
        <v>55</v>
      </c>
      <c r="AE140" s="33">
        <v>346</v>
      </c>
      <c r="AF140" s="34">
        <f t="shared" ref="AF140:AF146" si="2136">((AE140+AG140)/AC140)</f>
        <v>0.59508196721311479</v>
      </c>
      <c r="AG140" s="33">
        <v>17</v>
      </c>
      <c r="AH140" s="34">
        <f t="shared" ref="AH140:AH146" si="2137">AG140/(AE140+AG140)</f>
        <v>4.6831955922865015E-2</v>
      </c>
      <c r="AI140" s="35"/>
      <c r="AJ140" s="33"/>
      <c r="AK140" s="33"/>
      <c r="AL140" s="36"/>
      <c r="AM140" s="32"/>
      <c r="AN140" s="33"/>
      <c r="AO140" s="33">
        <f>AO137-AM140</f>
        <v>130</v>
      </c>
      <c r="AP140" s="33">
        <f>AP137-AN140</f>
        <v>13</v>
      </c>
      <c r="AQ140" s="33">
        <v>75</v>
      </c>
      <c r="AR140" s="34">
        <f t="shared" ref="AR140:AR146" si="2138">((AQ140+AS140)/AO140)</f>
        <v>0.66153846153846152</v>
      </c>
      <c r="AS140" s="33">
        <v>11</v>
      </c>
      <c r="AT140" s="34">
        <f t="shared" ref="AT140:AT146" si="2139">AS140/(AQ140+AS140)</f>
        <v>0.12790697674418605</v>
      </c>
      <c r="AU140" s="35"/>
      <c r="AV140" s="33"/>
      <c r="AW140" s="33"/>
      <c r="AX140" s="36"/>
      <c r="AY140" s="32">
        <v>2</v>
      </c>
      <c r="AZ140" s="33"/>
      <c r="BA140" s="33">
        <f>BA137-AY140</f>
        <v>601</v>
      </c>
      <c r="BB140" s="33">
        <f>BB137-AZ140</f>
        <v>55</v>
      </c>
      <c r="BC140" s="33">
        <v>368</v>
      </c>
      <c r="BD140" s="34">
        <f t="shared" ref="BD140:BD146" si="2140">((BC140+BE140)/BA140)</f>
        <v>0.63893510815307819</v>
      </c>
      <c r="BE140" s="33">
        <v>16</v>
      </c>
      <c r="BF140" s="34">
        <f t="shared" ref="BF140:BF146" si="2141">BE140/(BC140+BE140)</f>
        <v>4.1666666666666664E-2</v>
      </c>
      <c r="BG140" s="35"/>
      <c r="BH140" s="33"/>
      <c r="BI140" s="33"/>
      <c r="BJ140" s="36"/>
      <c r="BK140" s="32">
        <v>2</v>
      </c>
      <c r="BL140" s="33"/>
      <c r="BM140" s="33">
        <f>BM137-BK140</f>
        <v>603</v>
      </c>
      <c r="BN140" s="33">
        <f>BN137-BL140</f>
        <v>53</v>
      </c>
      <c r="BO140" s="33">
        <v>359</v>
      </c>
      <c r="BP140" s="34">
        <f t="shared" ref="BP140:BP146" si="2142">((BO140+BQ140)/BM140)</f>
        <v>0.62023217247097839</v>
      </c>
      <c r="BQ140" s="33">
        <v>15</v>
      </c>
      <c r="BR140" s="34">
        <f t="shared" ref="BR140:BR146" si="2143">BQ140/(BO140+BQ140)</f>
        <v>4.0106951871657755E-2</v>
      </c>
      <c r="BS140" s="35"/>
      <c r="BT140" s="33"/>
      <c r="BU140" s="33"/>
      <c r="BV140" s="36"/>
      <c r="BW140" s="32"/>
      <c r="BX140" s="33"/>
      <c r="BY140" s="33">
        <f>BY137-BW140</f>
        <v>601</v>
      </c>
      <c r="BZ140" s="33">
        <f>BZ137-BX140</f>
        <v>55</v>
      </c>
      <c r="CA140" s="33">
        <v>372</v>
      </c>
      <c r="CB140" s="34">
        <f t="shared" ref="CB140:CB146" si="2144">((CA140+CC140)/BY140)</f>
        <v>0.69717138103161402</v>
      </c>
      <c r="CC140" s="33">
        <v>47</v>
      </c>
      <c r="CD140" s="34">
        <f t="shared" ref="CD140:CD146" si="2145">CC140/(CA140+CC140)</f>
        <v>0.11217183770883055</v>
      </c>
      <c r="CE140" s="35"/>
      <c r="CF140" s="33"/>
      <c r="CG140" s="33"/>
      <c r="CH140" s="36"/>
      <c r="CI140" s="32"/>
      <c r="CJ140" s="33"/>
      <c r="CK140" s="33">
        <f>CK137-CI140</f>
        <v>592</v>
      </c>
      <c r="CL140" s="33">
        <f>CL137-CJ140</f>
        <v>51</v>
      </c>
      <c r="CM140" s="33">
        <v>361</v>
      </c>
      <c r="CN140" s="34">
        <f t="shared" ref="CN140:CN146" si="2146">((CM140+CO140)/CK140)</f>
        <v>0.65709459459459463</v>
      </c>
      <c r="CO140" s="33">
        <v>28</v>
      </c>
      <c r="CP140" s="34">
        <f t="shared" ref="CP140:CP146" si="2147">CO140/(CM140+CO140)</f>
        <v>7.1979434447300775E-2</v>
      </c>
      <c r="CQ140" s="35"/>
      <c r="CR140" s="33"/>
      <c r="CS140" s="33"/>
      <c r="CT140" s="36"/>
      <c r="CU140" s="32"/>
      <c r="CV140" s="33"/>
      <c r="CW140" s="33">
        <f>CW137-CU140</f>
        <v>605</v>
      </c>
      <c r="CX140" s="33">
        <f>CX137-CV140</f>
        <v>50</v>
      </c>
      <c r="CY140" s="33">
        <v>370</v>
      </c>
      <c r="CZ140" s="34">
        <f t="shared" ref="CZ140:CZ146" si="2148">((CY140+DA140)/CW140)</f>
        <v>0.67107438016528931</v>
      </c>
      <c r="DA140" s="33">
        <v>36</v>
      </c>
      <c r="DB140" s="34">
        <f t="shared" ref="DB140:DB146" si="2149">DA140/(CY140+DA140)</f>
        <v>8.8669950738916259E-2</v>
      </c>
      <c r="DC140" s="35"/>
      <c r="DD140" s="33"/>
      <c r="DE140" s="33"/>
      <c r="DF140" s="36"/>
      <c r="DG140" s="32"/>
      <c r="DH140" s="33"/>
      <c r="DI140" s="33">
        <f>DI137-DG140</f>
        <v>604</v>
      </c>
      <c r="DJ140" s="33">
        <f>DJ137-DH140</f>
        <v>50</v>
      </c>
      <c r="DK140" s="33">
        <v>368</v>
      </c>
      <c r="DL140" s="34">
        <f t="shared" ref="DL140:DL146" si="2150">((DK140+DM140)/DI140)</f>
        <v>0.65894039735099341</v>
      </c>
      <c r="DM140" s="33">
        <v>30</v>
      </c>
      <c r="DN140" s="34">
        <f t="shared" ref="DN140:DN146" si="2151">DM140/(DK140+DM140)</f>
        <v>7.5376884422110546E-2</v>
      </c>
      <c r="DO140" s="35"/>
      <c r="DP140" s="33"/>
      <c r="DQ140" s="33"/>
      <c r="DR140" s="36"/>
      <c r="DS140" s="32"/>
      <c r="DT140" s="33"/>
      <c r="DU140" s="33">
        <f>DU137-DS140</f>
        <v>137</v>
      </c>
      <c r="DV140" s="33">
        <f>DV137-DT140</f>
        <v>10</v>
      </c>
      <c r="DW140" s="33">
        <v>89</v>
      </c>
      <c r="DX140" s="34">
        <f t="shared" ref="DX140:DX146" si="2152">((DW140+DY140)/DU140)</f>
        <v>0.71532846715328469</v>
      </c>
      <c r="DY140" s="33">
        <v>9</v>
      </c>
      <c r="DZ140" s="34">
        <f t="shared" ref="DZ140:DZ146" si="2153">DY140/(DW140+DY140)</f>
        <v>9.1836734693877556E-2</v>
      </c>
      <c r="EA140" s="35"/>
      <c r="EB140" s="33"/>
      <c r="EC140" s="33"/>
      <c r="ED140" s="36"/>
      <c r="EE140" s="32"/>
      <c r="EF140" s="33"/>
      <c r="EG140" s="33">
        <f>EG137-EE140</f>
        <v>604</v>
      </c>
      <c r="EH140" s="33">
        <f>EH137-EF140</f>
        <v>51</v>
      </c>
      <c r="EI140" s="33">
        <v>371</v>
      </c>
      <c r="EJ140" s="34">
        <f t="shared" ref="EJ140:EJ146" si="2154">((EI140+EK140)/EG140)</f>
        <v>0.6556291390728477</v>
      </c>
      <c r="EK140" s="33">
        <v>25</v>
      </c>
      <c r="EL140" s="34">
        <f t="shared" ref="EL140:EL146" si="2155">EK140/(EI140+EK140)</f>
        <v>6.3131313131313135E-2</v>
      </c>
      <c r="EM140" s="35"/>
      <c r="EN140" s="33"/>
      <c r="EO140" s="33"/>
      <c r="EP140" s="36"/>
      <c r="EQ140" s="32"/>
      <c r="ER140" s="33"/>
      <c r="ES140" s="33">
        <f>ES137-EQ140</f>
        <v>605</v>
      </c>
      <c r="ET140" s="33">
        <f>ET137-ER140</f>
        <v>51</v>
      </c>
      <c r="EU140" s="33">
        <v>377</v>
      </c>
      <c r="EV140" s="34">
        <f t="shared" ref="EV140:EV146" si="2156">((EU140+EW140)/ES140)</f>
        <v>0.65289256198347112</v>
      </c>
      <c r="EW140" s="33">
        <v>18</v>
      </c>
      <c r="EX140" s="34">
        <f t="shared" ref="EX140:EX146" si="2157">EW140/(EU140+EW140)</f>
        <v>4.5569620253164557E-2</v>
      </c>
      <c r="EY140" s="35"/>
      <c r="EZ140" s="33"/>
      <c r="FA140" s="33"/>
      <c r="FB140" s="36"/>
      <c r="FC140" s="32"/>
      <c r="FD140" s="33"/>
      <c r="FE140" s="33">
        <f>FE137-FC140</f>
        <v>598</v>
      </c>
      <c r="FF140" s="33">
        <f>FF137-FD140</f>
        <v>52</v>
      </c>
      <c r="FG140" s="33">
        <v>366</v>
      </c>
      <c r="FH140" s="34">
        <f t="shared" ref="FH140:FH146" si="2158">((FG140+FI140)/FE140)</f>
        <v>0.63712374581939801</v>
      </c>
      <c r="FI140" s="33">
        <v>15</v>
      </c>
      <c r="FJ140" s="34">
        <f t="shared" ref="FJ140:FJ146" si="2159">FI140/(FG140+FI140)</f>
        <v>3.937007874015748E-2</v>
      </c>
      <c r="FK140" s="35"/>
      <c r="FL140" s="33"/>
      <c r="FM140" s="33"/>
      <c r="FN140" s="36"/>
      <c r="FO140" s="32"/>
      <c r="FP140" s="33"/>
      <c r="FQ140" s="33">
        <f>FQ137-FO140</f>
        <v>609</v>
      </c>
      <c r="FR140" s="33">
        <f>FR137-FP140</f>
        <v>55</v>
      </c>
      <c r="FS140" s="33">
        <v>368</v>
      </c>
      <c r="FT140" s="34">
        <f t="shared" ref="FT140:FT146" si="2160">((FS140+FU140)/FQ140)</f>
        <v>0.64860426929392445</v>
      </c>
      <c r="FU140" s="33">
        <v>27</v>
      </c>
      <c r="FV140" s="34">
        <f t="shared" ref="FV140:FV146" si="2161">FU140/(FS140+FU140)</f>
        <v>6.8354430379746839E-2</v>
      </c>
      <c r="FW140" s="35"/>
      <c r="FX140" s="33"/>
      <c r="FY140" s="33"/>
      <c r="FZ140" s="36"/>
      <c r="GA140" s="32"/>
      <c r="GB140" s="33"/>
      <c r="GC140" s="33">
        <f>GC137-GA140</f>
        <v>603</v>
      </c>
      <c r="GD140" s="33">
        <f>GD137-GB140</f>
        <v>55</v>
      </c>
      <c r="GE140" s="33">
        <v>395</v>
      </c>
      <c r="GF140" s="34">
        <f t="shared" ref="GF140:GF146" si="2162">((GE140+GG140)/GC140)</f>
        <v>0.69154228855721389</v>
      </c>
      <c r="GG140" s="33">
        <v>22</v>
      </c>
      <c r="GH140" s="34">
        <f t="shared" ref="GH140:GH146" si="2163">GG140/(GE140+GG140)</f>
        <v>5.2757793764988008E-2</v>
      </c>
      <c r="GI140" s="35"/>
      <c r="GJ140" s="33"/>
      <c r="GK140" s="33"/>
      <c r="GL140" s="36"/>
      <c r="GM140" s="32"/>
      <c r="GN140" s="33"/>
      <c r="GO140" s="33">
        <f>GO137-GM140</f>
        <v>609</v>
      </c>
      <c r="GP140" s="33">
        <f>GP137-GN140</f>
        <v>55</v>
      </c>
      <c r="GQ140" s="33">
        <v>376</v>
      </c>
      <c r="GR140" s="34">
        <f t="shared" ref="GR140:GR146" si="2164">((GQ140+GS140)/GO140)</f>
        <v>0.64860426929392445</v>
      </c>
      <c r="GS140" s="33">
        <v>19</v>
      </c>
      <c r="GT140" s="34">
        <f t="shared" ref="GT140:GT146" si="2165">GS140/(GQ140+GS140)</f>
        <v>4.810126582278481E-2</v>
      </c>
      <c r="GU140" s="35"/>
      <c r="GV140" s="33"/>
      <c r="GW140" s="33"/>
      <c r="GX140" s="36"/>
      <c r="GY140" s="32"/>
      <c r="GZ140" s="33"/>
      <c r="HA140" s="33">
        <f>HA137-GY140</f>
        <v>113</v>
      </c>
      <c r="HB140" s="33">
        <f>HB137-GZ140</f>
        <v>12</v>
      </c>
      <c r="HC140" s="33">
        <v>70</v>
      </c>
      <c r="HD140" s="34">
        <f t="shared" ref="HD140:HD146" si="2166">((HC140+HE140)/HA140)</f>
        <v>0.67256637168141598</v>
      </c>
      <c r="HE140" s="33">
        <v>6</v>
      </c>
      <c r="HF140" s="34">
        <f t="shared" ref="HF140:HF146" si="2167">HE140/(HC140+HE140)</f>
        <v>7.8947368421052627E-2</v>
      </c>
      <c r="HG140" s="35"/>
      <c r="HH140" s="33"/>
      <c r="HI140" s="33"/>
      <c r="HJ140" s="36"/>
      <c r="HK140" s="32"/>
      <c r="HL140" s="33"/>
      <c r="HM140" s="33">
        <f>HM137-HK140</f>
        <v>612</v>
      </c>
      <c r="HN140" s="33">
        <f>HN137-HL140</f>
        <v>54</v>
      </c>
      <c r="HO140" s="33">
        <v>363</v>
      </c>
      <c r="HP140" s="34">
        <f t="shared" ref="HP140:HP146" si="2168">((HO140+HQ140)/HM140)</f>
        <v>0.64052287581699341</v>
      </c>
      <c r="HQ140" s="33">
        <v>29</v>
      </c>
      <c r="HR140" s="34">
        <f t="shared" ref="HR140:HR146" si="2169">HQ140/(HO140+HQ140)</f>
        <v>7.3979591836734693E-2</v>
      </c>
      <c r="HS140" s="35"/>
      <c r="HT140" s="33"/>
      <c r="HU140" s="33"/>
      <c r="HV140" s="36"/>
      <c r="HW140" s="32"/>
      <c r="HX140" s="33"/>
      <c r="HY140" s="33">
        <f>HY137-HW140</f>
        <v>604</v>
      </c>
      <c r="HZ140" s="33">
        <f>HZ137-HX140</f>
        <v>54</v>
      </c>
      <c r="IA140" s="33">
        <v>371</v>
      </c>
      <c r="IB140" s="34">
        <f t="shared" ref="IB140:IB146" si="2170">((IA140+IC140)/HY140)</f>
        <v>0.65231788079470199</v>
      </c>
      <c r="IC140" s="33">
        <v>23</v>
      </c>
      <c r="ID140" s="34">
        <f t="shared" ref="ID140:ID146" si="2171">IC140/(IA140+IC140)</f>
        <v>5.8375634517766499E-2</v>
      </c>
      <c r="IE140" s="35"/>
      <c r="IF140" s="33"/>
      <c r="IG140" s="33"/>
      <c r="IH140" s="36"/>
      <c r="II140" s="32"/>
      <c r="IJ140" s="33"/>
      <c r="IK140" s="33">
        <f>IK137-II140</f>
        <v>610</v>
      </c>
      <c r="IL140" s="33">
        <f>IL137-IJ140</f>
        <v>55</v>
      </c>
      <c r="IM140" s="33">
        <v>371</v>
      </c>
      <c r="IN140" s="34">
        <f t="shared" ref="IN140:IN146" si="2172">((IM140+IO140)/IK140)</f>
        <v>0.66393442622950816</v>
      </c>
      <c r="IO140" s="33">
        <v>34</v>
      </c>
      <c r="IP140" s="34">
        <f t="shared" ref="IP140:IP146" si="2173">IO140/(IM140+IO140)</f>
        <v>8.3950617283950618E-2</v>
      </c>
      <c r="IQ140" s="35"/>
      <c r="IR140" s="33"/>
      <c r="IS140" s="33"/>
      <c r="IT140" s="36"/>
      <c r="IU140" s="32"/>
      <c r="IV140" s="33"/>
      <c r="IW140" s="33">
        <f>IW137-IU140</f>
        <v>0</v>
      </c>
      <c r="IX140" s="33">
        <f>IX137-IV140</f>
        <v>0</v>
      </c>
      <c r="IY140" s="33"/>
      <c r="IZ140" s="34" t="e">
        <f t="shared" ref="IZ140:IZ146" si="2174">((IY140+JA140)/IW140)</f>
        <v>#DIV/0!</v>
      </c>
      <c r="JA140" s="33"/>
      <c r="JB140" s="34" t="e">
        <f t="shared" ref="JB140:JB146" si="2175">JA140/(IY140+JA140)</f>
        <v>#DIV/0!</v>
      </c>
      <c r="JC140" s="35"/>
      <c r="JD140" s="33"/>
      <c r="JE140" s="33"/>
      <c r="JF140" s="36"/>
      <c r="JG140" s="32">
        <f t="shared" ref="JG140:JG147" si="2176">+C140+O140+AA140+AM140+AY140+BK140+BW140+CI140+CU140+DG140+DS140+EE140+EQ140+FC140+GA140+GM140+GY140+HK140+HW140+II140+FO140+IU140</f>
        <v>4</v>
      </c>
      <c r="JH140" s="36">
        <f t="shared" ref="JH140:JH147" si="2177">+D140+P140+AB140+AN140+AZ140+BL140+BX140+CJ140+CV140+DH140+DT140+EF140+ER140+FD140+GB140+GN140+GZ140+HL140+HX140+IJ140+FP140+IV140</f>
        <v>0</v>
      </c>
      <c r="JI140" s="372">
        <f t="shared" ref="JI140:JI146" si="2178">+E140+Q140+AC140+AO140+BA140+BM140+BY140+CK140+CW140+DI140+DU140+EG140+ES140+FE140+GC140+GO140+HA140+HM140+HY140+FQ140+IK140</f>
        <v>11256</v>
      </c>
      <c r="JJ140" s="11">
        <f t="shared" si="1776"/>
        <v>995</v>
      </c>
      <c r="JK140" s="33">
        <f t="shared" ref="JK140:JK147" si="2179">+G140+S140+AE140+AQ140+BC140+BO140+CA140+CM140+CY140+DK140+DW140+EI140+EU140+FG140+GE140+GQ140+HC140+HO140+I140+U140+AG140+AS140+BE140+BQ140+CC140+CO140+DA140+DM140+DY140+EK140+EW140+FI140+GG140+GS140+HE140+HQ140+IA140+IC140+FS140+FU140+IM140+IO140</f>
        <v>7375</v>
      </c>
      <c r="JL140" s="78">
        <f t="shared" ref="JL140:JL147" si="2180">+(JK140)/JI140</f>
        <v>0.6552061122956645</v>
      </c>
      <c r="JM140" s="15">
        <f t="shared" ref="JM140:JM147" si="2181">+I140+U140+AG140+AS140+BE140+BQ140+CC140+CO140+DA140+DM140+DY140+EK140+EW140+FI140+GG140+GS140+HE140+HQ140+IC140+IO140+FU140</f>
        <v>474</v>
      </c>
      <c r="JN140" s="34">
        <f t="shared" ref="JN140:JN147" si="2182">+(JM140/(JK140))</f>
        <v>6.427118644067796E-2</v>
      </c>
      <c r="JO140" s="45">
        <v>61.7</v>
      </c>
      <c r="JP140" s="46">
        <v>6839</v>
      </c>
      <c r="JQ140" s="45">
        <f t="shared" si="1207"/>
        <v>92.732203389830502</v>
      </c>
      <c r="JR140" s="615">
        <v>128</v>
      </c>
      <c r="JS140" s="366">
        <f t="shared" ref="JS140" si="2183">JR140/JM140</f>
        <v>0.27004219409282698</v>
      </c>
      <c r="JT140" s="44"/>
      <c r="JU140" s="284"/>
      <c r="JV140" s="402">
        <f t="shared" ref="JV140:JV146" si="2184">SUM(G140,I140,S140,U140,AE140,AG140,AQ140,AS140,BC140,BE140,BO140,BQ140,CA140,CC140)/SUM(E140,Q140,AC140,AO140,BA140,BM140,BY140)</f>
        <v>0.64996001066382303</v>
      </c>
      <c r="JW140" s="403">
        <f t="shared" ref="JW140:JW146" si="2185">SUM(CM140,CO140,CY140,DA140,DK140,DM140,DW140,DY140,EI140,EK140,EU140,EW140,FG140,FI140)/SUM(CK140,CW140,DI140,DU140,EG140,ES140,FE140)</f>
        <v>0.65767690253671562</v>
      </c>
      <c r="JX140" s="405">
        <f t="shared" ref="JX140:JX146" si="2186">SUM(FS140,FU140,GE140,GG140,GQ140,GS140,HC140,HE140,HO140,HQ140,IA140,IC140,IM140,IO140,)/SUM(FQ140,GC140,GO140,HA140,HM140,HY140,IK140)</f>
        <v>0.65797872340425534</v>
      </c>
      <c r="JY140" s="742">
        <f t="shared" ref="JY140" si="2187">SUM(I147,U147,AG147,AS147,BE147,BQ147,CC147)/SUM(G147,I147,S147,U147,AE147,AG147,AQ147,AS147,BC147,BE147,BO147,BQ147,CA147,CC147)</f>
        <v>6.6234946603044756E-2</v>
      </c>
      <c r="JZ140" s="689">
        <f t="shared" ref="JZ140" si="2188">SUM(CO147,DA147,DM147,DY147,EK147,EW147,FI147)/SUM(CM147,CO147,CY147,DA147,DK147,DM147,DW147,DY147,EI147,EK147,EU147,EW147,FG147,FI147)</f>
        <v>6.1330379525447447E-2</v>
      </c>
      <c r="KA140" s="745">
        <f t="shared" ref="KA140" si="2189">SUM(,FU147,GG147,GS147,HE147,HQ147,IC147,IO147)/SUM(FU147,FS147,GG147,GE147,GS147,GQ147,HE147,HC147,HQ147,HO147,IC147,IA147,IO147,IM147)</f>
        <v>6.5794006200482258E-2</v>
      </c>
      <c r="KB140" s="724">
        <f t="shared" ref="KB140" si="2190">KB142/KB144</f>
        <v>2.3968042609853529E-3</v>
      </c>
      <c r="KC140" s="720"/>
      <c r="KD140" s="720">
        <f t="shared" ref="KD140" si="2191">KD142/KD144</f>
        <v>4.8064085447263021E-3</v>
      </c>
      <c r="KE140" s="720"/>
      <c r="KF140" s="720">
        <f t="shared" ref="KF140" si="2192">KF142/KF144</f>
        <v>3.4574468085106381E-3</v>
      </c>
      <c r="KG140" s="755"/>
      <c r="KH140" s="757" t="s">
        <v>68</v>
      </c>
      <c r="KI140" s="419">
        <f t="shared" ref="KI140:KI146" si="2193">C140+AA140+AM140+AY140+BK140+BW140</f>
        <v>4</v>
      </c>
      <c r="KJ140" s="427">
        <f t="shared" ref="KJ140" si="2194">KI140/KB144</f>
        <v>1.0652463382157123E-3</v>
      </c>
      <c r="KK140" s="419">
        <f t="shared" ref="KK140:KK146" si="2195">CI140+CU140+DG140+EE140+EQ140+FC140+DS140</f>
        <v>0</v>
      </c>
      <c r="KL140" s="424">
        <f t="shared" ref="KL140" si="2196">KK140/KD144</f>
        <v>0</v>
      </c>
      <c r="KM140" s="419">
        <f t="shared" ref="KM140:KM146" si="2197">FO140+GA140+GM140+GY140+HK140+HW140+II140</f>
        <v>0</v>
      </c>
      <c r="KN140" s="424">
        <f>KM140/KF144</f>
        <v>0</v>
      </c>
    </row>
    <row r="141" spans="1:300" ht="19.5" customHeight="1" thickBot="1" x14ac:dyDescent="0.3">
      <c r="A141" s="734"/>
      <c r="B141" s="436">
        <f t="shared" ref="B141:B146" si="2198">+B140+1</f>
        <v>45702</v>
      </c>
      <c r="C141" s="10"/>
      <c r="D141" s="11"/>
      <c r="E141" s="61">
        <f t="shared" ref="E141:E146" si="2199">E140-C141</f>
        <v>595</v>
      </c>
      <c r="F141" s="61">
        <f t="shared" ref="F141:F146" si="2200">F140-D141</f>
        <v>54</v>
      </c>
      <c r="G141" s="11">
        <v>387</v>
      </c>
      <c r="H141" s="12">
        <f t="shared" si="2132"/>
        <v>0.70420168067226896</v>
      </c>
      <c r="I141" s="11">
        <v>32</v>
      </c>
      <c r="J141" s="12">
        <f t="shared" si="2133"/>
        <v>7.6372315035799526E-2</v>
      </c>
      <c r="K141" s="13"/>
      <c r="L141" s="11"/>
      <c r="M141" s="11"/>
      <c r="N141" s="14"/>
      <c r="O141" s="10"/>
      <c r="P141" s="11"/>
      <c r="Q141" s="61">
        <f t="shared" ref="Q141:Q146" si="2201">Q140-O141</f>
        <v>611</v>
      </c>
      <c r="R141" s="61">
        <f t="shared" ref="R141:R146" si="2202">R140-P141</f>
        <v>55</v>
      </c>
      <c r="S141" s="11">
        <v>378</v>
      </c>
      <c r="T141" s="12">
        <f t="shared" si="2134"/>
        <v>0.66612111292962362</v>
      </c>
      <c r="U141" s="11">
        <v>29</v>
      </c>
      <c r="V141" s="12">
        <f t="shared" si="2135"/>
        <v>7.125307125307126E-2</v>
      </c>
      <c r="W141" s="13"/>
      <c r="X141" s="11"/>
      <c r="Y141" s="11"/>
      <c r="Z141" s="14"/>
      <c r="AA141" s="10"/>
      <c r="AB141" s="11">
        <v>1</v>
      </c>
      <c r="AC141" s="61">
        <f t="shared" ref="AC141:AC146" si="2203">AC140-AA141</f>
        <v>610</v>
      </c>
      <c r="AD141" s="61">
        <f t="shared" ref="AD141:AD146" si="2204">AD140-AB141</f>
        <v>54</v>
      </c>
      <c r="AE141" s="11">
        <v>348</v>
      </c>
      <c r="AF141" s="12">
        <f t="shared" si="2136"/>
        <v>0.60491803278688527</v>
      </c>
      <c r="AG141" s="11">
        <v>21</v>
      </c>
      <c r="AH141" s="12">
        <f t="shared" si="2137"/>
        <v>5.6910569105691054E-2</v>
      </c>
      <c r="AI141" s="13"/>
      <c r="AJ141" s="11"/>
      <c r="AK141" s="11"/>
      <c r="AL141" s="14"/>
      <c r="AM141" s="10"/>
      <c r="AN141" s="11"/>
      <c r="AO141" s="61">
        <f t="shared" ref="AO141:AO146" si="2205">AO140-AM141</f>
        <v>130</v>
      </c>
      <c r="AP141" s="61">
        <f t="shared" ref="AP141:AP146" si="2206">AP140-AN141</f>
        <v>13</v>
      </c>
      <c r="AQ141" s="11">
        <v>87</v>
      </c>
      <c r="AR141" s="12">
        <f t="shared" si="2138"/>
        <v>0.7153846153846154</v>
      </c>
      <c r="AS141" s="11">
        <v>6</v>
      </c>
      <c r="AT141" s="12">
        <f t="shared" si="2139"/>
        <v>6.4516129032258063E-2</v>
      </c>
      <c r="AU141" s="13"/>
      <c r="AV141" s="11"/>
      <c r="AW141" s="11"/>
      <c r="AX141" s="14"/>
      <c r="AY141" s="10"/>
      <c r="AZ141" s="11"/>
      <c r="BA141" s="61">
        <f t="shared" ref="BA141:BA146" si="2207">BA140-AY141</f>
        <v>601</v>
      </c>
      <c r="BB141" s="61">
        <f t="shared" ref="BB141:BB146" si="2208">BB140-AZ141</f>
        <v>55</v>
      </c>
      <c r="BC141" s="11">
        <v>380</v>
      </c>
      <c r="BD141" s="12">
        <f t="shared" si="2140"/>
        <v>0.68219633943427616</v>
      </c>
      <c r="BE141" s="11">
        <v>30</v>
      </c>
      <c r="BF141" s="12">
        <f t="shared" si="2141"/>
        <v>7.3170731707317069E-2</v>
      </c>
      <c r="BG141" s="13"/>
      <c r="BH141" s="11"/>
      <c r="BI141" s="11"/>
      <c r="BJ141" s="14"/>
      <c r="BK141" s="10"/>
      <c r="BL141" s="11"/>
      <c r="BM141" s="61">
        <f t="shared" ref="BM141:BM146" si="2209">BM140-BK141</f>
        <v>603</v>
      </c>
      <c r="BN141" s="61">
        <f t="shared" ref="BN141:BN146" si="2210">BN140-BL141</f>
        <v>53</v>
      </c>
      <c r="BO141" s="11">
        <v>378</v>
      </c>
      <c r="BP141" s="12">
        <f t="shared" si="2142"/>
        <v>0.69651741293532343</v>
      </c>
      <c r="BQ141" s="11">
        <v>42</v>
      </c>
      <c r="BR141" s="12">
        <f t="shared" si="2143"/>
        <v>0.1</v>
      </c>
      <c r="BS141" s="13"/>
      <c r="BT141" s="11"/>
      <c r="BU141" s="11"/>
      <c r="BV141" s="14"/>
      <c r="BW141" s="10">
        <v>1</v>
      </c>
      <c r="BX141" s="11"/>
      <c r="BY141" s="61">
        <f t="shared" ref="BY141:BY146" si="2211">BY140-BW141</f>
        <v>600</v>
      </c>
      <c r="BZ141" s="61">
        <f t="shared" ref="BZ141:BZ146" si="2212">BZ140-BX141</f>
        <v>55</v>
      </c>
      <c r="CA141" s="11">
        <v>350</v>
      </c>
      <c r="CB141" s="12">
        <f t="shared" si="2144"/>
        <v>0.66166666666666663</v>
      </c>
      <c r="CC141" s="11">
        <v>47</v>
      </c>
      <c r="CD141" s="12">
        <f t="shared" si="2145"/>
        <v>0.11838790931989925</v>
      </c>
      <c r="CE141" s="13"/>
      <c r="CF141" s="11"/>
      <c r="CG141" s="11"/>
      <c r="CH141" s="14"/>
      <c r="CI141" s="10"/>
      <c r="CJ141" s="11"/>
      <c r="CK141" s="61">
        <f t="shared" ref="CK141:CK146" si="2213">CK140-CI141</f>
        <v>592</v>
      </c>
      <c r="CL141" s="61">
        <f t="shared" ref="CL141:CL146" si="2214">CL140-CJ141</f>
        <v>51</v>
      </c>
      <c r="CM141" s="11">
        <v>369</v>
      </c>
      <c r="CN141" s="12">
        <f t="shared" si="2146"/>
        <v>0.65709459459459463</v>
      </c>
      <c r="CO141" s="11">
        <v>20</v>
      </c>
      <c r="CP141" s="12">
        <f t="shared" si="2147"/>
        <v>5.1413881748071981E-2</v>
      </c>
      <c r="CQ141" s="13"/>
      <c r="CR141" s="11"/>
      <c r="CS141" s="11"/>
      <c r="CT141" s="14"/>
      <c r="CU141" s="10"/>
      <c r="CV141" s="11"/>
      <c r="CW141" s="61">
        <f t="shared" ref="CW141:CW146" si="2215">CW140-CU141</f>
        <v>605</v>
      </c>
      <c r="CX141" s="61">
        <f t="shared" ref="CX141:CX146" si="2216">CX140-CV141</f>
        <v>50</v>
      </c>
      <c r="CY141" s="11">
        <v>367</v>
      </c>
      <c r="CZ141" s="12">
        <f t="shared" si="2148"/>
        <v>0.64462809917355368</v>
      </c>
      <c r="DA141" s="11">
        <v>23</v>
      </c>
      <c r="DB141" s="12">
        <f t="shared" si="2149"/>
        <v>5.8974358974358973E-2</v>
      </c>
      <c r="DC141" s="13"/>
      <c r="DD141" s="11"/>
      <c r="DE141" s="11"/>
      <c r="DF141" s="14"/>
      <c r="DG141" s="10"/>
      <c r="DH141" s="11"/>
      <c r="DI141" s="61">
        <f t="shared" ref="DI141:DI146" si="2217">DI140-DG141</f>
        <v>604</v>
      </c>
      <c r="DJ141" s="61">
        <f t="shared" ref="DJ141:DJ146" si="2218">DJ140-DH141</f>
        <v>50</v>
      </c>
      <c r="DK141" s="11">
        <v>378</v>
      </c>
      <c r="DL141" s="12">
        <f t="shared" si="2150"/>
        <v>0.66721854304635764</v>
      </c>
      <c r="DM141" s="11">
        <v>25</v>
      </c>
      <c r="DN141" s="12">
        <f t="shared" si="2151"/>
        <v>6.2034739454094295E-2</v>
      </c>
      <c r="DO141" s="13"/>
      <c r="DP141" s="11"/>
      <c r="DQ141" s="11"/>
      <c r="DR141" s="14"/>
      <c r="DS141" s="10"/>
      <c r="DT141" s="11"/>
      <c r="DU141" s="61">
        <f t="shared" ref="DU141:DU146" si="2219">DU140-DS141</f>
        <v>137</v>
      </c>
      <c r="DV141" s="61">
        <f t="shared" ref="DV141:DV146" si="2220">DV140-DT141</f>
        <v>10</v>
      </c>
      <c r="DW141" s="11">
        <v>92</v>
      </c>
      <c r="DX141" s="12">
        <f t="shared" si="2152"/>
        <v>0.75182481751824815</v>
      </c>
      <c r="DY141" s="11">
        <v>11</v>
      </c>
      <c r="DZ141" s="12">
        <f t="shared" si="2153"/>
        <v>0.10679611650485436</v>
      </c>
      <c r="EA141" s="13"/>
      <c r="EB141" s="11"/>
      <c r="EC141" s="11"/>
      <c r="ED141" s="14"/>
      <c r="EE141" s="10">
        <v>1</v>
      </c>
      <c r="EF141" s="11"/>
      <c r="EG141" s="61">
        <f t="shared" ref="EG141:EG146" si="2221">EG140-EE141</f>
        <v>603</v>
      </c>
      <c r="EH141" s="61">
        <f t="shared" ref="EH141:EH146" si="2222">EH140-EF141</f>
        <v>51</v>
      </c>
      <c r="EI141" s="11">
        <v>356</v>
      </c>
      <c r="EJ141" s="12">
        <f t="shared" si="2154"/>
        <v>0.62852404643449422</v>
      </c>
      <c r="EK141" s="11">
        <v>23</v>
      </c>
      <c r="EL141" s="12">
        <f t="shared" si="2155"/>
        <v>6.0686015831134567E-2</v>
      </c>
      <c r="EM141" s="13"/>
      <c r="EN141" s="11"/>
      <c r="EO141" s="11"/>
      <c r="EP141" s="14"/>
      <c r="EQ141" s="10">
        <v>1</v>
      </c>
      <c r="ER141" s="11"/>
      <c r="ES141" s="61">
        <f t="shared" ref="ES141:ES146" si="2223">ES140-EQ141</f>
        <v>604</v>
      </c>
      <c r="ET141" s="61">
        <f t="shared" ref="ET141:ET146" si="2224">ET140-ER141</f>
        <v>51</v>
      </c>
      <c r="EU141" s="11">
        <v>369</v>
      </c>
      <c r="EV141" s="12">
        <f t="shared" si="2156"/>
        <v>0.63907284768211925</v>
      </c>
      <c r="EW141" s="11">
        <v>17</v>
      </c>
      <c r="EX141" s="12">
        <f t="shared" si="2157"/>
        <v>4.4041450777202069E-2</v>
      </c>
      <c r="EY141" s="13"/>
      <c r="EZ141" s="11"/>
      <c r="FA141" s="11"/>
      <c r="FB141" s="14"/>
      <c r="FC141" s="10"/>
      <c r="FD141" s="11"/>
      <c r="FE141" s="61">
        <f t="shared" ref="FE141:FE146" si="2225">FE140-FC141</f>
        <v>598</v>
      </c>
      <c r="FF141" s="61">
        <f t="shared" ref="FF141:FF146" si="2226">FF140-FD141</f>
        <v>52</v>
      </c>
      <c r="FG141" s="11">
        <v>361</v>
      </c>
      <c r="FH141" s="12">
        <f t="shared" si="2158"/>
        <v>0.6488294314381271</v>
      </c>
      <c r="FI141" s="11">
        <v>27</v>
      </c>
      <c r="FJ141" s="12">
        <f t="shared" si="2159"/>
        <v>6.9587628865979384E-2</v>
      </c>
      <c r="FK141" s="13"/>
      <c r="FL141" s="11"/>
      <c r="FM141" s="11"/>
      <c r="FN141" s="14"/>
      <c r="FO141" s="10">
        <v>2</v>
      </c>
      <c r="FP141" s="11"/>
      <c r="FQ141" s="61">
        <f t="shared" ref="FQ141:FQ146" si="2227">FQ140-FO141</f>
        <v>607</v>
      </c>
      <c r="FR141" s="61">
        <f t="shared" ref="FR141:FR146" si="2228">FR140-FP141</f>
        <v>55</v>
      </c>
      <c r="FS141" s="11">
        <v>352</v>
      </c>
      <c r="FT141" s="12">
        <f t="shared" si="2160"/>
        <v>0.61120263591433277</v>
      </c>
      <c r="FU141" s="11">
        <v>19</v>
      </c>
      <c r="FV141" s="12">
        <f t="shared" si="2161"/>
        <v>5.1212938005390833E-2</v>
      </c>
      <c r="FW141" s="13"/>
      <c r="FX141" s="11"/>
      <c r="FY141" s="11"/>
      <c r="FZ141" s="14"/>
      <c r="GA141" s="10"/>
      <c r="GB141" s="11"/>
      <c r="GC141" s="61">
        <f t="shared" ref="GC141:GC146" si="2229">GC140-GA141</f>
        <v>603</v>
      </c>
      <c r="GD141" s="61">
        <f t="shared" ref="GD141:GD146" si="2230">GD140-GB141</f>
        <v>55</v>
      </c>
      <c r="GE141" s="11">
        <v>390</v>
      </c>
      <c r="GF141" s="12">
        <f t="shared" si="2162"/>
        <v>0.70315091210613601</v>
      </c>
      <c r="GG141" s="11">
        <v>34</v>
      </c>
      <c r="GH141" s="12">
        <f t="shared" si="2163"/>
        <v>8.0188679245283015E-2</v>
      </c>
      <c r="GI141" s="13"/>
      <c r="GJ141" s="11"/>
      <c r="GK141" s="11"/>
      <c r="GL141" s="14"/>
      <c r="GM141" s="10"/>
      <c r="GN141" s="11"/>
      <c r="GO141" s="61">
        <f t="shared" ref="GO141:GO146" si="2231">GO140-GM141</f>
        <v>609</v>
      </c>
      <c r="GP141" s="61">
        <f t="shared" ref="GP141:GP146" si="2232">GP140-GN141</f>
        <v>55</v>
      </c>
      <c r="GQ141" s="11">
        <v>381</v>
      </c>
      <c r="GR141" s="12">
        <f t="shared" si="2164"/>
        <v>0.65188834154351394</v>
      </c>
      <c r="GS141" s="11">
        <v>16</v>
      </c>
      <c r="GT141" s="12">
        <f t="shared" si="2165"/>
        <v>4.0302267002518891E-2</v>
      </c>
      <c r="GU141" s="13"/>
      <c r="GV141" s="11"/>
      <c r="GW141" s="11"/>
      <c r="GX141" s="14"/>
      <c r="GY141" s="10">
        <v>1</v>
      </c>
      <c r="GZ141" s="11"/>
      <c r="HA141" s="61">
        <f t="shared" ref="HA141:HA146" si="2233">HA140-GY141</f>
        <v>112</v>
      </c>
      <c r="HB141" s="61">
        <f t="shared" ref="HB141:HB146" si="2234">HB140-GZ141</f>
        <v>12</v>
      </c>
      <c r="HC141" s="11">
        <v>66</v>
      </c>
      <c r="HD141" s="12">
        <f t="shared" si="2166"/>
        <v>0.6428571428571429</v>
      </c>
      <c r="HE141" s="11">
        <v>6</v>
      </c>
      <c r="HF141" s="12">
        <f t="shared" si="2167"/>
        <v>8.3333333333333329E-2</v>
      </c>
      <c r="HG141" s="13"/>
      <c r="HH141" s="11"/>
      <c r="HI141" s="11"/>
      <c r="HJ141" s="14"/>
      <c r="HK141" s="10"/>
      <c r="HL141" s="11"/>
      <c r="HM141" s="61">
        <f t="shared" ref="HM141:HM146" si="2235">HM140-HK141</f>
        <v>612</v>
      </c>
      <c r="HN141" s="61">
        <f t="shared" ref="HN141:HN146" si="2236">HN140-HL141</f>
        <v>54</v>
      </c>
      <c r="HO141" s="11">
        <v>413</v>
      </c>
      <c r="HP141" s="12">
        <f t="shared" si="2168"/>
        <v>0.71895424836601307</v>
      </c>
      <c r="HQ141" s="11">
        <v>27</v>
      </c>
      <c r="HR141" s="12">
        <f t="shared" si="2169"/>
        <v>6.1363636363636363E-2</v>
      </c>
      <c r="HS141" s="13"/>
      <c r="HT141" s="11"/>
      <c r="HU141" s="11"/>
      <c r="HV141" s="14"/>
      <c r="HW141" s="10"/>
      <c r="HX141" s="11"/>
      <c r="HY141" s="61">
        <f t="shared" ref="HY141:HY146" si="2237">HY140-HW141</f>
        <v>604</v>
      </c>
      <c r="HZ141" s="61">
        <f t="shared" ref="HZ141:HZ146" si="2238">HZ140-HX141</f>
        <v>54</v>
      </c>
      <c r="IA141" s="11">
        <v>392</v>
      </c>
      <c r="IB141" s="12">
        <f t="shared" si="2170"/>
        <v>0.68046357615894038</v>
      </c>
      <c r="IC141" s="11">
        <v>19</v>
      </c>
      <c r="ID141" s="12">
        <f t="shared" si="2171"/>
        <v>4.6228710462287104E-2</v>
      </c>
      <c r="IE141" s="13"/>
      <c r="IF141" s="11"/>
      <c r="IG141" s="11"/>
      <c r="IH141" s="14"/>
      <c r="II141" s="10">
        <v>1</v>
      </c>
      <c r="IJ141" s="11"/>
      <c r="IK141" s="61">
        <f t="shared" ref="IK141:IK146" si="2239">IK140-II141</f>
        <v>609</v>
      </c>
      <c r="IL141" s="61">
        <f t="shared" ref="IL141:IL146" si="2240">IL140-IJ141</f>
        <v>55</v>
      </c>
      <c r="IM141" s="11">
        <v>379</v>
      </c>
      <c r="IN141" s="12">
        <f t="shared" si="2172"/>
        <v>0.67651888341543509</v>
      </c>
      <c r="IO141" s="11">
        <v>33</v>
      </c>
      <c r="IP141" s="12">
        <f t="shared" si="2173"/>
        <v>8.0097087378640783E-2</v>
      </c>
      <c r="IQ141" s="13"/>
      <c r="IR141" s="11"/>
      <c r="IS141" s="11"/>
      <c r="IT141" s="14"/>
      <c r="IU141" s="10"/>
      <c r="IV141" s="11"/>
      <c r="IW141" s="61">
        <f t="shared" ref="IW141:IW146" si="2241">IW140-IU141</f>
        <v>0</v>
      </c>
      <c r="IX141" s="61">
        <f t="shared" ref="IX141:IX146" si="2242">IX140-IV141</f>
        <v>0</v>
      </c>
      <c r="IY141" s="11"/>
      <c r="IZ141" s="12" t="e">
        <f t="shared" si="2174"/>
        <v>#DIV/0!</v>
      </c>
      <c r="JA141" s="11"/>
      <c r="JB141" s="12" t="e">
        <f t="shared" si="2175"/>
        <v>#DIV/0!</v>
      </c>
      <c r="JC141" s="13"/>
      <c r="JD141" s="11"/>
      <c r="JE141" s="11"/>
      <c r="JF141" s="14"/>
      <c r="JG141" s="10">
        <f t="shared" si="2176"/>
        <v>7</v>
      </c>
      <c r="JH141" s="14">
        <f t="shared" si="2177"/>
        <v>1</v>
      </c>
      <c r="JI141" s="373">
        <f t="shared" si="2178"/>
        <v>11249</v>
      </c>
      <c r="JJ141" s="11">
        <f t="shared" si="1776"/>
        <v>994</v>
      </c>
      <c r="JK141" s="11">
        <f t="shared" si="2179"/>
        <v>7480</v>
      </c>
      <c r="JL141" s="79">
        <f t="shared" si="2180"/>
        <v>0.66494799537736693</v>
      </c>
      <c r="JM141" s="15">
        <f t="shared" si="2181"/>
        <v>507</v>
      </c>
      <c r="JN141" s="12">
        <f t="shared" si="2182"/>
        <v>6.7780748663101603E-2</v>
      </c>
      <c r="JO141" s="16">
        <v>61</v>
      </c>
      <c r="JP141" s="17">
        <v>7017</v>
      </c>
      <c r="JQ141" s="16">
        <f t="shared" si="1207"/>
        <v>93.810160427807489</v>
      </c>
      <c r="JR141" s="16">
        <v>228</v>
      </c>
      <c r="JS141" s="369">
        <f t="shared" si="2099"/>
        <v>0.44970414201183434</v>
      </c>
      <c r="JT141" s="15"/>
      <c r="JU141" s="285"/>
      <c r="JV141" s="404">
        <f t="shared" si="2184"/>
        <v>0.67066666666666663</v>
      </c>
      <c r="JW141" s="401">
        <f t="shared" si="2185"/>
        <v>0.65134918514560514</v>
      </c>
      <c r="JX141" s="406">
        <f t="shared" si="2186"/>
        <v>0.67279020234291798</v>
      </c>
      <c r="JY141" s="743"/>
      <c r="JZ141" s="690"/>
      <c r="KA141" s="746"/>
      <c r="KB141" s="725"/>
      <c r="KC141" s="722"/>
      <c r="KD141" s="722"/>
      <c r="KE141" s="722"/>
      <c r="KF141" s="722"/>
      <c r="KG141" s="756"/>
      <c r="KH141" s="758"/>
      <c r="KI141" s="67">
        <f t="shared" si="2193"/>
        <v>1</v>
      </c>
      <c r="KJ141" s="430">
        <f t="shared" ref="KJ141" si="2243">KI141/KB144</f>
        <v>2.6631158455392808E-4</v>
      </c>
      <c r="KK141" s="67">
        <f t="shared" si="2195"/>
        <v>2</v>
      </c>
      <c r="KL141" s="425">
        <f t="shared" ref="KL141" si="2244">KK141/KD144</f>
        <v>5.3404539385847798E-4</v>
      </c>
      <c r="KM141" s="67">
        <f t="shared" si="2197"/>
        <v>4</v>
      </c>
      <c r="KN141" s="425">
        <f>KM141/KF144</f>
        <v>1.0638297872340426E-3</v>
      </c>
    </row>
    <row r="142" spans="1:300" ht="19.5" thickTop="1" x14ac:dyDescent="0.25">
      <c r="A142" s="734"/>
      <c r="B142" s="436">
        <f t="shared" si="2198"/>
        <v>45703</v>
      </c>
      <c r="C142" s="10"/>
      <c r="D142" s="11"/>
      <c r="E142" s="61">
        <f t="shared" si="2199"/>
        <v>595</v>
      </c>
      <c r="F142" s="61">
        <f t="shared" si="2200"/>
        <v>54</v>
      </c>
      <c r="G142" s="11">
        <v>395</v>
      </c>
      <c r="H142" s="12">
        <f t="shared" si="2132"/>
        <v>0.71596638655462186</v>
      </c>
      <c r="I142" s="11">
        <v>31</v>
      </c>
      <c r="J142" s="12">
        <f t="shared" si="2133"/>
        <v>7.2769953051643188E-2</v>
      </c>
      <c r="K142" s="13"/>
      <c r="L142" s="11"/>
      <c r="M142" s="11"/>
      <c r="N142" s="14"/>
      <c r="O142" s="10"/>
      <c r="P142" s="11"/>
      <c r="Q142" s="61">
        <f t="shared" si="2201"/>
        <v>611</v>
      </c>
      <c r="R142" s="61">
        <f t="shared" si="2202"/>
        <v>55</v>
      </c>
      <c r="S142" s="11">
        <v>406</v>
      </c>
      <c r="T142" s="12">
        <f t="shared" si="2134"/>
        <v>0.70376432078559736</v>
      </c>
      <c r="U142" s="11">
        <v>24</v>
      </c>
      <c r="V142" s="12">
        <f t="shared" si="2135"/>
        <v>5.5813953488372092E-2</v>
      </c>
      <c r="W142" s="13"/>
      <c r="X142" s="11"/>
      <c r="Y142" s="11"/>
      <c r="Z142" s="14"/>
      <c r="AA142" s="10"/>
      <c r="AB142" s="11"/>
      <c r="AC142" s="61">
        <f t="shared" si="2203"/>
        <v>610</v>
      </c>
      <c r="AD142" s="61">
        <f t="shared" si="2204"/>
        <v>54</v>
      </c>
      <c r="AE142" s="11">
        <v>367</v>
      </c>
      <c r="AF142" s="12">
        <f t="shared" si="2136"/>
        <v>0.66065573770491803</v>
      </c>
      <c r="AG142" s="11">
        <v>36</v>
      </c>
      <c r="AH142" s="12">
        <f t="shared" si="2137"/>
        <v>8.9330024813895778E-2</v>
      </c>
      <c r="AI142" s="13"/>
      <c r="AJ142" s="11"/>
      <c r="AK142" s="11"/>
      <c r="AL142" s="14"/>
      <c r="AM142" s="10"/>
      <c r="AN142" s="11"/>
      <c r="AO142" s="61">
        <f t="shared" si="2205"/>
        <v>130</v>
      </c>
      <c r="AP142" s="61">
        <f t="shared" si="2206"/>
        <v>13</v>
      </c>
      <c r="AQ142" s="11">
        <v>81</v>
      </c>
      <c r="AR142" s="12">
        <f t="shared" si="2138"/>
        <v>0.70769230769230773</v>
      </c>
      <c r="AS142" s="11">
        <v>11</v>
      </c>
      <c r="AT142" s="12">
        <f t="shared" si="2139"/>
        <v>0.11956521739130435</v>
      </c>
      <c r="AU142" s="13"/>
      <c r="AV142" s="11"/>
      <c r="AW142" s="11"/>
      <c r="AX142" s="14"/>
      <c r="AY142" s="10"/>
      <c r="AZ142" s="11"/>
      <c r="BA142" s="61">
        <f t="shared" si="2207"/>
        <v>601</v>
      </c>
      <c r="BB142" s="61">
        <f t="shared" si="2208"/>
        <v>55</v>
      </c>
      <c r="BC142" s="11">
        <v>386</v>
      </c>
      <c r="BD142" s="12">
        <f t="shared" si="2140"/>
        <v>0.68219633943427616</v>
      </c>
      <c r="BE142" s="11">
        <v>24</v>
      </c>
      <c r="BF142" s="12">
        <f t="shared" si="2141"/>
        <v>5.8536585365853662E-2</v>
      </c>
      <c r="BG142" s="13"/>
      <c r="BH142" s="11"/>
      <c r="BI142" s="11"/>
      <c r="BJ142" s="14"/>
      <c r="BK142" s="10"/>
      <c r="BL142" s="11"/>
      <c r="BM142" s="61">
        <f t="shared" si="2209"/>
        <v>603</v>
      </c>
      <c r="BN142" s="61">
        <f t="shared" si="2210"/>
        <v>53</v>
      </c>
      <c r="BO142" s="11">
        <v>389</v>
      </c>
      <c r="BP142" s="12">
        <f t="shared" si="2142"/>
        <v>0.67164179104477617</v>
      </c>
      <c r="BQ142" s="11">
        <v>16</v>
      </c>
      <c r="BR142" s="12">
        <f t="shared" si="2143"/>
        <v>3.9506172839506172E-2</v>
      </c>
      <c r="BS142" s="13"/>
      <c r="BT142" s="11"/>
      <c r="BU142" s="11"/>
      <c r="BV142" s="14"/>
      <c r="BW142" s="10"/>
      <c r="BX142" s="11"/>
      <c r="BY142" s="61">
        <f t="shared" si="2211"/>
        <v>600</v>
      </c>
      <c r="BZ142" s="61">
        <f t="shared" si="2212"/>
        <v>55</v>
      </c>
      <c r="CA142" s="11">
        <v>393</v>
      </c>
      <c r="CB142" s="12">
        <f t="shared" si="2144"/>
        <v>0.70666666666666667</v>
      </c>
      <c r="CC142" s="11">
        <v>31</v>
      </c>
      <c r="CD142" s="12">
        <f t="shared" si="2145"/>
        <v>7.3113207547169809E-2</v>
      </c>
      <c r="CE142" s="13"/>
      <c r="CF142" s="11"/>
      <c r="CG142" s="11"/>
      <c r="CH142" s="14"/>
      <c r="CI142" s="10"/>
      <c r="CJ142" s="11"/>
      <c r="CK142" s="61">
        <f t="shared" si="2213"/>
        <v>592</v>
      </c>
      <c r="CL142" s="61">
        <f t="shared" si="2214"/>
        <v>51</v>
      </c>
      <c r="CM142" s="11">
        <v>366</v>
      </c>
      <c r="CN142" s="12">
        <f t="shared" si="2146"/>
        <v>0.66385135135135132</v>
      </c>
      <c r="CO142" s="11">
        <v>27</v>
      </c>
      <c r="CP142" s="12">
        <f t="shared" si="2147"/>
        <v>6.8702290076335881E-2</v>
      </c>
      <c r="CQ142" s="13"/>
      <c r="CR142" s="11"/>
      <c r="CS142" s="11"/>
      <c r="CT142" s="14"/>
      <c r="CU142" s="10">
        <v>2</v>
      </c>
      <c r="CV142" s="11"/>
      <c r="CW142" s="61">
        <f t="shared" si="2215"/>
        <v>603</v>
      </c>
      <c r="CX142" s="61">
        <f t="shared" si="2216"/>
        <v>50</v>
      </c>
      <c r="CY142" s="11">
        <v>356</v>
      </c>
      <c r="CZ142" s="12">
        <f t="shared" si="2148"/>
        <v>0.63349917081260365</v>
      </c>
      <c r="DA142" s="11">
        <v>26</v>
      </c>
      <c r="DB142" s="12">
        <f t="shared" si="2149"/>
        <v>6.8062827225130892E-2</v>
      </c>
      <c r="DC142" s="13"/>
      <c r="DD142" s="11"/>
      <c r="DE142" s="11"/>
      <c r="DF142" s="14"/>
      <c r="DG142" s="10"/>
      <c r="DH142" s="11"/>
      <c r="DI142" s="61">
        <f t="shared" si="2217"/>
        <v>604</v>
      </c>
      <c r="DJ142" s="61">
        <f t="shared" si="2218"/>
        <v>50</v>
      </c>
      <c r="DK142" s="11">
        <v>358</v>
      </c>
      <c r="DL142" s="12">
        <f t="shared" si="2150"/>
        <v>0.64072847682119205</v>
      </c>
      <c r="DM142" s="11">
        <v>29</v>
      </c>
      <c r="DN142" s="12">
        <f t="shared" si="2151"/>
        <v>7.4935400516795869E-2</v>
      </c>
      <c r="DO142" s="13"/>
      <c r="DP142" s="11"/>
      <c r="DQ142" s="11"/>
      <c r="DR142" s="14"/>
      <c r="DS142" s="10">
        <v>1</v>
      </c>
      <c r="DT142" s="11"/>
      <c r="DU142" s="61">
        <f t="shared" si="2219"/>
        <v>136</v>
      </c>
      <c r="DV142" s="61">
        <f t="shared" si="2220"/>
        <v>10</v>
      </c>
      <c r="DW142" s="11">
        <v>84</v>
      </c>
      <c r="DX142" s="12">
        <f t="shared" si="2152"/>
        <v>0.66176470588235292</v>
      </c>
      <c r="DY142" s="11">
        <v>6</v>
      </c>
      <c r="DZ142" s="12">
        <f t="shared" si="2153"/>
        <v>6.6666666666666666E-2</v>
      </c>
      <c r="EA142" s="13"/>
      <c r="EB142" s="11"/>
      <c r="EC142" s="11"/>
      <c r="ED142" s="14"/>
      <c r="EE142" s="10"/>
      <c r="EF142" s="11"/>
      <c r="EG142" s="61">
        <f t="shared" si="2221"/>
        <v>603</v>
      </c>
      <c r="EH142" s="61">
        <f t="shared" si="2222"/>
        <v>51</v>
      </c>
      <c r="EI142" s="11">
        <v>371</v>
      </c>
      <c r="EJ142" s="12">
        <f t="shared" si="2154"/>
        <v>0.64842454394693205</v>
      </c>
      <c r="EK142" s="11">
        <v>20</v>
      </c>
      <c r="EL142" s="12">
        <f t="shared" si="2155"/>
        <v>5.1150895140664961E-2</v>
      </c>
      <c r="EM142" s="13"/>
      <c r="EN142" s="11"/>
      <c r="EO142" s="11"/>
      <c r="EP142" s="14"/>
      <c r="EQ142" s="10"/>
      <c r="ER142" s="11"/>
      <c r="ES142" s="61">
        <f t="shared" si="2223"/>
        <v>604</v>
      </c>
      <c r="ET142" s="61">
        <f t="shared" si="2224"/>
        <v>51</v>
      </c>
      <c r="EU142" s="11">
        <v>393</v>
      </c>
      <c r="EV142" s="12">
        <f t="shared" si="2156"/>
        <v>0.67880794701986757</v>
      </c>
      <c r="EW142" s="11">
        <v>17</v>
      </c>
      <c r="EX142" s="12">
        <f t="shared" si="2157"/>
        <v>4.1463414634146344E-2</v>
      </c>
      <c r="EY142" s="13"/>
      <c r="EZ142" s="11"/>
      <c r="FA142" s="11"/>
      <c r="FB142" s="14"/>
      <c r="FC142" s="10"/>
      <c r="FD142" s="11"/>
      <c r="FE142" s="61">
        <f t="shared" si="2225"/>
        <v>598</v>
      </c>
      <c r="FF142" s="61">
        <f t="shared" si="2226"/>
        <v>52</v>
      </c>
      <c r="FG142" s="11">
        <v>369</v>
      </c>
      <c r="FH142" s="12">
        <f t="shared" si="2158"/>
        <v>0.65551839464882944</v>
      </c>
      <c r="FI142" s="11">
        <v>23</v>
      </c>
      <c r="FJ142" s="12">
        <f t="shared" si="2159"/>
        <v>5.8673469387755105E-2</v>
      </c>
      <c r="FK142" s="13"/>
      <c r="FL142" s="11"/>
      <c r="FM142" s="11"/>
      <c r="FN142" s="14"/>
      <c r="FO142" s="10"/>
      <c r="FP142" s="11"/>
      <c r="FQ142" s="61">
        <f t="shared" si="2227"/>
        <v>607</v>
      </c>
      <c r="FR142" s="61">
        <f t="shared" si="2228"/>
        <v>55</v>
      </c>
      <c r="FS142" s="11">
        <v>356</v>
      </c>
      <c r="FT142" s="12">
        <f t="shared" si="2160"/>
        <v>0.62108731466227352</v>
      </c>
      <c r="FU142" s="11">
        <v>21</v>
      </c>
      <c r="FV142" s="12">
        <f t="shared" si="2161"/>
        <v>5.5702917771883291E-2</v>
      </c>
      <c r="FW142" s="13"/>
      <c r="FX142" s="11"/>
      <c r="FY142" s="11"/>
      <c r="FZ142" s="14"/>
      <c r="GA142" s="10"/>
      <c r="GB142" s="11"/>
      <c r="GC142" s="61">
        <f t="shared" si="2229"/>
        <v>603</v>
      </c>
      <c r="GD142" s="61">
        <f t="shared" si="2230"/>
        <v>55</v>
      </c>
      <c r="GE142" s="11">
        <v>377</v>
      </c>
      <c r="GF142" s="12">
        <f t="shared" si="2162"/>
        <v>0.66832504145936977</v>
      </c>
      <c r="GG142" s="11">
        <v>26</v>
      </c>
      <c r="GH142" s="12">
        <f t="shared" si="2163"/>
        <v>6.4516129032258063E-2</v>
      </c>
      <c r="GI142" s="13"/>
      <c r="GJ142" s="11"/>
      <c r="GK142" s="11"/>
      <c r="GL142" s="14"/>
      <c r="GM142" s="10"/>
      <c r="GN142" s="11"/>
      <c r="GO142" s="61">
        <f t="shared" si="2231"/>
        <v>609</v>
      </c>
      <c r="GP142" s="61">
        <f t="shared" si="2232"/>
        <v>55</v>
      </c>
      <c r="GQ142" s="11">
        <v>387</v>
      </c>
      <c r="GR142" s="12">
        <f t="shared" si="2164"/>
        <v>0.66666666666666663</v>
      </c>
      <c r="GS142" s="11">
        <v>19</v>
      </c>
      <c r="GT142" s="12">
        <f t="shared" si="2165"/>
        <v>4.6798029556650245E-2</v>
      </c>
      <c r="GU142" s="13"/>
      <c r="GV142" s="11"/>
      <c r="GW142" s="11"/>
      <c r="GX142" s="14"/>
      <c r="GY142" s="10"/>
      <c r="GZ142" s="11"/>
      <c r="HA142" s="61">
        <f t="shared" si="2233"/>
        <v>112</v>
      </c>
      <c r="HB142" s="61">
        <f t="shared" si="2234"/>
        <v>12</v>
      </c>
      <c r="HC142" s="11">
        <v>70</v>
      </c>
      <c r="HD142" s="12">
        <f t="shared" si="2166"/>
        <v>0.7142857142857143</v>
      </c>
      <c r="HE142" s="11">
        <v>10</v>
      </c>
      <c r="HF142" s="12">
        <f t="shared" si="2167"/>
        <v>0.125</v>
      </c>
      <c r="HG142" s="13"/>
      <c r="HH142" s="11"/>
      <c r="HI142" s="11"/>
      <c r="HJ142" s="14"/>
      <c r="HK142" s="10"/>
      <c r="HL142" s="11"/>
      <c r="HM142" s="61">
        <f t="shared" si="2235"/>
        <v>612</v>
      </c>
      <c r="HN142" s="61">
        <f t="shared" si="2236"/>
        <v>54</v>
      </c>
      <c r="HO142" s="11">
        <v>380</v>
      </c>
      <c r="HP142" s="12">
        <f t="shared" si="2168"/>
        <v>0.66666666666666663</v>
      </c>
      <c r="HQ142" s="11">
        <v>28</v>
      </c>
      <c r="HR142" s="12">
        <f t="shared" si="2169"/>
        <v>6.8627450980392163E-2</v>
      </c>
      <c r="HS142" s="13"/>
      <c r="HT142" s="11"/>
      <c r="HU142" s="11"/>
      <c r="HV142" s="14"/>
      <c r="HW142" s="10"/>
      <c r="HX142" s="11"/>
      <c r="HY142" s="61">
        <f t="shared" si="2237"/>
        <v>604</v>
      </c>
      <c r="HZ142" s="61">
        <f t="shared" si="2238"/>
        <v>54</v>
      </c>
      <c r="IA142" s="11">
        <v>378</v>
      </c>
      <c r="IB142" s="12">
        <f t="shared" si="2170"/>
        <v>0.66390728476821192</v>
      </c>
      <c r="IC142" s="11">
        <v>23</v>
      </c>
      <c r="ID142" s="12">
        <f t="shared" si="2171"/>
        <v>5.7356608478802994E-2</v>
      </c>
      <c r="IE142" s="13"/>
      <c r="IF142" s="11"/>
      <c r="IG142" s="11"/>
      <c r="IH142" s="14"/>
      <c r="II142" s="10"/>
      <c r="IJ142" s="11"/>
      <c r="IK142" s="61">
        <f t="shared" si="2239"/>
        <v>609</v>
      </c>
      <c r="IL142" s="61">
        <f t="shared" si="2240"/>
        <v>55</v>
      </c>
      <c r="IM142" s="11">
        <v>372</v>
      </c>
      <c r="IN142" s="12">
        <f t="shared" si="2172"/>
        <v>0.65845648604269291</v>
      </c>
      <c r="IO142" s="11">
        <v>29</v>
      </c>
      <c r="IP142" s="12">
        <f t="shared" si="2173"/>
        <v>7.2319201995012475E-2</v>
      </c>
      <c r="IQ142" s="13"/>
      <c r="IR142" s="11"/>
      <c r="IS142" s="11"/>
      <c r="IT142" s="14"/>
      <c r="IU142" s="10"/>
      <c r="IV142" s="11"/>
      <c r="IW142" s="61">
        <f t="shared" si="2241"/>
        <v>0</v>
      </c>
      <c r="IX142" s="61">
        <f t="shared" si="2242"/>
        <v>0</v>
      </c>
      <c r="IY142" s="11"/>
      <c r="IZ142" s="12" t="e">
        <f t="shared" si="2174"/>
        <v>#DIV/0!</v>
      </c>
      <c r="JA142" s="11"/>
      <c r="JB142" s="12" t="e">
        <f t="shared" si="2175"/>
        <v>#DIV/0!</v>
      </c>
      <c r="JC142" s="13"/>
      <c r="JD142" s="11"/>
      <c r="JE142" s="11"/>
      <c r="JF142" s="14"/>
      <c r="JG142" s="10">
        <f t="shared" si="2176"/>
        <v>3</v>
      </c>
      <c r="JH142" s="14">
        <f t="shared" si="2177"/>
        <v>0</v>
      </c>
      <c r="JI142" s="373">
        <f t="shared" si="2178"/>
        <v>11246</v>
      </c>
      <c r="JJ142" s="11">
        <f t="shared" si="1776"/>
        <v>994</v>
      </c>
      <c r="JK142" s="11">
        <f t="shared" si="2179"/>
        <v>7511</v>
      </c>
      <c r="JL142" s="79">
        <f t="shared" si="2180"/>
        <v>0.66788191356926907</v>
      </c>
      <c r="JM142" s="15">
        <f t="shared" si="2181"/>
        <v>477</v>
      </c>
      <c r="JN142" s="12">
        <f t="shared" si="2182"/>
        <v>6.350685661030489E-2</v>
      </c>
      <c r="JO142" s="16">
        <v>61.4</v>
      </c>
      <c r="JP142" s="17">
        <v>7023</v>
      </c>
      <c r="JQ142" s="16">
        <f t="shared" ref="JQ142:JQ205" si="2245">+JP142/JK142*100</f>
        <v>93.502862468379703</v>
      </c>
      <c r="JR142" s="16">
        <v>178</v>
      </c>
      <c r="JS142" s="369">
        <f t="shared" si="2099"/>
        <v>0.37316561844863733</v>
      </c>
      <c r="JT142" s="15"/>
      <c r="JU142" s="285"/>
      <c r="JV142" s="404">
        <f t="shared" si="2184"/>
        <v>0.69066666666666665</v>
      </c>
      <c r="JW142" s="401">
        <f t="shared" si="2185"/>
        <v>0.65374331550802134</v>
      </c>
      <c r="JX142" s="406">
        <f t="shared" si="2186"/>
        <v>0.65921192758253466</v>
      </c>
      <c r="JY142" s="743"/>
      <c r="JZ142" s="690"/>
      <c r="KA142" s="746"/>
      <c r="KB142" s="718">
        <f t="shared" ref="KB142" si="2246">SUM(C147,O147,AA147,AM147,AY147,BK147,BW147)</f>
        <v>9</v>
      </c>
      <c r="KC142" s="714"/>
      <c r="KD142" s="714">
        <f t="shared" ref="KD142" si="2247">SUM(CI147,CU147,DG147,DS147,EE147,EQ147,FC147)</f>
        <v>18</v>
      </c>
      <c r="KE142" s="714"/>
      <c r="KF142" s="714">
        <f t="shared" ref="KF142" si="2248">SUM(FO147,GA147,GM147,GY147,HK147,HW147,II147)</f>
        <v>13</v>
      </c>
      <c r="KG142" s="759"/>
      <c r="KH142" s="761" t="s">
        <v>67</v>
      </c>
      <c r="KI142" s="67">
        <f t="shared" si="2193"/>
        <v>0</v>
      </c>
      <c r="KJ142" s="430">
        <f t="shared" ref="KJ142" si="2249">KI142/KB144</f>
        <v>0</v>
      </c>
      <c r="KK142" s="67">
        <f t="shared" si="2195"/>
        <v>3</v>
      </c>
      <c r="KL142" s="425">
        <f t="shared" ref="KL142" si="2250">KK142/KD144</f>
        <v>8.0106809078771691E-4</v>
      </c>
      <c r="KM142" s="67">
        <f t="shared" si="2197"/>
        <v>0</v>
      </c>
      <c r="KN142" s="425">
        <f>KM142/KF144</f>
        <v>0</v>
      </c>
    </row>
    <row r="143" spans="1:300" ht="19.5" thickBot="1" x14ac:dyDescent="0.3">
      <c r="A143" s="734"/>
      <c r="B143" s="436">
        <f t="shared" si="2198"/>
        <v>45704</v>
      </c>
      <c r="C143" s="10"/>
      <c r="D143" s="11"/>
      <c r="E143" s="61">
        <f t="shared" si="2199"/>
        <v>595</v>
      </c>
      <c r="F143" s="61">
        <f t="shared" si="2200"/>
        <v>54</v>
      </c>
      <c r="G143" s="11">
        <v>396</v>
      </c>
      <c r="H143" s="12">
        <f t="shared" si="2132"/>
        <v>0.70252100840336129</v>
      </c>
      <c r="I143" s="11">
        <v>22</v>
      </c>
      <c r="J143" s="12">
        <f t="shared" si="2133"/>
        <v>5.2631578947368418E-2</v>
      </c>
      <c r="K143" s="11"/>
      <c r="L143" s="11"/>
      <c r="M143" s="18"/>
      <c r="N143" s="20"/>
      <c r="O143" s="10"/>
      <c r="P143" s="11"/>
      <c r="Q143" s="61">
        <f t="shared" si="2201"/>
        <v>611</v>
      </c>
      <c r="R143" s="61">
        <f t="shared" si="2202"/>
        <v>55</v>
      </c>
      <c r="S143" s="11">
        <v>411</v>
      </c>
      <c r="T143" s="12">
        <f t="shared" si="2134"/>
        <v>0.7021276595744681</v>
      </c>
      <c r="U143" s="11">
        <v>18</v>
      </c>
      <c r="V143" s="12">
        <f t="shared" si="2135"/>
        <v>4.195804195804196E-2</v>
      </c>
      <c r="W143" s="11"/>
      <c r="X143" s="11"/>
      <c r="Y143" s="18"/>
      <c r="Z143" s="20"/>
      <c r="AA143" s="10"/>
      <c r="AB143" s="11"/>
      <c r="AC143" s="61">
        <f t="shared" si="2203"/>
        <v>610</v>
      </c>
      <c r="AD143" s="61">
        <f t="shared" si="2204"/>
        <v>54</v>
      </c>
      <c r="AE143" s="11">
        <v>359</v>
      </c>
      <c r="AF143" s="12">
        <f t="shared" si="2136"/>
        <v>0.63606557377049178</v>
      </c>
      <c r="AG143" s="11">
        <v>29</v>
      </c>
      <c r="AH143" s="12">
        <f t="shared" si="2137"/>
        <v>7.4742268041237112E-2</v>
      </c>
      <c r="AI143" s="11"/>
      <c r="AJ143" s="11"/>
      <c r="AK143" s="18"/>
      <c r="AL143" s="20"/>
      <c r="AM143" s="10"/>
      <c r="AN143" s="11"/>
      <c r="AO143" s="61">
        <f t="shared" si="2205"/>
        <v>130</v>
      </c>
      <c r="AP143" s="61">
        <f t="shared" si="2206"/>
        <v>13</v>
      </c>
      <c r="AQ143" s="11">
        <v>83</v>
      </c>
      <c r="AR143" s="12">
        <f t="shared" si="2138"/>
        <v>0.69230769230769229</v>
      </c>
      <c r="AS143" s="11">
        <v>7</v>
      </c>
      <c r="AT143" s="12">
        <f t="shared" si="2139"/>
        <v>7.7777777777777779E-2</v>
      </c>
      <c r="AU143" s="11"/>
      <c r="AV143" s="11"/>
      <c r="AW143" s="18"/>
      <c r="AX143" s="20"/>
      <c r="AY143" s="10"/>
      <c r="AZ143" s="11"/>
      <c r="BA143" s="61">
        <f t="shared" si="2207"/>
        <v>601</v>
      </c>
      <c r="BB143" s="61">
        <f t="shared" si="2208"/>
        <v>55</v>
      </c>
      <c r="BC143" s="11">
        <v>375</v>
      </c>
      <c r="BD143" s="12">
        <f t="shared" si="2140"/>
        <v>0.64891846921797003</v>
      </c>
      <c r="BE143" s="11">
        <v>15</v>
      </c>
      <c r="BF143" s="12">
        <f t="shared" si="2141"/>
        <v>3.8461538461538464E-2</v>
      </c>
      <c r="BG143" s="11"/>
      <c r="BH143" s="11"/>
      <c r="BI143" s="18"/>
      <c r="BJ143" s="20"/>
      <c r="BK143" s="10"/>
      <c r="BL143" s="11"/>
      <c r="BM143" s="61">
        <f t="shared" si="2209"/>
        <v>603</v>
      </c>
      <c r="BN143" s="61">
        <f t="shared" si="2210"/>
        <v>53</v>
      </c>
      <c r="BO143" s="11">
        <v>389</v>
      </c>
      <c r="BP143" s="12">
        <f t="shared" si="2142"/>
        <v>0.67330016583747931</v>
      </c>
      <c r="BQ143" s="11">
        <v>17</v>
      </c>
      <c r="BR143" s="12">
        <f t="shared" si="2143"/>
        <v>4.1871921182266007E-2</v>
      </c>
      <c r="BS143" s="11"/>
      <c r="BT143" s="11"/>
      <c r="BU143" s="18"/>
      <c r="BV143" s="20"/>
      <c r="BW143" s="10"/>
      <c r="BX143" s="11"/>
      <c r="BY143" s="61">
        <f t="shared" si="2211"/>
        <v>600</v>
      </c>
      <c r="BZ143" s="61">
        <f t="shared" si="2212"/>
        <v>55</v>
      </c>
      <c r="CA143" s="11">
        <v>342</v>
      </c>
      <c r="CB143" s="12">
        <f t="shared" si="2144"/>
        <v>0.64</v>
      </c>
      <c r="CC143" s="11">
        <v>42</v>
      </c>
      <c r="CD143" s="12">
        <f t="shared" si="2145"/>
        <v>0.109375</v>
      </c>
      <c r="CE143" s="11"/>
      <c r="CF143" s="11"/>
      <c r="CG143" s="18"/>
      <c r="CH143" s="20"/>
      <c r="CI143" s="10"/>
      <c r="CJ143" s="11"/>
      <c r="CK143" s="61">
        <f t="shared" si="2213"/>
        <v>592</v>
      </c>
      <c r="CL143" s="61">
        <f t="shared" si="2214"/>
        <v>51</v>
      </c>
      <c r="CM143" s="11">
        <v>375</v>
      </c>
      <c r="CN143" s="12">
        <f t="shared" si="2146"/>
        <v>0.66216216216216217</v>
      </c>
      <c r="CO143" s="11">
        <v>17</v>
      </c>
      <c r="CP143" s="12">
        <f t="shared" si="2147"/>
        <v>4.336734693877551E-2</v>
      </c>
      <c r="CQ143" s="11"/>
      <c r="CR143" s="11"/>
      <c r="CS143" s="18"/>
      <c r="CT143" s="20"/>
      <c r="CU143" s="10">
        <v>1</v>
      </c>
      <c r="CV143" s="11"/>
      <c r="CW143" s="61">
        <f t="shared" si="2215"/>
        <v>602</v>
      </c>
      <c r="CX143" s="61">
        <f t="shared" si="2216"/>
        <v>50</v>
      </c>
      <c r="CY143" s="11">
        <v>351</v>
      </c>
      <c r="CZ143" s="12">
        <f t="shared" si="2148"/>
        <v>0.6312292358803987</v>
      </c>
      <c r="DA143" s="11">
        <v>29</v>
      </c>
      <c r="DB143" s="12">
        <f t="shared" si="2149"/>
        <v>7.6315789473684212E-2</v>
      </c>
      <c r="DC143" s="11"/>
      <c r="DD143" s="11"/>
      <c r="DE143" s="18"/>
      <c r="DF143" s="20"/>
      <c r="DG143" s="10"/>
      <c r="DH143" s="11"/>
      <c r="DI143" s="61">
        <f t="shared" si="2217"/>
        <v>604</v>
      </c>
      <c r="DJ143" s="61">
        <f t="shared" si="2218"/>
        <v>50</v>
      </c>
      <c r="DK143" s="11">
        <v>368</v>
      </c>
      <c r="DL143" s="12">
        <f t="shared" si="2150"/>
        <v>0.64735099337748347</v>
      </c>
      <c r="DM143" s="11">
        <v>23</v>
      </c>
      <c r="DN143" s="12">
        <f t="shared" si="2151"/>
        <v>5.8823529411764705E-2</v>
      </c>
      <c r="DO143" s="11"/>
      <c r="DP143" s="11"/>
      <c r="DQ143" s="18"/>
      <c r="DR143" s="20"/>
      <c r="DS143" s="10">
        <v>1</v>
      </c>
      <c r="DT143" s="11">
        <v>2</v>
      </c>
      <c r="DU143" s="61">
        <f t="shared" si="2219"/>
        <v>135</v>
      </c>
      <c r="DV143" s="61">
        <f t="shared" si="2220"/>
        <v>8</v>
      </c>
      <c r="DW143" s="11">
        <v>93</v>
      </c>
      <c r="DX143" s="12">
        <f t="shared" si="2152"/>
        <v>0.75555555555555554</v>
      </c>
      <c r="DY143" s="11">
        <v>9</v>
      </c>
      <c r="DZ143" s="12">
        <f t="shared" si="2153"/>
        <v>8.8235294117647065E-2</v>
      </c>
      <c r="EA143" s="11"/>
      <c r="EB143" s="11"/>
      <c r="EC143" s="18"/>
      <c r="ED143" s="20"/>
      <c r="EE143" s="10"/>
      <c r="EF143" s="11"/>
      <c r="EG143" s="61">
        <f t="shared" si="2221"/>
        <v>603</v>
      </c>
      <c r="EH143" s="61">
        <f t="shared" si="2222"/>
        <v>51</v>
      </c>
      <c r="EI143" s="11">
        <v>374</v>
      </c>
      <c r="EJ143" s="12">
        <f t="shared" si="2154"/>
        <v>0.65174129353233834</v>
      </c>
      <c r="EK143" s="11">
        <v>19</v>
      </c>
      <c r="EL143" s="12">
        <f t="shared" si="2155"/>
        <v>4.8346055979643768E-2</v>
      </c>
      <c r="EM143" s="11"/>
      <c r="EN143" s="11"/>
      <c r="EO143" s="18"/>
      <c r="EP143" s="20"/>
      <c r="EQ143" s="10">
        <v>1</v>
      </c>
      <c r="ER143" s="11"/>
      <c r="ES143" s="61">
        <f t="shared" si="2223"/>
        <v>603</v>
      </c>
      <c r="ET143" s="61">
        <f t="shared" si="2224"/>
        <v>51</v>
      </c>
      <c r="EU143" s="11">
        <v>392</v>
      </c>
      <c r="EV143" s="12">
        <f t="shared" si="2156"/>
        <v>0.67495854063018246</v>
      </c>
      <c r="EW143" s="11">
        <v>15</v>
      </c>
      <c r="EX143" s="12">
        <f t="shared" si="2157"/>
        <v>3.6855036855036855E-2</v>
      </c>
      <c r="EY143" s="11"/>
      <c r="EZ143" s="11"/>
      <c r="FA143" s="18"/>
      <c r="FB143" s="20"/>
      <c r="FC143" s="10"/>
      <c r="FD143" s="11"/>
      <c r="FE143" s="61">
        <f t="shared" si="2225"/>
        <v>598</v>
      </c>
      <c r="FF143" s="61">
        <f t="shared" si="2226"/>
        <v>52</v>
      </c>
      <c r="FG143" s="11">
        <v>370</v>
      </c>
      <c r="FH143" s="12">
        <f t="shared" si="2158"/>
        <v>0.6488294314381271</v>
      </c>
      <c r="FI143" s="11">
        <v>18</v>
      </c>
      <c r="FJ143" s="12">
        <f t="shared" si="2159"/>
        <v>4.6391752577319589E-2</v>
      </c>
      <c r="FK143" s="11"/>
      <c r="FL143" s="11"/>
      <c r="FM143" s="18"/>
      <c r="FN143" s="20"/>
      <c r="FO143" s="10">
        <v>2</v>
      </c>
      <c r="FP143" s="11"/>
      <c r="FQ143" s="61">
        <f t="shared" si="2227"/>
        <v>605</v>
      </c>
      <c r="FR143" s="61">
        <f t="shared" si="2228"/>
        <v>55</v>
      </c>
      <c r="FS143" s="11">
        <v>352</v>
      </c>
      <c r="FT143" s="12">
        <f t="shared" si="2160"/>
        <v>0.63636363636363635</v>
      </c>
      <c r="FU143" s="11">
        <v>33</v>
      </c>
      <c r="FV143" s="12">
        <f t="shared" si="2161"/>
        <v>8.5714285714285715E-2</v>
      </c>
      <c r="FW143" s="11"/>
      <c r="FX143" s="11"/>
      <c r="FY143" s="18"/>
      <c r="FZ143" s="20"/>
      <c r="GA143" s="10"/>
      <c r="GB143" s="11"/>
      <c r="GC143" s="61">
        <f t="shared" si="2229"/>
        <v>603</v>
      </c>
      <c r="GD143" s="61">
        <f t="shared" si="2230"/>
        <v>55</v>
      </c>
      <c r="GE143" s="11">
        <v>383</v>
      </c>
      <c r="GF143" s="12">
        <f t="shared" si="2162"/>
        <v>0.67993366500829189</v>
      </c>
      <c r="GG143" s="11">
        <v>27</v>
      </c>
      <c r="GH143" s="12">
        <f t="shared" si="2163"/>
        <v>6.5853658536585369E-2</v>
      </c>
      <c r="GI143" s="11"/>
      <c r="GJ143" s="11"/>
      <c r="GK143" s="18"/>
      <c r="GL143" s="20"/>
      <c r="GM143" s="10"/>
      <c r="GN143" s="11"/>
      <c r="GO143" s="61">
        <f t="shared" si="2231"/>
        <v>609</v>
      </c>
      <c r="GP143" s="61">
        <f t="shared" si="2232"/>
        <v>55</v>
      </c>
      <c r="GQ143" s="11">
        <v>370</v>
      </c>
      <c r="GR143" s="12">
        <f t="shared" si="2164"/>
        <v>0.64367816091954022</v>
      </c>
      <c r="GS143" s="11">
        <v>22</v>
      </c>
      <c r="GT143" s="12">
        <f t="shared" si="2165"/>
        <v>5.6122448979591837E-2</v>
      </c>
      <c r="GU143" s="11"/>
      <c r="GV143" s="11"/>
      <c r="GW143" s="18"/>
      <c r="GX143" s="20"/>
      <c r="GY143" s="10">
        <v>2</v>
      </c>
      <c r="GZ143" s="11"/>
      <c r="HA143" s="61">
        <f t="shared" si="2233"/>
        <v>110</v>
      </c>
      <c r="HB143" s="61">
        <f t="shared" si="2234"/>
        <v>12</v>
      </c>
      <c r="HC143" s="11">
        <v>73</v>
      </c>
      <c r="HD143" s="12">
        <f t="shared" si="2166"/>
        <v>0.7</v>
      </c>
      <c r="HE143" s="11">
        <v>4</v>
      </c>
      <c r="HF143" s="12">
        <f t="shared" si="2167"/>
        <v>5.1948051948051951E-2</v>
      </c>
      <c r="HG143" s="11"/>
      <c r="HH143" s="11"/>
      <c r="HI143" s="18"/>
      <c r="HJ143" s="20"/>
      <c r="HK143" s="10"/>
      <c r="HL143" s="11"/>
      <c r="HM143" s="61">
        <f t="shared" si="2235"/>
        <v>612</v>
      </c>
      <c r="HN143" s="61">
        <f t="shared" si="2236"/>
        <v>54</v>
      </c>
      <c r="HO143" s="11">
        <v>390</v>
      </c>
      <c r="HP143" s="12">
        <f t="shared" si="2168"/>
        <v>0.67156862745098034</v>
      </c>
      <c r="HQ143" s="11">
        <v>21</v>
      </c>
      <c r="HR143" s="12">
        <f t="shared" si="2169"/>
        <v>5.1094890510948905E-2</v>
      </c>
      <c r="HS143" s="11"/>
      <c r="HT143" s="11"/>
      <c r="HU143" s="18"/>
      <c r="HV143" s="20"/>
      <c r="HW143" s="10"/>
      <c r="HX143" s="11"/>
      <c r="HY143" s="61">
        <f t="shared" si="2237"/>
        <v>604</v>
      </c>
      <c r="HZ143" s="61">
        <f t="shared" si="2238"/>
        <v>54</v>
      </c>
      <c r="IA143" s="11">
        <v>387</v>
      </c>
      <c r="IB143" s="12">
        <f t="shared" si="2170"/>
        <v>0.67715231788079466</v>
      </c>
      <c r="IC143" s="11">
        <v>22</v>
      </c>
      <c r="ID143" s="12">
        <f t="shared" si="2171"/>
        <v>5.3789731051344741E-2</v>
      </c>
      <c r="IE143" s="11"/>
      <c r="IF143" s="11"/>
      <c r="IG143" s="18"/>
      <c r="IH143" s="20"/>
      <c r="II143" s="10"/>
      <c r="IJ143" s="11"/>
      <c r="IK143" s="61">
        <f t="shared" si="2239"/>
        <v>609</v>
      </c>
      <c r="IL143" s="61">
        <f t="shared" si="2240"/>
        <v>55</v>
      </c>
      <c r="IM143" s="11">
        <v>371</v>
      </c>
      <c r="IN143" s="12">
        <f t="shared" si="2172"/>
        <v>0.64203612479474548</v>
      </c>
      <c r="IO143" s="11">
        <v>20</v>
      </c>
      <c r="IP143" s="12">
        <f t="shared" si="2173"/>
        <v>5.1150895140664961E-2</v>
      </c>
      <c r="IQ143" s="11"/>
      <c r="IR143" s="11"/>
      <c r="IS143" s="18"/>
      <c r="IT143" s="20"/>
      <c r="IU143" s="10"/>
      <c r="IV143" s="11"/>
      <c r="IW143" s="61">
        <f t="shared" si="2241"/>
        <v>0</v>
      </c>
      <c r="IX143" s="61">
        <f t="shared" si="2242"/>
        <v>0</v>
      </c>
      <c r="IY143" s="11"/>
      <c r="IZ143" s="12" t="e">
        <f t="shared" si="2174"/>
        <v>#DIV/0!</v>
      </c>
      <c r="JA143" s="11"/>
      <c r="JB143" s="12" t="e">
        <f t="shared" si="2175"/>
        <v>#DIV/0!</v>
      </c>
      <c r="JC143" s="11"/>
      <c r="JD143" s="11"/>
      <c r="JE143" s="18"/>
      <c r="JF143" s="20"/>
      <c r="JG143" s="10">
        <f t="shared" si="2176"/>
        <v>7</v>
      </c>
      <c r="JH143" s="14">
        <f t="shared" si="2177"/>
        <v>2</v>
      </c>
      <c r="JI143" s="373">
        <f t="shared" si="2178"/>
        <v>11239</v>
      </c>
      <c r="JJ143" s="11">
        <f t="shared" si="1776"/>
        <v>992</v>
      </c>
      <c r="JK143" s="11">
        <f t="shared" si="2179"/>
        <v>7433</v>
      </c>
      <c r="JL143" s="79">
        <f t="shared" si="2180"/>
        <v>0.6613577720437761</v>
      </c>
      <c r="JM143" s="15">
        <f t="shared" si="2181"/>
        <v>429</v>
      </c>
      <c r="JN143" s="12">
        <f t="shared" si="2182"/>
        <v>5.7715592627472084E-2</v>
      </c>
      <c r="JO143" s="16">
        <v>60.08</v>
      </c>
      <c r="JP143" s="17">
        <v>6908</v>
      </c>
      <c r="JQ143" s="16">
        <f t="shared" si="2245"/>
        <v>92.936903000134535</v>
      </c>
      <c r="JR143" s="16">
        <v>103</v>
      </c>
      <c r="JS143" s="369">
        <f t="shared" si="2099"/>
        <v>0.2400932400932401</v>
      </c>
      <c r="JT143" s="18"/>
      <c r="JU143" s="21"/>
      <c r="JV143" s="404">
        <f t="shared" si="2184"/>
        <v>0.66800000000000004</v>
      </c>
      <c r="JW143" s="401">
        <f t="shared" si="2185"/>
        <v>0.65640888413165643</v>
      </c>
      <c r="JX143" s="406">
        <f t="shared" si="2186"/>
        <v>0.65964818763326227</v>
      </c>
      <c r="JY143" s="743"/>
      <c r="JZ143" s="690"/>
      <c r="KA143" s="746"/>
      <c r="KB143" s="719"/>
      <c r="KC143" s="716"/>
      <c r="KD143" s="716"/>
      <c r="KE143" s="716"/>
      <c r="KF143" s="716"/>
      <c r="KG143" s="760"/>
      <c r="KH143" s="758"/>
      <c r="KI143" s="67">
        <f t="shared" si="2193"/>
        <v>0</v>
      </c>
      <c r="KJ143" s="430">
        <f t="shared" ref="KJ143" si="2251">KI143/KB144</f>
        <v>0</v>
      </c>
      <c r="KK143" s="67">
        <f t="shared" si="2195"/>
        <v>3</v>
      </c>
      <c r="KL143" s="425">
        <f t="shared" ref="KL143" si="2252">KK143/KD144</f>
        <v>8.0106809078771691E-4</v>
      </c>
      <c r="KM143" s="67">
        <f t="shared" si="2197"/>
        <v>4</v>
      </c>
      <c r="KN143" s="425">
        <f>KM143/KF144</f>
        <v>1.0638297872340426E-3</v>
      </c>
    </row>
    <row r="144" spans="1:300" ht="19.5" thickTop="1" x14ac:dyDescent="0.25">
      <c r="A144" s="734"/>
      <c r="B144" s="436">
        <f>+B143+1</f>
        <v>45705</v>
      </c>
      <c r="C144" s="10"/>
      <c r="D144" s="11"/>
      <c r="E144" s="61">
        <f t="shared" si="2199"/>
        <v>595</v>
      </c>
      <c r="F144" s="61">
        <f t="shared" si="2200"/>
        <v>54</v>
      </c>
      <c r="G144" s="11">
        <v>394</v>
      </c>
      <c r="H144" s="12">
        <f t="shared" si="2132"/>
        <v>0.69915966386554618</v>
      </c>
      <c r="I144" s="11">
        <v>22</v>
      </c>
      <c r="J144" s="12">
        <f t="shared" si="2133"/>
        <v>5.2884615384615384E-2</v>
      </c>
      <c r="K144" s="13"/>
      <c r="L144" s="13"/>
      <c r="M144" s="25"/>
      <c r="N144" s="37"/>
      <c r="O144" s="10"/>
      <c r="P144" s="11"/>
      <c r="Q144" s="61">
        <f t="shared" si="2201"/>
        <v>611</v>
      </c>
      <c r="R144" s="61">
        <f t="shared" si="2202"/>
        <v>55</v>
      </c>
      <c r="S144" s="11">
        <v>390</v>
      </c>
      <c r="T144" s="12">
        <f t="shared" si="2134"/>
        <v>0.67103109656301141</v>
      </c>
      <c r="U144" s="11">
        <v>20</v>
      </c>
      <c r="V144" s="12">
        <f t="shared" si="2135"/>
        <v>4.878048780487805E-2</v>
      </c>
      <c r="W144" s="13"/>
      <c r="X144" s="13"/>
      <c r="Y144" s="25"/>
      <c r="Z144" s="37"/>
      <c r="AA144" s="10"/>
      <c r="AB144" s="11"/>
      <c r="AC144" s="61">
        <f t="shared" si="2203"/>
        <v>610</v>
      </c>
      <c r="AD144" s="61">
        <f t="shared" si="2204"/>
        <v>54</v>
      </c>
      <c r="AE144" s="11">
        <v>378</v>
      </c>
      <c r="AF144" s="12">
        <f t="shared" si="2136"/>
        <v>0.65409836065573768</v>
      </c>
      <c r="AG144" s="11">
        <v>21</v>
      </c>
      <c r="AH144" s="12">
        <f t="shared" si="2137"/>
        <v>5.2631578947368418E-2</v>
      </c>
      <c r="AI144" s="13"/>
      <c r="AJ144" s="13"/>
      <c r="AK144" s="25"/>
      <c r="AL144" s="37"/>
      <c r="AM144" s="10">
        <v>1</v>
      </c>
      <c r="AN144" s="11"/>
      <c r="AO144" s="61">
        <f t="shared" si="2205"/>
        <v>129</v>
      </c>
      <c r="AP144" s="61">
        <f t="shared" si="2206"/>
        <v>13</v>
      </c>
      <c r="AQ144" s="11">
        <v>83</v>
      </c>
      <c r="AR144" s="12">
        <f t="shared" si="2138"/>
        <v>0.72093023255813948</v>
      </c>
      <c r="AS144" s="11">
        <v>10</v>
      </c>
      <c r="AT144" s="12">
        <f t="shared" si="2139"/>
        <v>0.10752688172043011</v>
      </c>
      <c r="AU144" s="13"/>
      <c r="AV144" s="13"/>
      <c r="AW144" s="25"/>
      <c r="AX144" s="37"/>
      <c r="AY144" s="10">
        <v>1</v>
      </c>
      <c r="AZ144" s="11"/>
      <c r="BA144" s="61">
        <f t="shared" si="2207"/>
        <v>600</v>
      </c>
      <c r="BB144" s="61">
        <f t="shared" si="2208"/>
        <v>55</v>
      </c>
      <c r="BC144" s="11">
        <v>401</v>
      </c>
      <c r="BD144" s="12">
        <f t="shared" si="2140"/>
        <v>0.68666666666666665</v>
      </c>
      <c r="BE144" s="11">
        <v>11</v>
      </c>
      <c r="BF144" s="12">
        <f t="shared" si="2141"/>
        <v>2.6699029126213591E-2</v>
      </c>
      <c r="BG144" s="13"/>
      <c r="BH144" s="13"/>
      <c r="BI144" s="25"/>
      <c r="BJ144" s="37"/>
      <c r="BK144" s="10"/>
      <c r="BL144" s="11"/>
      <c r="BM144" s="61">
        <f t="shared" si="2209"/>
        <v>603</v>
      </c>
      <c r="BN144" s="61">
        <f t="shared" si="2210"/>
        <v>53</v>
      </c>
      <c r="BO144" s="11">
        <v>376</v>
      </c>
      <c r="BP144" s="12">
        <f t="shared" si="2142"/>
        <v>0.64842454394693205</v>
      </c>
      <c r="BQ144" s="11">
        <v>15</v>
      </c>
      <c r="BR144" s="12">
        <f t="shared" si="2143"/>
        <v>3.8363171355498722E-2</v>
      </c>
      <c r="BS144" s="13"/>
      <c r="BT144" s="13"/>
      <c r="BU144" s="25"/>
      <c r="BV144" s="37"/>
      <c r="BW144" s="10"/>
      <c r="BX144" s="11"/>
      <c r="BY144" s="61">
        <f t="shared" si="2211"/>
        <v>600</v>
      </c>
      <c r="BZ144" s="61">
        <f t="shared" si="2212"/>
        <v>55</v>
      </c>
      <c r="CA144" s="11">
        <v>317</v>
      </c>
      <c r="CB144" s="12">
        <f t="shared" si="2144"/>
        <v>0.59666666666666668</v>
      </c>
      <c r="CC144" s="11">
        <v>41</v>
      </c>
      <c r="CD144" s="12">
        <f t="shared" si="2145"/>
        <v>0.11452513966480447</v>
      </c>
      <c r="CE144" s="13"/>
      <c r="CF144" s="13"/>
      <c r="CG144" s="25"/>
      <c r="CH144" s="37"/>
      <c r="CI144" s="10">
        <v>1</v>
      </c>
      <c r="CJ144" s="11"/>
      <c r="CK144" s="61">
        <f t="shared" si="2213"/>
        <v>591</v>
      </c>
      <c r="CL144" s="61">
        <f t="shared" si="2214"/>
        <v>51</v>
      </c>
      <c r="CM144" s="11">
        <v>348</v>
      </c>
      <c r="CN144" s="12">
        <f t="shared" si="2146"/>
        <v>0.63959390862944165</v>
      </c>
      <c r="CO144" s="11">
        <v>30</v>
      </c>
      <c r="CP144" s="12">
        <f t="shared" si="2147"/>
        <v>7.9365079365079361E-2</v>
      </c>
      <c r="CQ144" s="13"/>
      <c r="CR144" s="13"/>
      <c r="CS144" s="25"/>
      <c r="CT144" s="37"/>
      <c r="CU144" s="10"/>
      <c r="CV144" s="11"/>
      <c r="CW144" s="61">
        <f t="shared" si="2215"/>
        <v>602</v>
      </c>
      <c r="CX144" s="61">
        <f t="shared" si="2216"/>
        <v>50</v>
      </c>
      <c r="CY144" s="11">
        <v>368</v>
      </c>
      <c r="CZ144" s="12">
        <f t="shared" si="2148"/>
        <v>0.65780730897009965</v>
      </c>
      <c r="DA144" s="11">
        <v>28</v>
      </c>
      <c r="DB144" s="12">
        <f t="shared" si="2149"/>
        <v>7.0707070707070704E-2</v>
      </c>
      <c r="DC144" s="13"/>
      <c r="DD144" s="13"/>
      <c r="DE144" s="25"/>
      <c r="DF144" s="37"/>
      <c r="DG144" s="10">
        <v>1</v>
      </c>
      <c r="DH144" s="11"/>
      <c r="DI144" s="61">
        <f t="shared" si="2217"/>
        <v>603</v>
      </c>
      <c r="DJ144" s="61">
        <f t="shared" si="2218"/>
        <v>50</v>
      </c>
      <c r="DK144" s="11">
        <v>355</v>
      </c>
      <c r="DL144" s="12">
        <f t="shared" si="2150"/>
        <v>0.61857379767827525</v>
      </c>
      <c r="DM144" s="11">
        <v>18</v>
      </c>
      <c r="DN144" s="12">
        <f t="shared" si="2151"/>
        <v>4.8257372654155493E-2</v>
      </c>
      <c r="DO144" s="13"/>
      <c r="DP144" s="13"/>
      <c r="DQ144" s="25"/>
      <c r="DR144" s="37"/>
      <c r="DS144" s="10">
        <v>1</v>
      </c>
      <c r="DT144" s="11"/>
      <c r="DU144" s="61">
        <f t="shared" si="2219"/>
        <v>134</v>
      </c>
      <c r="DV144" s="61">
        <f t="shared" si="2220"/>
        <v>8</v>
      </c>
      <c r="DW144" s="11">
        <v>88</v>
      </c>
      <c r="DX144" s="12">
        <f t="shared" si="2152"/>
        <v>0.75373134328358204</v>
      </c>
      <c r="DY144" s="11">
        <v>13</v>
      </c>
      <c r="DZ144" s="12">
        <f t="shared" si="2153"/>
        <v>0.12871287128712872</v>
      </c>
      <c r="EA144" s="13"/>
      <c r="EB144" s="13"/>
      <c r="EC144" s="25"/>
      <c r="ED144" s="37"/>
      <c r="EE144" s="10"/>
      <c r="EF144" s="11"/>
      <c r="EG144" s="61">
        <f t="shared" si="2221"/>
        <v>603</v>
      </c>
      <c r="EH144" s="61">
        <f t="shared" si="2222"/>
        <v>51</v>
      </c>
      <c r="EI144" s="11">
        <v>348</v>
      </c>
      <c r="EJ144" s="12">
        <f t="shared" si="2154"/>
        <v>0.62023217247097839</v>
      </c>
      <c r="EK144" s="11">
        <v>26</v>
      </c>
      <c r="EL144" s="12">
        <f t="shared" si="2155"/>
        <v>6.9518716577540107E-2</v>
      </c>
      <c r="EM144" s="13"/>
      <c r="EN144" s="13"/>
      <c r="EO144" s="25"/>
      <c r="EP144" s="37"/>
      <c r="EQ144" s="10"/>
      <c r="ER144" s="11"/>
      <c r="ES144" s="61">
        <f t="shared" si="2223"/>
        <v>603</v>
      </c>
      <c r="ET144" s="61">
        <f t="shared" si="2224"/>
        <v>51</v>
      </c>
      <c r="EU144" s="11">
        <v>397</v>
      </c>
      <c r="EV144" s="12">
        <f t="shared" si="2156"/>
        <v>0.6882255389718076</v>
      </c>
      <c r="EW144" s="11">
        <v>18</v>
      </c>
      <c r="EX144" s="12">
        <f t="shared" si="2157"/>
        <v>4.3373493975903614E-2</v>
      </c>
      <c r="EY144" s="13"/>
      <c r="EZ144" s="13"/>
      <c r="FA144" s="25"/>
      <c r="FB144" s="37"/>
      <c r="FC144" s="10"/>
      <c r="FD144" s="11"/>
      <c r="FE144" s="61">
        <f t="shared" si="2225"/>
        <v>598</v>
      </c>
      <c r="FF144" s="61">
        <f t="shared" si="2226"/>
        <v>52</v>
      </c>
      <c r="FG144" s="11">
        <v>370</v>
      </c>
      <c r="FH144" s="12">
        <f t="shared" si="2158"/>
        <v>0.66220735785953178</v>
      </c>
      <c r="FI144" s="11">
        <v>26</v>
      </c>
      <c r="FJ144" s="12">
        <f t="shared" si="2159"/>
        <v>6.5656565656565663E-2</v>
      </c>
      <c r="FK144" s="13"/>
      <c r="FL144" s="13"/>
      <c r="FM144" s="25"/>
      <c r="FN144" s="37"/>
      <c r="FO144" s="10"/>
      <c r="FP144" s="11"/>
      <c r="FQ144" s="61">
        <f t="shared" si="2227"/>
        <v>605</v>
      </c>
      <c r="FR144" s="61">
        <f t="shared" si="2228"/>
        <v>55</v>
      </c>
      <c r="FS144" s="11">
        <v>340</v>
      </c>
      <c r="FT144" s="12">
        <f t="shared" si="2160"/>
        <v>0.62314049586776854</v>
      </c>
      <c r="FU144" s="11">
        <v>37</v>
      </c>
      <c r="FV144" s="12">
        <f t="shared" si="2161"/>
        <v>9.8143236074270557E-2</v>
      </c>
      <c r="FW144" s="13"/>
      <c r="FX144" s="13"/>
      <c r="FY144" s="25"/>
      <c r="FZ144" s="37"/>
      <c r="GA144" s="10"/>
      <c r="GB144" s="11"/>
      <c r="GC144" s="61">
        <f t="shared" si="2229"/>
        <v>603</v>
      </c>
      <c r="GD144" s="61">
        <f t="shared" si="2230"/>
        <v>55</v>
      </c>
      <c r="GE144" s="11">
        <v>367</v>
      </c>
      <c r="GF144" s="12">
        <f t="shared" si="2162"/>
        <v>0.6616915422885572</v>
      </c>
      <c r="GG144" s="11">
        <v>32</v>
      </c>
      <c r="GH144" s="12">
        <f t="shared" si="2163"/>
        <v>8.0200501253132828E-2</v>
      </c>
      <c r="GI144" s="13"/>
      <c r="GJ144" s="13"/>
      <c r="GK144" s="25"/>
      <c r="GL144" s="37"/>
      <c r="GM144" s="10"/>
      <c r="GN144" s="11"/>
      <c r="GO144" s="61">
        <f t="shared" si="2231"/>
        <v>609</v>
      </c>
      <c r="GP144" s="61">
        <f t="shared" si="2232"/>
        <v>55</v>
      </c>
      <c r="GQ144" s="11">
        <v>385</v>
      </c>
      <c r="GR144" s="12">
        <f t="shared" si="2164"/>
        <v>0.67651888341543509</v>
      </c>
      <c r="GS144" s="11">
        <v>27</v>
      </c>
      <c r="GT144" s="12">
        <f t="shared" si="2165"/>
        <v>6.553398058252427E-2</v>
      </c>
      <c r="GU144" s="13"/>
      <c r="GV144" s="13"/>
      <c r="GW144" s="25"/>
      <c r="GX144" s="37"/>
      <c r="GY144" s="10">
        <v>3</v>
      </c>
      <c r="GZ144" s="11"/>
      <c r="HA144" s="61">
        <f t="shared" si="2233"/>
        <v>107</v>
      </c>
      <c r="HB144" s="61">
        <f t="shared" si="2234"/>
        <v>12</v>
      </c>
      <c r="HC144" s="11">
        <v>59</v>
      </c>
      <c r="HD144" s="12">
        <f t="shared" si="2166"/>
        <v>0.64485981308411211</v>
      </c>
      <c r="HE144" s="11">
        <v>10</v>
      </c>
      <c r="HF144" s="12">
        <f t="shared" si="2167"/>
        <v>0.14492753623188406</v>
      </c>
      <c r="HG144" s="13"/>
      <c r="HH144" s="13"/>
      <c r="HI144" s="25"/>
      <c r="HJ144" s="37"/>
      <c r="HK144" s="10"/>
      <c r="HL144" s="11"/>
      <c r="HM144" s="61">
        <f t="shared" si="2235"/>
        <v>612</v>
      </c>
      <c r="HN144" s="61">
        <f t="shared" si="2236"/>
        <v>54</v>
      </c>
      <c r="HO144" s="11">
        <v>374</v>
      </c>
      <c r="HP144" s="12">
        <f t="shared" si="2168"/>
        <v>0.65686274509803921</v>
      </c>
      <c r="HQ144" s="11">
        <v>28</v>
      </c>
      <c r="HR144" s="12">
        <f t="shared" si="2169"/>
        <v>6.965174129353234E-2</v>
      </c>
      <c r="HS144" s="13"/>
      <c r="HT144" s="13"/>
      <c r="HU144" s="25"/>
      <c r="HV144" s="37"/>
      <c r="HW144" s="10"/>
      <c r="HX144" s="11"/>
      <c r="HY144" s="61">
        <f t="shared" si="2237"/>
        <v>604</v>
      </c>
      <c r="HZ144" s="61">
        <f t="shared" si="2238"/>
        <v>54</v>
      </c>
      <c r="IA144" s="11">
        <v>351</v>
      </c>
      <c r="IB144" s="12">
        <f t="shared" si="2170"/>
        <v>0.60761589403973515</v>
      </c>
      <c r="IC144" s="11">
        <v>16</v>
      </c>
      <c r="ID144" s="12">
        <f t="shared" si="2171"/>
        <v>4.3596730245231606E-2</v>
      </c>
      <c r="IE144" s="13"/>
      <c r="IF144" s="13"/>
      <c r="IG144" s="25"/>
      <c r="IH144" s="37"/>
      <c r="II144" s="10"/>
      <c r="IJ144" s="11"/>
      <c r="IK144" s="61">
        <f t="shared" si="2239"/>
        <v>609</v>
      </c>
      <c r="IL144" s="61">
        <f t="shared" si="2240"/>
        <v>55</v>
      </c>
      <c r="IM144" s="11">
        <v>389</v>
      </c>
      <c r="IN144" s="12">
        <f t="shared" si="2172"/>
        <v>0.66009852216748766</v>
      </c>
      <c r="IO144" s="11">
        <v>13</v>
      </c>
      <c r="IP144" s="12">
        <f t="shared" si="2173"/>
        <v>3.2338308457711441E-2</v>
      </c>
      <c r="IQ144" s="13"/>
      <c r="IR144" s="13"/>
      <c r="IS144" s="25"/>
      <c r="IT144" s="37"/>
      <c r="IU144" s="10"/>
      <c r="IV144" s="11"/>
      <c r="IW144" s="61">
        <f t="shared" si="2241"/>
        <v>0</v>
      </c>
      <c r="IX144" s="61">
        <f t="shared" si="2242"/>
        <v>0</v>
      </c>
      <c r="IY144" s="11"/>
      <c r="IZ144" s="12" t="e">
        <f t="shared" si="2174"/>
        <v>#DIV/0!</v>
      </c>
      <c r="JA144" s="11"/>
      <c r="JB144" s="12" t="e">
        <f t="shared" si="2175"/>
        <v>#DIV/0!</v>
      </c>
      <c r="JC144" s="13"/>
      <c r="JD144" s="13"/>
      <c r="JE144" s="25"/>
      <c r="JF144" s="37"/>
      <c r="JG144" s="10">
        <f t="shared" si="2176"/>
        <v>8</v>
      </c>
      <c r="JH144" s="14">
        <f t="shared" si="2177"/>
        <v>0</v>
      </c>
      <c r="JI144" s="373">
        <f t="shared" si="2178"/>
        <v>11231</v>
      </c>
      <c r="JJ144" s="11">
        <f t="shared" si="1776"/>
        <v>992</v>
      </c>
      <c r="JK144" s="11">
        <f t="shared" si="2179"/>
        <v>7340</v>
      </c>
      <c r="JL144" s="79">
        <f t="shared" si="2180"/>
        <v>0.6535482147627103</v>
      </c>
      <c r="JM144" s="15">
        <f t="shared" si="2181"/>
        <v>462</v>
      </c>
      <c r="JN144" s="12">
        <f t="shared" si="2182"/>
        <v>6.2942779291553133E-2</v>
      </c>
      <c r="JO144" s="16">
        <v>62.9</v>
      </c>
      <c r="JP144" s="17">
        <v>6881</v>
      </c>
      <c r="JQ144" s="16">
        <f t="shared" si="2245"/>
        <v>93.746594005449595</v>
      </c>
      <c r="JR144" s="16">
        <v>201</v>
      </c>
      <c r="JS144" s="369">
        <f t="shared" si="2099"/>
        <v>0.43506493506493504</v>
      </c>
      <c r="JT144" s="23"/>
      <c r="JU144" s="399"/>
      <c r="JV144" s="404">
        <f t="shared" si="2184"/>
        <v>0.66141942369263607</v>
      </c>
      <c r="JW144" s="401">
        <f t="shared" si="2185"/>
        <v>0.65158007498660953</v>
      </c>
      <c r="JX144" s="406">
        <f t="shared" si="2186"/>
        <v>0.64763937049879972</v>
      </c>
      <c r="JY144" s="743"/>
      <c r="JZ144" s="690"/>
      <c r="KA144" s="746"/>
      <c r="KB144" s="718">
        <f t="shared" ref="KB144" si="2253">SUM(E137,Q137,AC137,AO137,BA137,BM137,BY137)</f>
        <v>3755</v>
      </c>
      <c r="KC144" s="714"/>
      <c r="KD144" s="714">
        <f t="shared" ref="KD144" si="2254">SUM(CK137,CW137,DI137,DU137,EG137,ES137,FE137)</f>
        <v>3745</v>
      </c>
      <c r="KE144" s="714"/>
      <c r="KF144" s="714">
        <f t="shared" ref="KF144" si="2255">SUM(FQ137,GC137,GO137,HA137,HM137,HY137,IK137)</f>
        <v>3760</v>
      </c>
      <c r="KG144" s="759"/>
      <c r="KH144" s="761" t="s">
        <v>65</v>
      </c>
      <c r="KI144" s="67">
        <f t="shared" si="2193"/>
        <v>2</v>
      </c>
      <c r="KJ144" s="430">
        <f t="shared" ref="KJ144" si="2256">KI144/KB144</f>
        <v>5.3262316910785616E-4</v>
      </c>
      <c r="KK144" s="67">
        <f t="shared" si="2195"/>
        <v>3</v>
      </c>
      <c r="KL144" s="425">
        <f t="shared" ref="KL144" si="2257">KK144/KD144</f>
        <v>8.0106809078771691E-4</v>
      </c>
      <c r="KM144" s="67">
        <f t="shared" si="2197"/>
        <v>3</v>
      </c>
      <c r="KN144" s="425">
        <f>KM144/KF144</f>
        <v>7.9787234042553187E-4</v>
      </c>
    </row>
    <row r="145" spans="1:300" ht="19.5" thickBot="1" x14ac:dyDescent="0.3">
      <c r="A145" s="734"/>
      <c r="B145" s="436">
        <f t="shared" si="2198"/>
        <v>45706</v>
      </c>
      <c r="C145" s="10"/>
      <c r="D145" s="11"/>
      <c r="E145" s="61">
        <f t="shared" si="2199"/>
        <v>595</v>
      </c>
      <c r="F145" s="61">
        <f t="shared" si="2200"/>
        <v>54</v>
      </c>
      <c r="G145" s="11">
        <v>406</v>
      </c>
      <c r="H145" s="12">
        <f t="shared" si="2132"/>
        <v>0.72773109243697476</v>
      </c>
      <c r="I145" s="11">
        <v>27</v>
      </c>
      <c r="J145" s="12">
        <f t="shared" si="2133"/>
        <v>6.2355658198614321E-2</v>
      </c>
      <c r="K145" s="13"/>
      <c r="L145" s="11"/>
      <c r="M145" s="25"/>
      <c r="N145" s="37"/>
      <c r="O145" s="10"/>
      <c r="P145" s="11"/>
      <c r="Q145" s="61">
        <f t="shared" si="2201"/>
        <v>611</v>
      </c>
      <c r="R145" s="61">
        <f t="shared" si="2202"/>
        <v>55</v>
      </c>
      <c r="S145" s="11">
        <v>387</v>
      </c>
      <c r="T145" s="12">
        <f t="shared" si="2134"/>
        <v>0.68248772504091648</v>
      </c>
      <c r="U145" s="11">
        <v>30</v>
      </c>
      <c r="V145" s="12">
        <f t="shared" si="2135"/>
        <v>7.1942446043165464E-2</v>
      </c>
      <c r="W145" s="13"/>
      <c r="X145" s="11"/>
      <c r="Y145" s="25"/>
      <c r="Z145" s="37"/>
      <c r="AA145" s="10"/>
      <c r="AB145" s="11"/>
      <c r="AC145" s="61">
        <f t="shared" si="2203"/>
        <v>610</v>
      </c>
      <c r="AD145" s="61">
        <f t="shared" si="2204"/>
        <v>54</v>
      </c>
      <c r="AE145" s="11">
        <v>362</v>
      </c>
      <c r="AF145" s="12">
        <f t="shared" si="2136"/>
        <v>0.63606557377049178</v>
      </c>
      <c r="AG145" s="11">
        <v>26</v>
      </c>
      <c r="AH145" s="12">
        <f t="shared" si="2137"/>
        <v>6.7010309278350513E-2</v>
      </c>
      <c r="AI145" s="13"/>
      <c r="AJ145" s="11"/>
      <c r="AK145" s="25"/>
      <c r="AL145" s="37"/>
      <c r="AM145" s="10"/>
      <c r="AN145" s="11"/>
      <c r="AO145" s="61">
        <f t="shared" si="2205"/>
        <v>129</v>
      </c>
      <c r="AP145" s="61">
        <f t="shared" si="2206"/>
        <v>13</v>
      </c>
      <c r="AQ145" s="11">
        <v>81</v>
      </c>
      <c r="AR145" s="12">
        <f t="shared" si="2138"/>
        <v>0.69767441860465118</v>
      </c>
      <c r="AS145" s="11">
        <v>9</v>
      </c>
      <c r="AT145" s="12">
        <f t="shared" si="2139"/>
        <v>0.1</v>
      </c>
      <c r="AU145" s="13"/>
      <c r="AV145" s="11"/>
      <c r="AW145" s="25"/>
      <c r="AX145" s="37"/>
      <c r="AY145" s="10"/>
      <c r="AZ145" s="11"/>
      <c r="BA145" s="61">
        <f t="shared" si="2207"/>
        <v>600</v>
      </c>
      <c r="BB145" s="61">
        <f t="shared" si="2208"/>
        <v>55</v>
      </c>
      <c r="BC145" s="11">
        <v>397</v>
      </c>
      <c r="BD145" s="12">
        <f t="shared" si="2140"/>
        <v>0.70666666666666667</v>
      </c>
      <c r="BE145" s="11">
        <v>27</v>
      </c>
      <c r="BF145" s="12">
        <f t="shared" si="2141"/>
        <v>6.3679245283018868E-2</v>
      </c>
      <c r="BG145" s="13"/>
      <c r="BH145" s="11"/>
      <c r="BI145" s="25"/>
      <c r="BJ145" s="37"/>
      <c r="BK145" s="10"/>
      <c r="BL145" s="11"/>
      <c r="BM145" s="61">
        <f t="shared" si="2209"/>
        <v>603</v>
      </c>
      <c r="BN145" s="61">
        <f t="shared" si="2210"/>
        <v>53</v>
      </c>
      <c r="BO145" s="11">
        <v>403</v>
      </c>
      <c r="BP145" s="12">
        <f t="shared" si="2142"/>
        <v>0.70480928689883915</v>
      </c>
      <c r="BQ145" s="11">
        <v>22</v>
      </c>
      <c r="BR145" s="12">
        <f t="shared" si="2143"/>
        <v>5.1764705882352942E-2</v>
      </c>
      <c r="BS145" s="13"/>
      <c r="BT145" s="11"/>
      <c r="BU145" s="25"/>
      <c r="BV145" s="37"/>
      <c r="BW145" s="10"/>
      <c r="BX145" s="11"/>
      <c r="BY145" s="61">
        <f t="shared" si="2211"/>
        <v>600</v>
      </c>
      <c r="BZ145" s="61">
        <f t="shared" si="2212"/>
        <v>55</v>
      </c>
      <c r="CA145" s="11">
        <v>329</v>
      </c>
      <c r="CB145" s="12">
        <f t="shared" si="2144"/>
        <v>0.63166666666666671</v>
      </c>
      <c r="CC145" s="11">
        <v>50</v>
      </c>
      <c r="CD145" s="12">
        <f t="shared" si="2145"/>
        <v>0.13192612137203166</v>
      </c>
      <c r="CE145" s="13"/>
      <c r="CF145" s="11"/>
      <c r="CG145" s="25"/>
      <c r="CH145" s="37"/>
      <c r="CI145" s="10"/>
      <c r="CJ145" s="11"/>
      <c r="CK145" s="61">
        <f t="shared" si="2213"/>
        <v>591</v>
      </c>
      <c r="CL145" s="61">
        <f t="shared" si="2214"/>
        <v>51</v>
      </c>
      <c r="CM145" s="11">
        <v>377</v>
      </c>
      <c r="CN145" s="12">
        <f t="shared" si="2146"/>
        <v>0.67512690355329952</v>
      </c>
      <c r="CO145" s="11">
        <v>22</v>
      </c>
      <c r="CP145" s="12">
        <f t="shared" si="2147"/>
        <v>5.5137844611528819E-2</v>
      </c>
      <c r="CQ145" s="13"/>
      <c r="CR145" s="11"/>
      <c r="CS145" s="25"/>
      <c r="CT145" s="37"/>
      <c r="CU145" s="10"/>
      <c r="CV145" s="11"/>
      <c r="CW145" s="61">
        <f t="shared" si="2215"/>
        <v>602</v>
      </c>
      <c r="CX145" s="61">
        <f t="shared" si="2216"/>
        <v>50</v>
      </c>
      <c r="CY145" s="11">
        <v>378</v>
      </c>
      <c r="CZ145" s="12">
        <f t="shared" si="2148"/>
        <v>0.71096345514950166</v>
      </c>
      <c r="DA145" s="11">
        <v>50</v>
      </c>
      <c r="DB145" s="12">
        <f t="shared" si="2149"/>
        <v>0.11682242990654206</v>
      </c>
      <c r="DC145" s="13"/>
      <c r="DD145" s="11"/>
      <c r="DE145" s="25"/>
      <c r="DF145" s="37"/>
      <c r="DG145" s="10">
        <v>2</v>
      </c>
      <c r="DH145" s="11"/>
      <c r="DI145" s="61">
        <f t="shared" si="2217"/>
        <v>601</v>
      </c>
      <c r="DJ145" s="61">
        <f t="shared" si="2218"/>
        <v>50</v>
      </c>
      <c r="DK145" s="11">
        <v>364</v>
      </c>
      <c r="DL145" s="12">
        <f t="shared" si="2150"/>
        <v>0.64392678868552411</v>
      </c>
      <c r="DM145" s="11">
        <v>23</v>
      </c>
      <c r="DN145" s="12">
        <f t="shared" si="2151"/>
        <v>5.9431524547803614E-2</v>
      </c>
      <c r="DO145" s="13"/>
      <c r="DP145" s="11"/>
      <c r="DQ145" s="25"/>
      <c r="DR145" s="37"/>
      <c r="DS145" s="10">
        <v>1</v>
      </c>
      <c r="DT145" s="11"/>
      <c r="DU145" s="61">
        <f t="shared" si="2219"/>
        <v>133</v>
      </c>
      <c r="DV145" s="61">
        <f t="shared" si="2220"/>
        <v>8</v>
      </c>
      <c r="DW145" s="11">
        <v>83</v>
      </c>
      <c r="DX145" s="12">
        <f t="shared" si="2152"/>
        <v>0.66917293233082709</v>
      </c>
      <c r="DY145" s="11">
        <v>6</v>
      </c>
      <c r="DZ145" s="12">
        <f t="shared" si="2153"/>
        <v>6.741573033707865E-2</v>
      </c>
      <c r="EA145" s="13"/>
      <c r="EB145" s="11"/>
      <c r="EC145" s="25"/>
      <c r="ED145" s="37"/>
      <c r="EE145" s="10"/>
      <c r="EF145" s="11"/>
      <c r="EG145" s="61">
        <f t="shared" si="2221"/>
        <v>603</v>
      </c>
      <c r="EH145" s="61">
        <f t="shared" si="2222"/>
        <v>51</v>
      </c>
      <c r="EI145" s="11">
        <v>400</v>
      </c>
      <c r="EJ145" s="12">
        <f t="shared" si="2154"/>
        <v>0.70812603648424544</v>
      </c>
      <c r="EK145" s="11">
        <v>27</v>
      </c>
      <c r="EL145" s="12">
        <f t="shared" si="2155"/>
        <v>6.323185011709602E-2</v>
      </c>
      <c r="EM145" s="13"/>
      <c r="EN145" s="11"/>
      <c r="EO145" s="25"/>
      <c r="EP145" s="37"/>
      <c r="EQ145" s="10"/>
      <c r="ER145" s="11"/>
      <c r="ES145" s="61">
        <f t="shared" si="2223"/>
        <v>603</v>
      </c>
      <c r="ET145" s="61">
        <f t="shared" si="2224"/>
        <v>51</v>
      </c>
      <c r="EU145" s="11">
        <v>386</v>
      </c>
      <c r="EV145" s="12">
        <f t="shared" si="2156"/>
        <v>0.66998341625207292</v>
      </c>
      <c r="EW145" s="11">
        <v>18</v>
      </c>
      <c r="EX145" s="12">
        <f t="shared" si="2157"/>
        <v>4.4554455445544552E-2</v>
      </c>
      <c r="EY145" s="13"/>
      <c r="EZ145" s="11"/>
      <c r="FA145" s="25"/>
      <c r="FB145" s="37"/>
      <c r="FC145" s="10">
        <v>1</v>
      </c>
      <c r="FD145" s="11"/>
      <c r="FE145" s="61">
        <f t="shared" si="2225"/>
        <v>597</v>
      </c>
      <c r="FF145" s="61">
        <f t="shared" si="2226"/>
        <v>52</v>
      </c>
      <c r="FG145" s="11">
        <v>380</v>
      </c>
      <c r="FH145" s="12">
        <f t="shared" si="2158"/>
        <v>0.6733668341708543</v>
      </c>
      <c r="FI145" s="11">
        <v>22</v>
      </c>
      <c r="FJ145" s="12">
        <f t="shared" si="2159"/>
        <v>5.4726368159203981E-2</v>
      </c>
      <c r="FK145" s="13"/>
      <c r="FL145" s="11"/>
      <c r="FM145" s="25"/>
      <c r="FN145" s="37"/>
      <c r="FO145" s="10"/>
      <c r="FP145" s="11"/>
      <c r="FQ145" s="61">
        <f t="shared" si="2227"/>
        <v>605</v>
      </c>
      <c r="FR145" s="61">
        <f t="shared" si="2228"/>
        <v>55</v>
      </c>
      <c r="FS145" s="11">
        <v>401</v>
      </c>
      <c r="FT145" s="12">
        <f t="shared" si="2160"/>
        <v>0.7024793388429752</v>
      </c>
      <c r="FU145" s="11">
        <v>24</v>
      </c>
      <c r="FV145" s="12">
        <f t="shared" si="2161"/>
        <v>5.647058823529412E-2</v>
      </c>
      <c r="FW145" s="13"/>
      <c r="FX145" s="11"/>
      <c r="FY145" s="25"/>
      <c r="FZ145" s="37"/>
      <c r="GA145" s="10"/>
      <c r="GB145" s="11"/>
      <c r="GC145" s="61">
        <f t="shared" si="2229"/>
        <v>603</v>
      </c>
      <c r="GD145" s="61">
        <f t="shared" si="2230"/>
        <v>55</v>
      </c>
      <c r="GE145" s="11">
        <v>362</v>
      </c>
      <c r="GF145" s="12">
        <f t="shared" si="2162"/>
        <v>0.6500829187396352</v>
      </c>
      <c r="GG145" s="11">
        <v>30</v>
      </c>
      <c r="GH145" s="12">
        <f t="shared" si="2163"/>
        <v>7.6530612244897961E-2</v>
      </c>
      <c r="GI145" s="13"/>
      <c r="GJ145" s="11"/>
      <c r="GK145" s="25"/>
      <c r="GL145" s="37"/>
      <c r="GM145" s="10"/>
      <c r="GN145" s="11"/>
      <c r="GO145" s="61">
        <f t="shared" si="2231"/>
        <v>609</v>
      </c>
      <c r="GP145" s="61">
        <f t="shared" si="2232"/>
        <v>55</v>
      </c>
      <c r="GQ145" s="11">
        <v>375</v>
      </c>
      <c r="GR145" s="12">
        <f t="shared" si="2164"/>
        <v>0.66502463054187189</v>
      </c>
      <c r="GS145" s="11">
        <v>30</v>
      </c>
      <c r="GT145" s="12">
        <f t="shared" si="2165"/>
        <v>7.407407407407407E-2</v>
      </c>
      <c r="GU145" s="13"/>
      <c r="GV145" s="11"/>
      <c r="GW145" s="25"/>
      <c r="GX145" s="37"/>
      <c r="GY145" s="10"/>
      <c r="GZ145" s="11"/>
      <c r="HA145" s="61">
        <f t="shared" si="2233"/>
        <v>107</v>
      </c>
      <c r="HB145" s="61">
        <f t="shared" si="2234"/>
        <v>12</v>
      </c>
      <c r="HC145" s="11">
        <v>68</v>
      </c>
      <c r="HD145" s="12">
        <f t="shared" si="2166"/>
        <v>0.71028037383177567</v>
      </c>
      <c r="HE145" s="11">
        <v>8</v>
      </c>
      <c r="HF145" s="12">
        <f t="shared" si="2167"/>
        <v>0.10526315789473684</v>
      </c>
      <c r="HG145" s="13"/>
      <c r="HH145" s="11"/>
      <c r="HI145" s="25"/>
      <c r="HJ145" s="37"/>
      <c r="HK145" s="10"/>
      <c r="HL145" s="11"/>
      <c r="HM145" s="61">
        <f t="shared" si="2235"/>
        <v>612</v>
      </c>
      <c r="HN145" s="61">
        <f t="shared" si="2236"/>
        <v>54</v>
      </c>
      <c r="HO145" s="11">
        <v>388</v>
      </c>
      <c r="HP145" s="12">
        <f t="shared" si="2168"/>
        <v>0.6797385620915033</v>
      </c>
      <c r="HQ145" s="11">
        <v>28</v>
      </c>
      <c r="HR145" s="12">
        <f t="shared" si="2169"/>
        <v>6.7307692307692304E-2</v>
      </c>
      <c r="HS145" s="13"/>
      <c r="HT145" s="11"/>
      <c r="HU145" s="25"/>
      <c r="HV145" s="37"/>
      <c r="HW145" s="10"/>
      <c r="HX145" s="11"/>
      <c r="HY145" s="61">
        <f t="shared" si="2237"/>
        <v>604</v>
      </c>
      <c r="HZ145" s="61">
        <f t="shared" si="2238"/>
        <v>54</v>
      </c>
      <c r="IA145" s="11">
        <v>404</v>
      </c>
      <c r="IB145" s="12">
        <f t="shared" si="2170"/>
        <v>0.71192052980132448</v>
      </c>
      <c r="IC145" s="11">
        <v>26</v>
      </c>
      <c r="ID145" s="12">
        <f t="shared" si="2171"/>
        <v>6.0465116279069767E-2</v>
      </c>
      <c r="IE145" s="13"/>
      <c r="IF145" s="11"/>
      <c r="IG145" s="25"/>
      <c r="IH145" s="37"/>
      <c r="II145" s="10"/>
      <c r="IJ145" s="11"/>
      <c r="IK145" s="61">
        <f t="shared" si="2239"/>
        <v>609</v>
      </c>
      <c r="IL145" s="61">
        <f t="shared" si="2240"/>
        <v>55</v>
      </c>
      <c r="IM145" s="11">
        <v>377</v>
      </c>
      <c r="IN145" s="12">
        <f t="shared" si="2172"/>
        <v>0.64367816091954022</v>
      </c>
      <c r="IO145" s="11">
        <v>15</v>
      </c>
      <c r="IP145" s="12">
        <f t="shared" si="2173"/>
        <v>3.826530612244898E-2</v>
      </c>
      <c r="IQ145" s="13"/>
      <c r="IR145" s="11"/>
      <c r="IS145" s="25"/>
      <c r="IT145" s="37"/>
      <c r="IU145" s="10"/>
      <c r="IV145" s="11"/>
      <c r="IW145" s="61">
        <f t="shared" si="2241"/>
        <v>0</v>
      </c>
      <c r="IX145" s="61">
        <f t="shared" si="2242"/>
        <v>0</v>
      </c>
      <c r="IY145" s="11"/>
      <c r="IZ145" s="12" t="e">
        <f t="shared" si="2174"/>
        <v>#DIV/0!</v>
      </c>
      <c r="JA145" s="11"/>
      <c r="JB145" s="12" t="e">
        <f t="shared" si="2175"/>
        <v>#DIV/0!</v>
      </c>
      <c r="JC145" s="13"/>
      <c r="JD145" s="11"/>
      <c r="JE145" s="25"/>
      <c r="JF145" s="37"/>
      <c r="JG145" s="10">
        <f t="shared" si="2176"/>
        <v>4</v>
      </c>
      <c r="JH145" s="14">
        <f t="shared" si="2177"/>
        <v>0</v>
      </c>
      <c r="JI145" s="373">
        <f t="shared" si="2178"/>
        <v>11227</v>
      </c>
      <c r="JJ145" s="11">
        <f t="shared" si="1776"/>
        <v>992</v>
      </c>
      <c r="JK145" s="11">
        <f t="shared" si="2179"/>
        <v>7628</v>
      </c>
      <c r="JL145" s="79">
        <f t="shared" si="2180"/>
        <v>0.67943350850627948</v>
      </c>
      <c r="JM145" s="15">
        <f t="shared" si="2181"/>
        <v>520</v>
      </c>
      <c r="JN145" s="12">
        <f t="shared" si="2182"/>
        <v>6.81699003670687E-2</v>
      </c>
      <c r="JO145" s="16">
        <v>62.9</v>
      </c>
      <c r="JP145" s="17">
        <v>7130</v>
      </c>
      <c r="JQ145" s="16">
        <f t="shared" si="2245"/>
        <v>93.471421080230726</v>
      </c>
      <c r="JR145" s="16">
        <v>208</v>
      </c>
      <c r="JS145" s="369">
        <f t="shared" si="2099"/>
        <v>0.4</v>
      </c>
      <c r="JT145" s="23"/>
      <c r="JU145" s="399"/>
      <c r="JV145" s="404">
        <f t="shared" si="2184"/>
        <v>0.68196371398078981</v>
      </c>
      <c r="JW145" s="401">
        <f t="shared" si="2185"/>
        <v>0.67989276139410193</v>
      </c>
      <c r="JX145" s="406">
        <f t="shared" si="2186"/>
        <v>0.67644705254734594</v>
      </c>
      <c r="JY145" s="743"/>
      <c r="JZ145" s="690"/>
      <c r="KA145" s="746"/>
      <c r="KB145" s="719"/>
      <c r="KC145" s="716"/>
      <c r="KD145" s="716"/>
      <c r="KE145" s="716"/>
      <c r="KF145" s="716"/>
      <c r="KG145" s="760"/>
      <c r="KH145" s="758"/>
      <c r="KI145" s="67">
        <f t="shared" si="2193"/>
        <v>0</v>
      </c>
      <c r="KJ145" s="430">
        <f t="shared" ref="KJ145" si="2258">KI145/KB144</f>
        <v>0</v>
      </c>
      <c r="KK145" s="67">
        <f t="shared" si="2195"/>
        <v>4</v>
      </c>
      <c r="KL145" s="425">
        <f t="shared" ref="KL145" si="2259">KK145/KD144</f>
        <v>1.068090787716956E-3</v>
      </c>
      <c r="KM145" s="67">
        <f t="shared" si="2197"/>
        <v>0</v>
      </c>
      <c r="KN145" s="425">
        <f>KM145/KF144</f>
        <v>0</v>
      </c>
    </row>
    <row r="146" spans="1:300" ht="20.25" thickTop="1" thickBot="1" x14ac:dyDescent="0.3">
      <c r="A146" s="734"/>
      <c r="B146" s="436">
        <f t="shared" si="2198"/>
        <v>45707</v>
      </c>
      <c r="C146" s="10"/>
      <c r="D146" s="11"/>
      <c r="E146" s="61">
        <f t="shared" si="2199"/>
        <v>595</v>
      </c>
      <c r="F146" s="61">
        <f t="shared" si="2200"/>
        <v>54</v>
      </c>
      <c r="G146" s="11">
        <v>388</v>
      </c>
      <c r="H146" s="12">
        <f t="shared" si="2132"/>
        <v>0.69075630252100839</v>
      </c>
      <c r="I146" s="11">
        <v>23</v>
      </c>
      <c r="J146" s="12">
        <f t="shared" si="2133"/>
        <v>5.5961070559610707E-2</v>
      </c>
      <c r="K146" s="13"/>
      <c r="L146" s="11"/>
      <c r="M146" s="38"/>
      <c r="N146" s="39"/>
      <c r="O146" s="10"/>
      <c r="P146" s="11"/>
      <c r="Q146" s="61">
        <f t="shared" si="2201"/>
        <v>611</v>
      </c>
      <c r="R146" s="61">
        <f t="shared" si="2202"/>
        <v>55</v>
      </c>
      <c r="S146" s="11">
        <v>406</v>
      </c>
      <c r="T146" s="12">
        <f t="shared" si="2134"/>
        <v>0.68739770867430439</v>
      </c>
      <c r="U146" s="11">
        <v>14</v>
      </c>
      <c r="V146" s="12">
        <f t="shared" si="2135"/>
        <v>3.3333333333333333E-2</v>
      </c>
      <c r="W146" s="13"/>
      <c r="X146" s="11"/>
      <c r="Y146" s="38"/>
      <c r="Z146" s="39"/>
      <c r="AA146" s="10"/>
      <c r="AB146" s="11"/>
      <c r="AC146" s="61">
        <f t="shared" si="2203"/>
        <v>610</v>
      </c>
      <c r="AD146" s="61">
        <f t="shared" si="2204"/>
        <v>54</v>
      </c>
      <c r="AE146" s="11">
        <v>355</v>
      </c>
      <c r="AF146" s="12">
        <f t="shared" si="2136"/>
        <v>0.62459016393442623</v>
      </c>
      <c r="AG146" s="11">
        <v>26</v>
      </c>
      <c r="AH146" s="12">
        <f t="shared" si="2137"/>
        <v>6.8241469816272965E-2</v>
      </c>
      <c r="AI146" s="13"/>
      <c r="AJ146" s="11"/>
      <c r="AK146" s="38"/>
      <c r="AL146" s="39"/>
      <c r="AM146" s="10">
        <v>1</v>
      </c>
      <c r="AN146" s="11"/>
      <c r="AO146" s="61">
        <f t="shared" si="2205"/>
        <v>128</v>
      </c>
      <c r="AP146" s="61">
        <f t="shared" si="2206"/>
        <v>13</v>
      </c>
      <c r="AQ146" s="11">
        <v>75</v>
      </c>
      <c r="AR146" s="12">
        <f t="shared" si="2138"/>
        <v>0.65625</v>
      </c>
      <c r="AS146" s="11">
        <v>9</v>
      </c>
      <c r="AT146" s="12">
        <f t="shared" si="2139"/>
        <v>0.10714285714285714</v>
      </c>
      <c r="AU146" s="13"/>
      <c r="AV146" s="11"/>
      <c r="AW146" s="38"/>
      <c r="AX146" s="39"/>
      <c r="AY146" s="10"/>
      <c r="AZ146" s="11"/>
      <c r="BA146" s="61">
        <f t="shared" si="2207"/>
        <v>600</v>
      </c>
      <c r="BB146" s="61">
        <f t="shared" si="2208"/>
        <v>55</v>
      </c>
      <c r="BC146" s="11">
        <v>386</v>
      </c>
      <c r="BD146" s="12">
        <f t="shared" si="2140"/>
        <v>0.68333333333333335</v>
      </c>
      <c r="BE146" s="11">
        <v>24</v>
      </c>
      <c r="BF146" s="12">
        <f t="shared" si="2141"/>
        <v>5.8536585365853662E-2</v>
      </c>
      <c r="BG146" s="13"/>
      <c r="BH146" s="11"/>
      <c r="BI146" s="38"/>
      <c r="BJ146" s="39"/>
      <c r="BK146" s="10"/>
      <c r="BL146" s="11"/>
      <c r="BM146" s="61">
        <f t="shared" si="2209"/>
        <v>603</v>
      </c>
      <c r="BN146" s="61">
        <f t="shared" si="2210"/>
        <v>53</v>
      </c>
      <c r="BO146" s="11">
        <v>386</v>
      </c>
      <c r="BP146" s="12">
        <f t="shared" si="2142"/>
        <v>0.66832504145936977</v>
      </c>
      <c r="BQ146" s="11">
        <v>17</v>
      </c>
      <c r="BR146" s="12">
        <f t="shared" si="2143"/>
        <v>4.2183622828784122E-2</v>
      </c>
      <c r="BS146" s="13"/>
      <c r="BT146" s="11"/>
      <c r="BU146" s="38"/>
      <c r="BV146" s="39"/>
      <c r="BW146" s="10">
        <v>1</v>
      </c>
      <c r="BX146" s="11"/>
      <c r="BY146" s="61">
        <f t="shared" si="2211"/>
        <v>599</v>
      </c>
      <c r="BZ146" s="61">
        <f t="shared" si="2212"/>
        <v>55</v>
      </c>
      <c r="CA146" s="11">
        <v>373</v>
      </c>
      <c r="CB146" s="12">
        <f t="shared" si="2144"/>
        <v>0.68781302170283809</v>
      </c>
      <c r="CC146" s="11">
        <v>39</v>
      </c>
      <c r="CD146" s="12">
        <f t="shared" si="2145"/>
        <v>9.4660194174757281E-2</v>
      </c>
      <c r="CE146" s="13"/>
      <c r="CF146" s="11"/>
      <c r="CG146" s="38"/>
      <c r="CH146" s="39"/>
      <c r="CI146" s="10"/>
      <c r="CJ146" s="11"/>
      <c r="CK146" s="61">
        <f t="shared" si="2213"/>
        <v>591</v>
      </c>
      <c r="CL146" s="61">
        <f t="shared" si="2214"/>
        <v>51</v>
      </c>
      <c r="CM146" s="11">
        <v>356</v>
      </c>
      <c r="CN146" s="12">
        <f t="shared" si="2146"/>
        <v>0.63620981387478848</v>
      </c>
      <c r="CO146" s="11">
        <v>20</v>
      </c>
      <c r="CP146" s="12">
        <f t="shared" si="2147"/>
        <v>5.3191489361702128E-2</v>
      </c>
      <c r="CQ146" s="13"/>
      <c r="CR146" s="11"/>
      <c r="CS146" s="38"/>
      <c r="CT146" s="39"/>
      <c r="CU146" s="10">
        <v>1</v>
      </c>
      <c r="CV146" s="11"/>
      <c r="CW146" s="61">
        <f t="shared" si="2215"/>
        <v>601</v>
      </c>
      <c r="CX146" s="61">
        <f t="shared" si="2216"/>
        <v>50</v>
      </c>
      <c r="CY146" s="11">
        <v>356</v>
      </c>
      <c r="CZ146" s="12">
        <f t="shared" si="2148"/>
        <v>0.63061564059900166</v>
      </c>
      <c r="DA146" s="11">
        <v>23</v>
      </c>
      <c r="DB146" s="12">
        <f t="shared" si="2149"/>
        <v>6.0686015831134567E-2</v>
      </c>
      <c r="DC146" s="13"/>
      <c r="DD146" s="11"/>
      <c r="DE146" s="38"/>
      <c r="DF146" s="39"/>
      <c r="DG146" s="10"/>
      <c r="DH146" s="11"/>
      <c r="DI146" s="61">
        <f t="shared" si="2217"/>
        <v>601</v>
      </c>
      <c r="DJ146" s="61">
        <f t="shared" si="2218"/>
        <v>50</v>
      </c>
      <c r="DK146" s="11">
        <v>343</v>
      </c>
      <c r="DL146" s="12">
        <f t="shared" si="2150"/>
        <v>0.6139767054908486</v>
      </c>
      <c r="DM146" s="11">
        <v>26</v>
      </c>
      <c r="DN146" s="12">
        <f t="shared" si="2151"/>
        <v>7.0460704607046065E-2</v>
      </c>
      <c r="DO146" s="13"/>
      <c r="DP146" s="11"/>
      <c r="DQ146" s="38"/>
      <c r="DR146" s="39"/>
      <c r="DS146" s="10"/>
      <c r="DT146" s="11"/>
      <c r="DU146" s="61">
        <f t="shared" si="2219"/>
        <v>133</v>
      </c>
      <c r="DV146" s="61">
        <f t="shared" si="2220"/>
        <v>8</v>
      </c>
      <c r="DW146" s="11">
        <v>84</v>
      </c>
      <c r="DX146" s="12">
        <f t="shared" si="2152"/>
        <v>0.70676691729323304</v>
      </c>
      <c r="DY146" s="11">
        <v>10</v>
      </c>
      <c r="DZ146" s="12">
        <f t="shared" si="2153"/>
        <v>0.10638297872340426</v>
      </c>
      <c r="EA146" s="13"/>
      <c r="EB146" s="11"/>
      <c r="EC146" s="38"/>
      <c r="ED146" s="39"/>
      <c r="EE146" s="10"/>
      <c r="EF146" s="11"/>
      <c r="EG146" s="61">
        <f t="shared" si="2221"/>
        <v>603</v>
      </c>
      <c r="EH146" s="61">
        <f t="shared" si="2222"/>
        <v>51</v>
      </c>
      <c r="EI146" s="11">
        <v>371</v>
      </c>
      <c r="EJ146" s="12">
        <f t="shared" si="2154"/>
        <v>0.66666666666666663</v>
      </c>
      <c r="EK146" s="11">
        <v>31</v>
      </c>
      <c r="EL146" s="12">
        <f t="shared" si="2155"/>
        <v>7.7114427860696513E-2</v>
      </c>
      <c r="EM146" s="13"/>
      <c r="EN146" s="11"/>
      <c r="EO146" s="38"/>
      <c r="EP146" s="39"/>
      <c r="EQ146" s="10">
        <v>1</v>
      </c>
      <c r="ER146" s="11"/>
      <c r="ES146" s="61">
        <f t="shared" si="2223"/>
        <v>602</v>
      </c>
      <c r="ET146" s="61">
        <f t="shared" si="2224"/>
        <v>51</v>
      </c>
      <c r="EU146" s="11">
        <v>389</v>
      </c>
      <c r="EV146" s="12">
        <f t="shared" si="2156"/>
        <v>0.67441860465116277</v>
      </c>
      <c r="EW146" s="11">
        <v>17</v>
      </c>
      <c r="EX146" s="12">
        <f t="shared" si="2157"/>
        <v>4.1871921182266007E-2</v>
      </c>
      <c r="EY146" s="13"/>
      <c r="EZ146" s="11"/>
      <c r="FA146" s="38"/>
      <c r="FB146" s="39"/>
      <c r="FC146" s="10">
        <v>1</v>
      </c>
      <c r="FD146" s="11"/>
      <c r="FE146" s="61">
        <f t="shared" si="2225"/>
        <v>596</v>
      </c>
      <c r="FF146" s="61">
        <f t="shared" si="2226"/>
        <v>52</v>
      </c>
      <c r="FG146" s="11">
        <v>346</v>
      </c>
      <c r="FH146" s="12">
        <f t="shared" si="2158"/>
        <v>0.6023489932885906</v>
      </c>
      <c r="FI146" s="11">
        <v>13</v>
      </c>
      <c r="FJ146" s="12">
        <f t="shared" si="2159"/>
        <v>3.6211699164345405E-2</v>
      </c>
      <c r="FK146" s="13"/>
      <c r="FL146" s="11"/>
      <c r="FM146" s="38"/>
      <c r="FN146" s="39"/>
      <c r="FO146" s="10"/>
      <c r="FP146" s="11"/>
      <c r="FQ146" s="61">
        <f t="shared" si="2227"/>
        <v>605</v>
      </c>
      <c r="FR146" s="61">
        <f t="shared" si="2228"/>
        <v>55</v>
      </c>
      <c r="FS146" s="11">
        <v>368</v>
      </c>
      <c r="FT146" s="12">
        <f t="shared" si="2160"/>
        <v>0.65950413223140492</v>
      </c>
      <c r="FU146" s="11">
        <v>31</v>
      </c>
      <c r="FV146" s="12">
        <f t="shared" si="2161"/>
        <v>7.7694235588972427E-2</v>
      </c>
      <c r="FW146" s="13"/>
      <c r="FX146" s="11"/>
      <c r="FY146" s="38"/>
      <c r="FZ146" s="39"/>
      <c r="GA146" s="10"/>
      <c r="GB146" s="11"/>
      <c r="GC146" s="61">
        <f t="shared" si="2229"/>
        <v>603</v>
      </c>
      <c r="GD146" s="61">
        <f t="shared" si="2230"/>
        <v>55</v>
      </c>
      <c r="GE146" s="11">
        <v>388</v>
      </c>
      <c r="GF146" s="12">
        <f t="shared" si="2162"/>
        <v>0.69320066334991703</v>
      </c>
      <c r="GG146" s="11">
        <v>30</v>
      </c>
      <c r="GH146" s="12">
        <f t="shared" si="2163"/>
        <v>7.1770334928229665E-2</v>
      </c>
      <c r="GI146" s="13"/>
      <c r="GJ146" s="11"/>
      <c r="GK146" s="38"/>
      <c r="GL146" s="39"/>
      <c r="GM146" s="10">
        <v>1</v>
      </c>
      <c r="GN146" s="11"/>
      <c r="GO146" s="61">
        <f t="shared" si="2231"/>
        <v>608</v>
      </c>
      <c r="GP146" s="61">
        <f t="shared" si="2232"/>
        <v>55</v>
      </c>
      <c r="GQ146" s="11">
        <v>377</v>
      </c>
      <c r="GR146" s="12">
        <f t="shared" si="2164"/>
        <v>0.64967105263157898</v>
      </c>
      <c r="GS146" s="11">
        <v>18</v>
      </c>
      <c r="GT146" s="12">
        <f t="shared" si="2165"/>
        <v>4.5569620253164557E-2</v>
      </c>
      <c r="GU146" s="13"/>
      <c r="GV146" s="11"/>
      <c r="GW146" s="38"/>
      <c r="GX146" s="39"/>
      <c r="GY146" s="10">
        <v>1</v>
      </c>
      <c r="GZ146" s="11"/>
      <c r="HA146" s="61">
        <f t="shared" si="2233"/>
        <v>106</v>
      </c>
      <c r="HB146" s="61">
        <f t="shared" si="2234"/>
        <v>12</v>
      </c>
      <c r="HC146" s="11">
        <v>60</v>
      </c>
      <c r="HD146" s="12">
        <f t="shared" si="2166"/>
        <v>0.660377358490566</v>
      </c>
      <c r="HE146" s="11">
        <v>10</v>
      </c>
      <c r="HF146" s="12">
        <f t="shared" si="2167"/>
        <v>0.14285714285714285</v>
      </c>
      <c r="HG146" s="13"/>
      <c r="HH146" s="11"/>
      <c r="HI146" s="38"/>
      <c r="HJ146" s="39"/>
      <c r="HK146" s="10"/>
      <c r="HL146" s="11"/>
      <c r="HM146" s="61">
        <f t="shared" si="2235"/>
        <v>612</v>
      </c>
      <c r="HN146" s="61">
        <f t="shared" si="2236"/>
        <v>54</v>
      </c>
      <c r="HO146" s="11">
        <v>340</v>
      </c>
      <c r="HP146" s="12">
        <f t="shared" si="2168"/>
        <v>0.61764705882352944</v>
      </c>
      <c r="HQ146" s="11">
        <v>38</v>
      </c>
      <c r="HR146" s="12">
        <f t="shared" si="2169"/>
        <v>0.10052910052910052</v>
      </c>
      <c r="HS146" s="13"/>
      <c r="HT146" s="11"/>
      <c r="HU146" s="38"/>
      <c r="HV146" s="39"/>
      <c r="HW146" s="10"/>
      <c r="HX146" s="11"/>
      <c r="HY146" s="61">
        <f t="shared" si="2237"/>
        <v>604</v>
      </c>
      <c r="HZ146" s="61">
        <f t="shared" si="2238"/>
        <v>54</v>
      </c>
      <c r="IA146" s="11">
        <v>388</v>
      </c>
      <c r="IB146" s="12">
        <f t="shared" si="2170"/>
        <v>0.7185430463576159</v>
      </c>
      <c r="IC146" s="11">
        <v>46</v>
      </c>
      <c r="ID146" s="12">
        <f t="shared" si="2171"/>
        <v>0.10599078341013825</v>
      </c>
      <c r="IE146" s="13"/>
      <c r="IF146" s="11"/>
      <c r="IG146" s="38"/>
      <c r="IH146" s="39"/>
      <c r="II146" s="10"/>
      <c r="IJ146" s="11"/>
      <c r="IK146" s="61">
        <f t="shared" si="2239"/>
        <v>609</v>
      </c>
      <c r="IL146" s="61">
        <f t="shared" si="2240"/>
        <v>55</v>
      </c>
      <c r="IM146" s="11">
        <v>378</v>
      </c>
      <c r="IN146" s="12">
        <f t="shared" si="2172"/>
        <v>0.66995073891625612</v>
      </c>
      <c r="IO146" s="11">
        <v>30</v>
      </c>
      <c r="IP146" s="12">
        <f t="shared" si="2173"/>
        <v>7.3529411764705885E-2</v>
      </c>
      <c r="IQ146" s="13"/>
      <c r="IR146" s="11"/>
      <c r="IS146" s="38"/>
      <c r="IT146" s="39"/>
      <c r="IU146" s="10"/>
      <c r="IV146" s="11"/>
      <c r="IW146" s="61">
        <f t="shared" si="2241"/>
        <v>0</v>
      </c>
      <c r="IX146" s="61">
        <f t="shared" si="2242"/>
        <v>0</v>
      </c>
      <c r="IY146" s="11"/>
      <c r="IZ146" s="12" t="e">
        <f t="shared" si="2174"/>
        <v>#DIV/0!</v>
      </c>
      <c r="JA146" s="11"/>
      <c r="JB146" s="12" t="e">
        <f t="shared" si="2175"/>
        <v>#DIV/0!</v>
      </c>
      <c r="JC146" s="13"/>
      <c r="JD146" s="11"/>
      <c r="JE146" s="38"/>
      <c r="JF146" s="39"/>
      <c r="JG146" s="10">
        <f t="shared" si="2176"/>
        <v>7</v>
      </c>
      <c r="JH146" s="14">
        <f t="shared" si="2177"/>
        <v>0</v>
      </c>
      <c r="JI146" s="373">
        <f t="shared" si="2178"/>
        <v>11220</v>
      </c>
      <c r="JJ146" s="11">
        <f t="shared" si="1776"/>
        <v>992</v>
      </c>
      <c r="JK146" s="11">
        <f t="shared" si="2179"/>
        <v>7408</v>
      </c>
      <c r="JL146" s="79">
        <f t="shared" si="2180"/>
        <v>0.66024955436720145</v>
      </c>
      <c r="JM146" s="15">
        <f t="shared" si="2181"/>
        <v>495</v>
      </c>
      <c r="JN146" s="12">
        <f t="shared" si="2182"/>
        <v>6.6819654427645786E-2</v>
      </c>
      <c r="JO146" s="16">
        <v>62.9</v>
      </c>
      <c r="JP146" s="17">
        <v>6929</v>
      </c>
      <c r="JQ146" s="16">
        <f t="shared" si="2245"/>
        <v>93.534017278617711</v>
      </c>
      <c r="JR146" s="16">
        <v>241</v>
      </c>
      <c r="JS146" s="369">
        <f t="shared" si="2099"/>
        <v>0.4868686868686869</v>
      </c>
      <c r="JT146" s="23"/>
      <c r="JU146" s="399"/>
      <c r="JV146" s="404">
        <f t="shared" si="2184"/>
        <v>0.67298451681793914</v>
      </c>
      <c r="JW146" s="401">
        <f t="shared" si="2185"/>
        <v>0.63992487255165009</v>
      </c>
      <c r="JX146" s="406">
        <f t="shared" si="2186"/>
        <v>0.66773418734987988</v>
      </c>
      <c r="JY146" s="743"/>
      <c r="JZ146" s="690"/>
      <c r="KA146" s="746"/>
      <c r="KB146" s="718">
        <f t="shared" ref="KB146" si="2260">KB137+KB142</f>
        <v>199</v>
      </c>
      <c r="KC146" s="763">
        <f t="shared" ref="KC146" si="2261">KB146/$KB$10</f>
        <v>5.0443599493029151E-2</v>
      </c>
      <c r="KD146" s="714">
        <f t="shared" ref="KD146" si="2262">KD137+KD142</f>
        <v>215</v>
      </c>
      <c r="KE146" s="763">
        <f t="shared" ref="KE146" si="2263">KD146/$KD$10</f>
        <v>5.4540842212075086E-2</v>
      </c>
      <c r="KF146" s="714">
        <f t="shared" ref="KF146" si="2264">KF137+KF142</f>
        <v>200</v>
      </c>
      <c r="KG146" s="770">
        <f t="shared" ref="KG146" si="2265">KF146/$KF$10</f>
        <v>5.0671395996959717E-2</v>
      </c>
      <c r="KH146" s="761" t="s">
        <v>144</v>
      </c>
      <c r="KI146" s="304">
        <f t="shared" si="2193"/>
        <v>2</v>
      </c>
      <c r="KJ146" s="431">
        <f t="shared" ref="KJ146" si="2266">KI146/KB144</f>
        <v>5.3262316910785616E-4</v>
      </c>
      <c r="KK146" s="304">
        <f t="shared" si="2195"/>
        <v>3</v>
      </c>
      <c r="KL146" s="422">
        <f t="shared" ref="KL146" si="2267">KK146/KD144</f>
        <v>8.0106809078771691E-4</v>
      </c>
      <c r="KM146" s="304">
        <f t="shared" si="2197"/>
        <v>2</v>
      </c>
      <c r="KN146" s="422">
        <f>KM146/KF144</f>
        <v>5.3191489361702129E-4</v>
      </c>
    </row>
    <row r="147" spans="1:300" ht="19.5" thickBot="1" x14ac:dyDescent="0.3">
      <c r="A147" s="734"/>
      <c r="B147" s="437"/>
      <c r="C147" s="26">
        <f>SUM(C140:C146)</f>
        <v>0</v>
      </c>
      <c r="D147" s="27">
        <f>SUM(D140:D146)</f>
        <v>0</v>
      </c>
      <c r="E147" s="27"/>
      <c r="F147" s="27"/>
      <c r="G147" s="27">
        <f>SUM(G140:G146)</f>
        <v>2737</v>
      </c>
      <c r="H147" s="28">
        <f>((G147+I147)/7)/E146</f>
        <v>0.69867947178871548</v>
      </c>
      <c r="I147" s="27">
        <f>SUM(I140:I146)</f>
        <v>173</v>
      </c>
      <c r="J147" s="28">
        <f>(I147/(I147+G147))</f>
        <v>5.9450171821305839E-2</v>
      </c>
      <c r="K147" s="27"/>
      <c r="L147" s="27"/>
      <c r="M147" s="29" t="e">
        <f>M145/M144*100-100</f>
        <v>#DIV/0!</v>
      </c>
      <c r="N147" s="60" t="e">
        <f>N145/N144*100-100</f>
        <v>#DIV/0!</v>
      </c>
      <c r="O147" s="26">
        <f>SUM(O140:O146)</f>
        <v>0</v>
      </c>
      <c r="P147" s="27">
        <f>SUM(P140:P146)</f>
        <v>0</v>
      </c>
      <c r="Q147" s="27"/>
      <c r="R147" s="27"/>
      <c r="S147" s="27">
        <f>SUM(S140:S146)</f>
        <v>2772</v>
      </c>
      <c r="T147" s="28">
        <f>((S147+U147)/7)/Q146</f>
        <v>0.68693009118541037</v>
      </c>
      <c r="U147" s="27">
        <f>SUM(U140:U146)</f>
        <v>166</v>
      </c>
      <c r="V147" s="28">
        <f>(U147/(U147+S147))</f>
        <v>5.6501021102791017E-2</v>
      </c>
      <c r="W147" s="27"/>
      <c r="X147" s="27"/>
      <c r="Y147" s="29" t="e">
        <f>Y145/Y144*100-100</f>
        <v>#DIV/0!</v>
      </c>
      <c r="Z147" s="60" t="e">
        <f>Z145/Z144*100-100</f>
        <v>#DIV/0!</v>
      </c>
      <c r="AA147" s="26">
        <f>SUM(AA140:AA146)</f>
        <v>0</v>
      </c>
      <c r="AB147" s="27">
        <f>SUM(AB140:AB146)</f>
        <v>1</v>
      </c>
      <c r="AC147" s="27"/>
      <c r="AD147" s="27"/>
      <c r="AE147" s="27">
        <f>SUM(AE140:AE146)</f>
        <v>2515</v>
      </c>
      <c r="AF147" s="28">
        <f>((AE147+AG147)/7)/AC146</f>
        <v>0.63021077283372373</v>
      </c>
      <c r="AG147" s="27">
        <f>SUM(AG140:AG146)</f>
        <v>176</v>
      </c>
      <c r="AH147" s="28">
        <f>(AG147/(AG147+AE147))</f>
        <v>6.5403195837978448E-2</v>
      </c>
      <c r="AI147" s="27"/>
      <c r="AJ147" s="27"/>
      <c r="AK147" s="29" t="e">
        <f>AK145/AK144*100-100</f>
        <v>#DIV/0!</v>
      </c>
      <c r="AL147" s="60" t="e">
        <f>AL145/AL144*100-100</f>
        <v>#DIV/0!</v>
      </c>
      <c r="AM147" s="26">
        <f>SUM(AM140:AM146)</f>
        <v>2</v>
      </c>
      <c r="AN147" s="27">
        <f>SUM(AN140:AN146)</f>
        <v>0</v>
      </c>
      <c r="AO147" s="27"/>
      <c r="AP147" s="27"/>
      <c r="AQ147" s="27">
        <f>SUM(AQ140:AQ146)</f>
        <v>565</v>
      </c>
      <c r="AR147" s="28">
        <f>((AQ147+AS147)/7)/AO146</f>
        <v>0.7008928571428571</v>
      </c>
      <c r="AS147" s="27">
        <f>SUM(AS140:AS146)</f>
        <v>63</v>
      </c>
      <c r="AT147" s="28">
        <f>(AS147/(AS147+AQ147))</f>
        <v>0.10031847133757962</v>
      </c>
      <c r="AU147" s="27"/>
      <c r="AV147" s="27"/>
      <c r="AW147" s="29" t="e">
        <f>AW145/AW144*100-100</f>
        <v>#DIV/0!</v>
      </c>
      <c r="AX147" s="60" t="e">
        <f>AX145/AX144*100-100</f>
        <v>#DIV/0!</v>
      </c>
      <c r="AY147" s="26">
        <f>SUM(AY140:AY146)</f>
        <v>3</v>
      </c>
      <c r="AZ147" s="27">
        <f>SUM(AZ140:AZ146)</f>
        <v>0</v>
      </c>
      <c r="BA147" s="27"/>
      <c r="BB147" s="27"/>
      <c r="BC147" s="27">
        <f>SUM(BC140:BC146)</f>
        <v>2693</v>
      </c>
      <c r="BD147" s="28">
        <f>((BC147+BE147)/7)/BA146</f>
        <v>0.67619047619047623</v>
      </c>
      <c r="BE147" s="27">
        <f>SUM(BE140:BE146)</f>
        <v>147</v>
      </c>
      <c r="BF147" s="28">
        <f>(BE147/(BE147+BC147))</f>
        <v>5.1760563380281691E-2</v>
      </c>
      <c r="BG147" s="27"/>
      <c r="BH147" s="27"/>
      <c r="BI147" s="29" t="e">
        <f>BI145/BI144*100-100</f>
        <v>#DIV/0!</v>
      </c>
      <c r="BJ147" s="60" t="e">
        <f>BJ145/BJ144*100-100</f>
        <v>#DIV/0!</v>
      </c>
      <c r="BK147" s="26">
        <f>SUM(BK140:BK146)</f>
        <v>2</v>
      </c>
      <c r="BL147" s="27">
        <f>SUM(BL140:BL146)</f>
        <v>0</v>
      </c>
      <c r="BM147" s="27"/>
      <c r="BN147" s="27"/>
      <c r="BO147" s="27">
        <f>SUM(BO140:BO146)</f>
        <v>2680</v>
      </c>
      <c r="BP147" s="28">
        <f>((BO147+BQ147)/7)/BM146</f>
        <v>0.6690357735133855</v>
      </c>
      <c r="BQ147" s="27">
        <f>SUM(BQ140:BQ146)</f>
        <v>144</v>
      </c>
      <c r="BR147" s="28">
        <f>(BQ147/(BQ147+BO147))</f>
        <v>5.0991501416430593E-2</v>
      </c>
      <c r="BS147" s="27"/>
      <c r="BT147" s="27"/>
      <c r="BU147" s="29" t="e">
        <f>BU145/BU144*100-100</f>
        <v>#DIV/0!</v>
      </c>
      <c r="BV147" s="60" t="e">
        <f>BV145/BV144*100-100</f>
        <v>#DIV/0!</v>
      </c>
      <c r="BW147" s="26">
        <f>SUM(BW140:BW146)</f>
        <v>2</v>
      </c>
      <c r="BX147" s="27">
        <f>SUM(BX140:BX146)</f>
        <v>0</v>
      </c>
      <c r="BY147" s="27"/>
      <c r="BZ147" s="27"/>
      <c r="CA147" s="27">
        <f>SUM(CA140:CA146)</f>
        <v>2476</v>
      </c>
      <c r="CB147" s="28">
        <f>((CA147+CC147)/7)/BY146</f>
        <v>0.66134032911996188</v>
      </c>
      <c r="CC147" s="27">
        <f>SUM(CC140:CC146)</f>
        <v>297</v>
      </c>
      <c r="CD147" s="28">
        <f>(CC147/(CC147+CA147))</f>
        <v>0.10710421925712225</v>
      </c>
      <c r="CE147" s="27"/>
      <c r="CF147" s="27"/>
      <c r="CG147" s="29" t="e">
        <f>CG145/CG144*100-100</f>
        <v>#DIV/0!</v>
      </c>
      <c r="CH147" s="60" t="e">
        <f>CH145/CH144*100-100</f>
        <v>#DIV/0!</v>
      </c>
      <c r="CI147" s="26">
        <f>SUM(CI140:CI146)</f>
        <v>1</v>
      </c>
      <c r="CJ147" s="27">
        <f>SUM(CJ140:CJ146)</f>
        <v>0</v>
      </c>
      <c r="CK147" s="27"/>
      <c r="CL147" s="27"/>
      <c r="CM147" s="27">
        <f>SUM(CM140:CM146)</f>
        <v>2552</v>
      </c>
      <c r="CN147" s="28">
        <f>((CM147+CO147)/7)/CK146</f>
        <v>0.65651438240270732</v>
      </c>
      <c r="CO147" s="27">
        <f>SUM(CO140:CO146)</f>
        <v>164</v>
      </c>
      <c r="CP147" s="28">
        <f>(CO147/(CO147+CM147))</f>
        <v>6.0382916053019146E-2</v>
      </c>
      <c r="CQ147" s="27"/>
      <c r="CR147" s="27"/>
      <c r="CS147" s="29" t="e">
        <f>CS145/CS144*100-100</f>
        <v>#DIV/0!</v>
      </c>
      <c r="CT147" s="60" t="e">
        <f>CT145/CT144*100-100</f>
        <v>#DIV/0!</v>
      </c>
      <c r="CU147" s="26">
        <f>SUM(CU140:CU146)</f>
        <v>4</v>
      </c>
      <c r="CV147" s="27">
        <f>SUM(CV140:CV146)</f>
        <v>0</v>
      </c>
      <c r="CW147" s="27"/>
      <c r="CX147" s="27"/>
      <c r="CY147" s="27">
        <f>SUM(CY140:CY146)</f>
        <v>2546</v>
      </c>
      <c r="CZ147" s="28">
        <f>((CY147+DA147)/7)/CW146</f>
        <v>0.65628714048015213</v>
      </c>
      <c r="DA147" s="27">
        <f>SUM(DA140:DA146)</f>
        <v>215</v>
      </c>
      <c r="DB147" s="28">
        <f>(DA147/(DA147+CY147))</f>
        <v>7.7870336834480261E-2</v>
      </c>
      <c r="DC147" s="27"/>
      <c r="DD147" s="27"/>
      <c r="DE147" s="29" t="e">
        <f>DE145/DE144*100-100</f>
        <v>#DIV/0!</v>
      </c>
      <c r="DF147" s="60" t="e">
        <f>DF145/DF144*100-100</f>
        <v>#DIV/0!</v>
      </c>
      <c r="DG147" s="26">
        <f>SUM(DG140:DG146)</f>
        <v>3</v>
      </c>
      <c r="DH147" s="27">
        <f>SUM(DH140:DH146)</f>
        <v>0</v>
      </c>
      <c r="DI147" s="27"/>
      <c r="DJ147" s="27"/>
      <c r="DK147" s="27">
        <f>SUM(DK140:DK146)</f>
        <v>2534</v>
      </c>
      <c r="DL147" s="28">
        <f>((DK147+DM147)/7)/DI146</f>
        <v>0.64368908961255045</v>
      </c>
      <c r="DM147" s="27">
        <f>SUM(DM140:DM146)</f>
        <v>174</v>
      </c>
      <c r="DN147" s="28">
        <f>(DM147/(DM147+DK147))</f>
        <v>6.4254062038404725E-2</v>
      </c>
      <c r="DO147" s="27"/>
      <c r="DP147" s="27"/>
      <c r="DQ147" s="29" t="e">
        <f>DQ145/DQ144*100-100</f>
        <v>#DIV/0!</v>
      </c>
      <c r="DR147" s="60" t="e">
        <f>DR145/DR144*100-100</f>
        <v>#DIV/0!</v>
      </c>
      <c r="DS147" s="26">
        <f>SUM(DS140:DS146)</f>
        <v>4</v>
      </c>
      <c r="DT147" s="27">
        <f>SUM(DT140:DT146)</f>
        <v>2</v>
      </c>
      <c r="DU147" s="27"/>
      <c r="DV147" s="27"/>
      <c r="DW147" s="27">
        <f>SUM(DW140:DW146)</f>
        <v>613</v>
      </c>
      <c r="DX147" s="28">
        <f>((DW147+DY147)/7)/DU146</f>
        <v>0.72717508055853919</v>
      </c>
      <c r="DY147" s="27">
        <f>SUM(DY140:DY146)</f>
        <v>64</v>
      </c>
      <c r="DZ147" s="28">
        <f>(DY147/(DY147+DW147))</f>
        <v>9.4534711964549489E-2</v>
      </c>
      <c r="EA147" s="27"/>
      <c r="EB147" s="27"/>
      <c r="EC147" s="29" t="e">
        <f>EC145/EC144*100-100</f>
        <v>#DIV/0!</v>
      </c>
      <c r="ED147" s="60" t="e">
        <f>ED145/ED144*100-100</f>
        <v>#DIV/0!</v>
      </c>
      <c r="EE147" s="26">
        <f>SUM(EE140:EE146)</f>
        <v>1</v>
      </c>
      <c r="EF147" s="27">
        <f>SUM(EF140:EF146)</f>
        <v>0</v>
      </c>
      <c r="EG147" s="27"/>
      <c r="EH147" s="27"/>
      <c r="EI147" s="27">
        <f>SUM(EI140:EI146)</f>
        <v>2591</v>
      </c>
      <c r="EJ147" s="28">
        <f>((EI147+EK147)/7)/EG146</f>
        <v>0.6543473110637289</v>
      </c>
      <c r="EK147" s="27">
        <f>SUM(EK140:EK146)</f>
        <v>171</v>
      </c>
      <c r="EL147" s="28">
        <f>(EK147/(EK147+EI147))</f>
        <v>6.1911658218682115E-2</v>
      </c>
      <c r="EM147" s="27"/>
      <c r="EN147" s="27"/>
      <c r="EO147" s="29" t="e">
        <f>EO145/EO144*100-100</f>
        <v>#DIV/0!</v>
      </c>
      <c r="EP147" s="60" t="e">
        <f>EP145/EP144*100-100</f>
        <v>#DIV/0!</v>
      </c>
      <c r="EQ147" s="26">
        <f>SUM(EQ140:EQ146)</f>
        <v>3</v>
      </c>
      <c r="ER147" s="27">
        <f>SUM(ER140:ER146)</f>
        <v>0</v>
      </c>
      <c r="ES147" s="27"/>
      <c r="ET147" s="27"/>
      <c r="EU147" s="27">
        <f>SUM(EU140:EU146)</f>
        <v>2703</v>
      </c>
      <c r="EV147" s="28">
        <f>((EU147+EW147)/7)/ES146</f>
        <v>0.66990982439487423</v>
      </c>
      <c r="EW147" s="27">
        <f>SUM(EW140:EW146)</f>
        <v>120</v>
      </c>
      <c r="EX147" s="28">
        <f>(EW147/(EW147+EU147))</f>
        <v>4.250797024442083E-2</v>
      </c>
      <c r="EY147" s="27"/>
      <c r="EZ147" s="27"/>
      <c r="FA147" s="29" t="e">
        <f>FA145/FA144*100-100</f>
        <v>#DIV/0!</v>
      </c>
      <c r="FB147" s="60" t="e">
        <f>FB145/FB144*100-100</f>
        <v>#DIV/0!</v>
      </c>
      <c r="FC147" s="26">
        <f>SUM(FC140:FC146)</f>
        <v>2</v>
      </c>
      <c r="FD147" s="27">
        <f>SUM(FD140:FD146)</f>
        <v>0</v>
      </c>
      <c r="FE147" s="27"/>
      <c r="FF147" s="27"/>
      <c r="FG147" s="27">
        <f>SUM(FG140:FG146)</f>
        <v>2562</v>
      </c>
      <c r="FH147" s="28">
        <f>((FG147+FI147)/7)/FE146</f>
        <v>0.64860977948226273</v>
      </c>
      <c r="FI147" s="27">
        <f>SUM(FI140:FI146)</f>
        <v>144</v>
      </c>
      <c r="FJ147" s="28">
        <f>(FI147/(FI147+FG147))</f>
        <v>5.3215077605321508E-2</v>
      </c>
      <c r="FK147" s="27"/>
      <c r="FL147" s="27"/>
      <c r="FM147" s="29" t="e">
        <f>FM145/FM144*100-100</f>
        <v>#DIV/0!</v>
      </c>
      <c r="FN147" s="60" t="e">
        <f>FN145/FN144*100-100</f>
        <v>#DIV/0!</v>
      </c>
      <c r="FO147" s="26">
        <f>SUM(FO140:FO146)</f>
        <v>4</v>
      </c>
      <c r="FP147" s="27">
        <f>SUM(FP140:FP146)</f>
        <v>0</v>
      </c>
      <c r="FQ147" s="27"/>
      <c r="FR147" s="27"/>
      <c r="FS147" s="27">
        <f>SUM(FS140:FS146)</f>
        <v>2537</v>
      </c>
      <c r="FT147" s="28">
        <f>((FS147+FU147)/7)/FQ146</f>
        <v>0.64439197166469886</v>
      </c>
      <c r="FU147" s="27">
        <f>SUM(FU140:FU146)</f>
        <v>192</v>
      </c>
      <c r="FV147" s="28">
        <f>(FU147/(FU147+FS147))</f>
        <v>7.0355441553682674E-2</v>
      </c>
      <c r="FW147" s="27"/>
      <c r="FX147" s="27"/>
      <c r="FY147" s="29" t="e">
        <f>FY145/FY144*100-100</f>
        <v>#DIV/0!</v>
      </c>
      <c r="FZ147" s="60" t="e">
        <f>FZ145/FZ144*100-100</f>
        <v>#DIV/0!</v>
      </c>
      <c r="GA147" s="26">
        <f>SUM(GA140:GA146)</f>
        <v>0</v>
      </c>
      <c r="GB147" s="27">
        <f>SUM(GB140:GB146)</f>
        <v>0</v>
      </c>
      <c r="GC147" s="27"/>
      <c r="GD147" s="27"/>
      <c r="GE147" s="27">
        <f>SUM(GE140:GE146)</f>
        <v>2662</v>
      </c>
      <c r="GF147" s="28">
        <f>((GE147+GG147)/7)/GC146</f>
        <v>0.67827529021558874</v>
      </c>
      <c r="GG147" s="27">
        <f>SUM(GG140:GG146)</f>
        <v>201</v>
      </c>
      <c r="GH147" s="28">
        <f>(GG147/(GG147+GE147))</f>
        <v>7.0206077541040871E-2</v>
      </c>
      <c r="GI147" s="27"/>
      <c r="GJ147" s="27"/>
      <c r="GK147" s="29" t="e">
        <f>GK145/GK144*100-100</f>
        <v>#DIV/0!</v>
      </c>
      <c r="GL147" s="60" t="e">
        <f>GL145/GL144*100-100</f>
        <v>#DIV/0!</v>
      </c>
      <c r="GM147" s="26">
        <f>SUM(GM140:GM146)</f>
        <v>1</v>
      </c>
      <c r="GN147" s="27">
        <f>SUM(GN140:GN146)</f>
        <v>0</v>
      </c>
      <c r="GO147" s="27"/>
      <c r="GP147" s="27"/>
      <c r="GQ147" s="27">
        <f>SUM(GQ140:GQ146)</f>
        <v>2651</v>
      </c>
      <c r="GR147" s="28">
        <f>((GQ147+GS147)/7)/GO146</f>
        <v>0.65836466165413532</v>
      </c>
      <c r="GS147" s="27">
        <f>SUM(GS140:GS146)</f>
        <v>151</v>
      </c>
      <c r="GT147" s="28">
        <f>(GS147/(GS147+GQ147))</f>
        <v>5.3890078515346183E-2</v>
      </c>
      <c r="GU147" s="27"/>
      <c r="GV147" s="27"/>
      <c r="GW147" s="29" t="e">
        <f>GW145/GW144*100-100</f>
        <v>#DIV/0!</v>
      </c>
      <c r="GX147" s="60" t="e">
        <f>GX145/GX144*100-100</f>
        <v>#DIV/0!</v>
      </c>
      <c r="GY147" s="26">
        <f>SUM(GY140:GY146)</f>
        <v>7</v>
      </c>
      <c r="GZ147" s="27">
        <f>SUM(GZ140:GZ146)</f>
        <v>0</v>
      </c>
      <c r="HA147" s="27"/>
      <c r="HB147" s="27"/>
      <c r="HC147" s="27">
        <f>SUM(HC140:HC146)</f>
        <v>466</v>
      </c>
      <c r="HD147" s="28">
        <f>((HC147+HE147)/7)/HA146</f>
        <v>0.70080862533692723</v>
      </c>
      <c r="HE147" s="27">
        <f>SUM(HE140:HE146)</f>
        <v>54</v>
      </c>
      <c r="HF147" s="28">
        <f>(HE147/(HE147+HC147))</f>
        <v>0.10384615384615385</v>
      </c>
      <c r="HG147" s="27"/>
      <c r="HH147" s="27"/>
      <c r="HI147" s="29" t="e">
        <f>HI145/HI144*100-100</f>
        <v>#DIV/0!</v>
      </c>
      <c r="HJ147" s="60" t="e">
        <f>HJ145/HJ144*100-100</f>
        <v>#DIV/0!</v>
      </c>
      <c r="HK147" s="26">
        <f>SUM(HK140:HK146)</f>
        <v>0</v>
      </c>
      <c r="HL147" s="27">
        <f>SUM(HL140:HL146)</f>
        <v>0</v>
      </c>
      <c r="HM147" s="27"/>
      <c r="HN147" s="27"/>
      <c r="HO147" s="27">
        <f>SUM(HO140:HO146)</f>
        <v>2648</v>
      </c>
      <c r="HP147" s="28">
        <f>((HO147+HQ147)/7)/HM146</f>
        <v>0.66456582633053218</v>
      </c>
      <c r="HQ147" s="27">
        <f>SUM(HQ140:HQ146)</f>
        <v>199</v>
      </c>
      <c r="HR147" s="28">
        <f>(HQ147/(HQ147+HO147))</f>
        <v>6.9898138391289083E-2</v>
      </c>
      <c r="HS147" s="27"/>
      <c r="HT147" s="27"/>
      <c r="HU147" s="29" t="e">
        <f>HU145/HU144*100-100</f>
        <v>#DIV/0!</v>
      </c>
      <c r="HV147" s="60" t="e">
        <f>HV145/HV144*100-100</f>
        <v>#DIV/0!</v>
      </c>
      <c r="HW147" s="26">
        <f>SUM(HW140:HW146)</f>
        <v>0</v>
      </c>
      <c r="HX147" s="27">
        <f>SUM(HX140:HX146)</f>
        <v>0</v>
      </c>
      <c r="HY147" s="27"/>
      <c r="HZ147" s="27"/>
      <c r="IA147" s="27">
        <f>SUM(IA140:IA146)</f>
        <v>2671</v>
      </c>
      <c r="IB147" s="28">
        <f>((IA147+IC147)/7)/HY146</f>
        <v>0.67313150425733204</v>
      </c>
      <c r="IC147" s="27">
        <f>SUM(IC140:IC146)</f>
        <v>175</v>
      </c>
      <c r="ID147" s="28">
        <f>(IC147/(IC147+IA147))</f>
        <v>6.1489810260014058E-2</v>
      </c>
      <c r="IE147" s="27"/>
      <c r="IF147" s="27"/>
      <c r="IG147" s="29" t="e">
        <f>IG145/IG144*100-100</f>
        <v>#DIV/0!</v>
      </c>
      <c r="IH147" s="60" t="e">
        <f>IH145/IH144*100-100</f>
        <v>#DIV/0!</v>
      </c>
      <c r="II147" s="26">
        <f>SUM(II140:II146)</f>
        <v>1</v>
      </c>
      <c r="IJ147" s="27">
        <f>SUM(IJ140:IJ146)</f>
        <v>0</v>
      </c>
      <c r="IK147" s="27"/>
      <c r="IL147" s="27"/>
      <c r="IM147" s="27">
        <f>SUM(IM140:IM146)</f>
        <v>2637</v>
      </c>
      <c r="IN147" s="28">
        <f>((IM147+IO147)/7)/IK146</f>
        <v>0.65939479239971843</v>
      </c>
      <c r="IO147" s="27">
        <f>SUM(IO140:IO146)</f>
        <v>174</v>
      </c>
      <c r="IP147" s="28">
        <f>(IO147/(IO147+IM147))</f>
        <v>6.1899679829242264E-2</v>
      </c>
      <c r="IQ147" s="27"/>
      <c r="IR147" s="27"/>
      <c r="IS147" s="29" t="e">
        <f>IS145/IS144*100-100</f>
        <v>#DIV/0!</v>
      </c>
      <c r="IT147" s="60" t="e">
        <f>IT145/IT144*100-100</f>
        <v>#DIV/0!</v>
      </c>
      <c r="IU147" s="26">
        <f>SUM(IU140:IU146)</f>
        <v>0</v>
      </c>
      <c r="IV147" s="27">
        <f>SUM(IV140:IV146)</f>
        <v>0</v>
      </c>
      <c r="IW147" s="27"/>
      <c r="IX147" s="27"/>
      <c r="IY147" s="27">
        <f>SUM(IY140:IY146)</f>
        <v>0</v>
      </c>
      <c r="IZ147" s="28" t="e">
        <f>((IY147+JA147)/7)/IW146</f>
        <v>#DIV/0!</v>
      </c>
      <c r="JA147" s="27">
        <f>SUM(JA140:JA146)</f>
        <v>0</v>
      </c>
      <c r="JB147" s="28" t="e">
        <f>(JA147/(JA147+IY147))</f>
        <v>#DIV/0!</v>
      </c>
      <c r="JC147" s="27"/>
      <c r="JD147" s="27"/>
      <c r="JE147" s="29" t="e">
        <f>JE145/JE144*100-100</f>
        <v>#DIV/0!</v>
      </c>
      <c r="JF147" s="60" t="e">
        <f>JF145/JF144*100-100</f>
        <v>#DIV/0!</v>
      </c>
      <c r="JG147" s="26">
        <f t="shared" si="2176"/>
        <v>40</v>
      </c>
      <c r="JH147" s="443">
        <f t="shared" si="2177"/>
        <v>3</v>
      </c>
      <c r="JI147" s="378">
        <f t="shared" ref="JI147:JJ147" si="2268">SUM(JI139:JI146)</f>
        <v>78668</v>
      </c>
      <c r="JJ147" s="27">
        <f t="shared" si="2268"/>
        <v>6951</v>
      </c>
      <c r="JK147" s="27">
        <f t="shared" si="2179"/>
        <v>52175</v>
      </c>
      <c r="JL147" s="80">
        <f t="shared" si="2180"/>
        <v>0.66323028423247066</v>
      </c>
      <c r="JM147" s="15">
        <f t="shared" si="2181"/>
        <v>3364</v>
      </c>
      <c r="JN147" s="48">
        <f t="shared" si="2182"/>
        <v>6.4475323430761858E-2</v>
      </c>
      <c r="JO147" s="49">
        <f t="shared" ref="JO147" si="2269">SUM(JO140:JO146)/7</f>
        <v>61.839999999999989</v>
      </c>
      <c r="JP147" s="50">
        <f t="shared" ref="JP147" si="2270">SUM(JP140:JP146)</f>
        <v>48727</v>
      </c>
      <c r="JQ147" s="397">
        <f t="shared" si="2245"/>
        <v>93.391471011020599</v>
      </c>
      <c r="JR147" s="50">
        <f t="shared" ref="JR147" si="2271">SUM(JR140:JR146)</f>
        <v>1287</v>
      </c>
      <c r="JS147" s="370">
        <f t="shared" si="2099"/>
        <v>0.38258026159334124</v>
      </c>
      <c r="JT147" s="58" t="e">
        <f t="shared" ref="JT147:JU147" si="2272">JT145/JT144*100-100</f>
        <v>#DIV/0!</v>
      </c>
      <c r="JU147" s="318" t="e">
        <f t="shared" si="2272"/>
        <v>#DIV/0!</v>
      </c>
      <c r="JV147" s="410">
        <f t="shared" ref="JV147" si="2273">SUM(G147,I147,S147,U147,AE147,AG147,AQ147,AS147,BC147,BE147,BO147,BQ147,CA147,CC147)/7/SUM(E146,Q146,AC146,AO146,BA146,BM146,BY146)</f>
        <v>0.67134467241247797</v>
      </c>
      <c r="JW147" s="411">
        <f t="shared" ref="JW147" si="2274">SUM(CM147,CO147,CY147,DA147,DK147,DM147,DW147,DY147,EI147,EK147,EU147,EW147,FG147,FI147)/7/SUM(CK146,CW146,DI146,DU146,EG146,ES146,FE146)</f>
        <v>0.65748016405381582</v>
      </c>
      <c r="JX147" s="412">
        <f t="shared" ref="JX147" si="2275">SUM(FS147,FU147,GE147,GG147,GQ147,GS147,HC147,HE147,HO147,HQ147,IA147,IC147,IM147,IO147,)/7/SUM(FQ146,GC146,GO146,HA146,HM146,HY146,IK146)</f>
        <v>0.66407411643600589</v>
      </c>
      <c r="JY147" s="744"/>
      <c r="JZ147" s="691"/>
      <c r="KA147" s="747"/>
      <c r="KB147" s="762"/>
      <c r="KC147" s="764"/>
      <c r="KD147" s="769"/>
      <c r="KE147" s="764"/>
      <c r="KF147" s="769"/>
      <c r="KG147" s="771"/>
      <c r="KH147" s="772"/>
      <c r="KI147" s="418">
        <f t="shared" ref="KI147" si="2276">SUM(KI140:KI146)</f>
        <v>9</v>
      </c>
      <c r="KJ147" s="432">
        <f t="shared" ref="KJ147" si="2277">KI147/KB144</f>
        <v>2.3968042609853529E-3</v>
      </c>
      <c r="KK147" s="418">
        <f t="shared" ref="KK147" si="2278">SUM(KK140:KK146)</f>
        <v>18</v>
      </c>
      <c r="KL147" s="426">
        <f t="shared" ref="KL147" si="2279">KK147/KD144</f>
        <v>4.8064085447263021E-3</v>
      </c>
      <c r="KM147" s="418">
        <f t="shared" ref="KM147" si="2280">SUM(KM140:KM146)</f>
        <v>13</v>
      </c>
      <c r="KN147" s="426">
        <f>KM147/KF144</f>
        <v>3.4574468085106381E-3</v>
      </c>
    </row>
    <row r="148" spans="1:300" ht="21.75" thickBot="1" x14ac:dyDescent="0.3">
      <c r="A148" s="52"/>
      <c r="B148" s="437"/>
      <c r="C148" s="40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2"/>
      <c r="O148" s="40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2"/>
      <c r="AA148" s="40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2"/>
      <c r="AM148" s="40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2"/>
      <c r="AY148" s="40"/>
      <c r="AZ148" s="41"/>
      <c r="BA148" s="41"/>
      <c r="BB148" s="41"/>
      <c r="BC148" s="41"/>
      <c r="BD148" s="41"/>
      <c r="BE148" s="41"/>
      <c r="BF148" s="41"/>
      <c r="BG148" s="41"/>
      <c r="BH148" s="41"/>
      <c r="BI148" s="41"/>
      <c r="BJ148" s="42"/>
      <c r="BK148" s="40"/>
      <c r="BL148" s="41"/>
      <c r="BM148" s="41"/>
      <c r="BN148" s="41"/>
      <c r="BO148" s="41"/>
      <c r="BP148" s="41"/>
      <c r="BQ148" s="41"/>
      <c r="BR148" s="41"/>
      <c r="BS148" s="41"/>
      <c r="BT148" s="41"/>
      <c r="BU148" s="41"/>
      <c r="BV148" s="42"/>
      <c r="BW148" s="40"/>
      <c r="BX148" s="41"/>
      <c r="BY148" s="41"/>
      <c r="BZ148" s="41"/>
      <c r="CA148" s="41"/>
      <c r="CB148" s="41"/>
      <c r="CC148" s="41"/>
      <c r="CD148" s="41"/>
      <c r="CE148" s="41"/>
      <c r="CF148" s="41"/>
      <c r="CG148" s="41"/>
      <c r="CH148" s="42"/>
      <c r="CI148" s="40"/>
      <c r="CJ148" s="41"/>
      <c r="CK148" s="41"/>
      <c r="CL148" s="41"/>
      <c r="CM148" s="41"/>
      <c r="CN148" s="41"/>
      <c r="CO148" s="41"/>
      <c r="CP148" s="41"/>
      <c r="CQ148" s="41"/>
      <c r="CR148" s="41"/>
      <c r="CS148" s="41"/>
      <c r="CT148" s="42"/>
      <c r="CU148" s="40"/>
      <c r="CV148" s="41"/>
      <c r="CW148" s="41"/>
      <c r="CX148" s="41"/>
      <c r="CY148" s="41"/>
      <c r="CZ148" s="41"/>
      <c r="DA148" s="41"/>
      <c r="DB148" s="41"/>
      <c r="DC148" s="41"/>
      <c r="DD148" s="41"/>
      <c r="DE148" s="41"/>
      <c r="DF148" s="42"/>
      <c r="DG148" s="40"/>
      <c r="DH148" s="41"/>
      <c r="DI148" s="41"/>
      <c r="DJ148" s="41"/>
      <c r="DK148" s="41"/>
      <c r="DL148" s="41"/>
      <c r="DM148" s="41"/>
      <c r="DN148" s="41"/>
      <c r="DO148" s="41"/>
      <c r="DP148" s="41"/>
      <c r="DQ148" s="41"/>
      <c r="DR148" s="42"/>
      <c r="DS148" s="40"/>
      <c r="DT148" s="41"/>
      <c r="DU148" s="41"/>
      <c r="DV148" s="41"/>
      <c r="DW148" s="41"/>
      <c r="DX148" s="41"/>
      <c r="DY148" s="41"/>
      <c r="DZ148" s="41"/>
      <c r="EA148" s="41"/>
      <c r="EB148" s="41"/>
      <c r="EC148" s="41"/>
      <c r="ED148" s="42"/>
      <c r="EE148" s="40"/>
      <c r="EF148" s="41"/>
      <c r="EG148" s="41"/>
      <c r="EH148" s="41"/>
      <c r="EI148" s="41"/>
      <c r="EJ148" s="41"/>
      <c r="EK148" s="41"/>
      <c r="EL148" s="41"/>
      <c r="EM148" s="41"/>
      <c r="EN148" s="41"/>
      <c r="EO148" s="41"/>
      <c r="EP148" s="42"/>
      <c r="EQ148" s="40"/>
      <c r="ER148" s="41"/>
      <c r="ES148" s="41"/>
      <c r="ET148" s="41"/>
      <c r="EU148" s="41"/>
      <c r="EV148" s="41"/>
      <c r="EW148" s="41"/>
      <c r="EX148" s="41"/>
      <c r="EY148" s="41"/>
      <c r="EZ148" s="41"/>
      <c r="FA148" s="41"/>
      <c r="FB148" s="42"/>
      <c r="FC148" s="40"/>
      <c r="FD148" s="41"/>
      <c r="FE148" s="41"/>
      <c r="FF148" s="41"/>
      <c r="FG148" s="41"/>
      <c r="FH148" s="41"/>
      <c r="FI148" s="41"/>
      <c r="FJ148" s="41"/>
      <c r="FK148" s="41"/>
      <c r="FL148" s="41"/>
      <c r="FM148" s="41"/>
      <c r="FN148" s="42"/>
      <c r="FO148" s="40"/>
      <c r="FP148" s="41"/>
      <c r="FQ148" s="41"/>
      <c r="FR148" s="41"/>
      <c r="FS148" s="41"/>
      <c r="FT148" s="41"/>
      <c r="FU148" s="41"/>
      <c r="FV148" s="41"/>
      <c r="FW148" s="41"/>
      <c r="FX148" s="41"/>
      <c r="FY148" s="41"/>
      <c r="FZ148" s="42"/>
      <c r="GA148" s="40"/>
      <c r="GB148" s="41"/>
      <c r="GC148" s="41"/>
      <c r="GD148" s="41"/>
      <c r="GE148" s="41"/>
      <c r="GF148" s="41"/>
      <c r="GG148" s="41"/>
      <c r="GH148" s="41"/>
      <c r="GI148" s="41"/>
      <c r="GJ148" s="41"/>
      <c r="GK148" s="41"/>
      <c r="GL148" s="42"/>
      <c r="GM148" s="40"/>
      <c r="GN148" s="41"/>
      <c r="GO148" s="41"/>
      <c r="GP148" s="41"/>
      <c r="GQ148" s="41"/>
      <c r="GR148" s="41"/>
      <c r="GS148" s="41"/>
      <c r="GT148" s="41"/>
      <c r="GU148" s="41"/>
      <c r="GV148" s="41"/>
      <c r="GW148" s="41"/>
      <c r="GX148" s="42"/>
      <c r="GY148" s="40"/>
      <c r="GZ148" s="41"/>
      <c r="HA148" s="41"/>
      <c r="HB148" s="41"/>
      <c r="HC148" s="41"/>
      <c r="HD148" s="41"/>
      <c r="HE148" s="41"/>
      <c r="HF148" s="41"/>
      <c r="HG148" s="41"/>
      <c r="HH148" s="41"/>
      <c r="HI148" s="41"/>
      <c r="HJ148" s="42"/>
      <c r="HK148" s="40"/>
      <c r="HL148" s="41"/>
      <c r="HM148" s="41"/>
      <c r="HN148" s="41"/>
      <c r="HO148" s="41"/>
      <c r="HP148" s="41"/>
      <c r="HQ148" s="41"/>
      <c r="HR148" s="41"/>
      <c r="HS148" s="41"/>
      <c r="HT148" s="41"/>
      <c r="HU148" s="41"/>
      <c r="HV148" s="42"/>
      <c r="HW148" s="40"/>
      <c r="HX148" s="41"/>
      <c r="HY148" s="41"/>
      <c r="HZ148" s="41"/>
      <c r="IA148" s="41"/>
      <c r="IB148" s="41"/>
      <c r="IC148" s="41"/>
      <c r="ID148" s="41"/>
      <c r="IE148" s="41"/>
      <c r="IF148" s="41"/>
      <c r="IG148" s="41"/>
      <c r="IH148" s="42"/>
      <c r="II148" s="40"/>
      <c r="IJ148" s="41"/>
      <c r="IK148" s="41"/>
      <c r="IL148" s="41"/>
      <c r="IM148" s="41"/>
      <c r="IN148" s="41"/>
      <c r="IO148" s="41"/>
      <c r="IP148" s="41"/>
      <c r="IQ148" s="41"/>
      <c r="IR148" s="41"/>
      <c r="IS148" s="41"/>
      <c r="IT148" s="42"/>
      <c r="IU148" s="40"/>
      <c r="IV148" s="41"/>
      <c r="IW148" s="41"/>
      <c r="IX148" s="41"/>
      <c r="IY148" s="41"/>
      <c r="IZ148" s="41"/>
      <c r="JA148" s="41"/>
      <c r="JB148" s="41"/>
      <c r="JC148" s="41"/>
      <c r="JD148" s="41"/>
      <c r="JE148" s="41"/>
      <c r="JF148" s="42"/>
      <c r="JG148" s="444">
        <f t="shared" ref="JG148" si="2281">JG147/JI140</f>
        <v>3.5536602700781805E-3</v>
      </c>
      <c r="JH148" s="445">
        <f t="shared" ref="JH148" si="2282">JH147/JJ137</f>
        <v>3.015075376884422E-3</v>
      </c>
      <c r="JI148" s="3"/>
      <c r="JJ148" s="4"/>
      <c r="JK148" s="4"/>
      <c r="JL148" s="374"/>
      <c r="JM148" s="4"/>
      <c r="JN148" s="4"/>
      <c r="JO148" s="4"/>
      <c r="JP148" s="375"/>
      <c r="JQ148" s="4"/>
      <c r="JR148" s="4"/>
      <c r="JS148" s="376"/>
      <c r="JT148" s="4"/>
      <c r="JU148" s="400"/>
      <c r="JV148" s="701"/>
      <c r="JW148" s="702"/>
      <c r="JX148" s="703"/>
      <c r="JY148" s="639"/>
      <c r="JZ148" s="640"/>
      <c r="KA148" s="641"/>
      <c r="KB148" s="752"/>
      <c r="KC148" s="753"/>
      <c r="KD148" s="753"/>
      <c r="KE148" s="753"/>
      <c r="KF148" s="753"/>
      <c r="KG148" s="753"/>
      <c r="KH148" s="754"/>
      <c r="KI148" s="416"/>
      <c r="KJ148" s="420"/>
      <c r="KK148" s="416"/>
      <c r="KL148" s="417"/>
      <c r="KM148" s="416"/>
      <c r="KN148" s="417"/>
    </row>
    <row r="149" spans="1:300" x14ac:dyDescent="0.25">
      <c r="A149" s="736">
        <v>41</v>
      </c>
      <c r="B149" s="435">
        <f>B146+1</f>
        <v>45708</v>
      </c>
      <c r="C149" s="32"/>
      <c r="D149" s="33"/>
      <c r="E149" s="33">
        <f>E146-C149</f>
        <v>595</v>
      </c>
      <c r="F149" s="33">
        <f>F146-D149</f>
        <v>54</v>
      </c>
      <c r="G149" s="33">
        <v>406</v>
      </c>
      <c r="H149" s="34">
        <f t="shared" ref="H149:H155" si="2283">((G149+I149)/E149)</f>
        <v>0.72268907563025209</v>
      </c>
      <c r="I149" s="33">
        <v>24</v>
      </c>
      <c r="J149" s="34">
        <f t="shared" ref="J149:J155" si="2284">I149/(G149+I149)</f>
        <v>5.5813953488372092E-2</v>
      </c>
      <c r="K149" s="35"/>
      <c r="L149" s="33"/>
      <c r="M149" s="33"/>
      <c r="N149" s="36"/>
      <c r="O149" s="32"/>
      <c r="P149" s="33"/>
      <c r="Q149" s="33">
        <f>Q146-O149</f>
        <v>611</v>
      </c>
      <c r="R149" s="33">
        <f>R146-P149</f>
        <v>55</v>
      </c>
      <c r="S149" s="33">
        <v>395</v>
      </c>
      <c r="T149" s="34">
        <f t="shared" ref="T149:T155" si="2285">((S149+U149)/Q149)</f>
        <v>0.68248772504091648</v>
      </c>
      <c r="U149" s="33">
        <v>22</v>
      </c>
      <c r="V149" s="34">
        <f t="shared" ref="V149:V155" si="2286">U149/(S149+U149)</f>
        <v>5.2757793764988008E-2</v>
      </c>
      <c r="W149" s="35"/>
      <c r="X149" s="33"/>
      <c r="Y149" s="33"/>
      <c r="Z149" s="36"/>
      <c r="AA149" s="32">
        <v>1</v>
      </c>
      <c r="AB149" s="33"/>
      <c r="AC149" s="33">
        <f>AC146-AA149</f>
        <v>609</v>
      </c>
      <c r="AD149" s="33">
        <f>AD146-AB149</f>
        <v>54</v>
      </c>
      <c r="AE149" s="33">
        <v>379</v>
      </c>
      <c r="AF149" s="34">
        <f t="shared" ref="AF149:AF155" si="2287">((AE149+AG149)/AC149)</f>
        <v>0.65681444991789817</v>
      </c>
      <c r="AG149" s="33">
        <v>21</v>
      </c>
      <c r="AH149" s="34">
        <f t="shared" ref="AH149:AH155" si="2288">AG149/(AE149+AG149)</f>
        <v>5.2499999999999998E-2</v>
      </c>
      <c r="AI149" s="35"/>
      <c r="AJ149" s="33"/>
      <c r="AK149" s="33"/>
      <c r="AL149" s="36"/>
      <c r="AM149" s="32">
        <v>1</v>
      </c>
      <c r="AN149" s="33"/>
      <c r="AO149" s="33">
        <f>AO146-AM149</f>
        <v>127</v>
      </c>
      <c r="AP149" s="33">
        <f>AP146-AN149</f>
        <v>13</v>
      </c>
      <c r="AQ149" s="33">
        <v>80</v>
      </c>
      <c r="AR149" s="34">
        <f t="shared" ref="AR149:AR155" si="2289">((AQ149+AS149)/AO149)</f>
        <v>0.68503937007874016</v>
      </c>
      <c r="AS149" s="33">
        <v>7</v>
      </c>
      <c r="AT149" s="34">
        <f t="shared" ref="AT149:AT155" si="2290">AS149/(AQ149+AS149)</f>
        <v>8.0459770114942528E-2</v>
      </c>
      <c r="AU149" s="35"/>
      <c r="AV149" s="33"/>
      <c r="AW149" s="33"/>
      <c r="AX149" s="36"/>
      <c r="AY149" s="32"/>
      <c r="AZ149" s="33"/>
      <c r="BA149" s="33">
        <f>BA146-AY149</f>
        <v>600</v>
      </c>
      <c r="BB149" s="33">
        <f>BB146-AZ149</f>
        <v>55</v>
      </c>
      <c r="BC149" s="33">
        <v>388</v>
      </c>
      <c r="BD149" s="34">
        <f t="shared" ref="BD149:BD155" si="2291">((BC149+BE149)/BA149)</f>
        <v>0.68333333333333335</v>
      </c>
      <c r="BE149" s="33">
        <v>22</v>
      </c>
      <c r="BF149" s="34">
        <f t="shared" ref="BF149:BF155" si="2292">BE149/(BC149+BE149)</f>
        <v>5.3658536585365853E-2</v>
      </c>
      <c r="BG149" s="35"/>
      <c r="BH149" s="33"/>
      <c r="BI149" s="33"/>
      <c r="BJ149" s="36"/>
      <c r="BK149" s="32"/>
      <c r="BL149" s="33"/>
      <c r="BM149" s="33">
        <f>BM146-BK149</f>
        <v>603</v>
      </c>
      <c r="BN149" s="33">
        <f>BN146-BL149</f>
        <v>53</v>
      </c>
      <c r="BO149" s="33">
        <v>387</v>
      </c>
      <c r="BP149" s="34">
        <f t="shared" ref="BP149:BP155" si="2293">((BO149+BQ149)/BM149)</f>
        <v>0.65671641791044777</v>
      </c>
      <c r="BQ149" s="33">
        <v>9</v>
      </c>
      <c r="BR149" s="34">
        <f t="shared" ref="BR149:BR155" si="2294">BQ149/(BO149+BQ149)</f>
        <v>2.2727272727272728E-2</v>
      </c>
      <c r="BS149" s="35"/>
      <c r="BT149" s="33"/>
      <c r="BU149" s="33"/>
      <c r="BV149" s="36"/>
      <c r="BW149" s="32">
        <v>1</v>
      </c>
      <c r="BX149" s="33"/>
      <c r="BY149" s="33">
        <f>BY146-BW149</f>
        <v>598</v>
      </c>
      <c r="BZ149" s="33">
        <f>BZ146-BX149</f>
        <v>55</v>
      </c>
      <c r="CA149" s="33">
        <v>332</v>
      </c>
      <c r="CB149" s="34">
        <f t="shared" ref="CB149:CB155" si="2295">((CA149+CC149)/BY149)</f>
        <v>0.617056856187291</v>
      </c>
      <c r="CC149" s="33">
        <v>37</v>
      </c>
      <c r="CD149" s="34">
        <f t="shared" ref="CD149:CD155" si="2296">CC149/(CA149+CC149)</f>
        <v>0.1002710027100271</v>
      </c>
      <c r="CE149" s="35"/>
      <c r="CF149" s="33"/>
      <c r="CG149" s="33"/>
      <c r="CH149" s="36"/>
      <c r="CI149" s="32"/>
      <c r="CJ149" s="33"/>
      <c r="CK149" s="33">
        <f>CK146-CI149</f>
        <v>591</v>
      </c>
      <c r="CL149" s="33">
        <f>CL146-CJ149</f>
        <v>51</v>
      </c>
      <c r="CM149" s="33">
        <v>361</v>
      </c>
      <c r="CN149" s="34">
        <f t="shared" ref="CN149:CN155" si="2297">((CM149+CO149)/CK149)</f>
        <v>0.66159052453468692</v>
      </c>
      <c r="CO149" s="33">
        <v>30</v>
      </c>
      <c r="CP149" s="34">
        <f t="shared" ref="CP149:CP155" si="2298">CO149/(CM149+CO149)</f>
        <v>7.6726342710997444E-2</v>
      </c>
      <c r="CQ149" s="35"/>
      <c r="CR149" s="33"/>
      <c r="CS149" s="33"/>
      <c r="CT149" s="36"/>
      <c r="CU149" s="32"/>
      <c r="CV149" s="33">
        <v>1</v>
      </c>
      <c r="CW149" s="33">
        <f>CW146-CU149</f>
        <v>601</v>
      </c>
      <c r="CX149" s="33">
        <f>CX146-CV149</f>
        <v>49</v>
      </c>
      <c r="CY149" s="33">
        <v>350</v>
      </c>
      <c r="CZ149" s="34">
        <f t="shared" ref="CZ149:CZ155" si="2299">((CY149+DA149)/CW149)</f>
        <v>0.63061564059900166</v>
      </c>
      <c r="DA149" s="33">
        <v>29</v>
      </c>
      <c r="DB149" s="34">
        <f t="shared" ref="DB149:DB155" si="2300">DA149/(CY149+DA149)</f>
        <v>7.6517150395778361E-2</v>
      </c>
      <c r="DC149" s="35"/>
      <c r="DD149" s="33"/>
      <c r="DE149" s="33"/>
      <c r="DF149" s="36"/>
      <c r="DG149" s="32">
        <v>1</v>
      </c>
      <c r="DH149" s="33"/>
      <c r="DI149" s="33">
        <f>DI146-DG149</f>
        <v>600</v>
      </c>
      <c r="DJ149" s="33">
        <f>DJ146-DH149</f>
        <v>50</v>
      </c>
      <c r="DK149" s="33">
        <v>357</v>
      </c>
      <c r="DL149" s="34">
        <f t="shared" ref="DL149:DL155" si="2301">((DK149+DM149)/DI149)</f>
        <v>0.65666666666666662</v>
      </c>
      <c r="DM149" s="33">
        <v>37</v>
      </c>
      <c r="DN149" s="34">
        <f t="shared" ref="DN149:DN155" si="2302">DM149/(DK149+DM149)</f>
        <v>9.3908629441624369E-2</v>
      </c>
      <c r="DO149" s="35"/>
      <c r="DP149" s="33"/>
      <c r="DQ149" s="33"/>
      <c r="DR149" s="36"/>
      <c r="DS149" s="32"/>
      <c r="DT149" s="33"/>
      <c r="DU149" s="33">
        <f>DU146-DS149</f>
        <v>133</v>
      </c>
      <c r="DV149" s="33">
        <f>DV146-DT149</f>
        <v>8</v>
      </c>
      <c r="DW149" s="33">
        <v>84</v>
      </c>
      <c r="DX149" s="34">
        <f t="shared" ref="DX149:DX155" si="2303">((DW149+DY149)/DU149)</f>
        <v>0.66165413533834583</v>
      </c>
      <c r="DY149" s="33">
        <v>4</v>
      </c>
      <c r="DZ149" s="34">
        <f t="shared" ref="DZ149:DZ155" si="2304">DY149/(DW149+DY149)</f>
        <v>4.5454545454545456E-2</v>
      </c>
      <c r="EA149" s="35"/>
      <c r="EB149" s="33"/>
      <c r="EC149" s="33"/>
      <c r="ED149" s="36"/>
      <c r="EE149" s="32"/>
      <c r="EF149" s="33"/>
      <c r="EG149" s="33">
        <f>EG146-EE149</f>
        <v>603</v>
      </c>
      <c r="EH149" s="33">
        <f>EH146-EF149</f>
        <v>51</v>
      </c>
      <c r="EI149" s="33">
        <v>366</v>
      </c>
      <c r="EJ149" s="34">
        <f t="shared" ref="EJ149:EJ155" si="2305">((EI149+EK149)/EG149)</f>
        <v>0.66666666666666663</v>
      </c>
      <c r="EK149" s="33">
        <v>36</v>
      </c>
      <c r="EL149" s="34">
        <f t="shared" ref="EL149:EL155" si="2306">EK149/(EI149+EK149)</f>
        <v>8.9552238805970144E-2</v>
      </c>
      <c r="EM149" s="35"/>
      <c r="EN149" s="33"/>
      <c r="EO149" s="33"/>
      <c r="EP149" s="36"/>
      <c r="EQ149" s="32"/>
      <c r="ER149" s="33"/>
      <c r="ES149" s="33">
        <f>ES146-EQ149</f>
        <v>602</v>
      </c>
      <c r="ET149" s="33">
        <f>ET146-ER149</f>
        <v>51</v>
      </c>
      <c r="EU149" s="33">
        <v>381</v>
      </c>
      <c r="EV149" s="34">
        <f t="shared" ref="EV149:EV155" si="2307">((EU149+EW149)/ES149)</f>
        <v>0.66943521594684385</v>
      </c>
      <c r="EW149" s="33">
        <v>22</v>
      </c>
      <c r="EX149" s="34">
        <f t="shared" ref="EX149:EX155" si="2308">EW149/(EU149+EW149)</f>
        <v>5.4590570719602979E-2</v>
      </c>
      <c r="EY149" s="35"/>
      <c r="EZ149" s="33"/>
      <c r="FA149" s="33"/>
      <c r="FB149" s="36"/>
      <c r="FC149" s="32"/>
      <c r="FD149" s="33"/>
      <c r="FE149" s="33">
        <f>FE146-FC149</f>
        <v>596</v>
      </c>
      <c r="FF149" s="33">
        <f>FF146-FD149</f>
        <v>52</v>
      </c>
      <c r="FG149" s="33">
        <v>365</v>
      </c>
      <c r="FH149" s="34">
        <f t="shared" ref="FH149:FH155" si="2309">((FG149+FI149)/FE149)</f>
        <v>0.65100671140939592</v>
      </c>
      <c r="FI149" s="33">
        <v>23</v>
      </c>
      <c r="FJ149" s="34">
        <f t="shared" ref="FJ149:FJ155" si="2310">FI149/(FG149+FI149)</f>
        <v>5.9278350515463915E-2</v>
      </c>
      <c r="FK149" s="35"/>
      <c r="FL149" s="33"/>
      <c r="FM149" s="33"/>
      <c r="FN149" s="36"/>
      <c r="FO149" s="32"/>
      <c r="FP149" s="33"/>
      <c r="FQ149" s="33">
        <f>FQ146-FO149</f>
        <v>605</v>
      </c>
      <c r="FR149" s="33">
        <f>FR146-FP149</f>
        <v>55</v>
      </c>
      <c r="FS149" s="33">
        <v>363</v>
      </c>
      <c r="FT149" s="34">
        <f t="shared" ref="FT149:FT155" si="2311">((FS149+FU149)/FQ149)</f>
        <v>0.66115702479338845</v>
      </c>
      <c r="FU149" s="33">
        <v>37</v>
      </c>
      <c r="FV149" s="34">
        <f t="shared" ref="FV149:FV155" si="2312">FU149/(FS149+FU149)</f>
        <v>9.2499999999999999E-2</v>
      </c>
      <c r="FW149" s="35"/>
      <c r="FX149" s="33"/>
      <c r="FY149" s="33"/>
      <c r="FZ149" s="36"/>
      <c r="GA149" s="32"/>
      <c r="GB149" s="33"/>
      <c r="GC149" s="33">
        <f>GC146-GA149</f>
        <v>603</v>
      </c>
      <c r="GD149" s="33">
        <f>GD146-GB149</f>
        <v>55</v>
      </c>
      <c r="GE149" s="33">
        <v>400</v>
      </c>
      <c r="GF149" s="34">
        <f t="shared" ref="GF149:GF155" si="2313">((GE149+GG149)/GC149)</f>
        <v>0.69320066334991703</v>
      </c>
      <c r="GG149" s="33">
        <v>18</v>
      </c>
      <c r="GH149" s="34">
        <f t="shared" ref="GH149:GH155" si="2314">GG149/(GE149+GG149)</f>
        <v>4.3062200956937802E-2</v>
      </c>
      <c r="GI149" s="35"/>
      <c r="GJ149" s="33"/>
      <c r="GK149" s="33"/>
      <c r="GL149" s="36"/>
      <c r="GM149" s="32"/>
      <c r="GN149" s="33"/>
      <c r="GO149" s="33">
        <f>GO146-GM149</f>
        <v>608</v>
      </c>
      <c r="GP149" s="33">
        <f>GP146-GN149</f>
        <v>55</v>
      </c>
      <c r="GQ149" s="33">
        <v>375</v>
      </c>
      <c r="GR149" s="34">
        <f t="shared" ref="GR149:GR155" si="2315">((GQ149+GS149)/GO149)</f>
        <v>0.64473684210526316</v>
      </c>
      <c r="GS149" s="33">
        <v>17</v>
      </c>
      <c r="GT149" s="34">
        <f t="shared" ref="GT149:GT155" si="2316">GS149/(GQ149+GS149)</f>
        <v>4.336734693877551E-2</v>
      </c>
      <c r="GU149" s="35"/>
      <c r="GV149" s="33"/>
      <c r="GW149" s="33"/>
      <c r="GX149" s="36"/>
      <c r="GY149" s="32"/>
      <c r="GZ149" s="33"/>
      <c r="HA149" s="33">
        <f>HA146-GY149</f>
        <v>106</v>
      </c>
      <c r="HB149" s="33">
        <f>HB146-GZ149</f>
        <v>12</v>
      </c>
      <c r="HC149" s="33">
        <v>66</v>
      </c>
      <c r="HD149" s="34">
        <f t="shared" ref="HD149:HD155" si="2317">((HC149+HE149)/HA149)</f>
        <v>0.660377358490566</v>
      </c>
      <c r="HE149" s="33">
        <v>4</v>
      </c>
      <c r="HF149" s="34">
        <f t="shared" ref="HF149:HF155" si="2318">HE149/(HC149+HE149)</f>
        <v>5.7142857142857141E-2</v>
      </c>
      <c r="HG149" s="35"/>
      <c r="HH149" s="33"/>
      <c r="HI149" s="33"/>
      <c r="HJ149" s="36"/>
      <c r="HK149" s="32"/>
      <c r="HL149" s="33"/>
      <c r="HM149" s="33">
        <f>HM146-HK149</f>
        <v>612</v>
      </c>
      <c r="HN149" s="33">
        <f>HN146-HL149</f>
        <v>54</v>
      </c>
      <c r="HO149" s="33">
        <v>386</v>
      </c>
      <c r="HP149" s="34">
        <f t="shared" ref="HP149:HP155" si="2319">((HO149+HQ149)/HM149)</f>
        <v>0.67647058823529416</v>
      </c>
      <c r="HQ149" s="33">
        <v>28</v>
      </c>
      <c r="HR149" s="34">
        <f t="shared" ref="HR149:HR155" si="2320">HQ149/(HO149+HQ149)</f>
        <v>6.7632850241545889E-2</v>
      </c>
      <c r="HS149" s="35"/>
      <c r="HT149" s="33"/>
      <c r="HU149" s="33"/>
      <c r="HV149" s="36"/>
      <c r="HW149" s="32"/>
      <c r="HX149" s="33"/>
      <c r="HY149" s="33">
        <f>HY146-HW149</f>
        <v>604</v>
      </c>
      <c r="HZ149" s="33">
        <f>HZ146-HX149</f>
        <v>54</v>
      </c>
      <c r="IA149" s="33">
        <v>391</v>
      </c>
      <c r="IB149" s="34">
        <f t="shared" ref="IB149:IB155" si="2321">((IA149+IC149)/HY149)</f>
        <v>0.68046357615894038</v>
      </c>
      <c r="IC149" s="33">
        <v>20</v>
      </c>
      <c r="ID149" s="34">
        <f t="shared" ref="ID149:ID155" si="2322">IC149/(IA149+IC149)</f>
        <v>4.8661800486618008E-2</v>
      </c>
      <c r="IE149" s="35"/>
      <c r="IF149" s="33"/>
      <c r="IG149" s="33"/>
      <c r="IH149" s="36"/>
      <c r="II149" s="32"/>
      <c r="IJ149" s="33"/>
      <c r="IK149" s="33">
        <f>IK146-II149</f>
        <v>609</v>
      </c>
      <c r="IL149" s="33">
        <f>IL146-IJ149</f>
        <v>55</v>
      </c>
      <c r="IM149" s="33">
        <v>356</v>
      </c>
      <c r="IN149" s="34">
        <f t="shared" ref="IN149:IN155" si="2323">((IM149+IO149)/IK149)</f>
        <v>0.63711001642036125</v>
      </c>
      <c r="IO149" s="33">
        <v>32</v>
      </c>
      <c r="IP149" s="34">
        <f t="shared" ref="IP149:IP155" si="2324">IO149/(IM149+IO149)</f>
        <v>8.247422680412371E-2</v>
      </c>
      <c r="IQ149" s="35"/>
      <c r="IR149" s="33"/>
      <c r="IS149" s="33"/>
      <c r="IT149" s="36"/>
      <c r="IU149" s="32"/>
      <c r="IV149" s="33"/>
      <c r="IW149" s="33">
        <f>IW146-IU149</f>
        <v>0</v>
      </c>
      <c r="IX149" s="33">
        <f>IX146-IV149</f>
        <v>0</v>
      </c>
      <c r="IY149" s="33"/>
      <c r="IZ149" s="34" t="e">
        <f t="shared" ref="IZ149:IZ155" si="2325">((IY149+JA149)/IW149)</f>
        <v>#DIV/0!</v>
      </c>
      <c r="JA149" s="33"/>
      <c r="JB149" s="34" t="e">
        <f t="shared" ref="JB149:JB155" si="2326">JA149/(IY149+JA149)</f>
        <v>#DIV/0!</v>
      </c>
      <c r="JC149" s="35"/>
      <c r="JD149" s="33"/>
      <c r="JE149" s="33"/>
      <c r="JF149" s="36"/>
      <c r="JG149" s="32">
        <f t="shared" ref="JG149:JG156" si="2327">+C149+O149+AA149+AM149+AY149+BK149+BW149+CI149+CU149+DG149+DS149+EE149+EQ149+FC149+GA149+GM149+GY149+HK149+HW149+II149+FO149+IU149</f>
        <v>4</v>
      </c>
      <c r="JH149" s="36">
        <f t="shared" ref="JH149:JH156" si="2328">+D149+P149+AB149+AN149+AZ149+BL149+BX149+CJ149+CV149+DH149+DT149+EF149+ER149+FD149+GB149+GN149+GZ149+HL149+HX149+IJ149+FP149+IV149</f>
        <v>1</v>
      </c>
      <c r="JI149" s="372">
        <f t="shared" ref="JI149:JI155" si="2329">+E149+Q149+AC149+AO149+BA149+BM149+BY149+CK149+CW149+DI149+DU149+EG149+ES149+FE149+GC149+GO149+HA149+HM149+HY149+FQ149+IK149</f>
        <v>11216</v>
      </c>
      <c r="JJ149" s="11">
        <f t="shared" si="1776"/>
        <v>991</v>
      </c>
      <c r="JK149" s="33">
        <f t="shared" ref="JK149:JK156" si="2330">+G149+S149+AE149+AQ149+BC149+BO149+CA149+CM149+CY149+DK149+DW149+EI149+EU149+FG149+GE149+GQ149+HC149+HO149+I149+U149+AG149+AS149+BE149+BQ149+CC149+CO149+DA149+DM149+DY149+EK149+EW149+FI149+GG149+GS149+HE149+HQ149+IA149+IC149+FS149+FU149+IM149+IO149</f>
        <v>7447</v>
      </c>
      <c r="JL149" s="78">
        <f t="shared" ref="JL149:JL156" si="2331">+(JK149)/JI149</f>
        <v>0.66396219686162627</v>
      </c>
      <c r="JM149" s="15">
        <f t="shared" ref="JM149:JM156" si="2332">+I149+U149+AG149+AS149+BE149+BQ149+CC149+CO149+DA149+DM149+DY149+EK149+EW149+FI149+GG149+GS149+HE149+HQ149+IC149+IO149+FU149</f>
        <v>479</v>
      </c>
      <c r="JN149" s="34">
        <f t="shared" ref="JN149:JN156" si="2333">+(JM149/(JK149))</f>
        <v>6.4321203169061369E-2</v>
      </c>
      <c r="JO149" s="45">
        <v>62.2</v>
      </c>
      <c r="JP149" s="46">
        <v>6991</v>
      </c>
      <c r="JQ149" s="45">
        <f t="shared" si="2245"/>
        <v>93.876728884114414</v>
      </c>
      <c r="JR149" s="45">
        <v>192</v>
      </c>
      <c r="JS149" s="366">
        <f t="shared" ref="JS149" si="2334">JR149/JM149</f>
        <v>0.40083507306889354</v>
      </c>
      <c r="JT149" s="44"/>
      <c r="JU149" s="284"/>
      <c r="JV149" s="402">
        <f t="shared" ref="JV149:JV155" si="2335">SUM(G149,I149,S149,U149,AE149,AG149,AQ149,AS149,BC149,BE149,BO149,BQ149,CA149,CC149)/SUM(E149,Q149,AC149,AO149,BA149,BM149,BY149)</f>
        <v>0.67031792679668711</v>
      </c>
      <c r="JW149" s="403">
        <f t="shared" ref="JW149:JW155" si="2336">SUM(CM149,CO149,CY149,DA149,DK149,DM149,DW149,DY149,EI149,EK149,EU149,EW149,FG149,FI149)/SUM(CK149,CW149,DI149,DU149,EG149,ES149,FE149)</f>
        <v>0.6561996779388084</v>
      </c>
      <c r="JX149" s="405">
        <f t="shared" ref="JX149:JX155" si="2337">SUM(FS149,FU149,GE149,GG149,GQ149,GS149,HC149,HE149,HO149,HQ149,IA149,IC149,IM149,IO149,)/SUM(FQ149,GC149,GO149,HA149,HM149,HY149,IK149)</f>
        <v>0.66533226581265015</v>
      </c>
      <c r="JY149" s="742">
        <f t="shared" ref="JY149" si="2338">SUM(I156,U156,AG156,AS156,BE156,BQ156,CC156)/SUM(G156,I156,S156,U156,AE156,AG156,AQ156,AS156,BC156,BE156,BO156,BQ156,CA156,CC156)</f>
        <v>6.6207535158284619E-2</v>
      </c>
      <c r="JZ149" s="689">
        <f t="shared" ref="JZ149" si="2339">SUM(CO156,DA156,DM156,DY156,EK156,EW156,FI156)/SUM(CM156,CO156,CY156,DA156,DK156,DM156,DW156,DY156,EI156,EK156,EU156,EW156,FG156,FI156)</f>
        <v>6.6951138890558329E-2</v>
      </c>
      <c r="KA149" s="745">
        <f t="shared" ref="KA149" si="2340">SUM(,FU156,GG156,GS156,HE156,HQ156,IC156,IO156)/SUM(FU156,FS156,GG156,GE156,GS156,GQ156,HE156,HC156,HQ156,HO156,IC156,IA156,IO156,IM156)</f>
        <v>6.230348200768604E-2</v>
      </c>
      <c r="KB149" s="724">
        <f t="shared" ref="KB149" si="2341">KB151/KB153</f>
        <v>4.0042712226374799E-3</v>
      </c>
      <c r="KC149" s="720"/>
      <c r="KD149" s="720">
        <f t="shared" ref="KD149" si="2342">KD151/KD153</f>
        <v>3.2197477864233967E-3</v>
      </c>
      <c r="KE149" s="720"/>
      <c r="KF149" s="720">
        <f t="shared" ref="KF149" si="2343">KF151/KF153</f>
        <v>2.9356818788364024E-3</v>
      </c>
      <c r="KG149" s="755"/>
      <c r="KH149" s="757" t="s">
        <v>68</v>
      </c>
      <c r="KI149" s="419">
        <f t="shared" ref="KI149:KI155" si="2344">C149+AA149+AM149+AY149+BK149+BW149</f>
        <v>3</v>
      </c>
      <c r="KJ149" s="427">
        <f t="shared" ref="KJ149" si="2345">KI149/KB153</f>
        <v>8.0085424452749595E-4</v>
      </c>
      <c r="KK149" s="419">
        <f t="shared" ref="KK149:KK155" si="2346">CI149+CU149+DG149+EE149+EQ149+FC149+DS149</f>
        <v>1</v>
      </c>
      <c r="KL149" s="424">
        <f t="shared" ref="KL149" si="2347">KK149/KD153</f>
        <v>2.6831231553528306E-4</v>
      </c>
      <c r="KM149" s="419">
        <f t="shared" ref="KM149:KM155" si="2348">FO149+GA149+GM149+GY149+HK149+HW149+II149</f>
        <v>0</v>
      </c>
      <c r="KN149" s="424">
        <f>KM149/KF153</f>
        <v>0</v>
      </c>
    </row>
    <row r="150" spans="1:300" ht="19.5" thickBot="1" x14ac:dyDescent="0.3">
      <c r="A150" s="734"/>
      <c r="B150" s="436">
        <f t="shared" ref="B150:B155" si="2349">+B149+1</f>
        <v>45709</v>
      </c>
      <c r="C150" s="10"/>
      <c r="D150" s="11"/>
      <c r="E150" s="61">
        <f t="shared" ref="E150:E155" si="2350">E149-C150</f>
        <v>595</v>
      </c>
      <c r="F150" s="61">
        <f t="shared" ref="F150:F155" si="2351">F149-D150</f>
        <v>54</v>
      </c>
      <c r="G150" s="11">
        <v>391</v>
      </c>
      <c r="H150" s="12">
        <f t="shared" si="2283"/>
        <v>0.70084033613445373</v>
      </c>
      <c r="I150" s="11">
        <v>26</v>
      </c>
      <c r="J150" s="12">
        <f t="shared" si="2284"/>
        <v>6.235011990407674E-2</v>
      </c>
      <c r="K150" s="13"/>
      <c r="L150" s="11"/>
      <c r="M150" s="11"/>
      <c r="N150" s="14"/>
      <c r="O150" s="10"/>
      <c r="P150" s="11"/>
      <c r="Q150" s="61">
        <f t="shared" ref="Q150:Q155" si="2352">Q149-O150</f>
        <v>611</v>
      </c>
      <c r="R150" s="61">
        <f t="shared" ref="R150:R155" si="2353">R149-P150</f>
        <v>55</v>
      </c>
      <c r="S150" s="11">
        <v>397</v>
      </c>
      <c r="T150" s="12">
        <f t="shared" si="2285"/>
        <v>0.69230769230769229</v>
      </c>
      <c r="U150" s="11">
        <v>26</v>
      </c>
      <c r="V150" s="12">
        <f t="shared" si="2286"/>
        <v>6.1465721040189124E-2</v>
      </c>
      <c r="W150" s="13"/>
      <c r="X150" s="11"/>
      <c r="Y150" s="11"/>
      <c r="Z150" s="14"/>
      <c r="AA150" s="10"/>
      <c r="AB150" s="11"/>
      <c r="AC150" s="61">
        <f t="shared" ref="AC150:AC155" si="2354">AC149-AA150</f>
        <v>609</v>
      </c>
      <c r="AD150" s="61">
        <f t="shared" ref="AD150:AD155" si="2355">AD149-AB150</f>
        <v>54</v>
      </c>
      <c r="AE150" s="11">
        <v>368</v>
      </c>
      <c r="AF150" s="12">
        <f t="shared" si="2287"/>
        <v>0.63382594417077176</v>
      </c>
      <c r="AG150" s="11">
        <v>18</v>
      </c>
      <c r="AH150" s="12">
        <f t="shared" si="2288"/>
        <v>4.6632124352331605E-2</v>
      </c>
      <c r="AI150" s="13"/>
      <c r="AJ150" s="11"/>
      <c r="AK150" s="11"/>
      <c r="AL150" s="14"/>
      <c r="AM150" s="10"/>
      <c r="AN150" s="11"/>
      <c r="AO150" s="61">
        <f t="shared" ref="AO150:AO155" si="2356">AO149-AM150</f>
        <v>127</v>
      </c>
      <c r="AP150" s="61">
        <f t="shared" ref="AP150:AP155" si="2357">AP149-AN150</f>
        <v>13</v>
      </c>
      <c r="AQ150" s="11">
        <v>76</v>
      </c>
      <c r="AR150" s="12">
        <f t="shared" si="2289"/>
        <v>0.70078740157480313</v>
      </c>
      <c r="AS150" s="11">
        <v>13</v>
      </c>
      <c r="AT150" s="12">
        <f t="shared" si="2290"/>
        <v>0.14606741573033707</v>
      </c>
      <c r="AU150" s="13"/>
      <c r="AV150" s="11"/>
      <c r="AW150" s="11"/>
      <c r="AX150" s="14"/>
      <c r="AY150" s="10"/>
      <c r="AZ150" s="11"/>
      <c r="BA150" s="61">
        <f t="shared" ref="BA150:BA155" si="2358">BA149-AY150</f>
        <v>600</v>
      </c>
      <c r="BB150" s="61">
        <f t="shared" ref="BB150:BB155" si="2359">BB149-AZ150</f>
        <v>55</v>
      </c>
      <c r="BC150" s="11">
        <v>365</v>
      </c>
      <c r="BD150" s="12">
        <f t="shared" si="2291"/>
        <v>0.64500000000000002</v>
      </c>
      <c r="BE150" s="11">
        <v>22</v>
      </c>
      <c r="BF150" s="12">
        <f t="shared" si="2292"/>
        <v>5.6847545219638244E-2</v>
      </c>
      <c r="BG150" s="13"/>
      <c r="BH150" s="11"/>
      <c r="BI150" s="11"/>
      <c r="BJ150" s="14"/>
      <c r="BK150" s="10"/>
      <c r="BL150" s="11"/>
      <c r="BM150" s="61">
        <f t="shared" ref="BM150:BM155" si="2360">BM149-BK150</f>
        <v>603</v>
      </c>
      <c r="BN150" s="61">
        <f t="shared" ref="BN150:BN155" si="2361">BN149-BL150</f>
        <v>53</v>
      </c>
      <c r="BO150" s="11">
        <v>375</v>
      </c>
      <c r="BP150" s="12">
        <f t="shared" si="2293"/>
        <v>0.66003316749585406</v>
      </c>
      <c r="BQ150" s="11">
        <v>23</v>
      </c>
      <c r="BR150" s="12">
        <f t="shared" si="2294"/>
        <v>5.7788944723618091E-2</v>
      </c>
      <c r="BS150" s="13"/>
      <c r="BT150" s="11"/>
      <c r="BU150" s="11"/>
      <c r="BV150" s="14"/>
      <c r="BW150" s="10"/>
      <c r="BX150" s="11"/>
      <c r="BY150" s="61">
        <f t="shared" ref="BY150:BY155" si="2362">BY149-BW150</f>
        <v>598</v>
      </c>
      <c r="BZ150" s="61">
        <f t="shared" ref="BZ150:BZ155" si="2363">BZ149-BX150</f>
        <v>55</v>
      </c>
      <c r="CA150" s="11">
        <v>370</v>
      </c>
      <c r="CB150" s="12">
        <f t="shared" si="2295"/>
        <v>0.67892976588628762</v>
      </c>
      <c r="CC150" s="11">
        <v>36</v>
      </c>
      <c r="CD150" s="12">
        <f t="shared" si="2296"/>
        <v>8.8669950738916259E-2</v>
      </c>
      <c r="CE150" s="13"/>
      <c r="CF150" s="11"/>
      <c r="CG150" s="11"/>
      <c r="CH150" s="14"/>
      <c r="CI150" s="10"/>
      <c r="CJ150" s="11"/>
      <c r="CK150" s="61">
        <f t="shared" ref="CK150:CK155" si="2364">CK149-CI150</f>
        <v>591</v>
      </c>
      <c r="CL150" s="61">
        <f t="shared" ref="CL150:CL155" si="2365">CL149-CJ150</f>
        <v>51</v>
      </c>
      <c r="CM150" s="11">
        <v>351</v>
      </c>
      <c r="CN150" s="12">
        <f t="shared" si="2297"/>
        <v>0.63959390862944165</v>
      </c>
      <c r="CO150" s="11">
        <v>27</v>
      </c>
      <c r="CP150" s="12">
        <f t="shared" si="2298"/>
        <v>7.1428571428571425E-2</v>
      </c>
      <c r="CQ150" s="13"/>
      <c r="CR150" s="11"/>
      <c r="CS150" s="11"/>
      <c r="CT150" s="14"/>
      <c r="CU150" s="10"/>
      <c r="CV150" s="11"/>
      <c r="CW150" s="61">
        <f t="shared" ref="CW150:CW155" si="2366">CW149-CU150</f>
        <v>601</v>
      </c>
      <c r="CX150" s="61">
        <f t="shared" ref="CX150:CX155" si="2367">CX149-CV150</f>
        <v>49</v>
      </c>
      <c r="CY150" s="11">
        <v>346</v>
      </c>
      <c r="CZ150" s="12">
        <f t="shared" si="2299"/>
        <v>0.60898502495840268</v>
      </c>
      <c r="DA150" s="11">
        <v>20</v>
      </c>
      <c r="DB150" s="12">
        <f t="shared" si="2300"/>
        <v>5.4644808743169397E-2</v>
      </c>
      <c r="DC150" s="13"/>
      <c r="DD150" s="11"/>
      <c r="DE150" s="11"/>
      <c r="DF150" s="14"/>
      <c r="DG150" s="10"/>
      <c r="DH150" s="11"/>
      <c r="DI150" s="61">
        <f t="shared" ref="DI150:DI155" si="2368">DI149-DG150</f>
        <v>600</v>
      </c>
      <c r="DJ150" s="61">
        <f t="shared" ref="DJ150:DJ155" si="2369">DJ149-DH150</f>
        <v>50</v>
      </c>
      <c r="DK150" s="11">
        <v>360</v>
      </c>
      <c r="DL150" s="12">
        <f t="shared" si="2301"/>
        <v>0.6333333333333333</v>
      </c>
      <c r="DM150" s="11">
        <v>20</v>
      </c>
      <c r="DN150" s="12">
        <f t="shared" si="2302"/>
        <v>5.2631578947368418E-2</v>
      </c>
      <c r="DO150" s="13"/>
      <c r="DP150" s="11"/>
      <c r="DQ150" s="11"/>
      <c r="DR150" s="14"/>
      <c r="DS150" s="10"/>
      <c r="DT150" s="11"/>
      <c r="DU150" s="61">
        <f t="shared" ref="DU150:DU155" si="2370">DU149-DS150</f>
        <v>133</v>
      </c>
      <c r="DV150" s="61">
        <f t="shared" ref="DV150:DV155" si="2371">DV149-DT150</f>
        <v>8</v>
      </c>
      <c r="DW150" s="11">
        <v>86</v>
      </c>
      <c r="DX150" s="12">
        <f t="shared" si="2303"/>
        <v>0.69172932330827064</v>
      </c>
      <c r="DY150" s="11">
        <v>6</v>
      </c>
      <c r="DZ150" s="12">
        <f t="shared" si="2304"/>
        <v>6.5217391304347824E-2</v>
      </c>
      <c r="EA150" s="13"/>
      <c r="EB150" s="11"/>
      <c r="EC150" s="11"/>
      <c r="ED150" s="14"/>
      <c r="EE150" s="10"/>
      <c r="EF150" s="11"/>
      <c r="EG150" s="61">
        <f t="shared" ref="EG150:EG155" si="2372">EG149-EE150</f>
        <v>603</v>
      </c>
      <c r="EH150" s="61">
        <f t="shared" ref="EH150:EH155" si="2373">EH149-EF150</f>
        <v>51</v>
      </c>
      <c r="EI150" s="11">
        <v>362</v>
      </c>
      <c r="EJ150" s="12">
        <f t="shared" si="2305"/>
        <v>0.63018242122719736</v>
      </c>
      <c r="EK150" s="11">
        <v>18</v>
      </c>
      <c r="EL150" s="12">
        <f t="shared" si="2306"/>
        <v>4.736842105263158E-2</v>
      </c>
      <c r="EM150" s="13"/>
      <c r="EN150" s="11"/>
      <c r="EO150" s="11"/>
      <c r="EP150" s="14"/>
      <c r="EQ150" s="10"/>
      <c r="ER150" s="11"/>
      <c r="ES150" s="61">
        <f t="shared" ref="ES150:ES155" si="2374">ES149-EQ150</f>
        <v>602</v>
      </c>
      <c r="ET150" s="61">
        <f t="shared" ref="ET150:ET155" si="2375">ET149-ER150</f>
        <v>51</v>
      </c>
      <c r="EU150" s="11">
        <v>391</v>
      </c>
      <c r="EV150" s="12">
        <f t="shared" si="2307"/>
        <v>0.67441860465116277</v>
      </c>
      <c r="EW150" s="11">
        <v>15</v>
      </c>
      <c r="EX150" s="12">
        <f t="shared" si="2308"/>
        <v>3.6945812807881777E-2</v>
      </c>
      <c r="EY150" s="13"/>
      <c r="EZ150" s="11"/>
      <c r="FA150" s="11"/>
      <c r="FB150" s="14"/>
      <c r="FC150" s="10"/>
      <c r="FD150" s="11"/>
      <c r="FE150" s="61">
        <f t="shared" ref="FE150:FE155" si="2376">FE149-FC150</f>
        <v>596</v>
      </c>
      <c r="FF150" s="61">
        <f t="shared" ref="FF150:FF155" si="2377">FF149-FD150</f>
        <v>52</v>
      </c>
      <c r="FG150" s="11">
        <v>334</v>
      </c>
      <c r="FH150" s="12">
        <f t="shared" si="2309"/>
        <v>0.59395973154362414</v>
      </c>
      <c r="FI150" s="11">
        <v>20</v>
      </c>
      <c r="FJ150" s="12">
        <f t="shared" si="2310"/>
        <v>5.6497175141242938E-2</v>
      </c>
      <c r="FK150" s="13"/>
      <c r="FL150" s="11"/>
      <c r="FM150" s="11"/>
      <c r="FN150" s="14"/>
      <c r="FO150" s="10"/>
      <c r="FP150" s="11"/>
      <c r="FQ150" s="61">
        <f t="shared" ref="FQ150:FQ155" si="2378">FQ149-FO150</f>
        <v>605</v>
      </c>
      <c r="FR150" s="61">
        <f t="shared" ref="FR150:FR155" si="2379">FR149-FP150</f>
        <v>55</v>
      </c>
      <c r="FS150" s="11">
        <v>376</v>
      </c>
      <c r="FT150" s="12">
        <f t="shared" si="2311"/>
        <v>0.65785123966942149</v>
      </c>
      <c r="FU150" s="11">
        <v>22</v>
      </c>
      <c r="FV150" s="12">
        <f t="shared" si="2312"/>
        <v>5.5276381909547742E-2</v>
      </c>
      <c r="FW150" s="13"/>
      <c r="FX150" s="11"/>
      <c r="FY150" s="11"/>
      <c r="FZ150" s="14"/>
      <c r="GA150" s="10"/>
      <c r="GB150" s="11"/>
      <c r="GC150" s="61">
        <f t="shared" ref="GC150:GC155" si="2380">GC149-GA150</f>
        <v>603</v>
      </c>
      <c r="GD150" s="61">
        <f t="shared" ref="GD150:GD155" si="2381">GD149-GB150</f>
        <v>55</v>
      </c>
      <c r="GE150" s="11">
        <v>388</v>
      </c>
      <c r="GF150" s="12">
        <f t="shared" si="2313"/>
        <v>0.68159203980099503</v>
      </c>
      <c r="GG150" s="11">
        <v>23</v>
      </c>
      <c r="GH150" s="12">
        <f t="shared" si="2314"/>
        <v>5.5961070559610707E-2</v>
      </c>
      <c r="GI150" s="13"/>
      <c r="GJ150" s="11"/>
      <c r="GK150" s="11"/>
      <c r="GL150" s="14"/>
      <c r="GM150" s="10"/>
      <c r="GN150" s="11"/>
      <c r="GO150" s="61">
        <f t="shared" ref="GO150:GO155" si="2382">GO149-GM150</f>
        <v>608</v>
      </c>
      <c r="GP150" s="61">
        <f t="shared" ref="GP150:GP155" si="2383">GP149-GN150</f>
        <v>55</v>
      </c>
      <c r="GQ150" s="11">
        <v>386</v>
      </c>
      <c r="GR150" s="12">
        <f t="shared" si="2315"/>
        <v>0.67269736842105265</v>
      </c>
      <c r="GS150" s="11">
        <v>23</v>
      </c>
      <c r="GT150" s="12">
        <f t="shared" si="2316"/>
        <v>5.623471882640587E-2</v>
      </c>
      <c r="GU150" s="13"/>
      <c r="GV150" s="11"/>
      <c r="GW150" s="11"/>
      <c r="GX150" s="14"/>
      <c r="GY150" s="10"/>
      <c r="GZ150" s="11"/>
      <c r="HA150" s="61">
        <f t="shared" ref="HA150:HA155" si="2384">HA149-GY150</f>
        <v>106</v>
      </c>
      <c r="HB150" s="61">
        <f t="shared" ref="HB150:HB155" si="2385">HB149-GZ150</f>
        <v>12</v>
      </c>
      <c r="HC150" s="11">
        <v>71</v>
      </c>
      <c r="HD150" s="12">
        <f t="shared" si="2317"/>
        <v>0.72641509433962259</v>
      </c>
      <c r="HE150" s="11">
        <v>6</v>
      </c>
      <c r="HF150" s="12">
        <f t="shared" si="2318"/>
        <v>7.792207792207792E-2</v>
      </c>
      <c r="HG150" s="13"/>
      <c r="HH150" s="11"/>
      <c r="HI150" s="11"/>
      <c r="HJ150" s="14"/>
      <c r="HK150" s="10"/>
      <c r="HL150" s="11"/>
      <c r="HM150" s="61">
        <f t="shared" ref="HM150:HM155" si="2386">HM149-HK150</f>
        <v>612</v>
      </c>
      <c r="HN150" s="61">
        <f t="shared" ref="HN150:HN155" si="2387">HN149-HL150</f>
        <v>54</v>
      </c>
      <c r="HO150" s="11">
        <v>387</v>
      </c>
      <c r="HP150" s="12">
        <f t="shared" si="2319"/>
        <v>0.66666666666666663</v>
      </c>
      <c r="HQ150" s="11">
        <v>21</v>
      </c>
      <c r="HR150" s="12">
        <f t="shared" si="2320"/>
        <v>5.1470588235294115E-2</v>
      </c>
      <c r="HS150" s="13"/>
      <c r="HT150" s="11"/>
      <c r="HU150" s="11"/>
      <c r="HV150" s="14"/>
      <c r="HW150" s="10"/>
      <c r="HX150" s="11"/>
      <c r="HY150" s="61">
        <f t="shared" ref="HY150:HY155" si="2388">HY149-HW150</f>
        <v>604</v>
      </c>
      <c r="HZ150" s="61">
        <f t="shared" ref="HZ150:HZ155" si="2389">HZ149-HX150</f>
        <v>54</v>
      </c>
      <c r="IA150" s="11">
        <v>379</v>
      </c>
      <c r="IB150" s="12">
        <f t="shared" si="2321"/>
        <v>0.6556291390728477</v>
      </c>
      <c r="IC150" s="11">
        <v>17</v>
      </c>
      <c r="ID150" s="12">
        <f t="shared" si="2322"/>
        <v>4.2929292929292928E-2</v>
      </c>
      <c r="IE150" s="13"/>
      <c r="IF150" s="11"/>
      <c r="IG150" s="11"/>
      <c r="IH150" s="14"/>
      <c r="II150" s="10"/>
      <c r="IJ150" s="11"/>
      <c r="IK150" s="61">
        <f t="shared" ref="IK150:IK155" si="2390">IK149-II150</f>
        <v>609</v>
      </c>
      <c r="IL150" s="61">
        <f t="shared" ref="IL150:IL155" si="2391">IL149-IJ150</f>
        <v>55</v>
      </c>
      <c r="IM150" s="11">
        <v>368</v>
      </c>
      <c r="IN150" s="12">
        <f t="shared" si="2323"/>
        <v>0.66009852216748766</v>
      </c>
      <c r="IO150" s="11">
        <v>34</v>
      </c>
      <c r="IP150" s="12">
        <f t="shared" si="2324"/>
        <v>8.45771144278607E-2</v>
      </c>
      <c r="IQ150" s="13"/>
      <c r="IR150" s="11"/>
      <c r="IS150" s="11"/>
      <c r="IT150" s="14"/>
      <c r="IU150" s="10"/>
      <c r="IV150" s="11"/>
      <c r="IW150" s="61">
        <f t="shared" ref="IW150:IW155" si="2392">IW149-IU150</f>
        <v>0</v>
      </c>
      <c r="IX150" s="61">
        <f t="shared" ref="IX150:IX155" si="2393">IX149-IV150</f>
        <v>0</v>
      </c>
      <c r="IY150" s="11"/>
      <c r="IZ150" s="12" t="e">
        <f t="shared" si="2325"/>
        <v>#DIV/0!</v>
      </c>
      <c r="JA150" s="11"/>
      <c r="JB150" s="12" t="e">
        <f t="shared" si="2326"/>
        <v>#DIV/0!</v>
      </c>
      <c r="JC150" s="13"/>
      <c r="JD150" s="11"/>
      <c r="JE150" s="11"/>
      <c r="JF150" s="14"/>
      <c r="JG150" s="10">
        <f t="shared" si="2327"/>
        <v>0</v>
      </c>
      <c r="JH150" s="14">
        <f t="shared" si="2328"/>
        <v>0</v>
      </c>
      <c r="JI150" s="373">
        <f t="shared" si="2329"/>
        <v>11216</v>
      </c>
      <c r="JJ150" s="11">
        <f t="shared" si="1776"/>
        <v>991</v>
      </c>
      <c r="JK150" s="11">
        <f t="shared" si="2330"/>
        <v>7363</v>
      </c>
      <c r="JL150" s="79">
        <f t="shared" si="2331"/>
        <v>0.6564728958630528</v>
      </c>
      <c r="JM150" s="15">
        <f t="shared" si="2332"/>
        <v>436</v>
      </c>
      <c r="JN150" s="12">
        <f t="shared" si="2333"/>
        <v>5.9214993888360726E-2</v>
      </c>
      <c r="JO150" s="16">
        <v>62.7</v>
      </c>
      <c r="JP150" s="17">
        <v>6914</v>
      </c>
      <c r="JQ150" s="16">
        <f t="shared" si="2245"/>
        <v>93.901942143148176</v>
      </c>
      <c r="JR150" s="16">
        <v>175</v>
      </c>
      <c r="JS150" s="369">
        <f t="shared" si="2099"/>
        <v>0.40137614678899081</v>
      </c>
      <c r="JT150" s="15"/>
      <c r="JU150" s="285"/>
      <c r="JV150" s="404">
        <f t="shared" si="2335"/>
        <v>0.66951643067058508</v>
      </c>
      <c r="JW150" s="401">
        <f t="shared" si="2336"/>
        <v>0.63231347289318307</v>
      </c>
      <c r="JX150" s="406">
        <f t="shared" si="2337"/>
        <v>0.66746730717907654</v>
      </c>
      <c r="JY150" s="743"/>
      <c r="JZ150" s="690"/>
      <c r="KA150" s="746"/>
      <c r="KB150" s="725"/>
      <c r="KC150" s="722"/>
      <c r="KD150" s="722"/>
      <c r="KE150" s="722"/>
      <c r="KF150" s="722"/>
      <c r="KG150" s="756"/>
      <c r="KH150" s="758"/>
      <c r="KI150" s="67">
        <f t="shared" si="2344"/>
        <v>0</v>
      </c>
      <c r="KJ150" s="430">
        <f t="shared" ref="KJ150" si="2394">KI150/KB153</f>
        <v>0</v>
      </c>
      <c r="KK150" s="67">
        <f t="shared" si="2346"/>
        <v>0</v>
      </c>
      <c r="KL150" s="425">
        <f t="shared" ref="KL150" si="2395">KK150/KD153</f>
        <v>0</v>
      </c>
      <c r="KM150" s="67">
        <f t="shared" si="2348"/>
        <v>0</v>
      </c>
      <c r="KN150" s="425">
        <f>KM150/KF153</f>
        <v>0</v>
      </c>
    </row>
    <row r="151" spans="1:300" ht="19.5" thickTop="1" x14ac:dyDescent="0.25">
      <c r="A151" s="734"/>
      <c r="B151" s="436">
        <f t="shared" si="2349"/>
        <v>45710</v>
      </c>
      <c r="C151" s="10"/>
      <c r="D151" s="11"/>
      <c r="E151" s="61">
        <f t="shared" si="2350"/>
        <v>595</v>
      </c>
      <c r="F151" s="61">
        <f t="shared" si="2351"/>
        <v>54</v>
      </c>
      <c r="G151" s="11">
        <v>368</v>
      </c>
      <c r="H151" s="12">
        <f t="shared" si="2283"/>
        <v>0.67394957983193282</v>
      </c>
      <c r="I151" s="11">
        <v>33</v>
      </c>
      <c r="J151" s="12">
        <f t="shared" si="2284"/>
        <v>8.2294264339152115E-2</v>
      </c>
      <c r="K151" s="13"/>
      <c r="L151" s="11"/>
      <c r="M151" s="11"/>
      <c r="N151" s="14"/>
      <c r="O151" s="10"/>
      <c r="P151" s="11"/>
      <c r="Q151" s="61">
        <f t="shared" si="2352"/>
        <v>611</v>
      </c>
      <c r="R151" s="61">
        <f t="shared" si="2353"/>
        <v>55</v>
      </c>
      <c r="S151" s="11">
        <v>360</v>
      </c>
      <c r="T151" s="12">
        <f t="shared" si="2285"/>
        <v>0.63338788870703766</v>
      </c>
      <c r="U151" s="11">
        <v>27</v>
      </c>
      <c r="V151" s="12">
        <f t="shared" si="2286"/>
        <v>6.9767441860465115E-2</v>
      </c>
      <c r="W151" s="13"/>
      <c r="X151" s="11"/>
      <c r="Y151" s="11"/>
      <c r="Z151" s="14"/>
      <c r="AA151" s="10"/>
      <c r="AB151" s="11"/>
      <c r="AC151" s="61">
        <f t="shared" si="2354"/>
        <v>609</v>
      </c>
      <c r="AD151" s="61">
        <f t="shared" si="2355"/>
        <v>54</v>
      </c>
      <c r="AE151" s="11">
        <v>314</v>
      </c>
      <c r="AF151" s="12">
        <f t="shared" si="2287"/>
        <v>0.58784893267651883</v>
      </c>
      <c r="AG151" s="11">
        <v>44</v>
      </c>
      <c r="AH151" s="12">
        <f t="shared" si="2288"/>
        <v>0.12290502793296089</v>
      </c>
      <c r="AI151" s="13"/>
      <c r="AJ151" s="11"/>
      <c r="AK151" s="11"/>
      <c r="AL151" s="14"/>
      <c r="AM151" s="10">
        <v>1</v>
      </c>
      <c r="AN151" s="11"/>
      <c r="AO151" s="61">
        <f t="shared" si="2356"/>
        <v>126</v>
      </c>
      <c r="AP151" s="61">
        <f t="shared" si="2357"/>
        <v>13</v>
      </c>
      <c r="AQ151" s="11">
        <v>74</v>
      </c>
      <c r="AR151" s="12">
        <f t="shared" si="2289"/>
        <v>0.68253968253968256</v>
      </c>
      <c r="AS151" s="11">
        <v>12</v>
      </c>
      <c r="AT151" s="12">
        <f t="shared" si="2290"/>
        <v>0.13953488372093023</v>
      </c>
      <c r="AU151" s="13"/>
      <c r="AV151" s="11"/>
      <c r="AW151" s="11"/>
      <c r="AX151" s="14"/>
      <c r="AY151" s="10"/>
      <c r="AZ151" s="11"/>
      <c r="BA151" s="61">
        <f t="shared" si="2358"/>
        <v>600</v>
      </c>
      <c r="BB151" s="61">
        <f t="shared" si="2359"/>
        <v>55</v>
      </c>
      <c r="BC151" s="11">
        <v>365</v>
      </c>
      <c r="BD151" s="12">
        <f t="shared" si="2291"/>
        <v>0.66</v>
      </c>
      <c r="BE151" s="11">
        <v>31</v>
      </c>
      <c r="BF151" s="12">
        <f t="shared" si="2292"/>
        <v>7.8282828282828287E-2</v>
      </c>
      <c r="BG151" s="13"/>
      <c r="BH151" s="11"/>
      <c r="BI151" s="11"/>
      <c r="BJ151" s="14"/>
      <c r="BK151" s="10"/>
      <c r="BL151" s="11"/>
      <c r="BM151" s="61">
        <f t="shared" si="2360"/>
        <v>603</v>
      </c>
      <c r="BN151" s="61">
        <f t="shared" si="2361"/>
        <v>53</v>
      </c>
      <c r="BO151" s="11">
        <v>359</v>
      </c>
      <c r="BP151" s="12">
        <f t="shared" si="2293"/>
        <v>0.62023217247097839</v>
      </c>
      <c r="BQ151" s="11">
        <v>15</v>
      </c>
      <c r="BR151" s="12">
        <f t="shared" si="2294"/>
        <v>4.0106951871657755E-2</v>
      </c>
      <c r="BS151" s="13"/>
      <c r="BT151" s="11"/>
      <c r="BU151" s="11"/>
      <c r="BV151" s="14"/>
      <c r="BW151" s="10"/>
      <c r="BX151" s="11"/>
      <c r="BY151" s="61">
        <f t="shared" si="2362"/>
        <v>598</v>
      </c>
      <c r="BZ151" s="61">
        <f t="shared" si="2363"/>
        <v>55</v>
      </c>
      <c r="CA151" s="11">
        <v>336</v>
      </c>
      <c r="CB151" s="12">
        <f t="shared" si="2295"/>
        <v>0.64046822742474918</v>
      </c>
      <c r="CC151" s="11">
        <v>47</v>
      </c>
      <c r="CD151" s="12">
        <f t="shared" si="2296"/>
        <v>0.12271540469973891</v>
      </c>
      <c r="CE151" s="13"/>
      <c r="CF151" s="11"/>
      <c r="CG151" s="11"/>
      <c r="CH151" s="14"/>
      <c r="CI151" s="10"/>
      <c r="CJ151" s="11"/>
      <c r="CK151" s="61">
        <f t="shared" si="2364"/>
        <v>591</v>
      </c>
      <c r="CL151" s="61">
        <f t="shared" si="2365"/>
        <v>51</v>
      </c>
      <c r="CM151" s="11">
        <v>323</v>
      </c>
      <c r="CN151" s="12">
        <f t="shared" si="2297"/>
        <v>0.60406091370558379</v>
      </c>
      <c r="CO151" s="11">
        <v>34</v>
      </c>
      <c r="CP151" s="12">
        <f t="shared" si="2298"/>
        <v>9.5238095238095233E-2</v>
      </c>
      <c r="CQ151" s="13"/>
      <c r="CR151" s="11"/>
      <c r="CS151" s="11"/>
      <c r="CT151" s="14"/>
      <c r="CU151" s="10"/>
      <c r="CV151" s="11"/>
      <c r="CW151" s="61">
        <f t="shared" si="2366"/>
        <v>601</v>
      </c>
      <c r="CX151" s="61">
        <f t="shared" si="2367"/>
        <v>49</v>
      </c>
      <c r="CY151" s="11">
        <v>339</v>
      </c>
      <c r="CZ151" s="12">
        <f t="shared" si="2299"/>
        <v>0.59234608985024961</v>
      </c>
      <c r="DA151" s="11">
        <v>17</v>
      </c>
      <c r="DB151" s="12">
        <f t="shared" si="2300"/>
        <v>4.7752808988764044E-2</v>
      </c>
      <c r="DC151" s="13"/>
      <c r="DD151" s="11"/>
      <c r="DE151" s="11"/>
      <c r="DF151" s="14"/>
      <c r="DG151" s="10">
        <v>2</v>
      </c>
      <c r="DH151" s="11"/>
      <c r="DI151" s="61">
        <f t="shared" si="2368"/>
        <v>598</v>
      </c>
      <c r="DJ151" s="61">
        <f t="shared" si="2369"/>
        <v>50</v>
      </c>
      <c r="DK151" s="11">
        <v>352</v>
      </c>
      <c r="DL151" s="12">
        <f t="shared" si="2301"/>
        <v>0.63545150501672243</v>
      </c>
      <c r="DM151" s="11">
        <v>28</v>
      </c>
      <c r="DN151" s="12">
        <f t="shared" si="2302"/>
        <v>7.3684210526315783E-2</v>
      </c>
      <c r="DO151" s="13"/>
      <c r="DP151" s="11"/>
      <c r="DQ151" s="11"/>
      <c r="DR151" s="14"/>
      <c r="DS151" s="10">
        <v>1</v>
      </c>
      <c r="DT151" s="11"/>
      <c r="DU151" s="61">
        <f t="shared" si="2370"/>
        <v>132</v>
      </c>
      <c r="DV151" s="61">
        <f t="shared" si="2371"/>
        <v>8</v>
      </c>
      <c r="DW151" s="11">
        <v>88</v>
      </c>
      <c r="DX151" s="12">
        <f t="shared" si="2303"/>
        <v>0.71212121212121215</v>
      </c>
      <c r="DY151" s="11">
        <v>6</v>
      </c>
      <c r="DZ151" s="12">
        <f t="shared" si="2304"/>
        <v>6.3829787234042548E-2</v>
      </c>
      <c r="EA151" s="13"/>
      <c r="EB151" s="11"/>
      <c r="EC151" s="11"/>
      <c r="ED151" s="14"/>
      <c r="EE151" s="10"/>
      <c r="EF151" s="11"/>
      <c r="EG151" s="61">
        <f t="shared" si="2372"/>
        <v>603</v>
      </c>
      <c r="EH151" s="61">
        <f t="shared" si="2373"/>
        <v>51</v>
      </c>
      <c r="EI151" s="11">
        <v>334</v>
      </c>
      <c r="EJ151" s="12">
        <f t="shared" si="2305"/>
        <v>0.60033167495854067</v>
      </c>
      <c r="EK151" s="11">
        <v>28</v>
      </c>
      <c r="EL151" s="12">
        <f t="shared" si="2306"/>
        <v>7.7348066298342538E-2</v>
      </c>
      <c r="EM151" s="13"/>
      <c r="EN151" s="11"/>
      <c r="EO151" s="11"/>
      <c r="EP151" s="14"/>
      <c r="EQ151" s="10"/>
      <c r="ER151" s="11"/>
      <c r="ES151" s="61">
        <f t="shared" si="2374"/>
        <v>602</v>
      </c>
      <c r="ET151" s="61">
        <f t="shared" si="2375"/>
        <v>51</v>
      </c>
      <c r="EU151" s="11">
        <v>360</v>
      </c>
      <c r="EV151" s="12">
        <f t="shared" si="2307"/>
        <v>0.61794019933554822</v>
      </c>
      <c r="EW151" s="11">
        <v>12</v>
      </c>
      <c r="EX151" s="12">
        <f t="shared" si="2308"/>
        <v>3.2258064516129031E-2</v>
      </c>
      <c r="EY151" s="13"/>
      <c r="EZ151" s="11"/>
      <c r="FA151" s="11"/>
      <c r="FB151" s="14"/>
      <c r="FC151" s="10">
        <v>1</v>
      </c>
      <c r="FD151" s="11"/>
      <c r="FE151" s="61">
        <f t="shared" si="2376"/>
        <v>595</v>
      </c>
      <c r="FF151" s="61">
        <f t="shared" si="2377"/>
        <v>52</v>
      </c>
      <c r="FG151" s="11">
        <v>352</v>
      </c>
      <c r="FH151" s="12">
        <f t="shared" si="2309"/>
        <v>0.626890756302521</v>
      </c>
      <c r="FI151" s="11">
        <v>21</v>
      </c>
      <c r="FJ151" s="12">
        <f t="shared" si="2310"/>
        <v>5.6300268096514748E-2</v>
      </c>
      <c r="FK151" s="13"/>
      <c r="FL151" s="11"/>
      <c r="FM151" s="11"/>
      <c r="FN151" s="14"/>
      <c r="FO151" s="10">
        <v>1</v>
      </c>
      <c r="FP151" s="11"/>
      <c r="FQ151" s="61">
        <f t="shared" si="2378"/>
        <v>604</v>
      </c>
      <c r="FR151" s="61">
        <f t="shared" si="2379"/>
        <v>55</v>
      </c>
      <c r="FS151" s="11">
        <v>344</v>
      </c>
      <c r="FT151" s="12">
        <f t="shared" si="2311"/>
        <v>0.61589403973509937</v>
      </c>
      <c r="FU151" s="11">
        <v>28</v>
      </c>
      <c r="FV151" s="12">
        <f t="shared" si="2312"/>
        <v>7.5268817204301078E-2</v>
      </c>
      <c r="FW151" s="13"/>
      <c r="FX151" s="11"/>
      <c r="FY151" s="11"/>
      <c r="FZ151" s="14"/>
      <c r="GA151" s="10"/>
      <c r="GB151" s="11"/>
      <c r="GC151" s="61">
        <f t="shared" si="2380"/>
        <v>603</v>
      </c>
      <c r="GD151" s="61">
        <f t="shared" si="2381"/>
        <v>55</v>
      </c>
      <c r="GE151" s="11">
        <v>354</v>
      </c>
      <c r="GF151" s="12">
        <f t="shared" si="2313"/>
        <v>0.60696517412935325</v>
      </c>
      <c r="GG151" s="11">
        <v>12</v>
      </c>
      <c r="GH151" s="12">
        <f t="shared" si="2314"/>
        <v>3.2786885245901641E-2</v>
      </c>
      <c r="GI151" s="13"/>
      <c r="GJ151" s="11"/>
      <c r="GK151" s="11"/>
      <c r="GL151" s="14"/>
      <c r="GM151" s="10"/>
      <c r="GN151" s="11"/>
      <c r="GO151" s="61">
        <f t="shared" si="2382"/>
        <v>608</v>
      </c>
      <c r="GP151" s="61">
        <f t="shared" si="2383"/>
        <v>55</v>
      </c>
      <c r="GQ151" s="11">
        <v>385</v>
      </c>
      <c r="GR151" s="12">
        <f t="shared" si="2315"/>
        <v>0.66118421052631582</v>
      </c>
      <c r="GS151" s="11">
        <v>17</v>
      </c>
      <c r="GT151" s="12">
        <f t="shared" si="2316"/>
        <v>4.228855721393035E-2</v>
      </c>
      <c r="GU151" s="13"/>
      <c r="GV151" s="11"/>
      <c r="GW151" s="11"/>
      <c r="GX151" s="14"/>
      <c r="GY151" s="10">
        <v>1</v>
      </c>
      <c r="GZ151" s="11"/>
      <c r="HA151" s="61">
        <f t="shared" si="2384"/>
        <v>105</v>
      </c>
      <c r="HB151" s="61">
        <f t="shared" si="2385"/>
        <v>12</v>
      </c>
      <c r="HC151" s="11">
        <v>55</v>
      </c>
      <c r="HD151" s="12">
        <f t="shared" si="2317"/>
        <v>0.61904761904761907</v>
      </c>
      <c r="HE151" s="11">
        <v>10</v>
      </c>
      <c r="HF151" s="12">
        <f t="shared" si="2318"/>
        <v>0.15384615384615385</v>
      </c>
      <c r="HG151" s="13"/>
      <c r="HH151" s="11"/>
      <c r="HI151" s="11"/>
      <c r="HJ151" s="14"/>
      <c r="HK151" s="10"/>
      <c r="HL151" s="11"/>
      <c r="HM151" s="61">
        <f t="shared" si="2386"/>
        <v>612</v>
      </c>
      <c r="HN151" s="61">
        <f t="shared" si="2387"/>
        <v>54</v>
      </c>
      <c r="HO151" s="11">
        <v>369</v>
      </c>
      <c r="HP151" s="12">
        <f t="shared" si="2319"/>
        <v>0.65032679738562094</v>
      </c>
      <c r="HQ151" s="11">
        <v>29</v>
      </c>
      <c r="HR151" s="12">
        <f t="shared" si="2320"/>
        <v>7.2864321608040197E-2</v>
      </c>
      <c r="HS151" s="13"/>
      <c r="HT151" s="11"/>
      <c r="HU151" s="11"/>
      <c r="HV151" s="14"/>
      <c r="HW151" s="10"/>
      <c r="HX151" s="11"/>
      <c r="HY151" s="61">
        <f t="shared" si="2388"/>
        <v>604</v>
      </c>
      <c r="HZ151" s="61">
        <f t="shared" si="2389"/>
        <v>54</v>
      </c>
      <c r="IA151" s="11">
        <v>350</v>
      </c>
      <c r="IB151" s="12">
        <f t="shared" si="2321"/>
        <v>0.61258278145695366</v>
      </c>
      <c r="IC151" s="11">
        <v>20</v>
      </c>
      <c r="ID151" s="12">
        <f t="shared" si="2322"/>
        <v>5.4054054054054057E-2</v>
      </c>
      <c r="IE151" s="13"/>
      <c r="IF151" s="11"/>
      <c r="IG151" s="11"/>
      <c r="IH151" s="14"/>
      <c r="II151" s="10">
        <v>1</v>
      </c>
      <c r="IJ151" s="11"/>
      <c r="IK151" s="61">
        <f t="shared" si="2390"/>
        <v>608</v>
      </c>
      <c r="IL151" s="61">
        <f t="shared" si="2391"/>
        <v>55</v>
      </c>
      <c r="IM151" s="11">
        <v>378</v>
      </c>
      <c r="IN151" s="12">
        <f t="shared" si="2323"/>
        <v>0.67105263157894735</v>
      </c>
      <c r="IO151" s="11">
        <v>30</v>
      </c>
      <c r="IP151" s="12">
        <f t="shared" si="2324"/>
        <v>7.3529411764705885E-2</v>
      </c>
      <c r="IQ151" s="13"/>
      <c r="IR151" s="11"/>
      <c r="IS151" s="11"/>
      <c r="IT151" s="14"/>
      <c r="IU151" s="10"/>
      <c r="IV151" s="11"/>
      <c r="IW151" s="61">
        <f t="shared" si="2392"/>
        <v>0</v>
      </c>
      <c r="IX151" s="61">
        <f t="shared" si="2393"/>
        <v>0</v>
      </c>
      <c r="IY151" s="11"/>
      <c r="IZ151" s="12" t="e">
        <f t="shared" si="2325"/>
        <v>#DIV/0!</v>
      </c>
      <c r="JA151" s="11"/>
      <c r="JB151" s="12" t="e">
        <f t="shared" si="2326"/>
        <v>#DIV/0!</v>
      </c>
      <c r="JC151" s="13"/>
      <c r="JD151" s="11"/>
      <c r="JE151" s="11"/>
      <c r="JF151" s="14"/>
      <c r="JG151" s="10">
        <f t="shared" si="2327"/>
        <v>8</v>
      </c>
      <c r="JH151" s="14">
        <f t="shared" si="2328"/>
        <v>0</v>
      </c>
      <c r="JI151" s="373">
        <f t="shared" si="2329"/>
        <v>11208</v>
      </c>
      <c r="JJ151" s="11">
        <f t="shared" si="1776"/>
        <v>991</v>
      </c>
      <c r="JK151" s="11">
        <f t="shared" si="2330"/>
        <v>7060</v>
      </c>
      <c r="JL151" s="79">
        <f t="shared" si="2331"/>
        <v>0.62990720913633114</v>
      </c>
      <c r="JM151" s="15">
        <f t="shared" si="2332"/>
        <v>501</v>
      </c>
      <c r="JN151" s="12">
        <f t="shared" si="2333"/>
        <v>7.0963172804532584E-2</v>
      </c>
      <c r="JO151" s="16">
        <v>62.4</v>
      </c>
      <c r="JP151" s="17">
        <v>6593</v>
      </c>
      <c r="JQ151" s="16">
        <f t="shared" si="2245"/>
        <v>93.385269121813025</v>
      </c>
      <c r="JR151" s="16">
        <v>220</v>
      </c>
      <c r="JS151" s="369">
        <f t="shared" si="2099"/>
        <v>0.43912175648702595</v>
      </c>
      <c r="JT151" s="15"/>
      <c r="JU151" s="285"/>
      <c r="JV151" s="404">
        <f t="shared" si="2335"/>
        <v>0.63735970069481562</v>
      </c>
      <c r="JW151" s="401">
        <f t="shared" si="2336"/>
        <v>0.61633530360021493</v>
      </c>
      <c r="JX151" s="406">
        <f t="shared" si="2337"/>
        <v>0.63595085470085466</v>
      </c>
      <c r="JY151" s="743"/>
      <c r="JZ151" s="690"/>
      <c r="KA151" s="746"/>
      <c r="KB151" s="718">
        <f t="shared" ref="KB151" si="2396">SUM(C156,O156,AA156,AM156,AY156,BK156,BW156)</f>
        <v>15</v>
      </c>
      <c r="KC151" s="714"/>
      <c r="KD151" s="714">
        <f t="shared" ref="KD151" si="2397">SUM(CI156,CU156,DG156,DS156,EE156,EQ156,FC156)</f>
        <v>12</v>
      </c>
      <c r="KE151" s="714"/>
      <c r="KF151" s="714">
        <f t="shared" ref="KF151" si="2398">SUM(FO156,GA156,GM156,GY156,HK156,HW156,II156)</f>
        <v>11</v>
      </c>
      <c r="KG151" s="759"/>
      <c r="KH151" s="761" t="s">
        <v>67</v>
      </c>
      <c r="KI151" s="67">
        <f t="shared" si="2344"/>
        <v>1</v>
      </c>
      <c r="KJ151" s="430">
        <f t="shared" ref="KJ151" si="2399">KI151/KB153</f>
        <v>2.6695141484249865E-4</v>
      </c>
      <c r="KK151" s="67">
        <f t="shared" si="2346"/>
        <v>4</v>
      </c>
      <c r="KL151" s="425">
        <f t="shared" ref="KL151" si="2400">KK151/KD153</f>
        <v>1.0732492621411322E-3</v>
      </c>
      <c r="KM151" s="67">
        <f t="shared" si="2348"/>
        <v>3</v>
      </c>
      <c r="KN151" s="425">
        <f>KM151/KF153</f>
        <v>8.0064051240992789E-4</v>
      </c>
    </row>
    <row r="152" spans="1:300" ht="19.5" thickBot="1" x14ac:dyDescent="0.3">
      <c r="A152" s="734"/>
      <c r="B152" s="436">
        <f t="shared" si="2349"/>
        <v>45711</v>
      </c>
      <c r="C152" s="10"/>
      <c r="D152" s="11"/>
      <c r="E152" s="61">
        <f t="shared" si="2350"/>
        <v>595</v>
      </c>
      <c r="F152" s="61">
        <f t="shared" si="2351"/>
        <v>54</v>
      </c>
      <c r="G152" s="11">
        <v>389</v>
      </c>
      <c r="H152" s="12">
        <f t="shared" si="2283"/>
        <v>0.68739495798319328</v>
      </c>
      <c r="I152" s="11">
        <v>20</v>
      </c>
      <c r="J152" s="12">
        <f t="shared" si="2284"/>
        <v>4.8899755501222497E-2</v>
      </c>
      <c r="K152" s="11"/>
      <c r="L152" s="11"/>
      <c r="M152" s="18"/>
      <c r="N152" s="20"/>
      <c r="O152" s="10">
        <v>1</v>
      </c>
      <c r="P152" s="11"/>
      <c r="Q152" s="61">
        <f t="shared" si="2352"/>
        <v>610</v>
      </c>
      <c r="R152" s="61">
        <f t="shared" si="2353"/>
        <v>55</v>
      </c>
      <c r="S152" s="11">
        <v>376</v>
      </c>
      <c r="T152" s="12">
        <f t="shared" si="2285"/>
        <v>0.65901639344262297</v>
      </c>
      <c r="U152" s="11">
        <v>26</v>
      </c>
      <c r="V152" s="12">
        <f t="shared" si="2286"/>
        <v>6.4676616915422883E-2</v>
      </c>
      <c r="W152" s="11"/>
      <c r="X152" s="11"/>
      <c r="Y152" s="18"/>
      <c r="Z152" s="20"/>
      <c r="AA152" s="10"/>
      <c r="AB152" s="11"/>
      <c r="AC152" s="61">
        <f t="shared" si="2354"/>
        <v>609</v>
      </c>
      <c r="AD152" s="61">
        <f t="shared" si="2355"/>
        <v>54</v>
      </c>
      <c r="AE152" s="11">
        <v>370</v>
      </c>
      <c r="AF152" s="12">
        <f t="shared" si="2287"/>
        <v>0.66502463054187189</v>
      </c>
      <c r="AG152" s="11">
        <v>35</v>
      </c>
      <c r="AH152" s="12">
        <f t="shared" si="2288"/>
        <v>8.6419753086419748E-2</v>
      </c>
      <c r="AI152" s="11"/>
      <c r="AJ152" s="11"/>
      <c r="AK152" s="18"/>
      <c r="AL152" s="20"/>
      <c r="AM152" s="10"/>
      <c r="AN152" s="11"/>
      <c r="AO152" s="61">
        <f t="shared" si="2356"/>
        <v>126</v>
      </c>
      <c r="AP152" s="61">
        <f t="shared" si="2357"/>
        <v>13</v>
      </c>
      <c r="AQ152" s="11">
        <v>72</v>
      </c>
      <c r="AR152" s="12">
        <f t="shared" si="2289"/>
        <v>0.65079365079365081</v>
      </c>
      <c r="AS152" s="11">
        <v>10</v>
      </c>
      <c r="AT152" s="12">
        <f t="shared" si="2290"/>
        <v>0.12195121951219512</v>
      </c>
      <c r="AU152" s="11"/>
      <c r="AV152" s="11"/>
      <c r="AW152" s="18"/>
      <c r="AX152" s="20"/>
      <c r="AY152" s="10">
        <v>1</v>
      </c>
      <c r="AZ152" s="11"/>
      <c r="BA152" s="61">
        <f t="shared" si="2358"/>
        <v>599</v>
      </c>
      <c r="BB152" s="61">
        <f t="shared" si="2359"/>
        <v>55</v>
      </c>
      <c r="BC152" s="11">
        <v>408</v>
      </c>
      <c r="BD152" s="12">
        <f t="shared" si="2291"/>
        <v>0.72120200333889817</v>
      </c>
      <c r="BE152" s="11">
        <v>24</v>
      </c>
      <c r="BF152" s="12">
        <f t="shared" si="2292"/>
        <v>5.5555555555555552E-2</v>
      </c>
      <c r="BG152" s="11"/>
      <c r="BH152" s="11"/>
      <c r="BI152" s="18"/>
      <c r="BJ152" s="20"/>
      <c r="BK152" s="10"/>
      <c r="BL152" s="11"/>
      <c r="BM152" s="61">
        <f t="shared" si="2360"/>
        <v>603</v>
      </c>
      <c r="BN152" s="61">
        <f t="shared" si="2361"/>
        <v>53</v>
      </c>
      <c r="BO152" s="11">
        <v>364</v>
      </c>
      <c r="BP152" s="12">
        <f t="shared" si="2293"/>
        <v>0.64510779436152565</v>
      </c>
      <c r="BQ152" s="11">
        <v>25</v>
      </c>
      <c r="BR152" s="12">
        <f t="shared" si="2294"/>
        <v>6.4267352185089971E-2</v>
      </c>
      <c r="BS152" s="11"/>
      <c r="BT152" s="11"/>
      <c r="BU152" s="18"/>
      <c r="BV152" s="20"/>
      <c r="BW152" s="10"/>
      <c r="BX152" s="11"/>
      <c r="BY152" s="61">
        <f t="shared" si="2362"/>
        <v>598</v>
      </c>
      <c r="BZ152" s="61">
        <f t="shared" si="2363"/>
        <v>55</v>
      </c>
      <c r="CA152" s="11">
        <v>341</v>
      </c>
      <c r="CB152" s="12">
        <f t="shared" si="2295"/>
        <v>0.63210702341137126</v>
      </c>
      <c r="CC152" s="11">
        <v>37</v>
      </c>
      <c r="CD152" s="12">
        <f t="shared" si="2296"/>
        <v>9.7883597883597878E-2</v>
      </c>
      <c r="CE152" s="11"/>
      <c r="CF152" s="11"/>
      <c r="CG152" s="18"/>
      <c r="CH152" s="20"/>
      <c r="CI152" s="10"/>
      <c r="CJ152" s="11"/>
      <c r="CK152" s="61">
        <f t="shared" si="2364"/>
        <v>591</v>
      </c>
      <c r="CL152" s="61">
        <f t="shared" si="2365"/>
        <v>51</v>
      </c>
      <c r="CM152" s="11">
        <v>332</v>
      </c>
      <c r="CN152" s="12">
        <f t="shared" si="2297"/>
        <v>0.60575296108291032</v>
      </c>
      <c r="CO152" s="11">
        <v>26</v>
      </c>
      <c r="CP152" s="12">
        <f t="shared" si="2298"/>
        <v>7.2625698324022353E-2</v>
      </c>
      <c r="CQ152" s="11"/>
      <c r="CR152" s="11"/>
      <c r="CS152" s="18"/>
      <c r="CT152" s="20"/>
      <c r="CU152" s="10"/>
      <c r="CV152" s="11"/>
      <c r="CW152" s="61">
        <f t="shared" si="2366"/>
        <v>601</v>
      </c>
      <c r="CX152" s="61">
        <f t="shared" si="2367"/>
        <v>49</v>
      </c>
      <c r="CY152" s="11">
        <v>349</v>
      </c>
      <c r="CZ152" s="12">
        <f t="shared" si="2299"/>
        <v>0.62562396006655574</v>
      </c>
      <c r="DA152" s="11">
        <v>27</v>
      </c>
      <c r="DB152" s="12">
        <f t="shared" si="2300"/>
        <v>7.1808510638297879E-2</v>
      </c>
      <c r="DC152" s="11"/>
      <c r="DD152" s="11"/>
      <c r="DE152" s="18"/>
      <c r="DF152" s="20"/>
      <c r="DG152" s="10"/>
      <c r="DH152" s="11"/>
      <c r="DI152" s="61">
        <f t="shared" si="2368"/>
        <v>598</v>
      </c>
      <c r="DJ152" s="61">
        <f t="shared" si="2369"/>
        <v>50</v>
      </c>
      <c r="DK152" s="11">
        <v>344</v>
      </c>
      <c r="DL152" s="12">
        <f t="shared" si="2301"/>
        <v>0.62709030100334451</v>
      </c>
      <c r="DM152" s="11">
        <v>31</v>
      </c>
      <c r="DN152" s="12">
        <f t="shared" si="2302"/>
        <v>8.2666666666666666E-2</v>
      </c>
      <c r="DO152" s="11"/>
      <c r="DP152" s="11"/>
      <c r="DQ152" s="18"/>
      <c r="DR152" s="20"/>
      <c r="DS152" s="10"/>
      <c r="DT152" s="11"/>
      <c r="DU152" s="61">
        <f t="shared" si="2370"/>
        <v>132</v>
      </c>
      <c r="DV152" s="61">
        <f t="shared" si="2371"/>
        <v>8</v>
      </c>
      <c r="DW152" s="11">
        <v>72</v>
      </c>
      <c r="DX152" s="12">
        <f t="shared" si="2303"/>
        <v>0.5757575757575758</v>
      </c>
      <c r="DY152" s="11">
        <v>4</v>
      </c>
      <c r="DZ152" s="12">
        <f t="shared" si="2304"/>
        <v>5.2631578947368418E-2</v>
      </c>
      <c r="EA152" s="11"/>
      <c r="EB152" s="11"/>
      <c r="EC152" s="18"/>
      <c r="ED152" s="20"/>
      <c r="EE152" s="10"/>
      <c r="EF152" s="11"/>
      <c r="EG152" s="61">
        <f t="shared" si="2372"/>
        <v>603</v>
      </c>
      <c r="EH152" s="61">
        <f t="shared" si="2373"/>
        <v>51</v>
      </c>
      <c r="EI152" s="11">
        <v>382</v>
      </c>
      <c r="EJ152" s="12">
        <f t="shared" si="2305"/>
        <v>0.66998341625207292</v>
      </c>
      <c r="EK152" s="11">
        <v>22</v>
      </c>
      <c r="EL152" s="12">
        <f t="shared" si="2306"/>
        <v>5.4455445544554455E-2</v>
      </c>
      <c r="EM152" s="11"/>
      <c r="EN152" s="11"/>
      <c r="EO152" s="18"/>
      <c r="EP152" s="20"/>
      <c r="EQ152" s="10"/>
      <c r="ER152" s="11"/>
      <c r="ES152" s="61">
        <f t="shared" si="2374"/>
        <v>602</v>
      </c>
      <c r="ET152" s="61">
        <f t="shared" si="2375"/>
        <v>51</v>
      </c>
      <c r="EU152" s="11">
        <v>381</v>
      </c>
      <c r="EV152" s="12">
        <f t="shared" si="2307"/>
        <v>0.67441860465116277</v>
      </c>
      <c r="EW152" s="11">
        <v>25</v>
      </c>
      <c r="EX152" s="12">
        <f t="shared" si="2308"/>
        <v>6.1576354679802957E-2</v>
      </c>
      <c r="EY152" s="11"/>
      <c r="EZ152" s="11"/>
      <c r="FA152" s="18"/>
      <c r="FB152" s="20"/>
      <c r="FC152" s="10"/>
      <c r="FD152" s="11"/>
      <c r="FE152" s="61">
        <f t="shared" si="2376"/>
        <v>595</v>
      </c>
      <c r="FF152" s="61">
        <f t="shared" si="2377"/>
        <v>52</v>
      </c>
      <c r="FG152" s="11">
        <v>351</v>
      </c>
      <c r="FH152" s="12">
        <f t="shared" si="2309"/>
        <v>0.62521008403361344</v>
      </c>
      <c r="FI152" s="11">
        <v>21</v>
      </c>
      <c r="FJ152" s="12">
        <f t="shared" si="2310"/>
        <v>5.6451612903225805E-2</v>
      </c>
      <c r="FK152" s="11"/>
      <c r="FL152" s="11"/>
      <c r="FM152" s="18"/>
      <c r="FN152" s="20"/>
      <c r="FO152" s="10"/>
      <c r="FP152" s="11"/>
      <c r="FQ152" s="61">
        <f t="shared" si="2378"/>
        <v>604</v>
      </c>
      <c r="FR152" s="61">
        <f t="shared" si="2379"/>
        <v>55</v>
      </c>
      <c r="FS152" s="11">
        <v>351</v>
      </c>
      <c r="FT152" s="12">
        <f t="shared" si="2311"/>
        <v>0.62251655629139069</v>
      </c>
      <c r="FU152" s="11">
        <v>25</v>
      </c>
      <c r="FV152" s="12">
        <f t="shared" si="2312"/>
        <v>6.6489361702127658E-2</v>
      </c>
      <c r="FW152" s="11"/>
      <c r="FX152" s="11"/>
      <c r="FY152" s="18"/>
      <c r="FZ152" s="20"/>
      <c r="GA152" s="10"/>
      <c r="GB152" s="11"/>
      <c r="GC152" s="61">
        <f t="shared" si="2380"/>
        <v>603</v>
      </c>
      <c r="GD152" s="61">
        <f t="shared" si="2381"/>
        <v>55</v>
      </c>
      <c r="GE152" s="11">
        <v>389</v>
      </c>
      <c r="GF152" s="12">
        <f t="shared" si="2313"/>
        <v>0.68325041459369817</v>
      </c>
      <c r="GG152" s="11">
        <v>23</v>
      </c>
      <c r="GH152" s="12">
        <f t="shared" si="2314"/>
        <v>5.5825242718446605E-2</v>
      </c>
      <c r="GI152" s="11"/>
      <c r="GJ152" s="11"/>
      <c r="GK152" s="18"/>
      <c r="GL152" s="20"/>
      <c r="GM152" s="10"/>
      <c r="GN152" s="11"/>
      <c r="GO152" s="61">
        <f t="shared" si="2382"/>
        <v>608</v>
      </c>
      <c r="GP152" s="61">
        <f t="shared" si="2383"/>
        <v>55</v>
      </c>
      <c r="GQ152" s="11">
        <v>390</v>
      </c>
      <c r="GR152" s="12">
        <f t="shared" si="2315"/>
        <v>0.66940789473684215</v>
      </c>
      <c r="GS152" s="11">
        <v>17</v>
      </c>
      <c r="GT152" s="12">
        <f t="shared" si="2316"/>
        <v>4.1769041769041768E-2</v>
      </c>
      <c r="GU152" s="11"/>
      <c r="GV152" s="11"/>
      <c r="GW152" s="18"/>
      <c r="GX152" s="20"/>
      <c r="GY152" s="10">
        <v>2</v>
      </c>
      <c r="GZ152" s="11"/>
      <c r="HA152" s="61">
        <f t="shared" si="2384"/>
        <v>103</v>
      </c>
      <c r="HB152" s="61">
        <f t="shared" si="2385"/>
        <v>12</v>
      </c>
      <c r="HC152" s="11">
        <v>68</v>
      </c>
      <c r="HD152" s="12">
        <f t="shared" si="2317"/>
        <v>0.73786407766990292</v>
      </c>
      <c r="HE152" s="11">
        <v>8</v>
      </c>
      <c r="HF152" s="12">
        <f t="shared" si="2318"/>
        <v>0.10526315789473684</v>
      </c>
      <c r="HG152" s="11"/>
      <c r="HH152" s="11"/>
      <c r="HI152" s="18"/>
      <c r="HJ152" s="20"/>
      <c r="HK152" s="10"/>
      <c r="HL152" s="11"/>
      <c r="HM152" s="61">
        <f t="shared" si="2386"/>
        <v>612</v>
      </c>
      <c r="HN152" s="61">
        <f t="shared" si="2387"/>
        <v>54</v>
      </c>
      <c r="HO152" s="11">
        <v>393</v>
      </c>
      <c r="HP152" s="12">
        <f t="shared" si="2319"/>
        <v>0.67647058823529416</v>
      </c>
      <c r="HQ152" s="11">
        <v>21</v>
      </c>
      <c r="HR152" s="12">
        <f t="shared" si="2320"/>
        <v>5.0724637681159424E-2</v>
      </c>
      <c r="HS152" s="11"/>
      <c r="HT152" s="11"/>
      <c r="HU152" s="18"/>
      <c r="HV152" s="20"/>
      <c r="HW152" s="10"/>
      <c r="HX152" s="11"/>
      <c r="HY152" s="61">
        <f t="shared" si="2388"/>
        <v>604</v>
      </c>
      <c r="HZ152" s="61">
        <f t="shared" si="2389"/>
        <v>54</v>
      </c>
      <c r="IA152" s="11">
        <v>404</v>
      </c>
      <c r="IB152" s="12">
        <f t="shared" si="2321"/>
        <v>0.69867549668874174</v>
      </c>
      <c r="IC152" s="11">
        <v>18</v>
      </c>
      <c r="ID152" s="12">
        <f t="shared" si="2322"/>
        <v>4.2654028436018961E-2</v>
      </c>
      <c r="IE152" s="11"/>
      <c r="IF152" s="11"/>
      <c r="IG152" s="18"/>
      <c r="IH152" s="20"/>
      <c r="II152" s="10">
        <v>1</v>
      </c>
      <c r="IJ152" s="11"/>
      <c r="IK152" s="61">
        <f t="shared" si="2390"/>
        <v>607</v>
      </c>
      <c r="IL152" s="61">
        <f t="shared" si="2391"/>
        <v>55</v>
      </c>
      <c r="IM152" s="11">
        <v>376</v>
      </c>
      <c r="IN152" s="12">
        <f t="shared" si="2323"/>
        <v>0.65403624382207581</v>
      </c>
      <c r="IO152" s="11">
        <v>21</v>
      </c>
      <c r="IP152" s="12">
        <f t="shared" si="2324"/>
        <v>5.2896725440806043E-2</v>
      </c>
      <c r="IQ152" s="11"/>
      <c r="IR152" s="11"/>
      <c r="IS152" s="18"/>
      <c r="IT152" s="20"/>
      <c r="IU152" s="10"/>
      <c r="IV152" s="11"/>
      <c r="IW152" s="61">
        <f t="shared" si="2392"/>
        <v>0</v>
      </c>
      <c r="IX152" s="61">
        <f t="shared" si="2393"/>
        <v>0</v>
      </c>
      <c r="IY152" s="11"/>
      <c r="IZ152" s="12" t="e">
        <f t="shared" si="2325"/>
        <v>#DIV/0!</v>
      </c>
      <c r="JA152" s="11"/>
      <c r="JB152" s="12" t="e">
        <f t="shared" si="2326"/>
        <v>#DIV/0!</v>
      </c>
      <c r="JC152" s="11"/>
      <c r="JD152" s="11"/>
      <c r="JE152" s="18"/>
      <c r="JF152" s="20"/>
      <c r="JG152" s="10">
        <f t="shared" si="2327"/>
        <v>5</v>
      </c>
      <c r="JH152" s="14">
        <f t="shared" si="2328"/>
        <v>0</v>
      </c>
      <c r="JI152" s="373">
        <f t="shared" si="2329"/>
        <v>11203</v>
      </c>
      <c r="JJ152" s="11">
        <f t="shared" si="1776"/>
        <v>991</v>
      </c>
      <c r="JK152" s="11">
        <f t="shared" si="2330"/>
        <v>7368</v>
      </c>
      <c r="JL152" s="79">
        <f t="shared" si="2331"/>
        <v>0.65768097830938144</v>
      </c>
      <c r="JM152" s="15">
        <f t="shared" si="2332"/>
        <v>466</v>
      </c>
      <c r="JN152" s="12">
        <f t="shared" si="2333"/>
        <v>6.3246471226927253E-2</v>
      </c>
      <c r="JO152" s="16">
        <v>63.5</v>
      </c>
      <c r="JP152" s="17">
        <v>6875</v>
      </c>
      <c r="JQ152" s="16">
        <f t="shared" si="2245"/>
        <v>93.30890336590663</v>
      </c>
      <c r="JR152" s="16">
        <v>156</v>
      </c>
      <c r="JS152" s="369">
        <f t="shared" si="2099"/>
        <v>0.33476394849785407</v>
      </c>
      <c r="JT152" s="18"/>
      <c r="JU152" s="21"/>
      <c r="JV152" s="404">
        <f t="shared" si="2335"/>
        <v>0.66764705882352937</v>
      </c>
      <c r="JW152" s="401">
        <f t="shared" si="2336"/>
        <v>0.63594841483073616</v>
      </c>
      <c r="JX152" s="406">
        <f t="shared" si="2337"/>
        <v>0.66933974873028601</v>
      </c>
      <c r="JY152" s="743"/>
      <c r="JZ152" s="690"/>
      <c r="KA152" s="746"/>
      <c r="KB152" s="719"/>
      <c r="KC152" s="716"/>
      <c r="KD152" s="716"/>
      <c r="KE152" s="716"/>
      <c r="KF152" s="716"/>
      <c r="KG152" s="760"/>
      <c r="KH152" s="758"/>
      <c r="KI152" s="67">
        <f t="shared" si="2344"/>
        <v>1</v>
      </c>
      <c r="KJ152" s="430">
        <f t="shared" ref="KJ152" si="2401">KI152/KB153</f>
        <v>2.6695141484249865E-4</v>
      </c>
      <c r="KK152" s="67">
        <f t="shared" si="2346"/>
        <v>0</v>
      </c>
      <c r="KL152" s="425">
        <f t="shared" ref="KL152" si="2402">KK152/KD153</f>
        <v>0</v>
      </c>
      <c r="KM152" s="67">
        <f t="shared" si="2348"/>
        <v>3</v>
      </c>
      <c r="KN152" s="425">
        <f>KM152/KF153</f>
        <v>8.0064051240992789E-4</v>
      </c>
    </row>
    <row r="153" spans="1:300" ht="19.5" thickTop="1" x14ac:dyDescent="0.25">
      <c r="A153" s="734"/>
      <c r="B153" s="436">
        <f>+B152+1</f>
        <v>45712</v>
      </c>
      <c r="C153" s="10"/>
      <c r="D153" s="11"/>
      <c r="E153" s="61">
        <f>E152-C153-4</f>
        <v>591</v>
      </c>
      <c r="F153" s="61">
        <f t="shared" si="2351"/>
        <v>54</v>
      </c>
      <c r="G153" s="11">
        <v>387</v>
      </c>
      <c r="H153" s="12">
        <f t="shared" si="2283"/>
        <v>0.68527918781725883</v>
      </c>
      <c r="I153" s="11">
        <v>18</v>
      </c>
      <c r="J153" s="12">
        <f t="shared" si="2284"/>
        <v>4.4444444444444446E-2</v>
      </c>
      <c r="K153" s="13"/>
      <c r="L153" s="13"/>
      <c r="M153" s="25"/>
      <c r="N153" s="37"/>
      <c r="O153" s="10"/>
      <c r="P153" s="11"/>
      <c r="Q153" s="61">
        <f>Q152-O153-8</f>
        <v>602</v>
      </c>
      <c r="R153" s="61">
        <f t="shared" si="2353"/>
        <v>55</v>
      </c>
      <c r="S153" s="11">
        <v>369</v>
      </c>
      <c r="T153" s="12">
        <f t="shared" si="2285"/>
        <v>0.6428571428571429</v>
      </c>
      <c r="U153" s="11">
        <v>18</v>
      </c>
      <c r="V153" s="12">
        <f t="shared" si="2286"/>
        <v>4.6511627906976744E-2</v>
      </c>
      <c r="W153" s="13"/>
      <c r="X153" s="13"/>
      <c r="Y153" s="25"/>
      <c r="Z153" s="37"/>
      <c r="AA153" s="10"/>
      <c r="AB153" s="11"/>
      <c r="AC153" s="61">
        <f>AC152-AA153-8</f>
        <v>601</v>
      </c>
      <c r="AD153" s="61">
        <f t="shared" si="2355"/>
        <v>54</v>
      </c>
      <c r="AE153" s="11">
        <v>376</v>
      </c>
      <c r="AF153" s="12">
        <f t="shared" si="2287"/>
        <v>0.65723793677204656</v>
      </c>
      <c r="AG153" s="11">
        <v>19</v>
      </c>
      <c r="AH153" s="12">
        <f t="shared" si="2288"/>
        <v>4.810126582278481E-2</v>
      </c>
      <c r="AI153" s="13"/>
      <c r="AJ153" s="13"/>
      <c r="AK153" s="25"/>
      <c r="AL153" s="37"/>
      <c r="AM153" s="10"/>
      <c r="AN153" s="11"/>
      <c r="AO153" s="61">
        <f>AO152-AM153+36</f>
        <v>162</v>
      </c>
      <c r="AP153" s="61">
        <f t="shared" si="2357"/>
        <v>13</v>
      </c>
      <c r="AQ153" s="11">
        <v>71</v>
      </c>
      <c r="AR153" s="12">
        <f t="shared" si="2289"/>
        <v>0.47530864197530864</v>
      </c>
      <c r="AS153" s="11">
        <v>6</v>
      </c>
      <c r="AT153" s="12">
        <f t="shared" si="2290"/>
        <v>7.792207792207792E-2</v>
      </c>
      <c r="AU153" s="13"/>
      <c r="AV153" s="13"/>
      <c r="AW153" s="25"/>
      <c r="AX153" s="37"/>
      <c r="AY153" s="10"/>
      <c r="AZ153" s="11"/>
      <c r="BA153" s="61">
        <f>BA152-AY153-4</f>
        <v>595</v>
      </c>
      <c r="BB153" s="61">
        <f t="shared" si="2359"/>
        <v>55</v>
      </c>
      <c r="BC153" s="11">
        <v>407</v>
      </c>
      <c r="BD153" s="12">
        <f t="shared" si="2291"/>
        <v>0.7142857142857143</v>
      </c>
      <c r="BE153" s="11">
        <v>18</v>
      </c>
      <c r="BF153" s="12">
        <f t="shared" si="2292"/>
        <v>4.2352941176470586E-2</v>
      </c>
      <c r="BG153" s="13"/>
      <c r="BH153" s="13"/>
      <c r="BI153" s="25"/>
      <c r="BJ153" s="37"/>
      <c r="BK153" s="10"/>
      <c r="BL153" s="11"/>
      <c r="BM153" s="61">
        <f>BM152-BK153-7</f>
        <v>596</v>
      </c>
      <c r="BN153" s="61">
        <f t="shared" si="2361"/>
        <v>53</v>
      </c>
      <c r="BO153" s="11">
        <v>348</v>
      </c>
      <c r="BP153" s="12">
        <f t="shared" si="2293"/>
        <v>0.61912751677852351</v>
      </c>
      <c r="BQ153" s="11">
        <v>21</v>
      </c>
      <c r="BR153" s="12">
        <f t="shared" si="2294"/>
        <v>5.6910569105691054E-2</v>
      </c>
      <c r="BS153" s="13"/>
      <c r="BT153" s="13"/>
      <c r="BU153" s="25"/>
      <c r="BV153" s="37"/>
      <c r="BW153" s="10">
        <v>1</v>
      </c>
      <c r="BX153" s="11"/>
      <c r="BY153" s="61">
        <f>BY152-BW153-5</f>
        <v>592</v>
      </c>
      <c r="BZ153" s="61">
        <f t="shared" si="2363"/>
        <v>55</v>
      </c>
      <c r="CA153" s="11">
        <v>348</v>
      </c>
      <c r="CB153" s="12">
        <f t="shared" si="2295"/>
        <v>0.64864864864864868</v>
      </c>
      <c r="CC153" s="11">
        <v>36</v>
      </c>
      <c r="CD153" s="12">
        <f t="shared" si="2296"/>
        <v>9.375E-2</v>
      </c>
      <c r="CE153" s="13"/>
      <c r="CF153" s="13"/>
      <c r="CG153" s="25"/>
      <c r="CH153" s="37"/>
      <c r="CI153" s="10"/>
      <c r="CJ153" s="11"/>
      <c r="CK153" s="61">
        <f>CK152-CI153-2</f>
        <v>589</v>
      </c>
      <c r="CL153" s="61">
        <f t="shared" si="2365"/>
        <v>51</v>
      </c>
      <c r="CM153" s="11">
        <v>356</v>
      </c>
      <c r="CN153" s="12">
        <f t="shared" si="2297"/>
        <v>0.64006791171477084</v>
      </c>
      <c r="CO153" s="11">
        <v>21</v>
      </c>
      <c r="CP153" s="12">
        <f t="shared" si="2298"/>
        <v>5.5702917771883291E-2</v>
      </c>
      <c r="CQ153" s="13"/>
      <c r="CR153" s="13"/>
      <c r="CS153" s="25"/>
      <c r="CT153" s="37"/>
      <c r="CU153" s="10"/>
      <c r="CV153" s="11"/>
      <c r="CW153" s="61">
        <f>CW152-CU153-6</f>
        <v>595</v>
      </c>
      <c r="CX153" s="61">
        <f t="shared" si="2367"/>
        <v>49</v>
      </c>
      <c r="CY153" s="11">
        <v>351</v>
      </c>
      <c r="CZ153" s="12">
        <f t="shared" si="2299"/>
        <v>0.63025210084033612</v>
      </c>
      <c r="DA153" s="11">
        <v>24</v>
      </c>
      <c r="DB153" s="12">
        <f t="shared" si="2300"/>
        <v>6.4000000000000001E-2</v>
      </c>
      <c r="DC153" s="13"/>
      <c r="DD153" s="13"/>
      <c r="DE153" s="25"/>
      <c r="DF153" s="37"/>
      <c r="DG153" s="10"/>
      <c r="DH153" s="11"/>
      <c r="DI153" s="61">
        <f>DI152-DG153-3</f>
        <v>595</v>
      </c>
      <c r="DJ153" s="61">
        <f t="shared" si="2369"/>
        <v>50</v>
      </c>
      <c r="DK153" s="11">
        <v>355</v>
      </c>
      <c r="DL153" s="12">
        <f t="shared" si="2301"/>
        <v>0.626890756302521</v>
      </c>
      <c r="DM153" s="11">
        <v>18</v>
      </c>
      <c r="DN153" s="12">
        <f t="shared" si="2302"/>
        <v>4.8257372654155493E-2</v>
      </c>
      <c r="DO153" s="13"/>
      <c r="DP153" s="13"/>
      <c r="DQ153" s="25"/>
      <c r="DR153" s="37"/>
      <c r="DS153" s="10">
        <v>2</v>
      </c>
      <c r="DT153" s="11"/>
      <c r="DU153" s="61">
        <f>DU152-DS153+29</f>
        <v>159</v>
      </c>
      <c r="DV153" s="61">
        <f t="shared" si="2371"/>
        <v>8</v>
      </c>
      <c r="DW153" s="11">
        <v>91</v>
      </c>
      <c r="DX153" s="12">
        <f t="shared" si="2303"/>
        <v>0.62893081761006286</v>
      </c>
      <c r="DY153" s="11">
        <v>9</v>
      </c>
      <c r="DZ153" s="12">
        <f t="shared" si="2304"/>
        <v>0.09</v>
      </c>
      <c r="EA153" s="13"/>
      <c r="EB153" s="13"/>
      <c r="EC153" s="25"/>
      <c r="ED153" s="37"/>
      <c r="EE153" s="10"/>
      <c r="EF153" s="11"/>
      <c r="EG153" s="61">
        <f>EG152-EE153-3</f>
        <v>600</v>
      </c>
      <c r="EH153" s="61">
        <f t="shared" si="2373"/>
        <v>51</v>
      </c>
      <c r="EI153" s="11">
        <v>376</v>
      </c>
      <c r="EJ153" s="12">
        <f t="shared" si="2305"/>
        <v>0.66666666666666663</v>
      </c>
      <c r="EK153" s="11">
        <v>24</v>
      </c>
      <c r="EL153" s="12">
        <f t="shared" si="2306"/>
        <v>0.06</v>
      </c>
      <c r="EM153" s="13"/>
      <c r="EN153" s="13"/>
      <c r="EO153" s="25"/>
      <c r="EP153" s="37"/>
      <c r="EQ153" s="10">
        <v>1</v>
      </c>
      <c r="ER153" s="11"/>
      <c r="ES153" s="61">
        <f>ES152-EQ153-12</f>
        <v>589</v>
      </c>
      <c r="ET153" s="61">
        <f t="shared" si="2375"/>
        <v>51</v>
      </c>
      <c r="EU153" s="11">
        <v>362</v>
      </c>
      <c r="EV153" s="12">
        <f t="shared" si="2307"/>
        <v>0.64346349745331066</v>
      </c>
      <c r="EW153" s="11">
        <v>17</v>
      </c>
      <c r="EX153" s="12">
        <f t="shared" si="2308"/>
        <v>4.4854881266490766E-2</v>
      </c>
      <c r="EY153" s="13"/>
      <c r="EZ153" s="13"/>
      <c r="FA153" s="25"/>
      <c r="FB153" s="37"/>
      <c r="FC153" s="10"/>
      <c r="FD153" s="11"/>
      <c r="FE153" s="61">
        <f>FE152-FC153-3</f>
        <v>592</v>
      </c>
      <c r="FF153" s="61">
        <f t="shared" si="2377"/>
        <v>52</v>
      </c>
      <c r="FG153" s="11">
        <v>350</v>
      </c>
      <c r="FH153" s="12">
        <f t="shared" si="2309"/>
        <v>0.62668918918918914</v>
      </c>
      <c r="FI153" s="11">
        <v>21</v>
      </c>
      <c r="FJ153" s="12">
        <f t="shared" si="2310"/>
        <v>5.6603773584905662E-2</v>
      </c>
      <c r="FK153" s="13"/>
      <c r="FL153" s="13"/>
      <c r="FM153" s="25"/>
      <c r="FN153" s="37"/>
      <c r="FO153" s="10"/>
      <c r="FP153" s="11"/>
      <c r="FQ153" s="61">
        <f>FQ152-FO153</f>
        <v>604</v>
      </c>
      <c r="FR153" s="61">
        <f t="shared" si="2379"/>
        <v>55</v>
      </c>
      <c r="FS153" s="11">
        <v>373</v>
      </c>
      <c r="FT153" s="12">
        <f t="shared" si="2311"/>
        <v>0.66225165562913912</v>
      </c>
      <c r="FU153" s="11">
        <v>27</v>
      </c>
      <c r="FV153" s="12">
        <f t="shared" si="2312"/>
        <v>6.7500000000000004E-2</v>
      </c>
      <c r="FW153" s="13"/>
      <c r="FX153" s="13"/>
      <c r="FY153" s="25"/>
      <c r="FZ153" s="37"/>
      <c r="GA153" s="10"/>
      <c r="GB153" s="11"/>
      <c r="GC153" s="61">
        <f t="shared" si="2380"/>
        <v>603</v>
      </c>
      <c r="GD153" s="61">
        <f t="shared" si="2381"/>
        <v>55</v>
      </c>
      <c r="GE153" s="11">
        <v>376</v>
      </c>
      <c r="GF153" s="12">
        <f t="shared" si="2313"/>
        <v>0.66832504145936977</v>
      </c>
      <c r="GG153" s="11">
        <v>27</v>
      </c>
      <c r="GH153" s="12">
        <f t="shared" si="2314"/>
        <v>6.699751861042183E-2</v>
      </c>
      <c r="GI153" s="13"/>
      <c r="GJ153" s="13"/>
      <c r="GK153" s="25"/>
      <c r="GL153" s="37"/>
      <c r="GM153" s="10"/>
      <c r="GN153" s="11"/>
      <c r="GO153" s="61">
        <f t="shared" si="2382"/>
        <v>608</v>
      </c>
      <c r="GP153" s="61">
        <f t="shared" si="2383"/>
        <v>55</v>
      </c>
      <c r="GQ153" s="11">
        <v>389</v>
      </c>
      <c r="GR153" s="12">
        <f t="shared" si="2315"/>
        <v>0.68092105263157898</v>
      </c>
      <c r="GS153" s="11">
        <v>25</v>
      </c>
      <c r="GT153" s="12">
        <f t="shared" si="2316"/>
        <v>6.0386473429951688E-2</v>
      </c>
      <c r="GU153" s="13"/>
      <c r="GV153" s="13"/>
      <c r="GW153" s="25"/>
      <c r="GX153" s="37"/>
      <c r="GY153" s="10"/>
      <c r="GZ153" s="11">
        <v>1</v>
      </c>
      <c r="HA153" s="61">
        <f t="shared" si="2384"/>
        <v>103</v>
      </c>
      <c r="HB153" s="61">
        <f t="shared" si="2385"/>
        <v>11</v>
      </c>
      <c r="HC153" s="11">
        <v>52</v>
      </c>
      <c r="HD153" s="12">
        <f t="shared" si="2317"/>
        <v>0.62135922330097082</v>
      </c>
      <c r="HE153" s="11">
        <v>12</v>
      </c>
      <c r="HF153" s="12">
        <f t="shared" si="2318"/>
        <v>0.1875</v>
      </c>
      <c r="HG153" s="13"/>
      <c r="HH153" s="13"/>
      <c r="HI153" s="25"/>
      <c r="HJ153" s="37"/>
      <c r="HK153" s="10"/>
      <c r="HL153" s="11"/>
      <c r="HM153" s="61">
        <f t="shared" si="2386"/>
        <v>612</v>
      </c>
      <c r="HN153" s="61">
        <f t="shared" si="2387"/>
        <v>54</v>
      </c>
      <c r="HO153" s="11">
        <v>363</v>
      </c>
      <c r="HP153" s="12">
        <f t="shared" si="2319"/>
        <v>0.6356209150326797</v>
      </c>
      <c r="HQ153" s="11">
        <v>26</v>
      </c>
      <c r="HR153" s="12">
        <f t="shared" si="2320"/>
        <v>6.6838046272493568E-2</v>
      </c>
      <c r="HS153" s="13"/>
      <c r="HT153" s="13"/>
      <c r="HU153" s="25"/>
      <c r="HV153" s="37"/>
      <c r="HW153" s="10"/>
      <c r="HX153" s="11"/>
      <c r="HY153" s="61">
        <f t="shared" si="2388"/>
        <v>604</v>
      </c>
      <c r="HZ153" s="61">
        <f t="shared" si="2389"/>
        <v>54</v>
      </c>
      <c r="IA153" s="11">
        <v>376</v>
      </c>
      <c r="IB153" s="12">
        <f t="shared" si="2321"/>
        <v>0.6572847682119205</v>
      </c>
      <c r="IC153" s="11">
        <v>21</v>
      </c>
      <c r="ID153" s="12">
        <f t="shared" si="2322"/>
        <v>5.2896725440806043E-2</v>
      </c>
      <c r="IE153" s="13"/>
      <c r="IF153" s="13"/>
      <c r="IG153" s="25"/>
      <c r="IH153" s="37"/>
      <c r="II153" s="10"/>
      <c r="IJ153" s="11"/>
      <c r="IK153" s="61">
        <f t="shared" si="2390"/>
        <v>607</v>
      </c>
      <c r="IL153" s="61">
        <f t="shared" si="2391"/>
        <v>55</v>
      </c>
      <c r="IM153" s="11">
        <v>363</v>
      </c>
      <c r="IN153" s="12">
        <f t="shared" si="2323"/>
        <v>0.64579901153212516</v>
      </c>
      <c r="IO153" s="11">
        <v>29</v>
      </c>
      <c r="IP153" s="12">
        <f t="shared" si="2324"/>
        <v>7.3979591836734693E-2</v>
      </c>
      <c r="IQ153" s="13"/>
      <c r="IR153" s="13"/>
      <c r="IS153" s="25"/>
      <c r="IT153" s="37"/>
      <c r="IU153" s="10"/>
      <c r="IV153" s="11"/>
      <c r="IW153" s="61">
        <f t="shared" si="2392"/>
        <v>0</v>
      </c>
      <c r="IX153" s="61">
        <f t="shared" si="2393"/>
        <v>0</v>
      </c>
      <c r="IY153" s="11"/>
      <c r="IZ153" s="12" t="e">
        <f t="shared" si="2325"/>
        <v>#DIV/0!</v>
      </c>
      <c r="JA153" s="11"/>
      <c r="JB153" s="12" t="e">
        <f t="shared" si="2326"/>
        <v>#DIV/0!</v>
      </c>
      <c r="JC153" s="13"/>
      <c r="JD153" s="13"/>
      <c r="JE153" s="25"/>
      <c r="JF153" s="37"/>
      <c r="JG153" s="10">
        <f t="shared" si="2327"/>
        <v>4</v>
      </c>
      <c r="JH153" s="14">
        <f t="shared" si="2328"/>
        <v>1</v>
      </c>
      <c r="JI153" s="373">
        <f t="shared" si="2329"/>
        <v>11199</v>
      </c>
      <c r="JJ153" s="11">
        <f t="shared" si="1776"/>
        <v>990</v>
      </c>
      <c r="JK153" s="11">
        <f t="shared" si="2330"/>
        <v>7276</v>
      </c>
      <c r="JL153" s="79">
        <f t="shared" si="2331"/>
        <v>0.64970086614876332</v>
      </c>
      <c r="JM153" s="15">
        <f t="shared" si="2332"/>
        <v>437</v>
      </c>
      <c r="JN153" s="12">
        <f t="shared" si="2333"/>
        <v>6.0060472787245738E-2</v>
      </c>
      <c r="JO153" s="16">
        <v>63.5</v>
      </c>
      <c r="JP153" s="17">
        <v>6831</v>
      </c>
      <c r="JQ153" s="16">
        <f t="shared" si="2245"/>
        <v>93.884002199010439</v>
      </c>
      <c r="JR153" s="16">
        <v>155</v>
      </c>
      <c r="JS153" s="369">
        <f t="shared" si="2099"/>
        <v>0.35469107551487417</v>
      </c>
      <c r="JT153" s="23"/>
      <c r="JU153" s="399"/>
      <c r="JV153" s="404">
        <f t="shared" si="2335"/>
        <v>0.65311580636533828</v>
      </c>
      <c r="JW153" s="401">
        <f t="shared" si="2336"/>
        <v>0.63861253025006726</v>
      </c>
      <c r="JX153" s="406">
        <f t="shared" si="2337"/>
        <v>0.65731087944399891</v>
      </c>
      <c r="JY153" s="743"/>
      <c r="JZ153" s="690"/>
      <c r="KA153" s="746"/>
      <c r="KB153" s="718">
        <f t="shared" ref="KB153" si="2403">SUM(E146,Q146,AC146,AO146,BA146,BM146,BY146)</f>
        <v>3746</v>
      </c>
      <c r="KC153" s="714"/>
      <c r="KD153" s="714">
        <f t="shared" ref="KD153" si="2404">SUM(CK146,CW146,DI146,DU146,EG146,ES146,FE146)</f>
        <v>3727</v>
      </c>
      <c r="KE153" s="714"/>
      <c r="KF153" s="714">
        <f t="shared" ref="KF153" si="2405">SUM(FQ146,GC146,GO146,HA146,HM146,HY146,IK146)</f>
        <v>3747</v>
      </c>
      <c r="KG153" s="759"/>
      <c r="KH153" s="761" t="s">
        <v>65</v>
      </c>
      <c r="KI153" s="67">
        <f t="shared" si="2344"/>
        <v>1</v>
      </c>
      <c r="KJ153" s="430">
        <f t="shared" ref="KJ153" si="2406">KI153/KB153</f>
        <v>2.6695141484249865E-4</v>
      </c>
      <c r="KK153" s="67">
        <f t="shared" si="2346"/>
        <v>3</v>
      </c>
      <c r="KL153" s="425">
        <f t="shared" ref="KL153" si="2407">KK153/KD153</f>
        <v>8.0493694660584917E-4</v>
      </c>
      <c r="KM153" s="67">
        <f t="shared" si="2348"/>
        <v>0</v>
      </c>
      <c r="KN153" s="425">
        <f>KM153/KF153</f>
        <v>0</v>
      </c>
    </row>
    <row r="154" spans="1:300" ht="19.5" thickBot="1" x14ac:dyDescent="0.3">
      <c r="A154" s="734"/>
      <c r="B154" s="436">
        <f t="shared" si="2349"/>
        <v>45713</v>
      </c>
      <c r="C154" s="10"/>
      <c r="D154" s="11"/>
      <c r="E154" s="61">
        <f t="shared" si="2350"/>
        <v>591</v>
      </c>
      <c r="F154" s="61">
        <f t="shared" si="2351"/>
        <v>54</v>
      </c>
      <c r="G154" s="11">
        <v>396</v>
      </c>
      <c r="H154" s="12">
        <f t="shared" si="2283"/>
        <v>0.71235194585448391</v>
      </c>
      <c r="I154" s="11">
        <v>25</v>
      </c>
      <c r="J154" s="12">
        <f t="shared" si="2284"/>
        <v>5.9382422802850353E-2</v>
      </c>
      <c r="K154" s="13"/>
      <c r="L154" s="11"/>
      <c r="M154" s="25"/>
      <c r="N154" s="37"/>
      <c r="O154" s="10"/>
      <c r="P154" s="11"/>
      <c r="Q154" s="61">
        <f t="shared" si="2352"/>
        <v>602</v>
      </c>
      <c r="R154" s="61">
        <f t="shared" si="2353"/>
        <v>55</v>
      </c>
      <c r="S154" s="11">
        <v>388</v>
      </c>
      <c r="T154" s="12">
        <f t="shared" si="2285"/>
        <v>0.68272425249169433</v>
      </c>
      <c r="U154" s="11">
        <v>23</v>
      </c>
      <c r="V154" s="12">
        <f t="shared" si="2286"/>
        <v>5.5961070559610707E-2</v>
      </c>
      <c r="W154" s="13"/>
      <c r="X154" s="11"/>
      <c r="Y154" s="25"/>
      <c r="Z154" s="37"/>
      <c r="AA154" s="10"/>
      <c r="AB154" s="11"/>
      <c r="AC154" s="61">
        <f t="shared" si="2354"/>
        <v>601</v>
      </c>
      <c r="AD154" s="61">
        <f t="shared" si="2355"/>
        <v>54</v>
      </c>
      <c r="AE154" s="11">
        <v>363</v>
      </c>
      <c r="AF154" s="12">
        <f t="shared" si="2287"/>
        <v>0.66222961730449248</v>
      </c>
      <c r="AG154" s="11">
        <v>35</v>
      </c>
      <c r="AH154" s="12">
        <f t="shared" si="2288"/>
        <v>8.7939698492462318E-2</v>
      </c>
      <c r="AI154" s="13"/>
      <c r="AJ154" s="11"/>
      <c r="AK154" s="25"/>
      <c r="AL154" s="37"/>
      <c r="AM154" s="10">
        <v>2</v>
      </c>
      <c r="AN154" s="11"/>
      <c r="AO154" s="61">
        <f t="shared" si="2356"/>
        <v>160</v>
      </c>
      <c r="AP154" s="61">
        <f t="shared" si="2357"/>
        <v>13</v>
      </c>
      <c r="AQ154" s="11">
        <v>86</v>
      </c>
      <c r="AR154" s="12">
        <f t="shared" si="2289"/>
        <v>0.61875000000000002</v>
      </c>
      <c r="AS154" s="11">
        <v>13</v>
      </c>
      <c r="AT154" s="12">
        <f t="shared" si="2290"/>
        <v>0.13131313131313133</v>
      </c>
      <c r="AU154" s="13"/>
      <c r="AV154" s="11"/>
      <c r="AW154" s="25"/>
      <c r="AX154" s="37"/>
      <c r="AY154" s="10"/>
      <c r="AZ154" s="11"/>
      <c r="BA154" s="61">
        <f t="shared" si="2358"/>
        <v>595</v>
      </c>
      <c r="BB154" s="61">
        <f t="shared" si="2359"/>
        <v>55</v>
      </c>
      <c r="BC154" s="11">
        <v>378</v>
      </c>
      <c r="BD154" s="12">
        <f t="shared" si="2291"/>
        <v>0.68739495798319328</v>
      </c>
      <c r="BE154" s="11">
        <v>31</v>
      </c>
      <c r="BF154" s="12">
        <f t="shared" si="2292"/>
        <v>7.5794621026894868E-2</v>
      </c>
      <c r="BG154" s="13"/>
      <c r="BH154" s="11"/>
      <c r="BI154" s="25"/>
      <c r="BJ154" s="37"/>
      <c r="BK154" s="10"/>
      <c r="BL154" s="11"/>
      <c r="BM154" s="61">
        <f t="shared" si="2360"/>
        <v>596</v>
      </c>
      <c r="BN154" s="61">
        <f t="shared" si="2361"/>
        <v>53</v>
      </c>
      <c r="BO154" s="11">
        <v>380</v>
      </c>
      <c r="BP154" s="12">
        <f t="shared" si="2293"/>
        <v>0.67785234899328861</v>
      </c>
      <c r="BQ154" s="11">
        <v>24</v>
      </c>
      <c r="BR154" s="12">
        <f t="shared" si="2294"/>
        <v>5.9405940594059403E-2</v>
      </c>
      <c r="BS154" s="13"/>
      <c r="BT154" s="11"/>
      <c r="BU154" s="25"/>
      <c r="BV154" s="37"/>
      <c r="BW154" s="10"/>
      <c r="BX154" s="11"/>
      <c r="BY154" s="61">
        <f t="shared" si="2362"/>
        <v>592</v>
      </c>
      <c r="BZ154" s="61">
        <f t="shared" si="2363"/>
        <v>55</v>
      </c>
      <c r="CA154" s="11">
        <v>364</v>
      </c>
      <c r="CB154" s="12">
        <f t="shared" si="2295"/>
        <v>0.69763513513513509</v>
      </c>
      <c r="CC154" s="11">
        <v>49</v>
      </c>
      <c r="CD154" s="12">
        <f t="shared" si="2296"/>
        <v>0.11864406779661017</v>
      </c>
      <c r="CE154" s="13"/>
      <c r="CF154" s="11"/>
      <c r="CG154" s="25"/>
      <c r="CH154" s="37"/>
      <c r="CI154" s="10">
        <v>1</v>
      </c>
      <c r="CJ154" s="11"/>
      <c r="CK154" s="61">
        <f t="shared" si="2364"/>
        <v>588</v>
      </c>
      <c r="CL154" s="61">
        <f t="shared" si="2365"/>
        <v>51</v>
      </c>
      <c r="CM154" s="11">
        <v>344</v>
      </c>
      <c r="CN154" s="12">
        <f t="shared" si="2297"/>
        <v>0.65816326530612246</v>
      </c>
      <c r="CO154" s="11">
        <v>43</v>
      </c>
      <c r="CP154" s="12">
        <f t="shared" si="2298"/>
        <v>0.1111111111111111</v>
      </c>
      <c r="CQ154" s="13"/>
      <c r="CR154" s="11"/>
      <c r="CS154" s="25"/>
      <c r="CT154" s="37"/>
      <c r="CU154" s="10"/>
      <c r="CV154" s="11"/>
      <c r="CW154" s="61">
        <f t="shared" si="2366"/>
        <v>595</v>
      </c>
      <c r="CX154" s="61">
        <f t="shared" si="2367"/>
        <v>49</v>
      </c>
      <c r="CY154" s="11">
        <v>326</v>
      </c>
      <c r="CZ154" s="12">
        <f t="shared" si="2299"/>
        <v>0.59663865546218486</v>
      </c>
      <c r="DA154" s="11">
        <v>29</v>
      </c>
      <c r="DB154" s="12">
        <f t="shared" si="2300"/>
        <v>8.1690140845070425E-2</v>
      </c>
      <c r="DC154" s="13"/>
      <c r="DD154" s="11"/>
      <c r="DE154" s="25"/>
      <c r="DF154" s="37"/>
      <c r="DG154" s="10"/>
      <c r="DH154" s="11"/>
      <c r="DI154" s="61">
        <f t="shared" si="2368"/>
        <v>595</v>
      </c>
      <c r="DJ154" s="61">
        <f t="shared" si="2369"/>
        <v>50</v>
      </c>
      <c r="DK154" s="11">
        <v>351</v>
      </c>
      <c r="DL154" s="12">
        <f t="shared" si="2301"/>
        <v>0.63529411764705879</v>
      </c>
      <c r="DM154" s="11">
        <v>27</v>
      </c>
      <c r="DN154" s="12">
        <f t="shared" si="2302"/>
        <v>7.1428571428571425E-2</v>
      </c>
      <c r="DO154" s="13"/>
      <c r="DP154" s="11"/>
      <c r="DQ154" s="25"/>
      <c r="DR154" s="37"/>
      <c r="DS154" s="10"/>
      <c r="DT154" s="11"/>
      <c r="DU154" s="61">
        <f t="shared" si="2370"/>
        <v>159</v>
      </c>
      <c r="DV154" s="61">
        <f t="shared" si="2371"/>
        <v>8</v>
      </c>
      <c r="DW154" s="11">
        <v>83</v>
      </c>
      <c r="DX154" s="12">
        <f t="shared" si="2303"/>
        <v>0.60377358490566035</v>
      </c>
      <c r="DY154" s="11">
        <v>13</v>
      </c>
      <c r="DZ154" s="12">
        <f t="shared" si="2304"/>
        <v>0.13541666666666666</v>
      </c>
      <c r="EA154" s="13"/>
      <c r="EB154" s="11"/>
      <c r="EC154" s="25"/>
      <c r="ED154" s="37"/>
      <c r="EE154" s="10"/>
      <c r="EF154" s="11"/>
      <c r="EG154" s="61">
        <f t="shared" si="2372"/>
        <v>600</v>
      </c>
      <c r="EH154" s="61">
        <f t="shared" si="2373"/>
        <v>51</v>
      </c>
      <c r="EI154" s="11">
        <v>361</v>
      </c>
      <c r="EJ154" s="12">
        <f t="shared" si="2305"/>
        <v>0.64666666666666661</v>
      </c>
      <c r="EK154" s="11">
        <v>27</v>
      </c>
      <c r="EL154" s="12">
        <f t="shared" si="2306"/>
        <v>6.9587628865979384E-2</v>
      </c>
      <c r="EM154" s="13"/>
      <c r="EN154" s="11"/>
      <c r="EO154" s="25"/>
      <c r="EP154" s="37"/>
      <c r="EQ154" s="10">
        <v>1</v>
      </c>
      <c r="ER154" s="11"/>
      <c r="ES154" s="61">
        <f t="shared" si="2374"/>
        <v>588</v>
      </c>
      <c r="ET154" s="61">
        <f t="shared" si="2375"/>
        <v>51</v>
      </c>
      <c r="EU154" s="11">
        <v>371</v>
      </c>
      <c r="EV154" s="12">
        <f t="shared" si="2307"/>
        <v>0.66836734693877553</v>
      </c>
      <c r="EW154" s="11">
        <v>22</v>
      </c>
      <c r="EX154" s="12">
        <f t="shared" si="2308"/>
        <v>5.5979643765903309E-2</v>
      </c>
      <c r="EY154" s="13"/>
      <c r="EZ154" s="11"/>
      <c r="FA154" s="25"/>
      <c r="FB154" s="37"/>
      <c r="FC154" s="10"/>
      <c r="FD154" s="11"/>
      <c r="FE154" s="61">
        <f t="shared" si="2376"/>
        <v>592</v>
      </c>
      <c r="FF154" s="61">
        <f t="shared" si="2377"/>
        <v>52</v>
      </c>
      <c r="FG154" s="11">
        <v>362</v>
      </c>
      <c r="FH154" s="12">
        <f t="shared" si="2309"/>
        <v>0.65371621621621623</v>
      </c>
      <c r="FI154" s="11">
        <v>25</v>
      </c>
      <c r="FJ154" s="12">
        <f t="shared" si="2310"/>
        <v>6.4599483204134361E-2</v>
      </c>
      <c r="FK154" s="13"/>
      <c r="FL154" s="11"/>
      <c r="FM154" s="25"/>
      <c r="FN154" s="37"/>
      <c r="FO154" s="10"/>
      <c r="FP154" s="11"/>
      <c r="FQ154" s="61">
        <f t="shared" si="2378"/>
        <v>604</v>
      </c>
      <c r="FR154" s="61">
        <f t="shared" si="2379"/>
        <v>55</v>
      </c>
      <c r="FS154" s="11">
        <v>385</v>
      </c>
      <c r="FT154" s="12">
        <f t="shared" si="2311"/>
        <v>0.6870860927152318</v>
      </c>
      <c r="FU154" s="11">
        <v>30</v>
      </c>
      <c r="FV154" s="12">
        <f t="shared" si="2312"/>
        <v>7.2289156626506021E-2</v>
      </c>
      <c r="FW154" s="13"/>
      <c r="FX154" s="11"/>
      <c r="FY154" s="25"/>
      <c r="FZ154" s="37"/>
      <c r="GA154" s="10">
        <v>1</v>
      </c>
      <c r="GB154" s="11"/>
      <c r="GC154" s="61">
        <f t="shared" si="2380"/>
        <v>602</v>
      </c>
      <c r="GD154" s="61">
        <f t="shared" si="2381"/>
        <v>55</v>
      </c>
      <c r="GE154" s="11">
        <v>358</v>
      </c>
      <c r="GF154" s="12">
        <f t="shared" si="2313"/>
        <v>0.64950166112956809</v>
      </c>
      <c r="GG154" s="11">
        <v>33</v>
      </c>
      <c r="GH154" s="12">
        <f t="shared" si="2314"/>
        <v>8.4398976982097182E-2</v>
      </c>
      <c r="GI154" s="13"/>
      <c r="GJ154" s="11"/>
      <c r="GK154" s="25"/>
      <c r="GL154" s="37"/>
      <c r="GM154" s="10"/>
      <c r="GN154" s="11"/>
      <c r="GO154" s="61">
        <f t="shared" si="2382"/>
        <v>608</v>
      </c>
      <c r="GP154" s="61">
        <f t="shared" si="2383"/>
        <v>55</v>
      </c>
      <c r="GQ154" s="11">
        <v>335</v>
      </c>
      <c r="GR154" s="12">
        <f t="shared" si="2315"/>
        <v>0.58388157894736847</v>
      </c>
      <c r="GS154" s="11">
        <v>20</v>
      </c>
      <c r="GT154" s="12">
        <f t="shared" si="2316"/>
        <v>5.6338028169014086E-2</v>
      </c>
      <c r="GU154" s="13"/>
      <c r="GV154" s="11"/>
      <c r="GW154" s="25"/>
      <c r="GX154" s="37"/>
      <c r="GY154" s="10"/>
      <c r="GZ154" s="11"/>
      <c r="HA154" s="61">
        <f t="shared" si="2384"/>
        <v>103</v>
      </c>
      <c r="HB154" s="61">
        <f t="shared" si="2385"/>
        <v>11</v>
      </c>
      <c r="HC154" s="11">
        <v>55</v>
      </c>
      <c r="HD154" s="12">
        <f t="shared" si="2317"/>
        <v>0.70873786407766992</v>
      </c>
      <c r="HE154" s="11">
        <v>18</v>
      </c>
      <c r="HF154" s="12">
        <f t="shared" si="2318"/>
        <v>0.24657534246575341</v>
      </c>
      <c r="HG154" s="13"/>
      <c r="HH154" s="11"/>
      <c r="HI154" s="25"/>
      <c r="HJ154" s="37"/>
      <c r="HK154" s="10"/>
      <c r="HL154" s="11"/>
      <c r="HM154" s="61">
        <f t="shared" si="2386"/>
        <v>612</v>
      </c>
      <c r="HN154" s="61">
        <f t="shared" si="2387"/>
        <v>54</v>
      </c>
      <c r="HO154" s="11">
        <v>372</v>
      </c>
      <c r="HP154" s="12">
        <f t="shared" si="2319"/>
        <v>0.65196078431372551</v>
      </c>
      <c r="HQ154" s="11">
        <v>27</v>
      </c>
      <c r="HR154" s="12">
        <f t="shared" si="2320"/>
        <v>6.7669172932330823E-2</v>
      </c>
      <c r="HS154" s="13"/>
      <c r="HT154" s="11"/>
      <c r="HU154" s="25"/>
      <c r="HV154" s="37"/>
      <c r="HW154" s="10">
        <v>1</v>
      </c>
      <c r="HX154" s="11"/>
      <c r="HY154" s="61">
        <f t="shared" si="2388"/>
        <v>603</v>
      </c>
      <c r="HZ154" s="61">
        <f t="shared" si="2389"/>
        <v>54</v>
      </c>
      <c r="IA154" s="11">
        <v>388</v>
      </c>
      <c r="IB154" s="12">
        <f t="shared" si="2321"/>
        <v>0.68159203980099503</v>
      </c>
      <c r="IC154" s="11">
        <v>23</v>
      </c>
      <c r="ID154" s="12">
        <f t="shared" si="2322"/>
        <v>5.5961070559610707E-2</v>
      </c>
      <c r="IE154" s="13"/>
      <c r="IF154" s="11"/>
      <c r="IG154" s="25"/>
      <c r="IH154" s="37"/>
      <c r="II154" s="10">
        <v>1</v>
      </c>
      <c r="IJ154" s="11"/>
      <c r="IK154" s="61">
        <f t="shared" si="2390"/>
        <v>606</v>
      </c>
      <c r="IL154" s="61">
        <f t="shared" si="2391"/>
        <v>55</v>
      </c>
      <c r="IM154" s="11">
        <v>369</v>
      </c>
      <c r="IN154" s="12">
        <f t="shared" si="2323"/>
        <v>0.66006600660066006</v>
      </c>
      <c r="IO154" s="11">
        <v>31</v>
      </c>
      <c r="IP154" s="12">
        <f t="shared" si="2324"/>
        <v>7.7499999999999999E-2</v>
      </c>
      <c r="IQ154" s="13"/>
      <c r="IR154" s="11"/>
      <c r="IS154" s="25"/>
      <c r="IT154" s="37"/>
      <c r="IU154" s="10"/>
      <c r="IV154" s="11"/>
      <c r="IW154" s="61">
        <f t="shared" si="2392"/>
        <v>0</v>
      </c>
      <c r="IX154" s="61">
        <f t="shared" si="2393"/>
        <v>0</v>
      </c>
      <c r="IY154" s="11"/>
      <c r="IZ154" s="12" t="e">
        <f t="shared" si="2325"/>
        <v>#DIV/0!</v>
      </c>
      <c r="JA154" s="11"/>
      <c r="JB154" s="12" t="e">
        <f t="shared" si="2326"/>
        <v>#DIV/0!</v>
      </c>
      <c r="JC154" s="13"/>
      <c r="JD154" s="11"/>
      <c r="JE154" s="25"/>
      <c r="JF154" s="37"/>
      <c r="JG154" s="10">
        <f t="shared" si="2327"/>
        <v>7</v>
      </c>
      <c r="JH154" s="14">
        <f t="shared" si="2328"/>
        <v>0</v>
      </c>
      <c r="JI154" s="373">
        <f t="shared" si="2329"/>
        <v>11192</v>
      </c>
      <c r="JJ154" s="11">
        <f t="shared" si="1776"/>
        <v>990</v>
      </c>
      <c r="JK154" s="11">
        <f t="shared" si="2330"/>
        <v>7383</v>
      </c>
      <c r="JL154" s="79">
        <f t="shared" si="2331"/>
        <v>0.6596676197283774</v>
      </c>
      <c r="JM154" s="15">
        <f t="shared" si="2332"/>
        <v>568</v>
      </c>
      <c r="JN154" s="12">
        <f t="shared" si="2333"/>
        <v>7.693349586888798E-2</v>
      </c>
      <c r="JO154" s="16">
        <v>64.2</v>
      </c>
      <c r="JP154" s="17">
        <v>6842</v>
      </c>
      <c r="JQ154" s="16">
        <f t="shared" si="2245"/>
        <v>92.672355411079508</v>
      </c>
      <c r="JR154" s="16">
        <v>189</v>
      </c>
      <c r="JS154" s="369">
        <f t="shared" si="2099"/>
        <v>0.33274647887323944</v>
      </c>
      <c r="JT154" s="23"/>
      <c r="JU154" s="399"/>
      <c r="JV154" s="404">
        <f t="shared" si="2335"/>
        <v>0.6837035054856837</v>
      </c>
      <c r="JW154" s="401">
        <f t="shared" si="2336"/>
        <v>0.641377454936777</v>
      </c>
      <c r="JX154" s="406">
        <f t="shared" si="2337"/>
        <v>0.65382557517388973</v>
      </c>
      <c r="JY154" s="743"/>
      <c r="JZ154" s="690"/>
      <c r="KA154" s="746"/>
      <c r="KB154" s="719"/>
      <c r="KC154" s="716"/>
      <c r="KD154" s="716"/>
      <c r="KE154" s="716"/>
      <c r="KF154" s="716"/>
      <c r="KG154" s="760"/>
      <c r="KH154" s="758"/>
      <c r="KI154" s="67">
        <f t="shared" si="2344"/>
        <v>2</v>
      </c>
      <c r="KJ154" s="430">
        <f t="shared" ref="KJ154" si="2408">KI154/KB153</f>
        <v>5.339028296849973E-4</v>
      </c>
      <c r="KK154" s="67">
        <f t="shared" si="2346"/>
        <v>2</v>
      </c>
      <c r="KL154" s="425">
        <f t="shared" ref="KL154" si="2409">KK154/KD153</f>
        <v>5.3662463107056611E-4</v>
      </c>
      <c r="KM154" s="67">
        <f t="shared" si="2348"/>
        <v>3</v>
      </c>
      <c r="KN154" s="425">
        <f>KM154/KF153</f>
        <v>8.0064051240992789E-4</v>
      </c>
    </row>
    <row r="155" spans="1:300" ht="20.25" thickTop="1" thickBot="1" x14ac:dyDescent="0.3">
      <c r="A155" s="734"/>
      <c r="B155" s="436">
        <f t="shared" si="2349"/>
        <v>45714</v>
      </c>
      <c r="C155" s="10"/>
      <c r="D155" s="11"/>
      <c r="E155" s="61">
        <f t="shared" si="2350"/>
        <v>591</v>
      </c>
      <c r="F155" s="61">
        <f t="shared" si="2351"/>
        <v>54</v>
      </c>
      <c r="G155" s="11">
        <v>394</v>
      </c>
      <c r="H155" s="12">
        <f t="shared" si="2283"/>
        <v>0.70050761421319796</v>
      </c>
      <c r="I155" s="11">
        <v>20</v>
      </c>
      <c r="J155" s="12">
        <f t="shared" si="2284"/>
        <v>4.8309178743961352E-2</v>
      </c>
      <c r="K155" s="13"/>
      <c r="L155" s="11"/>
      <c r="M155" s="38"/>
      <c r="N155" s="39"/>
      <c r="O155" s="10">
        <v>1</v>
      </c>
      <c r="P155" s="11"/>
      <c r="Q155" s="61">
        <f t="shared" si="2352"/>
        <v>601</v>
      </c>
      <c r="R155" s="61">
        <f t="shared" si="2353"/>
        <v>55</v>
      </c>
      <c r="S155" s="11">
        <v>340</v>
      </c>
      <c r="T155" s="12">
        <f t="shared" si="2285"/>
        <v>0.59400998336106492</v>
      </c>
      <c r="U155" s="11">
        <v>17</v>
      </c>
      <c r="V155" s="12">
        <f t="shared" si="2286"/>
        <v>4.7619047619047616E-2</v>
      </c>
      <c r="W155" s="13"/>
      <c r="X155" s="11"/>
      <c r="Y155" s="38"/>
      <c r="Z155" s="39"/>
      <c r="AA155" s="10"/>
      <c r="AB155" s="11"/>
      <c r="AC155" s="61">
        <f t="shared" si="2354"/>
        <v>601</v>
      </c>
      <c r="AD155" s="61">
        <f t="shared" si="2355"/>
        <v>54</v>
      </c>
      <c r="AE155" s="11">
        <v>330</v>
      </c>
      <c r="AF155" s="12">
        <f t="shared" si="2287"/>
        <v>0.57570715474209655</v>
      </c>
      <c r="AG155" s="11">
        <v>16</v>
      </c>
      <c r="AH155" s="12">
        <f t="shared" si="2288"/>
        <v>4.6242774566473986E-2</v>
      </c>
      <c r="AI155" s="13"/>
      <c r="AJ155" s="11"/>
      <c r="AK155" s="38"/>
      <c r="AL155" s="39"/>
      <c r="AM155" s="10">
        <v>2</v>
      </c>
      <c r="AN155" s="11"/>
      <c r="AO155" s="61">
        <f t="shared" si="2356"/>
        <v>158</v>
      </c>
      <c r="AP155" s="61">
        <f t="shared" si="2357"/>
        <v>13</v>
      </c>
      <c r="AQ155" s="11">
        <v>75</v>
      </c>
      <c r="AR155" s="12">
        <f t="shared" si="2289"/>
        <v>0.50632911392405067</v>
      </c>
      <c r="AS155" s="11">
        <v>5</v>
      </c>
      <c r="AT155" s="12">
        <f t="shared" si="2290"/>
        <v>6.25E-2</v>
      </c>
      <c r="AU155" s="13"/>
      <c r="AV155" s="11"/>
      <c r="AW155" s="38"/>
      <c r="AX155" s="39"/>
      <c r="AY155" s="10">
        <v>2</v>
      </c>
      <c r="AZ155" s="11"/>
      <c r="BA155" s="61">
        <f t="shared" si="2358"/>
        <v>593</v>
      </c>
      <c r="BB155" s="61">
        <f t="shared" si="2359"/>
        <v>55</v>
      </c>
      <c r="BC155" s="11">
        <v>388</v>
      </c>
      <c r="BD155" s="12">
        <f t="shared" si="2291"/>
        <v>0.68296795952782463</v>
      </c>
      <c r="BE155" s="11">
        <v>17</v>
      </c>
      <c r="BF155" s="12">
        <f t="shared" si="2292"/>
        <v>4.1975308641975309E-2</v>
      </c>
      <c r="BG155" s="13"/>
      <c r="BH155" s="11"/>
      <c r="BI155" s="38"/>
      <c r="BJ155" s="39"/>
      <c r="BK155" s="10">
        <v>1</v>
      </c>
      <c r="BL155" s="11"/>
      <c r="BM155" s="61">
        <f t="shared" si="2360"/>
        <v>595</v>
      </c>
      <c r="BN155" s="61">
        <f t="shared" si="2361"/>
        <v>53</v>
      </c>
      <c r="BO155" s="11">
        <v>392</v>
      </c>
      <c r="BP155" s="12">
        <f t="shared" si="2293"/>
        <v>0.68235294117647061</v>
      </c>
      <c r="BQ155" s="11">
        <v>14</v>
      </c>
      <c r="BR155" s="12">
        <f t="shared" si="2294"/>
        <v>3.4482758620689655E-2</v>
      </c>
      <c r="BS155" s="13"/>
      <c r="BT155" s="11"/>
      <c r="BU155" s="38"/>
      <c r="BV155" s="39"/>
      <c r="BW155" s="10"/>
      <c r="BX155" s="11"/>
      <c r="BY155" s="61">
        <f t="shared" si="2362"/>
        <v>592</v>
      </c>
      <c r="BZ155" s="61">
        <f t="shared" si="2363"/>
        <v>55</v>
      </c>
      <c r="CA155" s="11">
        <v>350</v>
      </c>
      <c r="CB155" s="12">
        <f t="shared" si="2295"/>
        <v>0.63682432432432434</v>
      </c>
      <c r="CC155" s="11">
        <v>27</v>
      </c>
      <c r="CD155" s="12">
        <f t="shared" si="2296"/>
        <v>7.161803713527852E-2</v>
      </c>
      <c r="CE155" s="13"/>
      <c r="CF155" s="11"/>
      <c r="CG155" s="38"/>
      <c r="CH155" s="39"/>
      <c r="CI155" s="10"/>
      <c r="CJ155" s="11"/>
      <c r="CK155" s="61">
        <f t="shared" si="2364"/>
        <v>588</v>
      </c>
      <c r="CL155" s="61">
        <f t="shared" si="2365"/>
        <v>51</v>
      </c>
      <c r="CM155" s="11">
        <v>345</v>
      </c>
      <c r="CN155" s="12">
        <f t="shared" si="2297"/>
        <v>0.6428571428571429</v>
      </c>
      <c r="CO155" s="11">
        <v>33</v>
      </c>
      <c r="CP155" s="12">
        <f t="shared" si="2298"/>
        <v>8.7301587301587297E-2</v>
      </c>
      <c r="CQ155" s="13"/>
      <c r="CR155" s="11"/>
      <c r="CS155" s="38"/>
      <c r="CT155" s="39"/>
      <c r="CU155" s="10">
        <v>1</v>
      </c>
      <c r="CV155" s="11"/>
      <c r="CW155" s="61">
        <f t="shared" si="2366"/>
        <v>594</v>
      </c>
      <c r="CX155" s="61">
        <f t="shared" si="2367"/>
        <v>49</v>
      </c>
      <c r="CY155" s="11">
        <v>346</v>
      </c>
      <c r="CZ155" s="12">
        <f t="shared" si="2299"/>
        <v>0.6262626262626263</v>
      </c>
      <c r="DA155" s="11">
        <v>26</v>
      </c>
      <c r="DB155" s="12">
        <f t="shared" si="2300"/>
        <v>6.9892473118279563E-2</v>
      </c>
      <c r="DC155" s="13"/>
      <c r="DD155" s="11"/>
      <c r="DE155" s="38"/>
      <c r="DF155" s="39"/>
      <c r="DG155" s="10"/>
      <c r="DH155" s="11"/>
      <c r="DI155" s="61">
        <f t="shared" si="2368"/>
        <v>595</v>
      </c>
      <c r="DJ155" s="61">
        <f t="shared" si="2369"/>
        <v>50</v>
      </c>
      <c r="DK155" s="11">
        <v>359</v>
      </c>
      <c r="DL155" s="12">
        <f t="shared" si="2301"/>
        <v>0.66050420168067225</v>
      </c>
      <c r="DM155" s="11">
        <v>34</v>
      </c>
      <c r="DN155" s="12">
        <f t="shared" si="2302"/>
        <v>8.6513994910941472E-2</v>
      </c>
      <c r="DO155" s="13"/>
      <c r="DP155" s="11"/>
      <c r="DQ155" s="38"/>
      <c r="DR155" s="39"/>
      <c r="DS155" s="10">
        <v>1</v>
      </c>
      <c r="DT155" s="11"/>
      <c r="DU155" s="61">
        <f t="shared" si="2370"/>
        <v>158</v>
      </c>
      <c r="DV155" s="61">
        <f t="shared" si="2371"/>
        <v>8</v>
      </c>
      <c r="DW155" s="11">
        <v>81</v>
      </c>
      <c r="DX155" s="12">
        <f t="shared" si="2303"/>
        <v>0.58860759493670889</v>
      </c>
      <c r="DY155" s="11">
        <v>12</v>
      </c>
      <c r="DZ155" s="12">
        <f t="shared" si="2304"/>
        <v>0.12903225806451613</v>
      </c>
      <c r="EA155" s="13"/>
      <c r="EB155" s="11"/>
      <c r="EC155" s="38"/>
      <c r="ED155" s="39"/>
      <c r="EE155" s="10"/>
      <c r="EF155" s="11"/>
      <c r="EG155" s="61">
        <f t="shared" si="2372"/>
        <v>600</v>
      </c>
      <c r="EH155" s="61">
        <f t="shared" si="2373"/>
        <v>51</v>
      </c>
      <c r="EI155" s="11">
        <v>370</v>
      </c>
      <c r="EJ155" s="12">
        <f t="shared" si="2305"/>
        <v>0.66166666666666663</v>
      </c>
      <c r="EK155" s="11">
        <v>27</v>
      </c>
      <c r="EL155" s="12">
        <f t="shared" si="2306"/>
        <v>6.8010075566750636E-2</v>
      </c>
      <c r="EM155" s="13"/>
      <c r="EN155" s="11"/>
      <c r="EO155" s="38"/>
      <c r="EP155" s="39"/>
      <c r="EQ155" s="10"/>
      <c r="ER155" s="11"/>
      <c r="ES155" s="61">
        <f t="shared" si="2374"/>
        <v>588</v>
      </c>
      <c r="ET155" s="61">
        <f t="shared" si="2375"/>
        <v>51</v>
      </c>
      <c r="EU155" s="11">
        <v>372</v>
      </c>
      <c r="EV155" s="12">
        <f t="shared" si="2307"/>
        <v>0.68537414965986398</v>
      </c>
      <c r="EW155" s="11">
        <v>31</v>
      </c>
      <c r="EX155" s="12">
        <f t="shared" si="2308"/>
        <v>7.6923076923076927E-2</v>
      </c>
      <c r="EY155" s="13"/>
      <c r="EZ155" s="11"/>
      <c r="FA155" s="38"/>
      <c r="FB155" s="39"/>
      <c r="FC155" s="10"/>
      <c r="FD155" s="11"/>
      <c r="FE155" s="61">
        <f t="shared" si="2376"/>
        <v>592</v>
      </c>
      <c r="FF155" s="61">
        <f t="shared" si="2377"/>
        <v>52</v>
      </c>
      <c r="FG155" s="11">
        <v>360</v>
      </c>
      <c r="FH155" s="12">
        <f t="shared" si="2309"/>
        <v>0.64527027027027029</v>
      </c>
      <c r="FI155" s="11">
        <v>22</v>
      </c>
      <c r="FJ155" s="12">
        <f t="shared" si="2310"/>
        <v>5.7591623036649213E-2</v>
      </c>
      <c r="FK155" s="13"/>
      <c r="FL155" s="11"/>
      <c r="FM155" s="38"/>
      <c r="FN155" s="39"/>
      <c r="FO155" s="10">
        <v>1</v>
      </c>
      <c r="FP155" s="11">
        <v>1</v>
      </c>
      <c r="FQ155" s="61">
        <f t="shared" si="2378"/>
        <v>603</v>
      </c>
      <c r="FR155" s="61">
        <f t="shared" si="2379"/>
        <v>54</v>
      </c>
      <c r="FS155" s="11">
        <v>332</v>
      </c>
      <c r="FT155" s="12">
        <f t="shared" si="2311"/>
        <v>0.59369817578772799</v>
      </c>
      <c r="FU155" s="11">
        <v>26</v>
      </c>
      <c r="FV155" s="12">
        <f t="shared" si="2312"/>
        <v>7.2625698324022353E-2</v>
      </c>
      <c r="FW155" s="13"/>
      <c r="FX155" s="11"/>
      <c r="FY155" s="38"/>
      <c r="FZ155" s="39"/>
      <c r="GA155" s="10"/>
      <c r="GB155" s="11"/>
      <c r="GC155" s="61">
        <f t="shared" si="2380"/>
        <v>602</v>
      </c>
      <c r="GD155" s="61">
        <f t="shared" si="2381"/>
        <v>55</v>
      </c>
      <c r="GE155" s="11">
        <v>375</v>
      </c>
      <c r="GF155" s="12">
        <f t="shared" si="2313"/>
        <v>0.66279069767441856</v>
      </c>
      <c r="GG155" s="11">
        <v>24</v>
      </c>
      <c r="GH155" s="12">
        <f t="shared" si="2314"/>
        <v>6.0150375939849621E-2</v>
      </c>
      <c r="GI155" s="13"/>
      <c r="GJ155" s="11"/>
      <c r="GK155" s="38"/>
      <c r="GL155" s="39"/>
      <c r="GM155" s="10"/>
      <c r="GN155" s="11"/>
      <c r="GO155" s="61">
        <f t="shared" si="2382"/>
        <v>608</v>
      </c>
      <c r="GP155" s="61">
        <f t="shared" si="2383"/>
        <v>55</v>
      </c>
      <c r="GQ155" s="11">
        <v>380</v>
      </c>
      <c r="GR155" s="12">
        <f t="shared" si="2315"/>
        <v>0.64967105263157898</v>
      </c>
      <c r="GS155" s="11">
        <v>15</v>
      </c>
      <c r="GT155" s="12">
        <f t="shared" si="2316"/>
        <v>3.7974683544303799E-2</v>
      </c>
      <c r="GU155" s="13"/>
      <c r="GV155" s="11"/>
      <c r="GW155" s="38"/>
      <c r="GX155" s="39"/>
      <c r="GY155" s="10">
        <v>1</v>
      </c>
      <c r="GZ155" s="11"/>
      <c r="HA155" s="61">
        <f t="shared" si="2384"/>
        <v>102</v>
      </c>
      <c r="HB155" s="61">
        <f t="shared" si="2385"/>
        <v>11</v>
      </c>
      <c r="HC155" s="11">
        <v>56</v>
      </c>
      <c r="HD155" s="12">
        <f t="shared" si="2317"/>
        <v>0.63725490196078427</v>
      </c>
      <c r="HE155" s="11">
        <v>9</v>
      </c>
      <c r="HF155" s="12">
        <f t="shared" si="2318"/>
        <v>0.13846153846153847</v>
      </c>
      <c r="HG155" s="13"/>
      <c r="HH155" s="11"/>
      <c r="HI155" s="38"/>
      <c r="HJ155" s="39"/>
      <c r="HK155" s="10"/>
      <c r="HL155" s="11"/>
      <c r="HM155" s="61">
        <f t="shared" si="2386"/>
        <v>612</v>
      </c>
      <c r="HN155" s="61">
        <f t="shared" si="2387"/>
        <v>54</v>
      </c>
      <c r="HO155" s="11">
        <v>388</v>
      </c>
      <c r="HP155" s="12">
        <f t="shared" si="2319"/>
        <v>0.67647058823529416</v>
      </c>
      <c r="HQ155" s="11">
        <v>26</v>
      </c>
      <c r="HR155" s="12">
        <f t="shared" si="2320"/>
        <v>6.280193236714976E-2</v>
      </c>
      <c r="HS155" s="13"/>
      <c r="HT155" s="11"/>
      <c r="HU155" s="38"/>
      <c r="HV155" s="39"/>
      <c r="HW155" s="10"/>
      <c r="HX155" s="11"/>
      <c r="HY155" s="61">
        <f t="shared" si="2388"/>
        <v>603</v>
      </c>
      <c r="HZ155" s="61">
        <f t="shared" si="2389"/>
        <v>54</v>
      </c>
      <c r="IA155" s="11">
        <v>372</v>
      </c>
      <c r="IB155" s="12">
        <f t="shared" si="2321"/>
        <v>0.65505804311774463</v>
      </c>
      <c r="IC155" s="11">
        <v>23</v>
      </c>
      <c r="ID155" s="12">
        <f t="shared" si="2322"/>
        <v>5.8227848101265821E-2</v>
      </c>
      <c r="IE155" s="13"/>
      <c r="IF155" s="11"/>
      <c r="IG155" s="38"/>
      <c r="IH155" s="39"/>
      <c r="II155" s="10"/>
      <c r="IJ155" s="11"/>
      <c r="IK155" s="61">
        <f t="shared" si="2390"/>
        <v>606</v>
      </c>
      <c r="IL155" s="61">
        <f t="shared" si="2391"/>
        <v>55</v>
      </c>
      <c r="IM155" s="11">
        <v>349</v>
      </c>
      <c r="IN155" s="12">
        <f t="shared" si="2323"/>
        <v>0.60396039603960394</v>
      </c>
      <c r="IO155" s="11">
        <v>17</v>
      </c>
      <c r="IP155" s="12">
        <f t="shared" si="2324"/>
        <v>4.6448087431693992E-2</v>
      </c>
      <c r="IQ155" s="13"/>
      <c r="IR155" s="11"/>
      <c r="IS155" s="38"/>
      <c r="IT155" s="39"/>
      <c r="IU155" s="10"/>
      <c r="IV155" s="11"/>
      <c r="IW155" s="61">
        <f t="shared" si="2392"/>
        <v>0</v>
      </c>
      <c r="IX155" s="61">
        <f t="shared" si="2393"/>
        <v>0</v>
      </c>
      <c r="IY155" s="11"/>
      <c r="IZ155" s="12" t="e">
        <f t="shared" si="2325"/>
        <v>#DIV/0!</v>
      </c>
      <c r="JA155" s="11"/>
      <c r="JB155" s="12" t="e">
        <f t="shared" si="2326"/>
        <v>#DIV/0!</v>
      </c>
      <c r="JC155" s="13"/>
      <c r="JD155" s="11"/>
      <c r="JE155" s="38"/>
      <c r="JF155" s="39"/>
      <c r="JG155" s="10">
        <f t="shared" si="2327"/>
        <v>10</v>
      </c>
      <c r="JH155" s="14">
        <f t="shared" si="2328"/>
        <v>1</v>
      </c>
      <c r="JI155" s="373">
        <f t="shared" si="2329"/>
        <v>11182</v>
      </c>
      <c r="JJ155" s="11">
        <f t="shared" si="1776"/>
        <v>989</v>
      </c>
      <c r="JK155" s="11">
        <f t="shared" si="2330"/>
        <v>7195</v>
      </c>
      <c r="JL155" s="79">
        <f t="shared" si="2331"/>
        <v>0.64344482203541409</v>
      </c>
      <c r="JM155" s="15">
        <f t="shared" si="2332"/>
        <v>441</v>
      </c>
      <c r="JN155" s="12">
        <f t="shared" si="2333"/>
        <v>6.1292564280750521E-2</v>
      </c>
      <c r="JO155" s="16">
        <v>63.3</v>
      </c>
      <c r="JP155" s="17">
        <v>6787</v>
      </c>
      <c r="JQ155" s="16">
        <f t="shared" si="2245"/>
        <v>94.329395413481592</v>
      </c>
      <c r="JR155" s="16">
        <v>183</v>
      </c>
      <c r="JS155" s="369">
        <f t="shared" si="2099"/>
        <v>0.41496598639455784</v>
      </c>
      <c r="JT155" s="23"/>
      <c r="JU155" s="399"/>
      <c r="JV155" s="404">
        <f t="shared" si="2335"/>
        <v>0.6392388099705173</v>
      </c>
      <c r="JW155" s="401">
        <f t="shared" si="2336"/>
        <v>0.65087483176312244</v>
      </c>
      <c r="JX155" s="406">
        <f t="shared" si="2337"/>
        <v>0.64025695931477511</v>
      </c>
      <c r="JY155" s="743"/>
      <c r="JZ155" s="690"/>
      <c r="KA155" s="746"/>
      <c r="KB155" s="718">
        <f t="shared" ref="KB155" si="2410">KB146+KB151</f>
        <v>214</v>
      </c>
      <c r="KC155" s="763">
        <f t="shared" ref="KC155" si="2411">KB155/$KB$10</f>
        <v>5.4245880861850442E-2</v>
      </c>
      <c r="KD155" s="714">
        <f t="shared" ref="KD155" si="2412">KD146+KD151</f>
        <v>227</v>
      </c>
      <c r="KE155" s="763">
        <f t="shared" ref="KE155" si="2413">KD155/$KD$10</f>
        <v>5.7584982242516486E-2</v>
      </c>
      <c r="KF155" s="714">
        <f t="shared" ref="KF155" si="2414">KF146+KF151</f>
        <v>211</v>
      </c>
      <c r="KG155" s="770">
        <f t="shared" ref="KG155" si="2415">KF155/$KF$10</f>
        <v>5.3458322776792501E-2</v>
      </c>
      <c r="KH155" s="761" t="s">
        <v>144</v>
      </c>
      <c r="KI155" s="304">
        <f t="shared" si="2344"/>
        <v>5</v>
      </c>
      <c r="KJ155" s="431">
        <f t="shared" ref="KJ155" si="2416">KI155/KB153</f>
        <v>1.3347570742124934E-3</v>
      </c>
      <c r="KK155" s="304">
        <f t="shared" si="2346"/>
        <v>2</v>
      </c>
      <c r="KL155" s="422">
        <f t="shared" ref="KL155" si="2417">KK155/KD153</f>
        <v>5.3662463107056611E-4</v>
      </c>
      <c r="KM155" s="304">
        <f t="shared" si="2348"/>
        <v>2</v>
      </c>
      <c r="KN155" s="422">
        <f>KM155/KF153</f>
        <v>5.3376034160661863E-4</v>
      </c>
    </row>
    <row r="156" spans="1:300" ht="19.5" thickBot="1" x14ac:dyDescent="0.3">
      <c r="A156" s="734"/>
      <c r="B156" s="437"/>
      <c r="C156" s="26">
        <f>SUM(C149:C155)</f>
        <v>0</v>
      </c>
      <c r="D156" s="27">
        <f>SUM(D149:D155)</f>
        <v>0</v>
      </c>
      <c r="E156" s="27"/>
      <c r="F156" s="27"/>
      <c r="G156" s="27">
        <f>SUM(G149:G155)</f>
        <v>2731</v>
      </c>
      <c r="H156" s="28">
        <f>((G156+I156)/7)/E155</f>
        <v>0.70026589315929411</v>
      </c>
      <c r="I156" s="27">
        <f>SUM(I149:I155)</f>
        <v>166</v>
      </c>
      <c r="J156" s="28">
        <f>(I156/(I156+G156))</f>
        <v>5.7300655850880219E-2</v>
      </c>
      <c r="K156" s="27"/>
      <c r="L156" s="27"/>
      <c r="M156" s="29" t="e">
        <f>M154/M153*100-100</f>
        <v>#DIV/0!</v>
      </c>
      <c r="N156" s="60" t="e">
        <f>N154/N153*100-100</f>
        <v>#DIV/0!</v>
      </c>
      <c r="O156" s="26">
        <f>SUM(O149:O155)</f>
        <v>2</v>
      </c>
      <c r="P156" s="27">
        <f>SUM(P149:P155)</f>
        <v>0</v>
      </c>
      <c r="Q156" s="27"/>
      <c r="R156" s="27"/>
      <c r="S156" s="27">
        <f>SUM(S149:S155)</f>
        <v>2625</v>
      </c>
      <c r="T156" s="28">
        <f>((S156+U156)/7)/Q155</f>
        <v>0.66175421915854526</v>
      </c>
      <c r="U156" s="27">
        <f>SUM(U149:U155)</f>
        <v>159</v>
      </c>
      <c r="V156" s="28">
        <f>(U156/(U156+S156))</f>
        <v>5.7112068965517244E-2</v>
      </c>
      <c r="W156" s="27"/>
      <c r="X156" s="27"/>
      <c r="Y156" s="29" t="e">
        <f>Y154/Y153*100-100</f>
        <v>#DIV/0!</v>
      </c>
      <c r="Z156" s="60" t="e">
        <f>Z154/Z153*100-100</f>
        <v>#DIV/0!</v>
      </c>
      <c r="AA156" s="26">
        <f>SUM(AA149:AA155)</f>
        <v>1</v>
      </c>
      <c r="AB156" s="27">
        <f>SUM(AB149:AB155)</f>
        <v>0</v>
      </c>
      <c r="AC156" s="27"/>
      <c r="AD156" s="27"/>
      <c r="AE156" s="27">
        <f>SUM(AE149:AE155)</f>
        <v>2500</v>
      </c>
      <c r="AF156" s="28">
        <f>((AE156+AG156)/7)/AC155</f>
        <v>0.63893510815307819</v>
      </c>
      <c r="AG156" s="27">
        <f>SUM(AG149:AG155)</f>
        <v>188</v>
      </c>
      <c r="AH156" s="28">
        <f>(AG156/(AG156+AE156))</f>
        <v>6.9940476190476192E-2</v>
      </c>
      <c r="AI156" s="27"/>
      <c r="AJ156" s="27"/>
      <c r="AK156" s="29" t="e">
        <f>AK154/AK153*100-100</f>
        <v>#DIV/0!</v>
      </c>
      <c r="AL156" s="60" t="e">
        <f>AL154/AL153*100-100</f>
        <v>#DIV/0!</v>
      </c>
      <c r="AM156" s="26">
        <f>SUM(AM149:AM155)</f>
        <v>6</v>
      </c>
      <c r="AN156" s="27">
        <f>SUM(AN149:AN155)</f>
        <v>0</v>
      </c>
      <c r="AO156" s="27"/>
      <c r="AP156" s="27"/>
      <c r="AQ156" s="27">
        <f>SUM(AQ149:AQ155)</f>
        <v>534</v>
      </c>
      <c r="AR156" s="28">
        <f>((AQ156+AS156)/7)/AO155</f>
        <v>0.54249547920433994</v>
      </c>
      <c r="AS156" s="27">
        <f>SUM(AS149:AS155)</f>
        <v>66</v>
      </c>
      <c r="AT156" s="28">
        <f>(AS156/(AS156+AQ156))</f>
        <v>0.11</v>
      </c>
      <c r="AU156" s="27"/>
      <c r="AV156" s="27"/>
      <c r="AW156" s="29" t="e">
        <f>AW154/AW153*100-100</f>
        <v>#DIV/0!</v>
      </c>
      <c r="AX156" s="60" t="e">
        <f>AX154/AX153*100-100</f>
        <v>#DIV/0!</v>
      </c>
      <c r="AY156" s="26">
        <f>SUM(AY149:AY155)</f>
        <v>3</v>
      </c>
      <c r="AZ156" s="27">
        <f>SUM(AZ149:AZ155)</f>
        <v>0</v>
      </c>
      <c r="BA156" s="27"/>
      <c r="BB156" s="27"/>
      <c r="BC156" s="27">
        <f>SUM(BC149:BC155)</f>
        <v>2699</v>
      </c>
      <c r="BD156" s="28">
        <f>((BC156+BE156)/7)/BA155</f>
        <v>0.68995422789689231</v>
      </c>
      <c r="BE156" s="27">
        <f>SUM(BE149:BE155)</f>
        <v>165</v>
      </c>
      <c r="BF156" s="28">
        <f>(BE156/(BE156+BC156))</f>
        <v>5.7611731843575417E-2</v>
      </c>
      <c r="BG156" s="27"/>
      <c r="BH156" s="27"/>
      <c r="BI156" s="29" t="e">
        <f>BI154/BI153*100-100</f>
        <v>#DIV/0!</v>
      </c>
      <c r="BJ156" s="60" t="e">
        <f>BJ154/BJ153*100-100</f>
        <v>#DIV/0!</v>
      </c>
      <c r="BK156" s="26">
        <f>SUM(BK149:BK155)</f>
        <v>1</v>
      </c>
      <c r="BL156" s="27">
        <f>SUM(BL149:BL155)</f>
        <v>0</v>
      </c>
      <c r="BM156" s="27"/>
      <c r="BN156" s="27"/>
      <c r="BO156" s="27">
        <f>SUM(BO149:BO155)</f>
        <v>2605</v>
      </c>
      <c r="BP156" s="28">
        <f>((BO156+BQ156)/7)/BM155</f>
        <v>0.65690276110444179</v>
      </c>
      <c r="BQ156" s="27">
        <f>SUM(BQ149:BQ155)</f>
        <v>131</v>
      </c>
      <c r="BR156" s="28">
        <f>(BQ156/(BQ156+BO156))</f>
        <v>4.7880116959064328E-2</v>
      </c>
      <c r="BS156" s="27"/>
      <c r="BT156" s="27"/>
      <c r="BU156" s="29" t="e">
        <f>BU154/BU153*100-100</f>
        <v>#DIV/0!</v>
      </c>
      <c r="BV156" s="60" t="e">
        <f>BV154/BV153*100-100</f>
        <v>#DIV/0!</v>
      </c>
      <c r="BW156" s="26">
        <f>SUM(BW149:BW155)</f>
        <v>2</v>
      </c>
      <c r="BX156" s="27">
        <f>SUM(BX149:BX155)</f>
        <v>0</v>
      </c>
      <c r="BY156" s="27"/>
      <c r="BZ156" s="27"/>
      <c r="CA156" s="27">
        <f>SUM(CA149:CA155)</f>
        <v>2441</v>
      </c>
      <c r="CB156" s="28">
        <f>((CA156+CC156)/7)/BY155</f>
        <v>0.65395752895752901</v>
      </c>
      <c r="CC156" s="27">
        <f>SUM(CC149:CC155)</f>
        <v>269</v>
      </c>
      <c r="CD156" s="28">
        <f>(CC156/(CC156+CA156))</f>
        <v>9.9261992619926201E-2</v>
      </c>
      <c r="CE156" s="27"/>
      <c r="CF156" s="27"/>
      <c r="CG156" s="29" t="e">
        <f>CG154/CG153*100-100</f>
        <v>#DIV/0!</v>
      </c>
      <c r="CH156" s="60" t="e">
        <f>CH154/CH153*100-100</f>
        <v>#DIV/0!</v>
      </c>
      <c r="CI156" s="26">
        <f>SUM(CI149:CI155)</f>
        <v>1</v>
      </c>
      <c r="CJ156" s="27">
        <f>SUM(CJ149:CJ155)</f>
        <v>0</v>
      </c>
      <c r="CK156" s="27"/>
      <c r="CL156" s="27"/>
      <c r="CM156" s="27">
        <f>SUM(CM149:CM155)</f>
        <v>2412</v>
      </c>
      <c r="CN156" s="28">
        <f>((CM156+CO156)/7)/CK155</f>
        <v>0.6379980563654033</v>
      </c>
      <c r="CO156" s="27">
        <f>SUM(CO149:CO155)</f>
        <v>214</v>
      </c>
      <c r="CP156" s="28">
        <f>(CO156/(CO156+CM156))</f>
        <v>8.149276466108149E-2</v>
      </c>
      <c r="CQ156" s="27"/>
      <c r="CR156" s="27"/>
      <c r="CS156" s="29" t="e">
        <f>CS154/CS153*100-100</f>
        <v>#DIV/0!</v>
      </c>
      <c r="CT156" s="60" t="e">
        <f>CT154/CT153*100-100</f>
        <v>#DIV/0!</v>
      </c>
      <c r="CU156" s="26">
        <f>SUM(CU149:CU155)</f>
        <v>1</v>
      </c>
      <c r="CV156" s="27">
        <f>SUM(CV149:CV155)</f>
        <v>1</v>
      </c>
      <c r="CW156" s="27"/>
      <c r="CX156" s="27"/>
      <c r="CY156" s="27">
        <f>SUM(CY149:CY155)</f>
        <v>2407</v>
      </c>
      <c r="CZ156" s="28">
        <f>((CY156+DA156)/7)/CW155</f>
        <v>0.62025012025012027</v>
      </c>
      <c r="DA156" s="27">
        <f>SUM(DA149:DA155)</f>
        <v>172</v>
      </c>
      <c r="DB156" s="28">
        <f>(DA156/(DA156+CY156))</f>
        <v>6.6692516479255531E-2</v>
      </c>
      <c r="DC156" s="27"/>
      <c r="DD156" s="27"/>
      <c r="DE156" s="29" t="e">
        <f>DE154/DE153*100-100</f>
        <v>#DIV/0!</v>
      </c>
      <c r="DF156" s="60" t="e">
        <f>DF154/DF153*100-100</f>
        <v>#DIV/0!</v>
      </c>
      <c r="DG156" s="26">
        <f>SUM(DG149:DG155)</f>
        <v>3</v>
      </c>
      <c r="DH156" s="27">
        <f>SUM(DH149:DH155)</f>
        <v>0</v>
      </c>
      <c r="DI156" s="27"/>
      <c r="DJ156" s="27"/>
      <c r="DK156" s="27">
        <f>SUM(DK149:DK155)</f>
        <v>2478</v>
      </c>
      <c r="DL156" s="28">
        <f>((DK156+DM156)/7)/DI155</f>
        <v>0.64177671068427367</v>
      </c>
      <c r="DM156" s="27">
        <f>SUM(DM149:DM155)</f>
        <v>195</v>
      </c>
      <c r="DN156" s="28">
        <f>(DM156/(DM156+DK156))</f>
        <v>7.2951739618406286E-2</v>
      </c>
      <c r="DO156" s="27"/>
      <c r="DP156" s="27"/>
      <c r="DQ156" s="29" t="e">
        <f>DQ154/DQ153*100-100</f>
        <v>#DIV/0!</v>
      </c>
      <c r="DR156" s="60" t="e">
        <f>DR154/DR153*100-100</f>
        <v>#DIV/0!</v>
      </c>
      <c r="DS156" s="26">
        <f>SUM(DS149:DS155)</f>
        <v>4</v>
      </c>
      <c r="DT156" s="27">
        <f>SUM(DT149:DT155)</f>
        <v>0</v>
      </c>
      <c r="DU156" s="27"/>
      <c r="DV156" s="27"/>
      <c r="DW156" s="27">
        <f>SUM(DW149:DW155)</f>
        <v>585</v>
      </c>
      <c r="DX156" s="28">
        <f>((DW156+DY156)/7)/DU155</f>
        <v>0.57775768535262206</v>
      </c>
      <c r="DY156" s="27">
        <f>SUM(DY149:DY155)</f>
        <v>54</v>
      </c>
      <c r="DZ156" s="28">
        <f>(DY156/(DY156+DW156))</f>
        <v>8.4507042253521125E-2</v>
      </c>
      <c r="EA156" s="27"/>
      <c r="EB156" s="27"/>
      <c r="EC156" s="29" t="e">
        <f>EC154/EC153*100-100</f>
        <v>#DIV/0!</v>
      </c>
      <c r="ED156" s="60" t="e">
        <f>ED154/ED153*100-100</f>
        <v>#DIV/0!</v>
      </c>
      <c r="EE156" s="26">
        <f>SUM(EE149:EE155)</f>
        <v>0</v>
      </c>
      <c r="EF156" s="27">
        <f>SUM(EF149:EF155)</f>
        <v>0</v>
      </c>
      <c r="EG156" s="27"/>
      <c r="EH156" s="27"/>
      <c r="EI156" s="27">
        <f>SUM(EI149:EI155)</f>
        <v>2551</v>
      </c>
      <c r="EJ156" s="28">
        <f>((EI156+EK156)/7)/EG155</f>
        <v>0.65071428571428569</v>
      </c>
      <c r="EK156" s="27">
        <f>SUM(EK149:EK155)</f>
        <v>182</v>
      </c>
      <c r="EL156" s="28">
        <f>(EK156/(EK156+EI156))</f>
        <v>6.6593487010611047E-2</v>
      </c>
      <c r="EM156" s="27"/>
      <c r="EN156" s="27"/>
      <c r="EO156" s="29" t="e">
        <f>EO154/EO153*100-100</f>
        <v>#DIV/0!</v>
      </c>
      <c r="EP156" s="60" t="e">
        <f>EP154/EP153*100-100</f>
        <v>#DIV/0!</v>
      </c>
      <c r="EQ156" s="26">
        <f>SUM(EQ149:EQ155)</f>
        <v>2</v>
      </c>
      <c r="ER156" s="27">
        <f>SUM(ER149:ER155)</f>
        <v>0</v>
      </c>
      <c r="ES156" s="27"/>
      <c r="ET156" s="27"/>
      <c r="EU156" s="27">
        <f>SUM(EU149:EU155)</f>
        <v>2618</v>
      </c>
      <c r="EV156" s="28">
        <f>((EU156+EW156)/7)/ES155</f>
        <v>0.67103984450923226</v>
      </c>
      <c r="EW156" s="27">
        <f>SUM(EW149:EW155)</f>
        <v>144</v>
      </c>
      <c r="EX156" s="28">
        <f>(EW156/(EW156+EU156))</f>
        <v>5.213613323678494E-2</v>
      </c>
      <c r="EY156" s="27"/>
      <c r="EZ156" s="27"/>
      <c r="FA156" s="29" t="e">
        <f>FA154/FA153*100-100</f>
        <v>#DIV/0!</v>
      </c>
      <c r="FB156" s="60" t="e">
        <f>FB154/FB153*100-100</f>
        <v>#DIV/0!</v>
      </c>
      <c r="FC156" s="26">
        <f>SUM(FC149:FC155)</f>
        <v>1</v>
      </c>
      <c r="FD156" s="27">
        <f>SUM(FD149:FD155)</f>
        <v>0</v>
      </c>
      <c r="FE156" s="27"/>
      <c r="FF156" s="27"/>
      <c r="FG156" s="27">
        <f>SUM(FG149:FG155)</f>
        <v>2474</v>
      </c>
      <c r="FH156" s="28">
        <f>((FG156+FI156)/7)/FE155</f>
        <v>0.6339285714285714</v>
      </c>
      <c r="FI156" s="27">
        <f>SUM(FI149:FI155)</f>
        <v>153</v>
      </c>
      <c r="FJ156" s="28">
        <f>(FI156/(FI156+FG156))</f>
        <v>5.8241339931480778E-2</v>
      </c>
      <c r="FK156" s="27"/>
      <c r="FL156" s="27"/>
      <c r="FM156" s="29" t="e">
        <f>FM154/FM153*100-100</f>
        <v>#DIV/0!</v>
      </c>
      <c r="FN156" s="60" t="e">
        <f>FN154/FN153*100-100</f>
        <v>#DIV/0!</v>
      </c>
      <c r="FO156" s="26">
        <f>SUM(FO149:FO155)</f>
        <v>2</v>
      </c>
      <c r="FP156" s="27">
        <f>SUM(FP149:FP155)</f>
        <v>1</v>
      </c>
      <c r="FQ156" s="27"/>
      <c r="FR156" s="27"/>
      <c r="FS156" s="27">
        <f>SUM(FS149:FS155)</f>
        <v>2524</v>
      </c>
      <c r="FT156" s="28">
        <f>((FS156+FU156)/7)/FQ155</f>
        <v>0.64416015162283824</v>
      </c>
      <c r="FU156" s="27">
        <f>SUM(FU149:FU155)</f>
        <v>195</v>
      </c>
      <c r="FV156" s="28">
        <f>(FU156/(FU156+FS156))</f>
        <v>7.1717543214417062E-2</v>
      </c>
      <c r="FW156" s="27"/>
      <c r="FX156" s="27"/>
      <c r="FY156" s="29" t="e">
        <f>FY154/FY153*100-100</f>
        <v>#DIV/0!</v>
      </c>
      <c r="FZ156" s="60" t="e">
        <f>FZ154/FZ153*100-100</f>
        <v>#DIV/0!</v>
      </c>
      <c r="GA156" s="26">
        <f>SUM(GA149:GA155)</f>
        <v>1</v>
      </c>
      <c r="GB156" s="27">
        <f>SUM(GB149:GB155)</f>
        <v>0</v>
      </c>
      <c r="GC156" s="27"/>
      <c r="GD156" s="27"/>
      <c r="GE156" s="27">
        <f>SUM(GE149:GE155)</f>
        <v>2640</v>
      </c>
      <c r="GF156" s="28">
        <f>((GE156+GG156)/7)/GC155</f>
        <v>0.66445182724252494</v>
      </c>
      <c r="GG156" s="27">
        <f>SUM(GG149:GG155)</f>
        <v>160</v>
      </c>
      <c r="GH156" s="28">
        <f>(GG156/(GG156+GE156))</f>
        <v>5.7142857142857141E-2</v>
      </c>
      <c r="GI156" s="27"/>
      <c r="GJ156" s="27"/>
      <c r="GK156" s="29" t="e">
        <f>GK154/GK153*100-100</f>
        <v>#DIV/0!</v>
      </c>
      <c r="GL156" s="60" t="e">
        <f>GL154/GL153*100-100</f>
        <v>#DIV/0!</v>
      </c>
      <c r="GM156" s="26">
        <f>SUM(GM149:GM155)</f>
        <v>0</v>
      </c>
      <c r="GN156" s="27">
        <f>SUM(GN149:GN155)</f>
        <v>0</v>
      </c>
      <c r="GO156" s="27"/>
      <c r="GP156" s="27"/>
      <c r="GQ156" s="27">
        <f>SUM(GQ149:GQ155)</f>
        <v>2640</v>
      </c>
      <c r="GR156" s="28">
        <f>((GQ156+GS156)/7)/GO155</f>
        <v>0.6517857142857143</v>
      </c>
      <c r="GS156" s="27">
        <f>SUM(GS149:GS155)</f>
        <v>134</v>
      </c>
      <c r="GT156" s="28">
        <f>(GS156/(GS156+GQ156))</f>
        <v>4.830569574621485E-2</v>
      </c>
      <c r="GU156" s="27"/>
      <c r="GV156" s="27"/>
      <c r="GW156" s="29" t="e">
        <f>GW154/GW153*100-100</f>
        <v>#DIV/0!</v>
      </c>
      <c r="GX156" s="60" t="e">
        <f>GX154/GX153*100-100</f>
        <v>#DIV/0!</v>
      </c>
      <c r="GY156" s="26">
        <f>SUM(GY149:GY155)</f>
        <v>4</v>
      </c>
      <c r="GZ156" s="27">
        <f>SUM(GZ149:GZ155)</f>
        <v>1</v>
      </c>
      <c r="HA156" s="27"/>
      <c r="HB156" s="27"/>
      <c r="HC156" s="27">
        <f>SUM(HC149:HC155)</f>
        <v>423</v>
      </c>
      <c r="HD156" s="28">
        <f>((HC156+HE156)/7)/HA155</f>
        <v>0.68627450980392157</v>
      </c>
      <c r="HE156" s="27">
        <f>SUM(HE149:HE155)</f>
        <v>67</v>
      </c>
      <c r="HF156" s="28">
        <f>(HE156/(HE156+HC156))</f>
        <v>0.13673469387755102</v>
      </c>
      <c r="HG156" s="27"/>
      <c r="HH156" s="27"/>
      <c r="HI156" s="29" t="e">
        <f>HI154/HI153*100-100</f>
        <v>#DIV/0!</v>
      </c>
      <c r="HJ156" s="60" t="e">
        <f>HJ154/HJ153*100-100</f>
        <v>#DIV/0!</v>
      </c>
      <c r="HK156" s="26">
        <f>SUM(HK149:HK155)</f>
        <v>0</v>
      </c>
      <c r="HL156" s="27">
        <f>SUM(HL149:HL155)</f>
        <v>0</v>
      </c>
      <c r="HM156" s="27"/>
      <c r="HN156" s="27"/>
      <c r="HO156" s="27">
        <f>SUM(HO149:HO155)</f>
        <v>2658</v>
      </c>
      <c r="HP156" s="28">
        <f>((HO156+HQ156)/7)/HM155</f>
        <v>0.66199813258636797</v>
      </c>
      <c r="HQ156" s="27">
        <f>SUM(HQ149:HQ155)</f>
        <v>178</v>
      </c>
      <c r="HR156" s="28">
        <f>(HQ156/(HQ156+HO156))</f>
        <v>6.2764456981664316E-2</v>
      </c>
      <c r="HS156" s="27"/>
      <c r="HT156" s="27"/>
      <c r="HU156" s="29" t="e">
        <f>HU154/HU153*100-100</f>
        <v>#DIV/0!</v>
      </c>
      <c r="HV156" s="60" t="e">
        <f>HV154/HV153*100-100</f>
        <v>#DIV/0!</v>
      </c>
      <c r="HW156" s="26">
        <f>SUM(HW149:HW155)</f>
        <v>1</v>
      </c>
      <c r="HX156" s="27">
        <f>SUM(HX149:HX155)</f>
        <v>0</v>
      </c>
      <c r="HY156" s="27"/>
      <c r="HZ156" s="27"/>
      <c r="IA156" s="27">
        <f>SUM(IA149:IA155)</f>
        <v>2660</v>
      </c>
      <c r="IB156" s="28">
        <f>((IA156+IC156)/7)/HY155</f>
        <v>0.66382373845060416</v>
      </c>
      <c r="IC156" s="27">
        <f>SUM(IC149:IC155)</f>
        <v>142</v>
      </c>
      <c r="ID156" s="28">
        <f>(IC156/(IC156+IA156))</f>
        <v>5.0678087080656672E-2</v>
      </c>
      <c r="IE156" s="27"/>
      <c r="IF156" s="27"/>
      <c r="IG156" s="29" t="e">
        <f>IG154/IG153*100-100</f>
        <v>#DIV/0!</v>
      </c>
      <c r="IH156" s="60" t="e">
        <f>IH154/IH153*100-100</f>
        <v>#DIV/0!</v>
      </c>
      <c r="II156" s="26">
        <f>SUM(II149:II155)</f>
        <v>3</v>
      </c>
      <c r="IJ156" s="27">
        <f>SUM(IJ149:IJ155)</f>
        <v>0</v>
      </c>
      <c r="IK156" s="27"/>
      <c r="IL156" s="27"/>
      <c r="IM156" s="27">
        <f>SUM(IM149:IM155)</f>
        <v>2559</v>
      </c>
      <c r="IN156" s="28">
        <f>((IM156+IO156)/7)/IK155</f>
        <v>0.64898632720414895</v>
      </c>
      <c r="IO156" s="27">
        <f>SUM(IO149:IO155)</f>
        <v>194</v>
      </c>
      <c r="IP156" s="28">
        <f>(IO156/(IO156+IM156))</f>
        <v>7.0468579731202324E-2</v>
      </c>
      <c r="IQ156" s="27"/>
      <c r="IR156" s="27"/>
      <c r="IS156" s="29" t="e">
        <f>IS154/IS153*100-100</f>
        <v>#DIV/0!</v>
      </c>
      <c r="IT156" s="60" t="e">
        <f>IT154/IT153*100-100</f>
        <v>#DIV/0!</v>
      </c>
      <c r="IU156" s="26">
        <f>SUM(IU149:IU155)</f>
        <v>0</v>
      </c>
      <c r="IV156" s="27">
        <f>SUM(IV149:IV155)</f>
        <v>0</v>
      </c>
      <c r="IW156" s="27"/>
      <c r="IX156" s="27"/>
      <c r="IY156" s="27">
        <f>SUM(IY149:IY155)</f>
        <v>0</v>
      </c>
      <c r="IZ156" s="28" t="e">
        <f>((IY156+JA156)/7)/IW155</f>
        <v>#DIV/0!</v>
      </c>
      <c r="JA156" s="27">
        <f>SUM(JA149:JA155)</f>
        <v>0</v>
      </c>
      <c r="JB156" s="28" t="e">
        <f>(JA156/(JA156+IY156))</f>
        <v>#DIV/0!</v>
      </c>
      <c r="JC156" s="27"/>
      <c r="JD156" s="27"/>
      <c r="JE156" s="29" t="e">
        <f>JE154/JE153*100-100</f>
        <v>#DIV/0!</v>
      </c>
      <c r="JF156" s="60" t="e">
        <f>JF154/JF153*100-100</f>
        <v>#DIV/0!</v>
      </c>
      <c r="JG156" s="26">
        <f t="shared" si="2327"/>
        <v>38</v>
      </c>
      <c r="JH156" s="443">
        <f t="shared" si="2328"/>
        <v>3</v>
      </c>
      <c r="JI156" s="378">
        <f t="shared" ref="JI156:JJ156" si="2418">SUM(JI148:JI155)</f>
        <v>78416</v>
      </c>
      <c r="JJ156" s="27">
        <f t="shared" si="2418"/>
        <v>6933</v>
      </c>
      <c r="JK156" s="27">
        <f t="shared" si="2330"/>
        <v>51092</v>
      </c>
      <c r="JL156" s="80">
        <f t="shared" si="2331"/>
        <v>0.65155070393797188</v>
      </c>
      <c r="JM156" s="15">
        <f t="shared" si="2332"/>
        <v>3328</v>
      </c>
      <c r="JN156" s="48">
        <f t="shared" si="2333"/>
        <v>6.5137399201440543E-2</v>
      </c>
      <c r="JO156" s="49">
        <f t="shared" ref="JO156" si="2419">SUM(JO149:JO155)/7</f>
        <v>63.114285714285714</v>
      </c>
      <c r="JP156" s="50">
        <f t="shared" ref="JP156" si="2420">SUM(JP149:JP155)</f>
        <v>47833</v>
      </c>
      <c r="JQ156" s="397">
        <f t="shared" si="2245"/>
        <v>93.621310576998354</v>
      </c>
      <c r="JR156" s="50">
        <f t="shared" ref="JR156" si="2421">SUM(JR149:JR155)</f>
        <v>1270</v>
      </c>
      <c r="JS156" s="370">
        <f t="shared" si="2099"/>
        <v>0.38161057692307693</v>
      </c>
      <c r="JT156" s="58" t="e">
        <f t="shared" ref="JT156:JU156" si="2422">JT154/JT153*100-100</f>
        <v>#DIV/0!</v>
      </c>
      <c r="JU156" s="318" t="e">
        <f t="shared" si="2422"/>
        <v>#DIV/0!</v>
      </c>
      <c r="JV156" s="410">
        <f t="shared" ref="JV156" si="2423">SUM(G156,I156,S156,U156,AE156,AG156,AQ156,AS156,BC156,BE156,BO156,BQ156,CA156,CC156)/7/SUM(E155,Q155,AC155,AO155,BA155,BM155,BY155)</f>
        <v>0.66159972431749436</v>
      </c>
      <c r="JW156" s="411">
        <f t="shared" ref="JW156" si="2424">SUM(CM156,CO156,CY156,DA156,DK156,DM156,DW156,DY156,EI156,EK156,EU156,EW156,FG156,FI156)/7/SUM(CK155,CW155,DI155,DU155,EG155,ES155,FE155)</f>
        <v>0.63983849259757741</v>
      </c>
      <c r="JX156" s="412">
        <f t="shared" ref="JX156" si="2425">SUM(FS156,FU156,GE156,GG156,GQ156,GS156,HC156,HE156,HO156,HQ156,IA156,IC156,IM156,IO156,)/7/SUM(FQ155,GC155,GO155,HA155,HM155,HY155,IK155)</f>
        <v>0.65669929642092384</v>
      </c>
      <c r="JY156" s="744"/>
      <c r="JZ156" s="691"/>
      <c r="KA156" s="747"/>
      <c r="KB156" s="762"/>
      <c r="KC156" s="764"/>
      <c r="KD156" s="769"/>
      <c r="KE156" s="764"/>
      <c r="KF156" s="769"/>
      <c r="KG156" s="771"/>
      <c r="KH156" s="772"/>
      <c r="KI156" s="418">
        <f t="shared" ref="KI156" si="2426">SUM(KI149:KI155)</f>
        <v>13</v>
      </c>
      <c r="KJ156" s="432">
        <f t="shared" ref="KJ156" si="2427">KI156/KB153</f>
        <v>3.4703683929524828E-3</v>
      </c>
      <c r="KK156" s="418">
        <f t="shared" ref="KK156" si="2428">SUM(KK149:KK155)</f>
        <v>12</v>
      </c>
      <c r="KL156" s="426">
        <f t="shared" ref="KL156" si="2429">KK156/KD153</f>
        <v>3.2197477864233967E-3</v>
      </c>
      <c r="KM156" s="418">
        <f t="shared" ref="KM156" si="2430">SUM(KM149:KM155)</f>
        <v>11</v>
      </c>
      <c r="KN156" s="426">
        <f>KM156/KF153</f>
        <v>2.9356818788364024E-3</v>
      </c>
    </row>
    <row r="157" spans="1:300" ht="21.75" thickBot="1" x14ac:dyDescent="0.3">
      <c r="A157" s="52"/>
      <c r="B157" s="437"/>
      <c r="C157" s="40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2"/>
      <c r="O157" s="40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2"/>
      <c r="AA157" s="40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2"/>
      <c r="AM157" s="40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2"/>
      <c r="AY157" s="40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2"/>
      <c r="BK157" s="40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2"/>
      <c r="BW157" s="40"/>
      <c r="BX157" s="41"/>
      <c r="BY157" s="41"/>
      <c r="BZ157" s="41"/>
      <c r="CA157" s="41"/>
      <c r="CB157" s="41"/>
      <c r="CC157" s="41"/>
      <c r="CD157" s="41"/>
      <c r="CE157" s="41"/>
      <c r="CF157" s="41"/>
      <c r="CG157" s="41"/>
      <c r="CH157" s="42"/>
      <c r="CI157" s="40"/>
      <c r="CJ157" s="41"/>
      <c r="CK157" s="41"/>
      <c r="CL157" s="41"/>
      <c r="CM157" s="41"/>
      <c r="CN157" s="41"/>
      <c r="CO157" s="41"/>
      <c r="CP157" s="41"/>
      <c r="CQ157" s="41"/>
      <c r="CR157" s="41"/>
      <c r="CS157" s="41"/>
      <c r="CT157" s="42"/>
      <c r="CU157" s="40"/>
      <c r="CV157" s="41"/>
      <c r="CW157" s="41"/>
      <c r="CX157" s="41"/>
      <c r="CY157" s="41"/>
      <c r="CZ157" s="41"/>
      <c r="DA157" s="41"/>
      <c r="DB157" s="41"/>
      <c r="DC157" s="41"/>
      <c r="DD157" s="41"/>
      <c r="DE157" s="41"/>
      <c r="DF157" s="42"/>
      <c r="DG157" s="40"/>
      <c r="DH157" s="41"/>
      <c r="DI157" s="41"/>
      <c r="DJ157" s="41"/>
      <c r="DK157" s="41"/>
      <c r="DL157" s="41"/>
      <c r="DM157" s="41"/>
      <c r="DN157" s="41"/>
      <c r="DO157" s="41"/>
      <c r="DP157" s="41"/>
      <c r="DQ157" s="41"/>
      <c r="DR157" s="42"/>
      <c r="DS157" s="40"/>
      <c r="DT157" s="41"/>
      <c r="DU157" s="41"/>
      <c r="DV157" s="41"/>
      <c r="DW157" s="41"/>
      <c r="DX157" s="41"/>
      <c r="DY157" s="41"/>
      <c r="DZ157" s="41"/>
      <c r="EA157" s="41"/>
      <c r="EB157" s="41"/>
      <c r="EC157" s="41"/>
      <c r="ED157" s="42"/>
      <c r="EE157" s="40"/>
      <c r="EF157" s="41"/>
      <c r="EG157" s="41"/>
      <c r="EH157" s="41"/>
      <c r="EI157" s="41"/>
      <c r="EJ157" s="41"/>
      <c r="EK157" s="41"/>
      <c r="EL157" s="41"/>
      <c r="EM157" s="41"/>
      <c r="EN157" s="41"/>
      <c r="EO157" s="41"/>
      <c r="EP157" s="42"/>
      <c r="EQ157" s="40"/>
      <c r="ER157" s="41"/>
      <c r="ES157" s="41"/>
      <c r="ET157" s="41"/>
      <c r="EU157" s="41"/>
      <c r="EV157" s="41"/>
      <c r="EW157" s="41"/>
      <c r="EX157" s="41"/>
      <c r="EY157" s="41"/>
      <c r="EZ157" s="41"/>
      <c r="FA157" s="41"/>
      <c r="FB157" s="42"/>
      <c r="FC157" s="40"/>
      <c r="FD157" s="41"/>
      <c r="FE157" s="41"/>
      <c r="FF157" s="41"/>
      <c r="FG157" s="41"/>
      <c r="FH157" s="41"/>
      <c r="FI157" s="41"/>
      <c r="FJ157" s="41"/>
      <c r="FK157" s="41"/>
      <c r="FL157" s="41"/>
      <c r="FM157" s="41"/>
      <c r="FN157" s="42"/>
      <c r="FO157" s="40"/>
      <c r="FP157" s="41"/>
      <c r="FQ157" s="41"/>
      <c r="FR157" s="41"/>
      <c r="FS157" s="41"/>
      <c r="FT157" s="41"/>
      <c r="FU157" s="41"/>
      <c r="FV157" s="41"/>
      <c r="FW157" s="41"/>
      <c r="FX157" s="41"/>
      <c r="FY157" s="41"/>
      <c r="FZ157" s="42"/>
      <c r="GA157" s="40"/>
      <c r="GB157" s="41"/>
      <c r="GC157" s="41"/>
      <c r="GD157" s="41"/>
      <c r="GE157" s="41"/>
      <c r="GF157" s="41"/>
      <c r="GG157" s="41"/>
      <c r="GH157" s="41"/>
      <c r="GI157" s="41"/>
      <c r="GJ157" s="41"/>
      <c r="GK157" s="41"/>
      <c r="GL157" s="42"/>
      <c r="GM157" s="40"/>
      <c r="GN157" s="41"/>
      <c r="GO157" s="41"/>
      <c r="GP157" s="41"/>
      <c r="GQ157" s="41"/>
      <c r="GR157" s="41"/>
      <c r="GS157" s="41"/>
      <c r="GT157" s="41"/>
      <c r="GU157" s="41"/>
      <c r="GV157" s="41"/>
      <c r="GW157" s="41"/>
      <c r="GX157" s="42"/>
      <c r="GY157" s="40"/>
      <c r="GZ157" s="41"/>
      <c r="HA157" s="41"/>
      <c r="HB157" s="41"/>
      <c r="HC157" s="41"/>
      <c r="HD157" s="41"/>
      <c r="HE157" s="41"/>
      <c r="HF157" s="41"/>
      <c r="HG157" s="41"/>
      <c r="HH157" s="41"/>
      <c r="HI157" s="41"/>
      <c r="HJ157" s="42"/>
      <c r="HK157" s="40"/>
      <c r="HL157" s="41"/>
      <c r="HM157" s="41"/>
      <c r="HN157" s="41"/>
      <c r="HO157" s="41"/>
      <c r="HP157" s="41"/>
      <c r="HQ157" s="41"/>
      <c r="HR157" s="41"/>
      <c r="HS157" s="41"/>
      <c r="HT157" s="41"/>
      <c r="HU157" s="41"/>
      <c r="HV157" s="42"/>
      <c r="HW157" s="40"/>
      <c r="HX157" s="41"/>
      <c r="HY157" s="41"/>
      <c r="HZ157" s="41"/>
      <c r="IA157" s="41"/>
      <c r="IB157" s="41"/>
      <c r="IC157" s="41"/>
      <c r="ID157" s="41"/>
      <c r="IE157" s="41"/>
      <c r="IF157" s="41"/>
      <c r="IG157" s="41"/>
      <c r="IH157" s="42"/>
      <c r="II157" s="40"/>
      <c r="IJ157" s="41"/>
      <c r="IK157" s="41"/>
      <c r="IL157" s="41"/>
      <c r="IM157" s="41"/>
      <c r="IN157" s="41"/>
      <c r="IO157" s="41"/>
      <c r="IP157" s="41"/>
      <c r="IQ157" s="41"/>
      <c r="IR157" s="41"/>
      <c r="IS157" s="41"/>
      <c r="IT157" s="42"/>
      <c r="IU157" s="40"/>
      <c r="IV157" s="41"/>
      <c r="IW157" s="41"/>
      <c r="IX157" s="41"/>
      <c r="IY157" s="41"/>
      <c r="IZ157" s="41"/>
      <c r="JA157" s="41"/>
      <c r="JB157" s="41"/>
      <c r="JC157" s="41"/>
      <c r="JD157" s="41"/>
      <c r="JE157" s="41"/>
      <c r="JF157" s="42"/>
      <c r="JG157" s="444">
        <f t="shared" ref="JG157" si="2431">JG156/JI149</f>
        <v>3.3880171184022824E-3</v>
      </c>
      <c r="JH157" s="445">
        <f t="shared" ref="JH157" si="2432">JH156/JJ146</f>
        <v>3.0241935483870967E-3</v>
      </c>
      <c r="JI157" s="3"/>
      <c r="JJ157" s="4"/>
      <c r="JK157" s="4"/>
      <c r="JL157" s="374"/>
      <c r="JM157" s="4"/>
      <c r="JN157" s="4"/>
      <c r="JO157" s="4"/>
      <c r="JP157" s="375"/>
      <c r="JQ157" s="4"/>
      <c r="JR157" s="4"/>
      <c r="JS157" s="376"/>
      <c r="JT157" s="4"/>
      <c r="JU157" s="400"/>
      <c r="JV157" s="701"/>
      <c r="JW157" s="702"/>
      <c r="JX157" s="703"/>
      <c r="JY157" s="639"/>
      <c r="JZ157" s="640"/>
      <c r="KA157" s="641"/>
      <c r="KB157" s="752"/>
      <c r="KC157" s="753"/>
      <c r="KD157" s="753"/>
      <c r="KE157" s="753"/>
      <c r="KF157" s="753"/>
      <c r="KG157" s="753"/>
      <c r="KH157" s="754"/>
      <c r="KI157" s="416"/>
      <c r="KJ157" s="420"/>
      <c r="KK157" s="416"/>
      <c r="KL157" s="417"/>
      <c r="KM157" s="416"/>
      <c r="KN157" s="417"/>
    </row>
    <row r="158" spans="1:300" x14ac:dyDescent="0.25">
      <c r="A158" s="736">
        <v>42</v>
      </c>
      <c r="B158" s="435">
        <f>B155+1</f>
        <v>45715</v>
      </c>
      <c r="C158" s="32"/>
      <c r="D158" s="33"/>
      <c r="E158" s="33">
        <f>E155-C158</f>
        <v>591</v>
      </c>
      <c r="F158" s="33">
        <f>F155-D158</f>
        <v>54</v>
      </c>
      <c r="G158" s="33">
        <v>339</v>
      </c>
      <c r="H158" s="34">
        <f t="shared" ref="H158:H164" si="2433">((G158+I158)/E158)</f>
        <v>0.6142131979695431</v>
      </c>
      <c r="I158" s="33">
        <v>24</v>
      </c>
      <c r="J158" s="34">
        <f t="shared" ref="J158:J164" si="2434">I158/(G158+I158)</f>
        <v>6.6115702479338845E-2</v>
      </c>
      <c r="K158" s="35"/>
      <c r="L158" s="33"/>
      <c r="M158" s="33"/>
      <c r="N158" s="36"/>
      <c r="O158" s="32"/>
      <c r="P158" s="33"/>
      <c r="Q158" s="33">
        <f>Q155-O158</f>
        <v>601</v>
      </c>
      <c r="R158" s="33">
        <f>R155-P158</f>
        <v>55</v>
      </c>
      <c r="S158" s="33">
        <v>363</v>
      </c>
      <c r="T158" s="34">
        <f t="shared" ref="T158:T164" si="2435">((S158+U158)/Q158)</f>
        <v>0.6422628951747088</v>
      </c>
      <c r="U158" s="33">
        <v>23</v>
      </c>
      <c r="V158" s="34">
        <f t="shared" ref="V158:V164" si="2436">U158/(S158+U158)</f>
        <v>5.9585492227979271E-2</v>
      </c>
      <c r="W158" s="35"/>
      <c r="X158" s="33"/>
      <c r="Y158" s="33"/>
      <c r="Z158" s="36"/>
      <c r="AA158" s="32">
        <v>1</v>
      </c>
      <c r="AB158" s="33"/>
      <c r="AC158" s="33">
        <f>AC155-AA158</f>
        <v>600</v>
      </c>
      <c r="AD158" s="33">
        <f>AD155-AB158</f>
        <v>54</v>
      </c>
      <c r="AE158" s="33">
        <v>347</v>
      </c>
      <c r="AF158" s="34">
        <f t="shared" ref="AF158:AF164" si="2437">((AE158+AG158)/AC158)</f>
        <v>0.61833333333333329</v>
      </c>
      <c r="AG158" s="33">
        <v>24</v>
      </c>
      <c r="AH158" s="34">
        <f t="shared" ref="AH158:AH164" si="2438">AG158/(AE158+AG158)</f>
        <v>6.4690026954177901E-2</v>
      </c>
      <c r="AI158" s="35"/>
      <c r="AJ158" s="33"/>
      <c r="AK158" s="33"/>
      <c r="AL158" s="36"/>
      <c r="AM158" s="32">
        <v>2</v>
      </c>
      <c r="AN158" s="33"/>
      <c r="AO158" s="33">
        <f>AO155-AM158</f>
        <v>156</v>
      </c>
      <c r="AP158" s="33">
        <f>AP155-AN158</f>
        <v>13</v>
      </c>
      <c r="AQ158" s="33">
        <v>75</v>
      </c>
      <c r="AR158" s="34">
        <f t="shared" ref="AR158:AR164" si="2439">((AQ158+AS158)/AO158)</f>
        <v>0.5</v>
      </c>
      <c r="AS158" s="33">
        <v>3</v>
      </c>
      <c r="AT158" s="34">
        <f t="shared" ref="AT158:AT164" si="2440">AS158/(AQ158+AS158)</f>
        <v>3.8461538461538464E-2</v>
      </c>
      <c r="AU158" s="35"/>
      <c r="AV158" s="33"/>
      <c r="AW158" s="33"/>
      <c r="AX158" s="36"/>
      <c r="AY158" s="32">
        <v>1</v>
      </c>
      <c r="AZ158" s="33"/>
      <c r="BA158" s="33">
        <f>BA155-AY158</f>
        <v>592</v>
      </c>
      <c r="BB158" s="33">
        <f>BB155-AZ158</f>
        <v>55</v>
      </c>
      <c r="BC158" s="33">
        <v>407</v>
      </c>
      <c r="BD158" s="34">
        <f t="shared" ref="BD158:BD164" si="2441">((BC158+BE158)/BA158)</f>
        <v>0.72804054054054057</v>
      </c>
      <c r="BE158" s="33">
        <v>24</v>
      </c>
      <c r="BF158" s="34">
        <f t="shared" ref="BF158:BF164" si="2442">BE158/(BC158+BE158)</f>
        <v>5.5684454756380508E-2</v>
      </c>
      <c r="BG158" s="35"/>
      <c r="BH158" s="33"/>
      <c r="BI158" s="33"/>
      <c r="BJ158" s="36"/>
      <c r="BK158" s="32"/>
      <c r="BL158" s="33"/>
      <c r="BM158" s="33">
        <f>BM155-BK158</f>
        <v>595</v>
      </c>
      <c r="BN158" s="33">
        <f>BN155-BL158</f>
        <v>53</v>
      </c>
      <c r="BO158" s="33">
        <v>381</v>
      </c>
      <c r="BP158" s="34">
        <f t="shared" ref="BP158:BP164" si="2443">((BO158+BQ158)/BM158)</f>
        <v>0.67563025210084038</v>
      </c>
      <c r="BQ158" s="33">
        <v>21</v>
      </c>
      <c r="BR158" s="34">
        <f t="shared" ref="BR158:BR164" si="2444">BQ158/(BO158+BQ158)</f>
        <v>5.2238805970149252E-2</v>
      </c>
      <c r="BS158" s="35"/>
      <c r="BT158" s="33"/>
      <c r="BU158" s="33"/>
      <c r="BV158" s="36"/>
      <c r="BW158" s="32"/>
      <c r="BX158" s="33"/>
      <c r="BY158" s="33">
        <f>BY155-BW158</f>
        <v>592</v>
      </c>
      <c r="BZ158" s="33">
        <f>BZ155-BX158</f>
        <v>55</v>
      </c>
      <c r="CA158" s="33">
        <v>345</v>
      </c>
      <c r="CB158" s="34">
        <f t="shared" ref="CB158:CB164" si="2445">((CA158+CC158)/BY158)</f>
        <v>0.63682432432432434</v>
      </c>
      <c r="CC158" s="33">
        <v>32</v>
      </c>
      <c r="CD158" s="34">
        <f t="shared" ref="CD158:CD164" si="2446">CC158/(CA158+CC158)</f>
        <v>8.4880636604774531E-2</v>
      </c>
      <c r="CE158" s="35"/>
      <c r="CF158" s="33"/>
      <c r="CG158" s="33"/>
      <c r="CH158" s="36"/>
      <c r="CI158" s="32">
        <v>1</v>
      </c>
      <c r="CJ158" s="33"/>
      <c r="CK158" s="33">
        <f>CK155-CI158</f>
        <v>587</v>
      </c>
      <c r="CL158" s="33">
        <f>CL155-CJ158</f>
        <v>51</v>
      </c>
      <c r="CM158" s="33">
        <v>358</v>
      </c>
      <c r="CN158" s="34">
        <f t="shared" ref="CN158:CN164" si="2447">((CM158+CO158)/CK158)</f>
        <v>0.64224872231686547</v>
      </c>
      <c r="CO158" s="33">
        <v>19</v>
      </c>
      <c r="CP158" s="34">
        <f t="shared" ref="CP158:CP164" si="2448">CO158/(CM158+CO158)</f>
        <v>5.0397877984084884E-2</v>
      </c>
      <c r="CQ158" s="35"/>
      <c r="CR158" s="33"/>
      <c r="CS158" s="33"/>
      <c r="CT158" s="36"/>
      <c r="CU158" s="32"/>
      <c r="CV158" s="33"/>
      <c r="CW158" s="33">
        <f>CW155-CU158</f>
        <v>594</v>
      </c>
      <c r="CX158" s="33">
        <f>CX155-CV158</f>
        <v>49</v>
      </c>
      <c r="CY158" s="33">
        <v>353</v>
      </c>
      <c r="CZ158" s="34">
        <f t="shared" ref="CZ158:CZ164" si="2449">((CY158+DA158)/CW158)</f>
        <v>0.65488215488215484</v>
      </c>
      <c r="DA158" s="33">
        <v>36</v>
      </c>
      <c r="DB158" s="34">
        <f t="shared" ref="DB158:DB164" si="2450">DA158/(CY158+DA158)</f>
        <v>9.2544987146529561E-2</v>
      </c>
      <c r="DC158" s="35"/>
      <c r="DD158" s="33"/>
      <c r="DE158" s="33"/>
      <c r="DF158" s="36"/>
      <c r="DG158" s="32"/>
      <c r="DH158" s="33"/>
      <c r="DI158" s="33">
        <f>DI155-DG158</f>
        <v>595</v>
      </c>
      <c r="DJ158" s="33">
        <f>DJ155-DH158</f>
        <v>50</v>
      </c>
      <c r="DK158" s="33">
        <v>350</v>
      </c>
      <c r="DL158" s="34">
        <f t="shared" ref="DL158:DL164" si="2451">((DK158+DM158)/DI158)</f>
        <v>0.65210084033613447</v>
      </c>
      <c r="DM158" s="33">
        <v>38</v>
      </c>
      <c r="DN158" s="34">
        <f t="shared" ref="DN158:DN164" si="2452">DM158/(DK158+DM158)</f>
        <v>9.7938144329896906E-2</v>
      </c>
      <c r="DO158" s="35"/>
      <c r="DP158" s="33"/>
      <c r="DQ158" s="33"/>
      <c r="DR158" s="36"/>
      <c r="DS158" s="32"/>
      <c r="DT158" s="33"/>
      <c r="DU158" s="33">
        <f>DU155-DS158</f>
        <v>158</v>
      </c>
      <c r="DV158" s="33">
        <f>DV155-DT158</f>
        <v>8</v>
      </c>
      <c r="DW158" s="33">
        <v>82</v>
      </c>
      <c r="DX158" s="34">
        <f t="shared" ref="DX158:DX164" si="2453">((DW158+DY158)/DU158)</f>
        <v>0.57594936708860756</v>
      </c>
      <c r="DY158" s="33">
        <v>9</v>
      </c>
      <c r="DZ158" s="34">
        <f t="shared" ref="DZ158:DZ164" si="2454">DY158/(DW158+DY158)</f>
        <v>9.8901098901098897E-2</v>
      </c>
      <c r="EA158" s="35"/>
      <c r="EB158" s="33"/>
      <c r="EC158" s="33"/>
      <c r="ED158" s="36"/>
      <c r="EE158" s="32"/>
      <c r="EF158" s="33"/>
      <c r="EG158" s="33">
        <f>EG155-EE158</f>
        <v>600</v>
      </c>
      <c r="EH158" s="33">
        <f>EH155-EF158</f>
        <v>51</v>
      </c>
      <c r="EI158" s="33">
        <v>360</v>
      </c>
      <c r="EJ158" s="34">
        <f t="shared" ref="EJ158:EJ164" si="2455">((EI158+EK158)/EG158)</f>
        <v>0.63833333333333331</v>
      </c>
      <c r="EK158" s="33">
        <v>23</v>
      </c>
      <c r="EL158" s="34">
        <f t="shared" ref="EL158:EL164" si="2456">EK158/(EI158+EK158)</f>
        <v>6.0052219321148827E-2</v>
      </c>
      <c r="EM158" s="35"/>
      <c r="EN158" s="33"/>
      <c r="EO158" s="33"/>
      <c r="EP158" s="36"/>
      <c r="EQ158" s="32">
        <v>1</v>
      </c>
      <c r="ER158" s="33"/>
      <c r="ES158" s="33">
        <f>ES155-EQ158</f>
        <v>587</v>
      </c>
      <c r="ET158" s="33">
        <f>ET155-ER158</f>
        <v>51</v>
      </c>
      <c r="EU158" s="33">
        <v>367</v>
      </c>
      <c r="EV158" s="34">
        <f t="shared" ref="EV158:EV164" si="2457">((EU158+EW158)/ES158)</f>
        <v>0.64395229982964219</v>
      </c>
      <c r="EW158" s="33">
        <v>11</v>
      </c>
      <c r="EX158" s="34">
        <f t="shared" ref="EX158:EX164" si="2458">EW158/(EU158+EW158)</f>
        <v>2.9100529100529099E-2</v>
      </c>
      <c r="EY158" s="35"/>
      <c r="EZ158" s="33"/>
      <c r="FA158" s="33"/>
      <c r="FB158" s="36"/>
      <c r="FC158" s="32"/>
      <c r="FD158" s="33"/>
      <c r="FE158" s="33">
        <f>FE155-FC158</f>
        <v>592</v>
      </c>
      <c r="FF158" s="33">
        <f>FF155-FD158</f>
        <v>52</v>
      </c>
      <c r="FG158" s="33">
        <v>376</v>
      </c>
      <c r="FH158" s="34">
        <f t="shared" ref="FH158:FH164" si="2459">((FG158+FI158)/FE158)</f>
        <v>0.66554054054054057</v>
      </c>
      <c r="FI158" s="33">
        <v>18</v>
      </c>
      <c r="FJ158" s="34">
        <f t="shared" ref="FJ158:FJ164" si="2460">FI158/(FG158+FI158)</f>
        <v>4.5685279187817257E-2</v>
      </c>
      <c r="FK158" s="35"/>
      <c r="FL158" s="33"/>
      <c r="FM158" s="33"/>
      <c r="FN158" s="36"/>
      <c r="FO158" s="32"/>
      <c r="FP158" s="33"/>
      <c r="FQ158" s="33">
        <f>FQ155-FO158</f>
        <v>603</v>
      </c>
      <c r="FR158" s="33">
        <f>FR155-FP158</f>
        <v>54</v>
      </c>
      <c r="FS158" s="33">
        <v>340</v>
      </c>
      <c r="FT158" s="34">
        <f t="shared" ref="FT158:FT164" si="2461">((FS158+FU158)/FQ158)</f>
        <v>0.61194029850746268</v>
      </c>
      <c r="FU158" s="33">
        <v>29</v>
      </c>
      <c r="FV158" s="34">
        <f t="shared" ref="FV158:FV164" si="2462">FU158/(FS158+FU158)</f>
        <v>7.8590785907859076E-2</v>
      </c>
      <c r="FW158" s="35"/>
      <c r="FX158" s="33"/>
      <c r="FY158" s="33"/>
      <c r="FZ158" s="36"/>
      <c r="GA158" s="32"/>
      <c r="GB158" s="33"/>
      <c r="GC158" s="33">
        <f>GC155-GA158</f>
        <v>602</v>
      </c>
      <c r="GD158" s="33">
        <f>GD155-GB158</f>
        <v>55</v>
      </c>
      <c r="GE158" s="33">
        <v>368</v>
      </c>
      <c r="GF158" s="34">
        <f t="shared" ref="GF158:GF164" si="2463">((GE158+GG158)/GC158)</f>
        <v>0.64119601328903653</v>
      </c>
      <c r="GG158" s="33">
        <v>18</v>
      </c>
      <c r="GH158" s="34">
        <f t="shared" ref="GH158:GH164" si="2464">GG158/(GE158+GG158)</f>
        <v>4.6632124352331605E-2</v>
      </c>
      <c r="GI158" s="35"/>
      <c r="GJ158" s="33"/>
      <c r="GK158" s="33"/>
      <c r="GL158" s="36"/>
      <c r="GM158" s="32">
        <v>1</v>
      </c>
      <c r="GN158" s="33"/>
      <c r="GO158" s="33">
        <f>GO155-GM158</f>
        <v>607</v>
      </c>
      <c r="GP158" s="33">
        <f>GP155-GN158</f>
        <v>55</v>
      </c>
      <c r="GQ158" s="33">
        <v>396</v>
      </c>
      <c r="GR158" s="34">
        <f t="shared" ref="GR158:GR164" si="2465">((GQ158+GS158)/GO158)</f>
        <v>0.67380560131795719</v>
      </c>
      <c r="GS158" s="33">
        <v>13</v>
      </c>
      <c r="GT158" s="34">
        <f t="shared" ref="GT158:GT164" si="2466">GS158/(GQ158+GS158)</f>
        <v>3.1784841075794622E-2</v>
      </c>
      <c r="GU158" s="35"/>
      <c r="GV158" s="33"/>
      <c r="GW158" s="33"/>
      <c r="GX158" s="36"/>
      <c r="GY158" s="32"/>
      <c r="GZ158" s="33"/>
      <c r="HA158" s="33">
        <f>HA155-GY158</f>
        <v>102</v>
      </c>
      <c r="HB158" s="33">
        <f>HB155-GZ158</f>
        <v>11</v>
      </c>
      <c r="HC158" s="33">
        <v>52</v>
      </c>
      <c r="HD158" s="34">
        <f t="shared" ref="HD158:HD164" si="2467">((HC158+HE158)/HA158)</f>
        <v>0.66666666666666663</v>
      </c>
      <c r="HE158" s="33">
        <v>16</v>
      </c>
      <c r="HF158" s="34">
        <f t="shared" ref="HF158:HF164" si="2468">HE158/(HC158+HE158)</f>
        <v>0.23529411764705882</v>
      </c>
      <c r="HG158" s="35"/>
      <c r="HH158" s="33"/>
      <c r="HI158" s="33"/>
      <c r="HJ158" s="36"/>
      <c r="HK158" s="32"/>
      <c r="HL158" s="33"/>
      <c r="HM158" s="33">
        <f>HM155-HK158</f>
        <v>612</v>
      </c>
      <c r="HN158" s="33">
        <f>HN155-HL158</f>
        <v>54</v>
      </c>
      <c r="HO158" s="33">
        <v>365</v>
      </c>
      <c r="HP158" s="34">
        <f t="shared" ref="HP158:HP164" si="2469">((HO158+HQ158)/HM158)</f>
        <v>0.62581699346405228</v>
      </c>
      <c r="HQ158" s="33">
        <v>18</v>
      </c>
      <c r="HR158" s="34">
        <f t="shared" ref="HR158:HR164" si="2470">HQ158/(HO158+HQ158)</f>
        <v>4.6997389033942558E-2</v>
      </c>
      <c r="HS158" s="35"/>
      <c r="HT158" s="33"/>
      <c r="HU158" s="33"/>
      <c r="HV158" s="36"/>
      <c r="HW158" s="32">
        <v>1</v>
      </c>
      <c r="HX158" s="33"/>
      <c r="HY158" s="33">
        <f>HY155-HW158</f>
        <v>602</v>
      </c>
      <c r="HZ158" s="33">
        <f>HZ155-HX158</f>
        <v>54</v>
      </c>
      <c r="IA158" s="33">
        <v>394</v>
      </c>
      <c r="IB158" s="34">
        <f t="shared" ref="IB158:IB164" si="2471">((IA158+IC158)/HY158)</f>
        <v>0.68936877076411962</v>
      </c>
      <c r="IC158" s="33">
        <v>21</v>
      </c>
      <c r="ID158" s="34">
        <f t="shared" ref="ID158:ID164" si="2472">IC158/(IA158+IC158)</f>
        <v>5.0602409638554217E-2</v>
      </c>
      <c r="IE158" s="35"/>
      <c r="IF158" s="33"/>
      <c r="IG158" s="33"/>
      <c r="IH158" s="36"/>
      <c r="II158" s="32"/>
      <c r="IJ158" s="33"/>
      <c r="IK158" s="33">
        <f>IK155-II158</f>
        <v>606</v>
      </c>
      <c r="IL158" s="33">
        <f>IL155-IJ158</f>
        <v>55</v>
      </c>
      <c r="IM158" s="33">
        <v>370</v>
      </c>
      <c r="IN158" s="34">
        <f t="shared" ref="IN158:IN164" si="2473">((IM158+IO158)/IK158)</f>
        <v>0.65511551155115511</v>
      </c>
      <c r="IO158" s="33">
        <v>27</v>
      </c>
      <c r="IP158" s="34">
        <f t="shared" ref="IP158:IP164" si="2474">IO158/(IM158+IO158)</f>
        <v>6.8010075566750636E-2</v>
      </c>
      <c r="IQ158" s="35"/>
      <c r="IR158" s="33"/>
      <c r="IS158" s="33"/>
      <c r="IT158" s="36"/>
      <c r="IU158" s="32"/>
      <c r="IV158" s="33"/>
      <c r="IW158" s="33">
        <f>IW155-IU158</f>
        <v>0</v>
      </c>
      <c r="IX158" s="33">
        <f>IX155-IV158</f>
        <v>0</v>
      </c>
      <c r="IY158" s="33"/>
      <c r="IZ158" s="34" t="e">
        <f t="shared" ref="IZ158:IZ164" si="2475">((IY158+JA158)/IW158)</f>
        <v>#DIV/0!</v>
      </c>
      <c r="JA158" s="33"/>
      <c r="JB158" s="34" t="e">
        <f t="shared" ref="JB158:JB164" si="2476">JA158/(IY158+JA158)</f>
        <v>#DIV/0!</v>
      </c>
      <c r="JC158" s="35"/>
      <c r="JD158" s="33"/>
      <c r="JE158" s="33"/>
      <c r="JF158" s="36"/>
      <c r="JG158" s="32">
        <f t="shared" ref="JG158:JG165" si="2477">+C158+O158+AA158+AM158+AY158+BK158+BW158+CI158+CU158+DG158+DS158+EE158+EQ158+FC158+GA158+GM158+GY158+HK158+HW158+II158+FO158+IU158</f>
        <v>8</v>
      </c>
      <c r="JH158" s="36">
        <f t="shared" ref="JH158:JH165" si="2478">+D158+P158+AB158+AN158+AZ158+BL158+BX158+CJ158+CV158+DH158+DT158+EF158+ER158+FD158+GB158+GN158+GZ158+HL158+HX158+IJ158+FP158+IV158</f>
        <v>0</v>
      </c>
      <c r="JI158" s="372">
        <f t="shared" ref="JI158:JI164" si="2479">+E158+Q158+AC158+AO158+BA158+BM158+BY158+CK158+CW158+DI158+DU158+EG158+ES158+FE158+GC158+GO158+HA158+HM158+HY158+FQ158+IK158</f>
        <v>11174</v>
      </c>
      <c r="JJ158" s="11">
        <f t="shared" si="1776"/>
        <v>989</v>
      </c>
      <c r="JK158" s="33">
        <f t="shared" ref="JK158:JK165" si="2480">+G158+S158+AE158+AQ158+BC158+BO158+CA158+CM158+CY158+DK158+DW158+EI158+EU158+FG158+GE158+GQ158+HC158+HO158+I158+U158+AG158+AS158+BE158+BQ158+CC158+CO158+DA158+DM158+DY158+EK158+EW158+FI158+GG158+GS158+HE158+HQ158+IA158+IC158+FS158+FU158+IM158+IO158</f>
        <v>7235</v>
      </c>
      <c r="JL158" s="78">
        <f t="shared" ref="JL158:JL165" si="2481">+(JK158)/JI158</f>
        <v>0.64748523357794885</v>
      </c>
      <c r="JM158" s="15">
        <f t="shared" ref="JM158:JM165" si="2482">+I158+U158+AG158+AS158+BE158+BQ158+CC158+CO158+DA158+DM158+DY158+EK158+EW158+FI158+GG158+GS158+HE158+HQ158+IC158+IO158+FU158</f>
        <v>447</v>
      </c>
      <c r="JN158" s="34">
        <f t="shared" ref="JN158:JN165" si="2483">+(JM158/(JK158))</f>
        <v>6.1782999308914996E-2</v>
      </c>
      <c r="JO158" s="45">
        <v>63.5</v>
      </c>
      <c r="JP158" s="46">
        <v>6800</v>
      </c>
      <c r="JQ158" s="45">
        <f t="shared" si="2245"/>
        <v>93.987560469937804</v>
      </c>
      <c r="JR158" s="45">
        <v>161</v>
      </c>
      <c r="JS158" s="366">
        <f t="shared" ref="JS158" si="2484">JR158/JM158</f>
        <v>0.36017897091722595</v>
      </c>
      <c r="JT158" s="44"/>
      <c r="JU158" s="284"/>
      <c r="JV158" s="402">
        <f t="shared" ref="JV158:JV164" si="2485">SUM(G158,I158,S158,U158,AE158,AG158,AQ158,AS158,BC158,BE158,BO158,BQ158,CA158,CC158)/SUM(E158,Q158,AC158,AO158,BA158,BM158,BY158)</f>
        <v>0.64609605580896168</v>
      </c>
      <c r="JW158" s="403">
        <f t="shared" ref="JW158:JW164" si="2486">SUM(CM158,CO158,CY158,DA158,DK158,DM158,DW158,DY158,EI158,EK158,EU158,EW158,FG158,FI158)/SUM(CK158,CW158,DI158,DU158,EG158,ES158,FE158)</f>
        <v>0.64637759224346891</v>
      </c>
      <c r="JX158" s="405">
        <f t="shared" ref="JX158:JX164" si="2487">SUM(FS158,FU158,GE158,GG158,GQ158,GS158,HC158,HE158,HO158,HQ158,IA158,IC158,IM158,IO158,)/SUM(FQ158,GC158,GO158,HA158,HM158,HY158,IK158)</f>
        <v>0.64997321906802352</v>
      </c>
      <c r="JY158" s="742">
        <f t="shared" ref="JY158" si="2488">SUM(I165,U165,AG165,AS165,BE165,BQ165,CC165)/SUM(G165,I165,S165,U165,AE165,AG165,AQ165,AS165,BC165,BE165,BO165,BQ165,CA165,CC165)</f>
        <v>6.1698813945129986E-2</v>
      </c>
      <c r="JZ158" s="689">
        <f t="shared" ref="JZ158" si="2489">SUM(CO165,DA165,DM165,DY165,EK165,EW165,FI165)/SUM(CM165,CO165,CY165,DA165,DK165,DM165,DW165,DY165,EI165,EK165,EU165,EW165,FG165,FI165)</f>
        <v>6.7833831513450862E-2</v>
      </c>
      <c r="KA158" s="745">
        <f t="shared" ref="KA158" si="2490">SUM(,FU165,GG165,GS165,HE165,HQ165,IC165,IO165)/SUM(FU165,FS165,GG165,GE165,GS165,GQ165,HE165,HC165,HQ165,HO165,IC165,IA165,IO165,IM165)</f>
        <v>6.7835909631391203E-2</v>
      </c>
      <c r="KB158" s="724">
        <f t="shared" ref="KB158" si="2491">KB160/KB162</f>
        <v>5.0924685071026534E-3</v>
      </c>
      <c r="KC158" s="720"/>
      <c r="KD158" s="720">
        <f t="shared" ref="KD158" si="2492">KD160/KD162</f>
        <v>3.7685060565275908E-3</v>
      </c>
      <c r="KE158" s="720"/>
      <c r="KF158" s="720">
        <f t="shared" ref="KF158" si="2493">KF160/KF162</f>
        <v>3.4796573875802996E-3</v>
      </c>
      <c r="KG158" s="755"/>
      <c r="KH158" s="757" t="s">
        <v>68</v>
      </c>
      <c r="KI158" s="419">
        <f t="shared" ref="KI158:KI164" si="2494">C158+AA158+AM158+AY158+BK158+BW158</f>
        <v>4</v>
      </c>
      <c r="KJ158" s="427">
        <f t="shared" ref="KJ158" si="2495">KI158/KB162</f>
        <v>1.0720986330742428E-3</v>
      </c>
      <c r="KK158" s="419">
        <f t="shared" ref="KK158:KK164" si="2496">CI158+CU158+DG158+EE158+EQ158+FC158+DS158</f>
        <v>2</v>
      </c>
      <c r="KL158" s="424">
        <f t="shared" ref="KL158" si="2497">KK158/KD162</f>
        <v>5.3835800807537008E-4</v>
      </c>
      <c r="KM158" s="419">
        <f t="shared" ref="KM158:KM164" si="2498">FO158+GA158+GM158+GY158+HK158+HW158+II158</f>
        <v>2</v>
      </c>
      <c r="KN158" s="424">
        <f>KM158/KF162</f>
        <v>5.3533190578158461E-4</v>
      </c>
    </row>
    <row r="159" spans="1:300" ht="19.5" thickBot="1" x14ac:dyDescent="0.3">
      <c r="A159" s="734"/>
      <c r="B159" s="436">
        <f t="shared" ref="B159:B164" si="2499">+B158+1</f>
        <v>45716</v>
      </c>
      <c r="C159" s="10"/>
      <c r="D159" s="11"/>
      <c r="E159" s="61">
        <f t="shared" ref="E159:E164" si="2500">E158-C159</f>
        <v>591</v>
      </c>
      <c r="F159" s="61">
        <f t="shared" ref="F159:F164" si="2501">F158-D159</f>
        <v>54</v>
      </c>
      <c r="G159" s="11">
        <v>416</v>
      </c>
      <c r="H159" s="12">
        <f t="shared" si="2433"/>
        <v>0.74111675126903553</v>
      </c>
      <c r="I159" s="11">
        <v>22</v>
      </c>
      <c r="J159" s="12">
        <f t="shared" si="2434"/>
        <v>5.0228310502283102E-2</v>
      </c>
      <c r="K159" s="13"/>
      <c r="L159" s="11"/>
      <c r="M159" s="11"/>
      <c r="N159" s="14"/>
      <c r="O159" s="10">
        <v>1</v>
      </c>
      <c r="P159" s="11"/>
      <c r="Q159" s="61">
        <f t="shared" ref="Q159:Q164" si="2502">Q158-O159</f>
        <v>600</v>
      </c>
      <c r="R159" s="61">
        <f t="shared" ref="R159:R164" si="2503">R158-P159</f>
        <v>55</v>
      </c>
      <c r="S159" s="11">
        <v>350</v>
      </c>
      <c r="T159" s="12">
        <f t="shared" si="2435"/>
        <v>0.63166666666666671</v>
      </c>
      <c r="U159" s="11">
        <v>29</v>
      </c>
      <c r="V159" s="12">
        <f t="shared" si="2436"/>
        <v>7.6517150395778361E-2</v>
      </c>
      <c r="W159" s="13"/>
      <c r="X159" s="11"/>
      <c r="Y159" s="11"/>
      <c r="Z159" s="14"/>
      <c r="AA159" s="10"/>
      <c r="AB159" s="11"/>
      <c r="AC159" s="61">
        <f t="shared" ref="AC159:AC164" si="2504">AC158-AA159</f>
        <v>600</v>
      </c>
      <c r="AD159" s="61">
        <f t="shared" ref="AD159:AD164" si="2505">AD158-AB159</f>
        <v>54</v>
      </c>
      <c r="AE159" s="11">
        <v>353</v>
      </c>
      <c r="AF159" s="12">
        <f t="shared" si="2437"/>
        <v>0.63833333333333331</v>
      </c>
      <c r="AG159" s="11">
        <v>30</v>
      </c>
      <c r="AH159" s="12">
        <f t="shared" si="2438"/>
        <v>7.8328981723237601E-2</v>
      </c>
      <c r="AI159" s="13"/>
      <c r="AJ159" s="11"/>
      <c r="AK159" s="11"/>
      <c r="AL159" s="14"/>
      <c r="AM159" s="10">
        <v>2</v>
      </c>
      <c r="AN159" s="11"/>
      <c r="AO159" s="61">
        <f t="shared" ref="AO159:AO164" si="2506">AO158-AM159</f>
        <v>154</v>
      </c>
      <c r="AP159" s="61">
        <f t="shared" ref="AP159:AP164" si="2507">AP158-AN159</f>
        <v>13</v>
      </c>
      <c r="AQ159" s="11">
        <v>72</v>
      </c>
      <c r="AR159" s="12">
        <f t="shared" si="2439"/>
        <v>0.51298701298701299</v>
      </c>
      <c r="AS159" s="11">
        <v>7</v>
      </c>
      <c r="AT159" s="12">
        <f t="shared" si="2440"/>
        <v>8.8607594936708861E-2</v>
      </c>
      <c r="AU159" s="13"/>
      <c r="AV159" s="11"/>
      <c r="AW159" s="11"/>
      <c r="AX159" s="14"/>
      <c r="AY159" s="10">
        <v>1</v>
      </c>
      <c r="AZ159" s="11"/>
      <c r="BA159" s="61">
        <f t="shared" ref="BA159:BA164" si="2508">BA158-AY159</f>
        <v>591</v>
      </c>
      <c r="BB159" s="61">
        <f t="shared" ref="BB159:BB164" si="2509">BB158-AZ159</f>
        <v>55</v>
      </c>
      <c r="BC159" s="11">
        <v>383</v>
      </c>
      <c r="BD159" s="12">
        <f t="shared" si="2441"/>
        <v>0.68866328257191201</v>
      </c>
      <c r="BE159" s="11">
        <v>24</v>
      </c>
      <c r="BF159" s="12">
        <f t="shared" si="2442"/>
        <v>5.896805896805897E-2</v>
      </c>
      <c r="BG159" s="13"/>
      <c r="BH159" s="11"/>
      <c r="BI159" s="11"/>
      <c r="BJ159" s="14"/>
      <c r="BK159" s="10"/>
      <c r="BL159" s="11"/>
      <c r="BM159" s="61">
        <f t="shared" ref="BM159:BM164" si="2510">BM158-BK159</f>
        <v>595</v>
      </c>
      <c r="BN159" s="61">
        <f t="shared" ref="BN159:BN164" si="2511">BN158-BL159</f>
        <v>53</v>
      </c>
      <c r="BO159" s="11">
        <v>359</v>
      </c>
      <c r="BP159" s="12">
        <f t="shared" si="2443"/>
        <v>0.63193277310924367</v>
      </c>
      <c r="BQ159" s="11">
        <v>17</v>
      </c>
      <c r="BR159" s="12">
        <f t="shared" si="2444"/>
        <v>4.5212765957446811E-2</v>
      </c>
      <c r="BS159" s="13"/>
      <c r="BT159" s="11"/>
      <c r="BU159" s="11"/>
      <c r="BV159" s="14"/>
      <c r="BW159" s="10"/>
      <c r="BX159" s="11"/>
      <c r="BY159" s="61">
        <f t="shared" ref="BY159:BY164" si="2512">BY158-BW159</f>
        <v>592</v>
      </c>
      <c r="BZ159" s="61">
        <f t="shared" ref="BZ159:BZ164" si="2513">BZ158-BX159</f>
        <v>55</v>
      </c>
      <c r="CA159" s="11">
        <v>344</v>
      </c>
      <c r="CB159" s="12">
        <f t="shared" si="2445"/>
        <v>0.6283783783783784</v>
      </c>
      <c r="CC159" s="11">
        <v>28</v>
      </c>
      <c r="CD159" s="12">
        <f t="shared" si="2446"/>
        <v>7.5268817204301078E-2</v>
      </c>
      <c r="CE159" s="13"/>
      <c r="CF159" s="11"/>
      <c r="CG159" s="11"/>
      <c r="CH159" s="14"/>
      <c r="CI159" s="10">
        <v>1</v>
      </c>
      <c r="CJ159" s="11"/>
      <c r="CK159" s="61">
        <f t="shared" ref="CK159:CK164" si="2514">CK158-CI159</f>
        <v>586</v>
      </c>
      <c r="CL159" s="61">
        <f t="shared" ref="CL159:CL164" si="2515">CL158-CJ159</f>
        <v>51</v>
      </c>
      <c r="CM159" s="11">
        <v>340</v>
      </c>
      <c r="CN159" s="12">
        <f t="shared" si="2447"/>
        <v>0.62457337883959041</v>
      </c>
      <c r="CO159" s="11">
        <v>26</v>
      </c>
      <c r="CP159" s="12">
        <f t="shared" si="2448"/>
        <v>7.1038251366120214E-2</v>
      </c>
      <c r="CQ159" s="13"/>
      <c r="CR159" s="11"/>
      <c r="CS159" s="11"/>
      <c r="CT159" s="14"/>
      <c r="CU159" s="10"/>
      <c r="CV159" s="11"/>
      <c r="CW159" s="61">
        <f t="shared" ref="CW159:CW164" si="2516">CW158-CU159</f>
        <v>594</v>
      </c>
      <c r="CX159" s="61">
        <f t="shared" ref="CX159:CX164" si="2517">CX158-CV159</f>
        <v>49</v>
      </c>
      <c r="CY159" s="11">
        <v>340</v>
      </c>
      <c r="CZ159" s="12">
        <f t="shared" si="2449"/>
        <v>0.59932659932659937</v>
      </c>
      <c r="DA159" s="11">
        <v>16</v>
      </c>
      <c r="DB159" s="12">
        <f t="shared" si="2450"/>
        <v>4.49438202247191E-2</v>
      </c>
      <c r="DC159" s="13"/>
      <c r="DD159" s="11"/>
      <c r="DE159" s="11"/>
      <c r="DF159" s="14"/>
      <c r="DG159" s="10"/>
      <c r="DH159" s="11"/>
      <c r="DI159" s="61">
        <f t="shared" ref="DI159:DI164" si="2518">DI158-DG159</f>
        <v>595</v>
      </c>
      <c r="DJ159" s="61">
        <f t="shared" ref="DJ159:DJ164" si="2519">DJ158-DH159</f>
        <v>50</v>
      </c>
      <c r="DK159" s="11">
        <v>350</v>
      </c>
      <c r="DL159" s="12">
        <f t="shared" si="2451"/>
        <v>0.63529411764705879</v>
      </c>
      <c r="DM159" s="11">
        <v>28</v>
      </c>
      <c r="DN159" s="12">
        <f t="shared" si="2452"/>
        <v>7.407407407407407E-2</v>
      </c>
      <c r="DO159" s="13"/>
      <c r="DP159" s="11"/>
      <c r="DQ159" s="11"/>
      <c r="DR159" s="14"/>
      <c r="DS159" s="10">
        <v>1</v>
      </c>
      <c r="DT159" s="11"/>
      <c r="DU159" s="61">
        <f t="shared" ref="DU159:DU164" si="2520">DU158-DS159</f>
        <v>157</v>
      </c>
      <c r="DV159" s="61">
        <f t="shared" ref="DV159:DV164" si="2521">DV158-DT159</f>
        <v>8</v>
      </c>
      <c r="DW159" s="11">
        <v>80</v>
      </c>
      <c r="DX159" s="12">
        <f t="shared" si="2453"/>
        <v>0.56050955414012738</v>
      </c>
      <c r="DY159" s="11">
        <v>8</v>
      </c>
      <c r="DZ159" s="12">
        <f t="shared" si="2454"/>
        <v>9.0909090909090912E-2</v>
      </c>
      <c r="EA159" s="13"/>
      <c r="EB159" s="11"/>
      <c r="EC159" s="11"/>
      <c r="ED159" s="14"/>
      <c r="EE159" s="10"/>
      <c r="EF159" s="11"/>
      <c r="EG159" s="61">
        <f t="shared" ref="EG159:EG164" si="2522">EG158-EE159</f>
        <v>600</v>
      </c>
      <c r="EH159" s="61">
        <f t="shared" ref="EH159:EH164" si="2523">EH158-EF159</f>
        <v>51</v>
      </c>
      <c r="EI159" s="11">
        <v>356</v>
      </c>
      <c r="EJ159" s="12">
        <f t="shared" si="2455"/>
        <v>0.64</v>
      </c>
      <c r="EK159" s="11">
        <v>28</v>
      </c>
      <c r="EL159" s="12">
        <f t="shared" si="2456"/>
        <v>7.2916666666666671E-2</v>
      </c>
      <c r="EM159" s="13"/>
      <c r="EN159" s="11"/>
      <c r="EO159" s="11"/>
      <c r="EP159" s="14"/>
      <c r="EQ159" s="10"/>
      <c r="ER159" s="11"/>
      <c r="ES159" s="61">
        <f t="shared" ref="ES159:ES164" si="2524">ES158-EQ159</f>
        <v>587</v>
      </c>
      <c r="ET159" s="61">
        <f t="shared" ref="ET159:ET164" si="2525">ET158-ER159</f>
        <v>51</v>
      </c>
      <c r="EU159" s="11">
        <v>350</v>
      </c>
      <c r="EV159" s="12">
        <f t="shared" si="2457"/>
        <v>0.61839863713798982</v>
      </c>
      <c r="EW159" s="11">
        <v>13</v>
      </c>
      <c r="EX159" s="12">
        <f t="shared" si="2458"/>
        <v>3.5812672176308541E-2</v>
      </c>
      <c r="EY159" s="13"/>
      <c r="EZ159" s="11"/>
      <c r="FA159" s="11"/>
      <c r="FB159" s="14"/>
      <c r="FC159" s="10"/>
      <c r="FD159" s="11"/>
      <c r="FE159" s="61">
        <f t="shared" ref="FE159:FE164" si="2526">FE158-FC159</f>
        <v>592</v>
      </c>
      <c r="FF159" s="61">
        <f t="shared" ref="FF159:FF164" si="2527">FF158-FD159</f>
        <v>52</v>
      </c>
      <c r="FG159" s="11">
        <v>378</v>
      </c>
      <c r="FH159" s="12">
        <f t="shared" si="2459"/>
        <v>0.66216216216216217</v>
      </c>
      <c r="FI159" s="11">
        <v>14</v>
      </c>
      <c r="FJ159" s="12">
        <f t="shared" si="2460"/>
        <v>3.5714285714285712E-2</v>
      </c>
      <c r="FK159" s="13"/>
      <c r="FL159" s="11"/>
      <c r="FM159" s="11"/>
      <c r="FN159" s="14"/>
      <c r="FO159" s="10">
        <v>1</v>
      </c>
      <c r="FP159" s="11"/>
      <c r="FQ159" s="61">
        <f t="shared" ref="FQ159:FQ164" si="2528">FQ158-FO159</f>
        <v>602</v>
      </c>
      <c r="FR159" s="61">
        <f t="shared" ref="FR159:FR164" si="2529">FR158-FP159</f>
        <v>54</v>
      </c>
      <c r="FS159" s="11">
        <v>331</v>
      </c>
      <c r="FT159" s="12">
        <f t="shared" si="2461"/>
        <v>0.62126245847176076</v>
      </c>
      <c r="FU159" s="11">
        <v>43</v>
      </c>
      <c r="FV159" s="12">
        <f t="shared" si="2462"/>
        <v>0.11497326203208556</v>
      </c>
      <c r="FW159" s="13"/>
      <c r="FX159" s="11"/>
      <c r="FY159" s="11"/>
      <c r="FZ159" s="14"/>
      <c r="GA159" s="10"/>
      <c r="GB159" s="11"/>
      <c r="GC159" s="61">
        <f t="shared" ref="GC159:GC164" si="2530">GC158-GA159</f>
        <v>602</v>
      </c>
      <c r="GD159" s="61">
        <f t="shared" ref="GD159:GD164" si="2531">GD158-GB159</f>
        <v>55</v>
      </c>
      <c r="GE159" s="11">
        <v>370</v>
      </c>
      <c r="GF159" s="12">
        <f t="shared" si="2463"/>
        <v>0.65946843853820603</v>
      </c>
      <c r="GG159" s="11">
        <v>27</v>
      </c>
      <c r="GH159" s="12">
        <f t="shared" si="2464"/>
        <v>6.8010075566750636E-2</v>
      </c>
      <c r="GI159" s="13"/>
      <c r="GJ159" s="11"/>
      <c r="GK159" s="11"/>
      <c r="GL159" s="14"/>
      <c r="GM159" s="10"/>
      <c r="GN159" s="11"/>
      <c r="GO159" s="61">
        <f t="shared" ref="GO159:GO164" si="2532">GO158-GM159</f>
        <v>607</v>
      </c>
      <c r="GP159" s="61">
        <f t="shared" ref="GP159:GP164" si="2533">GP158-GN159</f>
        <v>55</v>
      </c>
      <c r="GQ159" s="11">
        <v>361</v>
      </c>
      <c r="GR159" s="12">
        <f t="shared" si="2465"/>
        <v>0.63426688632619443</v>
      </c>
      <c r="GS159" s="11">
        <v>24</v>
      </c>
      <c r="GT159" s="12">
        <f t="shared" si="2466"/>
        <v>6.2337662337662338E-2</v>
      </c>
      <c r="GU159" s="13"/>
      <c r="GV159" s="11"/>
      <c r="GW159" s="11"/>
      <c r="GX159" s="14"/>
      <c r="GY159" s="10">
        <v>1</v>
      </c>
      <c r="GZ159" s="11"/>
      <c r="HA159" s="61">
        <f t="shared" ref="HA159:HA164" si="2534">HA158-GY159</f>
        <v>101</v>
      </c>
      <c r="HB159" s="61">
        <f t="shared" ref="HB159:HB164" si="2535">HB158-GZ159</f>
        <v>11</v>
      </c>
      <c r="HC159" s="11">
        <v>67</v>
      </c>
      <c r="HD159" s="12">
        <f t="shared" si="2467"/>
        <v>0.82178217821782173</v>
      </c>
      <c r="HE159" s="11">
        <v>16</v>
      </c>
      <c r="HF159" s="12">
        <f t="shared" si="2468"/>
        <v>0.19277108433734941</v>
      </c>
      <c r="HG159" s="13"/>
      <c r="HH159" s="11"/>
      <c r="HI159" s="11"/>
      <c r="HJ159" s="14"/>
      <c r="HK159" s="10"/>
      <c r="HL159" s="11"/>
      <c r="HM159" s="61">
        <f t="shared" ref="HM159:HM164" si="2536">HM158-HK159</f>
        <v>612</v>
      </c>
      <c r="HN159" s="61">
        <f t="shared" ref="HN159:HN164" si="2537">HN158-HL159</f>
        <v>54</v>
      </c>
      <c r="HO159" s="11">
        <v>369</v>
      </c>
      <c r="HP159" s="12">
        <f t="shared" si="2469"/>
        <v>0.65032679738562094</v>
      </c>
      <c r="HQ159" s="11">
        <v>29</v>
      </c>
      <c r="HR159" s="12">
        <f t="shared" si="2470"/>
        <v>7.2864321608040197E-2</v>
      </c>
      <c r="HS159" s="13"/>
      <c r="HT159" s="11"/>
      <c r="HU159" s="11"/>
      <c r="HV159" s="14"/>
      <c r="HW159" s="10"/>
      <c r="HX159" s="11"/>
      <c r="HY159" s="61">
        <f t="shared" ref="HY159:HY164" si="2538">HY158-HW159</f>
        <v>602</v>
      </c>
      <c r="HZ159" s="61">
        <f t="shared" ref="HZ159:HZ164" si="2539">HZ158-HX159</f>
        <v>54</v>
      </c>
      <c r="IA159" s="11">
        <v>382</v>
      </c>
      <c r="IB159" s="12">
        <f t="shared" si="2471"/>
        <v>0.65946843853820603</v>
      </c>
      <c r="IC159" s="11">
        <v>15</v>
      </c>
      <c r="ID159" s="12">
        <f t="shared" si="2472"/>
        <v>3.7783375314861464E-2</v>
      </c>
      <c r="IE159" s="13"/>
      <c r="IF159" s="11"/>
      <c r="IG159" s="11"/>
      <c r="IH159" s="14"/>
      <c r="II159" s="10"/>
      <c r="IJ159" s="11"/>
      <c r="IK159" s="61">
        <f t="shared" ref="IK159:IK164" si="2540">IK158-II159</f>
        <v>606</v>
      </c>
      <c r="IL159" s="61">
        <f t="shared" ref="IL159:IL164" si="2541">IL158-IJ159</f>
        <v>55</v>
      </c>
      <c r="IM159" s="11">
        <v>377</v>
      </c>
      <c r="IN159" s="12">
        <f t="shared" si="2473"/>
        <v>0.65841584158415845</v>
      </c>
      <c r="IO159" s="11">
        <v>22</v>
      </c>
      <c r="IP159" s="12">
        <f t="shared" si="2474"/>
        <v>5.5137844611528819E-2</v>
      </c>
      <c r="IQ159" s="13"/>
      <c r="IR159" s="11"/>
      <c r="IS159" s="11"/>
      <c r="IT159" s="14"/>
      <c r="IU159" s="10"/>
      <c r="IV159" s="11"/>
      <c r="IW159" s="61">
        <f t="shared" ref="IW159:IW164" si="2542">IW158-IU159</f>
        <v>0</v>
      </c>
      <c r="IX159" s="61">
        <f t="shared" ref="IX159:IX164" si="2543">IX158-IV159</f>
        <v>0</v>
      </c>
      <c r="IY159" s="11"/>
      <c r="IZ159" s="12" t="e">
        <f t="shared" si="2475"/>
        <v>#DIV/0!</v>
      </c>
      <c r="JA159" s="11"/>
      <c r="JB159" s="12" t="e">
        <f t="shared" si="2476"/>
        <v>#DIV/0!</v>
      </c>
      <c r="JC159" s="13"/>
      <c r="JD159" s="11"/>
      <c r="JE159" s="11"/>
      <c r="JF159" s="14"/>
      <c r="JG159" s="10">
        <f t="shared" si="2477"/>
        <v>8</v>
      </c>
      <c r="JH159" s="14">
        <f t="shared" si="2478"/>
        <v>0</v>
      </c>
      <c r="JI159" s="373">
        <f t="shared" si="2479"/>
        <v>11166</v>
      </c>
      <c r="JJ159" s="11">
        <f t="shared" si="1776"/>
        <v>989</v>
      </c>
      <c r="JK159" s="11">
        <f t="shared" si="2480"/>
        <v>7194</v>
      </c>
      <c r="JL159" s="79">
        <f t="shared" si="2481"/>
        <v>0.64427727028479309</v>
      </c>
      <c r="JM159" s="15">
        <f t="shared" si="2482"/>
        <v>466</v>
      </c>
      <c r="JN159" s="12">
        <f t="shared" si="2483"/>
        <v>6.4776202390881291E-2</v>
      </c>
      <c r="JO159" s="16">
        <v>63.1</v>
      </c>
      <c r="JP159" s="17">
        <v>6781</v>
      </c>
      <c r="JQ159" s="16">
        <f t="shared" si="2245"/>
        <v>94.259104809563524</v>
      </c>
      <c r="JR159" s="16">
        <v>196</v>
      </c>
      <c r="JS159" s="369">
        <f t="shared" si="2099"/>
        <v>0.42060085836909872</v>
      </c>
      <c r="JT159" s="15"/>
      <c r="JU159" s="285"/>
      <c r="JV159" s="404">
        <f t="shared" si="2485"/>
        <v>0.65377383830244429</v>
      </c>
      <c r="JW159" s="401">
        <f t="shared" si="2486"/>
        <v>0.62705470223659387</v>
      </c>
      <c r="JX159" s="406">
        <f t="shared" si="2487"/>
        <v>0.65192926045016075</v>
      </c>
      <c r="JY159" s="743"/>
      <c r="JZ159" s="690"/>
      <c r="KA159" s="746"/>
      <c r="KB159" s="725"/>
      <c r="KC159" s="722"/>
      <c r="KD159" s="722"/>
      <c r="KE159" s="722"/>
      <c r="KF159" s="722"/>
      <c r="KG159" s="756"/>
      <c r="KH159" s="758"/>
      <c r="KI159" s="67">
        <f t="shared" si="2494"/>
        <v>3</v>
      </c>
      <c r="KJ159" s="430">
        <f t="shared" ref="KJ159" si="2544">KI159/KB162</f>
        <v>8.0407397480568212E-4</v>
      </c>
      <c r="KK159" s="67">
        <f t="shared" si="2496"/>
        <v>2</v>
      </c>
      <c r="KL159" s="425">
        <f t="shared" ref="KL159" si="2545">KK159/KD162</f>
        <v>5.3835800807537008E-4</v>
      </c>
      <c r="KM159" s="67">
        <f t="shared" si="2498"/>
        <v>2</v>
      </c>
      <c r="KN159" s="425">
        <f>KM159/KF162</f>
        <v>5.3533190578158461E-4</v>
      </c>
    </row>
    <row r="160" spans="1:300" ht="19.5" thickTop="1" x14ac:dyDescent="0.25">
      <c r="A160" s="734"/>
      <c r="B160" s="436">
        <f t="shared" si="2499"/>
        <v>45717</v>
      </c>
      <c r="C160" s="10"/>
      <c r="D160" s="11"/>
      <c r="E160" s="61">
        <f t="shared" si="2500"/>
        <v>591</v>
      </c>
      <c r="F160" s="61">
        <f t="shared" si="2501"/>
        <v>54</v>
      </c>
      <c r="G160" s="11">
        <v>410</v>
      </c>
      <c r="H160" s="12">
        <f t="shared" si="2433"/>
        <v>0.73604060913705582</v>
      </c>
      <c r="I160" s="11">
        <v>25</v>
      </c>
      <c r="J160" s="12">
        <f t="shared" si="2434"/>
        <v>5.7471264367816091E-2</v>
      </c>
      <c r="K160" s="13"/>
      <c r="L160" s="11"/>
      <c r="M160" s="11"/>
      <c r="N160" s="14"/>
      <c r="O160" s="10"/>
      <c r="P160" s="11"/>
      <c r="Q160" s="61">
        <f t="shared" si="2502"/>
        <v>600</v>
      </c>
      <c r="R160" s="61">
        <f t="shared" si="2503"/>
        <v>55</v>
      </c>
      <c r="S160" s="11">
        <v>375</v>
      </c>
      <c r="T160" s="12">
        <f t="shared" si="2435"/>
        <v>0.65500000000000003</v>
      </c>
      <c r="U160" s="11">
        <v>18</v>
      </c>
      <c r="V160" s="12">
        <f t="shared" si="2436"/>
        <v>4.5801526717557252E-2</v>
      </c>
      <c r="W160" s="13"/>
      <c r="X160" s="11"/>
      <c r="Y160" s="11"/>
      <c r="Z160" s="14"/>
      <c r="AA160" s="10"/>
      <c r="AB160" s="11"/>
      <c r="AC160" s="61">
        <f t="shared" si="2504"/>
        <v>600</v>
      </c>
      <c r="AD160" s="61">
        <f t="shared" si="2505"/>
        <v>54</v>
      </c>
      <c r="AE160" s="11">
        <v>370</v>
      </c>
      <c r="AF160" s="12">
        <f t="shared" si="2437"/>
        <v>0.66333333333333333</v>
      </c>
      <c r="AG160" s="11">
        <v>28</v>
      </c>
      <c r="AH160" s="12">
        <f t="shared" si="2438"/>
        <v>7.0351758793969849E-2</v>
      </c>
      <c r="AI160" s="13"/>
      <c r="AJ160" s="11"/>
      <c r="AK160" s="11"/>
      <c r="AL160" s="14"/>
      <c r="AM160" s="10">
        <v>2</v>
      </c>
      <c r="AN160" s="11"/>
      <c r="AO160" s="61">
        <f t="shared" si="2506"/>
        <v>152</v>
      </c>
      <c r="AP160" s="61">
        <f t="shared" si="2507"/>
        <v>13</v>
      </c>
      <c r="AQ160" s="11">
        <v>71</v>
      </c>
      <c r="AR160" s="12">
        <f t="shared" si="2439"/>
        <v>0.5</v>
      </c>
      <c r="AS160" s="11">
        <v>5</v>
      </c>
      <c r="AT160" s="12">
        <f t="shared" si="2440"/>
        <v>6.5789473684210523E-2</v>
      </c>
      <c r="AU160" s="13"/>
      <c r="AV160" s="11"/>
      <c r="AW160" s="11"/>
      <c r="AX160" s="14"/>
      <c r="AY160" s="10">
        <v>1</v>
      </c>
      <c r="AZ160" s="11"/>
      <c r="BA160" s="61">
        <f t="shared" si="2508"/>
        <v>590</v>
      </c>
      <c r="BB160" s="61">
        <f t="shared" si="2509"/>
        <v>55</v>
      </c>
      <c r="BC160" s="11">
        <v>417</v>
      </c>
      <c r="BD160" s="12">
        <f t="shared" si="2441"/>
        <v>0.73728813559322037</v>
      </c>
      <c r="BE160" s="11">
        <v>18</v>
      </c>
      <c r="BF160" s="12">
        <f t="shared" si="2442"/>
        <v>4.1379310344827586E-2</v>
      </c>
      <c r="BG160" s="13"/>
      <c r="BH160" s="11"/>
      <c r="BI160" s="11"/>
      <c r="BJ160" s="14"/>
      <c r="BK160" s="10"/>
      <c r="BL160" s="11"/>
      <c r="BM160" s="61">
        <f t="shared" si="2510"/>
        <v>595</v>
      </c>
      <c r="BN160" s="61">
        <f t="shared" si="2511"/>
        <v>53</v>
      </c>
      <c r="BO160" s="11">
        <v>373</v>
      </c>
      <c r="BP160" s="12">
        <f t="shared" si="2443"/>
        <v>0.6588235294117647</v>
      </c>
      <c r="BQ160" s="11">
        <v>19</v>
      </c>
      <c r="BR160" s="12">
        <f t="shared" si="2444"/>
        <v>4.8469387755102039E-2</v>
      </c>
      <c r="BS160" s="13"/>
      <c r="BT160" s="11"/>
      <c r="BU160" s="11"/>
      <c r="BV160" s="14"/>
      <c r="BW160" s="10">
        <v>1</v>
      </c>
      <c r="BX160" s="11"/>
      <c r="BY160" s="61">
        <f t="shared" si="2512"/>
        <v>591</v>
      </c>
      <c r="BZ160" s="61">
        <f t="shared" si="2513"/>
        <v>55</v>
      </c>
      <c r="CA160" s="11">
        <v>350</v>
      </c>
      <c r="CB160" s="12">
        <f t="shared" si="2445"/>
        <v>0.64297800338409472</v>
      </c>
      <c r="CC160" s="11">
        <v>30</v>
      </c>
      <c r="CD160" s="12">
        <f t="shared" si="2446"/>
        <v>7.8947368421052627E-2</v>
      </c>
      <c r="CE160" s="13"/>
      <c r="CF160" s="11"/>
      <c r="CG160" s="11"/>
      <c r="CH160" s="14"/>
      <c r="CI160" s="10"/>
      <c r="CJ160" s="11"/>
      <c r="CK160" s="61">
        <f t="shared" si="2514"/>
        <v>586</v>
      </c>
      <c r="CL160" s="61">
        <f t="shared" si="2515"/>
        <v>51</v>
      </c>
      <c r="CM160" s="11">
        <v>370</v>
      </c>
      <c r="CN160" s="12">
        <f t="shared" si="2447"/>
        <v>0.68941979522184305</v>
      </c>
      <c r="CO160" s="11">
        <v>34</v>
      </c>
      <c r="CP160" s="12">
        <f t="shared" si="2448"/>
        <v>8.4158415841584164E-2</v>
      </c>
      <c r="CQ160" s="13"/>
      <c r="CR160" s="11"/>
      <c r="CS160" s="11"/>
      <c r="CT160" s="14"/>
      <c r="CU160" s="10"/>
      <c r="CV160" s="11"/>
      <c r="CW160" s="61">
        <f t="shared" si="2516"/>
        <v>594</v>
      </c>
      <c r="CX160" s="61">
        <f t="shared" si="2517"/>
        <v>49</v>
      </c>
      <c r="CY160" s="11">
        <v>370</v>
      </c>
      <c r="CZ160" s="12">
        <f t="shared" si="2449"/>
        <v>0.68518518518518523</v>
      </c>
      <c r="DA160" s="11">
        <v>37</v>
      </c>
      <c r="DB160" s="12">
        <f t="shared" si="2450"/>
        <v>9.0909090909090912E-2</v>
      </c>
      <c r="DC160" s="13"/>
      <c r="DD160" s="11"/>
      <c r="DE160" s="11"/>
      <c r="DF160" s="14"/>
      <c r="DG160" s="10"/>
      <c r="DH160" s="11"/>
      <c r="DI160" s="61">
        <f t="shared" si="2518"/>
        <v>595</v>
      </c>
      <c r="DJ160" s="61">
        <f t="shared" si="2519"/>
        <v>50</v>
      </c>
      <c r="DK160" s="11">
        <v>385</v>
      </c>
      <c r="DL160" s="12">
        <f t="shared" si="2451"/>
        <v>0.69243697478991595</v>
      </c>
      <c r="DM160" s="11">
        <v>27</v>
      </c>
      <c r="DN160" s="12">
        <f t="shared" si="2452"/>
        <v>6.553398058252427E-2</v>
      </c>
      <c r="DO160" s="13"/>
      <c r="DP160" s="11"/>
      <c r="DQ160" s="11"/>
      <c r="DR160" s="14"/>
      <c r="DS160" s="10"/>
      <c r="DT160" s="11"/>
      <c r="DU160" s="61">
        <f t="shared" si="2520"/>
        <v>157</v>
      </c>
      <c r="DV160" s="61">
        <f t="shared" si="2521"/>
        <v>8</v>
      </c>
      <c r="DW160" s="11">
        <v>81</v>
      </c>
      <c r="DX160" s="12">
        <f t="shared" si="2453"/>
        <v>0.56050955414012738</v>
      </c>
      <c r="DY160" s="11">
        <v>7</v>
      </c>
      <c r="DZ160" s="12">
        <f t="shared" si="2454"/>
        <v>7.9545454545454544E-2</v>
      </c>
      <c r="EA160" s="13"/>
      <c r="EB160" s="11"/>
      <c r="EC160" s="11"/>
      <c r="ED160" s="14"/>
      <c r="EE160" s="10"/>
      <c r="EF160" s="11"/>
      <c r="EG160" s="61">
        <f t="shared" si="2522"/>
        <v>600</v>
      </c>
      <c r="EH160" s="61">
        <f t="shared" si="2523"/>
        <v>51</v>
      </c>
      <c r="EI160" s="11">
        <v>370</v>
      </c>
      <c r="EJ160" s="12">
        <f t="shared" si="2455"/>
        <v>0.67166666666666663</v>
      </c>
      <c r="EK160" s="11">
        <v>33</v>
      </c>
      <c r="EL160" s="12">
        <f t="shared" si="2456"/>
        <v>8.1885856079404462E-2</v>
      </c>
      <c r="EM160" s="13"/>
      <c r="EN160" s="11"/>
      <c r="EO160" s="11"/>
      <c r="EP160" s="14"/>
      <c r="EQ160" s="10">
        <v>1</v>
      </c>
      <c r="ER160" s="11"/>
      <c r="ES160" s="61">
        <f t="shared" si="2524"/>
        <v>586</v>
      </c>
      <c r="ET160" s="61">
        <f t="shared" si="2525"/>
        <v>51</v>
      </c>
      <c r="EU160" s="11">
        <v>396</v>
      </c>
      <c r="EV160" s="12">
        <f t="shared" si="2457"/>
        <v>0.70136518771331058</v>
      </c>
      <c r="EW160" s="11">
        <v>15</v>
      </c>
      <c r="EX160" s="12">
        <f t="shared" si="2458"/>
        <v>3.6496350364963501E-2</v>
      </c>
      <c r="EY160" s="13"/>
      <c r="EZ160" s="11"/>
      <c r="FA160" s="11"/>
      <c r="FB160" s="14"/>
      <c r="FC160" s="10">
        <v>1</v>
      </c>
      <c r="FD160" s="11"/>
      <c r="FE160" s="61">
        <f t="shared" si="2526"/>
        <v>591</v>
      </c>
      <c r="FF160" s="61">
        <f t="shared" si="2527"/>
        <v>52</v>
      </c>
      <c r="FG160" s="11">
        <v>365</v>
      </c>
      <c r="FH160" s="12">
        <f t="shared" si="2459"/>
        <v>0.65143824027072761</v>
      </c>
      <c r="FI160" s="11">
        <v>20</v>
      </c>
      <c r="FJ160" s="12">
        <f t="shared" si="2460"/>
        <v>5.1948051948051951E-2</v>
      </c>
      <c r="FK160" s="13"/>
      <c r="FL160" s="11"/>
      <c r="FM160" s="11"/>
      <c r="FN160" s="14"/>
      <c r="FO160" s="10"/>
      <c r="FP160" s="11"/>
      <c r="FQ160" s="61">
        <f t="shared" si="2528"/>
        <v>602</v>
      </c>
      <c r="FR160" s="61">
        <f t="shared" si="2529"/>
        <v>54</v>
      </c>
      <c r="FS160" s="11">
        <v>388</v>
      </c>
      <c r="FT160" s="12">
        <f t="shared" si="2461"/>
        <v>0.68604651162790697</v>
      </c>
      <c r="FU160" s="11">
        <v>25</v>
      </c>
      <c r="FV160" s="12">
        <f t="shared" si="2462"/>
        <v>6.0532687651331719E-2</v>
      </c>
      <c r="FW160" s="13"/>
      <c r="FX160" s="11"/>
      <c r="FY160" s="11"/>
      <c r="FZ160" s="14"/>
      <c r="GA160" s="10"/>
      <c r="GB160" s="11"/>
      <c r="GC160" s="61">
        <f t="shared" si="2530"/>
        <v>602</v>
      </c>
      <c r="GD160" s="61">
        <f t="shared" si="2531"/>
        <v>55</v>
      </c>
      <c r="GE160" s="11">
        <v>406</v>
      </c>
      <c r="GF160" s="12">
        <f t="shared" si="2463"/>
        <v>0.7142857142857143</v>
      </c>
      <c r="GG160" s="11">
        <v>24</v>
      </c>
      <c r="GH160" s="12">
        <f t="shared" si="2464"/>
        <v>5.5813953488372092E-2</v>
      </c>
      <c r="GI160" s="13"/>
      <c r="GJ160" s="11"/>
      <c r="GK160" s="11"/>
      <c r="GL160" s="14"/>
      <c r="GM160" s="10"/>
      <c r="GN160" s="11"/>
      <c r="GO160" s="61">
        <f t="shared" si="2532"/>
        <v>607</v>
      </c>
      <c r="GP160" s="61">
        <f t="shared" si="2533"/>
        <v>55</v>
      </c>
      <c r="GQ160" s="11">
        <v>403</v>
      </c>
      <c r="GR160" s="12">
        <f t="shared" si="2465"/>
        <v>0.70181219110378912</v>
      </c>
      <c r="GS160" s="11">
        <v>23</v>
      </c>
      <c r="GT160" s="12">
        <f t="shared" si="2466"/>
        <v>5.39906103286385E-2</v>
      </c>
      <c r="GU160" s="13"/>
      <c r="GV160" s="11"/>
      <c r="GW160" s="11"/>
      <c r="GX160" s="14"/>
      <c r="GY160" s="10"/>
      <c r="GZ160" s="11"/>
      <c r="HA160" s="61">
        <f t="shared" si="2534"/>
        <v>101</v>
      </c>
      <c r="HB160" s="61">
        <f t="shared" si="2535"/>
        <v>11</v>
      </c>
      <c r="HC160" s="11">
        <v>67</v>
      </c>
      <c r="HD160" s="12">
        <f t="shared" si="2467"/>
        <v>0.7722772277227723</v>
      </c>
      <c r="HE160" s="11">
        <v>11</v>
      </c>
      <c r="HF160" s="12">
        <f t="shared" si="2468"/>
        <v>0.14102564102564102</v>
      </c>
      <c r="HG160" s="13"/>
      <c r="HH160" s="11"/>
      <c r="HI160" s="11"/>
      <c r="HJ160" s="14"/>
      <c r="HK160" s="10"/>
      <c r="HL160" s="11"/>
      <c r="HM160" s="61">
        <f t="shared" si="2536"/>
        <v>612</v>
      </c>
      <c r="HN160" s="61">
        <f t="shared" si="2537"/>
        <v>54</v>
      </c>
      <c r="HO160" s="11">
        <v>381</v>
      </c>
      <c r="HP160" s="12">
        <f t="shared" si="2469"/>
        <v>0.64542483660130723</v>
      </c>
      <c r="HQ160" s="11">
        <v>14</v>
      </c>
      <c r="HR160" s="12">
        <f t="shared" si="2470"/>
        <v>3.5443037974683546E-2</v>
      </c>
      <c r="HS160" s="13"/>
      <c r="HT160" s="11"/>
      <c r="HU160" s="11"/>
      <c r="HV160" s="14"/>
      <c r="HW160" s="10"/>
      <c r="HX160" s="11"/>
      <c r="HY160" s="61">
        <f t="shared" si="2538"/>
        <v>602</v>
      </c>
      <c r="HZ160" s="61">
        <f t="shared" si="2539"/>
        <v>54</v>
      </c>
      <c r="IA160" s="11">
        <v>382</v>
      </c>
      <c r="IB160" s="12">
        <f t="shared" si="2471"/>
        <v>0.66611295681063121</v>
      </c>
      <c r="IC160" s="11">
        <v>19</v>
      </c>
      <c r="ID160" s="12">
        <f t="shared" si="2472"/>
        <v>4.738154613466334E-2</v>
      </c>
      <c r="IE160" s="13"/>
      <c r="IF160" s="11"/>
      <c r="IG160" s="11"/>
      <c r="IH160" s="14"/>
      <c r="II160" s="10"/>
      <c r="IJ160" s="11"/>
      <c r="IK160" s="61">
        <f t="shared" si="2540"/>
        <v>606</v>
      </c>
      <c r="IL160" s="61">
        <f t="shared" si="2541"/>
        <v>55</v>
      </c>
      <c r="IM160" s="11">
        <v>374</v>
      </c>
      <c r="IN160" s="12">
        <f t="shared" si="2473"/>
        <v>0.65676567656765672</v>
      </c>
      <c r="IO160" s="11">
        <v>24</v>
      </c>
      <c r="IP160" s="12">
        <f t="shared" si="2474"/>
        <v>6.030150753768844E-2</v>
      </c>
      <c r="IQ160" s="13"/>
      <c r="IR160" s="11"/>
      <c r="IS160" s="11"/>
      <c r="IT160" s="14"/>
      <c r="IU160" s="10"/>
      <c r="IV160" s="11"/>
      <c r="IW160" s="61">
        <f t="shared" si="2542"/>
        <v>0</v>
      </c>
      <c r="IX160" s="61">
        <f t="shared" si="2543"/>
        <v>0</v>
      </c>
      <c r="IY160" s="11"/>
      <c r="IZ160" s="12" t="e">
        <f t="shared" si="2475"/>
        <v>#DIV/0!</v>
      </c>
      <c r="JA160" s="11"/>
      <c r="JB160" s="12" t="e">
        <f t="shared" si="2476"/>
        <v>#DIV/0!</v>
      </c>
      <c r="JC160" s="13"/>
      <c r="JD160" s="11"/>
      <c r="JE160" s="11"/>
      <c r="JF160" s="14"/>
      <c r="JG160" s="10">
        <f t="shared" si="2477"/>
        <v>6</v>
      </c>
      <c r="JH160" s="14">
        <f t="shared" si="2478"/>
        <v>0</v>
      </c>
      <c r="JI160" s="373">
        <f t="shared" si="2479"/>
        <v>11160</v>
      </c>
      <c r="JJ160" s="11">
        <f t="shared" si="1776"/>
        <v>989</v>
      </c>
      <c r="JK160" s="11">
        <f t="shared" si="2480"/>
        <v>7560</v>
      </c>
      <c r="JL160" s="79">
        <f t="shared" si="2481"/>
        <v>0.67741935483870963</v>
      </c>
      <c r="JM160" s="15">
        <f t="shared" si="2482"/>
        <v>456</v>
      </c>
      <c r="JN160" s="12">
        <f t="shared" si="2483"/>
        <v>6.0317460317460318E-2</v>
      </c>
      <c r="JO160" s="16">
        <v>63</v>
      </c>
      <c r="JP160" s="17">
        <v>7130</v>
      </c>
      <c r="JQ160" s="16">
        <f t="shared" si="2245"/>
        <v>94.312169312169317</v>
      </c>
      <c r="JR160" s="16">
        <v>184</v>
      </c>
      <c r="JS160" s="369">
        <f t="shared" si="2099"/>
        <v>0.40350877192982454</v>
      </c>
      <c r="JT160" s="15"/>
      <c r="JU160" s="285"/>
      <c r="JV160" s="404">
        <f t="shared" si="2485"/>
        <v>0.67464372143049212</v>
      </c>
      <c r="JW160" s="401">
        <f t="shared" si="2486"/>
        <v>0.67673227284982473</v>
      </c>
      <c r="JX160" s="406">
        <f t="shared" si="2487"/>
        <v>0.68086816720257237</v>
      </c>
      <c r="JY160" s="743"/>
      <c r="JZ160" s="690"/>
      <c r="KA160" s="746"/>
      <c r="KB160" s="718">
        <f t="shared" ref="KB160" si="2546">SUM(C165,O165,AA165,AM165,AY165,BK165,BW165)</f>
        <v>19</v>
      </c>
      <c r="KC160" s="714"/>
      <c r="KD160" s="714">
        <f t="shared" ref="KD160" si="2547">SUM(CI165,CU165,DG165,DS165,EE165,EQ165,FC165)</f>
        <v>14</v>
      </c>
      <c r="KE160" s="714"/>
      <c r="KF160" s="714">
        <f t="shared" ref="KF160" si="2548">SUM(FO165,GA165,GM165,GY165,HK165,HW165,II165)</f>
        <v>13</v>
      </c>
      <c r="KG160" s="759"/>
      <c r="KH160" s="761" t="s">
        <v>67</v>
      </c>
      <c r="KI160" s="67">
        <f t="shared" si="2494"/>
        <v>4</v>
      </c>
      <c r="KJ160" s="430">
        <f t="shared" ref="KJ160" si="2549">KI160/KB162</f>
        <v>1.0720986330742428E-3</v>
      </c>
      <c r="KK160" s="67">
        <f t="shared" si="2496"/>
        <v>2</v>
      </c>
      <c r="KL160" s="425">
        <f t="shared" ref="KL160" si="2550">KK160/KD162</f>
        <v>5.3835800807537008E-4</v>
      </c>
      <c r="KM160" s="67">
        <f t="shared" si="2498"/>
        <v>0</v>
      </c>
      <c r="KN160" s="425">
        <f>KM160/KF162</f>
        <v>0</v>
      </c>
    </row>
    <row r="161" spans="1:300" ht="19.5" thickBot="1" x14ac:dyDescent="0.3">
      <c r="A161" s="734"/>
      <c r="B161" s="436">
        <f t="shared" si="2499"/>
        <v>45718</v>
      </c>
      <c r="C161" s="10"/>
      <c r="D161" s="11"/>
      <c r="E161" s="61">
        <f t="shared" si="2500"/>
        <v>591</v>
      </c>
      <c r="F161" s="61">
        <f t="shared" si="2501"/>
        <v>54</v>
      </c>
      <c r="G161" s="11">
        <v>390</v>
      </c>
      <c r="H161" s="12">
        <f t="shared" si="2433"/>
        <v>0.71065989847715738</v>
      </c>
      <c r="I161" s="11">
        <v>30</v>
      </c>
      <c r="J161" s="12">
        <f t="shared" si="2434"/>
        <v>7.1428571428571425E-2</v>
      </c>
      <c r="K161" s="11"/>
      <c r="L161" s="11"/>
      <c r="M161" s="18"/>
      <c r="N161" s="20"/>
      <c r="O161" s="10"/>
      <c r="P161" s="11"/>
      <c r="Q161" s="61">
        <f t="shared" si="2502"/>
        <v>600</v>
      </c>
      <c r="R161" s="61">
        <f t="shared" si="2503"/>
        <v>55</v>
      </c>
      <c r="S161" s="11">
        <v>337</v>
      </c>
      <c r="T161" s="12">
        <f t="shared" si="2435"/>
        <v>0.60166666666666668</v>
      </c>
      <c r="U161" s="11">
        <v>24</v>
      </c>
      <c r="V161" s="12">
        <f t="shared" si="2436"/>
        <v>6.6481994459833799E-2</v>
      </c>
      <c r="W161" s="11"/>
      <c r="X161" s="11"/>
      <c r="Y161" s="18"/>
      <c r="Z161" s="20"/>
      <c r="AA161" s="10"/>
      <c r="AB161" s="11"/>
      <c r="AC161" s="61">
        <f t="shared" si="2504"/>
        <v>600</v>
      </c>
      <c r="AD161" s="61">
        <f t="shared" si="2505"/>
        <v>54</v>
      </c>
      <c r="AE161" s="11">
        <v>319</v>
      </c>
      <c r="AF161" s="12">
        <f t="shared" si="2437"/>
        <v>0.56666666666666665</v>
      </c>
      <c r="AG161" s="11">
        <v>21</v>
      </c>
      <c r="AH161" s="12">
        <f t="shared" si="2438"/>
        <v>6.1764705882352944E-2</v>
      </c>
      <c r="AI161" s="11"/>
      <c r="AJ161" s="11"/>
      <c r="AK161" s="18"/>
      <c r="AL161" s="20"/>
      <c r="AM161" s="10">
        <v>2</v>
      </c>
      <c r="AN161" s="11"/>
      <c r="AO161" s="61">
        <f t="shared" si="2506"/>
        <v>150</v>
      </c>
      <c r="AP161" s="61">
        <f t="shared" si="2507"/>
        <v>13</v>
      </c>
      <c r="AQ161" s="11">
        <v>72</v>
      </c>
      <c r="AR161" s="12">
        <f t="shared" si="2439"/>
        <v>0.52666666666666662</v>
      </c>
      <c r="AS161" s="11">
        <v>7</v>
      </c>
      <c r="AT161" s="12">
        <f t="shared" si="2440"/>
        <v>8.8607594936708861E-2</v>
      </c>
      <c r="AU161" s="11"/>
      <c r="AV161" s="11"/>
      <c r="AW161" s="18"/>
      <c r="AX161" s="20"/>
      <c r="AY161" s="10"/>
      <c r="AZ161" s="11"/>
      <c r="BA161" s="61">
        <f t="shared" si="2508"/>
        <v>590</v>
      </c>
      <c r="BB161" s="61">
        <f t="shared" si="2509"/>
        <v>55</v>
      </c>
      <c r="BC161" s="11">
        <v>353</v>
      </c>
      <c r="BD161" s="12">
        <f t="shared" si="2441"/>
        <v>0.63050847457627124</v>
      </c>
      <c r="BE161" s="11">
        <v>19</v>
      </c>
      <c r="BF161" s="12">
        <f t="shared" si="2442"/>
        <v>5.1075268817204304E-2</v>
      </c>
      <c r="BG161" s="11"/>
      <c r="BH161" s="11"/>
      <c r="BI161" s="18"/>
      <c r="BJ161" s="20"/>
      <c r="BK161" s="10"/>
      <c r="BL161" s="11"/>
      <c r="BM161" s="61">
        <f t="shared" si="2510"/>
        <v>595</v>
      </c>
      <c r="BN161" s="61">
        <f t="shared" si="2511"/>
        <v>53</v>
      </c>
      <c r="BO161" s="11">
        <v>330</v>
      </c>
      <c r="BP161" s="12">
        <f t="shared" si="2443"/>
        <v>0.58151260504201685</v>
      </c>
      <c r="BQ161" s="11">
        <v>16</v>
      </c>
      <c r="BR161" s="12">
        <f t="shared" si="2444"/>
        <v>4.6242774566473986E-2</v>
      </c>
      <c r="BS161" s="11"/>
      <c r="BT161" s="11"/>
      <c r="BU161" s="18"/>
      <c r="BV161" s="20"/>
      <c r="BW161" s="10"/>
      <c r="BX161" s="11"/>
      <c r="BY161" s="61">
        <f t="shared" si="2512"/>
        <v>591</v>
      </c>
      <c r="BZ161" s="61">
        <f t="shared" si="2513"/>
        <v>55</v>
      </c>
      <c r="CA161" s="11">
        <v>321</v>
      </c>
      <c r="CB161" s="12">
        <f t="shared" si="2445"/>
        <v>0.60744500846023686</v>
      </c>
      <c r="CC161" s="11">
        <v>38</v>
      </c>
      <c r="CD161" s="12">
        <f t="shared" si="2446"/>
        <v>0.10584958217270195</v>
      </c>
      <c r="CE161" s="11"/>
      <c r="CF161" s="11"/>
      <c r="CG161" s="18"/>
      <c r="CH161" s="20"/>
      <c r="CI161" s="10">
        <v>1</v>
      </c>
      <c r="CJ161" s="11"/>
      <c r="CK161" s="61">
        <f t="shared" si="2514"/>
        <v>585</v>
      </c>
      <c r="CL161" s="61">
        <f t="shared" si="2515"/>
        <v>51</v>
      </c>
      <c r="CM161" s="11">
        <v>333</v>
      </c>
      <c r="CN161" s="12">
        <f t="shared" si="2447"/>
        <v>0.60170940170940168</v>
      </c>
      <c r="CO161" s="11">
        <v>19</v>
      </c>
      <c r="CP161" s="12">
        <f t="shared" si="2448"/>
        <v>5.3977272727272728E-2</v>
      </c>
      <c r="CQ161" s="11"/>
      <c r="CR161" s="11"/>
      <c r="CS161" s="18"/>
      <c r="CT161" s="20"/>
      <c r="CU161" s="10"/>
      <c r="CV161" s="11"/>
      <c r="CW161" s="61">
        <f t="shared" si="2516"/>
        <v>594</v>
      </c>
      <c r="CX161" s="61">
        <f t="shared" si="2517"/>
        <v>49</v>
      </c>
      <c r="CY161" s="11">
        <v>343</v>
      </c>
      <c r="CZ161" s="12">
        <f t="shared" si="2449"/>
        <v>0.62289562289562295</v>
      </c>
      <c r="DA161" s="11">
        <v>27</v>
      </c>
      <c r="DB161" s="12">
        <f t="shared" si="2450"/>
        <v>7.2972972972972977E-2</v>
      </c>
      <c r="DC161" s="11"/>
      <c r="DD161" s="11"/>
      <c r="DE161" s="18"/>
      <c r="DF161" s="20"/>
      <c r="DG161" s="10"/>
      <c r="DH161" s="11"/>
      <c r="DI161" s="61">
        <f t="shared" si="2518"/>
        <v>595</v>
      </c>
      <c r="DJ161" s="61">
        <f t="shared" si="2519"/>
        <v>50</v>
      </c>
      <c r="DK161" s="11">
        <v>335</v>
      </c>
      <c r="DL161" s="12">
        <f t="shared" si="2451"/>
        <v>0.60504201680672265</v>
      </c>
      <c r="DM161" s="11">
        <v>25</v>
      </c>
      <c r="DN161" s="12">
        <f t="shared" si="2452"/>
        <v>6.9444444444444448E-2</v>
      </c>
      <c r="DO161" s="11"/>
      <c r="DP161" s="11"/>
      <c r="DQ161" s="18"/>
      <c r="DR161" s="20"/>
      <c r="DS161" s="10"/>
      <c r="DT161" s="11">
        <v>1</v>
      </c>
      <c r="DU161" s="61">
        <f t="shared" si="2520"/>
        <v>157</v>
      </c>
      <c r="DV161" s="61">
        <f t="shared" si="2521"/>
        <v>7</v>
      </c>
      <c r="DW161" s="11">
        <v>77</v>
      </c>
      <c r="DX161" s="12">
        <f t="shared" si="2453"/>
        <v>0.55414012738853502</v>
      </c>
      <c r="DY161" s="11">
        <v>10</v>
      </c>
      <c r="DZ161" s="12">
        <f t="shared" si="2454"/>
        <v>0.11494252873563218</v>
      </c>
      <c r="EA161" s="11"/>
      <c r="EB161" s="11"/>
      <c r="EC161" s="18"/>
      <c r="ED161" s="20"/>
      <c r="EE161" s="10"/>
      <c r="EF161" s="11"/>
      <c r="EG161" s="61">
        <f t="shared" si="2522"/>
        <v>600</v>
      </c>
      <c r="EH161" s="61">
        <f t="shared" si="2523"/>
        <v>51</v>
      </c>
      <c r="EI161" s="11">
        <v>335</v>
      </c>
      <c r="EJ161" s="12">
        <f t="shared" si="2455"/>
        <v>0.59166666666666667</v>
      </c>
      <c r="EK161" s="11">
        <v>20</v>
      </c>
      <c r="EL161" s="12">
        <f t="shared" si="2456"/>
        <v>5.6338028169014086E-2</v>
      </c>
      <c r="EM161" s="11"/>
      <c r="EN161" s="11"/>
      <c r="EO161" s="18"/>
      <c r="EP161" s="20"/>
      <c r="EQ161" s="10"/>
      <c r="ER161" s="11"/>
      <c r="ES161" s="61">
        <f t="shared" si="2524"/>
        <v>586</v>
      </c>
      <c r="ET161" s="61">
        <f t="shared" si="2525"/>
        <v>51</v>
      </c>
      <c r="EU161" s="11">
        <v>320</v>
      </c>
      <c r="EV161" s="12">
        <f t="shared" si="2457"/>
        <v>0.58532423208191131</v>
      </c>
      <c r="EW161" s="11">
        <v>23</v>
      </c>
      <c r="EX161" s="12">
        <f t="shared" si="2458"/>
        <v>6.7055393586005832E-2</v>
      </c>
      <c r="EY161" s="11"/>
      <c r="EZ161" s="11"/>
      <c r="FA161" s="18"/>
      <c r="FB161" s="20"/>
      <c r="FC161" s="10"/>
      <c r="FD161" s="11"/>
      <c r="FE161" s="61">
        <f t="shared" si="2526"/>
        <v>591</v>
      </c>
      <c r="FF161" s="61">
        <f t="shared" si="2527"/>
        <v>52</v>
      </c>
      <c r="FG161" s="11">
        <v>351</v>
      </c>
      <c r="FH161" s="12">
        <f t="shared" si="2459"/>
        <v>0.63620981387478848</v>
      </c>
      <c r="FI161" s="11">
        <v>25</v>
      </c>
      <c r="FJ161" s="12">
        <f t="shared" si="2460"/>
        <v>6.6489361702127658E-2</v>
      </c>
      <c r="FK161" s="11"/>
      <c r="FL161" s="11"/>
      <c r="FM161" s="18"/>
      <c r="FN161" s="20"/>
      <c r="FO161" s="10"/>
      <c r="FP161" s="11"/>
      <c r="FQ161" s="61">
        <f t="shared" si="2528"/>
        <v>602</v>
      </c>
      <c r="FR161" s="61">
        <f t="shared" si="2529"/>
        <v>54</v>
      </c>
      <c r="FS161" s="11">
        <v>355</v>
      </c>
      <c r="FT161" s="12">
        <f t="shared" si="2461"/>
        <v>0.63787375415282388</v>
      </c>
      <c r="FU161" s="11">
        <v>29</v>
      </c>
      <c r="FV161" s="12">
        <f t="shared" si="2462"/>
        <v>7.5520833333333329E-2</v>
      </c>
      <c r="FW161" s="11"/>
      <c r="FX161" s="11"/>
      <c r="FY161" s="18"/>
      <c r="FZ161" s="20"/>
      <c r="GA161" s="10"/>
      <c r="GB161" s="11"/>
      <c r="GC161" s="61">
        <f t="shared" si="2530"/>
        <v>602</v>
      </c>
      <c r="GD161" s="61">
        <f t="shared" si="2531"/>
        <v>55</v>
      </c>
      <c r="GE161" s="11">
        <v>340</v>
      </c>
      <c r="GF161" s="12">
        <f t="shared" si="2463"/>
        <v>0.59966777408637872</v>
      </c>
      <c r="GG161" s="11">
        <v>21</v>
      </c>
      <c r="GH161" s="12">
        <f t="shared" si="2464"/>
        <v>5.817174515235457E-2</v>
      </c>
      <c r="GI161" s="11"/>
      <c r="GJ161" s="11"/>
      <c r="GK161" s="18"/>
      <c r="GL161" s="20"/>
      <c r="GM161" s="10"/>
      <c r="GN161" s="11"/>
      <c r="GO161" s="61">
        <f t="shared" si="2532"/>
        <v>607</v>
      </c>
      <c r="GP161" s="61">
        <f t="shared" si="2533"/>
        <v>55</v>
      </c>
      <c r="GQ161" s="11">
        <v>367</v>
      </c>
      <c r="GR161" s="12">
        <f t="shared" si="2465"/>
        <v>0.63426688632619443</v>
      </c>
      <c r="GS161" s="11">
        <v>18</v>
      </c>
      <c r="GT161" s="12">
        <f t="shared" si="2466"/>
        <v>4.6753246753246755E-2</v>
      </c>
      <c r="GU161" s="11"/>
      <c r="GV161" s="11"/>
      <c r="GW161" s="18"/>
      <c r="GX161" s="20"/>
      <c r="GY161" s="10">
        <v>1</v>
      </c>
      <c r="GZ161" s="11"/>
      <c r="HA161" s="61">
        <f t="shared" si="2534"/>
        <v>100</v>
      </c>
      <c r="HB161" s="61">
        <f t="shared" si="2535"/>
        <v>11</v>
      </c>
      <c r="HC161" s="11">
        <v>52</v>
      </c>
      <c r="HD161" s="12">
        <f t="shared" si="2467"/>
        <v>0.66</v>
      </c>
      <c r="HE161" s="11">
        <v>14</v>
      </c>
      <c r="HF161" s="12">
        <f t="shared" si="2468"/>
        <v>0.21212121212121213</v>
      </c>
      <c r="HG161" s="11"/>
      <c r="HH161" s="11"/>
      <c r="HI161" s="18"/>
      <c r="HJ161" s="20"/>
      <c r="HK161" s="10">
        <v>1</v>
      </c>
      <c r="HL161" s="11"/>
      <c r="HM161" s="61">
        <f t="shared" si="2536"/>
        <v>611</v>
      </c>
      <c r="HN161" s="61">
        <f t="shared" si="2537"/>
        <v>54</v>
      </c>
      <c r="HO161" s="11">
        <v>357</v>
      </c>
      <c r="HP161" s="12">
        <f t="shared" si="2469"/>
        <v>0.63338788870703766</v>
      </c>
      <c r="HQ161" s="11">
        <v>30</v>
      </c>
      <c r="HR161" s="12">
        <f t="shared" si="2470"/>
        <v>7.7519379844961239E-2</v>
      </c>
      <c r="HS161" s="11"/>
      <c r="HT161" s="11"/>
      <c r="HU161" s="18"/>
      <c r="HV161" s="20"/>
      <c r="HW161" s="10"/>
      <c r="HX161" s="11"/>
      <c r="HY161" s="61">
        <f t="shared" si="2538"/>
        <v>602</v>
      </c>
      <c r="HZ161" s="61">
        <f t="shared" si="2539"/>
        <v>54</v>
      </c>
      <c r="IA161" s="11">
        <v>368</v>
      </c>
      <c r="IB161" s="12">
        <f t="shared" si="2471"/>
        <v>0.64451827242524917</v>
      </c>
      <c r="IC161" s="11">
        <v>20</v>
      </c>
      <c r="ID161" s="12">
        <f t="shared" si="2472"/>
        <v>5.1546391752577317E-2</v>
      </c>
      <c r="IE161" s="11"/>
      <c r="IF161" s="11"/>
      <c r="IG161" s="18"/>
      <c r="IH161" s="20"/>
      <c r="II161" s="10"/>
      <c r="IJ161" s="11"/>
      <c r="IK161" s="61">
        <f t="shared" si="2540"/>
        <v>606</v>
      </c>
      <c r="IL161" s="61">
        <f t="shared" si="2541"/>
        <v>55</v>
      </c>
      <c r="IM161" s="11">
        <v>346</v>
      </c>
      <c r="IN161" s="12">
        <f t="shared" si="2473"/>
        <v>0.61386138613861385</v>
      </c>
      <c r="IO161" s="11">
        <v>26</v>
      </c>
      <c r="IP161" s="12">
        <f t="shared" si="2474"/>
        <v>6.9892473118279563E-2</v>
      </c>
      <c r="IQ161" s="11"/>
      <c r="IR161" s="11"/>
      <c r="IS161" s="18"/>
      <c r="IT161" s="20"/>
      <c r="IU161" s="10"/>
      <c r="IV161" s="11"/>
      <c r="IW161" s="61">
        <f t="shared" si="2542"/>
        <v>0</v>
      </c>
      <c r="IX161" s="61">
        <f t="shared" si="2543"/>
        <v>0</v>
      </c>
      <c r="IY161" s="11"/>
      <c r="IZ161" s="12" t="e">
        <f t="shared" si="2475"/>
        <v>#DIV/0!</v>
      </c>
      <c r="JA161" s="11"/>
      <c r="JB161" s="12" t="e">
        <f t="shared" si="2476"/>
        <v>#DIV/0!</v>
      </c>
      <c r="JC161" s="11"/>
      <c r="JD161" s="11"/>
      <c r="JE161" s="18"/>
      <c r="JF161" s="20"/>
      <c r="JG161" s="10">
        <f t="shared" si="2477"/>
        <v>5</v>
      </c>
      <c r="JH161" s="14">
        <f t="shared" si="2478"/>
        <v>1</v>
      </c>
      <c r="JI161" s="373">
        <f t="shared" si="2479"/>
        <v>11155</v>
      </c>
      <c r="JJ161" s="11">
        <f t="shared" si="1776"/>
        <v>988</v>
      </c>
      <c r="JK161" s="11">
        <f t="shared" si="2480"/>
        <v>6863</v>
      </c>
      <c r="JL161" s="79">
        <f t="shared" si="2481"/>
        <v>0.6152398027790229</v>
      </c>
      <c r="JM161" s="15">
        <f t="shared" si="2482"/>
        <v>462</v>
      </c>
      <c r="JN161" s="12">
        <f t="shared" si="2483"/>
        <v>6.731749963572782E-2</v>
      </c>
      <c r="JO161" s="16">
        <v>64.3</v>
      </c>
      <c r="JP161" s="17">
        <v>6474</v>
      </c>
      <c r="JQ161" s="16">
        <f t="shared" si="2245"/>
        <v>94.331924814221196</v>
      </c>
      <c r="JR161" s="16">
        <v>208</v>
      </c>
      <c r="JS161" s="369">
        <f t="shared" si="2099"/>
        <v>0.45021645021645024</v>
      </c>
      <c r="JT161" s="18"/>
      <c r="JU161" s="21"/>
      <c r="JV161" s="404">
        <f t="shared" si="2485"/>
        <v>0.61259079903147695</v>
      </c>
      <c r="JW161" s="401">
        <f t="shared" si="2486"/>
        <v>0.60490830636461701</v>
      </c>
      <c r="JX161" s="406">
        <f t="shared" si="2487"/>
        <v>0.62815013404825737</v>
      </c>
      <c r="JY161" s="743"/>
      <c r="JZ161" s="690"/>
      <c r="KA161" s="746"/>
      <c r="KB161" s="719"/>
      <c r="KC161" s="716"/>
      <c r="KD161" s="716"/>
      <c r="KE161" s="716"/>
      <c r="KF161" s="716"/>
      <c r="KG161" s="760"/>
      <c r="KH161" s="758"/>
      <c r="KI161" s="67">
        <f t="shared" si="2494"/>
        <v>2</v>
      </c>
      <c r="KJ161" s="430">
        <f t="shared" ref="KJ161" si="2551">KI161/KB162</f>
        <v>5.3604931653712141E-4</v>
      </c>
      <c r="KK161" s="67">
        <f t="shared" si="2496"/>
        <v>1</v>
      </c>
      <c r="KL161" s="425">
        <f t="shared" ref="KL161" si="2552">KK161/KD162</f>
        <v>2.6917900403768504E-4</v>
      </c>
      <c r="KM161" s="67">
        <f t="shared" si="2498"/>
        <v>2</v>
      </c>
      <c r="KN161" s="425">
        <f>KM161/KF162</f>
        <v>5.3533190578158461E-4</v>
      </c>
    </row>
    <row r="162" spans="1:300" ht="19.5" thickTop="1" x14ac:dyDescent="0.25">
      <c r="A162" s="734"/>
      <c r="B162" s="436">
        <f t="shared" si="2499"/>
        <v>45719</v>
      </c>
      <c r="C162" s="10"/>
      <c r="D162" s="11"/>
      <c r="E162" s="61">
        <f t="shared" si="2500"/>
        <v>591</v>
      </c>
      <c r="F162" s="61">
        <f t="shared" si="2501"/>
        <v>54</v>
      </c>
      <c r="G162" s="11">
        <v>399</v>
      </c>
      <c r="H162" s="12">
        <f t="shared" si="2433"/>
        <v>0.70050761421319796</v>
      </c>
      <c r="I162" s="11">
        <v>15</v>
      </c>
      <c r="J162" s="12">
        <f t="shared" si="2434"/>
        <v>3.6231884057971016E-2</v>
      </c>
      <c r="K162" s="13"/>
      <c r="L162" s="13"/>
      <c r="M162" s="25"/>
      <c r="N162" s="37"/>
      <c r="O162" s="10"/>
      <c r="P162" s="11"/>
      <c r="Q162" s="61">
        <f t="shared" si="2502"/>
        <v>600</v>
      </c>
      <c r="R162" s="61">
        <f t="shared" si="2503"/>
        <v>55</v>
      </c>
      <c r="S162" s="11">
        <v>368</v>
      </c>
      <c r="T162" s="12">
        <f t="shared" si="2435"/>
        <v>0.64500000000000002</v>
      </c>
      <c r="U162" s="11">
        <v>19</v>
      </c>
      <c r="V162" s="12">
        <f t="shared" si="2436"/>
        <v>4.909560723514212E-2</v>
      </c>
      <c r="W162" s="13"/>
      <c r="X162" s="13"/>
      <c r="Y162" s="25"/>
      <c r="Z162" s="37"/>
      <c r="AA162" s="10"/>
      <c r="AB162" s="11"/>
      <c r="AC162" s="61">
        <f t="shared" si="2504"/>
        <v>600</v>
      </c>
      <c r="AD162" s="61">
        <f t="shared" si="2505"/>
        <v>54</v>
      </c>
      <c r="AE162" s="11">
        <v>390</v>
      </c>
      <c r="AF162" s="12">
        <f t="shared" si="2437"/>
        <v>0.68166666666666664</v>
      </c>
      <c r="AG162" s="11">
        <v>19</v>
      </c>
      <c r="AH162" s="12">
        <f t="shared" si="2438"/>
        <v>4.6454767726161368E-2</v>
      </c>
      <c r="AI162" s="13"/>
      <c r="AJ162" s="13"/>
      <c r="AK162" s="25"/>
      <c r="AL162" s="37"/>
      <c r="AM162" s="10">
        <v>1</v>
      </c>
      <c r="AN162" s="11"/>
      <c r="AO162" s="61">
        <f t="shared" si="2506"/>
        <v>149</v>
      </c>
      <c r="AP162" s="61">
        <f t="shared" si="2507"/>
        <v>13</v>
      </c>
      <c r="AQ162" s="11">
        <v>61</v>
      </c>
      <c r="AR162" s="12">
        <f t="shared" si="2439"/>
        <v>0.44295302013422821</v>
      </c>
      <c r="AS162" s="11">
        <v>5</v>
      </c>
      <c r="AT162" s="12">
        <f t="shared" si="2440"/>
        <v>7.575757575757576E-2</v>
      </c>
      <c r="AU162" s="13"/>
      <c r="AV162" s="13"/>
      <c r="AW162" s="25"/>
      <c r="AX162" s="37"/>
      <c r="AY162" s="10"/>
      <c r="AZ162" s="11"/>
      <c r="BA162" s="61">
        <f t="shared" si="2508"/>
        <v>590</v>
      </c>
      <c r="BB162" s="61">
        <f t="shared" si="2509"/>
        <v>55</v>
      </c>
      <c r="BC162" s="11">
        <v>321</v>
      </c>
      <c r="BD162" s="12">
        <f t="shared" si="2441"/>
        <v>0.56949152542372883</v>
      </c>
      <c r="BE162" s="11">
        <v>15</v>
      </c>
      <c r="BF162" s="12">
        <f t="shared" si="2442"/>
        <v>4.4642857142857144E-2</v>
      </c>
      <c r="BG162" s="13"/>
      <c r="BH162" s="13"/>
      <c r="BI162" s="25"/>
      <c r="BJ162" s="37"/>
      <c r="BK162" s="10"/>
      <c r="BL162" s="11"/>
      <c r="BM162" s="61">
        <f t="shared" si="2510"/>
        <v>595</v>
      </c>
      <c r="BN162" s="61">
        <f t="shared" si="2511"/>
        <v>53</v>
      </c>
      <c r="BO162" s="11">
        <v>362</v>
      </c>
      <c r="BP162" s="12">
        <f t="shared" si="2443"/>
        <v>0.64201680672268913</v>
      </c>
      <c r="BQ162" s="11">
        <v>20</v>
      </c>
      <c r="BR162" s="12">
        <f t="shared" si="2444"/>
        <v>5.2356020942408377E-2</v>
      </c>
      <c r="BS162" s="13"/>
      <c r="BT162" s="13"/>
      <c r="BU162" s="25"/>
      <c r="BV162" s="37"/>
      <c r="BW162" s="10"/>
      <c r="BX162" s="11"/>
      <c r="BY162" s="61">
        <f t="shared" si="2512"/>
        <v>591</v>
      </c>
      <c r="BZ162" s="61">
        <f t="shared" si="2513"/>
        <v>55</v>
      </c>
      <c r="CA162" s="11">
        <v>340</v>
      </c>
      <c r="CB162" s="12">
        <f t="shared" si="2445"/>
        <v>0.64805414551607443</v>
      </c>
      <c r="CC162" s="11">
        <v>43</v>
      </c>
      <c r="CD162" s="12">
        <f t="shared" si="2446"/>
        <v>0.1122715404699739</v>
      </c>
      <c r="CE162" s="13"/>
      <c r="CF162" s="13"/>
      <c r="CG162" s="25"/>
      <c r="CH162" s="37"/>
      <c r="CI162" s="10"/>
      <c r="CJ162" s="11"/>
      <c r="CK162" s="61">
        <f t="shared" si="2514"/>
        <v>585</v>
      </c>
      <c r="CL162" s="61">
        <f t="shared" si="2515"/>
        <v>51</v>
      </c>
      <c r="CM162" s="11">
        <v>330</v>
      </c>
      <c r="CN162" s="12">
        <f t="shared" si="2447"/>
        <v>0.61538461538461542</v>
      </c>
      <c r="CO162" s="11">
        <v>30</v>
      </c>
      <c r="CP162" s="12">
        <f t="shared" si="2448"/>
        <v>8.3333333333333329E-2</v>
      </c>
      <c r="CQ162" s="13"/>
      <c r="CR162" s="13"/>
      <c r="CS162" s="25"/>
      <c r="CT162" s="37"/>
      <c r="CU162" s="10"/>
      <c r="CV162" s="11"/>
      <c r="CW162" s="61">
        <f t="shared" si="2516"/>
        <v>594</v>
      </c>
      <c r="CX162" s="61">
        <f t="shared" si="2517"/>
        <v>49</v>
      </c>
      <c r="CY162" s="11">
        <v>344</v>
      </c>
      <c r="CZ162" s="12">
        <f t="shared" si="2449"/>
        <v>0.62962962962962965</v>
      </c>
      <c r="DA162" s="11">
        <v>30</v>
      </c>
      <c r="DB162" s="12">
        <f t="shared" si="2450"/>
        <v>8.0213903743315509E-2</v>
      </c>
      <c r="DC162" s="13"/>
      <c r="DD162" s="13"/>
      <c r="DE162" s="25"/>
      <c r="DF162" s="37"/>
      <c r="DG162" s="10">
        <v>1</v>
      </c>
      <c r="DH162" s="11"/>
      <c r="DI162" s="61">
        <f t="shared" si="2518"/>
        <v>594</v>
      </c>
      <c r="DJ162" s="61">
        <f t="shared" si="2519"/>
        <v>50</v>
      </c>
      <c r="DK162" s="11">
        <v>341</v>
      </c>
      <c r="DL162" s="12">
        <f t="shared" si="2451"/>
        <v>0.6077441077441077</v>
      </c>
      <c r="DM162" s="11">
        <v>20</v>
      </c>
      <c r="DN162" s="12">
        <f t="shared" si="2452"/>
        <v>5.5401662049861494E-2</v>
      </c>
      <c r="DO162" s="13"/>
      <c r="DP162" s="13"/>
      <c r="DQ162" s="25"/>
      <c r="DR162" s="37"/>
      <c r="DS162" s="10"/>
      <c r="DT162" s="11"/>
      <c r="DU162" s="61">
        <f t="shared" si="2520"/>
        <v>157</v>
      </c>
      <c r="DV162" s="61">
        <f t="shared" si="2521"/>
        <v>7</v>
      </c>
      <c r="DW162" s="11">
        <v>92</v>
      </c>
      <c r="DX162" s="12">
        <f t="shared" si="2453"/>
        <v>0.66242038216560506</v>
      </c>
      <c r="DY162" s="11">
        <v>12</v>
      </c>
      <c r="DZ162" s="12">
        <f t="shared" si="2454"/>
        <v>0.11538461538461539</v>
      </c>
      <c r="EA162" s="13"/>
      <c r="EB162" s="13"/>
      <c r="EC162" s="25"/>
      <c r="ED162" s="37"/>
      <c r="EE162" s="10"/>
      <c r="EF162" s="11"/>
      <c r="EG162" s="61">
        <f t="shared" si="2522"/>
        <v>600</v>
      </c>
      <c r="EH162" s="61">
        <f t="shared" si="2523"/>
        <v>51</v>
      </c>
      <c r="EI162" s="11">
        <v>333</v>
      </c>
      <c r="EJ162" s="12">
        <f t="shared" si="2455"/>
        <v>0.6216666666666667</v>
      </c>
      <c r="EK162" s="11">
        <v>40</v>
      </c>
      <c r="EL162" s="12">
        <f t="shared" si="2456"/>
        <v>0.10723860589812333</v>
      </c>
      <c r="EM162" s="13"/>
      <c r="EN162" s="13"/>
      <c r="EO162" s="25"/>
      <c r="EP162" s="37"/>
      <c r="EQ162" s="10"/>
      <c r="ER162" s="11"/>
      <c r="ES162" s="61">
        <f t="shared" si="2524"/>
        <v>586</v>
      </c>
      <c r="ET162" s="61">
        <f t="shared" si="2525"/>
        <v>51</v>
      </c>
      <c r="EU162" s="11">
        <v>321</v>
      </c>
      <c r="EV162" s="12">
        <f t="shared" si="2457"/>
        <v>0.58191126279863481</v>
      </c>
      <c r="EW162" s="11">
        <v>20</v>
      </c>
      <c r="EX162" s="12">
        <f t="shared" si="2458"/>
        <v>5.865102639296188E-2</v>
      </c>
      <c r="EY162" s="13"/>
      <c r="EZ162" s="13"/>
      <c r="FA162" s="25"/>
      <c r="FB162" s="37"/>
      <c r="FC162" s="10"/>
      <c r="FD162" s="11"/>
      <c r="FE162" s="61">
        <f t="shared" si="2526"/>
        <v>591</v>
      </c>
      <c r="FF162" s="61">
        <f t="shared" si="2527"/>
        <v>52</v>
      </c>
      <c r="FG162" s="11">
        <v>339</v>
      </c>
      <c r="FH162" s="12">
        <f t="shared" si="2459"/>
        <v>0.6091370558375635</v>
      </c>
      <c r="FI162" s="11">
        <v>21</v>
      </c>
      <c r="FJ162" s="12">
        <f t="shared" si="2460"/>
        <v>5.8333333333333334E-2</v>
      </c>
      <c r="FK162" s="13"/>
      <c r="FL162" s="13"/>
      <c r="FM162" s="25"/>
      <c r="FN162" s="37"/>
      <c r="FO162" s="10"/>
      <c r="FP162" s="11"/>
      <c r="FQ162" s="61">
        <f t="shared" si="2528"/>
        <v>602</v>
      </c>
      <c r="FR162" s="61">
        <f t="shared" si="2529"/>
        <v>54</v>
      </c>
      <c r="FS162" s="11">
        <v>325</v>
      </c>
      <c r="FT162" s="12">
        <f t="shared" si="2461"/>
        <v>0.5830564784053156</v>
      </c>
      <c r="FU162" s="11">
        <v>26</v>
      </c>
      <c r="FV162" s="12">
        <f t="shared" si="2462"/>
        <v>7.407407407407407E-2</v>
      </c>
      <c r="FW162" s="13"/>
      <c r="FX162" s="13"/>
      <c r="FY162" s="25"/>
      <c r="FZ162" s="37"/>
      <c r="GA162" s="10"/>
      <c r="GB162" s="11"/>
      <c r="GC162" s="61">
        <f t="shared" si="2530"/>
        <v>602</v>
      </c>
      <c r="GD162" s="61">
        <f t="shared" si="2531"/>
        <v>55</v>
      </c>
      <c r="GE162" s="11">
        <v>378</v>
      </c>
      <c r="GF162" s="12">
        <f t="shared" si="2463"/>
        <v>0.65614617940199338</v>
      </c>
      <c r="GG162" s="11">
        <v>17</v>
      </c>
      <c r="GH162" s="12">
        <f t="shared" si="2464"/>
        <v>4.3037974683544304E-2</v>
      </c>
      <c r="GI162" s="13"/>
      <c r="GJ162" s="13"/>
      <c r="GK162" s="25"/>
      <c r="GL162" s="37"/>
      <c r="GM162" s="10"/>
      <c r="GN162" s="11"/>
      <c r="GO162" s="61">
        <f t="shared" si="2532"/>
        <v>607</v>
      </c>
      <c r="GP162" s="61">
        <f t="shared" si="2533"/>
        <v>55</v>
      </c>
      <c r="GQ162" s="11">
        <v>367</v>
      </c>
      <c r="GR162" s="12">
        <f t="shared" si="2465"/>
        <v>0.64085667215815489</v>
      </c>
      <c r="GS162" s="11">
        <v>22</v>
      </c>
      <c r="GT162" s="12">
        <f t="shared" si="2466"/>
        <v>5.6555269922879174E-2</v>
      </c>
      <c r="GU162" s="13"/>
      <c r="GV162" s="13"/>
      <c r="GW162" s="25"/>
      <c r="GX162" s="37"/>
      <c r="GY162" s="10"/>
      <c r="GZ162" s="11"/>
      <c r="HA162" s="61">
        <f t="shared" si="2534"/>
        <v>100</v>
      </c>
      <c r="HB162" s="61">
        <f t="shared" si="2535"/>
        <v>11</v>
      </c>
      <c r="HC162" s="11">
        <v>50</v>
      </c>
      <c r="HD162" s="12">
        <f t="shared" si="2467"/>
        <v>0.63</v>
      </c>
      <c r="HE162" s="11">
        <v>13</v>
      </c>
      <c r="HF162" s="12">
        <f t="shared" si="2468"/>
        <v>0.20634920634920634</v>
      </c>
      <c r="HG162" s="13"/>
      <c r="HH162" s="13"/>
      <c r="HI162" s="25"/>
      <c r="HJ162" s="37"/>
      <c r="HK162" s="10"/>
      <c r="HL162" s="11"/>
      <c r="HM162" s="61">
        <f t="shared" si="2536"/>
        <v>611</v>
      </c>
      <c r="HN162" s="61">
        <f t="shared" si="2537"/>
        <v>54</v>
      </c>
      <c r="HO162" s="11">
        <v>350</v>
      </c>
      <c r="HP162" s="12">
        <f t="shared" si="2469"/>
        <v>0.5957446808510638</v>
      </c>
      <c r="HQ162" s="11">
        <v>14</v>
      </c>
      <c r="HR162" s="12">
        <f t="shared" si="2470"/>
        <v>3.8461538461538464E-2</v>
      </c>
      <c r="HS162" s="13"/>
      <c r="HT162" s="13"/>
      <c r="HU162" s="25"/>
      <c r="HV162" s="37"/>
      <c r="HW162" s="10"/>
      <c r="HX162" s="11"/>
      <c r="HY162" s="61">
        <f t="shared" si="2538"/>
        <v>602</v>
      </c>
      <c r="HZ162" s="61">
        <f t="shared" si="2539"/>
        <v>54</v>
      </c>
      <c r="IA162" s="11">
        <v>382</v>
      </c>
      <c r="IB162" s="12">
        <f t="shared" si="2471"/>
        <v>0.66611295681063121</v>
      </c>
      <c r="IC162" s="11">
        <v>19</v>
      </c>
      <c r="ID162" s="12">
        <f t="shared" si="2472"/>
        <v>4.738154613466334E-2</v>
      </c>
      <c r="IE162" s="13"/>
      <c r="IF162" s="13"/>
      <c r="IG162" s="25"/>
      <c r="IH162" s="37"/>
      <c r="II162" s="10"/>
      <c r="IJ162" s="11"/>
      <c r="IK162" s="61">
        <f t="shared" si="2540"/>
        <v>606</v>
      </c>
      <c r="IL162" s="61">
        <f t="shared" si="2541"/>
        <v>55</v>
      </c>
      <c r="IM162" s="11">
        <v>380</v>
      </c>
      <c r="IN162" s="12">
        <f t="shared" si="2473"/>
        <v>0.66501650165016502</v>
      </c>
      <c r="IO162" s="11">
        <v>23</v>
      </c>
      <c r="IP162" s="12">
        <f t="shared" si="2474"/>
        <v>5.7071960297766747E-2</v>
      </c>
      <c r="IQ162" s="13"/>
      <c r="IR162" s="13"/>
      <c r="IS162" s="25"/>
      <c r="IT162" s="37"/>
      <c r="IU162" s="10"/>
      <c r="IV162" s="11"/>
      <c r="IW162" s="61">
        <f t="shared" si="2542"/>
        <v>0</v>
      </c>
      <c r="IX162" s="61">
        <f t="shared" si="2543"/>
        <v>0</v>
      </c>
      <c r="IY162" s="11"/>
      <c r="IZ162" s="12" t="e">
        <f t="shared" si="2475"/>
        <v>#DIV/0!</v>
      </c>
      <c r="JA162" s="11"/>
      <c r="JB162" s="12" t="e">
        <f t="shared" si="2476"/>
        <v>#DIV/0!</v>
      </c>
      <c r="JC162" s="13"/>
      <c r="JD162" s="13"/>
      <c r="JE162" s="25"/>
      <c r="JF162" s="37"/>
      <c r="JG162" s="10">
        <f t="shared" si="2477"/>
        <v>2</v>
      </c>
      <c r="JH162" s="14">
        <f t="shared" si="2478"/>
        <v>0</v>
      </c>
      <c r="JI162" s="373">
        <f t="shared" si="2479"/>
        <v>11153</v>
      </c>
      <c r="JJ162" s="11">
        <f t="shared" si="1776"/>
        <v>988</v>
      </c>
      <c r="JK162" s="11">
        <f t="shared" si="2480"/>
        <v>7016</v>
      </c>
      <c r="JL162" s="79">
        <f t="shared" si="2481"/>
        <v>0.62906841208643416</v>
      </c>
      <c r="JM162" s="15">
        <f t="shared" si="2482"/>
        <v>443</v>
      </c>
      <c r="JN162" s="12">
        <f t="shared" si="2483"/>
        <v>6.3141391106043332E-2</v>
      </c>
      <c r="JO162" s="16">
        <v>64.03</v>
      </c>
      <c r="JP162" s="17">
        <v>6532</v>
      </c>
      <c r="JQ162" s="16">
        <f t="shared" si="2245"/>
        <v>93.101482326111736</v>
      </c>
      <c r="JR162" s="16">
        <v>167</v>
      </c>
      <c r="JS162" s="369">
        <f t="shared" si="2099"/>
        <v>0.37697516930022573</v>
      </c>
      <c r="JT162" s="23"/>
      <c r="JU162" s="399"/>
      <c r="JV162" s="404">
        <f t="shared" si="2485"/>
        <v>0.63966630785791179</v>
      </c>
      <c r="JW162" s="401">
        <f t="shared" si="2486"/>
        <v>0.61316428378742915</v>
      </c>
      <c r="JX162" s="406">
        <f t="shared" si="2487"/>
        <v>0.63431635388739949</v>
      </c>
      <c r="JY162" s="743"/>
      <c r="JZ162" s="690"/>
      <c r="KA162" s="746"/>
      <c r="KB162" s="718">
        <f t="shared" ref="KB162" si="2553">SUM(E155,Q155,AC155,AO155,BA155,BM155,BY155)</f>
        <v>3731</v>
      </c>
      <c r="KC162" s="714"/>
      <c r="KD162" s="714">
        <f t="shared" ref="KD162" si="2554">SUM(CK155,CW155,DI155,DU155,EG155,ES155,FE155)</f>
        <v>3715</v>
      </c>
      <c r="KE162" s="714"/>
      <c r="KF162" s="714">
        <f t="shared" ref="KF162" si="2555">SUM(FQ155,GC155,GO155,HA155,HM155,HY155,IK155)</f>
        <v>3736</v>
      </c>
      <c r="KG162" s="759"/>
      <c r="KH162" s="761" t="s">
        <v>65</v>
      </c>
      <c r="KI162" s="67">
        <f t="shared" si="2494"/>
        <v>1</v>
      </c>
      <c r="KJ162" s="430">
        <f t="shared" ref="KJ162" si="2556">KI162/KB162</f>
        <v>2.6802465826856071E-4</v>
      </c>
      <c r="KK162" s="67">
        <f t="shared" si="2496"/>
        <v>1</v>
      </c>
      <c r="KL162" s="425">
        <f t="shared" ref="KL162" si="2557">KK162/KD162</f>
        <v>2.6917900403768504E-4</v>
      </c>
      <c r="KM162" s="67">
        <f t="shared" si="2498"/>
        <v>0</v>
      </c>
      <c r="KN162" s="425">
        <f>KM162/KF162</f>
        <v>0</v>
      </c>
    </row>
    <row r="163" spans="1:300" ht="19.5" thickBot="1" x14ac:dyDescent="0.3">
      <c r="A163" s="734"/>
      <c r="B163" s="436">
        <f t="shared" si="2499"/>
        <v>45720</v>
      </c>
      <c r="C163" s="10"/>
      <c r="D163" s="11"/>
      <c r="E163" s="61">
        <f t="shared" si="2500"/>
        <v>591</v>
      </c>
      <c r="F163" s="61">
        <f t="shared" si="2501"/>
        <v>54</v>
      </c>
      <c r="G163" s="11">
        <v>366</v>
      </c>
      <c r="H163" s="12">
        <f t="shared" si="2433"/>
        <v>0.65143824027072761</v>
      </c>
      <c r="I163" s="11">
        <v>19</v>
      </c>
      <c r="J163" s="12">
        <f t="shared" si="2434"/>
        <v>4.9350649350649353E-2</v>
      </c>
      <c r="K163" s="13"/>
      <c r="L163" s="11"/>
      <c r="M163" s="25"/>
      <c r="N163" s="37"/>
      <c r="O163" s="10">
        <v>1</v>
      </c>
      <c r="P163" s="11"/>
      <c r="Q163" s="61">
        <f t="shared" si="2502"/>
        <v>599</v>
      </c>
      <c r="R163" s="61">
        <f t="shared" si="2503"/>
        <v>55</v>
      </c>
      <c r="S163" s="11">
        <v>350</v>
      </c>
      <c r="T163" s="12">
        <f t="shared" si="2435"/>
        <v>0.61435726210350583</v>
      </c>
      <c r="U163" s="11">
        <v>18</v>
      </c>
      <c r="V163" s="12">
        <f t="shared" si="2436"/>
        <v>4.8913043478260872E-2</v>
      </c>
      <c r="W163" s="13"/>
      <c r="X163" s="11"/>
      <c r="Y163" s="25"/>
      <c r="Z163" s="37"/>
      <c r="AA163" s="10"/>
      <c r="AB163" s="11"/>
      <c r="AC163" s="61">
        <f t="shared" si="2504"/>
        <v>600</v>
      </c>
      <c r="AD163" s="61">
        <f t="shared" si="2505"/>
        <v>54</v>
      </c>
      <c r="AE163" s="11">
        <v>340</v>
      </c>
      <c r="AF163" s="12">
        <f t="shared" si="2437"/>
        <v>0.6</v>
      </c>
      <c r="AG163" s="11">
        <v>20</v>
      </c>
      <c r="AH163" s="12">
        <f t="shared" si="2438"/>
        <v>5.5555555555555552E-2</v>
      </c>
      <c r="AI163" s="13"/>
      <c r="AJ163" s="11"/>
      <c r="AK163" s="25"/>
      <c r="AL163" s="37"/>
      <c r="AM163" s="10">
        <v>2</v>
      </c>
      <c r="AN163" s="11"/>
      <c r="AO163" s="61">
        <f t="shared" si="2506"/>
        <v>147</v>
      </c>
      <c r="AP163" s="61">
        <f t="shared" si="2507"/>
        <v>13</v>
      </c>
      <c r="AQ163" s="11">
        <v>71</v>
      </c>
      <c r="AR163" s="12">
        <f t="shared" si="2439"/>
        <v>0.53061224489795922</v>
      </c>
      <c r="AS163" s="11">
        <v>7</v>
      </c>
      <c r="AT163" s="12">
        <f t="shared" si="2440"/>
        <v>8.9743589743589744E-2</v>
      </c>
      <c r="AU163" s="13"/>
      <c r="AV163" s="11"/>
      <c r="AW163" s="25"/>
      <c r="AX163" s="37"/>
      <c r="AY163" s="10"/>
      <c r="AZ163" s="11"/>
      <c r="BA163" s="61">
        <f t="shared" si="2508"/>
        <v>590</v>
      </c>
      <c r="BB163" s="61">
        <f t="shared" si="2509"/>
        <v>55</v>
      </c>
      <c r="BC163" s="11">
        <v>357</v>
      </c>
      <c r="BD163" s="12">
        <f t="shared" si="2441"/>
        <v>0.64406779661016944</v>
      </c>
      <c r="BE163" s="11">
        <v>23</v>
      </c>
      <c r="BF163" s="12">
        <f t="shared" si="2442"/>
        <v>6.0526315789473685E-2</v>
      </c>
      <c r="BG163" s="13"/>
      <c r="BH163" s="11"/>
      <c r="BI163" s="25"/>
      <c r="BJ163" s="37"/>
      <c r="BK163" s="10"/>
      <c r="BL163" s="11"/>
      <c r="BM163" s="61">
        <f t="shared" si="2510"/>
        <v>595</v>
      </c>
      <c r="BN163" s="61">
        <f t="shared" si="2511"/>
        <v>53</v>
      </c>
      <c r="BO163" s="11">
        <v>359</v>
      </c>
      <c r="BP163" s="12">
        <f t="shared" si="2443"/>
        <v>0.62857142857142856</v>
      </c>
      <c r="BQ163" s="11">
        <v>15</v>
      </c>
      <c r="BR163" s="12">
        <f t="shared" si="2444"/>
        <v>4.0106951871657755E-2</v>
      </c>
      <c r="BS163" s="13"/>
      <c r="BT163" s="11"/>
      <c r="BU163" s="25"/>
      <c r="BV163" s="37"/>
      <c r="BW163" s="10"/>
      <c r="BX163" s="11"/>
      <c r="BY163" s="61">
        <f t="shared" si="2512"/>
        <v>591</v>
      </c>
      <c r="BZ163" s="61">
        <f t="shared" si="2513"/>
        <v>55</v>
      </c>
      <c r="CA163" s="11">
        <v>345</v>
      </c>
      <c r="CB163" s="12">
        <f t="shared" si="2445"/>
        <v>0.65482233502538068</v>
      </c>
      <c r="CC163" s="11">
        <v>42</v>
      </c>
      <c r="CD163" s="12">
        <f t="shared" si="2446"/>
        <v>0.10852713178294573</v>
      </c>
      <c r="CE163" s="13"/>
      <c r="CF163" s="11"/>
      <c r="CG163" s="25"/>
      <c r="CH163" s="37"/>
      <c r="CI163" s="10"/>
      <c r="CJ163" s="11"/>
      <c r="CK163" s="61">
        <f t="shared" si="2514"/>
        <v>585</v>
      </c>
      <c r="CL163" s="61">
        <f t="shared" si="2515"/>
        <v>51</v>
      </c>
      <c r="CM163" s="11">
        <v>330</v>
      </c>
      <c r="CN163" s="12">
        <f t="shared" si="2447"/>
        <v>0.62051282051282053</v>
      </c>
      <c r="CO163" s="11">
        <v>33</v>
      </c>
      <c r="CP163" s="12">
        <f t="shared" si="2448"/>
        <v>9.0909090909090912E-2</v>
      </c>
      <c r="CQ163" s="13"/>
      <c r="CR163" s="11"/>
      <c r="CS163" s="25"/>
      <c r="CT163" s="37"/>
      <c r="CU163" s="10">
        <v>2</v>
      </c>
      <c r="CV163" s="11"/>
      <c r="CW163" s="61">
        <f t="shared" si="2516"/>
        <v>592</v>
      </c>
      <c r="CX163" s="61">
        <f t="shared" si="2517"/>
        <v>49</v>
      </c>
      <c r="CY163" s="11">
        <v>340</v>
      </c>
      <c r="CZ163" s="12">
        <f t="shared" si="2449"/>
        <v>0.61148648648648651</v>
      </c>
      <c r="DA163" s="11">
        <v>22</v>
      </c>
      <c r="DB163" s="12">
        <f t="shared" si="2450"/>
        <v>6.0773480662983423E-2</v>
      </c>
      <c r="DC163" s="13"/>
      <c r="DD163" s="11"/>
      <c r="DE163" s="25"/>
      <c r="DF163" s="37"/>
      <c r="DG163" s="10"/>
      <c r="DH163" s="11"/>
      <c r="DI163" s="61">
        <f t="shared" si="2518"/>
        <v>594</v>
      </c>
      <c r="DJ163" s="61">
        <f t="shared" si="2519"/>
        <v>50</v>
      </c>
      <c r="DK163" s="11">
        <v>333</v>
      </c>
      <c r="DL163" s="12">
        <f t="shared" si="2451"/>
        <v>0.61279461279461278</v>
      </c>
      <c r="DM163" s="11">
        <v>31</v>
      </c>
      <c r="DN163" s="12">
        <f t="shared" si="2452"/>
        <v>8.5164835164835168E-2</v>
      </c>
      <c r="DO163" s="13"/>
      <c r="DP163" s="11"/>
      <c r="DQ163" s="25"/>
      <c r="DR163" s="37"/>
      <c r="DS163" s="10">
        <v>1</v>
      </c>
      <c r="DT163" s="11"/>
      <c r="DU163" s="61">
        <f t="shared" si="2520"/>
        <v>156</v>
      </c>
      <c r="DV163" s="61">
        <f t="shared" si="2521"/>
        <v>7</v>
      </c>
      <c r="DW163" s="11">
        <v>84</v>
      </c>
      <c r="DX163" s="12">
        <f t="shared" si="2453"/>
        <v>0.62820512820512819</v>
      </c>
      <c r="DY163" s="11">
        <v>14</v>
      </c>
      <c r="DZ163" s="12">
        <f t="shared" si="2454"/>
        <v>0.14285714285714285</v>
      </c>
      <c r="EA163" s="13"/>
      <c r="EB163" s="11"/>
      <c r="EC163" s="25"/>
      <c r="ED163" s="37"/>
      <c r="EE163" s="10"/>
      <c r="EF163" s="11"/>
      <c r="EG163" s="61">
        <f t="shared" si="2522"/>
        <v>600</v>
      </c>
      <c r="EH163" s="61">
        <f t="shared" si="2523"/>
        <v>51</v>
      </c>
      <c r="EI163" s="11">
        <v>347</v>
      </c>
      <c r="EJ163" s="12">
        <f t="shared" si="2455"/>
        <v>0.625</v>
      </c>
      <c r="EK163" s="11">
        <v>28</v>
      </c>
      <c r="EL163" s="12">
        <f t="shared" si="2456"/>
        <v>7.4666666666666673E-2</v>
      </c>
      <c r="EM163" s="13"/>
      <c r="EN163" s="11"/>
      <c r="EO163" s="25"/>
      <c r="EP163" s="37"/>
      <c r="EQ163" s="10"/>
      <c r="ER163" s="11"/>
      <c r="ES163" s="61">
        <f t="shared" si="2524"/>
        <v>586</v>
      </c>
      <c r="ET163" s="61">
        <f t="shared" si="2525"/>
        <v>51</v>
      </c>
      <c r="EU163" s="11">
        <v>361</v>
      </c>
      <c r="EV163" s="12">
        <f t="shared" si="2457"/>
        <v>0.64846416382252559</v>
      </c>
      <c r="EW163" s="11">
        <v>19</v>
      </c>
      <c r="EX163" s="12">
        <f t="shared" si="2458"/>
        <v>0.05</v>
      </c>
      <c r="EY163" s="13"/>
      <c r="EZ163" s="11"/>
      <c r="FA163" s="25"/>
      <c r="FB163" s="37"/>
      <c r="FC163" s="10">
        <v>1</v>
      </c>
      <c r="FD163" s="11"/>
      <c r="FE163" s="61">
        <f t="shared" si="2526"/>
        <v>590</v>
      </c>
      <c r="FF163" s="61">
        <f t="shared" si="2527"/>
        <v>52</v>
      </c>
      <c r="FG163" s="11">
        <v>334</v>
      </c>
      <c r="FH163" s="12">
        <f t="shared" si="2459"/>
        <v>0.61355932203389829</v>
      </c>
      <c r="FI163" s="11">
        <v>28</v>
      </c>
      <c r="FJ163" s="12">
        <f t="shared" si="2460"/>
        <v>7.7348066298342538E-2</v>
      </c>
      <c r="FK163" s="13"/>
      <c r="FL163" s="11"/>
      <c r="FM163" s="25"/>
      <c r="FN163" s="37"/>
      <c r="FO163" s="10"/>
      <c r="FP163" s="11"/>
      <c r="FQ163" s="61">
        <f t="shared" si="2528"/>
        <v>602</v>
      </c>
      <c r="FR163" s="61">
        <f t="shared" si="2529"/>
        <v>54</v>
      </c>
      <c r="FS163" s="11">
        <v>330</v>
      </c>
      <c r="FT163" s="12">
        <f t="shared" si="2461"/>
        <v>0.61461794019933558</v>
      </c>
      <c r="FU163" s="11">
        <v>40</v>
      </c>
      <c r="FV163" s="12">
        <f t="shared" si="2462"/>
        <v>0.10810810810810811</v>
      </c>
      <c r="FW163" s="13"/>
      <c r="FX163" s="11"/>
      <c r="FY163" s="25"/>
      <c r="FZ163" s="37"/>
      <c r="GA163" s="10"/>
      <c r="GB163" s="11"/>
      <c r="GC163" s="61">
        <f t="shared" si="2530"/>
        <v>602</v>
      </c>
      <c r="GD163" s="61">
        <f t="shared" si="2531"/>
        <v>55</v>
      </c>
      <c r="GE163" s="11">
        <v>344</v>
      </c>
      <c r="GF163" s="12">
        <f t="shared" si="2463"/>
        <v>0.62956810631229232</v>
      </c>
      <c r="GG163" s="11">
        <v>35</v>
      </c>
      <c r="GH163" s="12">
        <f t="shared" si="2464"/>
        <v>9.2348284960422161E-2</v>
      </c>
      <c r="GI163" s="13"/>
      <c r="GJ163" s="11"/>
      <c r="GK163" s="25"/>
      <c r="GL163" s="37"/>
      <c r="GM163" s="10"/>
      <c r="GN163" s="11"/>
      <c r="GO163" s="61">
        <f t="shared" si="2532"/>
        <v>607</v>
      </c>
      <c r="GP163" s="61">
        <f t="shared" si="2533"/>
        <v>55</v>
      </c>
      <c r="GQ163" s="11">
        <v>356</v>
      </c>
      <c r="GR163" s="12">
        <f t="shared" si="2465"/>
        <v>0.6392092257001647</v>
      </c>
      <c r="GS163" s="11">
        <v>32</v>
      </c>
      <c r="GT163" s="12">
        <f t="shared" si="2466"/>
        <v>8.247422680412371E-2</v>
      </c>
      <c r="GU163" s="13"/>
      <c r="GV163" s="11"/>
      <c r="GW163" s="25"/>
      <c r="GX163" s="37"/>
      <c r="GY163" s="10">
        <v>6</v>
      </c>
      <c r="GZ163" s="11"/>
      <c r="HA163" s="61">
        <f t="shared" si="2534"/>
        <v>94</v>
      </c>
      <c r="HB163" s="61">
        <f t="shared" si="2535"/>
        <v>11</v>
      </c>
      <c r="HC163" s="11">
        <v>44</v>
      </c>
      <c r="HD163" s="12">
        <f t="shared" si="2467"/>
        <v>0.67021276595744683</v>
      </c>
      <c r="HE163" s="11">
        <v>19</v>
      </c>
      <c r="HF163" s="12">
        <f t="shared" si="2468"/>
        <v>0.30158730158730157</v>
      </c>
      <c r="HG163" s="13"/>
      <c r="HH163" s="11"/>
      <c r="HI163" s="25"/>
      <c r="HJ163" s="37"/>
      <c r="HK163" s="10"/>
      <c r="HL163" s="11"/>
      <c r="HM163" s="61">
        <f t="shared" si="2536"/>
        <v>611</v>
      </c>
      <c r="HN163" s="61">
        <f t="shared" si="2537"/>
        <v>54</v>
      </c>
      <c r="HO163" s="11">
        <v>340</v>
      </c>
      <c r="HP163" s="12">
        <f t="shared" si="2469"/>
        <v>0.61374795417348604</v>
      </c>
      <c r="HQ163" s="11">
        <v>35</v>
      </c>
      <c r="HR163" s="12">
        <f t="shared" si="2470"/>
        <v>9.3333333333333338E-2</v>
      </c>
      <c r="HS163" s="13"/>
      <c r="HT163" s="11"/>
      <c r="HU163" s="25"/>
      <c r="HV163" s="37"/>
      <c r="HW163" s="10"/>
      <c r="HX163" s="11"/>
      <c r="HY163" s="61">
        <f t="shared" si="2538"/>
        <v>602</v>
      </c>
      <c r="HZ163" s="61">
        <f t="shared" si="2539"/>
        <v>54</v>
      </c>
      <c r="IA163" s="11">
        <v>360</v>
      </c>
      <c r="IB163" s="12">
        <f t="shared" si="2471"/>
        <v>0.6312292358803987</v>
      </c>
      <c r="IC163" s="11">
        <v>20</v>
      </c>
      <c r="ID163" s="12">
        <f t="shared" si="2472"/>
        <v>5.2631578947368418E-2</v>
      </c>
      <c r="IE163" s="13"/>
      <c r="IF163" s="11"/>
      <c r="IG163" s="25"/>
      <c r="IH163" s="37"/>
      <c r="II163" s="10">
        <v>1</v>
      </c>
      <c r="IJ163" s="11"/>
      <c r="IK163" s="61">
        <f t="shared" si="2540"/>
        <v>605</v>
      </c>
      <c r="IL163" s="61">
        <f t="shared" si="2541"/>
        <v>55</v>
      </c>
      <c r="IM163" s="11">
        <v>355</v>
      </c>
      <c r="IN163" s="12">
        <f t="shared" si="2473"/>
        <v>0.64297520661157026</v>
      </c>
      <c r="IO163" s="11">
        <v>34</v>
      </c>
      <c r="IP163" s="12">
        <f t="shared" si="2474"/>
        <v>8.7403598971722368E-2</v>
      </c>
      <c r="IQ163" s="13"/>
      <c r="IR163" s="11"/>
      <c r="IS163" s="25"/>
      <c r="IT163" s="37"/>
      <c r="IU163" s="10"/>
      <c r="IV163" s="11"/>
      <c r="IW163" s="61">
        <f t="shared" si="2542"/>
        <v>0</v>
      </c>
      <c r="IX163" s="61">
        <f t="shared" si="2543"/>
        <v>0</v>
      </c>
      <c r="IY163" s="11"/>
      <c r="IZ163" s="12" t="e">
        <f t="shared" si="2475"/>
        <v>#DIV/0!</v>
      </c>
      <c r="JA163" s="11"/>
      <c r="JB163" s="12" t="e">
        <f t="shared" si="2476"/>
        <v>#DIV/0!</v>
      </c>
      <c r="JC163" s="13"/>
      <c r="JD163" s="11"/>
      <c r="JE163" s="25"/>
      <c r="JF163" s="37"/>
      <c r="JG163" s="10">
        <f t="shared" si="2477"/>
        <v>14</v>
      </c>
      <c r="JH163" s="14">
        <f t="shared" si="2478"/>
        <v>0</v>
      </c>
      <c r="JI163" s="373">
        <f t="shared" si="2479"/>
        <v>11139</v>
      </c>
      <c r="JJ163" s="11">
        <f t="shared" si="1776"/>
        <v>988</v>
      </c>
      <c r="JK163" s="11">
        <f t="shared" si="2480"/>
        <v>6980</v>
      </c>
      <c r="JL163" s="79">
        <f t="shared" si="2481"/>
        <v>0.6266271658138074</v>
      </c>
      <c r="JM163" s="15">
        <f t="shared" si="2482"/>
        <v>534</v>
      </c>
      <c r="JN163" s="12">
        <f t="shared" si="2483"/>
        <v>7.6504297994269346E-2</v>
      </c>
      <c r="JO163" s="16">
        <v>63</v>
      </c>
      <c r="JP163" s="17">
        <v>6579</v>
      </c>
      <c r="JQ163" s="16">
        <f t="shared" si="2245"/>
        <v>94.255014326647569</v>
      </c>
      <c r="JR163" s="16">
        <v>187</v>
      </c>
      <c r="JS163" s="369">
        <f t="shared" si="2099"/>
        <v>0.35018726591760302</v>
      </c>
      <c r="JT163" s="23"/>
      <c r="JU163" s="399"/>
      <c r="JV163" s="404">
        <f t="shared" si="2485"/>
        <v>0.6280635604632373</v>
      </c>
      <c r="JW163" s="401">
        <f t="shared" si="2486"/>
        <v>0.62219821766135563</v>
      </c>
      <c r="JX163" s="406">
        <f t="shared" si="2487"/>
        <v>0.6295997851195273</v>
      </c>
      <c r="JY163" s="743"/>
      <c r="JZ163" s="690"/>
      <c r="KA163" s="746"/>
      <c r="KB163" s="719"/>
      <c r="KC163" s="716"/>
      <c r="KD163" s="716"/>
      <c r="KE163" s="716"/>
      <c r="KF163" s="716"/>
      <c r="KG163" s="760"/>
      <c r="KH163" s="758"/>
      <c r="KI163" s="67">
        <f t="shared" si="2494"/>
        <v>2</v>
      </c>
      <c r="KJ163" s="430">
        <f t="shared" ref="KJ163" si="2558">KI163/KB162</f>
        <v>5.3604931653712141E-4</v>
      </c>
      <c r="KK163" s="67">
        <f t="shared" si="2496"/>
        <v>4</v>
      </c>
      <c r="KL163" s="425">
        <f t="shared" ref="KL163" si="2559">KK163/KD162</f>
        <v>1.0767160161507402E-3</v>
      </c>
      <c r="KM163" s="67">
        <f t="shared" si="2498"/>
        <v>7</v>
      </c>
      <c r="KN163" s="425">
        <f>KM163/KF162</f>
        <v>1.8736616702355461E-3</v>
      </c>
    </row>
    <row r="164" spans="1:300" ht="20.25" thickTop="1" thickBot="1" x14ac:dyDescent="0.3">
      <c r="A164" s="734"/>
      <c r="B164" s="436">
        <f t="shared" si="2499"/>
        <v>45721</v>
      </c>
      <c r="C164" s="10"/>
      <c r="D164" s="11"/>
      <c r="E164" s="61">
        <f t="shared" si="2500"/>
        <v>591</v>
      </c>
      <c r="F164" s="61">
        <f t="shared" si="2501"/>
        <v>54</v>
      </c>
      <c r="G164" s="11">
        <v>359</v>
      </c>
      <c r="H164" s="12">
        <f t="shared" si="2433"/>
        <v>0.65313028764805414</v>
      </c>
      <c r="I164" s="11">
        <v>27</v>
      </c>
      <c r="J164" s="12">
        <f t="shared" si="2434"/>
        <v>6.9948186528497408E-2</v>
      </c>
      <c r="K164" s="13"/>
      <c r="L164" s="11"/>
      <c r="M164" s="38"/>
      <c r="N164" s="39"/>
      <c r="O164" s="10">
        <v>1</v>
      </c>
      <c r="P164" s="11"/>
      <c r="Q164" s="61">
        <f t="shared" si="2502"/>
        <v>598</v>
      </c>
      <c r="R164" s="61">
        <f t="shared" si="2503"/>
        <v>55</v>
      </c>
      <c r="S164" s="11">
        <v>367</v>
      </c>
      <c r="T164" s="12">
        <f t="shared" si="2435"/>
        <v>0.64381270903010035</v>
      </c>
      <c r="U164" s="11">
        <v>18</v>
      </c>
      <c r="V164" s="12">
        <f t="shared" si="2436"/>
        <v>4.6753246753246755E-2</v>
      </c>
      <c r="W164" s="13"/>
      <c r="X164" s="11"/>
      <c r="Y164" s="38"/>
      <c r="Z164" s="39"/>
      <c r="AA164" s="10"/>
      <c r="AB164" s="11"/>
      <c r="AC164" s="61">
        <f t="shared" si="2504"/>
        <v>600</v>
      </c>
      <c r="AD164" s="61">
        <f t="shared" si="2505"/>
        <v>54</v>
      </c>
      <c r="AE164" s="11">
        <v>355</v>
      </c>
      <c r="AF164" s="12">
        <f t="shared" si="2437"/>
        <v>0.625</v>
      </c>
      <c r="AG164" s="11">
        <v>20</v>
      </c>
      <c r="AH164" s="12">
        <f t="shared" si="2438"/>
        <v>5.3333333333333337E-2</v>
      </c>
      <c r="AI164" s="13"/>
      <c r="AJ164" s="11"/>
      <c r="AK164" s="38"/>
      <c r="AL164" s="39"/>
      <c r="AM164" s="10"/>
      <c r="AN164" s="11"/>
      <c r="AO164" s="61">
        <f t="shared" si="2506"/>
        <v>147</v>
      </c>
      <c r="AP164" s="61">
        <f t="shared" si="2507"/>
        <v>13</v>
      </c>
      <c r="AQ164" s="11">
        <v>67</v>
      </c>
      <c r="AR164" s="12">
        <f t="shared" si="2439"/>
        <v>0.51020408163265307</v>
      </c>
      <c r="AS164" s="11">
        <v>8</v>
      </c>
      <c r="AT164" s="12">
        <f t="shared" si="2440"/>
        <v>0.10666666666666667</v>
      </c>
      <c r="AU164" s="13"/>
      <c r="AV164" s="11"/>
      <c r="AW164" s="38"/>
      <c r="AX164" s="39"/>
      <c r="AY164" s="10"/>
      <c r="AZ164" s="11"/>
      <c r="BA164" s="61">
        <f t="shared" si="2508"/>
        <v>590</v>
      </c>
      <c r="BB164" s="61">
        <f t="shared" si="2509"/>
        <v>55</v>
      </c>
      <c r="BC164" s="11">
        <v>358</v>
      </c>
      <c r="BD164" s="12">
        <f t="shared" si="2441"/>
        <v>0.63898305084745766</v>
      </c>
      <c r="BE164" s="11">
        <v>19</v>
      </c>
      <c r="BF164" s="12">
        <f t="shared" si="2442"/>
        <v>5.0397877984084884E-2</v>
      </c>
      <c r="BG164" s="13"/>
      <c r="BH164" s="11"/>
      <c r="BI164" s="38"/>
      <c r="BJ164" s="39"/>
      <c r="BK164" s="10"/>
      <c r="BL164" s="11"/>
      <c r="BM164" s="61">
        <f t="shared" si="2510"/>
        <v>595</v>
      </c>
      <c r="BN164" s="61">
        <f t="shared" si="2511"/>
        <v>53</v>
      </c>
      <c r="BO164" s="11">
        <v>355</v>
      </c>
      <c r="BP164" s="12">
        <f t="shared" si="2443"/>
        <v>0.62521008403361344</v>
      </c>
      <c r="BQ164" s="11">
        <v>17</v>
      </c>
      <c r="BR164" s="12">
        <f t="shared" si="2444"/>
        <v>4.5698924731182797E-2</v>
      </c>
      <c r="BS164" s="13"/>
      <c r="BT164" s="11"/>
      <c r="BU164" s="38"/>
      <c r="BV164" s="39"/>
      <c r="BW164" s="10"/>
      <c r="BX164" s="11"/>
      <c r="BY164" s="61">
        <f t="shared" si="2512"/>
        <v>591</v>
      </c>
      <c r="BZ164" s="61">
        <f t="shared" si="2513"/>
        <v>55</v>
      </c>
      <c r="CA164" s="11">
        <v>352</v>
      </c>
      <c r="CB164" s="12">
        <f t="shared" si="2445"/>
        <v>0.65482233502538068</v>
      </c>
      <c r="CC164" s="11">
        <v>35</v>
      </c>
      <c r="CD164" s="12">
        <f t="shared" si="2446"/>
        <v>9.0439276485788117E-2</v>
      </c>
      <c r="CE164" s="13"/>
      <c r="CF164" s="11"/>
      <c r="CG164" s="38"/>
      <c r="CH164" s="39"/>
      <c r="CI164" s="10"/>
      <c r="CJ164" s="11"/>
      <c r="CK164" s="61">
        <f t="shared" si="2514"/>
        <v>585</v>
      </c>
      <c r="CL164" s="61">
        <f t="shared" si="2515"/>
        <v>51</v>
      </c>
      <c r="CM164" s="11">
        <v>330</v>
      </c>
      <c r="CN164" s="12">
        <f t="shared" si="2447"/>
        <v>0.61709401709401712</v>
      </c>
      <c r="CO164" s="11">
        <v>31</v>
      </c>
      <c r="CP164" s="12">
        <f t="shared" si="2448"/>
        <v>8.5872576177285317E-2</v>
      </c>
      <c r="CQ164" s="13"/>
      <c r="CR164" s="11"/>
      <c r="CS164" s="38"/>
      <c r="CT164" s="39"/>
      <c r="CU164" s="10"/>
      <c r="CV164" s="11"/>
      <c r="CW164" s="61">
        <f t="shared" si="2516"/>
        <v>592</v>
      </c>
      <c r="CX164" s="61">
        <f t="shared" si="2517"/>
        <v>49</v>
      </c>
      <c r="CY164" s="11">
        <v>327</v>
      </c>
      <c r="CZ164" s="12">
        <f t="shared" si="2449"/>
        <v>0.58277027027027029</v>
      </c>
      <c r="DA164" s="11">
        <v>18</v>
      </c>
      <c r="DB164" s="12">
        <f t="shared" si="2450"/>
        <v>5.2173913043478258E-2</v>
      </c>
      <c r="DC164" s="13"/>
      <c r="DD164" s="11"/>
      <c r="DE164" s="38"/>
      <c r="DF164" s="39"/>
      <c r="DG164" s="10">
        <v>1</v>
      </c>
      <c r="DH164" s="11"/>
      <c r="DI164" s="61">
        <f t="shared" si="2518"/>
        <v>593</v>
      </c>
      <c r="DJ164" s="61">
        <f t="shared" si="2519"/>
        <v>50</v>
      </c>
      <c r="DK164" s="11">
        <v>342</v>
      </c>
      <c r="DL164" s="12">
        <f t="shared" si="2451"/>
        <v>0.63069139966273191</v>
      </c>
      <c r="DM164" s="11">
        <v>32</v>
      </c>
      <c r="DN164" s="12">
        <f t="shared" si="2452"/>
        <v>8.5561497326203204E-2</v>
      </c>
      <c r="DO164" s="13"/>
      <c r="DP164" s="11"/>
      <c r="DQ164" s="38"/>
      <c r="DR164" s="39"/>
      <c r="DS164" s="10"/>
      <c r="DT164" s="11"/>
      <c r="DU164" s="61">
        <f t="shared" si="2520"/>
        <v>156</v>
      </c>
      <c r="DV164" s="61">
        <f t="shared" si="2521"/>
        <v>7</v>
      </c>
      <c r="DW164" s="11">
        <v>75</v>
      </c>
      <c r="DX164" s="12">
        <f t="shared" si="2453"/>
        <v>0.51282051282051277</v>
      </c>
      <c r="DY164" s="11">
        <v>5</v>
      </c>
      <c r="DZ164" s="12">
        <f t="shared" si="2454"/>
        <v>6.25E-2</v>
      </c>
      <c r="EA164" s="13"/>
      <c r="EB164" s="11"/>
      <c r="EC164" s="38"/>
      <c r="ED164" s="39"/>
      <c r="EE164" s="10">
        <v>1</v>
      </c>
      <c r="EF164" s="11"/>
      <c r="EG164" s="61">
        <f t="shared" si="2522"/>
        <v>599</v>
      </c>
      <c r="EH164" s="61">
        <f t="shared" si="2523"/>
        <v>51</v>
      </c>
      <c r="EI164" s="11">
        <v>368</v>
      </c>
      <c r="EJ164" s="12">
        <f t="shared" si="2455"/>
        <v>0.666110183639399</v>
      </c>
      <c r="EK164" s="11">
        <v>31</v>
      </c>
      <c r="EL164" s="12">
        <f t="shared" si="2456"/>
        <v>7.7694235588972427E-2</v>
      </c>
      <c r="EM164" s="13"/>
      <c r="EN164" s="11"/>
      <c r="EO164" s="38"/>
      <c r="EP164" s="39"/>
      <c r="EQ164" s="10"/>
      <c r="ER164" s="11"/>
      <c r="ES164" s="61">
        <f t="shared" si="2524"/>
        <v>586</v>
      </c>
      <c r="ET164" s="61">
        <f t="shared" si="2525"/>
        <v>51</v>
      </c>
      <c r="EU164" s="11">
        <v>371</v>
      </c>
      <c r="EV164" s="12">
        <f t="shared" si="2457"/>
        <v>0.65699658703071673</v>
      </c>
      <c r="EW164" s="11">
        <v>14</v>
      </c>
      <c r="EX164" s="12">
        <f t="shared" si="2458"/>
        <v>3.6363636363636362E-2</v>
      </c>
      <c r="EY164" s="13"/>
      <c r="EZ164" s="11"/>
      <c r="FA164" s="38"/>
      <c r="FB164" s="39"/>
      <c r="FC164" s="10"/>
      <c r="FD164" s="11"/>
      <c r="FE164" s="61">
        <f t="shared" si="2526"/>
        <v>590</v>
      </c>
      <c r="FF164" s="61">
        <f t="shared" si="2527"/>
        <v>52</v>
      </c>
      <c r="FG164" s="11">
        <v>368</v>
      </c>
      <c r="FH164" s="12">
        <f t="shared" si="2459"/>
        <v>0.66440677966101691</v>
      </c>
      <c r="FI164" s="11">
        <v>24</v>
      </c>
      <c r="FJ164" s="12">
        <f t="shared" si="2460"/>
        <v>6.1224489795918366E-2</v>
      </c>
      <c r="FK164" s="13"/>
      <c r="FL164" s="11"/>
      <c r="FM164" s="38"/>
      <c r="FN164" s="39"/>
      <c r="FO164" s="10"/>
      <c r="FP164" s="11"/>
      <c r="FQ164" s="61">
        <f t="shared" si="2528"/>
        <v>602</v>
      </c>
      <c r="FR164" s="61">
        <f t="shared" si="2529"/>
        <v>54</v>
      </c>
      <c r="FS164" s="11">
        <v>354</v>
      </c>
      <c r="FT164" s="12">
        <f t="shared" si="2461"/>
        <v>0.62458471760797341</v>
      </c>
      <c r="FU164" s="11">
        <v>22</v>
      </c>
      <c r="FV164" s="12">
        <f t="shared" si="2462"/>
        <v>5.8510638297872342E-2</v>
      </c>
      <c r="FW164" s="13"/>
      <c r="FX164" s="11"/>
      <c r="FY164" s="38"/>
      <c r="FZ164" s="39"/>
      <c r="GA164" s="10"/>
      <c r="GB164" s="11"/>
      <c r="GC164" s="61">
        <f t="shared" si="2530"/>
        <v>602</v>
      </c>
      <c r="GD164" s="61">
        <f t="shared" si="2531"/>
        <v>55</v>
      </c>
      <c r="GE164" s="11">
        <v>342</v>
      </c>
      <c r="GF164" s="12">
        <f t="shared" si="2463"/>
        <v>0.6013289036544851</v>
      </c>
      <c r="GG164" s="11">
        <v>20</v>
      </c>
      <c r="GH164" s="12">
        <f t="shared" si="2464"/>
        <v>5.5248618784530384E-2</v>
      </c>
      <c r="GI164" s="13"/>
      <c r="GJ164" s="11"/>
      <c r="GK164" s="38"/>
      <c r="GL164" s="39"/>
      <c r="GM164" s="10"/>
      <c r="GN164" s="11"/>
      <c r="GO164" s="61">
        <f t="shared" si="2532"/>
        <v>607</v>
      </c>
      <c r="GP164" s="61">
        <f t="shared" si="2533"/>
        <v>55</v>
      </c>
      <c r="GQ164" s="11">
        <v>368</v>
      </c>
      <c r="GR164" s="12">
        <f t="shared" si="2465"/>
        <v>0.64415156507413507</v>
      </c>
      <c r="GS164" s="11">
        <v>23</v>
      </c>
      <c r="GT164" s="12">
        <f t="shared" si="2466"/>
        <v>5.8823529411764705E-2</v>
      </c>
      <c r="GU164" s="13"/>
      <c r="GV164" s="11"/>
      <c r="GW164" s="38"/>
      <c r="GX164" s="39"/>
      <c r="GY164" s="10"/>
      <c r="GZ164" s="11"/>
      <c r="HA164" s="61">
        <f t="shared" si="2534"/>
        <v>94</v>
      </c>
      <c r="HB164" s="61">
        <f t="shared" si="2535"/>
        <v>11</v>
      </c>
      <c r="HC164" s="11">
        <v>54</v>
      </c>
      <c r="HD164" s="12">
        <f t="shared" si="2467"/>
        <v>0.76595744680851063</v>
      </c>
      <c r="HE164" s="11">
        <v>18</v>
      </c>
      <c r="HF164" s="12">
        <f t="shared" si="2468"/>
        <v>0.25</v>
      </c>
      <c r="HG164" s="13"/>
      <c r="HH164" s="11"/>
      <c r="HI164" s="38"/>
      <c r="HJ164" s="39"/>
      <c r="HK164" s="10"/>
      <c r="HL164" s="11"/>
      <c r="HM164" s="61">
        <f t="shared" si="2536"/>
        <v>611</v>
      </c>
      <c r="HN164" s="61">
        <f t="shared" si="2537"/>
        <v>54</v>
      </c>
      <c r="HO164" s="11">
        <v>366</v>
      </c>
      <c r="HP164" s="12">
        <f t="shared" si="2469"/>
        <v>0.65630114566284781</v>
      </c>
      <c r="HQ164" s="11">
        <v>35</v>
      </c>
      <c r="HR164" s="12">
        <f t="shared" si="2470"/>
        <v>8.7281795511221949E-2</v>
      </c>
      <c r="HS164" s="13"/>
      <c r="HT164" s="11"/>
      <c r="HU164" s="38"/>
      <c r="HV164" s="39"/>
      <c r="HW164" s="10"/>
      <c r="HX164" s="11"/>
      <c r="HY164" s="61">
        <f t="shared" si="2538"/>
        <v>602</v>
      </c>
      <c r="HZ164" s="61">
        <f t="shared" si="2539"/>
        <v>54</v>
      </c>
      <c r="IA164" s="11">
        <v>355</v>
      </c>
      <c r="IB164" s="12">
        <f t="shared" si="2471"/>
        <v>0.6428571428571429</v>
      </c>
      <c r="IC164" s="11">
        <v>32</v>
      </c>
      <c r="ID164" s="12">
        <f t="shared" si="2472"/>
        <v>8.2687338501291993E-2</v>
      </c>
      <c r="IE164" s="13"/>
      <c r="IF164" s="11"/>
      <c r="IG164" s="38"/>
      <c r="IH164" s="39"/>
      <c r="II164" s="10"/>
      <c r="IJ164" s="11"/>
      <c r="IK164" s="61">
        <f t="shared" si="2540"/>
        <v>605</v>
      </c>
      <c r="IL164" s="61">
        <f t="shared" si="2541"/>
        <v>55</v>
      </c>
      <c r="IM164" s="11">
        <v>351</v>
      </c>
      <c r="IN164" s="12">
        <f t="shared" si="2473"/>
        <v>0.62314049586776854</v>
      </c>
      <c r="IO164" s="11">
        <v>26</v>
      </c>
      <c r="IP164" s="12">
        <f t="shared" si="2474"/>
        <v>6.8965517241379309E-2</v>
      </c>
      <c r="IQ164" s="13"/>
      <c r="IR164" s="11"/>
      <c r="IS164" s="38"/>
      <c r="IT164" s="39"/>
      <c r="IU164" s="10"/>
      <c r="IV164" s="11"/>
      <c r="IW164" s="61">
        <f t="shared" si="2542"/>
        <v>0</v>
      </c>
      <c r="IX164" s="61">
        <f t="shared" si="2543"/>
        <v>0</v>
      </c>
      <c r="IY164" s="11"/>
      <c r="IZ164" s="12" t="e">
        <f t="shared" si="2475"/>
        <v>#DIV/0!</v>
      </c>
      <c r="JA164" s="11"/>
      <c r="JB164" s="12" t="e">
        <f t="shared" si="2476"/>
        <v>#DIV/0!</v>
      </c>
      <c r="JC164" s="13"/>
      <c r="JD164" s="11"/>
      <c r="JE164" s="38"/>
      <c r="JF164" s="39"/>
      <c r="JG164" s="10">
        <f t="shared" si="2477"/>
        <v>3</v>
      </c>
      <c r="JH164" s="14">
        <f t="shared" si="2478"/>
        <v>0</v>
      </c>
      <c r="JI164" s="373">
        <f t="shared" si="2479"/>
        <v>11136</v>
      </c>
      <c r="JJ164" s="11">
        <f t="shared" si="1776"/>
        <v>988</v>
      </c>
      <c r="JK164" s="11">
        <f t="shared" si="2480"/>
        <v>7059</v>
      </c>
      <c r="JL164" s="79">
        <f t="shared" si="2481"/>
        <v>0.63389008620689657</v>
      </c>
      <c r="JM164" s="15">
        <f t="shared" si="2482"/>
        <v>475</v>
      </c>
      <c r="JN164" s="12">
        <f t="shared" si="2483"/>
        <v>6.7289984417056234E-2</v>
      </c>
      <c r="JO164" s="16">
        <v>64</v>
      </c>
      <c r="JP164" s="17">
        <v>6709</v>
      </c>
      <c r="JQ164" s="16">
        <f t="shared" si="2245"/>
        <v>95.041790621901129</v>
      </c>
      <c r="JR164" s="16">
        <v>246</v>
      </c>
      <c r="JS164" s="369">
        <f t="shared" si="2099"/>
        <v>0.5178947368421053</v>
      </c>
      <c r="JT164" s="23"/>
      <c r="JU164" s="399"/>
      <c r="JV164" s="404">
        <f t="shared" si="2485"/>
        <v>0.63496767241379315</v>
      </c>
      <c r="JW164" s="401">
        <f t="shared" si="2486"/>
        <v>0.63118076195622808</v>
      </c>
      <c r="JX164" s="406">
        <f t="shared" si="2487"/>
        <v>0.63550899811979589</v>
      </c>
      <c r="JY164" s="743"/>
      <c r="JZ164" s="690"/>
      <c r="KA164" s="746"/>
      <c r="KB164" s="718">
        <f t="shared" ref="KB164" si="2560">KB155+KB160</f>
        <v>233</v>
      </c>
      <c r="KC164" s="763">
        <f t="shared" ref="KC164" si="2561">KB164/$KB$10</f>
        <v>5.9062103929024085E-2</v>
      </c>
      <c r="KD164" s="714">
        <f t="shared" ref="KD164" si="2562">KD155+KD160</f>
        <v>241</v>
      </c>
      <c r="KE164" s="763">
        <f t="shared" ref="KE164" si="2563">KD164/$KD$10</f>
        <v>6.1136478944698119E-2</v>
      </c>
      <c r="KF164" s="714">
        <f t="shared" ref="KF164" si="2564">KF155+KF160</f>
        <v>224</v>
      </c>
      <c r="KG164" s="770">
        <f t="shared" ref="KG164" si="2565">KF164/$KF$10</f>
        <v>5.675196351659488E-2</v>
      </c>
      <c r="KH164" s="761" t="s">
        <v>144</v>
      </c>
      <c r="KI164" s="304">
        <f t="shared" si="2494"/>
        <v>0</v>
      </c>
      <c r="KJ164" s="431">
        <f t="shared" ref="KJ164" si="2566">KI164/KB162</f>
        <v>0</v>
      </c>
      <c r="KK164" s="304">
        <f t="shared" si="2496"/>
        <v>2</v>
      </c>
      <c r="KL164" s="422">
        <f t="shared" ref="KL164" si="2567">KK164/KD162</f>
        <v>5.3835800807537008E-4</v>
      </c>
      <c r="KM164" s="304">
        <f t="shared" si="2498"/>
        <v>0</v>
      </c>
      <c r="KN164" s="422">
        <f>KM164/KF162</f>
        <v>0</v>
      </c>
    </row>
    <row r="165" spans="1:300" ht="19.5" thickBot="1" x14ac:dyDescent="0.3">
      <c r="A165" s="734"/>
      <c r="B165" s="437"/>
      <c r="C165" s="26">
        <f>SUM(C158:C164)</f>
        <v>0</v>
      </c>
      <c r="D165" s="27">
        <f>SUM(D158:D164)</f>
        <v>0</v>
      </c>
      <c r="E165" s="27"/>
      <c r="F165" s="27"/>
      <c r="G165" s="27">
        <f>SUM(G158:G164)</f>
        <v>2679</v>
      </c>
      <c r="H165" s="28">
        <f>((G165+I165)/7)/E164</f>
        <v>0.68672951414068162</v>
      </c>
      <c r="I165" s="27">
        <f>SUM(I158:I164)</f>
        <v>162</v>
      </c>
      <c r="J165" s="28">
        <f>(I165/(I165+G165))</f>
        <v>5.7022175290390706E-2</v>
      </c>
      <c r="K165" s="27"/>
      <c r="L165" s="27"/>
      <c r="M165" s="29" t="e">
        <f>M163/M162*100-100</f>
        <v>#DIV/0!</v>
      </c>
      <c r="N165" s="60" t="e">
        <f>N163/N162*100-100</f>
        <v>#DIV/0!</v>
      </c>
      <c r="O165" s="26">
        <f>SUM(O158:O164)</f>
        <v>3</v>
      </c>
      <c r="P165" s="27">
        <f>SUM(P158:P164)</f>
        <v>0</v>
      </c>
      <c r="Q165" s="27"/>
      <c r="R165" s="27"/>
      <c r="S165" s="27">
        <f>SUM(S158:S164)</f>
        <v>2510</v>
      </c>
      <c r="T165" s="28">
        <f>((S165+U165)/7)/Q164</f>
        <v>0.63521261347348301</v>
      </c>
      <c r="U165" s="27">
        <f>SUM(U158:U164)</f>
        <v>149</v>
      </c>
      <c r="V165" s="28">
        <f>(U165/(U165+S165))</f>
        <v>5.6036103798420459E-2</v>
      </c>
      <c r="W165" s="27"/>
      <c r="X165" s="27"/>
      <c r="Y165" s="29" t="e">
        <f>Y163/Y162*100-100</f>
        <v>#DIV/0!</v>
      </c>
      <c r="Z165" s="60" t="e">
        <f>Z163/Z162*100-100</f>
        <v>#DIV/0!</v>
      </c>
      <c r="AA165" s="26">
        <f>SUM(AA158:AA164)</f>
        <v>1</v>
      </c>
      <c r="AB165" s="27">
        <f>SUM(AB158:AB164)</f>
        <v>0</v>
      </c>
      <c r="AC165" s="27"/>
      <c r="AD165" s="27"/>
      <c r="AE165" s="27">
        <f>SUM(AE158:AE164)</f>
        <v>2474</v>
      </c>
      <c r="AF165" s="28">
        <f>((AE165+AG165)/7)/AC164</f>
        <v>0.62761904761904763</v>
      </c>
      <c r="AG165" s="27">
        <f>SUM(AG158:AG164)</f>
        <v>162</v>
      </c>
      <c r="AH165" s="28">
        <f>(AG165/(AG165+AE165))</f>
        <v>6.1456752655538696E-2</v>
      </c>
      <c r="AI165" s="27"/>
      <c r="AJ165" s="27"/>
      <c r="AK165" s="29" t="e">
        <f>AK163/AK162*100-100</f>
        <v>#DIV/0!</v>
      </c>
      <c r="AL165" s="60" t="e">
        <f>AL163/AL162*100-100</f>
        <v>#DIV/0!</v>
      </c>
      <c r="AM165" s="26">
        <f>SUM(AM158:AM164)</f>
        <v>11</v>
      </c>
      <c r="AN165" s="27">
        <f>SUM(AN158:AN164)</f>
        <v>0</v>
      </c>
      <c r="AO165" s="27"/>
      <c r="AP165" s="27"/>
      <c r="AQ165" s="27">
        <f>SUM(AQ158:AQ164)</f>
        <v>489</v>
      </c>
      <c r="AR165" s="28">
        <f>((AQ165+AS165)/7)/AO164</f>
        <v>0.51603498542274051</v>
      </c>
      <c r="AS165" s="27">
        <f>SUM(AS158:AS164)</f>
        <v>42</v>
      </c>
      <c r="AT165" s="28">
        <f>(AS165/(AS165+AQ165))</f>
        <v>7.909604519774012E-2</v>
      </c>
      <c r="AU165" s="27"/>
      <c r="AV165" s="27"/>
      <c r="AW165" s="29" t="e">
        <f>AW163/AW162*100-100</f>
        <v>#DIV/0!</v>
      </c>
      <c r="AX165" s="60" t="e">
        <f>AX163/AX162*100-100</f>
        <v>#DIV/0!</v>
      </c>
      <c r="AY165" s="26">
        <f>SUM(AY158:AY164)</f>
        <v>3</v>
      </c>
      <c r="AZ165" s="27">
        <f>SUM(AZ158:AZ164)</f>
        <v>0</v>
      </c>
      <c r="BA165" s="27"/>
      <c r="BB165" s="27"/>
      <c r="BC165" s="27">
        <f>SUM(BC158:BC164)</f>
        <v>2596</v>
      </c>
      <c r="BD165" s="28">
        <f>((BC165+BE165)/7)/BA164</f>
        <v>0.66295399515738507</v>
      </c>
      <c r="BE165" s="27">
        <f>SUM(BE158:BE164)</f>
        <v>142</v>
      </c>
      <c r="BF165" s="28">
        <f>(BE165/(BE165+BC165))</f>
        <v>5.1862673484295109E-2</v>
      </c>
      <c r="BG165" s="27"/>
      <c r="BH165" s="27"/>
      <c r="BI165" s="29" t="e">
        <f>BI163/BI162*100-100</f>
        <v>#DIV/0!</v>
      </c>
      <c r="BJ165" s="60" t="e">
        <f>BJ163/BJ162*100-100</f>
        <v>#DIV/0!</v>
      </c>
      <c r="BK165" s="26">
        <f>SUM(BK158:BK164)</f>
        <v>0</v>
      </c>
      <c r="BL165" s="27">
        <f>SUM(BL158:BL164)</f>
        <v>0</v>
      </c>
      <c r="BM165" s="27"/>
      <c r="BN165" s="27"/>
      <c r="BO165" s="27">
        <f>SUM(BO158:BO164)</f>
        <v>2519</v>
      </c>
      <c r="BP165" s="28">
        <f>((BO165+BQ165)/7)/BM164</f>
        <v>0.63481392557022809</v>
      </c>
      <c r="BQ165" s="27">
        <f>SUM(BQ158:BQ164)</f>
        <v>125</v>
      </c>
      <c r="BR165" s="28">
        <f>(BQ165/(BQ165+BO165))</f>
        <v>4.7276853252647501E-2</v>
      </c>
      <c r="BS165" s="27"/>
      <c r="BT165" s="27"/>
      <c r="BU165" s="29" t="e">
        <f>BU163/BU162*100-100</f>
        <v>#DIV/0!</v>
      </c>
      <c r="BV165" s="60" t="e">
        <f>BV163/BV162*100-100</f>
        <v>#DIV/0!</v>
      </c>
      <c r="BW165" s="26">
        <f>SUM(BW158:BW164)</f>
        <v>1</v>
      </c>
      <c r="BX165" s="27">
        <f>SUM(BX158:BX164)</f>
        <v>0</v>
      </c>
      <c r="BY165" s="27"/>
      <c r="BZ165" s="27"/>
      <c r="CA165" s="27">
        <f>SUM(CA158:CA164)</f>
        <v>2397</v>
      </c>
      <c r="CB165" s="28">
        <f>((CA165+CC165)/7)/BY164</f>
        <v>0.6393521875755378</v>
      </c>
      <c r="CC165" s="27">
        <f>SUM(CC158:CC164)</f>
        <v>248</v>
      </c>
      <c r="CD165" s="28">
        <f>(CC165/(CC165+CA165))</f>
        <v>9.3761814744801511E-2</v>
      </c>
      <c r="CE165" s="27"/>
      <c r="CF165" s="27"/>
      <c r="CG165" s="29" t="e">
        <f>CG163/CG162*100-100</f>
        <v>#DIV/0!</v>
      </c>
      <c r="CH165" s="60" t="e">
        <f>CH163/CH162*100-100</f>
        <v>#DIV/0!</v>
      </c>
      <c r="CI165" s="26">
        <f>SUM(CI158:CI164)</f>
        <v>3</v>
      </c>
      <c r="CJ165" s="27">
        <f>SUM(CJ158:CJ164)</f>
        <v>0</v>
      </c>
      <c r="CK165" s="27"/>
      <c r="CL165" s="27"/>
      <c r="CM165" s="27">
        <f>SUM(CM158:CM164)</f>
        <v>2391</v>
      </c>
      <c r="CN165" s="28">
        <f>((CM165+CO165)/7)/CK164</f>
        <v>0.63076923076923075</v>
      </c>
      <c r="CO165" s="27">
        <f>SUM(CO158:CO164)</f>
        <v>192</v>
      </c>
      <c r="CP165" s="28">
        <f>(CO165/(CO165+CM165))</f>
        <v>7.4332171893147503E-2</v>
      </c>
      <c r="CQ165" s="27"/>
      <c r="CR165" s="27"/>
      <c r="CS165" s="29" t="e">
        <f>CS163/CS162*100-100</f>
        <v>#DIV/0!</v>
      </c>
      <c r="CT165" s="60" t="e">
        <f>CT163/CT162*100-100</f>
        <v>#DIV/0!</v>
      </c>
      <c r="CU165" s="26">
        <f>SUM(CU158:CU164)</f>
        <v>2</v>
      </c>
      <c r="CV165" s="27">
        <f>SUM(CV158:CV164)</f>
        <v>0</v>
      </c>
      <c r="CW165" s="27"/>
      <c r="CX165" s="27"/>
      <c r="CY165" s="27">
        <f>SUM(CY158:CY164)</f>
        <v>2417</v>
      </c>
      <c r="CZ165" s="28">
        <f>((CY165+DA165)/7)/CW164</f>
        <v>0.62813706563706562</v>
      </c>
      <c r="DA165" s="27">
        <f>SUM(DA158:DA164)</f>
        <v>186</v>
      </c>
      <c r="DB165" s="28">
        <f>(DA165/(DA165+CY165))</f>
        <v>7.1456012293507495E-2</v>
      </c>
      <c r="DC165" s="27"/>
      <c r="DD165" s="27"/>
      <c r="DE165" s="29" t="e">
        <f>DE163/DE162*100-100</f>
        <v>#DIV/0!</v>
      </c>
      <c r="DF165" s="60" t="e">
        <f>DF163/DF162*100-100</f>
        <v>#DIV/0!</v>
      </c>
      <c r="DG165" s="26">
        <f>SUM(DG158:DG164)</f>
        <v>2</v>
      </c>
      <c r="DH165" s="27">
        <f>SUM(DH158:DH164)</f>
        <v>0</v>
      </c>
      <c r="DI165" s="27"/>
      <c r="DJ165" s="27"/>
      <c r="DK165" s="27">
        <f>SUM(DK158:DK164)</f>
        <v>2436</v>
      </c>
      <c r="DL165" s="28">
        <f>((DK165+DM165)/7)/DI164</f>
        <v>0.63526860997350032</v>
      </c>
      <c r="DM165" s="27">
        <f>SUM(DM158:DM164)</f>
        <v>201</v>
      </c>
      <c r="DN165" s="28">
        <f>(DM165/(DM165+DK165))</f>
        <v>7.6222980659840733E-2</v>
      </c>
      <c r="DO165" s="27"/>
      <c r="DP165" s="27"/>
      <c r="DQ165" s="29" t="e">
        <f>DQ163/DQ162*100-100</f>
        <v>#DIV/0!</v>
      </c>
      <c r="DR165" s="60" t="e">
        <f>DR163/DR162*100-100</f>
        <v>#DIV/0!</v>
      </c>
      <c r="DS165" s="26">
        <f>SUM(DS158:DS164)</f>
        <v>2</v>
      </c>
      <c r="DT165" s="27">
        <f>SUM(DT158:DT164)</f>
        <v>1</v>
      </c>
      <c r="DU165" s="27"/>
      <c r="DV165" s="27"/>
      <c r="DW165" s="27">
        <f>SUM(DW158:DW164)</f>
        <v>571</v>
      </c>
      <c r="DX165" s="28">
        <f>((DW165+DY165)/7)/DU164</f>
        <v>0.58241758241758246</v>
      </c>
      <c r="DY165" s="27">
        <f>SUM(DY158:DY164)</f>
        <v>65</v>
      </c>
      <c r="DZ165" s="28">
        <f>(DY165/(DY165+DW165))</f>
        <v>0.10220125786163523</v>
      </c>
      <c r="EA165" s="27"/>
      <c r="EB165" s="27"/>
      <c r="EC165" s="29" t="e">
        <f>EC163/EC162*100-100</f>
        <v>#DIV/0!</v>
      </c>
      <c r="ED165" s="60" t="e">
        <f>ED163/ED162*100-100</f>
        <v>#DIV/0!</v>
      </c>
      <c r="EE165" s="26">
        <f>SUM(EE158:EE164)</f>
        <v>1</v>
      </c>
      <c r="EF165" s="27">
        <f>SUM(EF158:EF164)</f>
        <v>0</v>
      </c>
      <c r="EG165" s="27"/>
      <c r="EH165" s="27"/>
      <c r="EI165" s="27">
        <f>SUM(EI158:EI164)</f>
        <v>2469</v>
      </c>
      <c r="EJ165" s="28">
        <f>((EI165+EK165)/7)/EG164</f>
        <v>0.63725256379680417</v>
      </c>
      <c r="EK165" s="27">
        <f>SUM(EK158:EK164)</f>
        <v>203</v>
      </c>
      <c r="EL165" s="28">
        <f>(EK165/(EK165+EI165))</f>
        <v>7.5973053892215564E-2</v>
      </c>
      <c r="EM165" s="27"/>
      <c r="EN165" s="27"/>
      <c r="EO165" s="29" t="e">
        <f>EO163/EO162*100-100</f>
        <v>#DIV/0!</v>
      </c>
      <c r="EP165" s="60" t="e">
        <f>EP163/EP162*100-100</f>
        <v>#DIV/0!</v>
      </c>
      <c r="EQ165" s="26">
        <f>SUM(EQ158:EQ164)</f>
        <v>2</v>
      </c>
      <c r="ER165" s="27">
        <f>SUM(ER158:ER164)</f>
        <v>0</v>
      </c>
      <c r="ES165" s="27"/>
      <c r="ET165" s="27"/>
      <c r="EU165" s="27">
        <f>SUM(EU158:EU164)</f>
        <v>2486</v>
      </c>
      <c r="EV165" s="28">
        <f>((EU165+EW165)/7)/ES164</f>
        <v>0.63408093612871763</v>
      </c>
      <c r="EW165" s="27">
        <f>SUM(EW158:EW164)</f>
        <v>115</v>
      </c>
      <c r="EX165" s="28">
        <f>(EW165/(EW165+EU165))</f>
        <v>4.4213763936947328E-2</v>
      </c>
      <c r="EY165" s="27"/>
      <c r="EZ165" s="27"/>
      <c r="FA165" s="29" t="e">
        <f>FA163/FA162*100-100</f>
        <v>#DIV/0!</v>
      </c>
      <c r="FB165" s="60" t="e">
        <f>FB163/FB162*100-100</f>
        <v>#DIV/0!</v>
      </c>
      <c r="FC165" s="26">
        <f>SUM(FC158:FC164)</f>
        <v>2</v>
      </c>
      <c r="FD165" s="27">
        <f>SUM(FD158:FD164)</f>
        <v>0</v>
      </c>
      <c r="FE165" s="27"/>
      <c r="FF165" s="27"/>
      <c r="FG165" s="27">
        <f>SUM(FG158:FG164)</f>
        <v>2511</v>
      </c>
      <c r="FH165" s="28">
        <f>((FG165+FI165)/7)/FE164</f>
        <v>0.64430992736077486</v>
      </c>
      <c r="FI165" s="27">
        <f>SUM(FI158:FI164)</f>
        <v>150</v>
      </c>
      <c r="FJ165" s="28">
        <f>(FI165/(FI165+FG165))</f>
        <v>5.6369785794813977E-2</v>
      </c>
      <c r="FK165" s="27"/>
      <c r="FL165" s="27"/>
      <c r="FM165" s="29" t="e">
        <f>FM163/FM162*100-100</f>
        <v>#DIV/0!</v>
      </c>
      <c r="FN165" s="60" t="e">
        <f>FN163/FN162*100-100</f>
        <v>#DIV/0!</v>
      </c>
      <c r="FO165" s="26">
        <f>SUM(FO158:FO164)</f>
        <v>1</v>
      </c>
      <c r="FP165" s="27">
        <f>SUM(FP158:FP164)</f>
        <v>0</v>
      </c>
      <c r="FQ165" s="27"/>
      <c r="FR165" s="27"/>
      <c r="FS165" s="27">
        <f>SUM(FS158:FS164)</f>
        <v>2423</v>
      </c>
      <c r="FT165" s="28">
        <f>((FS165+FU165)/7)/FQ164</f>
        <v>0.62577123872804941</v>
      </c>
      <c r="FU165" s="27">
        <f>SUM(FU158:FU164)</f>
        <v>214</v>
      </c>
      <c r="FV165" s="28">
        <f>(FU165/(FU165+FS165))</f>
        <v>8.1152825180128937E-2</v>
      </c>
      <c r="FW165" s="27"/>
      <c r="FX165" s="27"/>
      <c r="FY165" s="29" t="e">
        <f>FY163/FY162*100-100</f>
        <v>#DIV/0!</v>
      </c>
      <c r="FZ165" s="60" t="e">
        <f>FZ163/FZ162*100-100</f>
        <v>#DIV/0!</v>
      </c>
      <c r="GA165" s="26">
        <f>SUM(GA158:GA164)</f>
        <v>0</v>
      </c>
      <c r="GB165" s="27">
        <f>SUM(GB158:GB164)</f>
        <v>0</v>
      </c>
      <c r="GC165" s="27"/>
      <c r="GD165" s="27"/>
      <c r="GE165" s="27">
        <f>SUM(GE158:GE164)</f>
        <v>2548</v>
      </c>
      <c r="GF165" s="28">
        <f>((GE165+GG165)/7)/GC164</f>
        <v>0.64309444708115804</v>
      </c>
      <c r="GG165" s="27">
        <f>SUM(GG158:GG164)</f>
        <v>162</v>
      </c>
      <c r="GH165" s="28">
        <f>(GG165/(GG165+GE165))</f>
        <v>5.9778597785977862E-2</v>
      </c>
      <c r="GI165" s="27"/>
      <c r="GJ165" s="27"/>
      <c r="GK165" s="29" t="e">
        <f>GK163/GK162*100-100</f>
        <v>#DIV/0!</v>
      </c>
      <c r="GL165" s="60" t="e">
        <f>GL163/GL162*100-100</f>
        <v>#DIV/0!</v>
      </c>
      <c r="GM165" s="26">
        <f>SUM(GM158:GM164)</f>
        <v>1</v>
      </c>
      <c r="GN165" s="27">
        <f>SUM(GN158:GN164)</f>
        <v>0</v>
      </c>
      <c r="GO165" s="27"/>
      <c r="GP165" s="27"/>
      <c r="GQ165" s="27">
        <f>SUM(GQ158:GQ164)</f>
        <v>2618</v>
      </c>
      <c r="GR165" s="28">
        <f>((GQ165+GS165)/7)/GO164</f>
        <v>0.65262414685808434</v>
      </c>
      <c r="GS165" s="27">
        <f>SUM(GS158:GS164)</f>
        <v>155</v>
      </c>
      <c r="GT165" s="28">
        <f>(GS165/(GS165+GQ165))</f>
        <v>5.5896141363144608E-2</v>
      </c>
      <c r="GU165" s="27"/>
      <c r="GV165" s="27"/>
      <c r="GW165" s="29" t="e">
        <f>GW163/GW162*100-100</f>
        <v>#DIV/0!</v>
      </c>
      <c r="GX165" s="60" t="e">
        <f>GX163/GX162*100-100</f>
        <v>#DIV/0!</v>
      </c>
      <c r="GY165" s="26">
        <f>SUM(GY158:GY164)</f>
        <v>8</v>
      </c>
      <c r="GZ165" s="27">
        <f>SUM(GZ158:GZ164)</f>
        <v>0</v>
      </c>
      <c r="HA165" s="27"/>
      <c r="HB165" s="27"/>
      <c r="HC165" s="27">
        <f>SUM(HC158:HC164)</f>
        <v>386</v>
      </c>
      <c r="HD165" s="28">
        <f>((HC165+HE165)/7)/HA164</f>
        <v>0.74924012158054709</v>
      </c>
      <c r="HE165" s="27">
        <f>SUM(HE158:HE164)</f>
        <v>107</v>
      </c>
      <c r="HF165" s="28">
        <f>(HE165/(HE165+HC165))</f>
        <v>0.21703853955375255</v>
      </c>
      <c r="HG165" s="27"/>
      <c r="HH165" s="27"/>
      <c r="HI165" s="29" t="e">
        <f>HI163/HI162*100-100</f>
        <v>#DIV/0!</v>
      </c>
      <c r="HJ165" s="60" t="e">
        <f>HJ163/HJ162*100-100</f>
        <v>#DIV/0!</v>
      </c>
      <c r="HK165" s="26">
        <f>SUM(HK158:HK164)</f>
        <v>1</v>
      </c>
      <c r="HL165" s="27">
        <f>SUM(HL158:HL164)</f>
        <v>0</v>
      </c>
      <c r="HM165" s="27"/>
      <c r="HN165" s="27"/>
      <c r="HO165" s="27">
        <f>SUM(HO158:HO164)</f>
        <v>2528</v>
      </c>
      <c r="HP165" s="28">
        <f>((HO165+HQ165)/7)/HM164</f>
        <v>0.6319850362403554</v>
      </c>
      <c r="HQ165" s="27">
        <f>SUM(HQ158:HQ164)</f>
        <v>175</v>
      </c>
      <c r="HR165" s="28">
        <f>(HQ165/(HQ165+HO165))</f>
        <v>6.474287828338883E-2</v>
      </c>
      <c r="HS165" s="27"/>
      <c r="HT165" s="27"/>
      <c r="HU165" s="29" t="e">
        <f>HU163/HU162*100-100</f>
        <v>#DIV/0!</v>
      </c>
      <c r="HV165" s="60" t="e">
        <f>HV163/HV162*100-100</f>
        <v>#DIV/0!</v>
      </c>
      <c r="HW165" s="26">
        <f>SUM(HW158:HW164)</f>
        <v>1</v>
      </c>
      <c r="HX165" s="27">
        <f>SUM(HX158:HX164)</f>
        <v>0</v>
      </c>
      <c r="HY165" s="27"/>
      <c r="HZ165" s="27"/>
      <c r="IA165" s="27">
        <f>SUM(IA158:IA164)</f>
        <v>2623</v>
      </c>
      <c r="IB165" s="28">
        <f>((IA165+IC165)/7)/HY164</f>
        <v>0.65709539629805402</v>
      </c>
      <c r="IC165" s="27">
        <f>SUM(IC158:IC164)</f>
        <v>146</v>
      </c>
      <c r="ID165" s="28">
        <f>(IC165/(IC165+IA165))</f>
        <v>5.27266161068978E-2</v>
      </c>
      <c r="IE165" s="27"/>
      <c r="IF165" s="27"/>
      <c r="IG165" s="29" t="e">
        <f>IG163/IG162*100-100</f>
        <v>#DIV/0!</v>
      </c>
      <c r="IH165" s="60" t="e">
        <f>IH163/IH162*100-100</f>
        <v>#DIV/0!</v>
      </c>
      <c r="II165" s="26">
        <f>SUM(II158:II164)</f>
        <v>1</v>
      </c>
      <c r="IJ165" s="27">
        <f>SUM(IJ158:IJ164)</f>
        <v>0</v>
      </c>
      <c r="IK165" s="27"/>
      <c r="IL165" s="27"/>
      <c r="IM165" s="27">
        <f>SUM(IM158:IM164)</f>
        <v>2553</v>
      </c>
      <c r="IN165" s="28">
        <f>((IM165+IO165)/7)/IK164</f>
        <v>0.64580873671782768</v>
      </c>
      <c r="IO165" s="27">
        <f>SUM(IO158:IO164)</f>
        <v>182</v>
      </c>
      <c r="IP165" s="28">
        <f>(IO165/(IO165+IM165))</f>
        <v>6.6544789762340031E-2</v>
      </c>
      <c r="IQ165" s="27"/>
      <c r="IR165" s="27"/>
      <c r="IS165" s="29" t="e">
        <f>IS163/IS162*100-100</f>
        <v>#DIV/0!</v>
      </c>
      <c r="IT165" s="60" t="e">
        <f>IT163/IT162*100-100</f>
        <v>#DIV/0!</v>
      </c>
      <c r="IU165" s="26">
        <f>SUM(IU158:IU164)</f>
        <v>0</v>
      </c>
      <c r="IV165" s="27">
        <f>SUM(IV158:IV164)</f>
        <v>0</v>
      </c>
      <c r="IW165" s="27"/>
      <c r="IX165" s="27"/>
      <c r="IY165" s="27">
        <f>SUM(IY158:IY164)</f>
        <v>0</v>
      </c>
      <c r="IZ165" s="28" t="e">
        <f>((IY165+JA165)/7)/IW164</f>
        <v>#DIV/0!</v>
      </c>
      <c r="JA165" s="27">
        <f>SUM(JA158:JA164)</f>
        <v>0</v>
      </c>
      <c r="JB165" s="28" t="e">
        <f>(JA165/(JA165+IY165))</f>
        <v>#DIV/0!</v>
      </c>
      <c r="JC165" s="27"/>
      <c r="JD165" s="27"/>
      <c r="JE165" s="29" t="e">
        <f>JE163/JE162*100-100</f>
        <v>#DIV/0!</v>
      </c>
      <c r="JF165" s="60" t="e">
        <f>JF163/JF162*100-100</f>
        <v>#DIV/0!</v>
      </c>
      <c r="JG165" s="26">
        <f t="shared" si="2477"/>
        <v>46</v>
      </c>
      <c r="JH165" s="443">
        <f t="shared" si="2478"/>
        <v>1</v>
      </c>
      <c r="JI165" s="378">
        <f t="shared" ref="JI165:JJ165" si="2568">SUM(JI157:JI164)</f>
        <v>78083</v>
      </c>
      <c r="JJ165" s="27">
        <f t="shared" si="2568"/>
        <v>6919</v>
      </c>
      <c r="JK165" s="27">
        <f t="shared" si="2480"/>
        <v>49907</v>
      </c>
      <c r="JL165" s="80">
        <f t="shared" si="2481"/>
        <v>0.63915320876503212</v>
      </c>
      <c r="JM165" s="15">
        <f t="shared" si="2482"/>
        <v>3283</v>
      </c>
      <c r="JN165" s="48">
        <f t="shared" si="2483"/>
        <v>6.5782355180635979E-2</v>
      </c>
      <c r="JO165" s="49">
        <f t="shared" ref="JO165" si="2569">SUM(JO158:JO164)/7</f>
        <v>63.561428571428564</v>
      </c>
      <c r="JP165" s="50">
        <f t="shared" ref="JP165" si="2570">SUM(JP158:JP164)</f>
        <v>47005</v>
      </c>
      <c r="JQ165" s="397">
        <f t="shared" si="2245"/>
        <v>94.185184443064102</v>
      </c>
      <c r="JR165" s="50">
        <f t="shared" ref="JR165" si="2571">SUM(JR158:JR164)</f>
        <v>1349</v>
      </c>
      <c r="JS165" s="370">
        <f t="shared" si="2099"/>
        <v>0.41090466037161133</v>
      </c>
      <c r="JT165" s="58" t="e">
        <f t="shared" ref="JT165:JU165" si="2572">JT163/JT162*100-100</f>
        <v>#DIV/0!</v>
      </c>
      <c r="JU165" s="318" t="e">
        <f t="shared" si="2572"/>
        <v>#DIV/0!</v>
      </c>
      <c r="JV165" s="410">
        <f t="shared" ref="JV165" si="2573">SUM(G165,I165,S165,U165,AE165,AG165,AQ165,AS165,BC165,BE165,BO165,BQ165,CA165,CC165)/7/SUM(E164,Q164,AC164,AO164,BA164,BM164,BY164)</f>
        <v>0.64247229064039402</v>
      </c>
      <c r="JW165" s="411">
        <f t="shared" ref="JW165" si="2574">SUM(CM165,CO165,CY165,DA165,DK165,DM165,DW165,DY165,EI165,EK165,EU165,EW165,FG165,FI165)/7/SUM(CK164,CW164,DI164,DU164,EG164,ES164,FE164)</f>
        <v>0.63276334581387261</v>
      </c>
      <c r="JX165" s="412">
        <f t="shared" ref="JX165" si="2575">SUM(FS165,FU165,GE165,GG165,GQ165,GS165,HC165,HE165,HO165,HQ165,IA165,IC165,IM165,IO165,)/7/SUM(FQ164,GC164,GO164,HA164,HM164,HY164,IK164)</f>
        <v>0.64540884847089519</v>
      </c>
      <c r="JY165" s="744"/>
      <c r="JZ165" s="691"/>
      <c r="KA165" s="747"/>
      <c r="KB165" s="762"/>
      <c r="KC165" s="764"/>
      <c r="KD165" s="769"/>
      <c r="KE165" s="764"/>
      <c r="KF165" s="769"/>
      <c r="KG165" s="771"/>
      <c r="KH165" s="772"/>
      <c r="KI165" s="418">
        <f t="shared" ref="KI165" si="2576">SUM(KI158:KI164)</f>
        <v>16</v>
      </c>
      <c r="KJ165" s="432">
        <f t="shared" ref="KJ165" si="2577">KI165/KB162</f>
        <v>4.2883945322969713E-3</v>
      </c>
      <c r="KK165" s="418">
        <f t="shared" ref="KK165" si="2578">SUM(KK158:KK164)</f>
        <v>14</v>
      </c>
      <c r="KL165" s="426">
        <f t="shared" ref="KL165" si="2579">KK165/KD162</f>
        <v>3.7685060565275908E-3</v>
      </c>
      <c r="KM165" s="418">
        <f t="shared" ref="KM165" si="2580">SUM(KM158:KM164)</f>
        <v>13</v>
      </c>
      <c r="KN165" s="426">
        <f>KM165/KF162</f>
        <v>3.4796573875802996E-3</v>
      </c>
    </row>
    <row r="166" spans="1:300" ht="21.75" thickBot="1" x14ac:dyDescent="0.3">
      <c r="A166" s="52"/>
      <c r="B166" s="437"/>
      <c r="C166" s="40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2"/>
      <c r="O166" s="40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2"/>
      <c r="AA166" s="40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2"/>
      <c r="AM166" s="40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2"/>
      <c r="AY166" s="40"/>
      <c r="AZ166" s="41"/>
      <c r="BA166" s="41"/>
      <c r="BB166" s="41"/>
      <c r="BC166" s="41"/>
      <c r="BD166" s="41"/>
      <c r="BE166" s="41"/>
      <c r="BF166" s="41"/>
      <c r="BG166" s="41"/>
      <c r="BH166" s="41"/>
      <c r="BI166" s="41"/>
      <c r="BJ166" s="42"/>
      <c r="BK166" s="40"/>
      <c r="BL166" s="41"/>
      <c r="BM166" s="41"/>
      <c r="BN166" s="41"/>
      <c r="BO166" s="41"/>
      <c r="BP166" s="41"/>
      <c r="BQ166" s="41"/>
      <c r="BR166" s="41"/>
      <c r="BS166" s="41"/>
      <c r="BT166" s="41"/>
      <c r="BU166" s="41"/>
      <c r="BV166" s="42"/>
      <c r="BW166" s="40"/>
      <c r="BX166" s="41"/>
      <c r="BY166" s="41"/>
      <c r="BZ166" s="41"/>
      <c r="CA166" s="41"/>
      <c r="CB166" s="41"/>
      <c r="CC166" s="41"/>
      <c r="CD166" s="41"/>
      <c r="CE166" s="41"/>
      <c r="CF166" s="41"/>
      <c r="CG166" s="41"/>
      <c r="CH166" s="42"/>
      <c r="CI166" s="40"/>
      <c r="CJ166" s="41"/>
      <c r="CK166" s="41"/>
      <c r="CL166" s="41"/>
      <c r="CM166" s="41"/>
      <c r="CN166" s="41"/>
      <c r="CO166" s="41"/>
      <c r="CP166" s="41"/>
      <c r="CQ166" s="41"/>
      <c r="CR166" s="41"/>
      <c r="CS166" s="41"/>
      <c r="CT166" s="42"/>
      <c r="CU166" s="40"/>
      <c r="CV166" s="41"/>
      <c r="CW166" s="41"/>
      <c r="CX166" s="41"/>
      <c r="CY166" s="41"/>
      <c r="CZ166" s="41"/>
      <c r="DA166" s="41"/>
      <c r="DB166" s="41"/>
      <c r="DC166" s="41"/>
      <c r="DD166" s="41"/>
      <c r="DE166" s="41"/>
      <c r="DF166" s="42"/>
      <c r="DG166" s="40"/>
      <c r="DH166" s="41"/>
      <c r="DI166" s="41"/>
      <c r="DJ166" s="41"/>
      <c r="DK166" s="41"/>
      <c r="DL166" s="41"/>
      <c r="DM166" s="41"/>
      <c r="DN166" s="41"/>
      <c r="DO166" s="41"/>
      <c r="DP166" s="41"/>
      <c r="DQ166" s="41"/>
      <c r="DR166" s="42"/>
      <c r="DS166" s="40"/>
      <c r="DT166" s="41"/>
      <c r="DU166" s="41"/>
      <c r="DV166" s="41"/>
      <c r="DW166" s="41"/>
      <c r="DX166" s="41"/>
      <c r="DY166" s="41"/>
      <c r="DZ166" s="41"/>
      <c r="EA166" s="41"/>
      <c r="EB166" s="41"/>
      <c r="EC166" s="41"/>
      <c r="ED166" s="42"/>
      <c r="EE166" s="40"/>
      <c r="EF166" s="41"/>
      <c r="EG166" s="41"/>
      <c r="EH166" s="41"/>
      <c r="EI166" s="41"/>
      <c r="EJ166" s="41"/>
      <c r="EK166" s="41"/>
      <c r="EL166" s="41"/>
      <c r="EM166" s="41"/>
      <c r="EN166" s="41"/>
      <c r="EO166" s="41"/>
      <c r="EP166" s="42"/>
      <c r="EQ166" s="40"/>
      <c r="ER166" s="41"/>
      <c r="ES166" s="41"/>
      <c r="ET166" s="41"/>
      <c r="EU166" s="41"/>
      <c r="EV166" s="41"/>
      <c r="EW166" s="41"/>
      <c r="EX166" s="41"/>
      <c r="EY166" s="41"/>
      <c r="EZ166" s="41"/>
      <c r="FA166" s="41"/>
      <c r="FB166" s="42"/>
      <c r="FC166" s="40"/>
      <c r="FD166" s="41"/>
      <c r="FE166" s="41"/>
      <c r="FF166" s="41"/>
      <c r="FG166" s="41"/>
      <c r="FH166" s="41"/>
      <c r="FI166" s="41"/>
      <c r="FJ166" s="41"/>
      <c r="FK166" s="41"/>
      <c r="FL166" s="41"/>
      <c r="FM166" s="41"/>
      <c r="FN166" s="42"/>
      <c r="FO166" s="40"/>
      <c r="FP166" s="41"/>
      <c r="FQ166" s="41"/>
      <c r="FR166" s="41"/>
      <c r="FS166" s="41"/>
      <c r="FT166" s="41"/>
      <c r="FU166" s="41"/>
      <c r="FV166" s="41"/>
      <c r="FW166" s="41"/>
      <c r="FX166" s="41"/>
      <c r="FY166" s="41"/>
      <c r="FZ166" s="42"/>
      <c r="GA166" s="40"/>
      <c r="GB166" s="41"/>
      <c r="GC166" s="41"/>
      <c r="GD166" s="41"/>
      <c r="GE166" s="41"/>
      <c r="GF166" s="41"/>
      <c r="GG166" s="41"/>
      <c r="GH166" s="41"/>
      <c r="GI166" s="41"/>
      <c r="GJ166" s="41"/>
      <c r="GK166" s="41"/>
      <c r="GL166" s="42"/>
      <c r="GM166" s="40"/>
      <c r="GN166" s="41"/>
      <c r="GO166" s="41"/>
      <c r="GP166" s="41"/>
      <c r="GQ166" s="41"/>
      <c r="GR166" s="41"/>
      <c r="GS166" s="41"/>
      <c r="GT166" s="41"/>
      <c r="GU166" s="41"/>
      <c r="GV166" s="41"/>
      <c r="GW166" s="41"/>
      <c r="GX166" s="42"/>
      <c r="GY166" s="40"/>
      <c r="GZ166" s="41"/>
      <c r="HA166" s="41"/>
      <c r="HB166" s="41"/>
      <c r="HC166" s="41"/>
      <c r="HD166" s="41"/>
      <c r="HE166" s="41"/>
      <c r="HF166" s="41"/>
      <c r="HG166" s="41"/>
      <c r="HH166" s="41"/>
      <c r="HI166" s="41"/>
      <c r="HJ166" s="42"/>
      <c r="HK166" s="40"/>
      <c r="HL166" s="41"/>
      <c r="HM166" s="41"/>
      <c r="HN166" s="41"/>
      <c r="HO166" s="41"/>
      <c r="HP166" s="41"/>
      <c r="HQ166" s="41"/>
      <c r="HR166" s="41"/>
      <c r="HS166" s="41"/>
      <c r="HT166" s="41"/>
      <c r="HU166" s="41"/>
      <c r="HV166" s="42"/>
      <c r="HW166" s="40"/>
      <c r="HX166" s="41"/>
      <c r="HY166" s="41"/>
      <c r="HZ166" s="41"/>
      <c r="IA166" s="41"/>
      <c r="IB166" s="41"/>
      <c r="IC166" s="41"/>
      <c r="ID166" s="41"/>
      <c r="IE166" s="41"/>
      <c r="IF166" s="41"/>
      <c r="IG166" s="41"/>
      <c r="IH166" s="42"/>
      <c r="II166" s="40"/>
      <c r="IJ166" s="41"/>
      <c r="IK166" s="41"/>
      <c r="IL166" s="41"/>
      <c r="IM166" s="41"/>
      <c r="IN166" s="41"/>
      <c r="IO166" s="41"/>
      <c r="IP166" s="41"/>
      <c r="IQ166" s="41"/>
      <c r="IR166" s="41"/>
      <c r="IS166" s="41"/>
      <c r="IT166" s="42"/>
      <c r="IU166" s="40"/>
      <c r="IV166" s="41"/>
      <c r="IW166" s="41"/>
      <c r="IX166" s="41"/>
      <c r="IY166" s="41"/>
      <c r="IZ166" s="41"/>
      <c r="JA166" s="41"/>
      <c r="JB166" s="41"/>
      <c r="JC166" s="41"/>
      <c r="JD166" s="41"/>
      <c r="JE166" s="41"/>
      <c r="JF166" s="42"/>
      <c r="JG166" s="444">
        <f t="shared" ref="JG166" si="2581">JG165/JI158</f>
        <v>4.1166994809378916E-3</v>
      </c>
      <c r="JH166" s="445">
        <f t="shared" ref="JH166" si="2582">JH165/JJ155</f>
        <v>1.0111223458038423E-3</v>
      </c>
      <c r="JI166" s="3"/>
      <c r="JJ166" s="4"/>
      <c r="JK166" s="4"/>
      <c r="JL166" s="374"/>
      <c r="JM166" s="4"/>
      <c r="JN166" s="4"/>
      <c r="JO166" s="4"/>
      <c r="JP166" s="375"/>
      <c r="JQ166" s="4"/>
      <c r="JR166" s="4"/>
      <c r="JS166" s="376"/>
      <c r="JT166" s="4"/>
      <c r="JU166" s="400"/>
      <c r="JV166" s="701"/>
      <c r="JW166" s="702"/>
      <c r="JX166" s="703"/>
      <c r="JY166" s="639"/>
      <c r="JZ166" s="640"/>
      <c r="KA166" s="641"/>
      <c r="KB166" s="752"/>
      <c r="KC166" s="753"/>
      <c r="KD166" s="753"/>
      <c r="KE166" s="753"/>
      <c r="KF166" s="753"/>
      <c r="KG166" s="753"/>
      <c r="KH166" s="754"/>
      <c r="KI166" s="416"/>
      <c r="KJ166" s="420"/>
      <c r="KK166" s="416"/>
      <c r="KL166" s="417"/>
      <c r="KM166" s="416"/>
      <c r="KN166" s="417"/>
    </row>
    <row r="167" spans="1:300" x14ac:dyDescent="0.25">
      <c r="A167" s="736">
        <v>43</v>
      </c>
      <c r="B167" s="435">
        <f>B164+1</f>
        <v>45722</v>
      </c>
      <c r="C167" s="32">
        <v>1</v>
      </c>
      <c r="D167" s="33"/>
      <c r="E167" s="33">
        <f>E164-C167</f>
        <v>590</v>
      </c>
      <c r="F167" s="33">
        <f>F164-D167</f>
        <v>54</v>
      </c>
      <c r="G167" s="33">
        <v>368</v>
      </c>
      <c r="H167" s="34">
        <f t="shared" ref="H167:H173" si="2583">((G167+I167)/E167)</f>
        <v>0.65762711864406775</v>
      </c>
      <c r="I167" s="33">
        <v>20</v>
      </c>
      <c r="J167" s="34">
        <f t="shared" ref="J167:J173" si="2584">I167/(G167+I167)</f>
        <v>5.1546391752577317E-2</v>
      </c>
      <c r="K167" s="35"/>
      <c r="L167" s="33"/>
      <c r="M167" s="33"/>
      <c r="N167" s="36"/>
      <c r="O167" s="32">
        <v>1</v>
      </c>
      <c r="P167" s="33"/>
      <c r="Q167" s="33">
        <f>Q164-O167</f>
        <v>597</v>
      </c>
      <c r="R167" s="33">
        <f>R164-P167</f>
        <v>55</v>
      </c>
      <c r="S167" s="33">
        <v>330</v>
      </c>
      <c r="T167" s="34">
        <f t="shared" ref="T167:T173" si="2585">((S167+U167)/Q167)</f>
        <v>0.59463986599664986</v>
      </c>
      <c r="U167" s="33">
        <v>25</v>
      </c>
      <c r="V167" s="34">
        <f t="shared" ref="V167:V173" si="2586">U167/(S167+U167)</f>
        <v>7.0422535211267609E-2</v>
      </c>
      <c r="W167" s="35"/>
      <c r="X167" s="33"/>
      <c r="Y167" s="33"/>
      <c r="Z167" s="36"/>
      <c r="AA167" s="32">
        <v>2</v>
      </c>
      <c r="AB167" s="33"/>
      <c r="AC167" s="33">
        <f>AC164-AA167</f>
        <v>598</v>
      </c>
      <c r="AD167" s="33">
        <f>AD164-AB167</f>
        <v>54</v>
      </c>
      <c r="AE167" s="33">
        <v>332</v>
      </c>
      <c r="AF167" s="34">
        <f t="shared" ref="AF167:AF173" si="2587">((AE167+AG167)/AC167)</f>
        <v>0.59364548494983282</v>
      </c>
      <c r="AG167" s="33">
        <v>23</v>
      </c>
      <c r="AH167" s="34">
        <f t="shared" ref="AH167:AH173" si="2588">AG167/(AE167+AG167)</f>
        <v>6.4788732394366194E-2</v>
      </c>
      <c r="AI167" s="35"/>
      <c r="AJ167" s="33"/>
      <c r="AK167" s="33"/>
      <c r="AL167" s="36"/>
      <c r="AM167" s="32">
        <v>2</v>
      </c>
      <c r="AN167" s="33"/>
      <c r="AO167" s="33">
        <f>AO164-AM167</f>
        <v>145</v>
      </c>
      <c r="AP167" s="33">
        <f>AP164-AN167</f>
        <v>13</v>
      </c>
      <c r="AQ167" s="33">
        <v>63</v>
      </c>
      <c r="AR167" s="34">
        <f t="shared" ref="AR167:AR173" si="2589">((AQ167+AS167)/AO167)</f>
        <v>0.46206896551724136</v>
      </c>
      <c r="AS167" s="33">
        <v>4</v>
      </c>
      <c r="AT167" s="34">
        <f t="shared" ref="AT167:AT173" si="2590">AS167/(AQ167+AS167)</f>
        <v>5.9701492537313432E-2</v>
      </c>
      <c r="AU167" s="35"/>
      <c r="AV167" s="33"/>
      <c r="AW167" s="33"/>
      <c r="AX167" s="36"/>
      <c r="AY167" s="32"/>
      <c r="AZ167" s="33"/>
      <c r="BA167" s="33">
        <f>BA164-AY167</f>
        <v>590</v>
      </c>
      <c r="BB167" s="33">
        <f>BB164-AZ167</f>
        <v>55</v>
      </c>
      <c r="BC167" s="33">
        <v>389</v>
      </c>
      <c r="BD167" s="34">
        <f t="shared" ref="BD167:BD173" si="2591">((BC167+BE167)/BA167)</f>
        <v>0.6932203389830508</v>
      </c>
      <c r="BE167" s="33">
        <v>20</v>
      </c>
      <c r="BF167" s="34">
        <f t="shared" ref="BF167:BF173" si="2592">BE167/(BC167+BE167)</f>
        <v>4.8899755501222497E-2</v>
      </c>
      <c r="BG167" s="35"/>
      <c r="BH167" s="33"/>
      <c r="BI167" s="33"/>
      <c r="BJ167" s="36"/>
      <c r="BK167" s="32"/>
      <c r="BL167" s="33"/>
      <c r="BM167" s="33">
        <f>BM164-BK167</f>
        <v>595</v>
      </c>
      <c r="BN167" s="33">
        <f>BN164-BL167</f>
        <v>53</v>
      </c>
      <c r="BO167" s="33">
        <v>359</v>
      </c>
      <c r="BP167" s="34">
        <f t="shared" ref="BP167:BP173" si="2593">((BO167+BQ167)/BM167)</f>
        <v>0.6386554621848739</v>
      </c>
      <c r="BQ167" s="33">
        <v>21</v>
      </c>
      <c r="BR167" s="34">
        <f t="shared" ref="BR167:BR173" si="2594">BQ167/(BO167+BQ167)</f>
        <v>5.526315789473684E-2</v>
      </c>
      <c r="BS167" s="35"/>
      <c r="BT167" s="33"/>
      <c r="BU167" s="33"/>
      <c r="BV167" s="36"/>
      <c r="BW167" s="32"/>
      <c r="BX167" s="33"/>
      <c r="BY167" s="33">
        <f>BY164-BW167</f>
        <v>591</v>
      </c>
      <c r="BZ167" s="33">
        <f>BZ164-BX167</f>
        <v>55</v>
      </c>
      <c r="CA167" s="33">
        <v>322</v>
      </c>
      <c r="CB167" s="34">
        <f t="shared" ref="CB167:CB173" si="2595">((CA167+CC167)/BY167)</f>
        <v>0.60744500846023686</v>
      </c>
      <c r="CC167" s="33">
        <v>37</v>
      </c>
      <c r="CD167" s="34">
        <f t="shared" ref="CD167:CD173" si="2596">CC167/(CA167+CC167)</f>
        <v>0.10306406685236769</v>
      </c>
      <c r="CE167" s="35"/>
      <c r="CF167" s="33"/>
      <c r="CG167" s="33"/>
      <c r="CH167" s="36"/>
      <c r="CI167" s="32"/>
      <c r="CJ167" s="33"/>
      <c r="CK167" s="33">
        <f>CK164-CI167</f>
        <v>585</v>
      </c>
      <c r="CL167" s="33">
        <f>CL164-CJ167</f>
        <v>51</v>
      </c>
      <c r="CM167" s="33">
        <v>349</v>
      </c>
      <c r="CN167" s="34">
        <f t="shared" ref="CN167:CN173" si="2597">((CM167+CO167)/CK167)</f>
        <v>0.63247863247863245</v>
      </c>
      <c r="CO167" s="33">
        <v>21</v>
      </c>
      <c r="CP167" s="34">
        <f t="shared" ref="CP167:CP173" si="2598">CO167/(CM167+CO167)</f>
        <v>5.675675675675676E-2</v>
      </c>
      <c r="CQ167" s="35"/>
      <c r="CR167" s="33"/>
      <c r="CS167" s="33"/>
      <c r="CT167" s="36"/>
      <c r="CU167" s="32"/>
      <c r="CV167" s="33"/>
      <c r="CW167" s="33">
        <f>CW164-CU167</f>
        <v>592</v>
      </c>
      <c r="CX167" s="33">
        <f>CX164-CV167</f>
        <v>49</v>
      </c>
      <c r="CY167" s="33">
        <v>350</v>
      </c>
      <c r="CZ167" s="34">
        <f t="shared" ref="CZ167:CZ173" si="2599">((CY167+DA167)/CW167)</f>
        <v>0.61993243243243246</v>
      </c>
      <c r="DA167" s="33">
        <v>17</v>
      </c>
      <c r="DB167" s="34">
        <f t="shared" ref="DB167:DB173" si="2600">DA167/(CY167+DA167)</f>
        <v>4.632152588555858E-2</v>
      </c>
      <c r="DC167" s="35"/>
      <c r="DD167" s="33"/>
      <c r="DE167" s="33"/>
      <c r="DF167" s="36"/>
      <c r="DG167" s="32"/>
      <c r="DH167" s="33"/>
      <c r="DI167" s="33">
        <f>DI164-DG167</f>
        <v>593</v>
      </c>
      <c r="DJ167" s="33">
        <f>DJ164-DH167</f>
        <v>50</v>
      </c>
      <c r="DK167" s="33">
        <v>353</v>
      </c>
      <c r="DL167" s="34">
        <f t="shared" ref="DL167:DL173" si="2601">((DK167+DM167)/DI167)</f>
        <v>0.65092748735244521</v>
      </c>
      <c r="DM167" s="33">
        <v>33</v>
      </c>
      <c r="DN167" s="34">
        <f t="shared" ref="DN167:DN173" si="2602">DM167/(DK167+DM167)</f>
        <v>8.549222797927461E-2</v>
      </c>
      <c r="DO167" s="35"/>
      <c r="DP167" s="33"/>
      <c r="DQ167" s="33"/>
      <c r="DR167" s="36"/>
      <c r="DS167" s="32"/>
      <c r="DT167" s="33"/>
      <c r="DU167" s="33">
        <f>DU164-DS167</f>
        <v>156</v>
      </c>
      <c r="DV167" s="33">
        <f>DV164-DT167</f>
        <v>7</v>
      </c>
      <c r="DW167" s="33">
        <v>77</v>
      </c>
      <c r="DX167" s="34">
        <f t="shared" ref="DX167:DX173" si="2603">((DW167+DY167)/DU167)</f>
        <v>0.55128205128205132</v>
      </c>
      <c r="DY167" s="33">
        <v>9</v>
      </c>
      <c r="DZ167" s="34">
        <f t="shared" ref="DZ167:DZ173" si="2604">DY167/(DW167+DY167)</f>
        <v>0.10465116279069768</v>
      </c>
      <c r="EA167" s="35"/>
      <c r="EB167" s="33"/>
      <c r="EC167" s="33"/>
      <c r="ED167" s="36"/>
      <c r="EE167" s="32"/>
      <c r="EF167" s="33"/>
      <c r="EG167" s="33">
        <f>EG164-EE167</f>
        <v>599</v>
      </c>
      <c r="EH167" s="33">
        <f>EH164-EF167</f>
        <v>51</v>
      </c>
      <c r="EI167" s="33">
        <v>340</v>
      </c>
      <c r="EJ167" s="34">
        <f t="shared" ref="EJ167:EJ173" si="2605">((EI167+EK167)/EG167)</f>
        <v>0.60767946577629384</v>
      </c>
      <c r="EK167" s="33">
        <v>24</v>
      </c>
      <c r="EL167" s="34">
        <f t="shared" ref="EL167:EL173" si="2606">EK167/(EI167+EK167)</f>
        <v>6.5934065934065936E-2</v>
      </c>
      <c r="EM167" s="35"/>
      <c r="EN167" s="33"/>
      <c r="EO167" s="33"/>
      <c r="EP167" s="36"/>
      <c r="EQ167" s="32">
        <v>1</v>
      </c>
      <c r="ER167" s="33"/>
      <c r="ES167" s="33">
        <f>ES164-EQ167</f>
        <v>585</v>
      </c>
      <c r="ET167" s="33">
        <f>ET164-ER167</f>
        <v>51</v>
      </c>
      <c r="EU167" s="33">
        <v>346</v>
      </c>
      <c r="EV167" s="34">
        <f t="shared" ref="EV167:EV173" si="2607">((EU167+EW167)/ES167)</f>
        <v>0.61880341880341883</v>
      </c>
      <c r="EW167" s="33">
        <v>16</v>
      </c>
      <c r="EX167" s="34">
        <f t="shared" ref="EX167:EX173" si="2608">EW167/(EU167+EW167)</f>
        <v>4.4198895027624308E-2</v>
      </c>
      <c r="EY167" s="35"/>
      <c r="EZ167" s="33"/>
      <c r="FA167" s="33"/>
      <c r="FB167" s="36"/>
      <c r="FC167" s="32">
        <v>1</v>
      </c>
      <c r="FD167" s="33"/>
      <c r="FE167" s="33">
        <f>FE164-FC167</f>
        <v>589</v>
      </c>
      <c r="FF167" s="33">
        <f>FF164-FD167</f>
        <v>52</v>
      </c>
      <c r="FG167" s="33">
        <v>340</v>
      </c>
      <c r="FH167" s="34">
        <f t="shared" ref="FH167:FH173" si="2609">((FG167+FI167)/FE167)</f>
        <v>0.61799660441426141</v>
      </c>
      <c r="FI167" s="33">
        <v>24</v>
      </c>
      <c r="FJ167" s="34">
        <f t="shared" ref="FJ167:FJ173" si="2610">FI167/(FG167+FI167)</f>
        <v>6.5934065934065936E-2</v>
      </c>
      <c r="FK167" s="35"/>
      <c r="FL167" s="33"/>
      <c r="FM167" s="33"/>
      <c r="FN167" s="36"/>
      <c r="FO167" s="32"/>
      <c r="FP167" s="33"/>
      <c r="FQ167" s="33">
        <f>FQ164-FO167</f>
        <v>602</v>
      </c>
      <c r="FR167" s="33">
        <f>FR164-FP167</f>
        <v>54</v>
      </c>
      <c r="FS167" s="33">
        <v>350</v>
      </c>
      <c r="FT167" s="34">
        <f t="shared" ref="FT167:FT173" si="2611">((FS167+FU167)/FQ167)</f>
        <v>0.61794019933554822</v>
      </c>
      <c r="FU167" s="33">
        <v>22</v>
      </c>
      <c r="FV167" s="34">
        <f t="shared" ref="FV167" si="2612">FU167/(FS167+FU167)</f>
        <v>5.9139784946236562E-2</v>
      </c>
      <c r="FW167" s="35"/>
      <c r="FX167" s="33"/>
      <c r="FY167" s="33"/>
      <c r="FZ167" s="36"/>
      <c r="GA167" s="32">
        <v>1</v>
      </c>
      <c r="GB167" s="33"/>
      <c r="GC167" s="33">
        <f>GC164-GA167</f>
        <v>601</v>
      </c>
      <c r="GD167" s="33">
        <f>GD164-GB167</f>
        <v>55</v>
      </c>
      <c r="GE167" s="33">
        <v>374</v>
      </c>
      <c r="GF167" s="34">
        <f t="shared" ref="GF167:GF173" si="2613">((GE167+GG167)/GC167)</f>
        <v>0.64559068219633942</v>
      </c>
      <c r="GG167" s="33">
        <v>14</v>
      </c>
      <c r="GH167" s="34">
        <f t="shared" ref="GH167:GH173" si="2614">GG167/(GE167+GG167)</f>
        <v>3.608247422680412E-2</v>
      </c>
      <c r="GI167" s="35"/>
      <c r="GJ167" s="33"/>
      <c r="GK167" s="33"/>
      <c r="GL167" s="36"/>
      <c r="GM167" s="32">
        <v>1</v>
      </c>
      <c r="GN167" s="33"/>
      <c r="GO167" s="33">
        <f>GO164-GM167</f>
        <v>606</v>
      </c>
      <c r="GP167" s="33">
        <f>GP164-GN167</f>
        <v>55</v>
      </c>
      <c r="GQ167" s="33">
        <v>351</v>
      </c>
      <c r="GR167" s="34">
        <f t="shared" ref="GR167:GR173" si="2615">((GQ167+GS167)/GO167)</f>
        <v>0.61881188118811881</v>
      </c>
      <c r="GS167" s="33">
        <v>24</v>
      </c>
      <c r="GT167" s="34">
        <f t="shared" ref="GT167:GT173" si="2616">GS167/(GQ167+GS167)</f>
        <v>6.4000000000000001E-2</v>
      </c>
      <c r="GU167" s="35"/>
      <c r="GV167" s="33"/>
      <c r="GW167" s="33"/>
      <c r="GX167" s="36"/>
      <c r="GY167" s="32"/>
      <c r="GZ167" s="33"/>
      <c r="HA167" s="33">
        <f>HA164-GY167</f>
        <v>94</v>
      </c>
      <c r="HB167" s="33">
        <f>HB164-GZ167</f>
        <v>11</v>
      </c>
      <c r="HC167" s="33">
        <v>38</v>
      </c>
      <c r="HD167" s="34">
        <f t="shared" ref="HD167:HD173" si="2617">((HC167+HE167)/HA167)</f>
        <v>0.57446808510638303</v>
      </c>
      <c r="HE167" s="33">
        <v>16</v>
      </c>
      <c r="HF167" s="34">
        <f t="shared" ref="HF167:HF173" si="2618">HE167/(HC167+HE167)</f>
        <v>0.29629629629629628</v>
      </c>
      <c r="HG167" s="35"/>
      <c r="HH167" s="33"/>
      <c r="HI167" s="33"/>
      <c r="HJ167" s="36"/>
      <c r="HK167" s="32"/>
      <c r="HL167" s="33"/>
      <c r="HM167" s="33">
        <f>HM164-HK167</f>
        <v>611</v>
      </c>
      <c r="HN167" s="33">
        <f>HN164-HL167</f>
        <v>54</v>
      </c>
      <c r="HO167" s="33">
        <v>362</v>
      </c>
      <c r="HP167" s="34">
        <f t="shared" ref="HP167:HP173" si="2619">((HO167+HQ167)/HM167)</f>
        <v>0.6317512274959084</v>
      </c>
      <c r="HQ167" s="33">
        <v>24</v>
      </c>
      <c r="HR167" s="34">
        <f t="shared" ref="HR167:HR173" si="2620">HQ167/(HO167+HQ167)</f>
        <v>6.2176165803108807E-2</v>
      </c>
      <c r="HS167" s="35"/>
      <c r="HT167" s="33"/>
      <c r="HU167" s="33"/>
      <c r="HV167" s="36"/>
      <c r="HW167" s="32"/>
      <c r="HX167" s="33"/>
      <c r="HY167" s="33">
        <f>HY164-HW167</f>
        <v>602</v>
      </c>
      <c r="HZ167" s="33">
        <f>HZ164-HX167</f>
        <v>54</v>
      </c>
      <c r="IA167" s="33">
        <v>358</v>
      </c>
      <c r="IB167" s="34">
        <f t="shared" ref="IB167:IB173" si="2621">((IA167+IC167)/HY167)</f>
        <v>0.62126245847176076</v>
      </c>
      <c r="IC167" s="33">
        <v>16</v>
      </c>
      <c r="ID167" s="34">
        <f t="shared" ref="ID167:ID173" si="2622">IC167/(IA167+IC167)</f>
        <v>4.2780748663101602E-2</v>
      </c>
      <c r="IE167" s="35"/>
      <c r="IF167" s="33"/>
      <c r="IG167" s="33"/>
      <c r="IH167" s="36"/>
      <c r="II167" s="32"/>
      <c r="IJ167" s="33"/>
      <c r="IK167" s="33">
        <f>IK164-II167</f>
        <v>605</v>
      </c>
      <c r="IL167" s="33">
        <f>IL164-IJ167</f>
        <v>55</v>
      </c>
      <c r="IM167" s="33">
        <v>358</v>
      </c>
      <c r="IN167" s="34">
        <f t="shared" ref="IN167:IN173" si="2623">((IM167+IO167)/IK167)</f>
        <v>0.63966942148760331</v>
      </c>
      <c r="IO167" s="33">
        <v>29</v>
      </c>
      <c r="IP167" s="34">
        <f t="shared" ref="IP167:IP173" si="2624">IO167/(IM167+IO167)</f>
        <v>7.4935400516795869E-2</v>
      </c>
      <c r="IQ167" s="35"/>
      <c r="IR167" s="33"/>
      <c r="IS167" s="33"/>
      <c r="IT167" s="36"/>
      <c r="IU167" s="32"/>
      <c r="IV167" s="33"/>
      <c r="IW167" s="33">
        <f>IW164-IU167</f>
        <v>0</v>
      </c>
      <c r="IX167" s="33">
        <f>IX164-IV167</f>
        <v>0</v>
      </c>
      <c r="IY167" s="33"/>
      <c r="IZ167" s="34" t="e">
        <f t="shared" ref="IZ167:IZ173" si="2625">((IY167+JA167)/IW167)</f>
        <v>#DIV/0!</v>
      </c>
      <c r="JA167" s="33"/>
      <c r="JB167" s="34" t="e">
        <f t="shared" ref="JB167:JB173" si="2626">JA167/(IY167+JA167)</f>
        <v>#DIV/0!</v>
      </c>
      <c r="JC167" s="35"/>
      <c r="JD167" s="33"/>
      <c r="JE167" s="33"/>
      <c r="JF167" s="36"/>
      <c r="JG167" s="32">
        <f t="shared" ref="JG167:JG174" si="2627">+C167+O167+AA167+AM167+AY167+BK167+BW167+CI167+CU167+DG167+DS167+EE167+EQ167+FC167+GA167+GM167+GY167+HK167+HW167+II167+FO167+IU167</f>
        <v>10</v>
      </c>
      <c r="JH167" s="36">
        <f t="shared" ref="JH167:JH174" si="2628">+D167+P167+AB167+AN167+AZ167+BL167+BX167+CJ167+CV167+DH167+DT167+EF167+ER167+FD167+GB167+GN167+GZ167+HL167+HX167+IJ167+FP167+IV167</f>
        <v>0</v>
      </c>
      <c r="JI167" s="372">
        <f t="shared" ref="JI167:JI173" si="2629">+E167+Q167+AC167+AO167+BA167+BM167+BY167+CK167+CW167+DI167+DU167+EG167+ES167+FE167+GC167+GO167+HA167+HM167+HY167+FQ167+IK167</f>
        <v>11126</v>
      </c>
      <c r="JJ167" s="11">
        <f t="shared" si="1776"/>
        <v>988</v>
      </c>
      <c r="JK167" s="33">
        <f t="shared" ref="JK167:JK174" si="2630">+G167+S167+AE167+AQ167+BC167+BO167+CA167+CM167+CY167+DK167+DW167+EI167+EU167+FG167+GE167+GQ167+HC167+HO167+I167+U167+AG167+AS167+BE167+BQ167+CC167+CO167+DA167+DM167+DY167+EK167+EW167+FI167+GG167+GS167+HE167+HQ167+IA167+IC167+FS167+FU167+IM167+IO167</f>
        <v>6948</v>
      </c>
      <c r="JL167" s="78">
        <f t="shared" ref="JL167:JL174" si="2631">+(JK167)/JI167</f>
        <v>0.62448319252202045</v>
      </c>
      <c r="JM167" s="15">
        <f t="shared" ref="JM167:JM174" si="2632">+I167+U167+AG167+AS167+BE167+BQ167+CC167+CO167+DA167+DM167+DY167+EK167+EW167+FI167+GG167+GS167+HE167+HQ167+IC167+IO167+FU167</f>
        <v>439</v>
      </c>
      <c r="JN167" s="34">
        <f t="shared" ref="JN167:JN174" si="2633">+(JM167/(JK167))</f>
        <v>6.3183649971214742E-2</v>
      </c>
      <c r="JO167" s="45">
        <v>64.400000000000006</v>
      </c>
      <c r="JP167" s="46">
        <v>6572</v>
      </c>
      <c r="JQ167" s="45">
        <f t="shared" si="2245"/>
        <v>94.588370754173866</v>
      </c>
      <c r="JR167" s="45">
        <v>188</v>
      </c>
      <c r="JS167" s="366">
        <f t="shared" ref="JS167" si="2634">JR167/JM167</f>
        <v>0.42824601366742598</v>
      </c>
      <c r="JT167" s="44"/>
      <c r="JU167" s="284"/>
      <c r="JV167" s="402">
        <f t="shared" ref="JV167:JV173" si="2635">SUM(G167,I167,S167,U167,AE167,AG167,AQ167,AS167,BC167,BE167,BO167,BQ167,CA167,CC167)/SUM(E167,Q167,AC167,AO167,BA167,BM167,BY167)</f>
        <v>0.62412304371289795</v>
      </c>
      <c r="JW167" s="403">
        <f t="shared" ref="JW167:JW173" si="2636">SUM(CM167,CO167,CY167,DA167,DK167,DM167,DW167,DY167,EI167,EK167,EU167,EW167,FG167,FI167)/SUM(CK167,CW167,DI167,DU167,EG167,ES167,FE167)</f>
        <v>0.62151932954852662</v>
      </c>
      <c r="JX167" s="405">
        <f t="shared" ref="JX167:JX173" si="2637">SUM(FS167,FU167,GE167,GG167,GQ167,GS167,HC167,HE167,HO167,HQ167,IA167,IC167,IM167,IO167,)/SUM(FQ167,GC167,GO167,HA167,HM167,HY167,IK167)</f>
        <v>0.62778822897070685</v>
      </c>
      <c r="JY167" s="742">
        <f t="shared" ref="JY167" si="2638">SUM(I174,U174,AG174,AS174,BE174,BQ174,CC174)/SUM(G174,I174,S174,U174,AE174,AG174,AQ174,AS174,BC174,BE174,BO174,BQ174,CA174,CC174)</f>
        <v>6.6242583644259584E-2</v>
      </c>
      <c r="JZ167" s="689">
        <f t="shared" ref="JZ167" si="2639">SUM(CO174,DA174,DM174,DY174,EK174,EW174,FI174)/SUM(CM174,CO174,CY174,DA174,DK174,DM174,DW174,DY174,EI174,EK174,EU174,EW174,FG174,FI174)</f>
        <v>7.2511162819948433E-2</v>
      </c>
      <c r="KA167" s="745">
        <f t="shared" ref="KA167" si="2640">SUM(,FU174,GG174,GS174,HE174,HQ174,IC174,IO174)/SUM(FU174,FS174,GG174,GE174,GS174,GQ174,HE174,HC174,HQ174,HO174,IC174,IA174,IO174,IM174)</f>
        <v>6.9452980946527354E-2</v>
      </c>
      <c r="KB167" s="724">
        <f t="shared" ref="KB167" si="2641">KB169/KB171</f>
        <v>4.3103448275862068E-3</v>
      </c>
      <c r="KC167" s="720"/>
      <c r="KD167" s="720">
        <f t="shared" ref="KD167" si="2642">KD169/KD171</f>
        <v>4.8635503917860042E-3</v>
      </c>
      <c r="KE167" s="720"/>
      <c r="KF167" s="720">
        <f t="shared" ref="KF167" si="2643">KF169/KF171</f>
        <v>3.7604082728982004E-3</v>
      </c>
      <c r="KG167" s="755"/>
      <c r="KH167" s="757" t="s">
        <v>68</v>
      </c>
      <c r="KI167" s="419">
        <f t="shared" ref="KI167:KI173" si="2644">C167+AA167+AM167+AY167+BK167+BW167</f>
        <v>5</v>
      </c>
      <c r="KJ167" s="427">
        <f t="shared" ref="KJ167" si="2645">KI167/KB171</f>
        <v>1.3469827586206897E-3</v>
      </c>
      <c r="KK167" s="419">
        <f t="shared" ref="KK167:KK173" si="2646">CI167+CU167+DG167+EE167+EQ167+FC167+DS167</f>
        <v>2</v>
      </c>
      <c r="KL167" s="424">
        <f t="shared" ref="KL167" si="2647">KK167/KD171</f>
        <v>5.4039448797622261E-4</v>
      </c>
      <c r="KM167" s="419">
        <f t="shared" ref="KM167:KM173" si="2648">FO167+GA167+GM167+GY167+HK167+HW167+II167</f>
        <v>2</v>
      </c>
      <c r="KN167" s="424">
        <f>KM167/KF171</f>
        <v>5.3720118184260007E-4</v>
      </c>
    </row>
    <row r="168" spans="1:300" ht="19.5" thickBot="1" x14ac:dyDescent="0.3">
      <c r="A168" s="734"/>
      <c r="B168" s="436">
        <f t="shared" ref="B168:B173" si="2649">+B167+1</f>
        <v>45723</v>
      </c>
      <c r="C168" s="10"/>
      <c r="D168" s="11"/>
      <c r="E168" s="61">
        <f t="shared" ref="E168:E173" si="2650">E167-C168</f>
        <v>590</v>
      </c>
      <c r="F168" s="61">
        <f t="shared" ref="F168:F173" si="2651">F167-D168</f>
        <v>54</v>
      </c>
      <c r="G168" s="11">
        <v>368</v>
      </c>
      <c r="H168" s="12">
        <f t="shared" si="2583"/>
        <v>0.67796610169491522</v>
      </c>
      <c r="I168" s="11">
        <v>32</v>
      </c>
      <c r="J168" s="12">
        <f t="shared" si="2584"/>
        <v>0.08</v>
      </c>
      <c r="K168" s="13"/>
      <c r="L168" s="11"/>
      <c r="M168" s="11"/>
      <c r="N168" s="14"/>
      <c r="O168" s="10"/>
      <c r="P168" s="11"/>
      <c r="Q168" s="61">
        <f t="shared" ref="Q168:Q173" si="2652">Q167-O168</f>
        <v>597</v>
      </c>
      <c r="R168" s="61">
        <f t="shared" ref="R168:R173" si="2653">R167-P168</f>
        <v>55</v>
      </c>
      <c r="S168" s="11">
        <v>330</v>
      </c>
      <c r="T168" s="12">
        <f t="shared" si="2585"/>
        <v>0.60134003350083753</v>
      </c>
      <c r="U168" s="11">
        <v>29</v>
      </c>
      <c r="V168" s="12">
        <f t="shared" si="2586"/>
        <v>8.0779944289693595E-2</v>
      </c>
      <c r="W168" s="13"/>
      <c r="X168" s="11"/>
      <c r="Y168" s="11"/>
      <c r="Z168" s="14"/>
      <c r="AA168" s="10"/>
      <c r="AB168" s="11"/>
      <c r="AC168" s="61">
        <f t="shared" ref="AC168:AC173" si="2654">AC167-AA168</f>
        <v>598</v>
      </c>
      <c r="AD168" s="61">
        <f t="shared" ref="AD168:AD173" si="2655">AD167-AB168</f>
        <v>54</v>
      </c>
      <c r="AE168" s="11">
        <v>320</v>
      </c>
      <c r="AF168" s="12">
        <f t="shared" si="2587"/>
        <v>0.59698996655518399</v>
      </c>
      <c r="AG168" s="11">
        <v>37</v>
      </c>
      <c r="AH168" s="12">
        <f t="shared" si="2588"/>
        <v>0.10364145658263306</v>
      </c>
      <c r="AI168" s="13"/>
      <c r="AJ168" s="11"/>
      <c r="AK168" s="11"/>
      <c r="AL168" s="14"/>
      <c r="AM168" s="10"/>
      <c r="AN168" s="11"/>
      <c r="AO168" s="61">
        <f t="shared" ref="AO168:AO173" si="2656">AO167-AM168</f>
        <v>145</v>
      </c>
      <c r="AP168" s="61">
        <f t="shared" ref="AP168:AP173" si="2657">AP167-AN168</f>
        <v>13</v>
      </c>
      <c r="AQ168" s="11">
        <v>58</v>
      </c>
      <c r="AR168" s="12">
        <f t="shared" si="2589"/>
        <v>0.46206896551724136</v>
      </c>
      <c r="AS168" s="11">
        <v>9</v>
      </c>
      <c r="AT168" s="12">
        <f t="shared" si="2590"/>
        <v>0.13432835820895522</v>
      </c>
      <c r="AU168" s="13"/>
      <c r="AV168" s="11"/>
      <c r="AW168" s="11"/>
      <c r="AX168" s="14"/>
      <c r="AY168" s="10"/>
      <c r="AZ168" s="11"/>
      <c r="BA168" s="61">
        <f t="shared" ref="BA168:BA173" si="2658">BA167-AY168</f>
        <v>590</v>
      </c>
      <c r="BB168" s="61">
        <f t="shared" ref="BB168:BB173" si="2659">BB167-AZ168</f>
        <v>55</v>
      </c>
      <c r="BC168" s="11">
        <v>371</v>
      </c>
      <c r="BD168" s="12">
        <f t="shared" si="2591"/>
        <v>0.67118644067796607</v>
      </c>
      <c r="BE168" s="11">
        <v>25</v>
      </c>
      <c r="BF168" s="12">
        <f t="shared" si="2592"/>
        <v>6.3131313131313135E-2</v>
      </c>
      <c r="BG168" s="13"/>
      <c r="BH168" s="11"/>
      <c r="BI168" s="11"/>
      <c r="BJ168" s="14"/>
      <c r="BK168" s="10">
        <v>1</v>
      </c>
      <c r="BL168" s="11"/>
      <c r="BM168" s="61">
        <f t="shared" ref="BM168:BM173" si="2660">BM167-BK168</f>
        <v>594</v>
      </c>
      <c r="BN168" s="61">
        <f t="shared" ref="BN168:BN173" si="2661">BN167-BL168</f>
        <v>53</v>
      </c>
      <c r="BO168" s="11">
        <v>370</v>
      </c>
      <c r="BP168" s="12">
        <f t="shared" si="2593"/>
        <v>0.66498316498316501</v>
      </c>
      <c r="BQ168" s="11">
        <v>25</v>
      </c>
      <c r="BR168" s="12">
        <f t="shared" si="2594"/>
        <v>6.3291139240506333E-2</v>
      </c>
      <c r="BS168" s="13"/>
      <c r="BT168" s="11"/>
      <c r="BU168" s="11"/>
      <c r="BV168" s="14"/>
      <c r="BW168" s="10">
        <v>1</v>
      </c>
      <c r="BX168" s="11"/>
      <c r="BY168" s="61">
        <f t="shared" ref="BY168:BY173" si="2662">BY167-BW168</f>
        <v>590</v>
      </c>
      <c r="BZ168" s="61">
        <f t="shared" ref="BZ168:BZ173" si="2663">BZ167-BX168</f>
        <v>55</v>
      </c>
      <c r="CA168" s="11">
        <v>340</v>
      </c>
      <c r="CB168" s="12">
        <f t="shared" si="2595"/>
        <v>0.6271186440677966</v>
      </c>
      <c r="CC168" s="11">
        <v>30</v>
      </c>
      <c r="CD168" s="12">
        <f t="shared" si="2596"/>
        <v>8.1081081081081086E-2</v>
      </c>
      <c r="CE168" s="13"/>
      <c r="CF168" s="11"/>
      <c r="CG168" s="11"/>
      <c r="CH168" s="14"/>
      <c r="CI168" s="10"/>
      <c r="CJ168" s="11"/>
      <c r="CK168" s="61">
        <f t="shared" ref="CK168:CK173" si="2664">CK167-CI168</f>
        <v>585</v>
      </c>
      <c r="CL168" s="61">
        <f t="shared" ref="CL168:CL173" si="2665">CL167-CJ168</f>
        <v>51</v>
      </c>
      <c r="CM168" s="11">
        <v>342</v>
      </c>
      <c r="CN168" s="12">
        <f t="shared" si="2597"/>
        <v>0.62393162393162394</v>
      </c>
      <c r="CO168" s="11">
        <v>23</v>
      </c>
      <c r="CP168" s="12">
        <f t="shared" si="2598"/>
        <v>6.3013698630136991E-2</v>
      </c>
      <c r="CQ168" s="13"/>
      <c r="CR168" s="11"/>
      <c r="CS168" s="11"/>
      <c r="CT168" s="14"/>
      <c r="CU168" s="10"/>
      <c r="CV168" s="11"/>
      <c r="CW168" s="61">
        <f t="shared" ref="CW168:CW173" si="2666">CW167-CU168</f>
        <v>592</v>
      </c>
      <c r="CX168" s="61">
        <f t="shared" ref="CX168:CX173" si="2667">CX167-CV168</f>
        <v>49</v>
      </c>
      <c r="CY168" s="11">
        <v>340</v>
      </c>
      <c r="CZ168" s="12">
        <f t="shared" si="2599"/>
        <v>0.61655405405405406</v>
      </c>
      <c r="DA168" s="11">
        <v>25</v>
      </c>
      <c r="DB168" s="12">
        <f t="shared" si="2600"/>
        <v>6.8493150684931503E-2</v>
      </c>
      <c r="DC168" s="13"/>
      <c r="DD168" s="11"/>
      <c r="DE168" s="11"/>
      <c r="DF168" s="14"/>
      <c r="DG168" s="10">
        <v>1</v>
      </c>
      <c r="DH168" s="11"/>
      <c r="DI168" s="61">
        <f t="shared" ref="DI168:DI173" si="2668">DI167-DG168</f>
        <v>592</v>
      </c>
      <c r="DJ168" s="61">
        <f t="shared" ref="DJ168:DJ173" si="2669">DJ167-DH168</f>
        <v>50</v>
      </c>
      <c r="DK168" s="11">
        <v>363</v>
      </c>
      <c r="DL168" s="12">
        <f t="shared" si="2601"/>
        <v>0.68243243243243246</v>
      </c>
      <c r="DM168" s="11">
        <v>41</v>
      </c>
      <c r="DN168" s="12">
        <f t="shared" si="2602"/>
        <v>0.10148514851485149</v>
      </c>
      <c r="DO168" s="13"/>
      <c r="DP168" s="11"/>
      <c r="DQ168" s="11"/>
      <c r="DR168" s="14"/>
      <c r="DS168" s="10">
        <v>1</v>
      </c>
      <c r="DT168" s="11"/>
      <c r="DU168" s="61">
        <f t="shared" ref="DU168:DU173" si="2670">DU167-DS168</f>
        <v>155</v>
      </c>
      <c r="DV168" s="61">
        <f t="shared" ref="DV168:DV173" si="2671">DV167-DT168</f>
        <v>7</v>
      </c>
      <c r="DW168" s="11">
        <v>66</v>
      </c>
      <c r="DX168" s="12">
        <f t="shared" si="2603"/>
        <v>0.45161290322580644</v>
      </c>
      <c r="DY168" s="11">
        <v>4</v>
      </c>
      <c r="DZ168" s="12">
        <f t="shared" si="2604"/>
        <v>5.7142857142857141E-2</v>
      </c>
      <c r="EA168" s="13"/>
      <c r="EB168" s="11"/>
      <c r="EC168" s="11"/>
      <c r="ED168" s="14"/>
      <c r="EE168" s="10"/>
      <c r="EF168" s="11"/>
      <c r="EG168" s="61">
        <f t="shared" ref="EG168:EG173" si="2672">EG167-EE168</f>
        <v>599</v>
      </c>
      <c r="EH168" s="61">
        <f t="shared" ref="EH168:EH173" si="2673">EH167-EF168</f>
        <v>51</v>
      </c>
      <c r="EI168" s="11">
        <v>347</v>
      </c>
      <c r="EJ168" s="12">
        <f t="shared" si="2605"/>
        <v>0.62604340567612693</v>
      </c>
      <c r="EK168" s="11">
        <v>28</v>
      </c>
      <c r="EL168" s="12">
        <f t="shared" si="2606"/>
        <v>7.4666666666666673E-2</v>
      </c>
      <c r="EM168" s="13"/>
      <c r="EN168" s="11"/>
      <c r="EO168" s="11"/>
      <c r="EP168" s="14"/>
      <c r="EQ168" s="10"/>
      <c r="ER168" s="11"/>
      <c r="ES168" s="61">
        <f t="shared" ref="ES168:ES173" si="2674">ES167-EQ168</f>
        <v>585</v>
      </c>
      <c r="ET168" s="61">
        <f t="shared" ref="ET168:ET173" si="2675">ET167-ER168</f>
        <v>51</v>
      </c>
      <c r="EU168" s="11">
        <v>357</v>
      </c>
      <c r="EV168" s="12">
        <f t="shared" si="2607"/>
        <v>0.63589743589743586</v>
      </c>
      <c r="EW168" s="11">
        <v>15</v>
      </c>
      <c r="EX168" s="12">
        <f t="shared" si="2608"/>
        <v>4.0322580645161289E-2</v>
      </c>
      <c r="EY168" s="13"/>
      <c r="EZ168" s="11"/>
      <c r="FA168" s="11"/>
      <c r="FB168" s="14"/>
      <c r="FC168" s="10"/>
      <c r="FD168" s="11"/>
      <c r="FE168" s="61">
        <f t="shared" ref="FE168:FE173" si="2676">FE167-FC168</f>
        <v>589</v>
      </c>
      <c r="FF168" s="61">
        <f t="shared" ref="FF168:FF173" si="2677">FF167-FD168</f>
        <v>52</v>
      </c>
      <c r="FG168" s="11">
        <v>342</v>
      </c>
      <c r="FH168" s="12">
        <f t="shared" si="2609"/>
        <v>0.6230899830220713</v>
      </c>
      <c r="FI168" s="11">
        <v>25</v>
      </c>
      <c r="FJ168" s="12">
        <f t="shared" si="2610"/>
        <v>6.8119891008174394E-2</v>
      </c>
      <c r="FK168" s="13"/>
      <c r="FL168" s="11"/>
      <c r="FM168" s="11"/>
      <c r="FN168" s="14"/>
      <c r="FO168" s="10"/>
      <c r="FP168" s="11"/>
      <c r="FQ168" s="61">
        <f t="shared" ref="FQ168:FQ173" si="2678">FQ167-FO168</f>
        <v>602</v>
      </c>
      <c r="FR168" s="61">
        <f t="shared" ref="FR168:FR173" si="2679">FR167-FP168</f>
        <v>54</v>
      </c>
      <c r="FS168" s="11">
        <v>365</v>
      </c>
      <c r="FT168" s="12">
        <f t="shared" si="2611"/>
        <v>0.66611295681063121</v>
      </c>
      <c r="FU168" s="11">
        <v>36</v>
      </c>
      <c r="FV168" s="12">
        <f t="shared" ref="FV168:FV173" si="2680">FU168/(FS168+FU168)</f>
        <v>8.9775561097256859E-2</v>
      </c>
      <c r="FW168" s="13"/>
      <c r="FX168" s="11"/>
      <c r="FY168" s="11"/>
      <c r="FZ168" s="14"/>
      <c r="GA168" s="10"/>
      <c r="GB168" s="11"/>
      <c r="GC168" s="61">
        <f t="shared" ref="GC168:GC173" si="2681">GC167-GA168</f>
        <v>601</v>
      </c>
      <c r="GD168" s="61">
        <f t="shared" ref="GD168:GD173" si="2682">GD167-GB168</f>
        <v>55</v>
      </c>
      <c r="GE168" s="11">
        <v>337</v>
      </c>
      <c r="GF168" s="12">
        <f t="shared" si="2613"/>
        <v>0.589018302828619</v>
      </c>
      <c r="GG168" s="11">
        <v>17</v>
      </c>
      <c r="GH168" s="12">
        <f t="shared" si="2614"/>
        <v>4.8022598870056499E-2</v>
      </c>
      <c r="GI168" s="13"/>
      <c r="GJ168" s="11"/>
      <c r="GK168" s="11"/>
      <c r="GL168" s="14"/>
      <c r="GM168" s="10"/>
      <c r="GN168" s="11"/>
      <c r="GO168" s="61">
        <f t="shared" ref="GO168:GO173" si="2683">GO167-GM168</f>
        <v>606</v>
      </c>
      <c r="GP168" s="61">
        <f t="shared" ref="GP168:GP173" si="2684">GP167-GN168</f>
        <v>55</v>
      </c>
      <c r="GQ168" s="11">
        <v>364</v>
      </c>
      <c r="GR168" s="12">
        <f t="shared" si="2615"/>
        <v>0.62376237623762376</v>
      </c>
      <c r="GS168" s="11">
        <v>14</v>
      </c>
      <c r="GT168" s="12">
        <f t="shared" si="2616"/>
        <v>3.7037037037037035E-2</v>
      </c>
      <c r="GU168" s="13"/>
      <c r="GV168" s="11"/>
      <c r="GW168" s="11"/>
      <c r="GX168" s="14"/>
      <c r="GY168" s="10"/>
      <c r="GZ168" s="11"/>
      <c r="HA168" s="61">
        <f t="shared" ref="HA168:HA173" si="2685">HA167-GY168</f>
        <v>94</v>
      </c>
      <c r="HB168" s="61">
        <f t="shared" ref="HB168:HB173" si="2686">HB167-GZ168</f>
        <v>11</v>
      </c>
      <c r="HC168" s="11">
        <v>50</v>
      </c>
      <c r="HD168" s="12">
        <f t="shared" si="2617"/>
        <v>0.7021276595744681</v>
      </c>
      <c r="HE168" s="11">
        <v>16</v>
      </c>
      <c r="HF168" s="12">
        <f t="shared" si="2618"/>
        <v>0.24242424242424243</v>
      </c>
      <c r="HG168" s="13"/>
      <c r="HH168" s="11"/>
      <c r="HI168" s="11"/>
      <c r="HJ168" s="14"/>
      <c r="HK168" s="10">
        <v>1</v>
      </c>
      <c r="HL168" s="11"/>
      <c r="HM168" s="61">
        <f t="shared" ref="HM168:HM173" si="2687">HM167-HK168</f>
        <v>610</v>
      </c>
      <c r="HN168" s="61">
        <f t="shared" ref="HN168:HN173" si="2688">HN167-HL168</f>
        <v>54</v>
      </c>
      <c r="HO168" s="11">
        <v>374</v>
      </c>
      <c r="HP168" s="12">
        <f t="shared" si="2619"/>
        <v>0.65737704918032791</v>
      </c>
      <c r="HQ168" s="11">
        <v>27</v>
      </c>
      <c r="HR168" s="12">
        <f t="shared" si="2620"/>
        <v>6.7331670822942641E-2</v>
      </c>
      <c r="HS168" s="13"/>
      <c r="HT168" s="11"/>
      <c r="HU168" s="11"/>
      <c r="HV168" s="14"/>
      <c r="HW168" s="10"/>
      <c r="HX168" s="11"/>
      <c r="HY168" s="61">
        <f t="shared" ref="HY168:HY173" si="2689">HY167-HW168</f>
        <v>602</v>
      </c>
      <c r="HZ168" s="61">
        <f t="shared" ref="HZ168:HZ173" si="2690">HZ167-HX168</f>
        <v>54</v>
      </c>
      <c r="IA168" s="11">
        <v>359</v>
      </c>
      <c r="IB168" s="12">
        <f t="shared" si="2621"/>
        <v>0.63787375415282388</v>
      </c>
      <c r="IC168" s="11">
        <v>25</v>
      </c>
      <c r="ID168" s="12">
        <f t="shared" si="2622"/>
        <v>6.5104166666666671E-2</v>
      </c>
      <c r="IE168" s="13"/>
      <c r="IF168" s="11"/>
      <c r="IG168" s="11"/>
      <c r="IH168" s="14"/>
      <c r="II168" s="10">
        <v>1</v>
      </c>
      <c r="IJ168" s="11"/>
      <c r="IK168" s="61">
        <f t="shared" ref="IK168:IK173" si="2691">IK167-II168</f>
        <v>604</v>
      </c>
      <c r="IL168" s="61">
        <f t="shared" ref="IL168:IL173" si="2692">IL167-IJ168</f>
        <v>55</v>
      </c>
      <c r="IM168" s="11">
        <v>361</v>
      </c>
      <c r="IN168" s="12">
        <f t="shared" si="2623"/>
        <v>0.63576158940397354</v>
      </c>
      <c r="IO168" s="11">
        <v>23</v>
      </c>
      <c r="IP168" s="12">
        <f t="shared" si="2624"/>
        <v>5.9895833333333336E-2</v>
      </c>
      <c r="IQ168" s="13"/>
      <c r="IR168" s="11"/>
      <c r="IS168" s="11"/>
      <c r="IT168" s="14"/>
      <c r="IU168" s="10"/>
      <c r="IV168" s="11"/>
      <c r="IW168" s="61">
        <f t="shared" ref="IW168:IW173" si="2693">IW167-IU168</f>
        <v>0</v>
      </c>
      <c r="IX168" s="61">
        <f t="shared" ref="IX168:IX173" si="2694">IX167-IV168</f>
        <v>0</v>
      </c>
      <c r="IY168" s="11"/>
      <c r="IZ168" s="12" t="e">
        <f t="shared" si="2625"/>
        <v>#DIV/0!</v>
      </c>
      <c r="JA168" s="11"/>
      <c r="JB168" s="12" t="e">
        <f t="shared" si="2626"/>
        <v>#DIV/0!</v>
      </c>
      <c r="JC168" s="13"/>
      <c r="JD168" s="11"/>
      <c r="JE168" s="11"/>
      <c r="JF168" s="14"/>
      <c r="JG168" s="10">
        <f t="shared" si="2627"/>
        <v>6</v>
      </c>
      <c r="JH168" s="14">
        <f t="shared" si="2628"/>
        <v>0</v>
      </c>
      <c r="JI168" s="373">
        <f t="shared" si="2629"/>
        <v>11120</v>
      </c>
      <c r="JJ168" s="11">
        <f t="shared" si="1776"/>
        <v>988</v>
      </c>
      <c r="JK168" s="11">
        <f t="shared" si="2630"/>
        <v>7030</v>
      </c>
      <c r="JL168" s="79">
        <f t="shared" si="2631"/>
        <v>0.6321942446043165</v>
      </c>
      <c r="JM168" s="15">
        <f t="shared" si="2632"/>
        <v>506</v>
      </c>
      <c r="JN168" s="12">
        <f t="shared" si="2633"/>
        <v>7.1977240398293035E-2</v>
      </c>
      <c r="JO168" s="16">
        <v>64.7</v>
      </c>
      <c r="JP168" s="17">
        <v>6590</v>
      </c>
      <c r="JQ168" s="16">
        <f t="shared" si="2245"/>
        <v>93.741109530583216</v>
      </c>
      <c r="JR168" s="16">
        <v>224</v>
      </c>
      <c r="JS168" s="369">
        <f t="shared" si="2099"/>
        <v>0.44268774703557312</v>
      </c>
      <c r="JT168" s="15"/>
      <c r="JU168" s="285"/>
      <c r="JV168" s="404">
        <f t="shared" si="2635"/>
        <v>0.63282937365010794</v>
      </c>
      <c r="JW168" s="401">
        <f t="shared" si="2636"/>
        <v>0.62699486069786314</v>
      </c>
      <c r="JX168" s="406">
        <f t="shared" si="2637"/>
        <v>0.63673030384511964</v>
      </c>
      <c r="JY168" s="743"/>
      <c r="JZ168" s="690"/>
      <c r="KA168" s="746"/>
      <c r="KB168" s="725"/>
      <c r="KC168" s="722"/>
      <c r="KD168" s="722"/>
      <c r="KE168" s="722"/>
      <c r="KF168" s="722"/>
      <c r="KG168" s="756"/>
      <c r="KH168" s="758"/>
      <c r="KI168" s="67">
        <f t="shared" si="2644"/>
        <v>2</v>
      </c>
      <c r="KJ168" s="430">
        <f t="shared" ref="KJ168" si="2695">KI168/KB171</f>
        <v>5.3879310344827585E-4</v>
      </c>
      <c r="KK168" s="67">
        <f t="shared" si="2646"/>
        <v>2</v>
      </c>
      <c r="KL168" s="425">
        <f t="shared" ref="KL168" si="2696">KK168/KD171</f>
        <v>5.4039448797622261E-4</v>
      </c>
      <c r="KM168" s="67">
        <f t="shared" si="2648"/>
        <v>2</v>
      </c>
      <c r="KN168" s="425">
        <f>KM168/KF171</f>
        <v>5.3720118184260007E-4</v>
      </c>
    </row>
    <row r="169" spans="1:300" ht="19.5" thickTop="1" x14ac:dyDescent="0.25">
      <c r="A169" s="734"/>
      <c r="B169" s="436">
        <f t="shared" si="2649"/>
        <v>45724</v>
      </c>
      <c r="C169" s="10"/>
      <c r="D169" s="11"/>
      <c r="E169" s="61">
        <f t="shared" si="2650"/>
        <v>590</v>
      </c>
      <c r="F169" s="61">
        <f t="shared" si="2651"/>
        <v>54</v>
      </c>
      <c r="G169" s="11">
        <v>382</v>
      </c>
      <c r="H169" s="12">
        <f t="shared" si="2583"/>
        <v>0.68474576271186438</v>
      </c>
      <c r="I169" s="11">
        <v>22</v>
      </c>
      <c r="J169" s="12">
        <f t="shared" si="2584"/>
        <v>5.4455445544554455E-2</v>
      </c>
      <c r="K169" s="13"/>
      <c r="L169" s="11"/>
      <c r="M169" s="11"/>
      <c r="N169" s="14"/>
      <c r="O169" s="10"/>
      <c r="P169" s="11"/>
      <c r="Q169" s="61">
        <f t="shared" si="2652"/>
        <v>597</v>
      </c>
      <c r="R169" s="61">
        <f t="shared" si="2653"/>
        <v>55</v>
      </c>
      <c r="S169" s="11">
        <v>325</v>
      </c>
      <c r="T169" s="12">
        <f t="shared" si="2585"/>
        <v>0.58123953098827474</v>
      </c>
      <c r="U169" s="11">
        <v>22</v>
      </c>
      <c r="V169" s="12">
        <f t="shared" si="2586"/>
        <v>6.3400576368876083E-2</v>
      </c>
      <c r="W169" s="13"/>
      <c r="X169" s="11"/>
      <c r="Y169" s="11"/>
      <c r="Z169" s="14"/>
      <c r="AA169" s="10"/>
      <c r="AB169" s="11"/>
      <c r="AC169" s="61">
        <f t="shared" si="2654"/>
        <v>598</v>
      </c>
      <c r="AD169" s="61">
        <f t="shared" si="2655"/>
        <v>54</v>
      </c>
      <c r="AE169" s="11">
        <v>359</v>
      </c>
      <c r="AF169" s="12">
        <f t="shared" si="2587"/>
        <v>0.63377926421404684</v>
      </c>
      <c r="AG169" s="11">
        <v>20</v>
      </c>
      <c r="AH169" s="12">
        <f t="shared" si="2588"/>
        <v>5.2770448548812667E-2</v>
      </c>
      <c r="AI169" s="13"/>
      <c r="AJ169" s="11"/>
      <c r="AK169" s="11"/>
      <c r="AL169" s="14"/>
      <c r="AM169" s="10">
        <v>1</v>
      </c>
      <c r="AN169" s="11"/>
      <c r="AO169" s="61">
        <f t="shared" si="2656"/>
        <v>144</v>
      </c>
      <c r="AP169" s="61">
        <f t="shared" si="2657"/>
        <v>13</v>
      </c>
      <c r="AQ169" s="11">
        <v>66</v>
      </c>
      <c r="AR169" s="12">
        <f t="shared" si="2589"/>
        <v>0.50694444444444442</v>
      </c>
      <c r="AS169" s="11">
        <v>7</v>
      </c>
      <c r="AT169" s="12">
        <f t="shared" si="2590"/>
        <v>9.5890410958904104E-2</v>
      </c>
      <c r="AU169" s="13"/>
      <c r="AV169" s="11"/>
      <c r="AW169" s="11"/>
      <c r="AX169" s="14"/>
      <c r="AY169" s="10">
        <v>1</v>
      </c>
      <c r="AZ169" s="11"/>
      <c r="BA169" s="61">
        <f t="shared" si="2658"/>
        <v>589</v>
      </c>
      <c r="BB169" s="61">
        <f t="shared" si="2659"/>
        <v>55</v>
      </c>
      <c r="BC169" s="11">
        <v>385</v>
      </c>
      <c r="BD169" s="12">
        <f t="shared" si="2591"/>
        <v>0.68760611205432942</v>
      </c>
      <c r="BE169" s="11">
        <v>20</v>
      </c>
      <c r="BF169" s="12">
        <f t="shared" si="2592"/>
        <v>4.9382716049382713E-2</v>
      </c>
      <c r="BG169" s="13"/>
      <c r="BH169" s="11"/>
      <c r="BI169" s="11"/>
      <c r="BJ169" s="14"/>
      <c r="BK169" s="10"/>
      <c r="BL169" s="11"/>
      <c r="BM169" s="61">
        <f t="shared" si="2660"/>
        <v>594</v>
      </c>
      <c r="BN169" s="61">
        <f t="shared" si="2661"/>
        <v>53</v>
      </c>
      <c r="BO169" s="11">
        <v>390</v>
      </c>
      <c r="BP169" s="12">
        <f t="shared" si="2593"/>
        <v>0.67508417508417506</v>
      </c>
      <c r="BQ169" s="11">
        <v>11</v>
      </c>
      <c r="BR169" s="12">
        <f t="shared" si="2594"/>
        <v>2.7431421446384038E-2</v>
      </c>
      <c r="BS169" s="13"/>
      <c r="BT169" s="11"/>
      <c r="BU169" s="11"/>
      <c r="BV169" s="14"/>
      <c r="BW169" s="10"/>
      <c r="BX169" s="11"/>
      <c r="BY169" s="61">
        <f t="shared" si="2662"/>
        <v>590</v>
      </c>
      <c r="BZ169" s="61">
        <f t="shared" si="2663"/>
        <v>55</v>
      </c>
      <c r="CA169" s="11">
        <v>316</v>
      </c>
      <c r="CB169" s="12">
        <f t="shared" si="2595"/>
        <v>0.59322033898305082</v>
      </c>
      <c r="CC169" s="11">
        <v>34</v>
      </c>
      <c r="CD169" s="12">
        <f t="shared" si="2596"/>
        <v>9.7142857142857142E-2</v>
      </c>
      <c r="CE169" s="13"/>
      <c r="CF169" s="11"/>
      <c r="CG169" s="11"/>
      <c r="CH169" s="14"/>
      <c r="CI169" s="10"/>
      <c r="CJ169" s="11"/>
      <c r="CK169" s="61">
        <f t="shared" si="2664"/>
        <v>585</v>
      </c>
      <c r="CL169" s="61">
        <f t="shared" si="2665"/>
        <v>51</v>
      </c>
      <c r="CM169" s="11">
        <v>324</v>
      </c>
      <c r="CN169" s="12">
        <f t="shared" si="2597"/>
        <v>0.61367521367521372</v>
      </c>
      <c r="CO169" s="11">
        <v>35</v>
      </c>
      <c r="CP169" s="12">
        <f t="shared" si="2598"/>
        <v>9.7493036211699163E-2</v>
      </c>
      <c r="CQ169" s="13"/>
      <c r="CR169" s="11"/>
      <c r="CS169" s="11"/>
      <c r="CT169" s="14"/>
      <c r="CU169" s="10"/>
      <c r="CV169" s="11"/>
      <c r="CW169" s="61">
        <f t="shared" si="2666"/>
        <v>592</v>
      </c>
      <c r="CX169" s="61">
        <f t="shared" si="2667"/>
        <v>49</v>
      </c>
      <c r="CY169" s="11">
        <v>379</v>
      </c>
      <c r="CZ169" s="12">
        <f t="shared" si="2599"/>
        <v>0.6875</v>
      </c>
      <c r="DA169" s="11">
        <v>28</v>
      </c>
      <c r="DB169" s="12">
        <f t="shared" si="2600"/>
        <v>6.8796068796068796E-2</v>
      </c>
      <c r="DC169" s="13"/>
      <c r="DD169" s="11"/>
      <c r="DE169" s="11"/>
      <c r="DF169" s="14"/>
      <c r="DG169" s="10"/>
      <c r="DH169" s="11"/>
      <c r="DI169" s="61">
        <f t="shared" si="2668"/>
        <v>592</v>
      </c>
      <c r="DJ169" s="61">
        <f t="shared" si="2669"/>
        <v>50</v>
      </c>
      <c r="DK169" s="11">
        <v>370</v>
      </c>
      <c r="DL169" s="12">
        <f t="shared" si="2601"/>
        <v>0.65202702702702697</v>
      </c>
      <c r="DM169" s="11">
        <v>16</v>
      </c>
      <c r="DN169" s="12">
        <f t="shared" si="2602"/>
        <v>4.145077720207254E-2</v>
      </c>
      <c r="DO169" s="13"/>
      <c r="DP169" s="11"/>
      <c r="DQ169" s="11"/>
      <c r="DR169" s="14"/>
      <c r="DS169" s="10">
        <v>2</v>
      </c>
      <c r="DT169" s="11"/>
      <c r="DU169" s="61">
        <f t="shared" si="2670"/>
        <v>153</v>
      </c>
      <c r="DV169" s="61">
        <f t="shared" si="2671"/>
        <v>7</v>
      </c>
      <c r="DW169" s="11">
        <v>43</v>
      </c>
      <c r="DX169" s="12">
        <f t="shared" si="2603"/>
        <v>0.34640522875816993</v>
      </c>
      <c r="DY169" s="11">
        <v>10</v>
      </c>
      <c r="DZ169" s="12">
        <f t="shared" si="2604"/>
        <v>0.18867924528301888</v>
      </c>
      <c r="EA169" s="13"/>
      <c r="EB169" s="11"/>
      <c r="EC169" s="11"/>
      <c r="ED169" s="14"/>
      <c r="EE169" s="10"/>
      <c r="EF169" s="11"/>
      <c r="EG169" s="61">
        <f t="shared" si="2672"/>
        <v>599</v>
      </c>
      <c r="EH169" s="61">
        <f t="shared" si="2673"/>
        <v>51</v>
      </c>
      <c r="EI169" s="11">
        <v>354</v>
      </c>
      <c r="EJ169" s="12">
        <f t="shared" si="2605"/>
        <v>0.62938230383973293</v>
      </c>
      <c r="EK169" s="11">
        <v>23</v>
      </c>
      <c r="EL169" s="12">
        <f t="shared" si="2606"/>
        <v>6.1007957559681698E-2</v>
      </c>
      <c r="EM169" s="13"/>
      <c r="EN169" s="11"/>
      <c r="EO169" s="11"/>
      <c r="EP169" s="14"/>
      <c r="EQ169" s="10"/>
      <c r="ER169" s="11"/>
      <c r="ES169" s="61">
        <f t="shared" si="2674"/>
        <v>585</v>
      </c>
      <c r="ET169" s="61">
        <f t="shared" si="2675"/>
        <v>51</v>
      </c>
      <c r="EU169" s="11">
        <v>364</v>
      </c>
      <c r="EV169" s="12">
        <f t="shared" si="2607"/>
        <v>0.68205128205128207</v>
      </c>
      <c r="EW169" s="11">
        <v>35</v>
      </c>
      <c r="EX169" s="12">
        <f t="shared" si="2608"/>
        <v>8.771929824561403E-2</v>
      </c>
      <c r="EY169" s="13"/>
      <c r="EZ169" s="11"/>
      <c r="FA169" s="11"/>
      <c r="FB169" s="14"/>
      <c r="FC169" s="10"/>
      <c r="FD169" s="11"/>
      <c r="FE169" s="61">
        <f t="shared" si="2676"/>
        <v>589</v>
      </c>
      <c r="FF169" s="61">
        <f t="shared" si="2677"/>
        <v>52</v>
      </c>
      <c r="FG169" s="11">
        <v>335</v>
      </c>
      <c r="FH169" s="12">
        <f t="shared" si="2609"/>
        <v>0.6281833616298812</v>
      </c>
      <c r="FI169" s="11">
        <v>35</v>
      </c>
      <c r="FJ169" s="12">
        <f t="shared" si="2610"/>
        <v>9.45945945945946E-2</v>
      </c>
      <c r="FK169" s="13"/>
      <c r="FL169" s="11"/>
      <c r="FM169" s="11"/>
      <c r="FN169" s="14"/>
      <c r="FO169" s="10">
        <v>1</v>
      </c>
      <c r="FP169" s="11"/>
      <c r="FQ169" s="61">
        <f t="shared" si="2678"/>
        <v>601</v>
      </c>
      <c r="FR169" s="61">
        <f t="shared" si="2679"/>
        <v>54</v>
      </c>
      <c r="FS169" s="11">
        <v>344</v>
      </c>
      <c r="FT169" s="12">
        <f t="shared" si="2611"/>
        <v>0.60399334442595676</v>
      </c>
      <c r="FU169" s="11">
        <v>19</v>
      </c>
      <c r="FV169" s="12">
        <f t="shared" si="2680"/>
        <v>5.2341597796143252E-2</v>
      </c>
      <c r="FW169" s="13"/>
      <c r="FX169" s="11"/>
      <c r="FY169" s="11"/>
      <c r="FZ169" s="14"/>
      <c r="GA169" s="10"/>
      <c r="GB169" s="11"/>
      <c r="GC169" s="61">
        <f t="shared" si="2681"/>
        <v>601</v>
      </c>
      <c r="GD169" s="61">
        <f t="shared" si="2682"/>
        <v>55</v>
      </c>
      <c r="GE169" s="11">
        <v>362</v>
      </c>
      <c r="GF169" s="12">
        <f t="shared" si="2613"/>
        <v>0.6405990016638935</v>
      </c>
      <c r="GG169" s="11">
        <v>23</v>
      </c>
      <c r="GH169" s="12">
        <f t="shared" si="2614"/>
        <v>5.9740259740259739E-2</v>
      </c>
      <c r="GI169" s="13"/>
      <c r="GJ169" s="11"/>
      <c r="GK169" s="11"/>
      <c r="GL169" s="14"/>
      <c r="GM169" s="10"/>
      <c r="GN169" s="11"/>
      <c r="GO169" s="61">
        <f t="shared" si="2683"/>
        <v>606</v>
      </c>
      <c r="GP169" s="61">
        <f t="shared" si="2684"/>
        <v>55</v>
      </c>
      <c r="GQ169" s="11">
        <v>340</v>
      </c>
      <c r="GR169" s="12">
        <f t="shared" si="2615"/>
        <v>0.59735973597359737</v>
      </c>
      <c r="GS169" s="11">
        <v>22</v>
      </c>
      <c r="GT169" s="12">
        <f t="shared" si="2616"/>
        <v>6.0773480662983423E-2</v>
      </c>
      <c r="GU169" s="13"/>
      <c r="GV169" s="11"/>
      <c r="GW169" s="11"/>
      <c r="GX169" s="14"/>
      <c r="GY169" s="10"/>
      <c r="GZ169" s="11"/>
      <c r="HA169" s="61">
        <f t="shared" si="2685"/>
        <v>94</v>
      </c>
      <c r="HB169" s="61">
        <f t="shared" si="2686"/>
        <v>11</v>
      </c>
      <c r="HC169" s="11">
        <v>77</v>
      </c>
      <c r="HD169" s="12">
        <f t="shared" si="2617"/>
        <v>0.92553191489361697</v>
      </c>
      <c r="HE169" s="11">
        <v>10</v>
      </c>
      <c r="HF169" s="12">
        <f t="shared" si="2618"/>
        <v>0.11494252873563218</v>
      </c>
      <c r="HG169" s="13"/>
      <c r="HH169" s="11"/>
      <c r="HI169" s="11"/>
      <c r="HJ169" s="14"/>
      <c r="HK169" s="10"/>
      <c r="HL169" s="11"/>
      <c r="HM169" s="61">
        <f t="shared" si="2687"/>
        <v>610</v>
      </c>
      <c r="HN169" s="61">
        <f t="shared" si="2688"/>
        <v>54</v>
      </c>
      <c r="HO169" s="11">
        <v>341</v>
      </c>
      <c r="HP169" s="12">
        <f t="shared" si="2619"/>
        <v>0.60655737704918034</v>
      </c>
      <c r="HQ169" s="11">
        <v>29</v>
      </c>
      <c r="HR169" s="12">
        <f t="shared" si="2620"/>
        <v>7.8378378378378383E-2</v>
      </c>
      <c r="HS169" s="13"/>
      <c r="HT169" s="11"/>
      <c r="HU169" s="11"/>
      <c r="HV169" s="14"/>
      <c r="HW169" s="10">
        <v>1</v>
      </c>
      <c r="HX169" s="11"/>
      <c r="HY169" s="61">
        <f t="shared" si="2689"/>
        <v>601</v>
      </c>
      <c r="HZ169" s="61">
        <f t="shared" si="2690"/>
        <v>54</v>
      </c>
      <c r="IA169" s="11">
        <v>347</v>
      </c>
      <c r="IB169" s="12">
        <f t="shared" si="2621"/>
        <v>0.60232945091514145</v>
      </c>
      <c r="IC169" s="11">
        <v>15</v>
      </c>
      <c r="ID169" s="12">
        <f t="shared" si="2622"/>
        <v>4.1436464088397788E-2</v>
      </c>
      <c r="IE169" s="13"/>
      <c r="IF169" s="11"/>
      <c r="IG169" s="11"/>
      <c r="IH169" s="14"/>
      <c r="II169" s="10"/>
      <c r="IJ169" s="11"/>
      <c r="IK169" s="61">
        <f t="shared" si="2691"/>
        <v>604</v>
      </c>
      <c r="IL169" s="61">
        <f t="shared" si="2692"/>
        <v>55</v>
      </c>
      <c r="IM169" s="11">
        <v>330</v>
      </c>
      <c r="IN169" s="12">
        <f t="shared" si="2623"/>
        <v>0.5927152317880795</v>
      </c>
      <c r="IO169" s="11">
        <v>28</v>
      </c>
      <c r="IP169" s="12">
        <f t="shared" si="2624"/>
        <v>7.8212290502793297E-2</v>
      </c>
      <c r="IQ169" s="13"/>
      <c r="IR169" s="11"/>
      <c r="IS169" s="11"/>
      <c r="IT169" s="14"/>
      <c r="IU169" s="10"/>
      <c r="IV169" s="11"/>
      <c r="IW169" s="61">
        <f t="shared" si="2693"/>
        <v>0</v>
      </c>
      <c r="IX169" s="61">
        <f t="shared" si="2694"/>
        <v>0</v>
      </c>
      <c r="IY169" s="11"/>
      <c r="IZ169" s="12" t="e">
        <f t="shared" si="2625"/>
        <v>#DIV/0!</v>
      </c>
      <c r="JA169" s="11"/>
      <c r="JB169" s="12" t="e">
        <f t="shared" si="2626"/>
        <v>#DIV/0!</v>
      </c>
      <c r="JC169" s="13"/>
      <c r="JD169" s="11"/>
      <c r="JE169" s="11"/>
      <c r="JF169" s="14"/>
      <c r="JG169" s="10">
        <f t="shared" si="2627"/>
        <v>6</v>
      </c>
      <c r="JH169" s="14">
        <f t="shared" si="2628"/>
        <v>0</v>
      </c>
      <c r="JI169" s="373">
        <f t="shared" si="2629"/>
        <v>11114</v>
      </c>
      <c r="JJ169" s="11">
        <f t="shared" si="1776"/>
        <v>988</v>
      </c>
      <c r="JK169" s="11">
        <f t="shared" si="2630"/>
        <v>6997</v>
      </c>
      <c r="JL169" s="79">
        <f t="shared" si="2631"/>
        <v>0.62956631275868269</v>
      </c>
      <c r="JM169" s="15">
        <f t="shared" si="2632"/>
        <v>464</v>
      </c>
      <c r="JN169" s="12">
        <f t="shared" si="2633"/>
        <v>6.6314134629126775E-2</v>
      </c>
      <c r="JO169" s="16">
        <v>64.900000000000006</v>
      </c>
      <c r="JP169" s="17">
        <v>6582</v>
      </c>
      <c r="JQ169" s="16">
        <f t="shared" si="2245"/>
        <v>94.068886665713876</v>
      </c>
      <c r="JR169" s="16">
        <v>204</v>
      </c>
      <c r="JS169" s="369">
        <f t="shared" si="2099"/>
        <v>0.43965517241379309</v>
      </c>
      <c r="JT169" s="15"/>
      <c r="JU169" s="285"/>
      <c r="JV169" s="404">
        <f t="shared" si="2635"/>
        <v>0.63722312263641279</v>
      </c>
      <c r="JW169" s="401">
        <f t="shared" si="2636"/>
        <v>0.63626522327469548</v>
      </c>
      <c r="JX169" s="406">
        <f t="shared" si="2637"/>
        <v>0.6152811407048695</v>
      </c>
      <c r="JY169" s="743"/>
      <c r="JZ169" s="690"/>
      <c r="KA169" s="746"/>
      <c r="KB169" s="718">
        <f t="shared" ref="KB169" si="2697">SUM(C174,O174,AA174,AM174,AY174,BK174,BW174)</f>
        <v>16</v>
      </c>
      <c r="KC169" s="714"/>
      <c r="KD169" s="714">
        <f t="shared" ref="KD169" si="2698">SUM(CI174,CU174,DG174,DS174,EE174,EQ174,FC174)</f>
        <v>18</v>
      </c>
      <c r="KE169" s="714"/>
      <c r="KF169" s="714">
        <f t="shared" ref="KF169" si="2699">SUM(FO174,GA174,GM174,GY174,HK174,HW174,II174)</f>
        <v>14</v>
      </c>
      <c r="KG169" s="759"/>
      <c r="KH169" s="761" t="s">
        <v>67</v>
      </c>
      <c r="KI169" s="67">
        <f t="shared" si="2644"/>
        <v>2</v>
      </c>
      <c r="KJ169" s="430">
        <f t="shared" ref="KJ169" si="2700">KI169/KB171</f>
        <v>5.3879310344827585E-4</v>
      </c>
      <c r="KK169" s="67">
        <f t="shared" si="2646"/>
        <v>2</v>
      </c>
      <c r="KL169" s="425">
        <f t="shared" ref="KL169" si="2701">KK169/KD171</f>
        <v>5.4039448797622261E-4</v>
      </c>
      <c r="KM169" s="67">
        <f t="shared" si="2648"/>
        <v>2</v>
      </c>
      <c r="KN169" s="425">
        <f>KM169/KF171</f>
        <v>5.3720118184260007E-4</v>
      </c>
    </row>
    <row r="170" spans="1:300" ht="19.5" thickBot="1" x14ac:dyDescent="0.3">
      <c r="A170" s="734"/>
      <c r="B170" s="436">
        <f t="shared" si="2649"/>
        <v>45725</v>
      </c>
      <c r="C170" s="10"/>
      <c r="D170" s="11"/>
      <c r="E170" s="61">
        <f t="shared" si="2650"/>
        <v>590</v>
      </c>
      <c r="F170" s="61">
        <f t="shared" si="2651"/>
        <v>54</v>
      </c>
      <c r="G170" s="11">
        <v>364</v>
      </c>
      <c r="H170" s="12">
        <f t="shared" si="2583"/>
        <v>0.63728813559322028</v>
      </c>
      <c r="I170" s="11">
        <v>12</v>
      </c>
      <c r="J170" s="12">
        <f t="shared" si="2584"/>
        <v>3.1914893617021274E-2</v>
      </c>
      <c r="K170" s="11"/>
      <c r="L170" s="11"/>
      <c r="M170" s="18"/>
      <c r="N170" s="20"/>
      <c r="O170" s="10"/>
      <c r="P170" s="11"/>
      <c r="Q170" s="61">
        <f t="shared" si="2652"/>
        <v>597</v>
      </c>
      <c r="R170" s="61">
        <f t="shared" si="2653"/>
        <v>55</v>
      </c>
      <c r="S170" s="11">
        <v>315</v>
      </c>
      <c r="T170" s="12">
        <f t="shared" si="2585"/>
        <v>0.55443886097152428</v>
      </c>
      <c r="U170" s="11">
        <v>16</v>
      </c>
      <c r="V170" s="12">
        <f t="shared" si="2586"/>
        <v>4.8338368580060423E-2</v>
      </c>
      <c r="W170" s="11"/>
      <c r="X170" s="11"/>
      <c r="Y170" s="18"/>
      <c r="Z170" s="20"/>
      <c r="AA170" s="10">
        <v>1</v>
      </c>
      <c r="AB170" s="11"/>
      <c r="AC170" s="61">
        <f t="shared" si="2654"/>
        <v>597</v>
      </c>
      <c r="AD170" s="61">
        <f t="shared" si="2655"/>
        <v>54</v>
      </c>
      <c r="AE170" s="11">
        <v>330</v>
      </c>
      <c r="AF170" s="12">
        <f t="shared" si="2587"/>
        <v>0.58291457286432158</v>
      </c>
      <c r="AG170" s="11">
        <v>18</v>
      </c>
      <c r="AH170" s="12">
        <f t="shared" si="2588"/>
        <v>5.1724137931034482E-2</v>
      </c>
      <c r="AI170" s="11"/>
      <c r="AJ170" s="11"/>
      <c r="AK170" s="18"/>
      <c r="AL170" s="20"/>
      <c r="AM170" s="10">
        <v>2</v>
      </c>
      <c r="AN170" s="11"/>
      <c r="AO170" s="61">
        <f t="shared" si="2656"/>
        <v>142</v>
      </c>
      <c r="AP170" s="61">
        <f t="shared" si="2657"/>
        <v>13</v>
      </c>
      <c r="AQ170" s="11">
        <v>61</v>
      </c>
      <c r="AR170" s="12">
        <f t="shared" si="2589"/>
        <v>0.45070422535211269</v>
      </c>
      <c r="AS170" s="11">
        <v>3</v>
      </c>
      <c r="AT170" s="12">
        <f t="shared" si="2590"/>
        <v>4.6875E-2</v>
      </c>
      <c r="AU170" s="11"/>
      <c r="AV170" s="11"/>
      <c r="AW170" s="18"/>
      <c r="AX170" s="20"/>
      <c r="AY170" s="10"/>
      <c r="AZ170" s="11"/>
      <c r="BA170" s="61">
        <f t="shared" si="2658"/>
        <v>589</v>
      </c>
      <c r="BB170" s="61">
        <f t="shared" si="2659"/>
        <v>55</v>
      </c>
      <c r="BC170" s="11">
        <v>368</v>
      </c>
      <c r="BD170" s="12">
        <f t="shared" si="2591"/>
        <v>0.65365025466893034</v>
      </c>
      <c r="BE170" s="11">
        <v>17</v>
      </c>
      <c r="BF170" s="12">
        <f t="shared" si="2592"/>
        <v>4.4155844155844157E-2</v>
      </c>
      <c r="BG170" s="11"/>
      <c r="BH170" s="11"/>
      <c r="BI170" s="18"/>
      <c r="BJ170" s="20"/>
      <c r="BK170" s="10"/>
      <c r="BL170" s="11"/>
      <c r="BM170" s="61">
        <f t="shared" si="2660"/>
        <v>594</v>
      </c>
      <c r="BN170" s="61">
        <f t="shared" si="2661"/>
        <v>53</v>
      </c>
      <c r="BO170" s="11">
        <v>350</v>
      </c>
      <c r="BP170" s="12">
        <f t="shared" si="2593"/>
        <v>0.61447811447811451</v>
      </c>
      <c r="BQ170" s="11">
        <v>15</v>
      </c>
      <c r="BR170" s="12">
        <f t="shared" si="2594"/>
        <v>4.1095890410958902E-2</v>
      </c>
      <c r="BS170" s="11"/>
      <c r="BT170" s="11"/>
      <c r="BU170" s="18"/>
      <c r="BV170" s="20"/>
      <c r="BW170" s="10"/>
      <c r="BX170" s="11"/>
      <c r="BY170" s="61">
        <f t="shared" si="2662"/>
        <v>590</v>
      </c>
      <c r="BZ170" s="61">
        <f t="shared" si="2663"/>
        <v>55</v>
      </c>
      <c r="CA170" s="11">
        <v>327</v>
      </c>
      <c r="CB170" s="12">
        <f t="shared" si="2595"/>
        <v>0.63559322033898302</v>
      </c>
      <c r="CC170" s="11">
        <v>48</v>
      </c>
      <c r="CD170" s="12">
        <f t="shared" si="2596"/>
        <v>0.128</v>
      </c>
      <c r="CE170" s="11"/>
      <c r="CF170" s="11"/>
      <c r="CG170" s="18"/>
      <c r="CH170" s="20"/>
      <c r="CI170" s="10">
        <v>2</v>
      </c>
      <c r="CJ170" s="11"/>
      <c r="CK170" s="61">
        <f t="shared" si="2664"/>
        <v>583</v>
      </c>
      <c r="CL170" s="61">
        <f t="shared" si="2665"/>
        <v>51</v>
      </c>
      <c r="CM170" s="11">
        <v>330</v>
      </c>
      <c r="CN170" s="12">
        <f t="shared" si="2597"/>
        <v>0.59862778730703259</v>
      </c>
      <c r="CO170" s="11">
        <v>19</v>
      </c>
      <c r="CP170" s="12">
        <f t="shared" si="2598"/>
        <v>5.4441260744985676E-2</v>
      </c>
      <c r="CQ170" s="11"/>
      <c r="CR170" s="11"/>
      <c r="CS170" s="18"/>
      <c r="CT170" s="20"/>
      <c r="CU170" s="10"/>
      <c r="CV170" s="11"/>
      <c r="CW170" s="61">
        <f t="shared" si="2666"/>
        <v>592</v>
      </c>
      <c r="CX170" s="61">
        <f t="shared" si="2667"/>
        <v>49</v>
      </c>
      <c r="CY170" s="11">
        <v>338</v>
      </c>
      <c r="CZ170" s="12">
        <f t="shared" si="2599"/>
        <v>0.59459459459459463</v>
      </c>
      <c r="DA170" s="11">
        <v>14</v>
      </c>
      <c r="DB170" s="12">
        <f t="shared" si="2600"/>
        <v>3.9772727272727272E-2</v>
      </c>
      <c r="DC170" s="11"/>
      <c r="DD170" s="11"/>
      <c r="DE170" s="18"/>
      <c r="DF170" s="20"/>
      <c r="DG170" s="10"/>
      <c r="DH170" s="11"/>
      <c r="DI170" s="61">
        <f t="shared" si="2668"/>
        <v>592</v>
      </c>
      <c r="DJ170" s="61">
        <f t="shared" si="2669"/>
        <v>50</v>
      </c>
      <c r="DK170" s="11">
        <v>338</v>
      </c>
      <c r="DL170" s="12">
        <f t="shared" si="2601"/>
        <v>0.61317567567567566</v>
      </c>
      <c r="DM170" s="11">
        <v>25</v>
      </c>
      <c r="DN170" s="12">
        <f t="shared" si="2602"/>
        <v>6.8870523415977963E-2</v>
      </c>
      <c r="DO170" s="11"/>
      <c r="DP170" s="11"/>
      <c r="DQ170" s="18"/>
      <c r="DR170" s="20"/>
      <c r="DS170" s="10">
        <v>1</v>
      </c>
      <c r="DT170" s="11"/>
      <c r="DU170" s="61">
        <f t="shared" si="2670"/>
        <v>152</v>
      </c>
      <c r="DV170" s="61">
        <f t="shared" si="2671"/>
        <v>7</v>
      </c>
      <c r="DW170" s="11">
        <v>78</v>
      </c>
      <c r="DX170" s="12">
        <f t="shared" si="2603"/>
        <v>0.55263157894736847</v>
      </c>
      <c r="DY170" s="11">
        <v>6</v>
      </c>
      <c r="DZ170" s="12">
        <f t="shared" si="2604"/>
        <v>7.1428571428571425E-2</v>
      </c>
      <c r="EA170" s="11"/>
      <c r="EB170" s="11"/>
      <c r="EC170" s="18"/>
      <c r="ED170" s="20"/>
      <c r="EE170" s="10">
        <v>1</v>
      </c>
      <c r="EF170" s="11"/>
      <c r="EG170" s="61">
        <f t="shared" si="2672"/>
        <v>598</v>
      </c>
      <c r="EH170" s="61">
        <f t="shared" si="2673"/>
        <v>51</v>
      </c>
      <c r="EI170" s="11">
        <v>345</v>
      </c>
      <c r="EJ170" s="12">
        <f t="shared" si="2605"/>
        <v>0.61036789297658867</v>
      </c>
      <c r="EK170" s="11">
        <v>20</v>
      </c>
      <c r="EL170" s="12">
        <f t="shared" si="2606"/>
        <v>5.4794520547945202E-2</v>
      </c>
      <c r="EM170" s="11"/>
      <c r="EN170" s="11"/>
      <c r="EO170" s="18"/>
      <c r="EP170" s="20"/>
      <c r="EQ170" s="10"/>
      <c r="ER170" s="11"/>
      <c r="ES170" s="61">
        <f t="shared" si="2674"/>
        <v>585</v>
      </c>
      <c r="ET170" s="61">
        <f t="shared" si="2675"/>
        <v>51</v>
      </c>
      <c r="EU170" s="11">
        <v>351</v>
      </c>
      <c r="EV170" s="12">
        <f t="shared" si="2607"/>
        <v>0.63931623931623927</v>
      </c>
      <c r="EW170" s="11">
        <v>23</v>
      </c>
      <c r="EX170" s="12">
        <f t="shared" si="2608"/>
        <v>6.1497326203208559E-2</v>
      </c>
      <c r="EY170" s="11"/>
      <c r="EZ170" s="11"/>
      <c r="FA170" s="18"/>
      <c r="FB170" s="20"/>
      <c r="FC170" s="10">
        <v>1</v>
      </c>
      <c r="FD170" s="11"/>
      <c r="FE170" s="61">
        <f t="shared" si="2676"/>
        <v>588</v>
      </c>
      <c r="FF170" s="61">
        <f t="shared" si="2677"/>
        <v>52</v>
      </c>
      <c r="FG170" s="11">
        <v>332</v>
      </c>
      <c r="FH170" s="12">
        <f t="shared" si="2609"/>
        <v>0.60204081632653061</v>
      </c>
      <c r="FI170" s="11">
        <v>22</v>
      </c>
      <c r="FJ170" s="12">
        <f t="shared" si="2610"/>
        <v>6.2146892655367235E-2</v>
      </c>
      <c r="FK170" s="11"/>
      <c r="FL170" s="11"/>
      <c r="FM170" s="18"/>
      <c r="FN170" s="20"/>
      <c r="FO170" s="10"/>
      <c r="FP170" s="11"/>
      <c r="FQ170" s="61">
        <f t="shared" si="2678"/>
        <v>601</v>
      </c>
      <c r="FR170" s="61">
        <f t="shared" si="2679"/>
        <v>54</v>
      </c>
      <c r="FS170" s="11">
        <v>325</v>
      </c>
      <c r="FT170" s="12">
        <f t="shared" si="2611"/>
        <v>0.58236272878535777</v>
      </c>
      <c r="FU170" s="11">
        <v>25</v>
      </c>
      <c r="FV170" s="12">
        <f t="shared" si="2680"/>
        <v>7.1428571428571425E-2</v>
      </c>
      <c r="FW170" s="11"/>
      <c r="FX170" s="11"/>
      <c r="FY170" s="18"/>
      <c r="FZ170" s="20"/>
      <c r="GA170" s="10"/>
      <c r="GB170" s="11"/>
      <c r="GC170" s="61">
        <f t="shared" si="2681"/>
        <v>601</v>
      </c>
      <c r="GD170" s="61">
        <f t="shared" si="2682"/>
        <v>55</v>
      </c>
      <c r="GE170" s="11">
        <v>355</v>
      </c>
      <c r="GF170" s="12">
        <f t="shared" si="2613"/>
        <v>0.63560732113144758</v>
      </c>
      <c r="GG170" s="11">
        <v>27</v>
      </c>
      <c r="GH170" s="12">
        <f t="shared" si="2614"/>
        <v>7.0680628272251314E-2</v>
      </c>
      <c r="GI170" s="11"/>
      <c r="GJ170" s="11"/>
      <c r="GK170" s="18"/>
      <c r="GL170" s="20"/>
      <c r="GM170" s="10"/>
      <c r="GN170" s="11"/>
      <c r="GO170" s="61">
        <f t="shared" si="2683"/>
        <v>606</v>
      </c>
      <c r="GP170" s="61">
        <f t="shared" si="2684"/>
        <v>55</v>
      </c>
      <c r="GQ170" s="11">
        <v>349</v>
      </c>
      <c r="GR170" s="12">
        <f t="shared" si="2615"/>
        <v>0.62376237623762376</v>
      </c>
      <c r="GS170" s="11">
        <v>29</v>
      </c>
      <c r="GT170" s="12">
        <f t="shared" si="2616"/>
        <v>7.6719576719576715E-2</v>
      </c>
      <c r="GU170" s="11"/>
      <c r="GV170" s="11"/>
      <c r="GW170" s="18"/>
      <c r="GX170" s="20"/>
      <c r="GY170" s="10">
        <v>1</v>
      </c>
      <c r="GZ170" s="11"/>
      <c r="HA170" s="61">
        <f t="shared" si="2685"/>
        <v>93</v>
      </c>
      <c r="HB170" s="61">
        <f t="shared" si="2686"/>
        <v>11</v>
      </c>
      <c r="HC170" s="11">
        <v>40</v>
      </c>
      <c r="HD170" s="12">
        <f t="shared" si="2617"/>
        <v>0.5161290322580645</v>
      </c>
      <c r="HE170" s="11">
        <v>8</v>
      </c>
      <c r="HF170" s="12">
        <f t="shared" si="2618"/>
        <v>0.16666666666666666</v>
      </c>
      <c r="HG170" s="11"/>
      <c r="HH170" s="11"/>
      <c r="HI170" s="18"/>
      <c r="HJ170" s="20"/>
      <c r="HK170" s="10"/>
      <c r="HL170" s="11"/>
      <c r="HM170" s="61">
        <f t="shared" si="2687"/>
        <v>610</v>
      </c>
      <c r="HN170" s="61">
        <f t="shared" si="2688"/>
        <v>54</v>
      </c>
      <c r="HO170" s="11">
        <v>368</v>
      </c>
      <c r="HP170" s="12">
        <f t="shared" si="2619"/>
        <v>0.66065573770491803</v>
      </c>
      <c r="HQ170" s="11">
        <v>35</v>
      </c>
      <c r="HR170" s="12">
        <f t="shared" si="2620"/>
        <v>8.6848635235732011E-2</v>
      </c>
      <c r="HS170" s="11"/>
      <c r="HT170" s="11"/>
      <c r="HU170" s="18"/>
      <c r="HV170" s="20"/>
      <c r="HW170" s="10"/>
      <c r="HX170" s="11"/>
      <c r="HY170" s="61">
        <f t="shared" si="2689"/>
        <v>601</v>
      </c>
      <c r="HZ170" s="61">
        <f t="shared" si="2690"/>
        <v>54</v>
      </c>
      <c r="IA170" s="11">
        <v>346</v>
      </c>
      <c r="IB170" s="12">
        <f t="shared" si="2621"/>
        <v>0.60565723793677206</v>
      </c>
      <c r="IC170" s="11">
        <v>18</v>
      </c>
      <c r="ID170" s="12">
        <f t="shared" si="2622"/>
        <v>4.9450549450549448E-2</v>
      </c>
      <c r="IE170" s="11"/>
      <c r="IF170" s="11"/>
      <c r="IG170" s="18"/>
      <c r="IH170" s="20"/>
      <c r="II170" s="10"/>
      <c r="IJ170" s="11"/>
      <c r="IK170" s="61">
        <f t="shared" si="2691"/>
        <v>604</v>
      </c>
      <c r="IL170" s="61">
        <f t="shared" si="2692"/>
        <v>55</v>
      </c>
      <c r="IM170" s="11">
        <v>363</v>
      </c>
      <c r="IN170" s="12">
        <f t="shared" si="2623"/>
        <v>0.64569536423841056</v>
      </c>
      <c r="IO170" s="11">
        <v>27</v>
      </c>
      <c r="IP170" s="12">
        <f t="shared" si="2624"/>
        <v>6.9230769230769235E-2</v>
      </c>
      <c r="IQ170" s="11"/>
      <c r="IR170" s="11"/>
      <c r="IS170" s="18"/>
      <c r="IT170" s="20"/>
      <c r="IU170" s="10"/>
      <c r="IV170" s="11"/>
      <c r="IW170" s="61">
        <f t="shared" si="2693"/>
        <v>0</v>
      </c>
      <c r="IX170" s="61">
        <f t="shared" si="2694"/>
        <v>0</v>
      </c>
      <c r="IY170" s="11"/>
      <c r="IZ170" s="12" t="e">
        <f t="shared" si="2625"/>
        <v>#DIV/0!</v>
      </c>
      <c r="JA170" s="11"/>
      <c r="JB170" s="12" t="e">
        <f t="shared" si="2626"/>
        <v>#DIV/0!</v>
      </c>
      <c r="JC170" s="11"/>
      <c r="JD170" s="11"/>
      <c r="JE170" s="18"/>
      <c r="JF170" s="20"/>
      <c r="JG170" s="10">
        <f t="shared" si="2627"/>
        <v>9</v>
      </c>
      <c r="JH170" s="14">
        <f t="shared" si="2628"/>
        <v>0</v>
      </c>
      <c r="JI170" s="373">
        <f t="shared" si="2629"/>
        <v>11105</v>
      </c>
      <c r="JJ170" s="11">
        <f t="shared" si="1776"/>
        <v>988</v>
      </c>
      <c r="JK170" s="11">
        <f t="shared" si="2630"/>
        <v>6800</v>
      </c>
      <c r="JL170" s="79">
        <f t="shared" si="2631"/>
        <v>0.61233678523187751</v>
      </c>
      <c r="JM170" s="15">
        <f t="shared" si="2632"/>
        <v>427</v>
      </c>
      <c r="JN170" s="12">
        <f t="shared" si="2633"/>
        <v>6.279411764705882E-2</v>
      </c>
      <c r="JO170" s="16">
        <v>64.3</v>
      </c>
      <c r="JP170" s="17">
        <v>6447</v>
      </c>
      <c r="JQ170" s="16">
        <f t="shared" si="2245"/>
        <v>94.808823529411768</v>
      </c>
      <c r="JR170" s="16">
        <v>173</v>
      </c>
      <c r="JS170" s="369">
        <f t="shared" si="2099"/>
        <v>0.40515222482435598</v>
      </c>
      <c r="JT170" s="18"/>
      <c r="JU170" s="21"/>
      <c r="JV170" s="404">
        <f t="shared" si="2635"/>
        <v>0.60665044606650442</v>
      </c>
      <c r="JW170" s="401">
        <f t="shared" si="2636"/>
        <v>0.60731707317073169</v>
      </c>
      <c r="JX170" s="406">
        <f t="shared" si="2637"/>
        <v>0.62298170075349835</v>
      </c>
      <c r="JY170" s="743"/>
      <c r="JZ170" s="690"/>
      <c r="KA170" s="746"/>
      <c r="KB170" s="719"/>
      <c r="KC170" s="716"/>
      <c r="KD170" s="716"/>
      <c r="KE170" s="716"/>
      <c r="KF170" s="716"/>
      <c r="KG170" s="760"/>
      <c r="KH170" s="758"/>
      <c r="KI170" s="67">
        <f t="shared" si="2644"/>
        <v>3</v>
      </c>
      <c r="KJ170" s="430">
        <f t="shared" ref="KJ170" si="2702">KI170/KB171</f>
        <v>8.0818965517241378E-4</v>
      </c>
      <c r="KK170" s="67">
        <f t="shared" si="2646"/>
        <v>5</v>
      </c>
      <c r="KL170" s="425">
        <f t="shared" ref="KL170" si="2703">KK170/KD171</f>
        <v>1.3509862199405566E-3</v>
      </c>
      <c r="KM170" s="67">
        <f t="shared" si="2648"/>
        <v>1</v>
      </c>
      <c r="KN170" s="425">
        <f>KM170/KF171</f>
        <v>2.6860059092130003E-4</v>
      </c>
    </row>
    <row r="171" spans="1:300" ht="19.5" thickTop="1" x14ac:dyDescent="0.25">
      <c r="A171" s="734"/>
      <c r="B171" s="436">
        <f>+B170+1</f>
        <v>45726</v>
      </c>
      <c r="C171" s="10"/>
      <c r="D171" s="11"/>
      <c r="E171" s="61">
        <f t="shared" si="2650"/>
        <v>590</v>
      </c>
      <c r="F171" s="61">
        <f t="shared" si="2651"/>
        <v>54</v>
      </c>
      <c r="G171" s="11">
        <v>396</v>
      </c>
      <c r="H171" s="12">
        <f t="shared" si="2583"/>
        <v>0.70847457627118648</v>
      </c>
      <c r="I171" s="11">
        <v>22</v>
      </c>
      <c r="J171" s="12">
        <f t="shared" si="2584"/>
        <v>5.2631578947368418E-2</v>
      </c>
      <c r="K171" s="13"/>
      <c r="L171" s="13"/>
      <c r="M171" s="25"/>
      <c r="N171" s="37"/>
      <c r="O171" s="10"/>
      <c r="P171" s="11"/>
      <c r="Q171" s="61">
        <f t="shared" si="2652"/>
        <v>597</v>
      </c>
      <c r="R171" s="61">
        <f t="shared" si="2653"/>
        <v>55</v>
      </c>
      <c r="S171" s="11">
        <v>372</v>
      </c>
      <c r="T171" s="12">
        <f t="shared" si="2585"/>
        <v>0.6649916247906198</v>
      </c>
      <c r="U171" s="11">
        <v>25</v>
      </c>
      <c r="V171" s="12">
        <f t="shared" si="2586"/>
        <v>6.2972292191435769E-2</v>
      </c>
      <c r="W171" s="13"/>
      <c r="X171" s="13"/>
      <c r="Y171" s="25"/>
      <c r="Z171" s="37"/>
      <c r="AA171" s="10"/>
      <c r="AB171" s="11"/>
      <c r="AC171" s="61">
        <f t="shared" si="2654"/>
        <v>597</v>
      </c>
      <c r="AD171" s="61">
        <f t="shared" si="2655"/>
        <v>54</v>
      </c>
      <c r="AE171" s="11">
        <v>345</v>
      </c>
      <c r="AF171" s="12">
        <f t="shared" si="2587"/>
        <v>0.61474036850921276</v>
      </c>
      <c r="AG171" s="11">
        <v>22</v>
      </c>
      <c r="AH171" s="12">
        <f t="shared" si="2588"/>
        <v>5.9945504087193457E-2</v>
      </c>
      <c r="AI171" s="13"/>
      <c r="AJ171" s="13"/>
      <c r="AK171" s="25"/>
      <c r="AL171" s="37"/>
      <c r="AM171" s="10"/>
      <c r="AN171" s="11"/>
      <c r="AO171" s="61">
        <f t="shared" si="2656"/>
        <v>142</v>
      </c>
      <c r="AP171" s="61">
        <f t="shared" si="2657"/>
        <v>13</v>
      </c>
      <c r="AQ171" s="11">
        <v>62</v>
      </c>
      <c r="AR171" s="12">
        <f t="shared" si="2589"/>
        <v>0.5140845070422535</v>
      </c>
      <c r="AS171" s="11">
        <v>11</v>
      </c>
      <c r="AT171" s="12">
        <f t="shared" si="2590"/>
        <v>0.15068493150684931</v>
      </c>
      <c r="AU171" s="13"/>
      <c r="AV171" s="13"/>
      <c r="AW171" s="25"/>
      <c r="AX171" s="37"/>
      <c r="AY171" s="10"/>
      <c r="AZ171" s="11"/>
      <c r="BA171" s="61">
        <f t="shared" si="2658"/>
        <v>589</v>
      </c>
      <c r="BB171" s="61">
        <f t="shared" si="2659"/>
        <v>55</v>
      </c>
      <c r="BC171" s="11">
        <v>393</v>
      </c>
      <c r="BD171" s="12">
        <f t="shared" si="2591"/>
        <v>0.71477079796264853</v>
      </c>
      <c r="BE171" s="11">
        <v>28</v>
      </c>
      <c r="BF171" s="12">
        <f t="shared" si="2592"/>
        <v>6.6508313539192399E-2</v>
      </c>
      <c r="BG171" s="13"/>
      <c r="BH171" s="13"/>
      <c r="BI171" s="25"/>
      <c r="BJ171" s="37"/>
      <c r="BK171" s="10"/>
      <c r="BL171" s="11"/>
      <c r="BM171" s="61">
        <f t="shared" si="2660"/>
        <v>594</v>
      </c>
      <c r="BN171" s="61">
        <f t="shared" si="2661"/>
        <v>53</v>
      </c>
      <c r="BO171" s="11">
        <v>358</v>
      </c>
      <c r="BP171" s="12">
        <f t="shared" si="2593"/>
        <v>0.63973063973063971</v>
      </c>
      <c r="BQ171" s="11">
        <v>22</v>
      </c>
      <c r="BR171" s="12">
        <f t="shared" si="2594"/>
        <v>5.7894736842105263E-2</v>
      </c>
      <c r="BS171" s="13"/>
      <c r="BT171" s="13"/>
      <c r="BU171" s="25"/>
      <c r="BV171" s="37"/>
      <c r="BW171" s="10"/>
      <c r="BX171" s="11"/>
      <c r="BY171" s="61">
        <f t="shared" si="2662"/>
        <v>590</v>
      </c>
      <c r="BZ171" s="61">
        <f t="shared" si="2663"/>
        <v>55</v>
      </c>
      <c r="CA171" s="11">
        <v>343</v>
      </c>
      <c r="CB171" s="12">
        <f t="shared" si="2595"/>
        <v>0.63559322033898302</v>
      </c>
      <c r="CC171" s="11">
        <v>32</v>
      </c>
      <c r="CD171" s="12">
        <f t="shared" si="2596"/>
        <v>8.533333333333333E-2</v>
      </c>
      <c r="CE171" s="13"/>
      <c r="CF171" s="13"/>
      <c r="CG171" s="25"/>
      <c r="CH171" s="37"/>
      <c r="CI171" s="10">
        <v>1</v>
      </c>
      <c r="CJ171" s="11"/>
      <c r="CK171" s="61">
        <f t="shared" si="2664"/>
        <v>582</v>
      </c>
      <c r="CL171" s="61">
        <f t="shared" si="2665"/>
        <v>51</v>
      </c>
      <c r="CM171" s="11">
        <v>309</v>
      </c>
      <c r="CN171" s="12">
        <f t="shared" si="2597"/>
        <v>0.59278350515463918</v>
      </c>
      <c r="CO171" s="11">
        <v>36</v>
      </c>
      <c r="CP171" s="12">
        <f t="shared" si="2598"/>
        <v>0.10434782608695652</v>
      </c>
      <c r="CQ171" s="13"/>
      <c r="CR171" s="13"/>
      <c r="CS171" s="25"/>
      <c r="CT171" s="37"/>
      <c r="CU171" s="10">
        <v>1</v>
      </c>
      <c r="CV171" s="11"/>
      <c r="CW171" s="61">
        <f t="shared" si="2666"/>
        <v>591</v>
      </c>
      <c r="CX171" s="61">
        <f t="shared" si="2667"/>
        <v>49</v>
      </c>
      <c r="CY171" s="11">
        <v>302</v>
      </c>
      <c r="CZ171" s="12">
        <f t="shared" si="2599"/>
        <v>0.56852791878172593</v>
      </c>
      <c r="DA171" s="11">
        <v>34</v>
      </c>
      <c r="DB171" s="12">
        <f t="shared" si="2600"/>
        <v>0.10119047619047619</v>
      </c>
      <c r="DC171" s="13"/>
      <c r="DD171" s="13"/>
      <c r="DE171" s="25"/>
      <c r="DF171" s="37"/>
      <c r="DG171" s="10"/>
      <c r="DH171" s="11"/>
      <c r="DI171" s="61">
        <f t="shared" si="2668"/>
        <v>592</v>
      </c>
      <c r="DJ171" s="61">
        <f t="shared" si="2669"/>
        <v>50</v>
      </c>
      <c r="DK171" s="11">
        <v>325</v>
      </c>
      <c r="DL171" s="12">
        <f t="shared" si="2601"/>
        <v>0.60810810810810811</v>
      </c>
      <c r="DM171" s="11">
        <v>35</v>
      </c>
      <c r="DN171" s="12">
        <f t="shared" si="2602"/>
        <v>9.7222222222222224E-2</v>
      </c>
      <c r="DO171" s="13"/>
      <c r="DP171" s="13"/>
      <c r="DQ171" s="25"/>
      <c r="DR171" s="37"/>
      <c r="DS171" s="10">
        <v>1</v>
      </c>
      <c r="DT171" s="11"/>
      <c r="DU171" s="61">
        <f t="shared" si="2670"/>
        <v>151</v>
      </c>
      <c r="DV171" s="61">
        <f t="shared" si="2671"/>
        <v>7</v>
      </c>
      <c r="DW171" s="11">
        <v>71</v>
      </c>
      <c r="DX171" s="12">
        <f t="shared" si="2603"/>
        <v>0.52317880794701987</v>
      </c>
      <c r="DY171" s="11">
        <v>8</v>
      </c>
      <c r="DZ171" s="12">
        <f t="shared" si="2604"/>
        <v>0.10126582278481013</v>
      </c>
      <c r="EA171" s="13"/>
      <c r="EB171" s="13"/>
      <c r="EC171" s="25"/>
      <c r="ED171" s="37"/>
      <c r="EE171" s="10">
        <v>1</v>
      </c>
      <c r="EF171" s="11"/>
      <c r="EG171" s="61">
        <f t="shared" si="2672"/>
        <v>597</v>
      </c>
      <c r="EH171" s="61">
        <f t="shared" si="2673"/>
        <v>51</v>
      </c>
      <c r="EI171" s="11">
        <v>317</v>
      </c>
      <c r="EJ171" s="12">
        <f t="shared" si="2605"/>
        <v>0.5879396984924623</v>
      </c>
      <c r="EK171" s="11">
        <v>34</v>
      </c>
      <c r="EL171" s="12">
        <f t="shared" si="2606"/>
        <v>9.686609686609686E-2</v>
      </c>
      <c r="EM171" s="13"/>
      <c r="EN171" s="13"/>
      <c r="EO171" s="25"/>
      <c r="EP171" s="37"/>
      <c r="EQ171" s="10">
        <v>1</v>
      </c>
      <c r="ER171" s="11"/>
      <c r="ES171" s="61">
        <f t="shared" si="2674"/>
        <v>584</v>
      </c>
      <c r="ET171" s="61">
        <f t="shared" si="2675"/>
        <v>51</v>
      </c>
      <c r="EU171" s="11">
        <v>313</v>
      </c>
      <c r="EV171" s="12">
        <f t="shared" si="2607"/>
        <v>0.56335616438356162</v>
      </c>
      <c r="EW171" s="11">
        <v>16</v>
      </c>
      <c r="EX171" s="12">
        <f t="shared" si="2608"/>
        <v>4.8632218844984802E-2</v>
      </c>
      <c r="EY171" s="13"/>
      <c r="EZ171" s="13"/>
      <c r="FA171" s="25"/>
      <c r="FB171" s="37"/>
      <c r="FC171" s="10"/>
      <c r="FD171" s="11"/>
      <c r="FE171" s="61">
        <f t="shared" si="2676"/>
        <v>588</v>
      </c>
      <c r="FF171" s="61">
        <f t="shared" si="2677"/>
        <v>52</v>
      </c>
      <c r="FG171" s="11">
        <v>328</v>
      </c>
      <c r="FH171" s="12">
        <f t="shared" si="2609"/>
        <v>0.59693877551020413</v>
      </c>
      <c r="FI171" s="11">
        <v>23</v>
      </c>
      <c r="FJ171" s="12">
        <f t="shared" si="2610"/>
        <v>6.5527065527065526E-2</v>
      </c>
      <c r="FK171" s="13"/>
      <c r="FL171" s="13"/>
      <c r="FM171" s="25"/>
      <c r="FN171" s="37"/>
      <c r="FO171" s="10"/>
      <c r="FP171" s="11"/>
      <c r="FQ171" s="61">
        <f t="shared" si="2678"/>
        <v>601</v>
      </c>
      <c r="FR171" s="61">
        <f t="shared" si="2679"/>
        <v>54</v>
      </c>
      <c r="FS171" s="11">
        <v>349</v>
      </c>
      <c r="FT171" s="12">
        <f t="shared" si="2611"/>
        <v>0.63727121464226288</v>
      </c>
      <c r="FU171" s="11">
        <v>34</v>
      </c>
      <c r="FV171" s="12">
        <f t="shared" si="2680"/>
        <v>8.877284595300261E-2</v>
      </c>
      <c r="FW171" s="13"/>
      <c r="FX171" s="13"/>
      <c r="FY171" s="25"/>
      <c r="FZ171" s="37"/>
      <c r="GA171" s="10"/>
      <c r="GB171" s="11"/>
      <c r="GC171" s="61">
        <f t="shared" si="2681"/>
        <v>601</v>
      </c>
      <c r="GD171" s="61">
        <f t="shared" si="2682"/>
        <v>55</v>
      </c>
      <c r="GE171" s="11">
        <v>371</v>
      </c>
      <c r="GF171" s="12">
        <f t="shared" si="2613"/>
        <v>0.65224625623960064</v>
      </c>
      <c r="GG171" s="11">
        <v>21</v>
      </c>
      <c r="GH171" s="12">
        <f t="shared" si="2614"/>
        <v>5.3571428571428568E-2</v>
      </c>
      <c r="GI171" s="13"/>
      <c r="GJ171" s="13"/>
      <c r="GK171" s="25"/>
      <c r="GL171" s="37"/>
      <c r="GM171" s="10"/>
      <c r="GN171" s="11"/>
      <c r="GO171" s="61">
        <f t="shared" si="2683"/>
        <v>606</v>
      </c>
      <c r="GP171" s="61">
        <f t="shared" si="2684"/>
        <v>55</v>
      </c>
      <c r="GQ171" s="11">
        <v>376</v>
      </c>
      <c r="GR171" s="12">
        <f t="shared" si="2615"/>
        <v>0.65346534653465349</v>
      </c>
      <c r="GS171" s="11">
        <v>20</v>
      </c>
      <c r="GT171" s="12">
        <f t="shared" si="2616"/>
        <v>5.0505050505050504E-2</v>
      </c>
      <c r="GU171" s="13"/>
      <c r="GV171" s="13"/>
      <c r="GW171" s="25"/>
      <c r="GX171" s="37"/>
      <c r="GY171" s="10">
        <v>2</v>
      </c>
      <c r="GZ171" s="11"/>
      <c r="HA171" s="61">
        <f t="shared" si="2685"/>
        <v>91</v>
      </c>
      <c r="HB171" s="61">
        <f t="shared" si="2686"/>
        <v>11</v>
      </c>
      <c r="HC171" s="11">
        <v>50</v>
      </c>
      <c r="HD171" s="12">
        <f t="shared" si="2617"/>
        <v>0.70329670329670335</v>
      </c>
      <c r="HE171" s="11">
        <v>14</v>
      </c>
      <c r="HF171" s="12">
        <f t="shared" si="2618"/>
        <v>0.21875</v>
      </c>
      <c r="HG171" s="13"/>
      <c r="HH171" s="13"/>
      <c r="HI171" s="25"/>
      <c r="HJ171" s="37"/>
      <c r="HK171" s="10"/>
      <c r="HL171" s="11"/>
      <c r="HM171" s="61">
        <f t="shared" si="2687"/>
        <v>610</v>
      </c>
      <c r="HN171" s="61">
        <f t="shared" si="2688"/>
        <v>54</v>
      </c>
      <c r="HO171" s="11">
        <v>350</v>
      </c>
      <c r="HP171" s="12">
        <f t="shared" si="2619"/>
        <v>0.60327868852459021</v>
      </c>
      <c r="HQ171" s="11">
        <v>18</v>
      </c>
      <c r="HR171" s="12">
        <f t="shared" si="2620"/>
        <v>4.8913043478260872E-2</v>
      </c>
      <c r="HS171" s="13"/>
      <c r="HT171" s="13"/>
      <c r="HU171" s="25"/>
      <c r="HV171" s="37"/>
      <c r="HW171" s="10"/>
      <c r="HX171" s="11"/>
      <c r="HY171" s="61">
        <f t="shared" si="2689"/>
        <v>601</v>
      </c>
      <c r="HZ171" s="61">
        <f t="shared" si="2690"/>
        <v>54</v>
      </c>
      <c r="IA171" s="11">
        <v>356</v>
      </c>
      <c r="IB171" s="12">
        <f t="shared" si="2621"/>
        <v>0.62728785357737105</v>
      </c>
      <c r="IC171" s="11">
        <v>21</v>
      </c>
      <c r="ID171" s="12">
        <f t="shared" si="2622"/>
        <v>5.5702917771883291E-2</v>
      </c>
      <c r="IE171" s="13"/>
      <c r="IF171" s="13"/>
      <c r="IG171" s="25"/>
      <c r="IH171" s="37"/>
      <c r="II171" s="10">
        <v>1</v>
      </c>
      <c r="IJ171" s="11"/>
      <c r="IK171" s="61">
        <f t="shared" si="2691"/>
        <v>603</v>
      </c>
      <c r="IL171" s="61">
        <f t="shared" si="2692"/>
        <v>55</v>
      </c>
      <c r="IM171" s="11">
        <v>362</v>
      </c>
      <c r="IN171" s="12">
        <f t="shared" si="2623"/>
        <v>0.66334991708126034</v>
      </c>
      <c r="IO171" s="11">
        <v>38</v>
      </c>
      <c r="IP171" s="12">
        <f t="shared" si="2624"/>
        <v>9.5000000000000001E-2</v>
      </c>
      <c r="IQ171" s="13"/>
      <c r="IR171" s="13"/>
      <c r="IS171" s="25"/>
      <c r="IT171" s="37"/>
      <c r="IU171" s="10"/>
      <c r="IV171" s="11"/>
      <c r="IW171" s="61">
        <f t="shared" si="2693"/>
        <v>0</v>
      </c>
      <c r="IX171" s="61">
        <f t="shared" si="2694"/>
        <v>0</v>
      </c>
      <c r="IY171" s="11"/>
      <c r="IZ171" s="12" t="e">
        <f t="shared" si="2625"/>
        <v>#DIV/0!</v>
      </c>
      <c r="JA171" s="11"/>
      <c r="JB171" s="12" t="e">
        <f t="shared" si="2626"/>
        <v>#DIV/0!</v>
      </c>
      <c r="JC171" s="13"/>
      <c r="JD171" s="13"/>
      <c r="JE171" s="25"/>
      <c r="JF171" s="37"/>
      <c r="JG171" s="10">
        <f t="shared" si="2627"/>
        <v>8</v>
      </c>
      <c r="JH171" s="14">
        <f t="shared" si="2628"/>
        <v>0</v>
      </c>
      <c r="JI171" s="373">
        <f t="shared" si="2629"/>
        <v>11097</v>
      </c>
      <c r="JJ171" s="11">
        <f t="shared" si="1776"/>
        <v>988</v>
      </c>
      <c r="JK171" s="11">
        <f t="shared" si="2630"/>
        <v>6962</v>
      </c>
      <c r="JL171" s="79">
        <f t="shared" si="2631"/>
        <v>0.62737676849598989</v>
      </c>
      <c r="JM171" s="15">
        <f t="shared" si="2632"/>
        <v>514</v>
      </c>
      <c r="JN171" s="12">
        <f t="shared" si="2633"/>
        <v>7.3829359379488646E-2</v>
      </c>
      <c r="JO171" s="16">
        <v>64.400000000000006</v>
      </c>
      <c r="JP171" s="17">
        <v>6589</v>
      </c>
      <c r="JQ171" s="16">
        <f t="shared" si="2245"/>
        <v>94.64234415397874</v>
      </c>
      <c r="JR171" s="16">
        <v>258</v>
      </c>
      <c r="JS171" s="369">
        <f t="shared" si="2099"/>
        <v>0.50194552529182879</v>
      </c>
      <c r="JT171" s="23"/>
      <c r="JU171" s="399"/>
      <c r="JV171" s="404">
        <f t="shared" si="2635"/>
        <v>0.65720464990537986</v>
      </c>
      <c r="JW171" s="401">
        <f t="shared" si="2636"/>
        <v>0.58371777476255093</v>
      </c>
      <c r="JX171" s="406">
        <f t="shared" si="2637"/>
        <v>0.64099111230810668</v>
      </c>
      <c r="JY171" s="743"/>
      <c r="JZ171" s="690"/>
      <c r="KA171" s="746"/>
      <c r="KB171" s="718">
        <f t="shared" ref="KB171" si="2704">SUM(E164,Q164,AC164,AO164,BA164,BM164,BY164)</f>
        <v>3712</v>
      </c>
      <c r="KC171" s="714"/>
      <c r="KD171" s="714">
        <f t="shared" ref="KD171" si="2705">SUM(CK164,CW164,DI164,DU164,EG164,ES164,FE164)</f>
        <v>3701</v>
      </c>
      <c r="KE171" s="714"/>
      <c r="KF171" s="714">
        <f t="shared" ref="KF171" si="2706">SUM(FQ164,GC164,GO164,HA164,HM164,HY164,IK164)</f>
        <v>3723</v>
      </c>
      <c r="KG171" s="759"/>
      <c r="KH171" s="761" t="s">
        <v>65</v>
      </c>
      <c r="KI171" s="67">
        <f t="shared" si="2644"/>
        <v>0</v>
      </c>
      <c r="KJ171" s="430">
        <f t="shared" ref="KJ171" si="2707">KI171/KB171</f>
        <v>0</v>
      </c>
      <c r="KK171" s="67">
        <f t="shared" si="2646"/>
        <v>5</v>
      </c>
      <c r="KL171" s="425">
        <f t="shared" ref="KL171" si="2708">KK171/KD171</f>
        <v>1.3509862199405566E-3</v>
      </c>
      <c r="KM171" s="67">
        <f t="shared" si="2648"/>
        <v>3</v>
      </c>
      <c r="KN171" s="425">
        <f>KM171/KF171</f>
        <v>8.0580177276390005E-4</v>
      </c>
    </row>
    <row r="172" spans="1:300" ht="19.5" thickBot="1" x14ac:dyDescent="0.3">
      <c r="A172" s="734"/>
      <c r="B172" s="436">
        <f t="shared" si="2649"/>
        <v>45727</v>
      </c>
      <c r="C172" s="10"/>
      <c r="D172" s="11"/>
      <c r="E172" s="61">
        <f t="shared" si="2650"/>
        <v>590</v>
      </c>
      <c r="F172" s="61">
        <f t="shared" si="2651"/>
        <v>54</v>
      </c>
      <c r="G172" s="11">
        <v>386</v>
      </c>
      <c r="H172" s="12">
        <f t="shared" si="2583"/>
        <v>0.69491525423728817</v>
      </c>
      <c r="I172" s="11">
        <v>24</v>
      </c>
      <c r="J172" s="12">
        <f t="shared" si="2584"/>
        <v>5.8536585365853662E-2</v>
      </c>
      <c r="K172" s="13"/>
      <c r="L172" s="11"/>
      <c r="M172" s="25"/>
      <c r="N172" s="37"/>
      <c r="O172" s="10"/>
      <c r="P172" s="11"/>
      <c r="Q172" s="61">
        <f t="shared" si="2652"/>
        <v>597</v>
      </c>
      <c r="R172" s="61">
        <f t="shared" si="2653"/>
        <v>55</v>
      </c>
      <c r="S172" s="11">
        <v>347</v>
      </c>
      <c r="T172" s="12">
        <f t="shared" si="2585"/>
        <v>0.6247906197654941</v>
      </c>
      <c r="U172" s="11">
        <v>26</v>
      </c>
      <c r="V172" s="12">
        <f t="shared" si="2586"/>
        <v>6.9705093833780166E-2</v>
      </c>
      <c r="W172" s="13"/>
      <c r="X172" s="11"/>
      <c r="Y172" s="25"/>
      <c r="Z172" s="37"/>
      <c r="AA172" s="10"/>
      <c r="AB172" s="11"/>
      <c r="AC172" s="61">
        <f t="shared" si="2654"/>
        <v>597</v>
      </c>
      <c r="AD172" s="61">
        <f t="shared" si="2655"/>
        <v>54</v>
      </c>
      <c r="AE172" s="11">
        <v>320</v>
      </c>
      <c r="AF172" s="12">
        <f t="shared" si="2587"/>
        <v>0.60301507537688437</v>
      </c>
      <c r="AG172" s="11">
        <v>40</v>
      </c>
      <c r="AH172" s="12">
        <f t="shared" si="2588"/>
        <v>0.1111111111111111</v>
      </c>
      <c r="AI172" s="13"/>
      <c r="AJ172" s="11"/>
      <c r="AK172" s="25"/>
      <c r="AL172" s="37"/>
      <c r="AM172" s="10">
        <v>1</v>
      </c>
      <c r="AN172" s="11"/>
      <c r="AO172" s="61">
        <f t="shared" si="2656"/>
        <v>141</v>
      </c>
      <c r="AP172" s="61">
        <f t="shared" si="2657"/>
        <v>13</v>
      </c>
      <c r="AQ172" s="11">
        <v>67</v>
      </c>
      <c r="AR172" s="12">
        <f t="shared" si="2589"/>
        <v>0.55319148936170215</v>
      </c>
      <c r="AS172" s="11">
        <v>11</v>
      </c>
      <c r="AT172" s="12">
        <f t="shared" si="2590"/>
        <v>0.14102564102564102</v>
      </c>
      <c r="AU172" s="13"/>
      <c r="AV172" s="11"/>
      <c r="AW172" s="25"/>
      <c r="AX172" s="37"/>
      <c r="AY172" s="10"/>
      <c r="AZ172" s="11"/>
      <c r="BA172" s="61">
        <f t="shared" si="2658"/>
        <v>589</v>
      </c>
      <c r="BB172" s="61">
        <f t="shared" si="2659"/>
        <v>55</v>
      </c>
      <c r="BC172" s="11">
        <v>376</v>
      </c>
      <c r="BD172" s="12">
        <f t="shared" si="2591"/>
        <v>0.67232597623089985</v>
      </c>
      <c r="BE172" s="11">
        <v>20</v>
      </c>
      <c r="BF172" s="12">
        <f t="shared" si="2592"/>
        <v>5.0505050505050504E-2</v>
      </c>
      <c r="BG172" s="13"/>
      <c r="BH172" s="11"/>
      <c r="BI172" s="25"/>
      <c r="BJ172" s="37"/>
      <c r="BK172" s="10"/>
      <c r="BL172" s="11"/>
      <c r="BM172" s="61">
        <f t="shared" si="2660"/>
        <v>594</v>
      </c>
      <c r="BN172" s="61">
        <f t="shared" si="2661"/>
        <v>53</v>
      </c>
      <c r="BO172" s="11">
        <v>360</v>
      </c>
      <c r="BP172" s="12">
        <f t="shared" si="2593"/>
        <v>0.632996632996633</v>
      </c>
      <c r="BQ172" s="11">
        <v>16</v>
      </c>
      <c r="BR172" s="12">
        <f t="shared" si="2594"/>
        <v>4.2553191489361701E-2</v>
      </c>
      <c r="BS172" s="13"/>
      <c r="BT172" s="11"/>
      <c r="BU172" s="25"/>
      <c r="BV172" s="37"/>
      <c r="BW172" s="10"/>
      <c r="BX172" s="11"/>
      <c r="BY172" s="61">
        <f t="shared" si="2662"/>
        <v>590</v>
      </c>
      <c r="BZ172" s="61">
        <f t="shared" si="2663"/>
        <v>55</v>
      </c>
      <c r="CA172" s="11">
        <v>320</v>
      </c>
      <c r="CB172" s="12">
        <f t="shared" si="2595"/>
        <v>0.61355932203389829</v>
      </c>
      <c r="CC172" s="11">
        <v>42</v>
      </c>
      <c r="CD172" s="12">
        <f t="shared" si="2596"/>
        <v>0.11602209944751381</v>
      </c>
      <c r="CE172" s="13"/>
      <c r="CF172" s="11"/>
      <c r="CG172" s="25"/>
      <c r="CH172" s="37"/>
      <c r="CI172" s="10"/>
      <c r="CJ172" s="11"/>
      <c r="CK172" s="61">
        <f t="shared" si="2664"/>
        <v>582</v>
      </c>
      <c r="CL172" s="61">
        <f t="shared" si="2665"/>
        <v>51</v>
      </c>
      <c r="CM172" s="11">
        <v>320</v>
      </c>
      <c r="CN172" s="12">
        <f t="shared" si="2597"/>
        <v>0.62199312714776633</v>
      </c>
      <c r="CO172" s="11">
        <v>42</v>
      </c>
      <c r="CP172" s="12">
        <f t="shared" si="2598"/>
        <v>0.11602209944751381</v>
      </c>
      <c r="CQ172" s="13"/>
      <c r="CR172" s="11"/>
      <c r="CS172" s="25"/>
      <c r="CT172" s="37"/>
      <c r="CU172" s="10">
        <v>1</v>
      </c>
      <c r="CV172" s="11"/>
      <c r="CW172" s="61">
        <f t="shared" si="2666"/>
        <v>590</v>
      </c>
      <c r="CX172" s="61">
        <f t="shared" si="2667"/>
        <v>49</v>
      </c>
      <c r="CY172" s="11">
        <v>320</v>
      </c>
      <c r="CZ172" s="12">
        <f t="shared" si="2599"/>
        <v>0.61355932203389829</v>
      </c>
      <c r="DA172" s="11">
        <v>42</v>
      </c>
      <c r="DB172" s="12">
        <f t="shared" si="2600"/>
        <v>0.11602209944751381</v>
      </c>
      <c r="DC172" s="13"/>
      <c r="DD172" s="11"/>
      <c r="DE172" s="25"/>
      <c r="DF172" s="37"/>
      <c r="DG172" s="10"/>
      <c r="DH172" s="11"/>
      <c r="DI172" s="61">
        <f t="shared" si="2668"/>
        <v>592</v>
      </c>
      <c r="DJ172" s="61">
        <f t="shared" si="2669"/>
        <v>50</v>
      </c>
      <c r="DK172" s="11">
        <v>347</v>
      </c>
      <c r="DL172" s="12">
        <f t="shared" si="2601"/>
        <v>0.65709459459459463</v>
      </c>
      <c r="DM172" s="11">
        <v>42</v>
      </c>
      <c r="DN172" s="12">
        <f t="shared" si="2602"/>
        <v>0.10796915167095116</v>
      </c>
      <c r="DO172" s="13"/>
      <c r="DP172" s="11"/>
      <c r="DQ172" s="25"/>
      <c r="DR172" s="37"/>
      <c r="DS172" s="10"/>
      <c r="DT172" s="11"/>
      <c r="DU172" s="61">
        <f t="shared" si="2670"/>
        <v>151</v>
      </c>
      <c r="DV172" s="61">
        <f t="shared" si="2671"/>
        <v>7</v>
      </c>
      <c r="DW172" s="11">
        <v>78</v>
      </c>
      <c r="DX172" s="12">
        <f t="shared" si="2603"/>
        <v>0.59602649006622521</v>
      </c>
      <c r="DY172" s="11">
        <v>12</v>
      </c>
      <c r="DZ172" s="12">
        <f t="shared" si="2604"/>
        <v>0.13333333333333333</v>
      </c>
      <c r="EA172" s="13"/>
      <c r="EB172" s="11"/>
      <c r="EC172" s="25"/>
      <c r="ED172" s="37"/>
      <c r="EE172" s="10"/>
      <c r="EF172" s="11"/>
      <c r="EG172" s="61">
        <f t="shared" si="2672"/>
        <v>597</v>
      </c>
      <c r="EH172" s="61">
        <f t="shared" si="2673"/>
        <v>51</v>
      </c>
      <c r="EI172" s="11">
        <v>345</v>
      </c>
      <c r="EJ172" s="12">
        <f t="shared" si="2605"/>
        <v>0.63819095477386933</v>
      </c>
      <c r="EK172" s="11">
        <v>36</v>
      </c>
      <c r="EL172" s="12">
        <f t="shared" si="2606"/>
        <v>9.4488188976377951E-2</v>
      </c>
      <c r="EM172" s="13"/>
      <c r="EN172" s="11"/>
      <c r="EO172" s="25"/>
      <c r="EP172" s="37"/>
      <c r="EQ172" s="10"/>
      <c r="ER172" s="11"/>
      <c r="ES172" s="61">
        <f t="shared" si="2674"/>
        <v>584</v>
      </c>
      <c r="ET172" s="61">
        <f t="shared" si="2675"/>
        <v>51</v>
      </c>
      <c r="EU172" s="11">
        <v>351</v>
      </c>
      <c r="EV172" s="12">
        <f t="shared" si="2607"/>
        <v>0.6404109589041096</v>
      </c>
      <c r="EW172" s="11">
        <v>23</v>
      </c>
      <c r="EX172" s="12">
        <f t="shared" si="2608"/>
        <v>6.1497326203208559E-2</v>
      </c>
      <c r="EY172" s="13"/>
      <c r="EZ172" s="11"/>
      <c r="FA172" s="25"/>
      <c r="FB172" s="37"/>
      <c r="FC172" s="10"/>
      <c r="FD172" s="11"/>
      <c r="FE172" s="61">
        <f t="shared" si="2676"/>
        <v>588</v>
      </c>
      <c r="FF172" s="61">
        <f t="shared" si="2677"/>
        <v>52</v>
      </c>
      <c r="FG172" s="11">
        <v>360</v>
      </c>
      <c r="FH172" s="12">
        <f t="shared" si="2609"/>
        <v>0.6462585034013606</v>
      </c>
      <c r="FI172" s="11">
        <v>20</v>
      </c>
      <c r="FJ172" s="12">
        <f t="shared" si="2610"/>
        <v>5.2631578947368418E-2</v>
      </c>
      <c r="FK172" s="13"/>
      <c r="FL172" s="11"/>
      <c r="FM172" s="25"/>
      <c r="FN172" s="37"/>
      <c r="FO172" s="10"/>
      <c r="FP172" s="11"/>
      <c r="FQ172" s="61">
        <f t="shared" si="2678"/>
        <v>601</v>
      </c>
      <c r="FR172" s="61">
        <f t="shared" si="2679"/>
        <v>54</v>
      </c>
      <c r="FS172" s="11">
        <v>320</v>
      </c>
      <c r="FT172" s="12">
        <f t="shared" si="2611"/>
        <v>0.57237936772046594</v>
      </c>
      <c r="FU172" s="11">
        <v>24</v>
      </c>
      <c r="FV172" s="12">
        <f t="shared" si="2680"/>
        <v>6.9767441860465115E-2</v>
      </c>
      <c r="FW172" s="13"/>
      <c r="FX172" s="11"/>
      <c r="FY172" s="25"/>
      <c r="FZ172" s="37"/>
      <c r="GA172" s="10"/>
      <c r="GB172" s="11"/>
      <c r="GC172" s="61">
        <f t="shared" si="2681"/>
        <v>601</v>
      </c>
      <c r="GD172" s="61">
        <f t="shared" si="2682"/>
        <v>55</v>
      </c>
      <c r="GE172" s="11">
        <v>360</v>
      </c>
      <c r="GF172" s="12">
        <f t="shared" si="2613"/>
        <v>0.66056572379367717</v>
      </c>
      <c r="GG172" s="11">
        <v>37</v>
      </c>
      <c r="GH172" s="12">
        <f t="shared" si="2614"/>
        <v>9.3198992443324941E-2</v>
      </c>
      <c r="GI172" s="13"/>
      <c r="GJ172" s="11"/>
      <c r="GK172" s="25"/>
      <c r="GL172" s="37"/>
      <c r="GM172" s="10"/>
      <c r="GN172" s="11"/>
      <c r="GO172" s="61">
        <f t="shared" si="2683"/>
        <v>606</v>
      </c>
      <c r="GP172" s="61">
        <f t="shared" si="2684"/>
        <v>55</v>
      </c>
      <c r="GQ172" s="11">
        <v>348</v>
      </c>
      <c r="GR172" s="12">
        <f t="shared" si="2615"/>
        <v>0.62046204620462042</v>
      </c>
      <c r="GS172" s="11">
        <v>28</v>
      </c>
      <c r="GT172" s="12">
        <f t="shared" si="2616"/>
        <v>7.4468085106382975E-2</v>
      </c>
      <c r="GU172" s="13"/>
      <c r="GV172" s="11"/>
      <c r="GW172" s="25"/>
      <c r="GX172" s="37"/>
      <c r="GY172" s="10">
        <v>3</v>
      </c>
      <c r="GZ172" s="11"/>
      <c r="HA172" s="61">
        <f t="shared" si="2685"/>
        <v>88</v>
      </c>
      <c r="HB172" s="61">
        <f t="shared" si="2686"/>
        <v>11</v>
      </c>
      <c r="HC172" s="11">
        <v>45</v>
      </c>
      <c r="HD172" s="12">
        <f t="shared" si="2617"/>
        <v>0.60227272727272729</v>
      </c>
      <c r="HE172" s="11">
        <v>8</v>
      </c>
      <c r="HF172" s="12">
        <f t="shared" si="2618"/>
        <v>0.15094339622641509</v>
      </c>
      <c r="HG172" s="13"/>
      <c r="HH172" s="11"/>
      <c r="HI172" s="25"/>
      <c r="HJ172" s="37"/>
      <c r="HK172" s="10"/>
      <c r="HL172" s="11"/>
      <c r="HM172" s="61">
        <f t="shared" si="2687"/>
        <v>610</v>
      </c>
      <c r="HN172" s="61">
        <f t="shared" si="2688"/>
        <v>54</v>
      </c>
      <c r="HO172" s="11">
        <v>362</v>
      </c>
      <c r="HP172" s="12">
        <f t="shared" si="2619"/>
        <v>0.64918032786885249</v>
      </c>
      <c r="HQ172" s="11">
        <v>34</v>
      </c>
      <c r="HR172" s="12">
        <f t="shared" si="2620"/>
        <v>8.5858585858585856E-2</v>
      </c>
      <c r="HS172" s="13"/>
      <c r="HT172" s="11"/>
      <c r="HU172" s="25"/>
      <c r="HV172" s="37"/>
      <c r="HW172" s="10"/>
      <c r="HX172" s="11"/>
      <c r="HY172" s="61">
        <f t="shared" si="2689"/>
        <v>601</v>
      </c>
      <c r="HZ172" s="61">
        <f t="shared" si="2690"/>
        <v>54</v>
      </c>
      <c r="IA172" s="11">
        <v>326</v>
      </c>
      <c r="IB172" s="12">
        <f t="shared" si="2621"/>
        <v>0.60399334442595676</v>
      </c>
      <c r="IC172" s="11">
        <v>37</v>
      </c>
      <c r="ID172" s="12">
        <f t="shared" si="2622"/>
        <v>0.10192837465564739</v>
      </c>
      <c r="IE172" s="13"/>
      <c r="IF172" s="11"/>
      <c r="IG172" s="25"/>
      <c r="IH172" s="37"/>
      <c r="II172" s="10"/>
      <c r="IJ172" s="11"/>
      <c r="IK172" s="61">
        <f t="shared" si="2691"/>
        <v>603</v>
      </c>
      <c r="IL172" s="61">
        <f t="shared" si="2692"/>
        <v>55</v>
      </c>
      <c r="IM172" s="11">
        <v>328</v>
      </c>
      <c r="IN172" s="12">
        <f t="shared" si="2623"/>
        <v>0.59369817578772799</v>
      </c>
      <c r="IO172" s="11">
        <v>30</v>
      </c>
      <c r="IP172" s="12">
        <f t="shared" si="2624"/>
        <v>8.3798882681564241E-2</v>
      </c>
      <c r="IQ172" s="13"/>
      <c r="IR172" s="11"/>
      <c r="IS172" s="25"/>
      <c r="IT172" s="37"/>
      <c r="IU172" s="10"/>
      <c r="IV172" s="11"/>
      <c r="IW172" s="61">
        <f t="shared" si="2693"/>
        <v>0</v>
      </c>
      <c r="IX172" s="61">
        <f t="shared" si="2694"/>
        <v>0</v>
      </c>
      <c r="IY172" s="11"/>
      <c r="IZ172" s="12" t="e">
        <f t="shared" si="2625"/>
        <v>#DIV/0!</v>
      </c>
      <c r="JA172" s="11"/>
      <c r="JB172" s="12" t="e">
        <f t="shared" si="2626"/>
        <v>#DIV/0!</v>
      </c>
      <c r="JC172" s="13"/>
      <c r="JD172" s="11"/>
      <c r="JE172" s="25"/>
      <c r="JF172" s="37"/>
      <c r="JG172" s="10">
        <f t="shared" si="2627"/>
        <v>5</v>
      </c>
      <c r="JH172" s="14">
        <f t="shared" si="2628"/>
        <v>0</v>
      </c>
      <c r="JI172" s="373">
        <f t="shared" si="2629"/>
        <v>11092</v>
      </c>
      <c r="JJ172" s="11">
        <f t="shared" si="1776"/>
        <v>988</v>
      </c>
      <c r="JK172" s="11">
        <f t="shared" si="2630"/>
        <v>6980</v>
      </c>
      <c r="JL172" s="79">
        <f t="shared" si="2631"/>
        <v>0.62928236566895057</v>
      </c>
      <c r="JM172" s="15">
        <f t="shared" si="2632"/>
        <v>594</v>
      </c>
      <c r="JN172" s="12">
        <f t="shared" si="2633"/>
        <v>8.5100286532951291E-2</v>
      </c>
      <c r="JO172" s="16">
        <v>65.2</v>
      </c>
      <c r="JP172" s="17">
        <v>6595</v>
      </c>
      <c r="JQ172" s="16">
        <f t="shared" si="2245"/>
        <v>94.48424068767909</v>
      </c>
      <c r="JR172" s="16">
        <v>318</v>
      </c>
      <c r="JS172" s="369">
        <f t="shared" si="2099"/>
        <v>0.53535353535353536</v>
      </c>
      <c r="JT172" s="23"/>
      <c r="JU172" s="399"/>
      <c r="JV172" s="404">
        <f t="shared" si="2635"/>
        <v>0.63683071930773394</v>
      </c>
      <c r="JW172" s="401">
        <f t="shared" si="2636"/>
        <v>0.63463626492942449</v>
      </c>
      <c r="JX172" s="406">
        <f t="shared" si="2637"/>
        <v>0.61644204851752027</v>
      </c>
      <c r="JY172" s="743"/>
      <c r="JZ172" s="690"/>
      <c r="KA172" s="746"/>
      <c r="KB172" s="719"/>
      <c r="KC172" s="716"/>
      <c r="KD172" s="716"/>
      <c r="KE172" s="716"/>
      <c r="KF172" s="716"/>
      <c r="KG172" s="760"/>
      <c r="KH172" s="758"/>
      <c r="KI172" s="67">
        <f t="shared" si="2644"/>
        <v>1</v>
      </c>
      <c r="KJ172" s="430">
        <f t="shared" ref="KJ172" si="2709">KI172/KB171</f>
        <v>2.6939655172413793E-4</v>
      </c>
      <c r="KK172" s="67">
        <f t="shared" si="2646"/>
        <v>1</v>
      </c>
      <c r="KL172" s="425">
        <f t="shared" ref="KL172" si="2710">KK172/KD171</f>
        <v>2.7019724398811131E-4</v>
      </c>
      <c r="KM172" s="67">
        <f t="shared" si="2648"/>
        <v>3</v>
      </c>
      <c r="KN172" s="425">
        <f>KM172/KF171</f>
        <v>8.0580177276390005E-4</v>
      </c>
    </row>
    <row r="173" spans="1:300" ht="20.25" thickTop="1" thickBot="1" x14ac:dyDescent="0.3">
      <c r="A173" s="734"/>
      <c r="B173" s="436">
        <f t="shared" si="2649"/>
        <v>45728</v>
      </c>
      <c r="C173" s="10"/>
      <c r="D173" s="11"/>
      <c r="E173" s="61">
        <f t="shared" si="2650"/>
        <v>590</v>
      </c>
      <c r="F173" s="61">
        <f t="shared" si="2651"/>
        <v>54</v>
      </c>
      <c r="G173" s="11">
        <v>363</v>
      </c>
      <c r="H173" s="12">
        <f t="shared" si="2583"/>
        <v>0.64915254237288134</v>
      </c>
      <c r="I173" s="11">
        <v>20</v>
      </c>
      <c r="J173" s="12">
        <f t="shared" si="2584"/>
        <v>5.2219321148825062E-2</v>
      </c>
      <c r="K173" s="13"/>
      <c r="L173" s="11"/>
      <c r="M173" s="38"/>
      <c r="N173" s="39"/>
      <c r="O173" s="10">
        <v>1</v>
      </c>
      <c r="P173" s="11"/>
      <c r="Q173" s="61">
        <f t="shared" si="2652"/>
        <v>596</v>
      </c>
      <c r="R173" s="61">
        <f t="shared" si="2653"/>
        <v>55</v>
      </c>
      <c r="S173" s="11">
        <v>327</v>
      </c>
      <c r="T173" s="12">
        <f t="shared" si="2585"/>
        <v>0.58724832214765099</v>
      </c>
      <c r="U173" s="11">
        <v>23</v>
      </c>
      <c r="V173" s="12">
        <f t="shared" si="2586"/>
        <v>6.5714285714285711E-2</v>
      </c>
      <c r="W173" s="13"/>
      <c r="X173" s="11"/>
      <c r="Y173" s="38"/>
      <c r="Z173" s="39"/>
      <c r="AA173" s="10"/>
      <c r="AB173" s="11"/>
      <c r="AC173" s="61">
        <f t="shared" si="2654"/>
        <v>597</v>
      </c>
      <c r="AD173" s="61">
        <f t="shared" si="2655"/>
        <v>54</v>
      </c>
      <c r="AE173" s="11">
        <v>347</v>
      </c>
      <c r="AF173" s="12">
        <f t="shared" si="2587"/>
        <v>0.6247906197654941</v>
      </c>
      <c r="AG173" s="11">
        <v>26</v>
      </c>
      <c r="AH173" s="12">
        <f t="shared" si="2588"/>
        <v>6.9705093833780166E-2</v>
      </c>
      <c r="AI173" s="13"/>
      <c r="AJ173" s="11"/>
      <c r="AK173" s="38"/>
      <c r="AL173" s="39"/>
      <c r="AM173" s="10">
        <v>1</v>
      </c>
      <c r="AN173" s="11"/>
      <c r="AO173" s="61">
        <f t="shared" si="2656"/>
        <v>140</v>
      </c>
      <c r="AP173" s="61">
        <f t="shared" si="2657"/>
        <v>13</v>
      </c>
      <c r="AQ173" s="11">
        <v>64</v>
      </c>
      <c r="AR173" s="12">
        <f t="shared" si="2589"/>
        <v>0.5</v>
      </c>
      <c r="AS173" s="11">
        <v>6</v>
      </c>
      <c r="AT173" s="12">
        <f t="shared" si="2590"/>
        <v>8.5714285714285715E-2</v>
      </c>
      <c r="AU173" s="13"/>
      <c r="AV173" s="11"/>
      <c r="AW173" s="38"/>
      <c r="AX173" s="39"/>
      <c r="AY173" s="10"/>
      <c r="AZ173" s="11"/>
      <c r="BA173" s="61">
        <f t="shared" si="2658"/>
        <v>589</v>
      </c>
      <c r="BB173" s="61">
        <f t="shared" si="2659"/>
        <v>55</v>
      </c>
      <c r="BC173" s="11">
        <v>387</v>
      </c>
      <c r="BD173" s="12">
        <f t="shared" si="2591"/>
        <v>0.68590831918505946</v>
      </c>
      <c r="BE173" s="11">
        <v>17</v>
      </c>
      <c r="BF173" s="12">
        <f t="shared" si="2592"/>
        <v>4.2079207920792082E-2</v>
      </c>
      <c r="BG173" s="13"/>
      <c r="BH173" s="11"/>
      <c r="BI173" s="38"/>
      <c r="BJ173" s="39"/>
      <c r="BK173" s="10"/>
      <c r="BL173" s="11"/>
      <c r="BM173" s="61">
        <f t="shared" si="2660"/>
        <v>594</v>
      </c>
      <c r="BN173" s="61">
        <f t="shared" si="2661"/>
        <v>53</v>
      </c>
      <c r="BO173" s="11">
        <v>345</v>
      </c>
      <c r="BP173" s="12">
        <f t="shared" si="2593"/>
        <v>0.60269360269360273</v>
      </c>
      <c r="BQ173" s="11">
        <v>13</v>
      </c>
      <c r="BR173" s="12">
        <f t="shared" si="2594"/>
        <v>3.6312849162011177E-2</v>
      </c>
      <c r="BS173" s="13"/>
      <c r="BT173" s="11"/>
      <c r="BU173" s="38"/>
      <c r="BV173" s="39"/>
      <c r="BW173" s="10"/>
      <c r="BX173" s="11"/>
      <c r="BY173" s="61">
        <f t="shared" si="2662"/>
        <v>590</v>
      </c>
      <c r="BZ173" s="61">
        <f t="shared" si="2663"/>
        <v>55</v>
      </c>
      <c r="CA173" s="11">
        <v>330</v>
      </c>
      <c r="CB173" s="12">
        <f t="shared" si="2595"/>
        <v>0.61864406779661019</v>
      </c>
      <c r="CC173" s="11">
        <v>35</v>
      </c>
      <c r="CD173" s="12">
        <f t="shared" si="2596"/>
        <v>9.5890410958904104E-2</v>
      </c>
      <c r="CE173" s="13"/>
      <c r="CF173" s="11"/>
      <c r="CG173" s="38"/>
      <c r="CH173" s="39"/>
      <c r="CI173" s="10"/>
      <c r="CJ173" s="11"/>
      <c r="CK173" s="61">
        <f t="shared" si="2664"/>
        <v>582</v>
      </c>
      <c r="CL173" s="61">
        <f t="shared" si="2665"/>
        <v>51</v>
      </c>
      <c r="CM173" s="11">
        <v>316</v>
      </c>
      <c r="CN173" s="12">
        <f t="shared" si="2597"/>
        <v>0.5893470790378007</v>
      </c>
      <c r="CO173" s="11">
        <v>27</v>
      </c>
      <c r="CP173" s="12">
        <f t="shared" si="2598"/>
        <v>7.8717201166180764E-2</v>
      </c>
      <c r="CQ173" s="13"/>
      <c r="CR173" s="11"/>
      <c r="CS173" s="38"/>
      <c r="CT173" s="39"/>
      <c r="CU173" s="10"/>
      <c r="CV173" s="11"/>
      <c r="CW173" s="61">
        <f t="shared" si="2666"/>
        <v>590</v>
      </c>
      <c r="CX173" s="61">
        <f t="shared" si="2667"/>
        <v>49</v>
      </c>
      <c r="CY173" s="11">
        <v>319</v>
      </c>
      <c r="CZ173" s="12">
        <f t="shared" si="2599"/>
        <v>0.58135593220338988</v>
      </c>
      <c r="DA173" s="11">
        <v>24</v>
      </c>
      <c r="DB173" s="12">
        <f t="shared" si="2600"/>
        <v>6.9970845481049565E-2</v>
      </c>
      <c r="DC173" s="13"/>
      <c r="DD173" s="11"/>
      <c r="DE173" s="38"/>
      <c r="DF173" s="39"/>
      <c r="DG173" s="10"/>
      <c r="DH173" s="11"/>
      <c r="DI173" s="61">
        <f t="shared" si="2668"/>
        <v>592</v>
      </c>
      <c r="DJ173" s="61">
        <f t="shared" si="2669"/>
        <v>50</v>
      </c>
      <c r="DK173" s="11">
        <v>327</v>
      </c>
      <c r="DL173" s="12">
        <f t="shared" si="2601"/>
        <v>0.59628378378378377</v>
      </c>
      <c r="DM173" s="11">
        <v>26</v>
      </c>
      <c r="DN173" s="12">
        <f t="shared" si="2602"/>
        <v>7.3654390934844188E-2</v>
      </c>
      <c r="DO173" s="13"/>
      <c r="DP173" s="11"/>
      <c r="DQ173" s="38"/>
      <c r="DR173" s="39"/>
      <c r="DS173" s="10"/>
      <c r="DT173" s="11"/>
      <c r="DU173" s="61">
        <f t="shared" si="2670"/>
        <v>151</v>
      </c>
      <c r="DV173" s="61">
        <f t="shared" si="2671"/>
        <v>7</v>
      </c>
      <c r="DW173" s="11">
        <v>69</v>
      </c>
      <c r="DX173" s="12">
        <f t="shared" si="2603"/>
        <v>0.48344370860927155</v>
      </c>
      <c r="DY173" s="11">
        <v>4</v>
      </c>
      <c r="DZ173" s="12">
        <f t="shared" si="2604"/>
        <v>5.4794520547945202E-2</v>
      </c>
      <c r="EA173" s="13"/>
      <c r="EB173" s="11"/>
      <c r="EC173" s="38"/>
      <c r="ED173" s="39"/>
      <c r="EE173" s="10"/>
      <c r="EF173" s="11"/>
      <c r="EG173" s="61">
        <f t="shared" si="2672"/>
        <v>597</v>
      </c>
      <c r="EH173" s="61">
        <f t="shared" si="2673"/>
        <v>51</v>
      </c>
      <c r="EI173" s="11">
        <v>329</v>
      </c>
      <c r="EJ173" s="12">
        <f t="shared" si="2605"/>
        <v>0.59296482412060303</v>
      </c>
      <c r="EK173" s="11">
        <v>25</v>
      </c>
      <c r="EL173" s="12">
        <f t="shared" si="2606"/>
        <v>7.0621468926553674E-2</v>
      </c>
      <c r="EM173" s="13"/>
      <c r="EN173" s="11"/>
      <c r="EO173" s="38"/>
      <c r="EP173" s="39"/>
      <c r="EQ173" s="10">
        <v>1</v>
      </c>
      <c r="ER173" s="11"/>
      <c r="ES173" s="61">
        <f t="shared" si="2674"/>
        <v>583</v>
      </c>
      <c r="ET173" s="61">
        <f t="shared" si="2675"/>
        <v>51</v>
      </c>
      <c r="EU173" s="11">
        <v>371</v>
      </c>
      <c r="EV173" s="12">
        <f t="shared" si="2607"/>
        <v>0.660377358490566</v>
      </c>
      <c r="EW173" s="11">
        <v>14</v>
      </c>
      <c r="EX173" s="12">
        <f t="shared" si="2608"/>
        <v>3.6363636363636362E-2</v>
      </c>
      <c r="EY173" s="13"/>
      <c r="EZ173" s="11"/>
      <c r="FA173" s="38"/>
      <c r="FB173" s="39"/>
      <c r="FC173" s="10"/>
      <c r="FD173" s="11"/>
      <c r="FE173" s="61">
        <f t="shared" si="2676"/>
        <v>588</v>
      </c>
      <c r="FF173" s="61">
        <f t="shared" si="2677"/>
        <v>52</v>
      </c>
      <c r="FG173" s="11">
        <v>338</v>
      </c>
      <c r="FH173" s="12">
        <f t="shared" si="2609"/>
        <v>0.59863945578231292</v>
      </c>
      <c r="FI173" s="11">
        <v>14</v>
      </c>
      <c r="FJ173" s="12">
        <f t="shared" si="2610"/>
        <v>3.9772727272727272E-2</v>
      </c>
      <c r="FK173" s="13"/>
      <c r="FL173" s="11"/>
      <c r="FM173" s="38"/>
      <c r="FN173" s="39"/>
      <c r="FO173" s="10"/>
      <c r="FP173" s="11"/>
      <c r="FQ173" s="61">
        <f t="shared" si="2678"/>
        <v>601</v>
      </c>
      <c r="FR173" s="61">
        <f t="shared" si="2679"/>
        <v>54</v>
      </c>
      <c r="FS173" s="11">
        <v>331</v>
      </c>
      <c r="FT173" s="12">
        <f t="shared" si="2611"/>
        <v>0.59567387687188023</v>
      </c>
      <c r="FU173" s="11">
        <v>27</v>
      </c>
      <c r="FV173" s="12">
        <f t="shared" si="2680"/>
        <v>7.5418994413407825E-2</v>
      </c>
      <c r="FW173" s="13"/>
      <c r="FX173" s="11"/>
      <c r="FY173" s="38"/>
      <c r="FZ173" s="39"/>
      <c r="GA173" s="10"/>
      <c r="GB173" s="11"/>
      <c r="GC173" s="61">
        <f t="shared" si="2681"/>
        <v>601</v>
      </c>
      <c r="GD173" s="61">
        <f t="shared" si="2682"/>
        <v>55</v>
      </c>
      <c r="GE173" s="11">
        <v>360</v>
      </c>
      <c r="GF173" s="12">
        <f t="shared" si="2613"/>
        <v>0.62396006655574043</v>
      </c>
      <c r="GG173" s="11">
        <v>15</v>
      </c>
      <c r="GH173" s="12">
        <f t="shared" si="2614"/>
        <v>0.04</v>
      </c>
      <c r="GI173" s="13"/>
      <c r="GJ173" s="11"/>
      <c r="GK173" s="38"/>
      <c r="GL173" s="39"/>
      <c r="GM173" s="10"/>
      <c r="GN173" s="11"/>
      <c r="GO173" s="61">
        <f t="shared" si="2683"/>
        <v>606</v>
      </c>
      <c r="GP173" s="61">
        <f t="shared" si="2684"/>
        <v>55</v>
      </c>
      <c r="GQ173" s="11">
        <v>356</v>
      </c>
      <c r="GR173" s="12">
        <f t="shared" si="2615"/>
        <v>0.61716171617161719</v>
      </c>
      <c r="GS173" s="11">
        <v>18</v>
      </c>
      <c r="GT173" s="12">
        <f t="shared" si="2616"/>
        <v>4.8128342245989303E-2</v>
      </c>
      <c r="GU173" s="13"/>
      <c r="GV173" s="11"/>
      <c r="GW173" s="38"/>
      <c r="GX173" s="39"/>
      <c r="GY173" s="10">
        <v>1</v>
      </c>
      <c r="GZ173" s="11"/>
      <c r="HA173" s="61">
        <f t="shared" si="2685"/>
        <v>87</v>
      </c>
      <c r="HB173" s="61">
        <f t="shared" si="2686"/>
        <v>11</v>
      </c>
      <c r="HC173" s="11">
        <v>54</v>
      </c>
      <c r="HD173" s="12">
        <f t="shared" si="2617"/>
        <v>0.74712643678160917</v>
      </c>
      <c r="HE173" s="11">
        <v>11</v>
      </c>
      <c r="HF173" s="12">
        <f t="shared" si="2618"/>
        <v>0.16923076923076924</v>
      </c>
      <c r="HG173" s="13"/>
      <c r="HH173" s="11"/>
      <c r="HI173" s="38"/>
      <c r="HJ173" s="39"/>
      <c r="HK173" s="10"/>
      <c r="HL173" s="11"/>
      <c r="HM173" s="61">
        <f t="shared" si="2687"/>
        <v>610</v>
      </c>
      <c r="HN173" s="61">
        <f t="shared" si="2688"/>
        <v>54</v>
      </c>
      <c r="HO173" s="11">
        <v>356</v>
      </c>
      <c r="HP173" s="12">
        <f t="shared" si="2619"/>
        <v>0.6262295081967213</v>
      </c>
      <c r="HQ173" s="11">
        <v>26</v>
      </c>
      <c r="HR173" s="12">
        <f t="shared" si="2620"/>
        <v>6.8062827225130892E-2</v>
      </c>
      <c r="HS173" s="13"/>
      <c r="HT173" s="11"/>
      <c r="HU173" s="38"/>
      <c r="HV173" s="39"/>
      <c r="HW173" s="10"/>
      <c r="HX173" s="11"/>
      <c r="HY173" s="61">
        <f t="shared" si="2689"/>
        <v>601</v>
      </c>
      <c r="HZ173" s="61">
        <f t="shared" si="2690"/>
        <v>54</v>
      </c>
      <c r="IA173" s="11">
        <v>358</v>
      </c>
      <c r="IB173" s="12">
        <f t="shared" si="2621"/>
        <v>0.65058236272878534</v>
      </c>
      <c r="IC173" s="11">
        <v>33</v>
      </c>
      <c r="ID173" s="12">
        <f t="shared" si="2622"/>
        <v>8.4398976982097182E-2</v>
      </c>
      <c r="IE173" s="13"/>
      <c r="IF173" s="11"/>
      <c r="IG173" s="38"/>
      <c r="IH173" s="39"/>
      <c r="II173" s="10"/>
      <c r="IJ173" s="11"/>
      <c r="IK173" s="61">
        <f t="shared" si="2691"/>
        <v>603</v>
      </c>
      <c r="IL173" s="61">
        <f t="shared" si="2692"/>
        <v>55</v>
      </c>
      <c r="IM173" s="11">
        <v>334</v>
      </c>
      <c r="IN173" s="12">
        <f t="shared" si="2623"/>
        <v>0.58374792703150913</v>
      </c>
      <c r="IO173" s="11">
        <v>18</v>
      </c>
      <c r="IP173" s="12">
        <f t="shared" si="2624"/>
        <v>5.113636363636364E-2</v>
      </c>
      <c r="IQ173" s="13"/>
      <c r="IR173" s="11"/>
      <c r="IS173" s="38"/>
      <c r="IT173" s="39"/>
      <c r="IU173" s="10"/>
      <c r="IV173" s="11"/>
      <c r="IW173" s="61">
        <f t="shared" si="2693"/>
        <v>0</v>
      </c>
      <c r="IX173" s="61">
        <f t="shared" si="2694"/>
        <v>0</v>
      </c>
      <c r="IY173" s="11"/>
      <c r="IZ173" s="12" t="e">
        <f t="shared" si="2625"/>
        <v>#DIV/0!</v>
      </c>
      <c r="JA173" s="11"/>
      <c r="JB173" s="12" t="e">
        <f t="shared" si="2626"/>
        <v>#DIV/0!</v>
      </c>
      <c r="JC173" s="13"/>
      <c r="JD173" s="11"/>
      <c r="JE173" s="38"/>
      <c r="JF173" s="39"/>
      <c r="JG173" s="10">
        <f t="shared" si="2627"/>
        <v>4</v>
      </c>
      <c r="JH173" s="14">
        <f t="shared" si="2628"/>
        <v>0</v>
      </c>
      <c r="JI173" s="373">
        <f t="shared" si="2629"/>
        <v>11088</v>
      </c>
      <c r="JJ173" s="11">
        <f t="shared" si="1776"/>
        <v>988</v>
      </c>
      <c r="JK173" s="11">
        <f t="shared" si="2630"/>
        <v>6803</v>
      </c>
      <c r="JL173" s="79">
        <f t="shared" si="2631"/>
        <v>0.61354617604617601</v>
      </c>
      <c r="JM173" s="15">
        <f t="shared" si="2632"/>
        <v>422</v>
      </c>
      <c r="JN173" s="12">
        <f t="shared" si="2633"/>
        <v>6.2031456710274879E-2</v>
      </c>
      <c r="JO173" s="16">
        <v>64.8</v>
      </c>
      <c r="JP173" s="17">
        <v>6391</v>
      </c>
      <c r="JQ173" s="16">
        <f t="shared" si="2245"/>
        <v>93.943848302219607</v>
      </c>
      <c r="JR173" s="16">
        <v>150</v>
      </c>
      <c r="JS173" s="369">
        <f t="shared" si="2099"/>
        <v>0.35545023696682465</v>
      </c>
      <c r="JT173" s="23"/>
      <c r="JU173" s="399"/>
      <c r="JV173" s="404">
        <f t="shared" si="2635"/>
        <v>0.62310606060606055</v>
      </c>
      <c r="JW173" s="401">
        <f t="shared" si="2636"/>
        <v>0.59815367906597883</v>
      </c>
      <c r="JX173" s="406">
        <f t="shared" si="2637"/>
        <v>0.61930439471555676</v>
      </c>
      <c r="JY173" s="743"/>
      <c r="JZ173" s="690"/>
      <c r="KA173" s="746"/>
      <c r="KB173" s="718">
        <f t="shared" ref="KB173" si="2711">KB164+KB169</f>
        <v>249</v>
      </c>
      <c r="KC173" s="763">
        <f t="shared" ref="KC173" si="2712">KB173/$KB$10</f>
        <v>6.3117870722433467E-2</v>
      </c>
      <c r="KD173" s="714">
        <f t="shared" ref="KD173" si="2713">KD164+KD169</f>
        <v>259</v>
      </c>
      <c r="KE173" s="763">
        <f t="shared" ref="KE173" si="2714">KD173/$KD$10</f>
        <v>6.570268899036022E-2</v>
      </c>
      <c r="KF173" s="714">
        <f t="shared" ref="KF173" si="2715">KF164+KF169</f>
        <v>238</v>
      </c>
      <c r="KG173" s="770">
        <f t="shared" ref="KG173" si="2716">KF173/$KF$10</f>
        <v>6.0298961236382065E-2</v>
      </c>
      <c r="KH173" s="761" t="s">
        <v>144</v>
      </c>
      <c r="KI173" s="304">
        <f t="shared" si="2644"/>
        <v>1</v>
      </c>
      <c r="KJ173" s="431">
        <f t="shared" ref="KJ173" si="2717">KI173/KB171</f>
        <v>2.6939655172413793E-4</v>
      </c>
      <c r="KK173" s="304">
        <f t="shared" si="2646"/>
        <v>1</v>
      </c>
      <c r="KL173" s="422">
        <f t="shared" ref="KL173" si="2718">KK173/KD171</f>
        <v>2.7019724398811131E-4</v>
      </c>
      <c r="KM173" s="304">
        <f t="shared" si="2648"/>
        <v>1</v>
      </c>
      <c r="KN173" s="422">
        <f>KM173/KF171</f>
        <v>2.6860059092130003E-4</v>
      </c>
    </row>
    <row r="174" spans="1:300" ht="19.5" thickBot="1" x14ac:dyDescent="0.3">
      <c r="A174" s="734"/>
      <c r="B174" s="437"/>
      <c r="C174" s="26">
        <f>SUM(C167:C173)</f>
        <v>1</v>
      </c>
      <c r="D174" s="27">
        <f>SUM(D167:D173)</f>
        <v>0</v>
      </c>
      <c r="E174" s="27"/>
      <c r="F174" s="27"/>
      <c r="G174" s="27">
        <f>SUM(G167:G173)</f>
        <v>2627</v>
      </c>
      <c r="H174" s="28">
        <f>((G174+I174)/7)/E173</f>
        <v>0.67288135593220344</v>
      </c>
      <c r="I174" s="27">
        <f>SUM(I167:I173)</f>
        <v>152</v>
      </c>
      <c r="J174" s="28">
        <f>(I174/(I174+G174))</f>
        <v>5.4695933789132782E-2</v>
      </c>
      <c r="K174" s="27"/>
      <c r="L174" s="27"/>
      <c r="M174" s="29" t="e">
        <f>M172/M171*100-100</f>
        <v>#DIV/0!</v>
      </c>
      <c r="N174" s="60" t="e">
        <f>N172/N171*100-100</f>
        <v>#DIV/0!</v>
      </c>
      <c r="O174" s="26">
        <f>SUM(O167:O173)</f>
        <v>2</v>
      </c>
      <c r="P174" s="27">
        <f>SUM(P167:P173)</f>
        <v>0</v>
      </c>
      <c r="Q174" s="27"/>
      <c r="R174" s="27"/>
      <c r="S174" s="27">
        <f>SUM(S167:S173)</f>
        <v>2346</v>
      </c>
      <c r="T174" s="28">
        <f>((S174+U174)/7)/Q173</f>
        <v>0.60210930009587726</v>
      </c>
      <c r="U174" s="27">
        <f>SUM(U167:U173)</f>
        <v>166</v>
      </c>
      <c r="V174" s="28">
        <f>(U174/(U174+S174))</f>
        <v>6.60828025477707E-2</v>
      </c>
      <c r="W174" s="27"/>
      <c r="X174" s="27"/>
      <c r="Y174" s="29" t="e">
        <f>Y172/Y171*100-100</f>
        <v>#DIV/0!</v>
      </c>
      <c r="Z174" s="60" t="e">
        <f>Z172/Z171*100-100</f>
        <v>#DIV/0!</v>
      </c>
      <c r="AA174" s="26">
        <f>SUM(AA167:AA173)</f>
        <v>3</v>
      </c>
      <c r="AB174" s="27">
        <f>SUM(AB167:AB173)</f>
        <v>0</v>
      </c>
      <c r="AC174" s="27"/>
      <c r="AD174" s="27"/>
      <c r="AE174" s="27">
        <f>SUM(AE167:AE173)</f>
        <v>2353</v>
      </c>
      <c r="AF174" s="28">
        <f>((AE174+AG174)/7)/AC173</f>
        <v>0.60756161761186889</v>
      </c>
      <c r="AG174" s="27">
        <f>SUM(AG167:AG173)</f>
        <v>186</v>
      </c>
      <c r="AH174" s="28">
        <f>(AG174/(AG174+AE174))</f>
        <v>7.3257187869239862E-2</v>
      </c>
      <c r="AI174" s="27"/>
      <c r="AJ174" s="27"/>
      <c r="AK174" s="29" t="e">
        <f>AK172/AK171*100-100</f>
        <v>#DIV/0!</v>
      </c>
      <c r="AL174" s="60" t="e">
        <f>AL172/AL171*100-100</f>
        <v>#DIV/0!</v>
      </c>
      <c r="AM174" s="26">
        <f>SUM(AM167:AM173)</f>
        <v>7</v>
      </c>
      <c r="AN174" s="27">
        <f>SUM(AN167:AN173)</f>
        <v>0</v>
      </c>
      <c r="AO174" s="27"/>
      <c r="AP174" s="27"/>
      <c r="AQ174" s="27">
        <f>SUM(AQ167:AQ173)</f>
        <v>441</v>
      </c>
      <c r="AR174" s="28">
        <f>((AQ174+AS174)/7)/AO173</f>
        <v>0.50204081632653064</v>
      </c>
      <c r="AS174" s="27">
        <f>SUM(AS167:AS173)</f>
        <v>51</v>
      </c>
      <c r="AT174" s="28">
        <f>(AS174/(AS174+AQ174))</f>
        <v>0.10365853658536585</v>
      </c>
      <c r="AU174" s="27"/>
      <c r="AV174" s="27"/>
      <c r="AW174" s="29" t="e">
        <f>AW172/AW171*100-100</f>
        <v>#DIV/0!</v>
      </c>
      <c r="AX174" s="60" t="e">
        <f>AX172/AX171*100-100</f>
        <v>#DIV/0!</v>
      </c>
      <c r="AY174" s="26">
        <f>SUM(AY167:AY173)</f>
        <v>1</v>
      </c>
      <c r="AZ174" s="27">
        <f>SUM(AZ167:AZ173)</f>
        <v>0</v>
      </c>
      <c r="BA174" s="27"/>
      <c r="BB174" s="27"/>
      <c r="BC174" s="27">
        <f>SUM(BC167:BC173)</f>
        <v>2669</v>
      </c>
      <c r="BD174" s="28">
        <f>((BC174+BE174)/7)/BA173</f>
        <v>0.68299781712345375</v>
      </c>
      <c r="BE174" s="27">
        <f>SUM(BE167:BE173)</f>
        <v>147</v>
      </c>
      <c r="BF174" s="28">
        <f>(BE174/(BE174+BC174))</f>
        <v>5.2201704545454544E-2</v>
      </c>
      <c r="BG174" s="27"/>
      <c r="BH174" s="27"/>
      <c r="BI174" s="29" t="e">
        <f>BI172/BI171*100-100</f>
        <v>#DIV/0!</v>
      </c>
      <c r="BJ174" s="60" t="e">
        <f>BJ172/BJ171*100-100</f>
        <v>#DIV/0!</v>
      </c>
      <c r="BK174" s="26">
        <f>SUM(BK167:BK173)</f>
        <v>1</v>
      </c>
      <c r="BL174" s="27">
        <f>SUM(BL167:BL173)</f>
        <v>0</v>
      </c>
      <c r="BM174" s="27"/>
      <c r="BN174" s="27"/>
      <c r="BO174" s="27">
        <f>SUM(BO167:BO173)</f>
        <v>2532</v>
      </c>
      <c r="BP174" s="28">
        <f>((BO174+BQ174)/7)/BM173</f>
        <v>0.6385281385281385</v>
      </c>
      <c r="BQ174" s="27">
        <f>SUM(BQ167:BQ173)</f>
        <v>123</v>
      </c>
      <c r="BR174" s="28">
        <f>(BQ174/(BQ174+BO174))</f>
        <v>4.632768361581921E-2</v>
      </c>
      <c r="BS174" s="27"/>
      <c r="BT174" s="27"/>
      <c r="BU174" s="29" t="e">
        <f>BU172/BU171*100-100</f>
        <v>#DIV/0!</v>
      </c>
      <c r="BV174" s="60" t="e">
        <f>BV172/BV171*100-100</f>
        <v>#DIV/0!</v>
      </c>
      <c r="BW174" s="26">
        <f>SUM(BW167:BW173)</f>
        <v>1</v>
      </c>
      <c r="BX174" s="27">
        <f>SUM(BX167:BX173)</f>
        <v>0</v>
      </c>
      <c r="BY174" s="27"/>
      <c r="BZ174" s="27"/>
      <c r="CA174" s="27">
        <f>SUM(CA167:CA173)</f>
        <v>2298</v>
      </c>
      <c r="CB174" s="28">
        <f>((CA174+CC174)/7)/BY173</f>
        <v>0.61888619854721549</v>
      </c>
      <c r="CC174" s="27">
        <f>SUM(CC167:CC173)</f>
        <v>258</v>
      </c>
      <c r="CD174" s="28">
        <f>(CC174/(CC174+CA174))</f>
        <v>0.10093896713615023</v>
      </c>
      <c r="CE174" s="27"/>
      <c r="CF174" s="27"/>
      <c r="CG174" s="29" t="e">
        <f>CG172/CG171*100-100</f>
        <v>#DIV/0!</v>
      </c>
      <c r="CH174" s="60" t="e">
        <f>CH172/CH171*100-100</f>
        <v>#DIV/0!</v>
      </c>
      <c r="CI174" s="26">
        <f>SUM(CI167:CI173)</f>
        <v>3</v>
      </c>
      <c r="CJ174" s="27">
        <f>SUM(CJ167:CJ173)</f>
        <v>0</v>
      </c>
      <c r="CK174" s="27"/>
      <c r="CL174" s="27"/>
      <c r="CM174" s="27">
        <f>SUM(CM167:CM173)</f>
        <v>2290</v>
      </c>
      <c r="CN174" s="28">
        <f>((CM174+CO174)/7)/CK173</f>
        <v>0.61192930780559651</v>
      </c>
      <c r="CO174" s="27">
        <f>SUM(CO167:CO173)</f>
        <v>203</v>
      </c>
      <c r="CP174" s="28">
        <f>(CO174/(CO174+CM174))</f>
        <v>8.142799839550742E-2</v>
      </c>
      <c r="CQ174" s="27"/>
      <c r="CR174" s="27"/>
      <c r="CS174" s="29" t="e">
        <f>CS172/CS171*100-100</f>
        <v>#DIV/0!</v>
      </c>
      <c r="CT174" s="60" t="e">
        <f>CT172/CT171*100-100</f>
        <v>#DIV/0!</v>
      </c>
      <c r="CU174" s="26">
        <f>SUM(CU167:CU173)</f>
        <v>2</v>
      </c>
      <c r="CV174" s="27">
        <f>SUM(CV167:CV173)</f>
        <v>0</v>
      </c>
      <c r="CW174" s="27"/>
      <c r="CX174" s="27"/>
      <c r="CY174" s="27">
        <f>SUM(CY167:CY173)</f>
        <v>2348</v>
      </c>
      <c r="CZ174" s="28">
        <f>((CY174+DA174)/7)/CW173</f>
        <v>0.61307506053268768</v>
      </c>
      <c r="DA174" s="27">
        <f>SUM(DA167:DA173)</f>
        <v>184</v>
      </c>
      <c r="DB174" s="28">
        <f>(DA174/(DA174+CY174))</f>
        <v>7.266982622432859E-2</v>
      </c>
      <c r="DC174" s="27"/>
      <c r="DD174" s="27"/>
      <c r="DE174" s="29" t="e">
        <f>DE172/DE171*100-100</f>
        <v>#DIV/0!</v>
      </c>
      <c r="DF174" s="60" t="e">
        <f>DF172/DF171*100-100</f>
        <v>#DIV/0!</v>
      </c>
      <c r="DG174" s="26">
        <f>SUM(DG167:DG173)</f>
        <v>1</v>
      </c>
      <c r="DH174" s="27">
        <f>SUM(DH167:DH173)</f>
        <v>0</v>
      </c>
      <c r="DI174" s="27"/>
      <c r="DJ174" s="27"/>
      <c r="DK174" s="27">
        <f>SUM(DK167:DK173)</f>
        <v>2423</v>
      </c>
      <c r="DL174" s="28">
        <f>((DK174+DM174)/7)/DI173</f>
        <v>0.6373069498069498</v>
      </c>
      <c r="DM174" s="27">
        <f>SUM(DM167:DM173)</f>
        <v>218</v>
      </c>
      <c r="DN174" s="28">
        <f>(DM174/(DM174+DK174))</f>
        <v>8.2544490723210906E-2</v>
      </c>
      <c r="DO174" s="27"/>
      <c r="DP174" s="27"/>
      <c r="DQ174" s="29" t="e">
        <f>DQ172/DQ171*100-100</f>
        <v>#DIV/0!</v>
      </c>
      <c r="DR174" s="60" t="e">
        <f>DR172/DR171*100-100</f>
        <v>#DIV/0!</v>
      </c>
      <c r="DS174" s="26">
        <f>SUM(DS167:DS173)</f>
        <v>5</v>
      </c>
      <c r="DT174" s="27">
        <f>SUM(DT167:DT173)</f>
        <v>0</v>
      </c>
      <c r="DU174" s="27"/>
      <c r="DV174" s="27"/>
      <c r="DW174" s="27">
        <f>SUM(DW167:DW173)</f>
        <v>482</v>
      </c>
      <c r="DX174" s="28">
        <f>((DW174+DY174)/7)/DU173</f>
        <v>0.50614947965941348</v>
      </c>
      <c r="DY174" s="27">
        <f>SUM(DY167:DY173)</f>
        <v>53</v>
      </c>
      <c r="DZ174" s="28">
        <f>(DY174/(DY174+DW174))</f>
        <v>9.9065420560747658E-2</v>
      </c>
      <c r="EA174" s="27"/>
      <c r="EB174" s="27"/>
      <c r="EC174" s="29" t="e">
        <f>EC172/EC171*100-100</f>
        <v>#DIV/0!</v>
      </c>
      <c r="ED174" s="60" t="e">
        <f>ED172/ED171*100-100</f>
        <v>#DIV/0!</v>
      </c>
      <c r="EE174" s="26">
        <f>SUM(EE167:EE173)</f>
        <v>2</v>
      </c>
      <c r="EF174" s="27">
        <f>SUM(EF167:EF173)</f>
        <v>0</v>
      </c>
      <c r="EG174" s="27"/>
      <c r="EH174" s="27"/>
      <c r="EI174" s="27">
        <f>SUM(EI167:EI173)</f>
        <v>2377</v>
      </c>
      <c r="EJ174" s="28">
        <f>((EI174+EK174)/7)/EG173</f>
        <v>0.61426178511605645</v>
      </c>
      <c r="EK174" s="27">
        <f>SUM(EK167:EK173)</f>
        <v>190</v>
      </c>
      <c r="EL174" s="28">
        <f>(EK174/(EK174+EI174))</f>
        <v>7.4016361511492018E-2</v>
      </c>
      <c r="EM174" s="27"/>
      <c r="EN174" s="27"/>
      <c r="EO174" s="29" t="e">
        <f>EO172/EO171*100-100</f>
        <v>#DIV/0!</v>
      </c>
      <c r="EP174" s="60" t="e">
        <f>EP172/EP171*100-100</f>
        <v>#DIV/0!</v>
      </c>
      <c r="EQ174" s="26">
        <f>SUM(EQ167:EQ173)</f>
        <v>3</v>
      </c>
      <c r="ER174" s="27">
        <f>SUM(ER167:ER173)</f>
        <v>0</v>
      </c>
      <c r="ES174" s="27"/>
      <c r="ET174" s="27"/>
      <c r="EU174" s="27">
        <f>SUM(EU167:EU173)</f>
        <v>2453</v>
      </c>
      <c r="EV174" s="28">
        <f>((EU174+EW174)/7)/ES173</f>
        <v>0.63587356040186227</v>
      </c>
      <c r="EW174" s="27">
        <f>SUM(EW167:EW173)</f>
        <v>142</v>
      </c>
      <c r="EX174" s="28">
        <f>(EW174/(EW174+EU174))</f>
        <v>5.4720616570327556E-2</v>
      </c>
      <c r="EY174" s="27"/>
      <c r="EZ174" s="27"/>
      <c r="FA174" s="29" t="e">
        <f>FA172/FA171*100-100</f>
        <v>#DIV/0!</v>
      </c>
      <c r="FB174" s="60" t="e">
        <f>FB172/FB171*100-100</f>
        <v>#DIV/0!</v>
      </c>
      <c r="FC174" s="26">
        <f>SUM(FC167:FC173)</f>
        <v>2</v>
      </c>
      <c r="FD174" s="27">
        <f>SUM(FD167:FD173)</f>
        <v>0</v>
      </c>
      <c r="FE174" s="27"/>
      <c r="FF174" s="27"/>
      <c r="FG174" s="27">
        <f>SUM(FG167:FG173)</f>
        <v>2375</v>
      </c>
      <c r="FH174" s="28">
        <f>((FG174+FI174)/7)/FE173</f>
        <v>0.61661807580174921</v>
      </c>
      <c r="FI174" s="27">
        <f>SUM(FI167:FI173)</f>
        <v>163</v>
      </c>
      <c r="FJ174" s="28">
        <f>(FI174/(FI174+FG174))</f>
        <v>6.4223798266351453E-2</v>
      </c>
      <c r="FK174" s="27"/>
      <c r="FL174" s="27"/>
      <c r="FM174" s="29" t="e">
        <f>FM172/FM171*100-100</f>
        <v>#DIV/0!</v>
      </c>
      <c r="FN174" s="60" t="e">
        <f>FN172/FN171*100-100</f>
        <v>#DIV/0!</v>
      </c>
      <c r="FO174" s="26">
        <f>SUM(FO167:FO173)</f>
        <v>1</v>
      </c>
      <c r="FP174" s="27">
        <f>SUM(FP167:FP173)</f>
        <v>0</v>
      </c>
      <c r="FQ174" s="27"/>
      <c r="FR174" s="27"/>
      <c r="FS174" s="27">
        <f>SUM(FS167:FS173)</f>
        <v>2384</v>
      </c>
      <c r="FT174" s="28">
        <f>((FS174+FU174)/7)/FQ173</f>
        <v>0.6111243166151652</v>
      </c>
      <c r="FU174" s="27">
        <f>SUM(FU167:FU173)</f>
        <v>187</v>
      </c>
      <c r="FV174" s="28">
        <f>(FU174/(FU174+FS174))</f>
        <v>7.2734344612991053E-2</v>
      </c>
      <c r="FW174" s="27"/>
      <c r="FX174" s="27"/>
      <c r="FY174" s="29" t="e">
        <f>FY172/FY171*100-100</f>
        <v>#DIV/0!</v>
      </c>
      <c r="FZ174" s="60" t="e">
        <f>FZ172/FZ171*100-100</f>
        <v>#DIV/0!</v>
      </c>
      <c r="GA174" s="26">
        <f>SUM(GA167:GA173)</f>
        <v>1</v>
      </c>
      <c r="GB174" s="27">
        <f>SUM(GB167:GB173)</f>
        <v>0</v>
      </c>
      <c r="GC174" s="27"/>
      <c r="GD174" s="27"/>
      <c r="GE174" s="27">
        <f>SUM(GE167:GE173)</f>
        <v>2519</v>
      </c>
      <c r="GF174" s="28">
        <f>((GE174+GG174)/7)/GC173</f>
        <v>0.63536962205847392</v>
      </c>
      <c r="GG174" s="27">
        <f>SUM(GG167:GG173)</f>
        <v>154</v>
      </c>
      <c r="GH174" s="28">
        <f>(GG174/(GG174+GE174))</f>
        <v>5.7613168724279837E-2</v>
      </c>
      <c r="GI174" s="27"/>
      <c r="GJ174" s="27"/>
      <c r="GK174" s="29" t="e">
        <f>GK172/GK171*100-100</f>
        <v>#DIV/0!</v>
      </c>
      <c r="GL174" s="60" t="e">
        <f>GL172/GL171*100-100</f>
        <v>#DIV/0!</v>
      </c>
      <c r="GM174" s="26">
        <f>SUM(GM167:GM173)</f>
        <v>1</v>
      </c>
      <c r="GN174" s="27">
        <f>SUM(GN167:GN173)</f>
        <v>0</v>
      </c>
      <c r="GO174" s="27"/>
      <c r="GP174" s="27"/>
      <c r="GQ174" s="27">
        <f>SUM(GQ167:GQ173)</f>
        <v>2484</v>
      </c>
      <c r="GR174" s="28">
        <f>((GQ174+GS174)/7)/GO173</f>
        <v>0.62211221122112215</v>
      </c>
      <c r="GS174" s="27">
        <f>SUM(GS167:GS173)</f>
        <v>155</v>
      </c>
      <c r="GT174" s="28">
        <f>(GS174/(GS174+GQ174))</f>
        <v>5.8734369079196665E-2</v>
      </c>
      <c r="GU174" s="27"/>
      <c r="GV174" s="27"/>
      <c r="GW174" s="29" t="e">
        <f>GW172/GW171*100-100</f>
        <v>#DIV/0!</v>
      </c>
      <c r="GX174" s="60" t="e">
        <f>GX172/GX171*100-100</f>
        <v>#DIV/0!</v>
      </c>
      <c r="GY174" s="26">
        <f>SUM(GY167:GY173)</f>
        <v>7</v>
      </c>
      <c r="GZ174" s="27">
        <f>SUM(GZ167:GZ173)</f>
        <v>0</v>
      </c>
      <c r="HA174" s="27"/>
      <c r="HB174" s="27"/>
      <c r="HC174" s="27">
        <f>SUM(HC167:HC173)</f>
        <v>354</v>
      </c>
      <c r="HD174" s="28">
        <f>((HC174+HE174)/7)/HA173</f>
        <v>0.71756978653530379</v>
      </c>
      <c r="HE174" s="27">
        <f>SUM(HE167:HE173)</f>
        <v>83</v>
      </c>
      <c r="HF174" s="28">
        <f>(HE174/(HE174+HC174))</f>
        <v>0.18993135011441648</v>
      </c>
      <c r="HG174" s="27"/>
      <c r="HH174" s="27"/>
      <c r="HI174" s="29" t="e">
        <f>HI172/HI171*100-100</f>
        <v>#DIV/0!</v>
      </c>
      <c r="HJ174" s="60" t="e">
        <f>HJ172/HJ171*100-100</f>
        <v>#DIV/0!</v>
      </c>
      <c r="HK174" s="26">
        <f>SUM(HK167:HK173)</f>
        <v>1</v>
      </c>
      <c r="HL174" s="27">
        <f>SUM(HL167:HL173)</f>
        <v>0</v>
      </c>
      <c r="HM174" s="27"/>
      <c r="HN174" s="27"/>
      <c r="HO174" s="27">
        <f>SUM(HO167:HO173)</f>
        <v>2513</v>
      </c>
      <c r="HP174" s="28">
        <f>((HO174+HQ174)/7)/HM173</f>
        <v>0.63372365339578451</v>
      </c>
      <c r="HQ174" s="27">
        <f>SUM(HQ167:HQ173)</f>
        <v>193</v>
      </c>
      <c r="HR174" s="28">
        <f>(HQ174/(HQ174+HO174))</f>
        <v>7.1322985957132295E-2</v>
      </c>
      <c r="HS174" s="27"/>
      <c r="HT174" s="27"/>
      <c r="HU174" s="29" t="e">
        <f>HU172/HU171*100-100</f>
        <v>#DIV/0!</v>
      </c>
      <c r="HV174" s="60" t="e">
        <f>HV172/HV171*100-100</f>
        <v>#DIV/0!</v>
      </c>
      <c r="HW174" s="26">
        <f>SUM(HW167:HW173)</f>
        <v>1</v>
      </c>
      <c r="HX174" s="27">
        <f>SUM(HX167:HX173)</f>
        <v>0</v>
      </c>
      <c r="HY174" s="27"/>
      <c r="HZ174" s="27"/>
      <c r="IA174" s="27">
        <f>SUM(IA167:IA173)</f>
        <v>2450</v>
      </c>
      <c r="IB174" s="28">
        <f>((IA174+IC174)/7)/HY173</f>
        <v>0.62158307582600425</v>
      </c>
      <c r="IC174" s="27">
        <f>SUM(IC167:IC173)</f>
        <v>165</v>
      </c>
      <c r="ID174" s="28">
        <f>(IC174/(IC174+IA174))</f>
        <v>6.3097514340344163E-2</v>
      </c>
      <c r="IE174" s="27"/>
      <c r="IF174" s="27"/>
      <c r="IG174" s="29" t="e">
        <f>IG172/IG171*100-100</f>
        <v>#DIV/0!</v>
      </c>
      <c r="IH174" s="60" t="e">
        <f>IH172/IH171*100-100</f>
        <v>#DIV/0!</v>
      </c>
      <c r="II174" s="26">
        <f>SUM(II167:II173)</f>
        <v>2</v>
      </c>
      <c r="IJ174" s="27">
        <f>SUM(IJ167:IJ173)</f>
        <v>0</v>
      </c>
      <c r="IK174" s="27"/>
      <c r="IL174" s="27"/>
      <c r="IM174" s="27">
        <f>SUM(IM167:IM173)</f>
        <v>2436</v>
      </c>
      <c r="IN174" s="28">
        <f>((IM174+IO174)/7)/IK173</f>
        <v>0.62283819000236906</v>
      </c>
      <c r="IO174" s="27">
        <f>SUM(IO167:IO173)</f>
        <v>193</v>
      </c>
      <c r="IP174" s="28">
        <f>(IO174/(IO174+IM174))</f>
        <v>7.3411943704830729E-2</v>
      </c>
      <c r="IQ174" s="27"/>
      <c r="IR174" s="27"/>
      <c r="IS174" s="29" t="e">
        <f>IS172/IS171*100-100</f>
        <v>#DIV/0!</v>
      </c>
      <c r="IT174" s="60" t="e">
        <f>IT172/IT171*100-100</f>
        <v>#DIV/0!</v>
      </c>
      <c r="IU174" s="26">
        <f>SUM(IU167:IU173)</f>
        <v>0</v>
      </c>
      <c r="IV174" s="27">
        <f>SUM(IV167:IV173)</f>
        <v>0</v>
      </c>
      <c r="IW174" s="27"/>
      <c r="IX174" s="27"/>
      <c r="IY174" s="27">
        <f>SUM(IY167:IY173)</f>
        <v>0</v>
      </c>
      <c r="IZ174" s="28" t="e">
        <f>((IY174+JA174)/7)/IW173</f>
        <v>#DIV/0!</v>
      </c>
      <c r="JA174" s="27">
        <f>SUM(JA167:JA173)</f>
        <v>0</v>
      </c>
      <c r="JB174" s="28" t="e">
        <f>(JA174/(JA174+IY174))</f>
        <v>#DIV/0!</v>
      </c>
      <c r="JC174" s="27"/>
      <c r="JD174" s="27"/>
      <c r="JE174" s="29" t="e">
        <f>JE172/JE171*100-100</f>
        <v>#DIV/0!</v>
      </c>
      <c r="JF174" s="60" t="e">
        <f>JF172/JF171*100-100</f>
        <v>#DIV/0!</v>
      </c>
      <c r="JG174" s="26">
        <f t="shared" si="2627"/>
        <v>48</v>
      </c>
      <c r="JH174" s="443">
        <f t="shared" si="2628"/>
        <v>0</v>
      </c>
      <c r="JI174" s="378">
        <f t="shared" ref="JI174:JJ174" si="2719">SUM(JI166:JI173)</f>
        <v>77742</v>
      </c>
      <c r="JJ174" s="27">
        <f t="shared" si="2719"/>
        <v>6916</v>
      </c>
      <c r="JK174" s="27">
        <f t="shared" si="2630"/>
        <v>48520</v>
      </c>
      <c r="JL174" s="80">
        <f t="shared" si="2631"/>
        <v>0.62411566463430324</v>
      </c>
      <c r="JM174" s="15">
        <f t="shared" si="2632"/>
        <v>3366</v>
      </c>
      <c r="JN174" s="48">
        <f t="shared" si="2633"/>
        <v>6.9373454245671887E-2</v>
      </c>
      <c r="JO174" s="49">
        <f t="shared" ref="JO174" si="2720">SUM(JO167:JO173)/7</f>
        <v>64.671428571428578</v>
      </c>
      <c r="JP174" s="50">
        <f t="shared" ref="JP174" si="2721">SUM(JP167:JP173)</f>
        <v>45766</v>
      </c>
      <c r="JQ174" s="397">
        <f t="shared" si="2245"/>
        <v>94.323990107172293</v>
      </c>
      <c r="JR174" s="50">
        <f t="shared" ref="JR174" si="2722">SUM(JR167:JR173)</f>
        <v>1515</v>
      </c>
      <c r="JS174" s="370">
        <f t="shared" si="2099"/>
        <v>0.45008912655971478</v>
      </c>
      <c r="JT174" s="58" t="e">
        <f t="shared" ref="JT174:JU174" si="2723">JT172/JT171*100-100</f>
        <v>#DIV/0!</v>
      </c>
      <c r="JU174" s="318" t="e">
        <f t="shared" si="2723"/>
        <v>#DIV/0!</v>
      </c>
      <c r="JV174" s="410">
        <f t="shared" ref="JV174" si="2724">SUM(G174,I174,S174,U174,AE174,AG174,AQ174,AS174,BC174,BE174,BO174,BQ174,CA174,CC174)/7/SUM(E173,Q173,AC173,AO173,BA173,BM173,BY173)</f>
        <v>0.63191867656153367</v>
      </c>
      <c r="JW174" s="411">
        <f t="shared" ref="JW174" si="2725">SUM(CM174,CO174,CY174,DA174,DK174,DM174,DW174,DY174,EI174,EK174,EU174,EW174,FG174,FI174)/7/SUM(CK173,CW173,DI173,DU173,EG173,ES173,FE173)</f>
        <v>0.61677204142585618</v>
      </c>
      <c r="JX174" s="412">
        <f t="shared" ref="JX174" si="2726">SUM(FS174,FU174,GE174,GG174,GQ174,GS174,HC174,HE174,HO174,HQ174,IA174,IC174,IM174,IO174,)/7/SUM(FQ173,GC173,GO173,HA173,HM173,HY173,IK173)</f>
        <v>0.62666101760197201</v>
      </c>
      <c r="JY174" s="744"/>
      <c r="JZ174" s="691"/>
      <c r="KA174" s="747"/>
      <c r="KB174" s="762"/>
      <c r="KC174" s="764"/>
      <c r="KD174" s="769"/>
      <c r="KE174" s="764"/>
      <c r="KF174" s="769"/>
      <c r="KG174" s="771"/>
      <c r="KH174" s="772"/>
      <c r="KI174" s="418">
        <f t="shared" ref="KI174" si="2727">SUM(KI167:KI173)</f>
        <v>14</v>
      </c>
      <c r="KJ174" s="432">
        <f t="shared" ref="KJ174" si="2728">KI174/KB171</f>
        <v>3.7715517241379312E-3</v>
      </c>
      <c r="KK174" s="418">
        <f t="shared" ref="KK174" si="2729">SUM(KK167:KK173)</f>
        <v>18</v>
      </c>
      <c r="KL174" s="426">
        <f t="shared" ref="KL174" si="2730">KK174/KD171</f>
        <v>4.8635503917860042E-3</v>
      </c>
      <c r="KM174" s="418">
        <f t="shared" ref="KM174" si="2731">SUM(KM167:KM173)</f>
        <v>14</v>
      </c>
      <c r="KN174" s="426">
        <f>KM174/KF171</f>
        <v>3.7604082728982004E-3</v>
      </c>
    </row>
    <row r="175" spans="1:300" ht="21.75" thickBot="1" x14ac:dyDescent="0.3">
      <c r="A175" s="52"/>
      <c r="B175" s="437"/>
      <c r="C175" s="40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2"/>
      <c r="O175" s="40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2"/>
      <c r="AA175" s="40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2"/>
      <c r="AM175" s="40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2"/>
      <c r="AY175" s="40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2"/>
      <c r="BK175" s="40"/>
      <c r="BL175" s="41"/>
      <c r="BM175" s="41"/>
      <c r="BN175" s="41"/>
      <c r="BO175" s="41"/>
      <c r="BP175" s="41"/>
      <c r="BQ175" s="41"/>
      <c r="BR175" s="41"/>
      <c r="BS175" s="41"/>
      <c r="BT175" s="41"/>
      <c r="BU175" s="41"/>
      <c r="BV175" s="42"/>
      <c r="BW175" s="40"/>
      <c r="BX175" s="41"/>
      <c r="BY175" s="41"/>
      <c r="BZ175" s="41"/>
      <c r="CA175" s="41"/>
      <c r="CB175" s="41"/>
      <c r="CC175" s="41"/>
      <c r="CD175" s="41"/>
      <c r="CE175" s="41"/>
      <c r="CF175" s="41"/>
      <c r="CG175" s="41"/>
      <c r="CH175" s="42"/>
      <c r="CI175" s="40"/>
      <c r="CJ175" s="41"/>
      <c r="CK175" s="41"/>
      <c r="CL175" s="41"/>
      <c r="CM175" s="41"/>
      <c r="CN175" s="41"/>
      <c r="CO175" s="41"/>
      <c r="CP175" s="41"/>
      <c r="CQ175" s="41"/>
      <c r="CR175" s="41"/>
      <c r="CS175" s="41"/>
      <c r="CT175" s="42"/>
      <c r="CU175" s="40"/>
      <c r="CV175" s="41"/>
      <c r="CW175" s="41"/>
      <c r="CX175" s="41"/>
      <c r="CY175" s="41"/>
      <c r="CZ175" s="41"/>
      <c r="DA175" s="41"/>
      <c r="DB175" s="41"/>
      <c r="DC175" s="41"/>
      <c r="DD175" s="41"/>
      <c r="DE175" s="41"/>
      <c r="DF175" s="42"/>
      <c r="DG175" s="40"/>
      <c r="DH175" s="41"/>
      <c r="DI175" s="41"/>
      <c r="DJ175" s="41"/>
      <c r="DK175" s="41"/>
      <c r="DL175" s="41"/>
      <c r="DM175" s="41"/>
      <c r="DN175" s="41"/>
      <c r="DO175" s="41"/>
      <c r="DP175" s="41"/>
      <c r="DQ175" s="41"/>
      <c r="DR175" s="42"/>
      <c r="DS175" s="40"/>
      <c r="DT175" s="41"/>
      <c r="DU175" s="41"/>
      <c r="DV175" s="41"/>
      <c r="DW175" s="41"/>
      <c r="DX175" s="41"/>
      <c r="DY175" s="41"/>
      <c r="DZ175" s="41"/>
      <c r="EA175" s="41"/>
      <c r="EB175" s="41"/>
      <c r="EC175" s="41"/>
      <c r="ED175" s="42"/>
      <c r="EE175" s="40"/>
      <c r="EF175" s="41"/>
      <c r="EG175" s="41"/>
      <c r="EH175" s="41"/>
      <c r="EI175" s="41"/>
      <c r="EJ175" s="41"/>
      <c r="EK175" s="41"/>
      <c r="EL175" s="41"/>
      <c r="EM175" s="41"/>
      <c r="EN175" s="41"/>
      <c r="EO175" s="41"/>
      <c r="EP175" s="42"/>
      <c r="EQ175" s="40"/>
      <c r="ER175" s="41"/>
      <c r="ES175" s="41"/>
      <c r="ET175" s="41"/>
      <c r="EU175" s="41"/>
      <c r="EV175" s="41"/>
      <c r="EW175" s="41"/>
      <c r="EX175" s="41"/>
      <c r="EY175" s="41"/>
      <c r="EZ175" s="41"/>
      <c r="FA175" s="41"/>
      <c r="FB175" s="42"/>
      <c r="FC175" s="40"/>
      <c r="FD175" s="41"/>
      <c r="FE175" s="41"/>
      <c r="FF175" s="41"/>
      <c r="FG175" s="41"/>
      <c r="FH175" s="41"/>
      <c r="FI175" s="41"/>
      <c r="FJ175" s="41"/>
      <c r="FK175" s="41"/>
      <c r="FL175" s="41"/>
      <c r="FM175" s="41"/>
      <c r="FN175" s="42"/>
      <c r="FO175" s="40"/>
      <c r="FP175" s="41"/>
      <c r="FQ175" s="41"/>
      <c r="FR175" s="41"/>
      <c r="FS175" s="41"/>
      <c r="FT175" s="41"/>
      <c r="FU175" s="41"/>
      <c r="FV175" s="41"/>
      <c r="FW175" s="41"/>
      <c r="FX175" s="41"/>
      <c r="FY175" s="41"/>
      <c r="FZ175" s="42"/>
      <c r="GA175" s="40"/>
      <c r="GB175" s="41"/>
      <c r="GC175" s="41"/>
      <c r="GD175" s="41"/>
      <c r="GE175" s="41"/>
      <c r="GF175" s="41"/>
      <c r="GG175" s="41"/>
      <c r="GH175" s="41"/>
      <c r="GI175" s="41"/>
      <c r="GJ175" s="41"/>
      <c r="GK175" s="41"/>
      <c r="GL175" s="42"/>
      <c r="GM175" s="40"/>
      <c r="GN175" s="41"/>
      <c r="GO175" s="41"/>
      <c r="GP175" s="41"/>
      <c r="GQ175" s="41"/>
      <c r="GR175" s="41"/>
      <c r="GS175" s="41"/>
      <c r="GT175" s="41"/>
      <c r="GU175" s="41"/>
      <c r="GV175" s="41"/>
      <c r="GW175" s="41"/>
      <c r="GX175" s="42"/>
      <c r="GY175" s="40"/>
      <c r="GZ175" s="41"/>
      <c r="HA175" s="41"/>
      <c r="HB175" s="41"/>
      <c r="HC175" s="41"/>
      <c r="HD175" s="41"/>
      <c r="HE175" s="41"/>
      <c r="HF175" s="41"/>
      <c r="HG175" s="41"/>
      <c r="HH175" s="41"/>
      <c r="HI175" s="41"/>
      <c r="HJ175" s="42"/>
      <c r="HK175" s="40"/>
      <c r="HL175" s="41"/>
      <c r="HM175" s="41"/>
      <c r="HN175" s="41"/>
      <c r="HO175" s="41"/>
      <c r="HP175" s="41"/>
      <c r="HQ175" s="41"/>
      <c r="HR175" s="41"/>
      <c r="HS175" s="41"/>
      <c r="HT175" s="41"/>
      <c r="HU175" s="41"/>
      <c r="HV175" s="42"/>
      <c r="HW175" s="40"/>
      <c r="HX175" s="41"/>
      <c r="HY175" s="41"/>
      <c r="HZ175" s="41"/>
      <c r="IA175" s="41"/>
      <c r="IB175" s="41"/>
      <c r="IC175" s="41"/>
      <c r="ID175" s="41"/>
      <c r="IE175" s="41"/>
      <c r="IF175" s="41"/>
      <c r="IG175" s="41"/>
      <c r="IH175" s="42"/>
      <c r="II175" s="40"/>
      <c r="IJ175" s="41"/>
      <c r="IK175" s="41"/>
      <c r="IL175" s="41"/>
      <c r="IM175" s="41"/>
      <c r="IN175" s="41"/>
      <c r="IO175" s="41"/>
      <c r="IP175" s="41"/>
      <c r="IQ175" s="41"/>
      <c r="IR175" s="41"/>
      <c r="IS175" s="41"/>
      <c r="IT175" s="42"/>
      <c r="IU175" s="40"/>
      <c r="IV175" s="41"/>
      <c r="IW175" s="41"/>
      <c r="IX175" s="41"/>
      <c r="IY175" s="41"/>
      <c r="IZ175" s="41"/>
      <c r="JA175" s="41"/>
      <c r="JB175" s="41"/>
      <c r="JC175" s="41"/>
      <c r="JD175" s="41"/>
      <c r="JE175" s="41"/>
      <c r="JF175" s="42"/>
      <c r="JG175" s="444">
        <f t="shared" ref="JG175" si="2732">JG174/JI167</f>
        <v>4.3142189466115408E-3</v>
      </c>
      <c r="JH175" s="445">
        <f t="shared" ref="JH175" si="2733">JH174/JJ164</f>
        <v>0</v>
      </c>
      <c r="JI175" s="3"/>
      <c r="JJ175" s="4"/>
      <c r="JK175" s="4"/>
      <c r="JL175" s="374"/>
      <c r="JM175" s="4"/>
      <c r="JN175" s="4"/>
      <c r="JO175" s="4"/>
      <c r="JP175" s="375"/>
      <c r="JQ175" s="4"/>
      <c r="JR175" s="4"/>
      <c r="JS175" s="376"/>
      <c r="JT175" s="4"/>
      <c r="JU175" s="400"/>
      <c r="JV175" s="701"/>
      <c r="JW175" s="702"/>
      <c r="JX175" s="703"/>
      <c r="JY175" s="639"/>
      <c r="JZ175" s="640"/>
      <c r="KA175" s="641"/>
      <c r="KB175" s="752"/>
      <c r="KC175" s="753"/>
      <c r="KD175" s="753"/>
      <c r="KE175" s="753"/>
      <c r="KF175" s="753"/>
      <c r="KG175" s="753"/>
      <c r="KH175" s="754"/>
      <c r="KI175" s="416"/>
      <c r="KJ175" s="420"/>
      <c r="KK175" s="416"/>
      <c r="KL175" s="417"/>
      <c r="KM175" s="416"/>
      <c r="KN175" s="417"/>
    </row>
    <row r="176" spans="1:300" x14ac:dyDescent="0.25">
      <c r="A176" s="749">
        <v>44</v>
      </c>
      <c r="B176" s="435">
        <f>B173+1</f>
        <v>45729</v>
      </c>
      <c r="C176" s="32"/>
      <c r="D176" s="33"/>
      <c r="E176" s="33">
        <f>E173-C176</f>
        <v>590</v>
      </c>
      <c r="F176" s="33">
        <f>F173-D176</f>
        <v>54</v>
      </c>
      <c r="G176" s="33">
        <v>366</v>
      </c>
      <c r="H176" s="34">
        <f t="shared" ref="H176:H182" si="2734">((G176+I176)/E176)</f>
        <v>0.67288135593220344</v>
      </c>
      <c r="I176" s="33">
        <v>31</v>
      </c>
      <c r="J176" s="34">
        <f t="shared" ref="J176:J182" si="2735">I176/(G176+I176)</f>
        <v>7.8085642317380355E-2</v>
      </c>
      <c r="K176" s="35"/>
      <c r="L176" s="33"/>
      <c r="M176" s="33"/>
      <c r="N176" s="36"/>
      <c r="O176" s="32"/>
      <c r="P176" s="33"/>
      <c r="Q176" s="33">
        <f>Q173-O176</f>
        <v>596</v>
      </c>
      <c r="R176" s="33">
        <f>R173-P176</f>
        <v>55</v>
      </c>
      <c r="S176" s="33">
        <v>317</v>
      </c>
      <c r="T176" s="34">
        <f t="shared" ref="T176:T182" si="2736">((S176+U176)/Q176)</f>
        <v>0.56375838926174493</v>
      </c>
      <c r="U176" s="33">
        <v>19</v>
      </c>
      <c r="V176" s="34">
        <f t="shared" ref="V176:V182" si="2737">U176/(S176+U176)</f>
        <v>5.6547619047619048E-2</v>
      </c>
      <c r="W176" s="35"/>
      <c r="X176" s="33"/>
      <c r="Y176" s="33"/>
      <c r="Z176" s="36"/>
      <c r="AA176" s="32"/>
      <c r="AB176" s="33"/>
      <c r="AC176" s="33">
        <f>AC173-AA176</f>
        <v>597</v>
      </c>
      <c r="AD176" s="33">
        <f>AD173-AB176</f>
        <v>54</v>
      </c>
      <c r="AE176" s="33">
        <v>340</v>
      </c>
      <c r="AF176" s="34">
        <f t="shared" ref="AF176:AF182" si="2738">((AE176+AG176)/AC176)</f>
        <v>0.60636515912897826</v>
      </c>
      <c r="AG176" s="33">
        <v>22</v>
      </c>
      <c r="AH176" s="34">
        <f t="shared" ref="AH176:AH182" si="2739">AG176/(AE176+AG176)</f>
        <v>6.0773480662983423E-2</v>
      </c>
      <c r="AI176" s="35"/>
      <c r="AJ176" s="33"/>
      <c r="AK176" s="33"/>
      <c r="AL176" s="36"/>
      <c r="AM176" s="32">
        <v>1</v>
      </c>
      <c r="AN176" s="33"/>
      <c r="AO176" s="33">
        <f>AO173-AM176</f>
        <v>139</v>
      </c>
      <c r="AP176" s="33">
        <f>AP173-AN176</f>
        <v>13</v>
      </c>
      <c r="AQ176" s="33">
        <v>56</v>
      </c>
      <c r="AR176" s="34">
        <f t="shared" ref="AR176:AR182" si="2740">((AQ176+AS176)/AO176)</f>
        <v>0.61151079136690645</v>
      </c>
      <c r="AS176" s="33">
        <v>29</v>
      </c>
      <c r="AT176" s="34">
        <f t="shared" ref="AT176:AT182" si="2741">AS176/(AQ176+AS176)</f>
        <v>0.3411764705882353</v>
      </c>
      <c r="AU176" s="35"/>
      <c r="AV176" s="33"/>
      <c r="AW176" s="33"/>
      <c r="AX176" s="36"/>
      <c r="AY176" s="32"/>
      <c r="AZ176" s="33"/>
      <c r="BA176" s="33">
        <f>BA173-AY176</f>
        <v>589</v>
      </c>
      <c r="BB176" s="33">
        <f>BB173-AZ176</f>
        <v>55</v>
      </c>
      <c r="BC176" s="33">
        <v>352</v>
      </c>
      <c r="BD176" s="34">
        <f t="shared" ref="BD176:BD182" si="2742">((BC176+BE176)/BA176)</f>
        <v>0.63157894736842102</v>
      </c>
      <c r="BE176" s="33">
        <v>20</v>
      </c>
      <c r="BF176" s="34">
        <f t="shared" ref="BF176:BF182" si="2743">BE176/(BC176+BE176)</f>
        <v>5.3763440860215055E-2</v>
      </c>
      <c r="BG176" s="35"/>
      <c r="BH176" s="33"/>
      <c r="BI176" s="33"/>
      <c r="BJ176" s="36"/>
      <c r="BK176" s="32"/>
      <c r="BL176" s="33"/>
      <c r="BM176" s="33">
        <f>BM173-BK176</f>
        <v>594</v>
      </c>
      <c r="BN176" s="33">
        <f>BN173-BL176</f>
        <v>53</v>
      </c>
      <c r="BO176" s="33">
        <v>351</v>
      </c>
      <c r="BP176" s="34">
        <f t="shared" ref="BP176:BP182" si="2744">((BO176+BQ176)/BM176)</f>
        <v>0.6262626262626263</v>
      </c>
      <c r="BQ176" s="33">
        <v>21</v>
      </c>
      <c r="BR176" s="34">
        <f t="shared" ref="BR176:BR182" si="2745">BQ176/(BO176+BQ176)</f>
        <v>5.6451612903225805E-2</v>
      </c>
      <c r="BS176" s="35"/>
      <c r="BT176" s="33"/>
      <c r="BU176" s="33"/>
      <c r="BV176" s="36"/>
      <c r="BW176" s="32">
        <v>1</v>
      </c>
      <c r="BX176" s="33"/>
      <c r="BY176" s="33">
        <f>BY173-BW176</f>
        <v>589</v>
      </c>
      <c r="BZ176" s="33">
        <f>BZ173-BX176</f>
        <v>55</v>
      </c>
      <c r="CA176" s="33">
        <v>313</v>
      </c>
      <c r="CB176" s="34">
        <f t="shared" ref="CB176:CB182" si="2746">((CA176+CC176)/BY176)</f>
        <v>0.59592529711375208</v>
      </c>
      <c r="CC176" s="33">
        <v>38</v>
      </c>
      <c r="CD176" s="34">
        <f t="shared" ref="CD176:CD182" si="2747">CC176/(CA176+CC176)</f>
        <v>0.10826210826210826</v>
      </c>
      <c r="CE176" s="35"/>
      <c r="CF176" s="33"/>
      <c r="CG176" s="33"/>
      <c r="CH176" s="36"/>
      <c r="CI176" s="32"/>
      <c r="CJ176" s="33"/>
      <c r="CK176" s="33">
        <f>CK173-CI176</f>
        <v>582</v>
      </c>
      <c r="CL176" s="33">
        <f>CL173-CJ176</f>
        <v>51</v>
      </c>
      <c r="CM176" s="33">
        <v>334</v>
      </c>
      <c r="CN176" s="34">
        <f t="shared" ref="CN176:CN182" si="2748">((CM176+CO176)/CK176)</f>
        <v>0.59965635738831613</v>
      </c>
      <c r="CO176" s="33">
        <v>15</v>
      </c>
      <c r="CP176" s="34">
        <f t="shared" ref="CP176:CP182" si="2749">CO176/(CM176+CO176)</f>
        <v>4.2979942693409739E-2</v>
      </c>
      <c r="CQ176" s="35"/>
      <c r="CR176" s="33"/>
      <c r="CS176" s="33"/>
      <c r="CT176" s="36"/>
      <c r="CU176" s="32">
        <v>3</v>
      </c>
      <c r="CV176" s="33"/>
      <c r="CW176" s="33">
        <f>CW173-CU176</f>
        <v>587</v>
      </c>
      <c r="CX176" s="33">
        <f>CX173-CV176</f>
        <v>49</v>
      </c>
      <c r="CY176" s="33">
        <v>314</v>
      </c>
      <c r="CZ176" s="34">
        <f t="shared" ref="CZ176:CZ182" si="2750">((CY176+DA176)/CW176)</f>
        <v>0.58262350936967633</v>
      </c>
      <c r="DA176" s="33">
        <v>28</v>
      </c>
      <c r="DB176" s="34">
        <f t="shared" ref="DB176:DB182" si="2751">DA176/(CY176+DA176)</f>
        <v>8.1871345029239762E-2</v>
      </c>
      <c r="DC176" s="35"/>
      <c r="DD176" s="33"/>
      <c r="DE176" s="33"/>
      <c r="DF176" s="36"/>
      <c r="DG176" s="32"/>
      <c r="DH176" s="33"/>
      <c r="DI176" s="33">
        <f>DI173-DG176</f>
        <v>592</v>
      </c>
      <c r="DJ176" s="33">
        <f>DJ173-DH176</f>
        <v>50</v>
      </c>
      <c r="DK176" s="33">
        <v>303</v>
      </c>
      <c r="DL176" s="34">
        <f t="shared" ref="DL176:DL182" si="2752">((DK176+DM176)/DI176)</f>
        <v>0.55405405405405406</v>
      </c>
      <c r="DM176" s="33">
        <v>25</v>
      </c>
      <c r="DN176" s="34">
        <f t="shared" ref="DN176:DN182" si="2753">DM176/(DK176+DM176)</f>
        <v>7.621951219512195E-2</v>
      </c>
      <c r="DO176" s="35"/>
      <c r="DP176" s="33"/>
      <c r="DQ176" s="33"/>
      <c r="DR176" s="36"/>
      <c r="DS176" s="32"/>
      <c r="DT176" s="33"/>
      <c r="DU176" s="33">
        <f>DU173-DS176</f>
        <v>151</v>
      </c>
      <c r="DV176" s="33">
        <f>DV173-DT176</f>
        <v>7</v>
      </c>
      <c r="DW176" s="33">
        <v>81</v>
      </c>
      <c r="DX176" s="34">
        <f t="shared" ref="DX176:DX182" si="2754">((DW176+DY176)/DU176)</f>
        <v>0.60264900662251653</v>
      </c>
      <c r="DY176" s="33">
        <v>10</v>
      </c>
      <c r="DZ176" s="34">
        <f t="shared" ref="DZ176:DZ182" si="2755">DY176/(DW176+DY176)</f>
        <v>0.10989010989010989</v>
      </c>
      <c r="EA176" s="35"/>
      <c r="EB176" s="33"/>
      <c r="EC176" s="33"/>
      <c r="ED176" s="36"/>
      <c r="EE176" s="32"/>
      <c r="EF176" s="33"/>
      <c r="EG176" s="33">
        <f>EG173-EE176</f>
        <v>597</v>
      </c>
      <c r="EH176" s="33">
        <f>EH173-EF176</f>
        <v>51</v>
      </c>
      <c r="EI176" s="33">
        <v>349</v>
      </c>
      <c r="EJ176" s="34">
        <f t="shared" ref="EJ176:EJ182" si="2756">((EI176+EK176)/EG176)</f>
        <v>0.62144053601340032</v>
      </c>
      <c r="EK176" s="33">
        <v>22</v>
      </c>
      <c r="EL176" s="34">
        <f t="shared" ref="EL176:EL182" si="2757">EK176/(EI176+EK176)</f>
        <v>5.9299191374663072E-2</v>
      </c>
      <c r="EM176" s="35"/>
      <c r="EN176" s="33"/>
      <c r="EO176" s="33"/>
      <c r="EP176" s="36"/>
      <c r="EQ176" s="32"/>
      <c r="ER176" s="33"/>
      <c r="ES176" s="33">
        <f>ES173-EQ176</f>
        <v>583</v>
      </c>
      <c r="ET176" s="33">
        <f>ET173-ER176</f>
        <v>51</v>
      </c>
      <c r="EU176" s="33">
        <v>349</v>
      </c>
      <c r="EV176" s="34">
        <f t="shared" ref="EV176:EV182" si="2758">((EU176+EW176)/ES176)</f>
        <v>0.62435677530017153</v>
      </c>
      <c r="EW176" s="33">
        <v>15</v>
      </c>
      <c r="EX176" s="34">
        <f t="shared" ref="EX176:EX182" si="2759">EW176/(EU176+EW176)</f>
        <v>4.1208791208791208E-2</v>
      </c>
      <c r="EY176" s="35"/>
      <c r="EZ176" s="33"/>
      <c r="FA176" s="33"/>
      <c r="FB176" s="36"/>
      <c r="FC176" s="32">
        <v>1</v>
      </c>
      <c r="FD176" s="33"/>
      <c r="FE176" s="33">
        <f>FE173-FC176</f>
        <v>587</v>
      </c>
      <c r="FF176" s="33">
        <f>FF173-FD176</f>
        <v>52</v>
      </c>
      <c r="FG176" s="33">
        <v>331</v>
      </c>
      <c r="FH176" s="34">
        <f t="shared" ref="FH176:FH182" si="2760">((FG176+FI176)/FE176)</f>
        <v>0.59795570698466782</v>
      </c>
      <c r="FI176" s="33">
        <v>20</v>
      </c>
      <c r="FJ176" s="34">
        <f t="shared" ref="FJ176:FJ182" si="2761">FI176/(FG176+FI176)</f>
        <v>5.6980056980056981E-2</v>
      </c>
      <c r="FK176" s="35"/>
      <c r="FL176" s="33"/>
      <c r="FM176" s="33"/>
      <c r="FN176" s="36"/>
      <c r="FO176" s="32"/>
      <c r="FP176" s="33"/>
      <c r="FQ176" s="33">
        <f>FQ173-FO176</f>
        <v>601</v>
      </c>
      <c r="FR176" s="33">
        <f>FR173-FP176</f>
        <v>54</v>
      </c>
      <c r="FS176" s="33">
        <v>330</v>
      </c>
      <c r="FT176" s="34">
        <f t="shared" ref="FT176:FT182" si="2762">((FS176+FU176)/FQ176)</f>
        <v>0.59733777038269553</v>
      </c>
      <c r="FU176" s="33">
        <v>29</v>
      </c>
      <c r="FV176" s="34">
        <f t="shared" ref="FV176:FV182" si="2763">FU176/(FS176+FU176)</f>
        <v>8.0779944289693595E-2</v>
      </c>
      <c r="FW176" s="35"/>
      <c r="FX176" s="33"/>
      <c r="FY176" s="33"/>
      <c r="FZ176" s="36"/>
      <c r="GA176" s="32"/>
      <c r="GB176" s="33"/>
      <c r="GC176" s="33">
        <f>GC173-GA176</f>
        <v>601</v>
      </c>
      <c r="GD176" s="33">
        <f>GD173-GB176</f>
        <v>55</v>
      </c>
      <c r="GE176" s="33">
        <v>368</v>
      </c>
      <c r="GF176" s="34">
        <f t="shared" ref="GF176:GF182" si="2764">((GE176+GG176)/GC176)</f>
        <v>0.65224625623960064</v>
      </c>
      <c r="GG176" s="33">
        <v>24</v>
      </c>
      <c r="GH176" s="34">
        <f t="shared" ref="GH176:GH182" si="2765">GG176/(GE176+GG176)</f>
        <v>6.1224489795918366E-2</v>
      </c>
      <c r="GI176" s="35"/>
      <c r="GJ176" s="33"/>
      <c r="GK176" s="33"/>
      <c r="GL176" s="36"/>
      <c r="GM176" s="32"/>
      <c r="GN176" s="33"/>
      <c r="GO176" s="33">
        <f>GO173-GM176</f>
        <v>606</v>
      </c>
      <c r="GP176" s="33">
        <f>GP173-GN176</f>
        <v>55</v>
      </c>
      <c r="GQ176" s="33">
        <v>351</v>
      </c>
      <c r="GR176" s="34">
        <f t="shared" ref="GR176:GR182" si="2766">((GQ176+GS176)/GO176)</f>
        <v>0.60561056105610556</v>
      </c>
      <c r="GS176" s="33">
        <v>16</v>
      </c>
      <c r="GT176" s="34">
        <f t="shared" ref="GT176:GT182" si="2767">GS176/(GQ176+GS176)</f>
        <v>4.3596730245231606E-2</v>
      </c>
      <c r="GU176" s="35"/>
      <c r="GV176" s="33"/>
      <c r="GW176" s="33"/>
      <c r="GX176" s="36"/>
      <c r="GY176" s="32">
        <v>3</v>
      </c>
      <c r="GZ176" s="33"/>
      <c r="HA176" s="33">
        <f>HA173-GY176</f>
        <v>84</v>
      </c>
      <c r="HB176" s="33">
        <f>HB173-GZ176</f>
        <v>11</v>
      </c>
      <c r="HC176" s="33">
        <v>43</v>
      </c>
      <c r="HD176" s="34">
        <f t="shared" ref="HD176:HD182" si="2768">((HC176+HE176)/HA176)</f>
        <v>0.63095238095238093</v>
      </c>
      <c r="HE176" s="33">
        <v>10</v>
      </c>
      <c r="HF176" s="34">
        <f t="shared" ref="HF176:HF182" si="2769">HE176/(HC176+HE176)</f>
        <v>0.18867924528301888</v>
      </c>
      <c r="HG176" s="35"/>
      <c r="HH176" s="33"/>
      <c r="HI176" s="33"/>
      <c r="HJ176" s="36"/>
      <c r="HK176" s="32"/>
      <c r="HL176" s="33"/>
      <c r="HM176" s="33">
        <f>HM173-HK176</f>
        <v>610</v>
      </c>
      <c r="HN176" s="33">
        <f>HN173-HL176</f>
        <v>54</v>
      </c>
      <c r="HO176" s="33">
        <v>347</v>
      </c>
      <c r="HP176" s="34">
        <f t="shared" ref="HP176:HP182" si="2770">((HO176+HQ176)/HM176)</f>
        <v>0.6</v>
      </c>
      <c r="HQ176" s="33">
        <v>19</v>
      </c>
      <c r="HR176" s="34">
        <f t="shared" ref="HR176:HR182" si="2771">HQ176/(HO176+HQ176)</f>
        <v>5.1912568306010931E-2</v>
      </c>
      <c r="HS176" s="35"/>
      <c r="HT176" s="33"/>
      <c r="HU176" s="33"/>
      <c r="HV176" s="36"/>
      <c r="HW176" s="32"/>
      <c r="HX176" s="33"/>
      <c r="HY176" s="33">
        <f>HY173-HW176</f>
        <v>601</v>
      </c>
      <c r="HZ176" s="33">
        <f>HZ173-HX176</f>
        <v>54</v>
      </c>
      <c r="IA176" s="33">
        <v>360</v>
      </c>
      <c r="IB176" s="34">
        <f t="shared" ref="IB176:IB182" si="2772">((IA176+IC176)/HY176)</f>
        <v>0.62728785357737105</v>
      </c>
      <c r="IC176" s="33">
        <v>17</v>
      </c>
      <c r="ID176" s="34">
        <f t="shared" ref="ID176:ID182" si="2773">IC176/(IA176+IC176)</f>
        <v>4.5092838196286469E-2</v>
      </c>
      <c r="IE176" s="35"/>
      <c r="IF176" s="33"/>
      <c r="IG176" s="33"/>
      <c r="IH176" s="36"/>
      <c r="II176" s="32"/>
      <c r="IJ176" s="33"/>
      <c r="IK176" s="33">
        <f>IK173-II176</f>
        <v>603</v>
      </c>
      <c r="IL176" s="33">
        <f>IL173-IJ176</f>
        <v>55</v>
      </c>
      <c r="IM176" s="33">
        <v>300</v>
      </c>
      <c r="IN176" s="34">
        <f t="shared" ref="IN176:IN182" si="2774">((IM176+IO176)/IK176)</f>
        <v>0.53897180762852404</v>
      </c>
      <c r="IO176" s="33">
        <v>25</v>
      </c>
      <c r="IP176" s="34">
        <f t="shared" ref="IP176:IP182" si="2775">IO176/(IM176+IO176)</f>
        <v>7.6923076923076927E-2</v>
      </c>
      <c r="IQ176" s="35"/>
      <c r="IR176" s="33"/>
      <c r="IS176" s="33"/>
      <c r="IT176" s="36"/>
      <c r="IU176" s="32"/>
      <c r="IV176" s="33"/>
      <c r="IW176" s="33">
        <f>IW173-IU176</f>
        <v>0</v>
      </c>
      <c r="IX176" s="33">
        <f>IX173-IV176</f>
        <v>0</v>
      </c>
      <c r="IY176" s="33"/>
      <c r="IZ176" s="34" t="e">
        <f t="shared" ref="IZ176:IZ182" si="2776">((IY176+JA176)/IW176)</f>
        <v>#DIV/0!</v>
      </c>
      <c r="JA176" s="33"/>
      <c r="JB176" s="34" t="e">
        <f t="shared" ref="JB176:JB182" si="2777">JA176/(IY176+JA176)</f>
        <v>#DIV/0!</v>
      </c>
      <c r="JC176" s="35"/>
      <c r="JD176" s="33"/>
      <c r="JE176" s="33"/>
      <c r="JF176" s="36"/>
      <c r="JG176" s="32">
        <f t="shared" ref="JG176:JG183" si="2778">+C176+O176+AA176+AM176+AY176+BK176+BW176+CI176+CU176+DG176+DS176+EE176+EQ176+FC176+GA176+GM176+GY176+HK176+HW176+II176+FO176+IU176</f>
        <v>9</v>
      </c>
      <c r="JH176" s="36">
        <f t="shared" ref="JH176:JH183" si="2779">+D176+P176+AB176+AN176+AZ176+BL176+BX176+CJ176+CV176+DH176+DT176+EF176+ER176+FD176+GB176+GN176+GZ176+HL176+HX176+IJ176+FP176+IV176</f>
        <v>0</v>
      </c>
      <c r="JI176" s="372">
        <f t="shared" ref="JI176:JI182" si="2780">+E176+Q176+AC176+AO176+BA176+BM176+BY176+CK176+CW176+DI176+DU176+EG176+ES176+FE176+GC176+GO176+HA176+HM176+HY176+FQ176+IK176</f>
        <v>11079</v>
      </c>
      <c r="JJ176" s="11">
        <f t="shared" si="1776"/>
        <v>988</v>
      </c>
      <c r="JK176" s="33">
        <f t="shared" ref="JK176:JK183" si="2781">+G176+S176+AE176+AQ176+BC176+BO176+CA176+CM176+CY176+DK176+DW176+EI176+EU176+FG176+GE176+GQ176+HC176+HO176+I176+U176+AG176+AS176+BE176+BQ176+CC176+CO176+DA176+DM176+DY176+EK176+EW176+FI176+GG176+GS176+HE176+HQ176+IA176+IC176+FS176+FU176+IM176+IO176</f>
        <v>6710</v>
      </c>
      <c r="JL176" s="78">
        <f t="shared" ref="JL176:JL183" si="2782">+(JK176)/JI176</f>
        <v>0.60565032945211661</v>
      </c>
      <c r="JM176" s="15">
        <f t="shared" ref="JM176:JM183" si="2783">+I176+U176+AG176+AS176+BE176+BQ176+CC176+CO176+DA176+DM176+DY176+EK176+EW176+FI176+GG176+GS176+HE176+HQ176+IC176+IO176+FU176</f>
        <v>455</v>
      </c>
      <c r="JN176" s="34">
        <f t="shared" ref="JN176:JN183" si="2784">+(JM176/(JK176))</f>
        <v>6.7809239940387483E-2</v>
      </c>
      <c r="JO176" s="45">
        <v>65.2</v>
      </c>
      <c r="JP176" s="46">
        <v>6365</v>
      </c>
      <c r="JQ176" s="45">
        <f t="shared" si="2245"/>
        <v>94.858420268256339</v>
      </c>
      <c r="JR176" s="45">
        <v>214</v>
      </c>
      <c r="JS176" s="366">
        <f t="shared" ref="JS176" si="2785">JR176/JM176</f>
        <v>0.47032967032967032</v>
      </c>
      <c r="JT176" s="44"/>
      <c r="JU176" s="284"/>
      <c r="JV176" s="402">
        <f t="shared" ref="JV176:JV182" si="2786">SUM(G176,I176,S176,U176,AE176,AG176,AQ176,AS176,BC176,BE176,BO176,BQ176,CA176,CC176)/SUM(E176,Q176,AC176,AO176,BA176,BM176,BY176)</f>
        <v>0.61586356253383867</v>
      </c>
      <c r="JW176" s="403">
        <f t="shared" ref="JW176:JW182" si="2787">SUM(CM176,CO176,CY176,DA176,DK176,DM176,DW176,DY176,EI176,EK176,EU176,EW176,FG176,FI176)/SUM(CK176,CW176,DI176,DU176,EG176,ES176,FE176)</f>
        <v>0.59690133188366401</v>
      </c>
      <c r="JX176" s="405">
        <f t="shared" ref="JX176:JX182" si="2788">SUM(FS176,FU176,GE176,GG176,GQ176,GS176,HC176,HE176,HO176,HQ176,IA176,IC176,IM176,IO176,)/SUM(FQ176,GC176,GO176,HA176,HM176,HY176,IK176)</f>
        <v>0.60415542363734487</v>
      </c>
      <c r="JY176" s="742">
        <f t="shared" ref="JY176" si="2789">SUM(I183,U183,AG183,AS183,BE183,BQ183,CC183)/SUM(G183,I183,S183,U183,AE183,AG183,AQ183,AS183,BC183,BE183,BO183,BQ183,CA183,CC183)</f>
        <v>6.6704966168773139E-2</v>
      </c>
      <c r="JZ176" s="689">
        <f t="shared" ref="JZ176" si="2790">SUM(CO183,DA183,DM183,DY183,EK183,EW183,FI183)/SUM(CM183,CO183,CY183,DA183,DK183,DM183,DW183,DY183,EI183,EK183,EU183,EW183,FG183,FI183)</f>
        <v>6.3975277796041813E-2</v>
      </c>
      <c r="KA176" s="745">
        <f t="shared" ref="KA176" si="2791">SUM(,FU183,GG183,GS183,HE183,HQ183,IC183,IO183)/SUM(FU183,FS183,GG183,GE183,GS183,GQ183,HE183,HC183,HQ183,HO183,IC183,IA183,IO183,IM183)</f>
        <v>7.1845646103071842E-2</v>
      </c>
      <c r="KB176" s="724">
        <f t="shared" ref="KB176" si="2792">KB178/KB180</f>
        <v>5.140692640692641E-3</v>
      </c>
      <c r="KC176" s="720"/>
      <c r="KD176" s="720">
        <f t="shared" ref="KD176" si="2793">KD178/KD180</f>
        <v>3.8012489818083084E-3</v>
      </c>
      <c r="KE176" s="720"/>
      <c r="KF176" s="720">
        <f t="shared" ref="KF176" si="2794">KF178/KF180</f>
        <v>3.5049878673496901E-3</v>
      </c>
      <c r="KG176" s="755"/>
      <c r="KH176" s="757" t="s">
        <v>68</v>
      </c>
      <c r="KI176" s="419">
        <f t="shared" ref="KI176:KI182" si="2795">C176+AA176+AM176+AY176+BK176+BW176</f>
        <v>2</v>
      </c>
      <c r="KJ176" s="427">
        <f t="shared" ref="KJ176" si="2796">KI176/KB180</f>
        <v>5.4112554112554113E-4</v>
      </c>
      <c r="KK176" s="419">
        <f t="shared" ref="KK176:KK182" si="2797">CI176+CU176+DG176+EE176+EQ176+FC176+DS176</f>
        <v>4</v>
      </c>
      <c r="KL176" s="424">
        <f t="shared" ref="KL176" si="2798">KK176/KD180</f>
        <v>1.0860711376595167E-3</v>
      </c>
      <c r="KM176" s="419">
        <f t="shared" ref="KM176:KM182" si="2799">FO176+GA176+GM176+GY176+HK176+HW176+II176</f>
        <v>3</v>
      </c>
      <c r="KN176" s="424">
        <f>KM176/KF180</f>
        <v>8.088433540037746E-4</v>
      </c>
    </row>
    <row r="177" spans="1:300" ht="19.5" thickBot="1" x14ac:dyDescent="0.3">
      <c r="A177" s="750"/>
      <c r="B177" s="436">
        <f t="shared" ref="B177:B182" si="2800">+B176+1</f>
        <v>45730</v>
      </c>
      <c r="C177" s="10"/>
      <c r="D177" s="11"/>
      <c r="E177" s="61">
        <f t="shared" ref="E177:E182" si="2801">E176-C177</f>
        <v>590</v>
      </c>
      <c r="F177" s="61">
        <f t="shared" ref="F177:F182" si="2802">F176-D177</f>
        <v>54</v>
      </c>
      <c r="G177" s="11">
        <v>368</v>
      </c>
      <c r="H177" s="12">
        <f t="shared" si="2734"/>
        <v>0.66440677966101691</v>
      </c>
      <c r="I177" s="11">
        <v>24</v>
      </c>
      <c r="J177" s="12">
        <f t="shared" si="2735"/>
        <v>6.1224489795918366E-2</v>
      </c>
      <c r="K177" s="13"/>
      <c r="L177" s="11"/>
      <c r="M177" s="11"/>
      <c r="N177" s="14"/>
      <c r="O177" s="10"/>
      <c r="P177" s="11"/>
      <c r="Q177" s="61">
        <f t="shared" ref="Q177:Q182" si="2803">Q176-O177</f>
        <v>596</v>
      </c>
      <c r="R177" s="61">
        <f t="shared" ref="R177:R182" si="2804">R176-P177</f>
        <v>55</v>
      </c>
      <c r="S177" s="11">
        <v>330</v>
      </c>
      <c r="T177" s="12">
        <f t="shared" si="2736"/>
        <v>0.59563758389261745</v>
      </c>
      <c r="U177" s="11">
        <v>25</v>
      </c>
      <c r="V177" s="12">
        <f t="shared" si="2737"/>
        <v>7.0422535211267609E-2</v>
      </c>
      <c r="W177" s="13"/>
      <c r="X177" s="11"/>
      <c r="Y177" s="11"/>
      <c r="Z177" s="14"/>
      <c r="AA177" s="10"/>
      <c r="AB177" s="11"/>
      <c r="AC177" s="61">
        <f t="shared" ref="AC177:AC182" si="2805">AC176-AA177</f>
        <v>597</v>
      </c>
      <c r="AD177" s="61">
        <f t="shared" ref="AD177:AD182" si="2806">AD176-AB177</f>
        <v>54</v>
      </c>
      <c r="AE177" s="11">
        <v>324</v>
      </c>
      <c r="AF177" s="12">
        <f t="shared" si="2738"/>
        <v>0.59463986599664986</v>
      </c>
      <c r="AG177" s="11">
        <v>31</v>
      </c>
      <c r="AH177" s="12">
        <f t="shared" si="2739"/>
        <v>8.7323943661971826E-2</v>
      </c>
      <c r="AI177" s="13"/>
      <c r="AJ177" s="11"/>
      <c r="AK177" s="11"/>
      <c r="AL177" s="14"/>
      <c r="AM177" s="10">
        <v>2</v>
      </c>
      <c r="AN177" s="11"/>
      <c r="AO177" s="61">
        <f t="shared" ref="AO177:AO182" si="2807">AO176-AM177</f>
        <v>137</v>
      </c>
      <c r="AP177" s="61">
        <f t="shared" ref="AP177:AP182" si="2808">AP176-AN177</f>
        <v>13</v>
      </c>
      <c r="AQ177" s="11">
        <v>62</v>
      </c>
      <c r="AR177" s="12">
        <f t="shared" si="2740"/>
        <v>0.54744525547445255</v>
      </c>
      <c r="AS177" s="11">
        <v>13</v>
      </c>
      <c r="AT177" s="12">
        <f t="shared" si="2741"/>
        <v>0.17333333333333334</v>
      </c>
      <c r="AU177" s="13"/>
      <c r="AV177" s="11"/>
      <c r="AW177" s="11"/>
      <c r="AX177" s="14"/>
      <c r="AY177" s="10"/>
      <c r="AZ177" s="11"/>
      <c r="BA177" s="61">
        <f t="shared" ref="BA177:BA182" si="2809">BA176-AY177</f>
        <v>589</v>
      </c>
      <c r="BB177" s="61">
        <f t="shared" ref="BB177:BB182" si="2810">BB176-AZ177</f>
        <v>55</v>
      </c>
      <c r="BC177" s="11">
        <v>345</v>
      </c>
      <c r="BD177" s="12">
        <f t="shared" si="2742"/>
        <v>0.61969439728353137</v>
      </c>
      <c r="BE177" s="11">
        <v>20</v>
      </c>
      <c r="BF177" s="12">
        <f t="shared" si="2743"/>
        <v>5.4794520547945202E-2</v>
      </c>
      <c r="BG177" s="13"/>
      <c r="BH177" s="11"/>
      <c r="BI177" s="11"/>
      <c r="BJ177" s="14"/>
      <c r="BK177" s="10">
        <v>1</v>
      </c>
      <c r="BL177" s="11"/>
      <c r="BM177" s="61">
        <f t="shared" ref="BM177:BM182" si="2811">BM176-BK177</f>
        <v>593</v>
      </c>
      <c r="BN177" s="61">
        <f t="shared" ref="BN177:BN182" si="2812">BN176-BL177</f>
        <v>53</v>
      </c>
      <c r="BO177" s="11">
        <v>347</v>
      </c>
      <c r="BP177" s="12">
        <f t="shared" si="2744"/>
        <v>0.6104553119730185</v>
      </c>
      <c r="BQ177" s="11">
        <v>15</v>
      </c>
      <c r="BR177" s="12">
        <f t="shared" si="2745"/>
        <v>4.1436464088397788E-2</v>
      </c>
      <c r="BS177" s="13"/>
      <c r="BT177" s="11"/>
      <c r="BU177" s="11"/>
      <c r="BV177" s="14"/>
      <c r="BW177" s="10"/>
      <c r="BX177" s="11"/>
      <c r="BY177" s="61">
        <f t="shared" ref="BY177:BY182" si="2813">BY176-BW177</f>
        <v>589</v>
      </c>
      <c r="BZ177" s="61">
        <f t="shared" ref="BZ177:BZ182" si="2814">BZ176-BX177</f>
        <v>55</v>
      </c>
      <c r="CA177" s="11">
        <v>333</v>
      </c>
      <c r="CB177" s="12">
        <f t="shared" si="2746"/>
        <v>0.61290322580645162</v>
      </c>
      <c r="CC177" s="11">
        <v>28</v>
      </c>
      <c r="CD177" s="12">
        <f t="shared" si="2747"/>
        <v>7.7562326869806089E-2</v>
      </c>
      <c r="CE177" s="13"/>
      <c r="CF177" s="11"/>
      <c r="CG177" s="11"/>
      <c r="CH177" s="14"/>
      <c r="CI177" s="10"/>
      <c r="CJ177" s="11"/>
      <c r="CK177" s="61">
        <f t="shared" ref="CK177:CK182" si="2815">CK176-CI177</f>
        <v>582</v>
      </c>
      <c r="CL177" s="61">
        <f t="shared" ref="CL177:CL182" si="2816">CL176-CJ177</f>
        <v>51</v>
      </c>
      <c r="CM177" s="11">
        <v>334</v>
      </c>
      <c r="CN177" s="12">
        <f t="shared" si="2748"/>
        <v>0.63917525773195871</v>
      </c>
      <c r="CO177" s="11">
        <v>38</v>
      </c>
      <c r="CP177" s="12">
        <f t="shared" si="2749"/>
        <v>0.10215053763440861</v>
      </c>
      <c r="CQ177" s="13"/>
      <c r="CR177" s="11"/>
      <c r="CS177" s="11"/>
      <c r="CT177" s="14"/>
      <c r="CU177" s="10"/>
      <c r="CV177" s="11"/>
      <c r="CW177" s="61">
        <f t="shared" ref="CW177:CW182" si="2817">CW176-CU177</f>
        <v>587</v>
      </c>
      <c r="CX177" s="61">
        <f t="shared" ref="CX177:CX182" si="2818">CX176-CV177</f>
        <v>49</v>
      </c>
      <c r="CY177" s="11">
        <v>325</v>
      </c>
      <c r="CZ177" s="12">
        <f t="shared" si="2750"/>
        <v>0.61158432708688248</v>
      </c>
      <c r="DA177" s="11">
        <v>34</v>
      </c>
      <c r="DB177" s="12">
        <f t="shared" si="2751"/>
        <v>9.4707520891364902E-2</v>
      </c>
      <c r="DC177" s="13"/>
      <c r="DD177" s="11"/>
      <c r="DE177" s="11"/>
      <c r="DF177" s="14"/>
      <c r="DG177" s="10"/>
      <c r="DH177" s="11"/>
      <c r="DI177" s="61">
        <f t="shared" ref="DI177:DI182" si="2819">DI176-DG177</f>
        <v>592</v>
      </c>
      <c r="DJ177" s="61">
        <f t="shared" ref="DJ177:DJ182" si="2820">DJ176-DH177</f>
        <v>50</v>
      </c>
      <c r="DK177" s="11">
        <v>320</v>
      </c>
      <c r="DL177" s="12">
        <f t="shared" si="2752"/>
        <v>0.59628378378378377</v>
      </c>
      <c r="DM177" s="11">
        <v>33</v>
      </c>
      <c r="DN177" s="12">
        <f t="shared" si="2753"/>
        <v>9.3484419263456089E-2</v>
      </c>
      <c r="DO177" s="13"/>
      <c r="DP177" s="11"/>
      <c r="DQ177" s="11"/>
      <c r="DR177" s="14"/>
      <c r="DS177" s="10"/>
      <c r="DT177" s="11"/>
      <c r="DU177" s="61">
        <f t="shared" ref="DU177:DU182" si="2821">DU176-DS177</f>
        <v>151</v>
      </c>
      <c r="DV177" s="61">
        <f t="shared" ref="DV177:DV182" si="2822">DV176-DT177</f>
        <v>7</v>
      </c>
      <c r="DW177" s="11">
        <v>65</v>
      </c>
      <c r="DX177" s="12">
        <f t="shared" si="2754"/>
        <v>0.47682119205298013</v>
      </c>
      <c r="DY177" s="11">
        <v>7</v>
      </c>
      <c r="DZ177" s="12">
        <f t="shared" si="2755"/>
        <v>9.7222222222222224E-2</v>
      </c>
      <c r="EA177" s="13"/>
      <c r="EB177" s="11"/>
      <c r="EC177" s="11"/>
      <c r="ED177" s="14"/>
      <c r="EE177" s="10"/>
      <c r="EF177" s="11"/>
      <c r="EG177" s="61">
        <f t="shared" ref="EG177:EG182" si="2823">EG176-EE177</f>
        <v>597</v>
      </c>
      <c r="EH177" s="61">
        <f t="shared" ref="EH177:EH182" si="2824">EH176-EF177</f>
        <v>51</v>
      </c>
      <c r="EI177" s="11">
        <v>342</v>
      </c>
      <c r="EJ177" s="12">
        <f t="shared" si="2756"/>
        <v>0.60134003350083753</v>
      </c>
      <c r="EK177" s="11">
        <v>17</v>
      </c>
      <c r="EL177" s="12">
        <f t="shared" si="2757"/>
        <v>4.7353760445682451E-2</v>
      </c>
      <c r="EM177" s="13"/>
      <c r="EN177" s="11"/>
      <c r="EO177" s="11"/>
      <c r="EP177" s="14"/>
      <c r="EQ177" s="10">
        <v>1</v>
      </c>
      <c r="ER177" s="11"/>
      <c r="ES177" s="61">
        <f t="shared" ref="ES177:ES182" si="2825">ES176-EQ177</f>
        <v>582</v>
      </c>
      <c r="ET177" s="61">
        <f t="shared" ref="ET177:ET182" si="2826">ET176-ER177</f>
        <v>51</v>
      </c>
      <c r="EU177" s="11">
        <v>330</v>
      </c>
      <c r="EV177" s="12">
        <f t="shared" si="2758"/>
        <v>0.59621993127147765</v>
      </c>
      <c r="EW177" s="11">
        <v>17</v>
      </c>
      <c r="EX177" s="12">
        <f t="shared" si="2759"/>
        <v>4.8991354466858789E-2</v>
      </c>
      <c r="EY177" s="13"/>
      <c r="EZ177" s="11"/>
      <c r="FA177" s="11"/>
      <c r="FB177" s="14"/>
      <c r="FC177" s="10"/>
      <c r="FD177" s="11"/>
      <c r="FE177" s="61">
        <f t="shared" ref="FE177:FE182" si="2827">FE176-FC177</f>
        <v>587</v>
      </c>
      <c r="FF177" s="61">
        <f t="shared" ref="FF177:FF182" si="2828">FF176-FD177</f>
        <v>52</v>
      </c>
      <c r="FG177" s="11">
        <v>322</v>
      </c>
      <c r="FH177" s="12">
        <f t="shared" si="2760"/>
        <v>0.57921635434412266</v>
      </c>
      <c r="FI177" s="11">
        <v>18</v>
      </c>
      <c r="FJ177" s="12">
        <f t="shared" si="2761"/>
        <v>5.2941176470588235E-2</v>
      </c>
      <c r="FK177" s="13"/>
      <c r="FL177" s="11"/>
      <c r="FM177" s="11"/>
      <c r="FN177" s="14"/>
      <c r="FO177" s="10"/>
      <c r="FP177" s="11"/>
      <c r="FQ177" s="61">
        <f t="shared" ref="FQ177:FQ182" si="2829">FQ176-FO177</f>
        <v>601</v>
      </c>
      <c r="FR177" s="61">
        <f t="shared" ref="FR177:FR182" si="2830">FR176-FP177</f>
        <v>54</v>
      </c>
      <c r="FS177" s="11">
        <v>338</v>
      </c>
      <c r="FT177" s="12">
        <f t="shared" si="2762"/>
        <v>0.60066555740432614</v>
      </c>
      <c r="FU177" s="11">
        <v>23</v>
      </c>
      <c r="FV177" s="12">
        <f t="shared" si="2763"/>
        <v>6.3711911357340723E-2</v>
      </c>
      <c r="FW177" s="13"/>
      <c r="FX177" s="11"/>
      <c r="FY177" s="11"/>
      <c r="FZ177" s="14"/>
      <c r="GA177" s="10"/>
      <c r="GB177" s="11"/>
      <c r="GC177" s="61">
        <f t="shared" ref="GC177:GC182" si="2831">GC176-GA177</f>
        <v>601</v>
      </c>
      <c r="GD177" s="61">
        <f t="shared" ref="GD177:GD182" si="2832">GD176-GB177</f>
        <v>55</v>
      </c>
      <c r="GE177" s="11">
        <v>351</v>
      </c>
      <c r="GF177" s="12">
        <f t="shared" si="2764"/>
        <v>0.60898502495840268</v>
      </c>
      <c r="GG177" s="11">
        <v>15</v>
      </c>
      <c r="GH177" s="12">
        <f t="shared" si="2765"/>
        <v>4.0983606557377046E-2</v>
      </c>
      <c r="GI177" s="13"/>
      <c r="GJ177" s="11"/>
      <c r="GK177" s="11"/>
      <c r="GL177" s="14"/>
      <c r="GM177" s="10">
        <v>1</v>
      </c>
      <c r="GN177" s="11"/>
      <c r="GO177" s="61">
        <f t="shared" ref="GO177:GO182" si="2833">GO176-GM177</f>
        <v>605</v>
      </c>
      <c r="GP177" s="61">
        <f t="shared" ref="GP177:GP182" si="2834">GP176-GN177</f>
        <v>55</v>
      </c>
      <c r="GQ177" s="11">
        <v>349</v>
      </c>
      <c r="GR177" s="12">
        <f t="shared" si="2766"/>
        <v>0.6198347107438017</v>
      </c>
      <c r="GS177" s="11">
        <v>26</v>
      </c>
      <c r="GT177" s="12">
        <f t="shared" si="2767"/>
        <v>6.933333333333333E-2</v>
      </c>
      <c r="GU177" s="13"/>
      <c r="GV177" s="11"/>
      <c r="GW177" s="11"/>
      <c r="GX177" s="14"/>
      <c r="GY177" s="10"/>
      <c r="GZ177" s="11"/>
      <c r="HA177" s="61">
        <f t="shared" ref="HA177:HA182" si="2835">HA176-GY177</f>
        <v>84</v>
      </c>
      <c r="HB177" s="61">
        <f t="shared" ref="HB177:HB182" si="2836">HB176-GZ177</f>
        <v>11</v>
      </c>
      <c r="HC177" s="11">
        <v>43</v>
      </c>
      <c r="HD177" s="12">
        <f t="shared" si="2768"/>
        <v>0.6428571428571429</v>
      </c>
      <c r="HE177" s="11">
        <v>11</v>
      </c>
      <c r="HF177" s="12">
        <f t="shared" si="2769"/>
        <v>0.20370370370370369</v>
      </c>
      <c r="HG177" s="13"/>
      <c r="HH177" s="11"/>
      <c r="HI177" s="11"/>
      <c r="HJ177" s="14"/>
      <c r="HK177" s="10"/>
      <c r="HL177" s="11"/>
      <c r="HM177" s="61">
        <f t="shared" ref="HM177:HM182" si="2837">HM176-HK177</f>
        <v>610</v>
      </c>
      <c r="HN177" s="61">
        <f t="shared" ref="HN177:HN182" si="2838">HN176-HL177</f>
        <v>54</v>
      </c>
      <c r="HO177" s="11">
        <v>339</v>
      </c>
      <c r="HP177" s="12">
        <f t="shared" si="2770"/>
        <v>0.5901639344262295</v>
      </c>
      <c r="HQ177" s="11">
        <v>21</v>
      </c>
      <c r="HR177" s="12">
        <f t="shared" si="2771"/>
        <v>5.8333333333333334E-2</v>
      </c>
      <c r="HS177" s="13"/>
      <c r="HT177" s="11"/>
      <c r="HU177" s="11"/>
      <c r="HV177" s="14"/>
      <c r="HW177" s="10"/>
      <c r="HX177" s="11"/>
      <c r="HY177" s="61">
        <f t="shared" ref="HY177:HY182" si="2839">HY176-HW177</f>
        <v>601</v>
      </c>
      <c r="HZ177" s="61">
        <f t="shared" ref="HZ177:HZ182" si="2840">HZ176-HX177</f>
        <v>54</v>
      </c>
      <c r="IA177" s="11">
        <v>349</v>
      </c>
      <c r="IB177" s="12">
        <f t="shared" si="2772"/>
        <v>0.6139767054908486</v>
      </c>
      <c r="IC177" s="11">
        <v>20</v>
      </c>
      <c r="ID177" s="12">
        <f t="shared" si="2773"/>
        <v>5.4200542005420058E-2</v>
      </c>
      <c r="IE177" s="13"/>
      <c r="IF177" s="11"/>
      <c r="IG177" s="11"/>
      <c r="IH177" s="14"/>
      <c r="II177" s="10"/>
      <c r="IJ177" s="11"/>
      <c r="IK177" s="61">
        <f t="shared" ref="IK177:IK182" si="2841">IK176-II177</f>
        <v>603</v>
      </c>
      <c r="IL177" s="61">
        <f t="shared" ref="IL177:IL182" si="2842">IL176-IJ177</f>
        <v>55</v>
      </c>
      <c r="IM177" s="11">
        <v>336</v>
      </c>
      <c r="IN177" s="12">
        <f t="shared" si="2774"/>
        <v>0.59535655058043113</v>
      </c>
      <c r="IO177" s="11">
        <v>23</v>
      </c>
      <c r="IP177" s="12">
        <f t="shared" si="2775"/>
        <v>6.4066852367688026E-2</v>
      </c>
      <c r="IQ177" s="13"/>
      <c r="IR177" s="11"/>
      <c r="IS177" s="11"/>
      <c r="IT177" s="14"/>
      <c r="IU177" s="10"/>
      <c r="IV177" s="11"/>
      <c r="IW177" s="61">
        <f t="shared" ref="IW177:IW182" si="2843">IW176-IU177</f>
        <v>0</v>
      </c>
      <c r="IX177" s="61">
        <f t="shared" ref="IX177:IX182" si="2844">IX176-IV177</f>
        <v>0</v>
      </c>
      <c r="IY177" s="11"/>
      <c r="IZ177" s="12" t="e">
        <f t="shared" si="2776"/>
        <v>#DIV/0!</v>
      </c>
      <c r="JA177" s="11"/>
      <c r="JB177" s="12" t="e">
        <f t="shared" si="2777"/>
        <v>#DIV/0!</v>
      </c>
      <c r="JC177" s="13"/>
      <c r="JD177" s="11"/>
      <c r="JE177" s="11"/>
      <c r="JF177" s="14"/>
      <c r="JG177" s="10">
        <f t="shared" si="2778"/>
        <v>5</v>
      </c>
      <c r="JH177" s="14">
        <f t="shared" si="2779"/>
        <v>0</v>
      </c>
      <c r="JI177" s="373">
        <f t="shared" si="2780"/>
        <v>11074</v>
      </c>
      <c r="JJ177" s="11">
        <f t="shared" si="1776"/>
        <v>988</v>
      </c>
      <c r="JK177" s="11">
        <f t="shared" si="2781"/>
        <v>6711</v>
      </c>
      <c r="JL177" s="79">
        <f t="shared" si="2782"/>
        <v>0.60601408705074955</v>
      </c>
      <c r="JM177" s="15">
        <f t="shared" si="2783"/>
        <v>459</v>
      </c>
      <c r="JN177" s="12">
        <f t="shared" si="2784"/>
        <v>6.8395172105498434E-2</v>
      </c>
      <c r="JO177" s="16">
        <v>64.599999999999994</v>
      </c>
      <c r="JP177" s="17">
        <v>6312</v>
      </c>
      <c r="JQ177" s="16">
        <f t="shared" si="2245"/>
        <v>94.054537326776938</v>
      </c>
      <c r="JR177" s="16">
        <v>164</v>
      </c>
      <c r="JS177" s="369">
        <f t="shared" si="2099"/>
        <v>0.35729847494553379</v>
      </c>
      <c r="JT177" s="15"/>
      <c r="JU177" s="285"/>
      <c r="JV177" s="404">
        <f t="shared" si="2786"/>
        <v>0.61365483608778104</v>
      </c>
      <c r="JW177" s="401">
        <f t="shared" si="2787"/>
        <v>0.59869494290375203</v>
      </c>
      <c r="JX177" s="406">
        <f t="shared" si="2788"/>
        <v>0.60566801619433197</v>
      </c>
      <c r="JY177" s="743"/>
      <c r="JZ177" s="690"/>
      <c r="KA177" s="746"/>
      <c r="KB177" s="725"/>
      <c r="KC177" s="722"/>
      <c r="KD177" s="722"/>
      <c r="KE177" s="722"/>
      <c r="KF177" s="722"/>
      <c r="KG177" s="756"/>
      <c r="KH177" s="758"/>
      <c r="KI177" s="67">
        <f t="shared" si="2795"/>
        <v>3</v>
      </c>
      <c r="KJ177" s="430">
        <f t="shared" ref="KJ177" si="2845">KI177/KB180</f>
        <v>8.1168831168831174E-4</v>
      </c>
      <c r="KK177" s="67">
        <f t="shared" si="2797"/>
        <v>1</v>
      </c>
      <c r="KL177" s="425">
        <f t="shared" ref="KL177" si="2846">KK177/KD180</f>
        <v>2.7151778441487917E-4</v>
      </c>
      <c r="KM177" s="67">
        <f t="shared" si="2799"/>
        <v>1</v>
      </c>
      <c r="KN177" s="425">
        <f>KM177/KF180</f>
        <v>2.6961445133459155E-4</v>
      </c>
    </row>
    <row r="178" spans="1:300" ht="19.5" thickTop="1" x14ac:dyDescent="0.25">
      <c r="A178" s="750"/>
      <c r="B178" s="436">
        <f t="shared" si="2800"/>
        <v>45731</v>
      </c>
      <c r="C178" s="10"/>
      <c r="D178" s="11"/>
      <c r="E178" s="61">
        <f t="shared" si="2801"/>
        <v>590</v>
      </c>
      <c r="F178" s="61">
        <f t="shared" si="2802"/>
        <v>54</v>
      </c>
      <c r="G178" s="11">
        <v>348</v>
      </c>
      <c r="H178" s="12">
        <f t="shared" si="2734"/>
        <v>0.62372881355932208</v>
      </c>
      <c r="I178" s="11">
        <v>20</v>
      </c>
      <c r="J178" s="12">
        <f t="shared" si="2735"/>
        <v>5.434782608695652E-2</v>
      </c>
      <c r="K178" s="13"/>
      <c r="L178" s="11"/>
      <c r="M178" s="11"/>
      <c r="N178" s="14"/>
      <c r="O178" s="10"/>
      <c r="P178" s="11"/>
      <c r="Q178" s="61">
        <f t="shared" si="2803"/>
        <v>596</v>
      </c>
      <c r="R178" s="61">
        <f t="shared" si="2804"/>
        <v>55</v>
      </c>
      <c r="S178" s="11">
        <v>340</v>
      </c>
      <c r="T178" s="12">
        <f t="shared" si="2736"/>
        <v>0.60738255033557043</v>
      </c>
      <c r="U178" s="11">
        <v>22</v>
      </c>
      <c r="V178" s="12">
        <f t="shared" si="2737"/>
        <v>6.0773480662983423E-2</v>
      </c>
      <c r="W178" s="13"/>
      <c r="X178" s="11"/>
      <c r="Y178" s="11"/>
      <c r="Z178" s="14"/>
      <c r="AA178" s="10"/>
      <c r="AB178" s="11"/>
      <c r="AC178" s="61">
        <f t="shared" si="2805"/>
        <v>597</v>
      </c>
      <c r="AD178" s="61">
        <f t="shared" si="2806"/>
        <v>54</v>
      </c>
      <c r="AE178" s="11">
        <v>335</v>
      </c>
      <c r="AF178" s="12">
        <f t="shared" si="2738"/>
        <v>0.59966499162479059</v>
      </c>
      <c r="AG178" s="11">
        <v>23</v>
      </c>
      <c r="AH178" s="12">
        <f t="shared" si="2739"/>
        <v>6.4245810055865923E-2</v>
      </c>
      <c r="AI178" s="13"/>
      <c r="AJ178" s="11"/>
      <c r="AK178" s="11"/>
      <c r="AL178" s="14"/>
      <c r="AM178" s="10">
        <v>1</v>
      </c>
      <c r="AN178" s="11"/>
      <c r="AO178" s="61">
        <f t="shared" si="2807"/>
        <v>136</v>
      </c>
      <c r="AP178" s="61">
        <f t="shared" si="2808"/>
        <v>13</v>
      </c>
      <c r="AQ178" s="11">
        <v>64</v>
      </c>
      <c r="AR178" s="12">
        <f t="shared" si="2740"/>
        <v>0.51470588235294112</v>
      </c>
      <c r="AS178" s="11">
        <v>6</v>
      </c>
      <c r="AT178" s="12">
        <f t="shared" si="2741"/>
        <v>8.5714285714285715E-2</v>
      </c>
      <c r="AU178" s="13"/>
      <c r="AV178" s="11"/>
      <c r="AW178" s="11"/>
      <c r="AX178" s="14"/>
      <c r="AY178" s="10"/>
      <c r="AZ178" s="11"/>
      <c r="BA178" s="61">
        <f t="shared" si="2809"/>
        <v>589</v>
      </c>
      <c r="BB178" s="61">
        <f t="shared" si="2810"/>
        <v>55</v>
      </c>
      <c r="BC178" s="11">
        <v>371</v>
      </c>
      <c r="BD178" s="12">
        <f t="shared" si="2742"/>
        <v>0.67062818336162988</v>
      </c>
      <c r="BE178" s="11">
        <v>24</v>
      </c>
      <c r="BF178" s="12">
        <f t="shared" si="2743"/>
        <v>6.0759493670886074E-2</v>
      </c>
      <c r="BG178" s="13"/>
      <c r="BH178" s="11"/>
      <c r="BI178" s="11"/>
      <c r="BJ178" s="14"/>
      <c r="BK178" s="10">
        <v>1</v>
      </c>
      <c r="BL178" s="11"/>
      <c r="BM178" s="61">
        <f t="shared" si="2811"/>
        <v>592</v>
      </c>
      <c r="BN178" s="61">
        <f t="shared" si="2812"/>
        <v>53</v>
      </c>
      <c r="BO178" s="11">
        <v>341</v>
      </c>
      <c r="BP178" s="12">
        <f t="shared" si="2744"/>
        <v>0.61148648648648651</v>
      </c>
      <c r="BQ178" s="11">
        <v>21</v>
      </c>
      <c r="BR178" s="12">
        <f t="shared" si="2745"/>
        <v>5.8011049723756904E-2</v>
      </c>
      <c r="BS178" s="13"/>
      <c r="BT178" s="11"/>
      <c r="BU178" s="11"/>
      <c r="BV178" s="14"/>
      <c r="BW178" s="10"/>
      <c r="BX178" s="11"/>
      <c r="BY178" s="61">
        <f t="shared" si="2813"/>
        <v>589</v>
      </c>
      <c r="BZ178" s="61">
        <f t="shared" si="2814"/>
        <v>55</v>
      </c>
      <c r="CA178" s="11">
        <v>360</v>
      </c>
      <c r="CB178" s="12">
        <f t="shared" si="2746"/>
        <v>0.66723259762308995</v>
      </c>
      <c r="CC178" s="11">
        <v>33</v>
      </c>
      <c r="CD178" s="12">
        <f t="shared" si="2747"/>
        <v>8.3969465648854963E-2</v>
      </c>
      <c r="CE178" s="13"/>
      <c r="CF178" s="11"/>
      <c r="CG178" s="11"/>
      <c r="CH178" s="14"/>
      <c r="CI178" s="10">
        <v>1</v>
      </c>
      <c r="CJ178" s="11"/>
      <c r="CK178" s="61">
        <f t="shared" si="2815"/>
        <v>581</v>
      </c>
      <c r="CL178" s="61">
        <f t="shared" si="2816"/>
        <v>51</v>
      </c>
      <c r="CM178" s="11">
        <v>345</v>
      </c>
      <c r="CN178" s="12">
        <f t="shared" si="2748"/>
        <v>0.62822719449225473</v>
      </c>
      <c r="CO178" s="11">
        <v>20</v>
      </c>
      <c r="CP178" s="12">
        <f t="shared" si="2749"/>
        <v>5.4794520547945202E-2</v>
      </c>
      <c r="CQ178" s="13"/>
      <c r="CR178" s="11"/>
      <c r="CS178" s="11"/>
      <c r="CT178" s="14"/>
      <c r="CU178" s="10">
        <v>1</v>
      </c>
      <c r="CV178" s="11"/>
      <c r="CW178" s="61">
        <f t="shared" si="2817"/>
        <v>586</v>
      </c>
      <c r="CX178" s="61">
        <f t="shared" si="2818"/>
        <v>49</v>
      </c>
      <c r="CY178" s="11">
        <v>342</v>
      </c>
      <c r="CZ178" s="12">
        <f t="shared" si="2750"/>
        <v>0.62286689419795227</v>
      </c>
      <c r="DA178" s="11">
        <v>23</v>
      </c>
      <c r="DB178" s="12">
        <f t="shared" si="2751"/>
        <v>6.3013698630136991E-2</v>
      </c>
      <c r="DC178" s="13"/>
      <c r="DD178" s="11"/>
      <c r="DE178" s="11"/>
      <c r="DF178" s="14"/>
      <c r="DG178" s="10"/>
      <c r="DH178" s="11"/>
      <c r="DI178" s="61">
        <f t="shared" si="2819"/>
        <v>592</v>
      </c>
      <c r="DJ178" s="61">
        <f t="shared" si="2820"/>
        <v>50</v>
      </c>
      <c r="DK178" s="11">
        <v>332</v>
      </c>
      <c r="DL178" s="12">
        <f t="shared" si="2752"/>
        <v>0.61148648648648651</v>
      </c>
      <c r="DM178" s="11">
        <v>30</v>
      </c>
      <c r="DN178" s="12">
        <f t="shared" si="2753"/>
        <v>8.2872928176795577E-2</v>
      </c>
      <c r="DO178" s="13"/>
      <c r="DP178" s="11"/>
      <c r="DQ178" s="11"/>
      <c r="DR178" s="14"/>
      <c r="DS178" s="10"/>
      <c r="DT178" s="11"/>
      <c r="DU178" s="61">
        <f t="shared" si="2821"/>
        <v>151</v>
      </c>
      <c r="DV178" s="61">
        <f t="shared" si="2822"/>
        <v>7</v>
      </c>
      <c r="DW178" s="11">
        <v>83</v>
      </c>
      <c r="DX178" s="12">
        <f t="shared" si="2754"/>
        <v>0.57615894039735094</v>
      </c>
      <c r="DY178" s="11">
        <v>4</v>
      </c>
      <c r="DZ178" s="12">
        <f t="shared" si="2755"/>
        <v>4.5977011494252873E-2</v>
      </c>
      <c r="EA178" s="13"/>
      <c r="EB178" s="11"/>
      <c r="EC178" s="11"/>
      <c r="ED178" s="14"/>
      <c r="EE178" s="10"/>
      <c r="EF178" s="11"/>
      <c r="EG178" s="61">
        <f t="shared" si="2823"/>
        <v>597</v>
      </c>
      <c r="EH178" s="61">
        <f t="shared" si="2824"/>
        <v>51</v>
      </c>
      <c r="EI178" s="11">
        <v>355</v>
      </c>
      <c r="EJ178" s="12">
        <f t="shared" si="2756"/>
        <v>0.6247906197654941</v>
      </c>
      <c r="EK178" s="11">
        <v>18</v>
      </c>
      <c r="EL178" s="12">
        <f t="shared" si="2757"/>
        <v>4.8257372654155493E-2</v>
      </c>
      <c r="EM178" s="13"/>
      <c r="EN178" s="11"/>
      <c r="EO178" s="11"/>
      <c r="EP178" s="14"/>
      <c r="EQ178" s="10"/>
      <c r="ER178" s="11">
        <v>1</v>
      </c>
      <c r="ES178" s="61">
        <f t="shared" si="2825"/>
        <v>582</v>
      </c>
      <c r="ET178" s="61">
        <f t="shared" si="2826"/>
        <v>50</v>
      </c>
      <c r="EU178" s="11">
        <v>355</v>
      </c>
      <c r="EV178" s="12">
        <f t="shared" si="2758"/>
        <v>0.62371134020618557</v>
      </c>
      <c r="EW178" s="11">
        <v>8</v>
      </c>
      <c r="EX178" s="12">
        <f t="shared" si="2759"/>
        <v>2.2038567493112948E-2</v>
      </c>
      <c r="EY178" s="13"/>
      <c r="EZ178" s="11"/>
      <c r="FA178" s="11"/>
      <c r="FB178" s="14"/>
      <c r="FC178" s="10"/>
      <c r="FD178" s="11"/>
      <c r="FE178" s="61">
        <f t="shared" si="2827"/>
        <v>587</v>
      </c>
      <c r="FF178" s="61">
        <f t="shared" si="2828"/>
        <v>52</v>
      </c>
      <c r="FG178" s="11">
        <v>313</v>
      </c>
      <c r="FH178" s="12">
        <f t="shared" si="2760"/>
        <v>0.58943781942078366</v>
      </c>
      <c r="FI178" s="11">
        <v>33</v>
      </c>
      <c r="FJ178" s="12">
        <f t="shared" si="2761"/>
        <v>9.5375722543352595E-2</v>
      </c>
      <c r="FK178" s="13"/>
      <c r="FL178" s="11"/>
      <c r="FM178" s="11"/>
      <c r="FN178" s="14"/>
      <c r="FO178" s="10"/>
      <c r="FP178" s="11">
        <v>1</v>
      </c>
      <c r="FQ178" s="61">
        <f t="shared" si="2829"/>
        <v>601</v>
      </c>
      <c r="FR178" s="61">
        <f t="shared" si="2830"/>
        <v>53</v>
      </c>
      <c r="FS178" s="11">
        <v>332</v>
      </c>
      <c r="FT178" s="12">
        <f t="shared" si="2762"/>
        <v>0.61064891846921798</v>
      </c>
      <c r="FU178" s="11">
        <v>35</v>
      </c>
      <c r="FV178" s="12">
        <f t="shared" si="2763"/>
        <v>9.5367847411444148E-2</v>
      </c>
      <c r="FW178" s="13"/>
      <c r="FX178" s="11"/>
      <c r="FY178" s="11"/>
      <c r="FZ178" s="14"/>
      <c r="GA178" s="10"/>
      <c r="GB178" s="11"/>
      <c r="GC178" s="61">
        <f t="shared" si="2831"/>
        <v>601</v>
      </c>
      <c r="GD178" s="61">
        <f t="shared" si="2832"/>
        <v>55</v>
      </c>
      <c r="GE178" s="11">
        <v>375</v>
      </c>
      <c r="GF178" s="12">
        <f t="shared" si="2764"/>
        <v>0.65391014975041595</v>
      </c>
      <c r="GG178" s="11">
        <v>18</v>
      </c>
      <c r="GH178" s="12">
        <f t="shared" si="2765"/>
        <v>4.5801526717557252E-2</v>
      </c>
      <c r="GI178" s="13"/>
      <c r="GJ178" s="11"/>
      <c r="GK178" s="11"/>
      <c r="GL178" s="14"/>
      <c r="GM178" s="10"/>
      <c r="GN178" s="11"/>
      <c r="GO178" s="61">
        <f t="shared" si="2833"/>
        <v>605</v>
      </c>
      <c r="GP178" s="61">
        <f t="shared" si="2834"/>
        <v>55</v>
      </c>
      <c r="GQ178" s="11">
        <v>370</v>
      </c>
      <c r="GR178" s="12">
        <f t="shared" si="2766"/>
        <v>0.64793388429752063</v>
      </c>
      <c r="GS178" s="11">
        <v>22</v>
      </c>
      <c r="GT178" s="12">
        <f t="shared" si="2767"/>
        <v>5.6122448979591837E-2</v>
      </c>
      <c r="GU178" s="13"/>
      <c r="GV178" s="11"/>
      <c r="GW178" s="11"/>
      <c r="GX178" s="14"/>
      <c r="GY178" s="10">
        <v>2</v>
      </c>
      <c r="GZ178" s="11"/>
      <c r="HA178" s="61">
        <f t="shared" si="2835"/>
        <v>82</v>
      </c>
      <c r="HB178" s="61">
        <f t="shared" si="2836"/>
        <v>11</v>
      </c>
      <c r="HC178" s="11">
        <v>46</v>
      </c>
      <c r="HD178" s="12">
        <f t="shared" si="2768"/>
        <v>0.69512195121951215</v>
      </c>
      <c r="HE178" s="11">
        <v>11</v>
      </c>
      <c r="HF178" s="12">
        <f t="shared" si="2769"/>
        <v>0.19298245614035087</v>
      </c>
      <c r="HG178" s="13"/>
      <c r="HH178" s="11"/>
      <c r="HI178" s="11"/>
      <c r="HJ178" s="14"/>
      <c r="HK178" s="10"/>
      <c r="HL178" s="11"/>
      <c r="HM178" s="61">
        <f t="shared" si="2837"/>
        <v>610</v>
      </c>
      <c r="HN178" s="61">
        <f t="shared" si="2838"/>
        <v>54</v>
      </c>
      <c r="HO178" s="11">
        <v>357</v>
      </c>
      <c r="HP178" s="12">
        <f t="shared" si="2770"/>
        <v>0.61803278688524588</v>
      </c>
      <c r="HQ178" s="11">
        <v>20</v>
      </c>
      <c r="HR178" s="12">
        <f t="shared" si="2771"/>
        <v>5.3050397877984087E-2</v>
      </c>
      <c r="HS178" s="13"/>
      <c r="HT178" s="11"/>
      <c r="HU178" s="11"/>
      <c r="HV178" s="14"/>
      <c r="HW178" s="10"/>
      <c r="HX178" s="11"/>
      <c r="HY178" s="61">
        <f t="shared" si="2839"/>
        <v>601</v>
      </c>
      <c r="HZ178" s="61">
        <f t="shared" si="2840"/>
        <v>54</v>
      </c>
      <c r="IA178" s="11">
        <v>366</v>
      </c>
      <c r="IB178" s="12">
        <f t="shared" si="2772"/>
        <v>0.6405990016638935</v>
      </c>
      <c r="IC178" s="11">
        <v>19</v>
      </c>
      <c r="ID178" s="12">
        <f t="shared" si="2773"/>
        <v>4.9350649350649353E-2</v>
      </c>
      <c r="IE178" s="13"/>
      <c r="IF178" s="11"/>
      <c r="IG178" s="11"/>
      <c r="IH178" s="14"/>
      <c r="II178" s="10"/>
      <c r="IJ178" s="11"/>
      <c r="IK178" s="61">
        <f t="shared" si="2841"/>
        <v>603</v>
      </c>
      <c r="IL178" s="61">
        <f t="shared" si="2842"/>
        <v>55</v>
      </c>
      <c r="IM178" s="11">
        <v>359</v>
      </c>
      <c r="IN178" s="12">
        <f t="shared" si="2774"/>
        <v>0.63018242122719736</v>
      </c>
      <c r="IO178" s="11">
        <v>21</v>
      </c>
      <c r="IP178" s="12">
        <f t="shared" si="2775"/>
        <v>5.526315789473684E-2</v>
      </c>
      <c r="IQ178" s="13"/>
      <c r="IR178" s="11"/>
      <c r="IS178" s="11"/>
      <c r="IT178" s="14"/>
      <c r="IU178" s="10"/>
      <c r="IV178" s="11"/>
      <c r="IW178" s="61">
        <f t="shared" si="2843"/>
        <v>0</v>
      </c>
      <c r="IX178" s="61">
        <f t="shared" si="2844"/>
        <v>0</v>
      </c>
      <c r="IY178" s="11"/>
      <c r="IZ178" s="12" t="e">
        <f t="shared" si="2776"/>
        <v>#DIV/0!</v>
      </c>
      <c r="JA178" s="11"/>
      <c r="JB178" s="12" t="e">
        <f t="shared" si="2777"/>
        <v>#DIV/0!</v>
      </c>
      <c r="JC178" s="13"/>
      <c r="JD178" s="11"/>
      <c r="JE178" s="11"/>
      <c r="JF178" s="14"/>
      <c r="JG178" s="10">
        <f t="shared" si="2778"/>
        <v>6</v>
      </c>
      <c r="JH178" s="14">
        <f t="shared" si="2779"/>
        <v>2</v>
      </c>
      <c r="JI178" s="373">
        <f t="shared" si="2780"/>
        <v>11068</v>
      </c>
      <c r="JJ178" s="11">
        <f t="shared" ref="JJ178:JJ241" si="2847">+F178+R178+AD178+AP178+BB178+BN178+BZ178+CL178+CX178+DJ178+DV178+EH178+ET178+FF178+GD178+GP178+HB178+HN178+HZ178+FR178+IL178+IX178</f>
        <v>986</v>
      </c>
      <c r="JK178" s="11">
        <f t="shared" si="2781"/>
        <v>6920</v>
      </c>
      <c r="JL178" s="79">
        <f t="shared" si="2782"/>
        <v>0.6252258764004337</v>
      </c>
      <c r="JM178" s="15">
        <f t="shared" si="2783"/>
        <v>431</v>
      </c>
      <c r="JN178" s="12">
        <f t="shared" si="2784"/>
        <v>6.228323699421965E-2</v>
      </c>
      <c r="JO178" s="16">
        <v>64.7</v>
      </c>
      <c r="JP178" s="17">
        <v>6550</v>
      </c>
      <c r="JQ178" s="16">
        <f t="shared" si="2245"/>
        <v>94.653179190751445</v>
      </c>
      <c r="JR178" s="16">
        <v>174</v>
      </c>
      <c r="JS178" s="369">
        <f t="shared" si="2099"/>
        <v>0.40371229698375871</v>
      </c>
      <c r="JT178" s="15"/>
      <c r="JU178" s="285"/>
      <c r="JV178" s="404">
        <f t="shared" si="2786"/>
        <v>0.62564380590946056</v>
      </c>
      <c r="JW178" s="401">
        <f t="shared" si="2787"/>
        <v>0.61507072905331883</v>
      </c>
      <c r="JX178" s="406">
        <f t="shared" si="2788"/>
        <v>0.63489062921955175</v>
      </c>
      <c r="JY178" s="743"/>
      <c r="JZ178" s="690"/>
      <c r="KA178" s="746"/>
      <c r="KB178" s="718">
        <f t="shared" ref="KB178" si="2848">SUM(C183,O183,AA183,AM183,AY183,BK183,BW183)</f>
        <v>19</v>
      </c>
      <c r="KC178" s="714"/>
      <c r="KD178" s="714">
        <f t="shared" ref="KD178" si="2849">SUM(CI183,CU183,DG183,DS183,EE183,EQ183,FC183)</f>
        <v>14</v>
      </c>
      <c r="KE178" s="714"/>
      <c r="KF178" s="714">
        <f t="shared" ref="KF178" si="2850">SUM(FO183,GA183,GM183,GY183,HK183,HW183,II183)</f>
        <v>13</v>
      </c>
      <c r="KG178" s="759"/>
      <c r="KH178" s="761" t="s">
        <v>67</v>
      </c>
      <c r="KI178" s="67">
        <f t="shared" si="2795"/>
        <v>2</v>
      </c>
      <c r="KJ178" s="430">
        <f t="shared" ref="KJ178" si="2851">KI178/KB180</f>
        <v>5.4112554112554113E-4</v>
      </c>
      <c r="KK178" s="67">
        <f t="shared" si="2797"/>
        <v>2</v>
      </c>
      <c r="KL178" s="425">
        <f t="shared" ref="KL178" si="2852">KK178/KD180</f>
        <v>5.4303556882975834E-4</v>
      </c>
      <c r="KM178" s="67">
        <f t="shared" si="2799"/>
        <v>2</v>
      </c>
      <c r="KN178" s="425">
        <f>KM178/KF180</f>
        <v>5.392289026691831E-4</v>
      </c>
    </row>
    <row r="179" spans="1:300" ht="19.5" thickBot="1" x14ac:dyDescent="0.3">
      <c r="A179" s="750"/>
      <c r="B179" s="436">
        <f t="shared" si="2800"/>
        <v>45732</v>
      </c>
      <c r="C179" s="10">
        <v>1</v>
      </c>
      <c r="D179" s="11"/>
      <c r="E179" s="61">
        <f t="shared" si="2801"/>
        <v>589</v>
      </c>
      <c r="F179" s="61">
        <f t="shared" si="2802"/>
        <v>54</v>
      </c>
      <c r="G179" s="11">
        <v>346</v>
      </c>
      <c r="H179" s="12">
        <f t="shared" si="2734"/>
        <v>0.62988115449915105</v>
      </c>
      <c r="I179" s="11">
        <v>25</v>
      </c>
      <c r="J179" s="12">
        <f t="shared" si="2735"/>
        <v>6.7385444743935305E-2</v>
      </c>
      <c r="K179" s="11"/>
      <c r="L179" s="11"/>
      <c r="M179" s="18"/>
      <c r="N179" s="20"/>
      <c r="O179" s="10"/>
      <c r="P179" s="11"/>
      <c r="Q179" s="61">
        <f t="shared" si="2803"/>
        <v>596</v>
      </c>
      <c r="R179" s="61">
        <f t="shared" si="2804"/>
        <v>55</v>
      </c>
      <c r="S179" s="11">
        <v>340</v>
      </c>
      <c r="T179" s="12">
        <f t="shared" si="2736"/>
        <v>0.61409395973154357</v>
      </c>
      <c r="U179" s="11">
        <v>26</v>
      </c>
      <c r="V179" s="12">
        <f t="shared" si="2737"/>
        <v>7.1038251366120214E-2</v>
      </c>
      <c r="W179" s="11"/>
      <c r="X179" s="11"/>
      <c r="Y179" s="18"/>
      <c r="Z179" s="20"/>
      <c r="AA179" s="10"/>
      <c r="AB179" s="11"/>
      <c r="AC179" s="61">
        <f t="shared" si="2805"/>
        <v>597</v>
      </c>
      <c r="AD179" s="61">
        <f t="shared" si="2806"/>
        <v>54</v>
      </c>
      <c r="AE179" s="11">
        <v>322</v>
      </c>
      <c r="AF179" s="12">
        <f t="shared" si="2738"/>
        <v>0.58458961474036852</v>
      </c>
      <c r="AG179" s="11">
        <v>27</v>
      </c>
      <c r="AH179" s="12">
        <f t="shared" si="2739"/>
        <v>7.7363896848137534E-2</v>
      </c>
      <c r="AI179" s="11"/>
      <c r="AJ179" s="11"/>
      <c r="AK179" s="18"/>
      <c r="AL179" s="20"/>
      <c r="AM179" s="10">
        <v>1</v>
      </c>
      <c r="AN179" s="11"/>
      <c r="AO179" s="61">
        <f t="shared" si="2807"/>
        <v>135</v>
      </c>
      <c r="AP179" s="61">
        <f t="shared" si="2808"/>
        <v>13</v>
      </c>
      <c r="AQ179" s="11">
        <v>51</v>
      </c>
      <c r="AR179" s="12">
        <f t="shared" si="2740"/>
        <v>0.43703703703703706</v>
      </c>
      <c r="AS179" s="11">
        <v>8</v>
      </c>
      <c r="AT179" s="12">
        <f t="shared" si="2741"/>
        <v>0.13559322033898305</v>
      </c>
      <c r="AU179" s="11"/>
      <c r="AV179" s="11"/>
      <c r="AW179" s="18"/>
      <c r="AX179" s="20"/>
      <c r="AY179" s="10"/>
      <c r="AZ179" s="11"/>
      <c r="BA179" s="61">
        <f t="shared" si="2809"/>
        <v>589</v>
      </c>
      <c r="BB179" s="61">
        <f t="shared" si="2810"/>
        <v>55</v>
      </c>
      <c r="BC179" s="11">
        <v>338</v>
      </c>
      <c r="BD179" s="12">
        <f t="shared" si="2742"/>
        <v>0.60611205432937176</v>
      </c>
      <c r="BE179" s="11">
        <v>19</v>
      </c>
      <c r="BF179" s="12">
        <f t="shared" si="2743"/>
        <v>5.3221288515406161E-2</v>
      </c>
      <c r="BG179" s="11"/>
      <c r="BH179" s="11"/>
      <c r="BI179" s="18"/>
      <c r="BJ179" s="20"/>
      <c r="BK179" s="10">
        <v>1</v>
      </c>
      <c r="BL179" s="11"/>
      <c r="BM179" s="61">
        <f t="shared" si="2811"/>
        <v>591</v>
      </c>
      <c r="BN179" s="61">
        <f t="shared" si="2812"/>
        <v>53</v>
      </c>
      <c r="BO179" s="11">
        <v>331</v>
      </c>
      <c r="BP179" s="12">
        <f t="shared" si="2744"/>
        <v>0.58375634517766495</v>
      </c>
      <c r="BQ179" s="11">
        <v>14</v>
      </c>
      <c r="BR179" s="12">
        <f t="shared" si="2745"/>
        <v>4.0579710144927533E-2</v>
      </c>
      <c r="BS179" s="11"/>
      <c r="BT179" s="11"/>
      <c r="BU179" s="18"/>
      <c r="BV179" s="20"/>
      <c r="BW179" s="10"/>
      <c r="BX179" s="11"/>
      <c r="BY179" s="61">
        <v>589</v>
      </c>
      <c r="BZ179" s="61">
        <f t="shared" si="2814"/>
        <v>55</v>
      </c>
      <c r="CA179" s="11">
        <v>315</v>
      </c>
      <c r="CB179" s="12">
        <f t="shared" si="2746"/>
        <v>0.56196943972835312</v>
      </c>
      <c r="CC179" s="11">
        <v>16</v>
      </c>
      <c r="CD179" s="12">
        <f t="shared" si="2747"/>
        <v>4.8338368580060423E-2</v>
      </c>
      <c r="CE179" s="11"/>
      <c r="CF179" s="11"/>
      <c r="CG179" s="18"/>
      <c r="CH179" s="20"/>
      <c r="CI179" s="10"/>
      <c r="CJ179" s="11"/>
      <c r="CK179" s="61">
        <f t="shared" si="2815"/>
        <v>581</v>
      </c>
      <c r="CL179" s="61">
        <f t="shared" si="2816"/>
        <v>51</v>
      </c>
      <c r="CM179" s="11">
        <v>308</v>
      </c>
      <c r="CN179" s="12">
        <f t="shared" si="2748"/>
        <v>0.5611015490533563</v>
      </c>
      <c r="CO179" s="11">
        <v>18</v>
      </c>
      <c r="CP179" s="12">
        <f t="shared" si="2749"/>
        <v>5.5214723926380369E-2</v>
      </c>
      <c r="CQ179" s="11"/>
      <c r="CR179" s="11"/>
      <c r="CS179" s="18"/>
      <c r="CT179" s="20"/>
      <c r="CU179" s="10"/>
      <c r="CV179" s="11"/>
      <c r="CW179" s="61">
        <f t="shared" si="2817"/>
        <v>586</v>
      </c>
      <c r="CX179" s="61">
        <f t="shared" si="2818"/>
        <v>49</v>
      </c>
      <c r="CY179" s="11">
        <v>300</v>
      </c>
      <c r="CZ179" s="12">
        <f t="shared" si="2750"/>
        <v>0.55119453924914674</v>
      </c>
      <c r="DA179" s="11">
        <v>23</v>
      </c>
      <c r="DB179" s="12">
        <f t="shared" si="2751"/>
        <v>7.1207430340557279E-2</v>
      </c>
      <c r="DC179" s="11"/>
      <c r="DD179" s="11"/>
      <c r="DE179" s="18"/>
      <c r="DF179" s="20"/>
      <c r="DG179" s="10"/>
      <c r="DH179" s="11"/>
      <c r="DI179" s="61">
        <f t="shared" si="2819"/>
        <v>592</v>
      </c>
      <c r="DJ179" s="61">
        <f t="shared" si="2820"/>
        <v>50</v>
      </c>
      <c r="DK179" s="11">
        <v>307</v>
      </c>
      <c r="DL179" s="12">
        <f t="shared" si="2752"/>
        <v>0.54898648648648651</v>
      </c>
      <c r="DM179" s="11">
        <v>18</v>
      </c>
      <c r="DN179" s="12">
        <f t="shared" si="2753"/>
        <v>5.5384615384615386E-2</v>
      </c>
      <c r="DO179" s="11"/>
      <c r="DP179" s="11"/>
      <c r="DQ179" s="18"/>
      <c r="DR179" s="20"/>
      <c r="DS179" s="10">
        <v>1</v>
      </c>
      <c r="DT179" s="11"/>
      <c r="DU179" s="61">
        <f t="shared" si="2821"/>
        <v>150</v>
      </c>
      <c r="DV179" s="61">
        <f t="shared" si="2822"/>
        <v>7</v>
      </c>
      <c r="DW179" s="11">
        <v>55</v>
      </c>
      <c r="DX179" s="12">
        <f t="shared" si="2754"/>
        <v>0.39333333333333331</v>
      </c>
      <c r="DY179" s="11">
        <v>4</v>
      </c>
      <c r="DZ179" s="12">
        <f t="shared" si="2755"/>
        <v>6.7796610169491525E-2</v>
      </c>
      <c r="EA179" s="11"/>
      <c r="EB179" s="11"/>
      <c r="EC179" s="18"/>
      <c r="ED179" s="20"/>
      <c r="EE179" s="10"/>
      <c r="EF179" s="11"/>
      <c r="EG179" s="61">
        <f t="shared" si="2823"/>
        <v>597</v>
      </c>
      <c r="EH179" s="61">
        <f t="shared" si="2824"/>
        <v>51</v>
      </c>
      <c r="EI179" s="11">
        <v>296</v>
      </c>
      <c r="EJ179" s="12">
        <f t="shared" si="2756"/>
        <v>0.53601340033500833</v>
      </c>
      <c r="EK179" s="11">
        <v>24</v>
      </c>
      <c r="EL179" s="12">
        <f t="shared" si="2757"/>
        <v>7.4999999999999997E-2</v>
      </c>
      <c r="EM179" s="11"/>
      <c r="EN179" s="11"/>
      <c r="EO179" s="18"/>
      <c r="EP179" s="20"/>
      <c r="EQ179" s="10"/>
      <c r="ER179" s="11">
        <v>1</v>
      </c>
      <c r="ES179" s="61">
        <f t="shared" si="2825"/>
        <v>582</v>
      </c>
      <c r="ET179" s="61">
        <f t="shared" si="2826"/>
        <v>49</v>
      </c>
      <c r="EU179" s="11">
        <v>343</v>
      </c>
      <c r="EV179" s="12">
        <f t="shared" si="2758"/>
        <v>0.61512027491408938</v>
      </c>
      <c r="EW179" s="11">
        <v>15</v>
      </c>
      <c r="EX179" s="12">
        <f t="shared" si="2759"/>
        <v>4.189944134078212E-2</v>
      </c>
      <c r="EY179" s="11"/>
      <c r="EZ179" s="11"/>
      <c r="FA179" s="18"/>
      <c r="FB179" s="20"/>
      <c r="FC179" s="10">
        <v>1</v>
      </c>
      <c r="FD179" s="11"/>
      <c r="FE179" s="61">
        <f t="shared" si="2827"/>
        <v>586</v>
      </c>
      <c r="FF179" s="61">
        <f t="shared" si="2828"/>
        <v>52</v>
      </c>
      <c r="FG179" s="11">
        <v>327</v>
      </c>
      <c r="FH179" s="12">
        <f t="shared" si="2760"/>
        <v>0.58532423208191131</v>
      </c>
      <c r="FI179" s="11">
        <v>16</v>
      </c>
      <c r="FJ179" s="12">
        <f t="shared" si="2761"/>
        <v>4.6647230320699708E-2</v>
      </c>
      <c r="FK179" s="11"/>
      <c r="FL179" s="11"/>
      <c r="FM179" s="18"/>
      <c r="FN179" s="20"/>
      <c r="FO179" s="10"/>
      <c r="FP179" s="11"/>
      <c r="FQ179" s="61">
        <f t="shared" si="2829"/>
        <v>601</v>
      </c>
      <c r="FR179" s="61">
        <f t="shared" si="2830"/>
        <v>53</v>
      </c>
      <c r="FS179" s="11">
        <v>330</v>
      </c>
      <c r="FT179" s="12">
        <f t="shared" si="2762"/>
        <v>0.59900166389351084</v>
      </c>
      <c r="FU179" s="11">
        <v>30</v>
      </c>
      <c r="FV179" s="12">
        <f t="shared" si="2763"/>
        <v>8.3333333333333329E-2</v>
      </c>
      <c r="FW179" s="11"/>
      <c r="FX179" s="11"/>
      <c r="FY179" s="18"/>
      <c r="FZ179" s="20"/>
      <c r="GA179" s="10"/>
      <c r="GB179" s="11"/>
      <c r="GC179" s="61">
        <f t="shared" si="2831"/>
        <v>601</v>
      </c>
      <c r="GD179" s="61">
        <f t="shared" si="2832"/>
        <v>55</v>
      </c>
      <c r="GE179" s="11">
        <v>341</v>
      </c>
      <c r="GF179" s="12">
        <f t="shared" si="2764"/>
        <v>0.60066555740432614</v>
      </c>
      <c r="GG179" s="11">
        <v>20</v>
      </c>
      <c r="GH179" s="12">
        <f t="shared" si="2765"/>
        <v>5.5401662049861494E-2</v>
      </c>
      <c r="GI179" s="11"/>
      <c r="GJ179" s="11"/>
      <c r="GK179" s="18"/>
      <c r="GL179" s="20"/>
      <c r="GM179" s="10"/>
      <c r="GN179" s="11"/>
      <c r="GO179" s="61">
        <f t="shared" si="2833"/>
        <v>605</v>
      </c>
      <c r="GP179" s="61">
        <f t="shared" si="2834"/>
        <v>55</v>
      </c>
      <c r="GQ179" s="11">
        <v>341</v>
      </c>
      <c r="GR179" s="12">
        <f t="shared" si="2766"/>
        <v>0.60991735537190084</v>
      </c>
      <c r="GS179" s="11">
        <v>28</v>
      </c>
      <c r="GT179" s="12">
        <f t="shared" si="2767"/>
        <v>7.5880758807588072E-2</v>
      </c>
      <c r="GU179" s="11"/>
      <c r="GV179" s="11"/>
      <c r="GW179" s="18"/>
      <c r="GX179" s="20"/>
      <c r="GY179" s="10">
        <v>1</v>
      </c>
      <c r="GZ179" s="11"/>
      <c r="HA179" s="61">
        <f t="shared" si="2835"/>
        <v>81</v>
      </c>
      <c r="HB179" s="61">
        <f t="shared" si="2836"/>
        <v>11</v>
      </c>
      <c r="HC179" s="11">
        <v>43</v>
      </c>
      <c r="HD179" s="12">
        <f t="shared" si="2768"/>
        <v>0.70370370370370372</v>
      </c>
      <c r="HE179" s="11">
        <v>14</v>
      </c>
      <c r="HF179" s="12">
        <f t="shared" si="2769"/>
        <v>0.24561403508771928</v>
      </c>
      <c r="HG179" s="11"/>
      <c r="HH179" s="11"/>
      <c r="HI179" s="18"/>
      <c r="HJ179" s="20"/>
      <c r="HK179" s="10"/>
      <c r="HL179" s="11"/>
      <c r="HM179" s="61">
        <f t="shared" si="2837"/>
        <v>610</v>
      </c>
      <c r="HN179" s="61">
        <f t="shared" si="2838"/>
        <v>54</v>
      </c>
      <c r="HO179" s="11">
        <v>328</v>
      </c>
      <c r="HP179" s="12">
        <f t="shared" si="2770"/>
        <v>0.57049180327868854</v>
      </c>
      <c r="HQ179" s="11">
        <v>20</v>
      </c>
      <c r="HR179" s="12">
        <f t="shared" si="2771"/>
        <v>5.7471264367816091E-2</v>
      </c>
      <c r="HS179" s="11"/>
      <c r="HT179" s="11"/>
      <c r="HU179" s="18"/>
      <c r="HV179" s="20"/>
      <c r="HW179" s="10"/>
      <c r="HX179" s="11"/>
      <c r="HY179" s="61">
        <f t="shared" si="2839"/>
        <v>601</v>
      </c>
      <c r="HZ179" s="61">
        <f t="shared" si="2840"/>
        <v>54</v>
      </c>
      <c r="IA179" s="11">
        <v>355</v>
      </c>
      <c r="IB179" s="12">
        <f t="shared" si="2772"/>
        <v>0.62895174708818635</v>
      </c>
      <c r="IC179" s="11">
        <v>23</v>
      </c>
      <c r="ID179" s="12">
        <f t="shared" si="2773"/>
        <v>6.0846560846560843E-2</v>
      </c>
      <c r="IE179" s="11"/>
      <c r="IF179" s="11"/>
      <c r="IG179" s="18"/>
      <c r="IH179" s="20"/>
      <c r="II179" s="10"/>
      <c r="IJ179" s="11"/>
      <c r="IK179" s="61">
        <f t="shared" si="2841"/>
        <v>603</v>
      </c>
      <c r="IL179" s="61">
        <f t="shared" si="2842"/>
        <v>55</v>
      </c>
      <c r="IM179" s="11">
        <v>328</v>
      </c>
      <c r="IN179" s="12">
        <f t="shared" si="2774"/>
        <v>0.57711442786069655</v>
      </c>
      <c r="IO179" s="11">
        <v>20</v>
      </c>
      <c r="IP179" s="12">
        <f t="shared" si="2775"/>
        <v>5.7471264367816091E-2</v>
      </c>
      <c r="IQ179" s="11"/>
      <c r="IR179" s="11"/>
      <c r="IS179" s="18"/>
      <c r="IT179" s="20"/>
      <c r="IU179" s="10"/>
      <c r="IV179" s="11"/>
      <c r="IW179" s="61">
        <f t="shared" si="2843"/>
        <v>0</v>
      </c>
      <c r="IX179" s="61">
        <f t="shared" si="2844"/>
        <v>0</v>
      </c>
      <c r="IY179" s="11"/>
      <c r="IZ179" s="12" t="e">
        <f t="shared" si="2776"/>
        <v>#DIV/0!</v>
      </c>
      <c r="JA179" s="11"/>
      <c r="JB179" s="12" t="e">
        <f t="shared" si="2777"/>
        <v>#DIV/0!</v>
      </c>
      <c r="JC179" s="11"/>
      <c r="JD179" s="11"/>
      <c r="JE179" s="18"/>
      <c r="JF179" s="20"/>
      <c r="JG179" s="10">
        <f t="shared" si="2778"/>
        <v>6</v>
      </c>
      <c r="JH179" s="14">
        <f t="shared" si="2779"/>
        <v>1</v>
      </c>
      <c r="JI179" s="373">
        <f t="shared" si="2780"/>
        <v>11062</v>
      </c>
      <c r="JJ179" s="11">
        <f t="shared" si="2847"/>
        <v>985</v>
      </c>
      <c r="JK179" s="11">
        <f t="shared" si="2781"/>
        <v>6453</v>
      </c>
      <c r="JL179" s="79">
        <f t="shared" si="2782"/>
        <v>0.58334839992768039</v>
      </c>
      <c r="JM179" s="15">
        <f t="shared" si="2783"/>
        <v>408</v>
      </c>
      <c r="JN179" s="12">
        <f t="shared" si="2784"/>
        <v>6.3226406322640635E-2</v>
      </c>
      <c r="JO179" s="16">
        <v>64.5</v>
      </c>
      <c r="JP179" s="17">
        <v>6164</v>
      </c>
      <c r="JQ179" s="16">
        <f t="shared" si="2245"/>
        <v>95.521462885479622</v>
      </c>
      <c r="JR179" s="16">
        <v>207</v>
      </c>
      <c r="JS179" s="369">
        <f t="shared" si="2099"/>
        <v>0.50735294117647056</v>
      </c>
      <c r="JT179" s="18"/>
      <c r="JU179" s="21"/>
      <c r="JV179" s="404">
        <f t="shared" si="2786"/>
        <v>0.5908844275637547</v>
      </c>
      <c r="JW179" s="401">
        <f t="shared" si="2787"/>
        <v>0.55906369080021778</v>
      </c>
      <c r="JX179" s="406">
        <f t="shared" si="2788"/>
        <v>0.59994597514856829</v>
      </c>
      <c r="JY179" s="743"/>
      <c r="JZ179" s="690"/>
      <c r="KA179" s="746"/>
      <c r="KB179" s="719"/>
      <c r="KC179" s="716"/>
      <c r="KD179" s="716"/>
      <c r="KE179" s="716"/>
      <c r="KF179" s="716"/>
      <c r="KG179" s="760"/>
      <c r="KH179" s="758"/>
      <c r="KI179" s="67">
        <f t="shared" si="2795"/>
        <v>3</v>
      </c>
      <c r="KJ179" s="430">
        <f t="shared" ref="KJ179" si="2853">KI179/KB180</f>
        <v>8.1168831168831174E-4</v>
      </c>
      <c r="KK179" s="67">
        <f t="shared" si="2797"/>
        <v>2</v>
      </c>
      <c r="KL179" s="425">
        <f t="shared" ref="KL179" si="2854">KK179/KD180</f>
        <v>5.4303556882975834E-4</v>
      </c>
      <c r="KM179" s="67">
        <f t="shared" si="2799"/>
        <v>1</v>
      </c>
      <c r="KN179" s="425">
        <f>KM179/KF180</f>
        <v>2.6961445133459155E-4</v>
      </c>
    </row>
    <row r="180" spans="1:300" ht="19.5" thickTop="1" x14ac:dyDescent="0.25">
      <c r="A180" s="750"/>
      <c r="B180" s="436">
        <f t="shared" si="2800"/>
        <v>45733</v>
      </c>
      <c r="C180" s="10"/>
      <c r="D180" s="11"/>
      <c r="E180" s="61">
        <f t="shared" si="2801"/>
        <v>589</v>
      </c>
      <c r="F180" s="61">
        <f t="shared" si="2802"/>
        <v>54</v>
      </c>
      <c r="G180" s="11">
        <v>373</v>
      </c>
      <c r="H180" s="12">
        <f t="shared" si="2734"/>
        <v>0.66213921901528017</v>
      </c>
      <c r="I180" s="11">
        <v>17</v>
      </c>
      <c r="J180" s="12">
        <f t="shared" si="2735"/>
        <v>4.3589743589743588E-2</v>
      </c>
      <c r="K180" s="13"/>
      <c r="L180" s="13"/>
      <c r="M180" s="25"/>
      <c r="N180" s="37"/>
      <c r="O180" s="10">
        <v>1</v>
      </c>
      <c r="P180" s="11"/>
      <c r="Q180" s="61">
        <f t="shared" si="2803"/>
        <v>595</v>
      </c>
      <c r="R180" s="61">
        <f t="shared" si="2804"/>
        <v>55</v>
      </c>
      <c r="S180" s="11">
        <v>313</v>
      </c>
      <c r="T180" s="12">
        <f t="shared" si="2736"/>
        <v>0.55126050420168071</v>
      </c>
      <c r="U180" s="11">
        <v>15</v>
      </c>
      <c r="V180" s="12">
        <f t="shared" si="2737"/>
        <v>4.573170731707317E-2</v>
      </c>
      <c r="W180" s="13"/>
      <c r="X180" s="13"/>
      <c r="Y180" s="25"/>
      <c r="Z180" s="37"/>
      <c r="AA180" s="10"/>
      <c r="AB180" s="11"/>
      <c r="AC180" s="61">
        <f t="shared" si="2805"/>
        <v>597</v>
      </c>
      <c r="AD180" s="61">
        <f t="shared" si="2806"/>
        <v>54</v>
      </c>
      <c r="AE180" s="11">
        <v>321</v>
      </c>
      <c r="AF180" s="12">
        <f t="shared" si="2738"/>
        <v>0.58458961474036852</v>
      </c>
      <c r="AG180" s="11">
        <v>28</v>
      </c>
      <c r="AH180" s="12">
        <f t="shared" si="2739"/>
        <v>8.0229226361031525E-2</v>
      </c>
      <c r="AI180" s="13"/>
      <c r="AJ180" s="13"/>
      <c r="AK180" s="25"/>
      <c r="AL180" s="37"/>
      <c r="AM180" s="10">
        <v>2</v>
      </c>
      <c r="AN180" s="11"/>
      <c r="AO180" s="61">
        <f t="shared" si="2807"/>
        <v>133</v>
      </c>
      <c r="AP180" s="61">
        <f t="shared" si="2808"/>
        <v>13</v>
      </c>
      <c r="AQ180" s="11">
        <v>63</v>
      </c>
      <c r="AR180" s="12">
        <f t="shared" si="2740"/>
        <v>0.51879699248120303</v>
      </c>
      <c r="AS180" s="11">
        <v>6</v>
      </c>
      <c r="AT180" s="12">
        <f t="shared" si="2741"/>
        <v>8.6956521739130432E-2</v>
      </c>
      <c r="AU180" s="13"/>
      <c r="AV180" s="13"/>
      <c r="AW180" s="25"/>
      <c r="AX180" s="37"/>
      <c r="AY180" s="10"/>
      <c r="AZ180" s="11"/>
      <c r="BA180" s="61">
        <f t="shared" si="2809"/>
        <v>589</v>
      </c>
      <c r="BB180" s="61">
        <f t="shared" si="2810"/>
        <v>55</v>
      </c>
      <c r="BC180" s="11">
        <v>362</v>
      </c>
      <c r="BD180" s="12">
        <f t="shared" si="2742"/>
        <v>0.6604414261460102</v>
      </c>
      <c r="BE180" s="11">
        <v>27</v>
      </c>
      <c r="BF180" s="12">
        <f t="shared" si="2743"/>
        <v>6.9408740359897178E-2</v>
      </c>
      <c r="BG180" s="13"/>
      <c r="BH180" s="13"/>
      <c r="BI180" s="25"/>
      <c r="BJ180" s="37"/>
      <c r="BK180" s="10"/>
      <c r="BL180" s="11"/>
      <c r="BM180" s="61">
        <f t="shared" si="2811"/>
        <v>591</v>
      </c>
      <c r="BN180" s="61">
        <f t="shared" si="2812"/>
        <v>53</v>
      </c>
      <c r="BO180" s="11">
        <v>341</v>
      </c>
      <c r="BP180" s="12">
        <f t="shared" si="2744"/>
        <v>0.59390862944162437</v>
      </c>
      <c r="BQ180" s="11">
        <v>10</v>
      </c>
      <c r="BR180" s="12">
        <f t="shared" si="2745"/>
        <v>2.8490028490028491E-2</v>
      </c>
      <c r="BS180" s="13"/>
      <c r="BT180" s="13"/>
      <c r="BU180" s="25"/>
      <c r="BV180" s="37"/>
      <c r="BW180" s="10"/>
      <c r="BX180" s="11"/>
      <c r="BY180" s="61">
        <f t="shared" si="2813"/>
        <v>589</v>
      </c>
      <c r="BZ180" s="61">
        <f t="shared" si="2814"/>
        <v>55</v>
      </c>
      <c r="CA180" s="11">
        <v>320</v>
      </c>
      <c r="CB180" s="12">
        <f t="shared" si="2746"/>
        <v>0.61460101867572159</v>
      </c>
      <c r="CC180" s="11">
        <v>42</v>
      </c>
      <c r="CD180" s="12">
        <f t="shared" si="2747"/>
        <v>0.11602209944751381</v>
      </c>
      <c r="CE180" s="13"/>
      <c r="CF180" s="13"/>
      <c r="CG180" s="25"/>
      <c r="CH180" s="37"/>
      <c r="CI180" s="10"/>
      <c r="CJ180" s="11"/>
      <c r="CK180" s="61">
        <f t="shared" si="2815"/>
        <v>581</v>
      </c>
      <c r="CL180" s="61">
        <f t="shared" si="2816"/>
        <v>51</v>
      </c>
      <c r="CM180" s="11">
        <v>326</v>
      </c>
      <c r="CN180" s="12">
        <f t="shared" si="2748"/>
        <v>0.59896729776247848</v>
      </c>
      <c r="CO180" s="11">
        <v>22</v>
      </c>
      <c r="CP180" s="12">
        <f t="shared" si="2749"/>
        <v>6.3218390804597707E-2</v>
      </c>
      <c r="CQ180" s="13"/>
      <c r="CR180" s="13"/>
      <c r="CS180" s="25"/>
      <c r="CT180" s="37"/>
      <c r="CU180" s="10"/>
      <c r="CV180" s="11"/>
      <c r="CW180" s="61">
        <f t="shared" si="2817"/>
        <v>586</v>
      </c>
      <c r="CX180" s="61">
        <f t="shared" si="2818"/>
        <v>49</v>
      </c>
      <c r="CY180" s="11">
        <v>330</v>
      </c>
      <c r="CZ180" s="12">
        <f t="shared" si="2750"/>
        <v>0.58020477815699656</v>
      </c>
      <c r="DA180" s="11">
        <v>10</v>
      </c>
      <c r="DB180" s="12">
        <f t="shared" si="2751"/>
        <v>2.9411764705882353E-2</v>
      </c>
      <c r="DC180" s="13"/>
      <c r="DD180" s="13"/>
      <c r="DE180" s="25"/>
      <c r="DF180" s="37"/>
      <c r="DG180" s="10"/>
      <c r="DH180" s="11"/>
      <c r="DI180" s="61">
        <f t="shared" si="2819"/>
        <v>592</v>
      </c>
      <c r="DJ180" s="61">
        <f t="shared" si="2820"/>
        <v>50</v>
      </c>
      <c r="DK180" s="11">
        <v>294</v>
      </c>
      <c r="DL180" s="12">
        <f t="shared" si="2752"/>
        <v>0.52533783783783783</v>
      </c>
      <c r="DM180" s="11">
        <v>17</v>
      </c>
      <c r="DN180" s="12">
        <f t="shared" si="2753"/>
        <v>5.4662379421221867E-2</v>
      </c>
      <c r="DO180" s="13"/>
      <c r="DP180" s="13"/>
      <c r="DQ180" s="25"/>
      <c r="DR180" s="37"/>
      <c r="DS180" s="10"/>
      <c r="DT180" s="11"/>
      <c r="DU180" s="61">
        <f t="shared" si="2821"/>
        <v>150</v>
      </c>
      <c r="DV180" s="61">
        <f t="shared" si="2822"/>
        <v>7</v>
      </c>
      <c r="DW180" s="11">
        <v>69</v>
      </c>
      <c r="DX180" s="12">
        <f t="shared" si="2754"/>
        <v>0.53333333333333333</v>
      </c>
      <c r="DY180" s="11">
        <v>11</v>
      </c>
      <c r="DZ180" s="12">
        <f t="shared" si="2755"/>
        <v>0.13750000000000001</v>
      </c>
      <c r="EA180" s="13"/>
      <c r="EB180" s="13"/>
      <c r="EC180" s="25"/>
      <c r="ED180" s="37"/>
      <c r="EE180" s="10"/>
      <c r="EF180" s="11"/>
      <c r="EG180" s="61">
        <f t="shared" si="2823"/>
        <v>597</v>
      </c>
      <c r="EH180" s="61">
        <f t="shared" si="2824"/>
        <v>51</v>
      </c>
      <c r="EI180" s="11">
        <v>327</v>
      </c>
      <c r="EJ180" s="12">
        <f t="shared" si="2756"/>
        <v>0.59296482412060303</v>
      </c>
      <c r="EK180" s="11">
        <v>27</v>
      </c>
      <c r="EL180" s="12">
        <f t="shared" si="2757"/>
        <v>7.6271186440677971E-2</v>
      </c>
      <c r="EM180" s="13"/>
      <c r="EN180" s="13"/>
      <c r="EO180" s="25"/>
      <c r="EP180" s="37"/>
      <c r="EQ180" s="10"/>
      <c r="ER180" s="11"/>
      <c r="ES180" s="61">
        <f t="shared" si="2825"/>
        <v>582</v>
      </c>
      <c r="ET180" s="61">
        <f t="shared" si="2826"/>
        <v>49</v>
      </c>
      <c r="EU180" s="11">
        <v>319</v>
      </c>
      <c r="EV180" s="12">
        <f t="shared" si="2758"/>
        <v>0.5893470790378007</v>
      </c>
      <c r="EW180" s="11">
        <v>24</v>
      </c>
      <c r="EX180" s="12">
        <f t="shared" si="2759"/>
        <v>6.9970845481049565E-2</v>
      </c>
      <c r="EY180" s="13"/>
      <c r="EZ180" s="13"/>
      <c r="FA180" s="25"/>
      <c r="FB180" s="37"/>
      <c r="FC180" s="10"/>
      <c r="FD180" s="11"/>
      <c r="FE180" s="61">
        <f t="shared" si="2827"/>
        <v>586</v>
      </c>
      <c r="FF180" s="61">
        <f t="shared" si="2828"/>
        <v>52</v>
      </c>
      <c r="FG180" s="11">
        <v>327</v>
      </c>
      <c r="FH180" s="12">
        <f t="shared" si="2760"/>
        <v>0.58532423208191131</v>
      </c>
      <c r="FI180" s="11">
        <v>16</v>
      </c>
      <c r="FJ180" s="12">
        <f t="shared" si="2761"/>
        <v>4.6647230320699708E-2</v>
      </c>
      <c r="FK180" s="13"/>
      <c r="FL180" s="13"/>
      <c r="FM180" s="25"/>
      <c r="FN180" s="37"/>
      <c r="FO180" s="10"/>
      <c r="FP180" s="11"/>
      <c r="FQ180" s="61">
        <f t="shared" si="2829"/>
        <v>601</v>
      </c>
      <c r="FR180" s="61">
        <f t="shared" si="2830"/>
        <v>53</v>
      </c>
      <c r="FS180" s="11">
        <v>340</v>
      </c>
      <c r="FT180" s="12">
        <f t="shared" si="2762"/>
        <v>0.60565723793677206</v>
      </c>
      <c r="FU180" s="11">
        <v>24</v>
      </c>
      <c r="FV180" s="12">
        <f t="shared" si="2763"/>
        <v>6.5934065934065936E-2</v>
      </c>
      <c r="FW180" s="13"/>
      <c r="FX180" s="13"/>
      <c r="FY180" s="25"/>
      <c r="FZ180" s="37"/>
      <c r="GA180" s="10"/>
      <c r="GB180" s="11"/>
      <c r="GC180" s="61">
        <f t="shared" si="2831"/>
        <v>601</v>
      </c>
      <c r="GD180" s="61">
        <f t="shared" si="2832"/>
        <v>55</v>
      </c>
      <c r="GE180" s="11">
        <v>332</v>
      </c>
      <c r="GF180" s="12">
        <f t="shared" si="2764"/>
        <v>0.57570715474209655</v>
      </c>
      <c r="GG180" s="11">
        <v>14</v>
      </c>
      <c r="GH180" s="12">
        <f t="shared" si="2765"/>
        <v>4.046242774566474E-2</v>
      </c>
      <c r="GI180" s="13"/>
      <c r="GJ180" s="13"/>
      <c r="GK180" s="25"/>
      <c r="GL180" s="37"/>
      <c r="GM180" s="10"/>
      <c r="GN180" s="11"/>
      <c r="GO180" s="61">
        <f t="shared" si="2833"/>
        <v>605</v>
      </c>
      <c r="GP180" s="61">
        <f t="shared" si="2834"/>
        <v>55</v>
      </c>
      <c r="GQ180" s="11">
        <v>357</v>
      </c>
      <c r="GR180" s="12">
        <f t="shared" si="2766"/>
        <v>0.63140495867768598</v>
      </c>
      <c r="GS180" s="11">
        <v>25</v>
      </c>
      <c r="GT180" s="12">
        <f t="shared" si="2767"/>
        <v>6.5445026178010471E-2</v>
      </c>
      <c r="GU180" s="13"/>
      <c r="GV180" s="13"/>
      <c r="GW180" s="25"/>
      <c r="GX180" s="37"/>
      <c r="GY180" s="10">
        <v>2</v>
      </c>
      <c r="GZ180" s="11"/>
      <c r="HA180" s="61">
        <f t="shared" si="2835"/>
        <v>79</v>
      </c>
      <c r="HB180" s="61">
        <f t="shared" si="2836"/>
        <v>11</v>
      </c>
      <c r="HC180" s="11">
        <v>37</v>
      </c>
      <c r="HD180" s="12">
        <f t="shared" si="2768"/>
        <v>0.65822784810126578</v>
      </c>
      <c r="HE180" s="11">
        <v>15</v>
      </c>
      <c r="HF180" s="12">
        <f t="shared" si="2769"/>
        <v>0.28846153846153844</v>
      </c>
      <c r="HG180" s="13"/>
      <c r="HH180" s="13"/>
      <c r="HI180" s="25"/>
      <c r="HJ180" s="37"/>
      <c r="HK180" s="10"/>
      <c r="HL180" s="11"/>
      <c r="HM180" s="61">
        <f t="shared" si="2837"/>
        <v>610</v>
      </c>
      <c r="HN180" s="61">
        <f t="shared" si="2838"/>
        <v>54</v>
      </c>
      <c r="HO180" s="11">
        <v>330</v>
      </c>
      <c r="HP180" s="12">
        <f t="shared" si="2770"/>
        <v>0.5901639344262295</v>
      </c>
      <c r="HQ180" s="11">
        <v>30</v>
      </c>
      <c r="HR180" s="12">
        <f t="shared" si="2771"/>
        <v>8.3333333333333329E-2</v>
      </c>
      <c r="HS180" s="13"/>
      <c r="HT180" s="13"/>
      <c r="HU180" s="25"/>
      <c r="HV180" s="37"/>
      <c r="HW180" s="10"/>
      <c r="HX180" s="11"/>
      <c r="HY180" s="61">
        <f t="shared" si="2839"/>
        <v>601</v>
      </c>
      <c r="HZ180" s="61">
        <f t="shared" si="2840"/>
        <v>54</v>
      </c>
      <c r="IA180" s="11">
        <v>339</v>
      </c>
      <c r="IB180" s="12">
        <f t="shared" si="2772"/>
        <v>0.6139767054908486</v>
      </c>
      <c r="IC180" s="11">
        <v>30</v>
      </c>
      <c r="ID180" s="12">
        <f t="shared" si="2773"/>
        <v>8.1300813008130079E-2</v>
      </c>
      <c r="IE180" s="13"/>
      <c r="IF180" s="13"/>
      <c r="IG180" s="25"/>
      <c r="IH180" s="37"/>
      <c r="II180" s="10"/>
      <c r="IJ180" s="11"/>
      <c r="IK180" s="61">
        <f t="shared" si="2841"/>
        <v>603</v>
      </c>
      <c r="IL180" s="61">
        <f t="shared" si="2842"/>
        <v>55</v>
      </c>
      <c r="IM180" s="11">
        <v>332</v>
      </c>
      <c r="IN180" s="12">
        <f t="shared" si="2774"/>
        <v>0.59369817578772799</v>
      </c>
      <c r="IO180" s="11">
        <v>26</v>
      </c>
      <c r="IP180" s="12">
        <f t="shared" si="2775"/>
        <v>7.2625698324022353E-2</v>
      </c>
      <c r="IQ180" s="13"/>
      <c r="IR180" s="13"/>
      <c r="IS180" s="25"/>
      <c r="IT180" s="37"/>
      <c r="IU180" s="10"/>
      <c r="IV180" s="11"/>
      <c r="IW180" s="61">
        <f t="shared" si="2843"/>
        <v>0</v>
      </c>
      <c r="IX180" s="61">
        <f t="shared" si="2844"/>
        <v>0</v>
      </c>
      <c r="IY180" s="11"/>
      <c r="IZ180" s="12" t="e">
        <f t="shared" si="2776"/>
        <v>#DIV/0!</v>
      </c>
      <c r="JA180" s="11"/>
      <c r="JB180" s="12" t="e">
        <f t="shared" si="2777"/>
        <v>#DIV/0!</v>
      </c>
      <c r="JC180" s="13"/>
      <c r="JD180" s="13"/>
      <c r="JE180" s="25"/>
      <c r="JF180" s="37"/>
      <c r="JG180" s="10">
        <f t="shared" si="2778"/>
        <v>5</v>
      </c>
      <c r="JH180" s="14">
        <f t="shared" si="2779"/>
        <v>0</v>
      </c>
      <c r="JI180" s="373">
        <f t="shared" si="2780"/>
        <v>11057</v>
      </c>
      <c r="JJ180" s="11">
        <f t="shared" si="2847"/>
        <v>985</v>
      </c>
      <c r="JK180" s="11">
        <f t="shared" si="2781"/>
        <v>6588</v>
      </c>
      <c r="JL180" s="79">
        <f t="shared" si="2782"/>
        <v>0.59582165144252508</v>
      </c>
      <c r="JM180" s="15">
        <f t="shared" si="2783"/>
        <v>436</v>
      </c>
      <c r="JN180" s="12">
        <f t="shared" si="2784"/>
        <v>6.6180935033394048E-2</v>
      </c>
      <c r="JO180" s="16">
        <v>65.099999999999994</v>
      </c>
      <c r="JP180" s="17">
        <v>6219</v>
      </c>
      <c r="JQ180" s="16">
        <f t="shared" si="2245"/>
        <v>94.398907103825138</v>
      </c>
      <c r="JR180" s="16">
        <v>175</v>
      </c>
      <c r="JS180" s="369">
        <f t="shared" si="2099"/>
        <v>0.40137614678899081</v>
      </c>
      <c r="JT180" s="23"/>
      <c r="JU180" s="399"/>
      <c r="JV180" s="404">
        <f t="shared" si="2786"/>
        <v>0.60765680152049961</v>
      </c>
      <c r="JW180" s="401">
        <f t="shared" si="2787"/>
        <v>0.57675557974959168</v>
      </c>
      <c r="JX180" s="406">
        <f t="shared" si="2788"/>
        <v>0.60297297297297292</v>
      </c>
      <c r="JY180" s="743"/>
      <c r="JZ180" s="690"/>
      <c r="KA180" s="746"/>
      <c r="KB180" s="718">
        <f t="shared" ref="KB180" si="2855">SUM(E173,Q173,AC173,AO173,BA173,BM173,BY173)</f>
        <v>3696</v>
      </c>
      <c r="KC180" s="714"/>
      <c r="KD180" s="714">
        <f t="shared" ref="KD180" si="2856">SUM(CK173,CW173,DI173,DU173,EG173,ES173,FE173)</f>
        <v>3683</v>
      </c>
      <c r="KE180" s="714"/>
      <c r="KF180" s="714">
        <f t="shared" ref="KF180" si="2857">SUM(FQ173,GC173,GO173,HA173,HM173,HY173,IK173)</f>
        <v>3709</v>
      </c>
      <c r="KG180" s="759"/>
      <c r="KH180" s="761" t="s">
        <v>65</v>
      </c>
      <c r="KI180" s="67">
        <f t="shared" si="2795"/>
        <v>2</v>
      </c>
      <c r="KJ180" s="430">
        <f t="shared" ref="KJ180" si="2858">KI180/KB180</f>
        <v>5.4112554112554113E-4</v>
      </c>
      <c r="KK180" s="67">
        <f t="shared" si="2797"/>
        <v>0</v>
      </c>
      <c r="KL180" s="425">
        <f t="shared" ref="KL180" si="2859">KK180/KD180</f>
        <v>0</v>
      </c>
      <c r="KM180" s="67">
        <f t="shared" si="2799"/>
        <v>2</v>
      </c>
      <c r="KN180" s="425">
        <f>KM180/KF180</f>
        <v>5.392289026691831E-4</v>
      </c>
    </row>
    <row r="181" spans="1:300" ht="19.5" thickBot="1" x14ac:dyDescent="0.3">
      <c r="A181" s="750"/>
      <c r="B181" s="436">
        <f t="shared" si="2800"/>
        <v>45734</v>
      </c>
      <c r="C181" s="10"/>
      <c r="D181" s="11"/>
      <c r="E181" s="61">
        <f t="shared" si="2801"/>
        <v>589</v>
      </c>
      <c r="F181" s="61">
        <f t="shared" si="2802"/>
        <v>54</v>
      </c>
      <c r="G181" s="11">
        <v>325</v>
      </c>
      <c r="H181" s="12">
        <f t="shared" si="2734"/>
        <v>0.58234295415959259</v>
      </c>
      <c r="I181" s="11">
        <v>18</v>
      </c>
      <c r="J181" s="12">
        <f t="shared" si="2735"/>
        <v>5.2478134110787174E-2</v>
      </c>
      <c r="K181" s="13"/>
      <c r="L181" s="11"/>
      <c r="M181" s="25"/>
      <c r="N181" s="37"/>
      <c r="O181" s="10"/>
      <c r="P181" s="11"/>
      <c r="Q181" s="61">
        <f t="shared" si="2803"/>
        <v>595</v>
      </c>
      <c r="R181" s="61">
        <f t="shared" si="2804"/>
        <v>55</v>
      </c>
      <c r="S181" s="11">
        <v>323</v>
      </c>
      <c r="T181" s="12">
        <f t="shared" si="2736"/>
        <v>0.57815126050420174</v>
      </c>
      <c r="U181" s="11">
        <v>21</v>
      </c>
      <c r="V181" s="12">
        <f t="shared" si="2737"/>
        <v>6.1046511627906974E-2</v>
      </c>
      <c r="W181" s="13"/>
      <c r="X181" s="11"/>
      <c r="Y181" s="25"/>
      <c r="Z181" s="37"/>
      <c r="AA181" s="10">
        <v>1</v>
      </c>
      <c r="AB181" s="11"/>
      <c r="AC181" s="61">
        <f t="shared" si="2805"/>
        <v>596</v>
      </c>
      <c r="AD181" s="61">
        <f t="shared" si="2806"/>
        <v>54</v>
      </c>
      <c r="AE181" s="11">
        <v>325</v>
      </c>
      <c r="AF181" s="12">
        <f t="shared" si="2738"/>
        <v>0.59731543624161076</v>
      </c>
      <c r="AG181" s="11">
        <v>31</v>
      </c>
      <c r="AH181" s="12">
        <f t="shared" si="2739"/>
        <v>8.7078651685393263E-2</v>
      </c>
      <c r="AI181" s="13"/>
      <c r="AJ181" s="11"/>
      <c r="AK181" s="25"/>
      <c r="AL181" s="37"/>
      <c r="AM181" s="10">
        <v>1</v>
      </c>
      <c r="AN181" s="11"/>
      <c r="AO181" s="61">
        <f t="shared" si="2807"/>
        <v>132</v>
      </c>
      <c r="AP181" s="61">
        <f t="shared" si="2808"/>
        <v>13</v>
      </c>
      <c r="AQ181" s="11">
        <v>58</v>
      </c>
      <c r="AR181" s="12">
        <f t="shared" si="2740"/>
        <v>0.51515151515151514</v>
      </c>
      <c r="AS181" s="11">
        <v>10</v>
      </c>
      <c r="AT181" s="12">
        <f t="shared" si="2741"/>
        <v>0.14705882352941177</v>
      </c>
      <c r="AU181" s="13"/>
      <c r="AV181" s="11"/>
      <c r="AW181" s="25"/>
      <c r="AX181" s="37"/>
      <c r="AY181" s="10">
        <v>1</v>
      </c>
      <c r="AZ181" s="11"/>
      <c r="BA181" s="61">
        <f t="shared" si="2809"/>
        <v>588</v>
      </c>
      <c r="BB181" s="61">
        <f t="shared" si="2810"/>
        <v>55</v>
      </c>
      <c r="BC181" s="11">
        <v>347</v>
      </c>
      <c r="BD181" s="12">
        <f t="shared" si="2742"/>
        <v>0.61394557823129248</v>
      </c>
      <c r="BE181" s="11">
        <v>14</v>
      </c>
      <c r="BF181" s="12">
        <f t="shared" si="2743"/>
        <v>3.8781163434903045E-2</v>
      </c>
      <c r="BG181" s="13"/>
      <c r="BH181" s="11"/>
      <c r="BI181" s="25"/>
      <c r="BJ181" s="37"/>
      <c r="BK181" s="10">
        <v>1</v>
      </c>
      <c r="BL181" s="11"/>
      <c r="BM181" s="61">
        <f t="shared" si="2811"/>
        <v>590</v>
      </c>
      <c r="BN181" s="61">
        <f t="shared" si="2812"/>
        <v>53</v>
      </c>
      <c r="BO181" s="11">
        <v>334</v>
      </c>
      <c r="BP181" s="12">
        <f t="shared" si="2744"/>
        <v>0.58135593220338988</v>
      </c>
      <c r="BQ181" s="11">
        <v>9</v>
      </c>
      <c r="BR181" s="12">
        <f t="shared" si="2745"/>
        <v>2.6239067055393587E-2</v>
      </c>
      <c r="BS181" s="13"/>
      <c r="BT181" s="11"/>
      <c r="BU181" s="25"/>
      <c r="BV181" s="37"/>
      <c r="BW181" s="10"/>
      <c r="BX181" s="11"/>
      <c r="BY181" s="61">
        <f t="shared" si="2813"/>
        <v>589</v>
      </c>
      <c r="BZ181" s="61">
        <f t="shared" si="2814"/>
        <v>55</v>
      </c>
      <c r="CA181" s="11">
        <v>334</v>
      </c>
      <c r="CB181" s="12">
        <f t="shared" si="2746"/>
        <v>0.63667232597623091</v>
      </c>
      <c r="CC181" s="11">
        <v>41</v>
      </c>
      <c r="CD181" s="12">
        <f t="shared" si="2747"/>
        <v>0.10933333333333334</v>
      </c>
      <c r="CE181" s="13"/>
      <c r="CF181" s="11"/>
      <c r="CG181" s="25"/>
      <c r="CH181" s="37"/>
      <c r="CI181" s="10"/>
      <c r="CJ181" s="11"/>
      <c r="CK181" s="61">
        <f t="shared" si="2815"/>
        <v>581</v>
      </c>
      <c r="CL181" s="61">
        <f t="shared" si="2816"/>
        <v>51</v>
      </c>
      <c r="CM181" s="11">
        <v>320</v>
      </c>
      <c r="CN181" s="12">
        <f t="shared" si="2748"/>
        <v>0.59036144578313254</v>
      </c>
      <c r="CO181" s="11">
        <v>23</v>
      </c>
      <c r="CP181" s="12">
        <f t="shared" si="2749"/>
        <v>6.7055393586005832E-2</v>
      </c>
      <c r="CQ181" s="13"/>
      <c r="CR181" s="11"/>
      <c r="CS181" s="25"/>
      <c r="CT181" s="37"/>
      <c r="CU181" s="10"/>
      <c r="CV181" s="11"/>
      <c r="CW181" s="61">
        <f t="shared" si="2817"/>
        <v>586</v>
      </c>
      <c r="CX181" s="61">
        <f t="shared" si="2818"/>
        <v>49</v>
      </c>
      <c r="CY181" s="11">
        <v>320</v>
      </c>
      <c r="CZ181" s="12">
        <f t="shared" si="2750"/>
        <v>0.5921501706484642</v>
      </c>
      <c r="DA181" s="11">
        <v>27</v>
      </c>
      <c r="DB181" s="12">
        <f t="shared" si="2751"/>
        <v>7.7809798270893377E-2</v>
      </c>
      <c r="DC181" s="13"/>
      <c r="DD181" s="11"/>
      <c r="DE181" s="25"/>
      <c r="DF181" s="37"/>
      <c r="DG181" s="10"/>
      <c r="DH181" s="11"/>
      <c r="DI181" s="61">
        <f t="shared" si="2819"/>
        <v>592</v>
      </c>
      <c r="DJ181" s="61">
        <f t="shared" si="2820"/>
        <v>50</v>
      </c>
      <c r="DK181" s="11">
        <v>342</v>
      </c>
      <c r="DL181" s="12">
        <f t="shared" si="2752"/>
        <v>0.63006756756756754</v>
      </c>
      <c r="DM181" s="11">
        <v>31</v>
      </c>
      <c r="DN181" s="12">
        <f t="shared" si="2753"/>
        <v>8.3109919571045576E-2</v>
      </c>
      <c r="DO181" s="13"/>
      <c r="DP181" s="11"/>
      <c r="DQ181" s="25"/>
      <c r="DR181" s="37"/>
      <c r="DS181" s="10"/>
      <c r="DT181" s="11"/>
      <c r="DU181" s="61">
        <f t="shared" si="2821"/>
        <v>150</v>
      </c>
      <c r="DV181" s="61">
        <f t="shared" si="2822"/>
        <v>7</v>
      </c>
      <c r="DW181" s="11">
        <v>72</v>
      </c>
      <c r="DX181" s="12">
        <f t="shared" si="2754"/>
        <v>0.54</v>
      </c>
      <c r="DY181" s="11">
        <v>9</v>
      </c>
      <c r="DZ181" s="12">
        <f t="shared" si="2755"/>
        <v>0.1111111111111111</v>
      </c>
      <c r="EA181" s="13"/>
      <c r="EB181" s="11"/>
      <c r="EC181" s="25"/>
      <c r="ED181" s="37"/>
      <c r="EE181" s="10"/>
      <c r="EF181" s="11"/>
      <c r="EG181" s="61">
        <f t="shared" si="2823"/>
        <v>597</v>
      </c>
      <c r="EH181" s="61">
        <f t="shared" si="2824"/>
        <v>51</v>
      </c>
      <c r="EI181" s="11">
        <v>330</v>
      </c>
      <c r="EJ181" s="12">
        <f t="shared" si="2756"/>
        <v>0.59631490787269681</v>
      </c>
      <c r="EK181" s="11">
        <v>26</v>
      </c>
      <c r="EL181" s="12">
        <f t="shared" si="2757"/>
        <v>7.3033707865168537E-2</v>
      </c>
      <c r="EM181" s="13"/>
      <c r="EN181" s="11"/>
      <c r="EO181" s="25"/>
      <c r="EP181" s="37"/>
      <c r="EQ181" s="10"/>
      <c r="ER181" s="11"/>
      <c r="ES181" s="61">
        <f t="shared" si="2825"/>
        <v>582</v>
      </c>
      <c r="ET181" s="61">
        <f t="shared" si="2826"/>
        <v>49</v>
      </c>
      <c r="EU181" s="11">
        <v>343</v>
      </c>
      <c r="EV181" s="12">
        <f t="shared" si="2758"/>
        <v>0.62199312714776633</v>
      </c>
      <c r="EW181" s="11">
        <v>19</v>
      </c>
      <c r="EX181" s="12">
        <f t="shared" si="2759"/>
        <v>5.2486187845303865E-2</v>
      </c>
      <c r="EY181" s="13"/>
      <c r="EZ181" s="11"/>
      <c r="FA181" s="25"/>
      <c r="FB181" s="37"/>
      <c r="FC181" s="10"/>
      <c r="FD181" s="11"/>
      <c r="FE181" s="61">
        <f t="shared" si="2827"/>
        <v>586</v>
      </c>
      <c r="FF181" s="61">
        <f t="shared" si="2828"/>
        <v>52</v>
      </c>
      <c r="FG181" s="11">
        <v>322</v>
      </c>
      <c r="FH181" s="12">
        <f t="shared" si="2760"/>
        <v>0.5921501706484642</v>
      </c>
      <c r="FI181" s="11">
        <v>25</v>
      </c>
      <c r="FJ181" s="12">
        <f t="shared" si="2761"/>
        <v>7.2046109510086456E-2</v>
      </c>
      <c r="FK181" s="13"/>
      <c r="FL181" s="11"/>
      <c r="FM181" s="25"/>
      <c r="FN181" s="37"/>
      <c r="FO181" s="10">
        <v>1</v>
      </c>
      <c r="FP181" s="11"/>
      <c r="FQ181" s="61">
        <f t="shared" si="2829"/>
        <v>600</v>
      </c>
      <c r="FR181" s="61">
        <f t="shared" si="2830"/>
        <v>53</v>
      </c>
      <c r="FS181" s="11">
        <v>322</v>
      </c>
      <c r="FT181" s="12">
        <f t="shared" si="2762"/>
        <v>0.59499999999999997</v>
      </c>
      <c r="FU181" s="11">
        <v>35</v>
      </c>
      <c r="FV181" s="12">
        <f t="shared" si="2763"/>
        <v>9.8039215686274508E-2</v>
      </c>
      <c r="FW181" s="13"/>
      <c r="FX181" s="11"/>
      <c r="FY181" s="25"/>
      <c r="FZ181" s="37"/>
      <c r="GA181" s="10"/>
      <c r="GB181" s="11"/>
      <c r="GC181" s="61">
        <f t="shared" si="2831"/>
        <v>601</v>
      </c>
      <c r="GD181" s="61">
        <f t="shared" si="2832"/>
        <v>55</v>
      </c>
      <c r="GE181" s="11">
        <v>340</v>
      </c>
      <c r="GF181" s="12">
        <f t="shared" si="2764"/>
        <v>0.6139767054908486</v>
      </c>
      <c r="GG181" s="11">
        <v>29</v>
      </c>
      <c r="GH181" s="12">
        <f t="shared" si="2765"/>
        <v>7.8590785907859076E-2</v>
      </c>
      <c r="GI181" s="13"/>
      <c r="GJ181" s="11"/>
      <c r="GK181" s="25"/>
      <c r="GL181" s="37"/>
      <c r="GM181" s="10"/>
      <c r="GN181" s="11"/>
      <c r="GO181" s="61">
        <f t="shared" si="2833"/>
        <v>605</v>
      </c>
      <c r="GP181" s="61">
        <f t="shared" si="2834"/>
        <v>55</v>
      </c>
      <c r="GQ181" s="11">
        <v>341</v>
      </c>
      <c r="GR181" s="12">
        <f t="shared" si="2766"/>
        <v>0.59173553719008265</v>
      </c>
      <c r="GS181" s="11">
        <v>17</v>
      </c>
      <c r="GT181" s="12">
        <f t="shared" si="2767"/>
        <v>4.7486033519553071E-2</v>
      </c>
      <c r="GU181" s="13"/>
      <c r="GV181" s="11"/>
      <c r="GW181" s="25"/>
      <c r="GX181" s="37"/>
      <c r="GY181" s="10">
        <v>1</v>
      </c>
      <c r="GZ181" s="11"/>
      <c r="HA181" s="61">
        <f t="shared" si="2835"/>
        <v>78</v>
      </c>
      <c r="HB181" s="61">
        <f t="shared" si="2836"/>
        <v>11</v>
      </c>
      <c r="HC181" s="11">
        <v>36</v>
      </c>
      <c r="HD181" s="12">
        <f t="shared" si="2768"/>
        <v>0.69230769230769229</v>
      </c>
      <c r="HE181" s="11">
        <v>18</v>
      </c>
      <c r="HF181" s="12">
        <f t="shared" si="2769"/>
        <v>0.33333333333333331</v>
      </c>
      <c r="HG181" s="13"/>
      <c r="HH181" s="11"/>
      <c r="HI181" s="25"/>
      <c r="HJ181" s="37"/>
      <c r="HK181" s="10"/>
      <c r="HL181" s="11">
        <v>1</v>
      </c>
      <c r="HM181" s="61">
        <f t="shared" si="2837"/>
        <v>610</v>
      </c>
      <c r="HN181" s="61">
        <f t="shared" si="2838"/>
        <v>53</v>
      </c>
      <c r="HO181" s="11">
        <v>345</v>
      </c>
      <c r="HP181" s="12">
        <f t="shared" si="2770"/>
        <v>0.60983606557377046</v>
      </c>
      <c r="HQ181" s="11">
        <v>27</v>
      </c>
      <c r="HR181" s="12">
        <f t="shared" si="2771"/>
        <v>7.2580645161290328E-2</v>
      </c>
      <c r="HS181" s="13"/>
      <c r="HT181" s="11"/>
      <c r="HU181" s="25"/>
      <c r="HV181" s="37"/>
      <c r="HW181" s="10">
        <v>1</v>
      </c>
      <c r="HX181" s="11"/>
      <c r="HY181" s="61">
        <f t="shared" si="2839"/>
        <v>600</v>
      </c>
      <c r="HZ181" s="61">
        <f t="shared" si="2840"/>
        <v>54</v>
      </c>
      <c r="IA181" s="11">
        <v>341</v>
      </c>
      <c r="IB181" s="12">
        <f t="shared" si="2772"/>
        <v>0.61833333333333329</v>
      </c>
      <c r="IC181" s="11">
        <v>30</v>
      </c>
      <c r="ID181" s="12">
        <f t="shared" si="2773"/>
        <v>8.0862533692722366E-2</v>
      </c>
      <c r="IE181" s="13"/>
      <c r="IF181" s="11"/>
      <c r="IG181" s="25"/>
      <c r="IH181" s="37"/>
      <c r="II181" s="10"/>
      <c r="IJ181" s="11"/>
      <c r="IK181" s="61">
        <f t="shared" si="2841"/>
        <v>603</v>
      </c>
      <c r="IL181" s="61">
        <f t="shared" si="2842"/>
        <v>55</v>
      </c>
      <c r="IM181" s="11">
        <v>317</v>
      </c>
      <c r="IN181" s="12">
        <f t="shared" si="2774"/>
        <v>0.57048092868988387</v>
      </c>
      <c r="IO181" s="11">
        <v>27</v>
      </c>
      <c r="IP181" s="12">
        <f t="shared" si="2775"/>
        <v>7.8488372093023256E-2</v>
      </c>
      <c r="IQ181" s="13"/>
      <c r="IR181" s="11"/>
      <c r="IS181" s="25"/>
      <c r="IT181" s="37"/>
      <c r="IU181" s="10"/>
      <c r="IV181" s="11"/>
      <c r="IW181" s="61">
        <f t="shared" si="2843"/>
        <v>0</v>
      </c>
      <c r="IX181" s="61">
        <f t="shared" si="2844"/>
        <v>0</v>
      </c>
      <c r="IY181" s="11"/>
      <c r="IZ181" s="12" t="e">
        <f t="shared" si="2776"/>
        <v>#DIV/0!</v>
      </c>
      <c r="JA181" s="11"/>
      <c r="JB181" s="12" t="e">
        <f t="shared" si="2777"/>
        <v>#DIV/0!</v>
      </c>
      <c r="JC181" s="13"/>
      <c r="JD181" s="11"/>
      <c r="JE181" s="25"/>
      <c r="JF181" s="37"/>
      <c r="JG181" s="10">
        <f t="shared" si="2778"/>
        <v>7</v>
      </c>
      <c r="JH181" s="14">
        <f t="shared" si="2779"/>
        <v>1</v>
      </c>
      <c r="JI181" s="373">
        <f t="shared" si="2780"/>
        <v>11050</v>
      </c>
      <c r="JJ181" s="11">
        <f t="shared" si="2847"/>
        <v>984</v>
      </c>
      <c r="JK181" s="11">
        <f t="shared" si="2781"/>
        <v>6624</v>
      </c>
      <c r="JL181" s="79">
        <f t="shared" si="2782"/>
        <v>0.59945701357466064</v>
      </c>
      <c r="JM181" s="15">
        <f t="shared" si="2783"/>
        <v>487</v>
      </c>
      <c r="JN181" s="12">
        <f t="shared" si="2784"/>
        <v>7.3520531400966177E-2</v>
      </c>
      <c r="JO181" s="16">
        <v>65.400000000000006</v>
      </c>
      <c r="JP181" s="17">
        <v>6992</v>
      </c>
      <c r="JQ181" s="16">
        <f t="shared" si="2245"/>
        <v>105.55555555555556</v>
      </c>
      <c r="JR181" s="16">
        <v>231</v>
      </c>
      <c r="JS181" s="369">
        <f t="shared" si="2099"/>
        <v>0.47433264887063653</v>
      </c>
      <c r="JT181" s="23"/>
      <c r="JU181" s="399"/>
      <c r="JV181" s="404">
        <f t="shared" si="2786"/>
        <v>0.59527045392769773</v>
      </c>
      <c r="JW181" s="401">
        <f t="shared" si="2787"/>
        <v>0.60125204137180188</v>
      </c>
      <c r="JX181" s="406">
        <f t="shared" si="2788"/>
        <v>0.60183932918582639</v>
      </c>
      <c r="JY181" s="743"/>
      <c r="JZ181" s="690"/>
      <c r="KA181" s="746"/>
      <c r="KB181" s="719"/>
      <c r="KC181" s="716"/>
      <c r="KD181" s="716"/>
      <c r="KE181" s="716"/>
      <c r="KF181" s="716"/>
      <c r="KG181" s="760"/>
      <c r="KH181" s="758"/>
      <c r="KI181" s="67">
        <f t="shared" si="2795"/>
        <v>4</v>
      </c>
      <c r="KJ181" s="430">
        <f t="shared" ref="KJ181" si="2860">KI181/KB180</f>
        <v>1.0822510822510823E-3</v>
      </c>
      <c r="KK181" s="67">
        <f t="shared" si="2797"/>
        <v>0</v>
      </c>
      <c r="KL181" s="425">
        <f t="shared" ref="KL181" si="2861">KK181/KD180</f>
        <v>0</v>
      </c>
      <c r="KM181" s="67">
        <f t="shared" si="2799"/>
        <v>3</v>
      </c>
      <c r="KN181" s="425">
        <f>KM181/KF180</f>
        <v>8.088433540037746E-4</v>
      </c>
    </row>
    <row r="182" spans="1:300" ht="20.25" thickTop="1" thickBot="1" x14ac:dyDescent="0.3">
      <c r="A182" s="750"/>
      <c r="B182" s="436">
        <f t="shared" si="2800"/>
        <v>45735</v>
      </c>
      <c r="C182" s="10"/>
      <c r="D182" s="11"/>
      <c r="E182" s="61">
        <f t="shared" si="2801"/>
        <v>589</v>
      </c>
      <c r="F182" s="61">
        <f t="shared" si="2802"/>
        <v>54</v>
      </c>
      <c r="G182" s="11">
        <v>338</v>
      </c>
      <c r="H182" s="12">
        <f t="shared" si="2734"/>
        <v>0.6230899830220713</v>
      </c>
      <c r="I182" s="11">
        <v>29</v>
      </c>
      <c r="J182" s="12">
        <f t="shared" si="2735"/>
        <v>7.901907356948229E-2</v>
      </c>
      <c r="K182" s="13"/>
      <c r="L182" s="11"/>
      <c r="M182" s="38"/>
      <c r="N182" s="39"/>
      <c r="O182" s="10"/>
      <c r="P182" s="11"/>
      <c r="Q182" s="61">
        <f t="shared" si="2803"/>
        <v>595</v>
      </c>
      <c r="R182" s="61">
        <f t="shared" si="2804"/>
        <v>55</v>
      </c>
      <c r="S182" s="11">
        <v>346</v>
      </c>
      <c r="T182" s="12">
        <f t="shared" si="2736"/>
        <v>0.63025210084033612</v>
      </c>
      <c r="U182" s="11">
        <v>29</v>
      </c>
      <c r="V182" s="12">
        <f t="shared" si="2737"/>
        <v>7.7333333333333337E-2</v>
      </c>
      <c r="W182" s="13"/>
      <c r="X182" s="11"/>
      <c r="Y182" s="38"/>
      <c r="Z182" s="39"/>
      <c r="AA182" s="10"/>
      <c r="AB182" s="11"/>
      <c r="AC182" s="61">
        <f t="shared" si="2805"/>
        <v>596</v>
      </c>
      <c r="AD182" s="61">
        <f t="shared" si="2806"/>
        <v>54</v>
      </c>
      <c r="AE182" s="11">
        <v>337</v>
      </c>
      <c r="AF182" s="12">
        <f t="shared" si="2738"/>
        <v>0.60402684563758391</v>
      </c>
      <c r="AG182" s="11">
        <v>23</v>
      </c>
      <c r="AH182" s="12">
        <f t="shared" si="2739"/>
        <v>6.3888888888888884E-2</v>
      </c>
      <c r="AI182" s="13"/>
      <c r="AJ182" s="11"/>
      <c r="AK182" s="38"/>
      <c r="AL182" s="39"/>
      <c r="AM182" s="10">
        <v>1</v>
      </c>
      <c r="AN182" s="11"/>
      <c r="AO182" s="61">
        <f t="shared" si="2807"/>
        <v>131</v>
      </c>
      <c r="AP182" s="61">
        <f t="shared" si="2808"/>
        <v>13</v>
      </c>
      <c r="AQ182" s="11">
        <v>62</v>
      </c>
      <c r="AR182" s="12">
        <f t="shared" si="2740"/>
        <v>0.52671755725190839</v>
      </c>
      <c r="AS182" s="11">
        <v>7</v>
      </c>
      <c r="AT182" s="12">
        <f t="shared" si="2741"/>
        <v>0.10144927536231885</v>
      </c>
      <c r="AU182" s="13"/>
      <c r="AV182" s="11"/>
      <c r="AW182" s="38"/>
      <c r="AX182" s="39"/>
      <c r="AY182" s="10"/>
      <c r="AZ182" s="11"/>
      <c r="BA182" s="61">
        <f t="shared" si="2809"/>
        <v>588</v>
      </c>
      <c r="BB182" s="61">
        <f t="shared" si="2810"/>
        <v>55</v>
      </c>
      <c r="BC182" s="11">
        <v>334</v>
      </c>
      <c r="BD182" s="12">
        <f t="shared" si="2742"/>
        <v>0.59353741496598644</v>
      </c>
      <c r="BE182" s="11">
        <v>15</v>
      </c>
      <c r="BF182" s="12">
        <f t="shared" si="2743"/>
        <v>4.2979942693409739E-2</v>
      </c>
      <c r="BG182" s="13"/>
      <c r="BH182" s="11"/>
      <c r="BI182" s="38"/>
      <c r="BJ182" s="39"/>
      <c r="BK182" s="10">
        <v>1</v>
      </c>
      <c r="BL182" s="11"/>
      <c r="BM182" s="61">
        <f t="shared" si="2811"/>
        <v>589</v>
      </c>
      <c r="BN182" s="61">
        <f t="shared" si="2812"/>
        <v>53</v>
      </c>
      <c r="BO182" s="11">
        <v>333</v>
      </c>
      <c r="BP182" s="12">
        <f t="shared" si="2744"/>
        <v>0.58404074702886244</v>
      </c>
      <c r="BQ182" s="11">
        <v>11</v>
      </c>
      <c r="BR182" s="12">
        <f t="shared" si="2745"/>
        <v>3.1976744186046513E-2</v>
      </c>
      <c r="BS182" s="13"/>
      <c r="BT182" s="11"/>
      <c r="BU182" s="38"/>
      <c r="BV182" s="39"/>
      <c r="BW182" s="10"/>
      <c r="BX182" s="11"/>
      <c r="BY182" s="61">
        <f t="shared" si="2813"/>
        <v>589</v>
      </c>
      <c r="BZ182" s="61">
        <f t="shared" si="2814"/>
        <v>55</v>
      </c>
      <c r="CA182" s="11">
        <v>326</v>
      </c>
      <c r="CB182" s="12">
        <f t="shared" si="2746"/>
        <v>0.5908319185059423</v>
      </c>
      <c r="CC182" s="11">
        <v>22</v>
      </c>
      <c r="CD182" s="12">
        <f t="shared" si="2747"/>
        <v>6.3218390804597707E-2</v>
      </c>
      <c r="CE182" s="13"/>
      <c r="CF182" s="11"/>
      <c r="CG182" s="38"/>
      <c r="CH182" s="39"/>
      <c r="CI182" s="10"/>
      <c r="CJ182" s="11"/>
      <c r="CK182" s="61">
        <f t="shared" si="2815"/>
        <v>581</v>
      </c>
      <c r="CL182" s="61">
        <f t="shared" si="2816"/>
        <v>51</v>
      </c>
      <c r="CM182" s="11">
        <v>330</v>
      </c>
      <c r="CN182" s="12">
        <f t="shared" si="2748"/>
        <v>0.60240963855421692</v>
      </c>
      <c r="CO182" s="11">
        <v>20</v>
      </c>
      <c r="CP182" s="12">
        <f t="shared" si="2749"/>
        <v>5.7142857142857141E-2</v>
      </c>
      <c r="CQ182" s="13"/>
      <c r="CR182" s="11"/>
      <c r="CS182" s="38"/>
      <c r="CT182" s="39"/>
      <c r="CU182" s="10">
        <v>2</v>
      </c>
      <c r="CV182" s="11"/>
      <c r="CW182" s="61">
        <f t="shared" si="2817"/>
        <v>584</v>
      </c>
      <c r="CX182" s="61">
        <f t="shared" si="2818"/>
        <v>49</v>
      </c>
      <c r="CY182" s="11">
        <v>336</v>
      </c>
      <c r="CZ182" s="12">
        <f t="shared" si="2750"/>
        <v>0.61643835616438358</v>
      </c>
      <c r="DA182" s="11">
        <v>24</v>
      </c>
      <c r="DB182" s="12">
        <f t="shared" si="2751"/>
        <v>6.6666666666666666E-2</v>
      </c>
      <c r="DC182" s="13"/>
      <c r="DD182" s="11"/>
      <c r="DE182" s="38"/>
      <c r="DF182" s="39"/>
      <c r="DG182" s="10">
        <v>1</v>
      </c>
      <c r="DH182" s="11"/>
      <c r="DI182" s="61">
        <f t="shared" si="2819"/>
        <v>591</v>
      </c>
      <c r="DJ182" s="61">
        <f t="shared" si="2820"/>
        <v>50</v>
      </c>
      <c r="DK182" s="11">
        <v>323</v>
      </c>
      <c r="DL182" s="12">
        <f t="shared" si="2752"/>
        <v>0.58714043993231813</v>
      </c>
      <c r="DM182" s="11">
        <v>24</v>
      </c>
      <c r="DN182" s="12">
        <f t="shared" si="2753"/>
        <v>6.9164265129683003E-2</v>
      </c>
      <c r="DO182" s="13"/>
      <c r="DP182" s="11"/>
      <c r="DQ182" s="38"/>
      <c r="DR182" s="39"/>
      <c r="DS182" s="10">
        <v>1</v>
      </c>
      <c r="DT182" s="11"/>
      <c r="DU182" s="61">
        <f t="shared" si="2821"/>
        <v>149</v>
      </c>
      <c r="DV182" s="61">
        <f t="shared" si="2822"/>
        <v>7</v>
      </c>
      <c r="DW182" s="11">
        <v>58</v>
      </c>
      <c r="DX182" s="12">
        <f t="shared" si="2754"/>
        <v>0.44295302013422821</v>
      </c>
      <c r="DY182" s="11">
        <v>8</v>
      </c>
      <c r="DZ182" s="12">
        <f t="shared" si="2755"/>
        <v>0.12121212121212122</v>
      </c>
      <c r="EA182" s="13"/>
      <c r="EB182" s="11"/>
      <c r="EC182" s="38"/>
      <c r="ED182" s="39"/>
      <c r="EE182" s="10">
        <v>1</v>
      </c>
      <c r="EF182" s="11"/>
      <c r="EG182" s="61">
        <f t="shared" si="2823"/>
        <v>596</v>
      </c>
      <c r="EH182" s="61">
        <f t="shared" si="2824"/>
        <v>51</v>
      </c>
      <c r="EI182" s="11">
        <v>328</v>
      </c>
      <c r="EJ182" s="12">
        <f t="shared" si="2756"/>
        <v>0.59228187919463082</v>
      </c>
      <c r="EK182" s="11">
        <v>25</v>
      </c>
      <c r="EL182" s="12">
        <f t="shared" si="2757"/>
        <v>7.0821529745042494E-2</v>
      </c>
      <c r="EM182" s="13"/>
      <c r="EN182" s="11"/>
      <c r="EO182" s="38"/>
      <c r="EP182" s="39"/>
      <c r="EQ182" s="10"/>
      <c r="ER182" s="11"/>
      <c r="ES182" s="61">
        <f t="shared" si="2825"/>
        <v>582</v>
      </c>
      <c r="ET182" s="61">
        <f t="shared" si="2826"/>
        <v>49</v>
      </c>
      <c r="EU182" s="11">
        <v>340</v>
      </c>
      <c r="EV182" s="12">
        <f t="shared" si="2758"/>
        <v>0.61683848797250862</v>
      </c>
      <c r="EW182" s="11">
        <v>19</v>
      </c>
      <c r="EX182" s="12">
        <f t="shared" si="2759"/>
        <v>5.2924791086350974E-2</v>
      </c>
      <c r="EY182" s="13"/>
      <c r="EZ182" s="11"/>
      <c r="FA182" s="38"/>
      <c r="FB182" s="39"/>
      <c r="FC182" s="10"/>
      <c r="FD182" s="11"/>
      <c r="FE182" s="61">
        <f t="shared" si="2827"/>
        <v>586</v>
      </c>
      <c r="FF182" s="61">
        <f t="shared" si="2828"/>
        <v>52</v>
      </c>
      <c r="FG182" s="11">
        <v>320</v>
      </c>
      <c r="FH182" s="12">
        <f t="shared" si="2760"/>
        <v>0.56825938566552903</v>
      </c>
      <c r="FI182" s="11">
        <v>13</v>
      </c>
      <c r="FJ182" s="12">
        <f t="shared" si="2761"/>
        <v>3.903903903903904E-2</v>
      </c>
      <c r="FK182" s="13"/>
      <c r="FL182" s="11"/>
      <c r="FM182" s="38"/>
      <c r="FN182" s="39"/>
      <c r="FO182" s="10"/>
      <c r="FP182" s="11"/>
      <c r="FQ182" s="61">
        <f t="shared" si="2829"/>
        <v>600</v>
      </c>
      <c r="FR182" s="61">
        <f t="shared" si="2830"/>
        <v>53</v>
      </c>
      <c r="FS182" s="11">
        <v>335</v>
      </c>
      <c r="FT182" s="12">
        <f t="shared" si="2762"/>
        <v>0.6216666666666667</v>
      </c>
      <c r="FU182" s="11">
        <v>38</v>
      </c>
      <c r="FV182" s="12">
        <f t="shared" si="2763"/>
        <v>0.10187667560321716</v>
      </c>
      <c r="FW182" s="13"/>
      <c r="FX182" s="11"/>
      <c r="FY182" s="38"/>
      <c r="FZ182" s="39"/>
      <c r="GA182" s="10"/>
      <c r="GB182" s="11"/>
      <c r="GC182" s="61">
        <f t="shared" si="2831"/>
        <v>601</v>
      </c>
      <c r="GD182" s="61">
        <f t="shared" si="2832"/>
        <v>55</v>
      </c>
      <c r="GE182" s="11">
        <v>334</v>
      </c>
      <c r="GF182" s="12">
        <f t="shared" si="2764"/>
        <v>0.60565723793677206</v>
      </c>
      <c r="GG182" s="11">
        <v>30</v>
      </c>
      <c r="GH182" s="12">
        <f t="shared" si="2765"/>
        <v>8.2417582417582416E-2</v>
      </c>
      <c r="GI182" s="13"/>
      <c r="GJ182" s="11"/>
      <c r="GK182" s="38"/>
      <c r="GL182" s="39"/>
      <c r="GM182" s="10"/>
      <c r="GN182" s="11"/>
      <c r="GO182" s="61">
        <f t="shared" si="2833"/>
        <v>605</v>
      </c>
      <c r="GP182" s="61">
        <f t="shared" si="2834"/>
        <v>55</v>
      </c>
      <c r="GQ182" s="11">
        <v>329</v>
      </c>
      <c r="GR182" s="12">
        <f t="shared" si="2766"/>
        <v>0.60661157024793388</v>
      </c>
      <c r="GS182" s="11">
        <v>38</v>
      </c>
      <c r="GT182" s="12">
        <f t="shared" si="2767"/>
        <v>0.10354223433242507</v>
      </c>
      <c r="GU182" s="13"/>
      <c r="GV182" s="11"/>
      <c r="GW182" s="38"/>
      <c r="GX182" s="39"/>
      <c r="GY182" s="10"/>
      <c r="GZ182" s="11"/>
      <c r="HA182" s="61">
        <f t="shared" si="2835"/>
        <v>78</v>
      </c>
      <c r="HB182" s="61">
        <f t="shared" si="2836"/>
        <v>11</v>
      </c>
      <c r="HC182" s="11">
        <v>41</v>
      </c>
      <c r="HD182" s="12">
        <f t="shared" si="2768"/>
        <v>0.71794871794871795</v>
      </c>
      <c r="HE182" s="11">
        <v>15</v>
      </c>
      <c r="HF182" s="12">
        <f t="shared" si="2769"/>
        <v>0.26785714285714285</v>
      </c>
      <c r="HG182" s="13"/>
      <c r="HH182" s="11"/>
      <c r="HI182" s="38"/>
      <c r="HJ182" s="39"/>
      <c r="HK182" s="10"/>
      <c r="HL182" s="11"/>
      <c r="HM182" s="61">
        <f t="shared" si="2837"/>
        <v>610</v>
      </c>
      <c r="HN182" s="61">
        <f t="shared" si="2838"/>
        <v>53</v>
      </c>
      <c r="HO182" s="11">
        <v>333</v>
      </c>
      <c r="HP182" s="12">
        <f t="shared" si="2770"/>
        <v>0.5901639344262295</v>
      </c>
      <c r="HQ182" s="11">
        <v>27</v>
      </c>
      <c r="HR182" s="12">
        <f t="shared" si="2771"/>
        <v>7.4999999999999997E-2</v>
      </c>
      <c r="HS182" s="13"/>
      <c r="HT182" s="11"/>
      <c r="HU182" s="38"/>
      <c r="HV182" s="39"/>
      <c r="HW182" s="10">
        <v>1</v>
      </c>
      <c r="HX182" s="11"/>
      <c r="HY182" s="61">
        <f t="shared" si="2839"/>
        <v>599</v>
      </c>
      <c r="HZ182" s="61">
        <f t="shared" si="2840"/>
        <v>54</v>
      </c>
      <c r="IA182" s="11">
        <v>330</v>
      </c>
      <c r="IB182" s="12">
        <f t="shared" si="2772"/>
        <v>0.60434056761268784</v>
      </c>
      <c r="IC182" s="11">
        <v>32</v>
      </c>
      <c r="ID182" s="12">
        <f t="shared" si="2773"/>
        <v>8.8397790055248615E-2</v>
      </c>
      <c r="IE182" s="13"/>
      <c r="IF182" s="11"/>
      <c r="IG182" s="38"/>
      <c r="IH182" s="39"/>
      <c r="II182" s="10"/>
      <c r="IJ182" s="11"/>
      <c r="IK182" s="61">
        <f t="shared" si="2841"/>
        <v>603</v>
      </c>
      <c r="IL182" s="61">
        <f t="shared" si="2842"/>
        <v>55</v>
      </c>
      <c r="IM182" s="11">
        <v>338</v>
      </c>
      <c r="IN182" s="12">
        <f t="shared" si="2774"/>
        <v>0.60199004975124382</v>
      </c>
      <c r="IO182" s="11">
        <v>25</v>
      </c>
      <c r="IP182" s="12">
        <f t="shared" si="2775"/>
        <v>6.8870523415977963E-2</v>
      </c>
      <c r="IQ182" s="13"/>
      <c r="IR182" s="11"/>
      <c r="IS182" s="38"/>
      <c r="IT182" s="39"/>
      <c r="IU182" s="10"/>
      <c r="IV182" s="11"/>
      <c r="IW182" s="61">
        <f t="shared" si="2843"/>
        <v>0</v>
      </c>
      <c r="IX182" s="61">
        <f t="shared" si="2844"/>
        <v>0</v>
      </c>
      <c r="IY182" s="11"/>
      <c r="IZ182" s="12" t="e">
        <f t="shared" si="2776"/>
        <v>#DIV/0!</v>
      </c>
      <c r="JA182" s="11"/>
      <c r="JB182" s="12" t="e">
        <f t="shared" si="2777"/>
        <v>#DIV/0!</v>
      </c>
      <c r="JC182" s="13"/>
      <c r="JD182" s="11"/>
      <c r="JE182" s="38"/>
      <c r="JF182" s="39"/>
      <c r="JG182" s="10">
        <f t="shared" si="2778"/>
        <v>8</v>
      </c>
      <c r="JH182" s="14">
        <f t="shared" si="2779"/>
        <v>0</v>
      </c>
      <c r="JI182" s="373">
        <f t="shared" si="2780"/>
        <v>11042</v>
      </c>
      <c r="JJ182" s="11">
        <f t="shared" si="2847"/>
        <v>984</v>
      </c>
      <c r="JK182" s="11">
        <f t="shared" si="2781"/>
        <v>6625</v>
      </c>
      <c r="JL182" s="79">
        <f t="shared" si="2782"/>
        <v>0.59998188733925018</v>
      </c>
      <c r="JM182" s="15">
        <f t="shared" si="2783"/>
        <v>474</v>
      </c>
      <c r="JN182" s="12">
        <f t="shared" si="2784"/>
        <v>7.1547169811320754E-2</v>
      </c>
      <c r="JO182" s="16">
        <v>65.400000000000006</v>
      </c>
      <c r="JP182" s="17">
        <v>6305</v>
      </c>
      <c r="JQ182" s="16">
        <f t="shared" si="2245"/>
        <v>95.169811320754718</v>
      </c>
      <c r="JR182" s="16">
        <v>230</v>
      </c>
      <c r="JS182" s="369">
        <f t="shared" si="2099"/>
        <v>0.48523206751054854</v>
      </c>
      <c r="JT182" s="23"/>
      <c r="JU182" s="399"/>
      <c r="JV182" s="404">
        <f t="shared" si="2786"/>
        <v>0.60157737285830837</v>
      </c>
      <c r="JW182" s="401">
        <f t="shared" si="2787"/>
        <v>0.59089670209866452</v>
      </c>
      <c r="JX182" s="406">
        <f t="shared" si="2788"/>
        <v>0.60741341991341991</v>
      </c>
      <c r="JY182" s="743"/>
      <c r="JZ182" s="690"/>
      <c r="KA182" s="746"/>
      <c r="KB182" s="718">
        <f t="shared" ref="KB182" si="2862">KB173+KB178</f>
        <v>268</v>
      </c>
      <c r="KC182" s="763">
        <f t="shared" ref="KC182" si="2863">KB182/$KB$10</f>
        <v>6.7934093789607103E-2</v>
      </c>
      <c r="KD182" s="714">
        <f t="shared" ref="KD182" si="2864">KD173+KD178</f>
        <v>273</v>
      </c>
      <c r="KE182" s="763">
        <f t="shared" ref="KE182" si="2865">KD182/$KD$10</f>
        <v>6.9254185692541853E-2</v>
      </c>
      <c r="KF182" s="714">
        <f t="shared" ref="KF182" si="2866">KF173+KF178</f>
        <v>251</v>
      </c>
      <c r="KG182" s="770">
        <f t="shared" ref="KG182" si="2867">KF182/$KF$10</f>
        <v>6.3592601976184437E-2</v>
      </c>
      <c r="KH182" s="761" t="s">
        <v>144</v>
      </c>
      <c r="KI182" s="304">
        <f t="shared" si="2795"/>
        <v>2</v>
      </c>
      <c r="KJ182" s="431">
        <f t="shared" ref="KJ182" si="2868">KI182/KB180</f>
        <v>5.4112554112554113E-4</v>
      </c>
      <c r="KK182" s="304">
        <f t="shared" si="2797"/>
        <v>5</v>
      </c>
      <c r="KL182" s="422">
        <f t="shared" ref="KL182" si="2869">KK182/KD180</f>
        <v>1.3575889220743959E-3</v>
      </c>
      <c r="KM182" s="304">
        <f t="shared" si="2799"/>
        <v>1</v>
      </c>
      <c r="KN182" s="422">
        <f>KM182/KF180</f>
        <v>2.6961445133459155E-4</v>
      </c>
    </row>
    <row r="183" spans="1:300" ht="19.5" thickBot="1" x14ac:dyDescent="0.3">
      <c r="A183" s="751"/>
      <c r="B183" s="619">
        <v>45735</v>
      </c>
      <c r="C183" s="26">
        <f>SUM(C176:C182)</f>
        <v>1</v>
      </c>
      <c r="D183" s="27">
        <f>SUM(D176:D182)</f>
        <v>0</v>
      </c>
      <c r="E183" s="27"/>
      <c r="F183" s="27"/>
      <c r="G183" s="27">
        <f>SUM(G176:G182)</f>
        <v>2464</v>
      </c>
      <c r="H183" s="28">
        <f>((G183+I183)/7)/E182</f>
        <v>0.63739995149163231</v>
      </c>
      <c r="I183" s="27">
        <f>SUM(I176:I182)</f>
        <v>164</v>
      </c>
      <c r="J183" s="28">
        <f>(I183/(I183+G183))</f>
        <v>6.2404870624048703E-2</v>
      </c>
      <c r="K183" s="27"/>
      <c r="L183" s="27"/>
      <c r="M183" s="29" t="e">
        <f>M181/M180*100-100</f>
        <v>#DIV/0!</v>
      </c>
      <c r="N183" s="60" t="e">
        <f>N181/N180*100-100</f>
        <v>#DIV/0!</v>
      </c>
      <c r="O183" s="26">
        <f>SUM(O176:O182)</f>
        <v>1</v>
      </c>
      <c r="P183" s="27">
        <f>SUM(P176:P182)</f>
        <v>0</v>
      </c>
      <c r="Q183" s="27"/>
      <c r="R183" s="27"/>
      <c r="S183" s="27">
        <f>SUM(S176:S182)</f>
        <v>2309</v>
      </c>
      <c r="T183" s="28">
        <f>((S183+U183)/7)/Q182</f>
        <v>0.59207683073229289</v>
      </c>
      <c r="U183" s="27">
        <f>SUM(U176:U182)</f>
        <v>157</v>
      </c>
      <c r="V183" s="28">
        <f>(U183/(U183+S183))</f>
        <v>6.3665855636658553E-2</v>
      </c>
      <c r="W183" s="27"/>
      <c r="X183" s="27"/>
      <c r="Y183" s="29" t="e">
        <f>Y181/Y180*100-100</f>
        <v>#DIV/0!</v>
      </c>
      <c r="Z183" s="60" t="e">
        <f>Z181/Z180*100-100</f>
        <v>#DIV/0!</v>
      </c>
      <c r="AA183" s="26">
        <f>SUM(AA176:AA182)</f>
        <v>1</v>
      </c>
      <c r="AB183" s="27">
        <f>SUM(AB176:AB182)</f>
        <v>0</v>
      </c>
      <c r="AC183" s="27"/>
      <c r="AD183" s="27"/>
      <c r="AE183" s="27">
        <f>SUM(AE176:AE182)</f>
        <v>2304</v>
      </c>
      <c r="AF183" s="28">
        <f>((AE183+AG183)/7)/AC182</f>
        <v>0.59659635666347077</v>
      </c>
      <c r="AG183" s="27">
        <f>SUM(AG176:AG182)</f>
        <v>185</v>
      </c>
      <c r="AH183" s="28">
        <f>(AG183/(AG183+AE183))</f>
        <v>7.4327038971474482E-2</v>
      </c>
      <c r="AI183" s="27"/>
      <c r="AJ183" s="27"/>
      <c r="AK183" s="29" t="e">
        <f>AK181/AK180*100-100</f>
        <v>#DIV/0!</v>
      </c>
      <c r="AL183" s="60" t="e">
        <f>AL181/AL180*100-100</f>
        <v>#DIV/0!</v>
      </c>
      <c r="AM183" s="26">
        <f>SUM(AM176:AM182)</f>
        <v>9</v>
      </c>
      <c r="AN183" s="27">
        <f>SUM(AN176:AN182)</f>
        <v>0</v>
      </c>
      <c r="AO183" s="27"/>
      <c r="AP183" s="27"/>
      <c r="AQ183" s="27">
        <f>SUM(AQ176:AQ182)</f>
        <v>416</v>
      </c>
      <c r="AR183" s="28">
        <f>((AQ183+AS183)/7)/AO182</f>
        <v>0.53980370774263897</v>
      </c>
      <c r="AS183" s="27">
        <f>SUM(AS176:AS182)</f>
        <v>79</v>
      </c>
      <c r="AT183" s="28">
        <f>(AS183/(AS183+AQ183))</f>
        <v>0.1595959595959596</v>
      </c>
      <c r="AU183" s="27"/>
      <c r="AV183" s="27"/>
      <c r="AW183" s="29" t="e">
        <f>AW181/AW180*100-100</f>
        <v>#DIV/0!</v>
      </c>
      <c r="AX183" s="60" t="e">
        <f>AX181/AX180*100-100</f>
        <v>#DIV/0!</v>
      </c>
      <c r="AY183" s="26">
        <f>SUM(AY176:AY182)</f>
        <v>1</v>
      </c>
      <c r="AZ183" s="27">
        <f>SUM(AZ176:AZ182)</f>
        <v>0</v>
      </c>
      <c r="BA183" s="27"/>
      <c r="BB183" s="27"/>
      <c r="BC183" s="27">
        <f>SUM(BC176:BC182)</f>
        <v>2449</v>
      </c>
      <c r="BD183" s="28">
        <f>((BC183+BE183)/7)/BA182</f>
        <v>0.62876579203109817</v>
      </c>
      <c r="BE183" s="27">
        <f>SUM(BE176:BE182)</f>
        <v>139</v>
      </c>
      <c r="BF183" s="28">
        <f>(BE183/(BE183+BC183))</f>
        <v>5.3709428129829984E-2</v>
      </c>
      <c r="BG183" s="27"/>
      <c r="BH183" s="27"/>
      <c r="BI183" s="29" t="e">
        <f>BI181/BI180*100-100</f>
        <v>#DIV/0!</v>
      </c>
      <c r="BJ183" s="60" t="e">
        <f>BJ181/BJ180*100-100</f>
        <v>#DIV/0!</v>
      </c>
      <c r="BK183" s="26">
        <f>SUM(BK176:BK182)</f>
        <v>5</v>
      </c>
      <c r="BL183" s="27">
        <f>SUM(BL176:BL182)</f>
        <v>0</v>
      </c>
      <c r="BM183" s="27"/>
      <c r="BN183" s="27"/>
      <c r="BO183" s="27">
        <f>SUM(BO176:BO182)</f>
        <v>2378</v>
      </c>
      <c r="BP183" s="28">
        <f>((BO183+BQ183)/7)/BM182</f>
        <v>0.60126121756002915</v>
      </c>
      <c r="BQ183" s="27">
        <f>SUM(BQ176:BQ182)</f>
        <v>101</v>
      </c>
      <c r="BR183" s="28">
        <f>(BQ183/(BQ183+BO183))</f>
        <v>4.0742234772085516E-2</v>
      </c>
      <c r="BS183" s="27"/>
      <c r="BT183" s="27"/>
      <c r="BU183" s="29" t="e">
        <f>BU181/BU180*100-100</f>
        <v>#DIV/0!</v>
      </c>
      <c r="BV183" s="60" t="e">
        <f>BV181/BV180*100-100</f>
        <v>#DIV/0!</v>
      </c>
      <c r="BW183" s="26">
        <f>SUM(BW176:BW182)</f>
        <v>1</v>
      </c>
      <c r="BX183" s="27">
        <f>SUM(BX176:BX182)</f>
        <v>0</v>
      </c>
      <c r="BY183" s="27"/>
      <c r="BZ183" s="27"/>
      <c r="CA183" s="27">
        <f>SUM(CA176:CA182)</f>
        <v>2301</v>
      </c>
      <c r="CB183" s="28">
        <f>((CA183+CC183)/7)/BY182</f>
        <v>0.61144797477564883</v>
      </c>
      <c r="CC183" s="27">
        <f>SUM(CC176:CC182)</f>
        <v>220</v>
      </c>
      <c r="CD183" s="28">
        <f>(CC183/(CC183+CA183))</f>
        <v>8.7266957556525193E-2</v>
      </c>
      <c r="CE183" s="27"/>
      <c r="CF183" s="27"/>
      <c r="CG183" s="29" t="e">
        <f>CG181/CG180*100-100</f>
        <v>#DIV/0!</v>
      </c>
      <c r="CH183" s="60" t="e">
        <f>CH181/CH180*100-100</f>
        <v>#DIV/0!</v>
      </c>
      <c r="CI183" s="26">
        <f>SUM(CI176:CI182)</f>
        <v>1</v>
      </c>
      <c r="CJ183" s="27">
        <f>SUM(CJ176:CJ182)</f>
        <v>0</v>
      </c>
      <c r="CK183" s="27"/>
      <c r="CL183" s="27"/>
      <c r="CM183" s="27">
        <f>SUM(CM176:CM182)</f>
        <v>2297</v>
      </c>
      <c r="CN183" s="28">
        <f>((CM183+CO183)/7)/CK182</f>
        <v>0.60314728300958942</v>
      </c>
      <c r="CO183" s="27">
        <f>SUM(CO176:CO182)</f>
        <v>156</v>
      </c>
      <c r="CP183" s="28">
        <f>(CO183/(CO183+CM183))</f>
        <v>6.3595597227884229E-2</v>
      </c>
      <c r="CQ183" s="27"/>
      <c r="CR183" s="27"/>
      <c r="CS183" s="29" t="e">
        <f>CS181/CS180*100-100</f>
        <v>#DIV/0!</v>
      </c>
      <c r="CT183" s="60" t="e">
        <f>CT181/CT180*100-100</f>
        <v>#DIV/0!</v>
      </c>
      <c r="CU183" s="26">
        <f>SUM(CU176:CU182)</f>
        <v>6</v>
      </c>
      <c r="CV183" s="27">
        <f>SUM(CV176:CV182)</f>
        <v>0</v>
      </c>
      <c r="CW183" s="27"/>
      <c r="CX183" s="27"/>
      <c r="CY183" s="27">
        <f>SUM(CY176:CY182)</f>
        <v>2267</v>
      </c>
      <c r="CZ183" s="28">
        <f>((CY183+DA183)/7)/CW182</f>
        <v>0.59589041095890416</v>
      </c>
      <c r="DA183" s="27">
        <f>SUM(DA176:DA182)</f>
        <v>169</v>
      </c>
      <c r="DB183" s="28">
        <f>(DA183/(DA183+CY183))</f>
        <v>6.9376026272577995E-2</v>
      </c>
      <c r="DC183" s="27"/>
      <c r="DD183" s="27"/>
      <c r="DE183" s="29" t="e">
        <f>DE181/DE180*100-100</f>
        <v>#DIV/0!</v>
      </c>
      <c r="DF183" s="60" t="e">
        <f>DF181/DF180*100-100</f>
        <v>#DIV/0!</v>
      </c>
      <c r="DG183" s="26">
        <f>SUM(DG176:DG182)</f>
        <v>1</v>
      </c>
      <c r="DH183" s="27">
        <f>SUM(DH176:DH182)</f>
        <v>0</v>
      </c>
      <c r="DI183" s="27"/>
      <c r="DJ183" s="27"/>
      <c r="DK183" s="27">
        <f>SUM(DK176:DK182)</f>
        <v>2221</v>
      </c>
      <c r="DL183" s="28">
        <f>((DK183+DM183)/7)/DI182</f>
        <v>0.57988880831520428</v>
      </c>
      <c r="DM183" s="27">
        <f>SUM(DM176:DM182)</f>
        <v>178</v>
      </c>
      <c r="DN183" s="28">
        <f>(DM183/(DM183+DK183))</f>
        <v>7.4197582325969152E-2</v>
      </c>
      <c r="DO183" s="27"/>
      <c r="DP183" s="27"/>
      <c r="DQ183" s="29" t="e">
        <f>DQ181/DQ180*100-100</f>
        <v>#DIV/0!</v>
      </c>
      <c r="DR183" s="60" t="e">
        <f>DR181/DR180*100-100</f>
        <v>#DIV/0!</v>
      </c>
      <c r="DS183" s="26">
        <f>SUM(DS176:DS182)</f>
        <v>2</v>
      </c>
      <c r="DT183" s="27">
        <f>SUM(DT176:DT182)</f>
        <v>0</v>
      </c>
      <c r="DU183" s="27"/>
      <c r="DV183" s="27"/>
      <c r="DW183" s="27">
        <f>SUM(DW176:DW182)</f>
        <v>483</v>
      </c>
      <c r="DX183" s="28">
        <f>((DW183+DY183)/7)/DU182</f>
        <v>0.51390220517737295</v>
      </c>
      <c r="DY183" s="27">
        <f>SUM(DY176:DY182)</f>
        <v>53</v>
      </c>
      <c r="DZ183" s="28">
        <f>(DY183/(DY183+DW183))</f>
        <v>9.8880597014925367E-2</v>
      </c>
      <c r="EA183" s="27"/>
      <c r="EB183" s="27"/>
      <c r="EC183" s="29" t="e">
        <f>EC181/EC180*100-100</f>
        <v>#DIV/0!</v>
      </c>
      <c r="ED183" s="60" t="e">
        <f>ED181/ED180*100-100</f>
        <v>#DIV/0!</v>
      </c>
      <c r="EE183" s="26">
        <f>SUM(EE176:EE182)</f>
        <v>1</v>
      </c>
      <c r="EF183" s="27">
        <f>SUM(EF176:EF182)</f>
        <v>0</v>
      </c>
      <c r="EG183" s="27"/>
      <c r="EH183" s="27"/>
      <c r="EI183" s="27">
        <f>SUM(EI176:EI182)</f>
        <v>2327</v>
      </c>
      <c r="EJ183" s="28">
        <f>((EI183+EK183)/7)/EG182</f>
        <v>0.59587727708533078</v>
      </c>
      <c r="EK183" s="27">
        <f>SUM(EK176:EK182)</f>
        <v>159</v>
      </c>
      <c r="EL183" s="28">
        <f>(EK183/(EK183+EI183))</f>
        <v>6.3958165728077235E-2</v>
      </c>
      <c r="EM183" s="27"/>
      <c r="EN183" s="27"/>
      <c r="EO183" s="29" t="e">
        <f>EO181/EO180*100-100</f>
        <v>#DIV/0!</v>
      </c>
      <c r="EP183" s="60" t="e">
        <f>EP181/EP180*100-100</f>
        <v>#DIV/0!</v>
      </c>
      <c r="EQ183" s="26">
        <f>SUM(EQ176:EQ182)</f>
        <v>1</v>
      </c>
      <c r="ER183" s="27">
        <f>SUM(ER176:ER182)</f>
        <v>2</v>
      </c>
      <c r="ES183" s="27"/>
      <c r="ET183" s="27"/>
      <c r="EU183" s="27">
        <f>SUM(EU176:EU182)</f>
        <v>2379</v>
      </c>
      <c r="EV183" s="28">
        <f>((EU183+EW183)/7)/ES182</f>
        <v>0.61266568483063322</v>
      </c>
      <c r="EW183" s="27">
        <f>SUM(EW176:EW182)</f>
        <v>117</v>
      </c>
      <c r="EX183" s="28">
        <f>(EW183/(EW183+EU183))</f>
        <v>4.6875E-2</v>
      </c>
      <c r="EY183" s="27"/>
      <c r="EZ183" s="27"/>
      <c r="FA183" s="29" t="e">
        <f>FA181/FA180*100-100</f>
        <v>#DIV/0!</v>
      </c>
      <c r="FB183" s="60" t="e">
        <f>FB181/FB180*100-100</f>
        <v>#DIV/0!</v>
      </c>
      <c r="FC183" s="26">
        <f>SUM(FC176:FC182)</f>
        <v>2</v>
      </c>
      <c r="FD183" s="27">
        <f>SUM(FD176:FD182)</f>
        <v>0</v>
      </c>
      <c r="FE183" s="27"/>
      <c r="FF183" s="27"/>
      <c r="FG183" s="27">
        <f>SUM(FG176:FG182)</f>
        <v>2262</v>
      </c>
      <c r="FH183" s="28">
        <f>((FG183+FI183)/7)/FE182</f>
        <v>0.58581179912237935</v>
      </c>
      <c r="FI183" s="27">
        <f>SUM(FI176:FI182)</f>
        <v>141</v>
      </c>
      <c r="FJ183" s="28">
        <f>(FI183/(FI183+FG183))</f>
        <v>5.8676654182272157E-2</v>
      </c>
      <c r="FK183" s="27"/>
      <c r="FL183" s="27"/>
      <c r="FM183" s="29" t="e">
        <f>FM181/FM180*100-100</f>
        <v>#DIV/0!</v>
      </c>
      <c r="FN183" s="60" t="e">
        <f>FN181/FN180*100-100</f>
        <v>#DIV/0!</v>
      </c>
      <c r="FO183" s="26">
        <f>SUM(FO176:FO182)</f>
        <v>1</v>
      </c>
      <c r="FP183" s="27">
        <f>SUM(FP176:FP182)</f>
        <v>1</v>
      </c>
      <c r="FQ183" s="27"/>
      <c r="FR183" s="27"/>
      <c r="FS183" s="27">
        <f>SUM(FS176:FS182)</f>
        <v>2327</v>
      </c>
      <c r="FT183" s="28">
        <f>((FS183+FU183)/7)/FQ182</f>
        <v>0.60499999999999998</v>
      </c>
      <c r="FU183" s="27">
        <f>SUM(FU176:FU182)</f>
        <v>214</v>
      </c>
      <c r="FV183" s="28">
        <f>(FU183/(FU183+FS183))</f>
        <v>8.4218811491538759E-2</v>
      </c>
      <c r="FW183" s="27"/>
      <c r="FX183" s="27"/>
      <c r="FY183" s="29" t="e">
        <f>FY181/FY180*100-100</f>
        <v>#DIV/0!</v>
      </c>
      <c r="FZ183" s="60" t="e">
        <f>FZ181/FZ180*100-100</f>
        <v>#DIV/0!</v>
      </c>
      <c r="GA183" s="26">
        <f>SUM(GA176:GA182)</f>
        <v>0</v>
      </c>
      <c r="GB183" s="27">
        <f>SUM(GB176:GB182)</f>
        <v>0</v>
      </c>
      <c r="GC183" s="27"/>
      <c r="GD183" s="27"/>
      <c r="GE183" s="27">
        <f>SUM(GE176:GE182)</f>
        <v>2441</v>
      </c>
      <c r="GF183" s="28">
        <f>((GE183+GG183)/7)/GC182</f>
        <v>0.61587829807463756</v>
      </c>
      <c r="GG183" s="27">
        <f>SUM(GG176:GG182)</f>
        <v>150</v>
      </c>
      <c r="GH183" s="28">
        <f>(GG183/(GG183+GE183))</f>
        <v>5.7892705519104595E-2</v>
      </c>
      <c r="GI183" s="27"/>
      <c r="GJ183" s="27"/>
      <c r="GK183" s="29" t="e">
        <f>GK181/GK180*100-100</f>
        <v>#DIV/0!</v>
      </c>
      <c r="GL183" s="60" t="e">
        <f>GL181/GL180*100-100</f>
        <v>#DIV/0!</v>
      </c>
      <c r="GM183" s="26">
        <f>SUM(GM176:GM182)</f>
        <v>1</v>
      </c>
      <c r="GN183" s="27">
        <f>SUM(GN176:GN182)</f>
        <v>0</v>
      </c>
      <c r="GO183" s="27"/>
      <c r="GP183" s="27"/>
      <c r="GQ183" s="27">
        <f>SUM(GQ176:GQ182)</f>
        <v>2438</v>
      </c>
      <c r="GR183" s="28">
        <f>((GQ183+GS183)/7)/GO182</f>
        <v>0.61629279811097992</v>
      </c>
      <c r="GS183" s="27">
        <f>SUM(GS176:GS182)</f>
        <v>172</v>
      </c>
      <c r="GT183" s="28">
        <f>(GS183/(GS183+GQ183))</f>
        <v>6.5900383141762456E-2</v>
      </c>
      <c r="GU183" s="27"/>
      <c r="GV183" s="27"/>
      <c r="GW183" s="29" t="e">
        <f>GW181/GW180*100-100</f>
        <v>#DIV/0!</v>
      </c>
      <c r="GX183" s="60" t="e">
        <f>GX181/GX180*100-100</f>
        <v>#DIV/0!</v>
      </c>
      <c r="GY183" s="26">
        <f>SUM(GY176:GY182)</f>
        <v>9</v>
      </c>
      <c r="GZ183" s="27">
        <f>SUM(GZ176:GZ182)</f>
        <v>0</v>
      </c>
      <c r="HA183" s="27"/>
      <c r="HB183" s="27"/>
      <c r="HC183" s="27">
        <f>SUM(HC176:HC182)</f>
        <v>289</v>
      </c>
      <c r="HD183" s="28">
        <f>((HC183+HE183)/7)/HA182</f>
        <v>0.70146520146520153</v>
      </c>
      <c r="HE183" s="27">
        <f>SUM(HE176:HE182)</f>
        <v>94</v>
      </c>
      <c r="HF183" s="28">
        <f>(HE183/(HE183+HC183))</f>
        <v>0.24543080939947781</v>
      </c>
      <c r="HG183" s="27"/>
      <c r="HH183" s="27"/>
      <c r="HI183" s="29" t="e">
        <f>HI181/HI180*100-100</f>
        <v>#DIV/0!</v>
      </c>
      <c r="HJ183" s="60" t="e">
        <f>HJ181/HJ180*100-100</f>
        <v>#DIV/0!</v>
      </c>
      <c r="HK183" s="26">
        <f>SUM(HK176:HK182)</f>
        <v>0</v>
      </c>
      <c r="HL183" s="27">
        <f>SUM(HL176:HL182)</f>
        <v>1</v>
      </c>
      <c r="HM183" s="27"/>
      <c r="HN183" s="27"/>
      <c r="HO183" s="27">
        <f>SUM(HO176:HO182)</f>
        <v>2379</v>
      </c>
      <c r="HP183" s="28">
        <f>((HO183+HQ183)/7)/HM182</f>
        <v>0.59555035128805622</v>
      </c>
      <c r="HQ183" s="27">
        <f>SUM(HQ176:HQ182)</f>
        <v>164</v>
      </c>
      <c r="HR183" s="28">
        <f>(HQ183/(HQ183+HO183))</f>
        <v>6.4490758946126617E-2</v>
      </c>
      <c r="HS183" s="27"/>
      <c r="HT183" s="27"/>
      <c r="HU183" s="29" t="e">
        <f>HU181/HU180*100-100</f>
        <v>#DIV/0!</v>
      </c>
      <c r="HV183" s="60" t="e">
        <f>HV181/HV180*100-100</f>
        <v>#DIV/0!</v>
      </c>
      <c r="HW183" s="26">
        <f>SUM(HW176:HW182)</f>
        <v>2</v>
      </c>
      <c r="HX183" s="27">
        <f>SUM(HX176:HX182)</f>
        <v>0</v>
      </c>
      <c r="HY183" s="27"/>
      <c r="HZ183" s="27"/>
      <c r="IA183" s="27">
        <f>SUM(IA176:IA182)</f>
        <v>2440</v>
      </c>
      <c r="IB183" s="28">
        <f>((IA183+IC183)/7)/HY182</f>
        <v>0.62270450751252082</v>
      </c>
      <c r="IC183" s="27">
        <f>SUM(IC176:IC182)</f>
        <v>171</v>
      </c>
      <c r="ID183" s="28">
        <f>(IC183/(IC183+IA183))</f>
        <v>6.5492148602068173E-2</v>
      </c>
      <c r="IE183" s="27"/>
      <c r="IF183" s="27"/>
      <c r="IG183" s="29" t="e">
        <f>IG181/IG180*100-100</f>
        <v>#DIV/0!</v>
      </c>
      <c r="IH183" s="60" t="e">
        <f>IH181/IH180*100-100</f>
        <v>#DIV/0!</v>
      </c>
      <c r="II183" s="26">
        <f>SUM(II176:II182)</f>
        <v>0</v>
      </c>
      <c r="IJ183" s="27">
        <f>SUM(IJ176:IJ182)</f>
        <v>0</v>
      </c>
      <c r="IK183" s="27"/>
      <c r="IL183" s="27"/>
      <c r="IM183" s="27">
        <f>SUM(IM176:IM182)</f>
        <v>2310</v>
      </c>
      <c r="IN183" s="28">
        <f>((IM183+IO183)/7)/IK182</f>
        <v>0.58682776593224351</v>
      </c>
      <c r="IO183" s="27">
        <f>SUM(IO176:IO182)</f>
        <v>167</v>
      </c>
      <c r="IP183" s="28">
        <f>(IO183/(IO183+IM183))</f>
        <v>6.7420266451352448E-2</v>
      </c>
      <c r="IQ183" s="27"/>
      <c r="IR183" s="27"/>
      <c r="IS183" s="29" t="e">
        <f>IS181/IS180*100-100</f>
        <v>#DIV/0!</v>
      </c>
      <c r="IT183" s="60" t="e">
        <f>IT181/IT180*100-100</f>
        <v>#DIV/0!</v>
      </c>
      <c r="IU183" s="26">
        <f>SUM(IU176:IU182)</f>
        <v>0</v>
      </c>
      <c r="IV183" s="27">
        <f>SUM(IV176:IV182)</f>
        <v>0</v>
      </c>
      <c r="IW183" s="27"/>
      <c r="IX183" s="27"/>
      <c r="IY183" s="27">
        <f>SUM(IY176:IY182)</f>
        <v>0</v>
      </c>
      <c r="IZ183" s="28" t="e">
        <f>((IY183+JA183)/7)/IW182</f>
        <v>#DIV/0!</v>
      </c>
      <c r="JA183" s="27">
        <f>SUM(JA176:JA182)</f>
        <v>0</v>
      </c>
      <c r="JB183" s="28" t="e">
        <f>(JA183/(JA183+IY183))</f>
        <v>#DIV/0!</v>
      </c>
      <c r="JC183" s="27"/>
      <c r="JD183" s="27"/>
      <c r="JE183" s="29" t="e">
        <f>JE181/JE180*100-100</f>
        <v>#DIV/0!</v>
      </c>
      <c r="JF183" s="60" t="e">
        <f>JF181/JF180*100-100</f>
        <v>#DIV/0!</v>
      </c>
      <c r="JG183" s="26">
        <f t="shared" si="2778"/>
        <v>46</v>
      </c>
      <c r="JH183" s="443">
        <f t="shared" si="2779"/>
        <v>4</v>
      </c>
      <c r="JI183" s="378">
        <f t="shared" ref="JI183:JJ183" si="2870">SUM(JI175:JI182)</f>
        <v>77432</v>
      </c>
      <c r="JJ183" s="27">
        <f t="shared" si="2870"/>
        <v>6900</v>
      </c>
      <c r="JK183" s="27">
        <f t="shared" si="2781"/>
        <v>46631</v>
      </c>
      <c r="JL183" s="80">
        <f t="shared" si="2782"/>
        <v>0.60221872094224616</v>
      </c>
      <c r="JM183" s="15">
        <f t="shared" si="2783"/>
        <v>3150</v>
      </c>
      <c r="JN183" s="48">
        <f t="shared" si="2784"/>
        <v>6.7551628744826397E-2</v>
      </c>
      <c r="JO183" s="49">
        <f t="shared" ref="JO183" si="2871">SUM(JO176:JO182)/7</f>
        <v>64.98571428571428</v>
      </c>
      <c r="JP183" s="50">
        <f t="shared" ref="JP183" si="2872">SUM(JP176:JP182)</f>
        <v>44907</v>
      </c>
      <c r="JQ183" s="397">
        <f t="shared" si="2245"/>
        <v>96.302888636314904</v>
      </c>
      <c r="JR183" s="50">
        <f t="shared" ref="JR183" si="2873">SUM(JR176:JR182)</f>
        <v>1395</v>
      </c>
      <c r="JS183" s="370">
        <f t="shared" si="2099"/>
        <v>0.44285714285714284</v>
      </c>
      <c r="JT183" s="58" t="e">
        <f t="shared" ref="JT183:JU183" si="2874">JT181/JT180*100-100</f>
        <v>#DIV/0!</v>
      </c>
      <c r="JU183" s="318" t="e">
        <f t="shared" si="2874"/>
        <v>#DIV/0!</v>
      </c>
      <c r="JV183" s="410">
        <f t="shared" ref="JV183" si="2875">SUM(G183,I183,S183,U183,AE183,AG183,AQ183,AS183,BC183,BE183,BO183,BQ183,CA183,CC183)/7/SUM(E182,Q182,AC182,AO182,BA182,BM182,BY182)</f>
        <v>0.60864835463693223</v>
      </c>
      <c r="JW183" s="411">
        <f t="shared" ref="JW183" si="2876">SUM(CM183,CO183,CY183,DA183,DK183,DM183,DW183,DY183,EI183,EK183,EU183,EW183,FG183,FI183)/7/SUM(CK182,CW182,DI182,DU182,EG182,ES182,FE182)</f>
        <v>0.59218159872289067</v>
      </c>
      <c r="JX183" s="412">
        <f t="shared" ref="JX183" si="2877">SUM(FS183,FU183,GE183,GG183,GQ183,GS183,HC183,HE183,HO183,HQ183,IA183,IC183,IM183,IO183,)/7/SUM(FQ182,GC182,GO182,HA182,HM182,HY182,IK182)</f>
        <v>0.60899814471243041</v>
      </c>
      <c r="JY183" s="744"/>
      <c r="JZ183" s="691"/>
      <c r="KA183" s="747"/>
      <c r="KB183" s="762"/>
      <c r="KC183" s="764"/>
      <c r="KD183" s="769"/>
      <c r="KE183" s="764"/>
      <c r="KF183" s="769"/>
      <c r="KG183" s="771"/>
      <c r="KH183" s="772"/>
      <c r="KI183" s="418">
        <f t="shared" ref="KI183" si="2878">SUM(KI176:KI182)</f>
        <v>18</v>
      </c>
      <c r="KJ183" s="432">
        <f t="shared" ref="KJ183" si="2879">KI183/KB180</f>
        <v>4.87012987012987E-3</v>
      </c>
      <c r="KK183" s="418">
        <f t="shared" ref="KK183" si="2880">SUM(KK176:KK182)</f>
        <v>14</v>
      </c>
      <c r="KL183" s="426">
        <f t="shared" ref="KL183" si="2881">KK183/KD180</f>
        <v>3.8012489818083084E-3</v>
      </c>
      <c r="KM183" s="418">
        <f t="shared" ref="KM183" si="2882">SUM(KM176:KM182)</f>
        <v>13</v>
      </c>
      <c r="KN183" s="426">
        <f>KM183/KF180</f>
        <v>3.5049878673496901E-3</v>
      </c>
    </row>
    <row r="184" spans="1:300" ht="21.75" thickBot="1" x14ac:dyDescent="0.3">
      <c r="A184" s="52"/>
      <c r="B184" s="437"/>
      <c r="C184" s="40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2"/>
      <c r="O184" s="40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2"/>
      <c r="AA184" s="40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2"/>
      <c r="AM184" s="40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2"/>
      <c r="AY184" s="40"/>
      <c r="AZ184" s="41"/>
      <c r="BA184" s="41"/>
      <c r="BB184" s="41"/>
      <c r="BC184" s="41"/>
      <c r="BD184" s="41"/>
      <c r="BE184" s="41"/>
      <c r="BF184" s="41"/>
      <c r="BG184" s="41"/>
      <c r="BH184" s="41"/>
      <c r="BI184" s="41"/>
      <c r="BJ184" s="42"/>
      <c r="BK184" s="40"/>
      <c r="BL184" s="41"/>
      <c r="BM184" s="41"/>
      <c r="BN184" s="41"/>
      <c r="BO184" s="41"/>
      <c r="BP184" s="41"/>
      <c r="BQ184" s="41"/>
      <c r="BR184" s="41"/>
      <c r="BS184" s="41"/>
      <c r="BT184" s="41"/>
      <c r="BU184" s="41"/>
      <c r="BV184" s="42"/>
      <c r="BW184" s="40"/>
      <c r="BX184" s="41"/>
      <c r="BY184" s="41"/>
      <c r="BZ184" s="41"/>
      <c r="CA184" s="41"/>
      <c r="CB184" s="41"/>
      <c r="CC184" s="41"/>
      <c r="CD184" s="41"/>
      <c r="CE184" s="41"/>
      <c r="CF184" s="41"/>
      <c r="CG184" s="41"/>
      <c r="CH184" s="42"/>
      <c r="CI184" s="40"/>
      <c r="CJ184" s="41"/>
      <c r="CK184" s="41"/>
      <c r="CL184" s="41"/>
      <c r="CM184" s="41"/>
      <c r="CN184" s="41"/>
      <c r="CO184" s="41"/>
      <c r="CP184" s="41"/>
      <c r="CQ184" s="41"/>
      <c r="CR184" s="41"/>
      <c r="CS184" s="41"/>
      <c r="CT184" s="42"/>
      <c r="CU184" s="40"/>
      <c r="CV184" s="41"/>
      <c r="CW184" s="41"/>
      <c r="CX184" s="41"/>
      <c r="CY184" s="41"/>
      <c r="CZ184" s="41"/>
      <c r="DA184" s="41"/>
      <c r="DB184" s="41"/>
      <c r="DC184" s="41"/>
      <c r="DD184" s="41"/>
      <c r="DE184" s="41"/>
      <c r="DF184" s="42"/>
      <c r="DG184" s="40"/>
      <c r="DH184" s="41"/>
      <c r="DI184" s="41"/>
      <c r="DJ184" s="41"/>
      <c r="DK184" s="41"/>
      <c r="DL184" s="41"/>
      <c r="DM184" s="41"/>
      <c r="DN184" s="41"/>
      <c r="DO184" s="41"/>
      <c r="DP184" s="41"/>
      <c r="DQ184" s="41"/>
      <c r="DR184" s="42"/>
      <c r="DS184" s="40"/>
      <c r="DT184" s="41"/>
      <c r="DU184" s="41"/>
      <c r="DV184" s="41"/>
      <c r="DW184" s="41"/>
      <c r="DX184" s="41"/>
      <c r="DY184" s="41"/>
      <c r="DZ184" s="41"/>
      <c r="EA184" s="41"/>
      <c r="EB184" s="41"/>
      <c r="EC184" s="41"/>
      <c r="ED184" s="42"/>
      <c r="EE184" s="40"/>
      <c r="EF184" s="41"/>
      <c r="EG184" s="41"/>
      <c r="EH184" s="41"/>
      <c r="EI184" s="41"/>
      <c r="EJ184" s="41"/>
      <c r="EK184" s="41"/>
      <c r="EL184" s="41"/>
      <c r="EM184" s="41"/>
      <c r="EN184" s="41"/>
      <c r="EO184" s="41"/>
      <c r="EP184" s="42"/>
      <c r="EQ184" s="40"/>
      <c r="ER184" s="41"/>
      <c r="ES184" s="41"/>
      <c r="ET184" s="41"/>
      <c r="EU184" s="41"/>
      <c r="EV184" s="41"/>
      <c r="EW184" s="41"/>
      <c r="EX184" s="41"/>
      <c r="EY184" s="41"/>
      <c r="EZ184" s="41"/>
      <c r="FA184" s="41"/>
      <c r="FB184" s="42"/>
      <c r="FC184" s="40"/>
      <c r="FD184" s="41"/>
      <c r="FE184" s="41"/>
      <c r="FF184" s="41"/>
      <c r="FG184" s="41"/>
      <c r="FH184" s="41"/>
      <c r="FI184" s="41"/>
      <c r="FJ184" s="41"/>
      <c r="FK184" s="41"/>
      <c r="FL184" s="41"/>
      <c r="FM184" s="41"/>
      <c r="FN184" s="42"/>
      <c r="FO184" s="40"/>
      <c r="FP184" s="41"/>
      <c r="FQ184" s="41"/>
      <c r="FR184" s="41"/>
      <c r="FS184" s="41"/>
      <c r="FT184" s="41"/>
      <c r="FU184" s="41"/>
      <c r="FV184" s="41"/>
      <c r="FW184" s="41"/>
      <c r="FX184" s="41"/>
      <c r="FY184" s="41"/>
      <c r="FZ184" s="42"/>
      <c r="GA184" s="40"/>
      <c r="GB184" s="41"/>
      <c r="GC184" s="41"/>
      <c r="GD184" s="41"/>
      <c r="GE184" s="41"/>
      <c r="GF184" s="41"/>
      <c r="GG184" s="41"/>
      <c r="GH184" s="41"/>
      <c r="GI184" s="41"/>
      <c r="GJ184" s="41"/>
      <c r="GK184" s="41"/>
      <c r="GL184" s="42"/>
      <c r="GM184" s="40"/>
      <c r="GN184" s="41"/>
      <c r="GO184" s="41"/>
      <c r="GP184" s="41"/>
      <c r="GQ184" s="41"/>
      <c r="GR184" s="41"/>
      <c r="GS184" s="41"/>
      <c r="GT184" s="41"/>
      <c r="GU184" s="41"/>
      <c r="GV184" s="41"/>
      <c r="GW184" s="41"/>
      <c r="GX184" s="42"/>
      <c r="GY184" s="40"/>
      <c r="GZ184" s="41"/>
      <c r="HA184" s="41"/>
      <c r="HB184" s="41"/>
      <c r="HC184" s="41"/>
      <c r="HD184" s="41"/>
      <c r="HE184" s="41"/>
      <c r="HF184" s="41"/>
      <c r="HG184" s="41"/>
      <c r="HH184" s="41"/>
      <c r="HI184" s="41"/>
      <c r="HJ184" s="42"/>
      <c r="HK184" s="40"/>
      <c r="HL184" s="41"/>
      <c r="HM184" s="41"/>
      <c r="HN184" s="41"/>
      <c r="HO184" s="41"/>
      <c r="HP184" s="41"/>
      <c r="HQ184" s="41"/>
      <c r="HR184" s="41"/>
      <c r="HS184" s="41"/>
      <c r="HT184" s="41"/>
      <c r="HU184" s="41"/>
      <c r="HV184" s="42"/>
      <c r="HW184" s="40"/>
      <c r="HX184" s="41"/>
      <c r="HY184" s="41"/>
      <c r="HZ184" s="41"/>
      <c r="IA184" s="41"/>
      <c r="IB184" s="41"/>
      <c r="IC184" s="41"/>
      <c r="ID184" s="41"/>
      <c r="IE184" s="41"/>
      <c r="IF184" s="41"/>
      <c r="IG184" s="41"/>
      <c r="IH184" s="42"/>
      <c r="II184" s="40"/>
      <c r="IJ184" s="41"/>
      <c r="IK184" s="41"/>
      <c r="IL184" s="41"/>
      <c r="IM184" s="41"/>
      <c r="IN184" s="41"/>
      <c r="IO184" s="41"/>
      <c r="IP184" s="41"/>
      <c r="IQ184" s="41"/>
      <c r="IR184" s="41"/>
      <c r="IS184" s="41"/>
      <c r="IT184" s="42"/>
      <c r="IU184" s="40"/>
      <c r="IV184" s="41"/>
      <c r="IW184" s="41"/>
      <c r="IX184" s="41"/>
      <c r="IY184" s="41"/>
      <c r="IZ184" s="41"/>
      <c r="JA184" s="41"/>
      <c r="JB184" s="41"/>
      <c r="JC184" s="41"/>
      <c r="JD184" s="41"/>
      <c r="JE184" s="41"/>
      <c r="JF184" s="42"/>
      <c r="JG184" s="444">
        <f t="shared" ref="JG184" si="2883">JG183/JI176</f>
        <v>4.151999277913169E-3</v>
      </c>
      <c r="JH184" s="445">
        <f t="shared" ref="JH184" si="2884">JH183/JJ173</f>
        <v>4.048582995951417E-3</v>
      </c>
      <c r="JI184" s="3"/>
      <c r="JJ184" s="4"/>
      <c r="JK184" s="4"/>
      <c r="JL184" s="374"/>
      <c r="JM184" s="4"/>
      <c r="JN184" s="4"/>
      <c r="JO184" s="4"/>
      <c r="JP184" s="375"/>
      <c r="JQ184" s="4"/>
      <c r="JR184" s="4"/>
      <c r="JS184" s="376"/>
      <c r="JT184" s="4"/>
      <c r="JU184" s="400"/>
      <c r="JV184" s="701"/>
      <c r="JW184" s="702"/>
      <c r="JX184" s="703"/>
      <c r="JY184" s="639"/>
      <c r="JZ184" s="640"/>
      <c r="KA184" s="641"/>
      <c r="KB184" s="752"/>
      <c r="KC184" s="753"/>
      <c r="KD184" s="753"/>
      <c r="KE184" s="753"/>
      <c r="KF184" s="753"/>
      <c r="KG184" s="753"/>
      <c r="KH184" s="754"/>
      <c r="KI184" s="416"/>
      <c r="KJ184" s="420"/>
      <c r="KK184" s="416"/>
      <c r="KL184" s="417"/>
      <c r="KM184" s="416"/>
      <c r="KN184" s="417"/>
    </row>
    <row r="185" spans="1:300" x14ac:dyDescent="0.25">
      <c r="A185" s="736">
        <v>45</v>
      </c>
      <c r="B185" s="435">
        <f>B182+1</f>
        <v>45736</v>
      </c>
      <c r="C185" s="32"/>
      <c r="D185" s="33"/>
      <c r="E185" s="33">
        <f>E182-C185</f>
        <v>589</v>
      </c>
      <c r="F185" s="33">
        <f>F182-D185</f>
        <v>54</v>
      </c>
      <c r="G185" s="33">
        <v>357</v>
      </c>
      <c r="H185" s="34">
        <f t="shared" ref="H185:H191" si="2885">((G185+I185)/E185)</f>
        <v>0.64516129032258063</v>
      </c>
      <c r="I185" s="33">
        <v>23</v>
      </c>
      <c r="J185" s="34">
        <f t="shared" ref="J185:J191" si="2886">I185/(G185+I185)</f>
        <v>6.0526315789473685E-2</v>
      </c>
      <c r="K185" s="35"/>
      <c r="L185" s="33"/>
      <c r="M185" s="33"/>
      <c r="N185" s="36"/>
      <c r="O185" s="32"/>
      <c r="P185" s="33"/>
      <c r="Q185" s="33">
        <f>Q182-O185</f>
        <v>595</v>
      </c>
      <c r="R185" s="33">
        <f>R182-P185</f>
        <v>55</v>
      </c>
      <c r="S185" s="33">
        <v>333</v>
      </c>
      <c r="T185" s="34">
        <f t="shared" ref="T185:T191" si="2887">((S185+U185)/Q185)</f>
        <v>0.60168067226890753</v>
      </c>
      <c r="U185" s="33">
        <v>25</v>
      </c>
      <c r="V185" s="34">
        <f t="shared" ref="V185:V191" si="2888">U185/(S185+U185)</f>
        <v>6.9832402234636867E-2</v>
      </c>
      <c r="W185" s="35"/>
      <c r="X185" s="33"/>
      <c r="Y185" s="33"/>
      <c r="Z185" s="36"/>
      <c r="AA185" s="32"/>
      <c r="AB185" s="33"/>
      <c r="AC185" s="33">
        <f>AC182-AA185</f>
        <v>596</v>
      </c>
      <c r="AD185" s="33">
        <f>AD182-AB185</f>
        <v>54</v>
      </c>
      <c r="AE185" s="33">
        <v>339</v>
      </c>
      <c r="AF185" s="12">
        <f t="shared" ref="AF185:AF191" si="2889">((AE185+AG185)/AC185)</f>
        <v>0.61241610738255037</v>
      </c>
      <c r="AG185" s="33">
        <v>26</v>
      </c>
      <c r="AH185" s="34">
        <f t="shared" ref="AH185:AH191" si="2890">AG185/(AE185+AG185)</f>
        <v>7.1232876712328766E-2</v>
      </c>
      <c r="AI185" s="35"/>
      <c r="AJ185" s="33"/>
      <c r="AK185" s="33"/>
      <c r="AL185" s="36"/>
      <c r="AM185" s="32"/>
      <c r="AN185" s="33"/>
      <c r="AO185" s="33">
        <f>AO182-AM185</f>
        <v>131</v>
      </c>
      <c r="AP185" s="33">
        <f>AP182-AN185</f>
        <v>13</v>
      </c>
      <c r="AQ185" s="33">
        <v>62</v>
      </c>
      <c r="AR185" s="34">
        <f t="shared" ref="AR185:AR191" si="2891">((AQ185+AS185)/AO185)</f>
        <v>0.56488549618320616</v>
      </c>
      <c r="AS185" s="33">
        <v>12</v>
      </c>
      <c r="AT185" s="34">
        <f t="shared" ref="AT185:AT191" si="2892">AS185/(AQ185+AS185)</f>
        <v>0.16216216216216217</v>
      </c>
      <c r="AU185" s="35"/>
      <c r="AV185" s="33"/>
      <c r="AW185" s="33"/>
      <c r="AX185" s="36"/>
      <c r="AY185" s="32"/>
      <c r="AZ185" s="33"/>
      <c r="BA185" s="33">
        <f>BA182-AY185</f>
        <v>588</v>
      </c>
      <c r="BB185" s="33">
        <f>BB182-AZ185</f>
        <v>55</v>
      </c>
      <c r="BC185" s="33">
        <v>354</v>
      </c>
      <c r="BD185" s="34">
        <f t="shared" ref="BD185:BD191" si="2893">((BC185+BE185)/BA185)</f>
        <v>0.61904761904761907</v>
      </c>
      <c r="BE185" s="33">
        <v>10</v>
      </c>
      <c r="BF185" s="34">
        <f t="shared" ref="BF185:BF191" si="2894">BE185/(BC185+BE185)</f>
        <v>2.7472527472527472E-2</v>
      </c>
      <c r="BG185" s="35"/>
      <c r="BH185" s="33"/>
      <c r="BI185" s="33"/>
      <c r="BJ185" s="36"/>
      <c r="BK185" s="32"/>
      <c r="BL185" s="33"/>
      <c r="BM185" s="33">
        <f>BM182-BK185</f>
        <v>589</v>
      </c>
      <c r="BN185" s="33">
        <f>BN182-BL185</f>
        <v>53</v>
      </c>
      <c r="BO185" s="33">
        <v>332</v>
      </c>
      <c r="BP185" s="34">
        <f t="shared" ref="BP185:BP191" si="2895">((BO185+BQ185)/BM185)</f>
        <v>0.58064516129032262</v>
      </c>
      <c r="BQ185" s="33">
        <v>10</v>
      </c>
      <c r="BR185" s="34">
        <f t="shared" ref="BR185:BR191" si="2896">BQ185/(BO185+BQ185)</f>
        <v>2.9239766081871343E-2</v>
      </c>
      <c r="BS185" s="35"/>
      <c r="BT185" s="33"/>
      <c r="BU185" s="33"/>
      <c r="BV185" s="36"/>
      <c r="BW185" s="32"/>
      <c r="BX185" s="33"/>
      <c r="BY185" s="33">
        <f>BY182-BW185</f>
        <v>589</v>
      </c>
      <c r="BZ185" s="33">
        <f>BZ182-BX185</f>
        <v>55</v>
      </c>
      <c r="CA185" s="33">
        <v>340</v>
      </c>
      <c r="CB185" s="34">
        <f t="shared" ref="CB185:CB191" si="2897">((CA185+CC185)/BY185)</f>
        <v>0.6417657045840407</v>
      </c>
      <c r="CC185" s="33">
        <v>38</v>
      </c>
      <c r="CD185" s="34">
        <f t="shared" ref="CD185:CD191" si="2898">CC185/(CA185+CC185)</f>
        <v>0.10052910052910052</v>
      </c>
      <c r="CE185" s="35"/>
      <c r="CF185" s="33"/>
      <c r="CG185" s="33"/>
      <c r="CH185" s="36"/>
      <c r="CI185" s="32"/>
      <c r="CJ185" s="33"/>
      <c r="CK185" s="33">
        <f>CK182-CI185</f>
        <v>581</v>
      </c>
      <c r="CL185" s="33">
        <f>CL182-CJ185</f>
        <v>51</v>
      </c>
      <c r="CM185" s="33">
        <v>328</v>
      </c>
      <c r="CN185" s="34">
        <f t="shared" ref="CN185:CN191" si="2899">((CM185+CO185)/CK185)</f>
        <v>0.61273666092943202</v>
      </c>
      <c r="CO185" s="33">
        <v>28</v>
      </c>
      <c r="CP185" s="34">
        <f t="shared" ref="CP185:CP191" si="2900">CO185/(CM185+CO185)</f>
        <v>7.8651685393258425E-2</v>
      </c>
      <c r="CQ185" s="35"/>
      <c r="CR185" s="33"/>
      <c r="CS185" s="33"/>
      <c r="CT185" s="36"/>
      <c r="CU185" s="32">
        <v>1</v>
      </c>
      <c r="CV185" s="33"/>
      <c r="CW185" s="33">
        <f>CW182-CU185</f>
        <v>583</v>
      </c>
      <c r="CX185" s="33">
        <f>CX182-CV185</f>
        <v>49</v>
      </c>
      <c r="CY185" s="33">
        <v>332</v>
      </c>
      <c r="CZ185" s="34">
        <f t="shared" ref="CZ185:CZ191" si="2901">((CY185+DA185)/CW185)</f>
        <v>0.60720411663807894</v>
      </c>
      <c r="DA185" s="33">
        <v>22</v>
      </c>
      <c r="DB185" s="34">
        <f t="shared" ref="DB185:DB191" si="2902">DA185/(CY185+DA185)</f>
        <v>6.2146892655367235E-2</v>
      </c>
      <c r="DC185" s="35"/>
      <c r="DD185" s="33"/>
      <c r="DE185" s="33"/>
      <c r="DF185" s="36"/>
      <c r="DG185" s="32"/>
      <c r="DH185" s="33"/>
      <c r="DI185" s="33">
        <f>DI182-DG185</f>
        <v>591</v>
      </c>
      <c r="DJ185" s="33">
        <f>DJ182-DH185</f>
        <v>50</v>
      </c>
      <c r="DK185" s="33">
        <v>334</v>
      </c>
      <c r="DL185" s="34">
        <f t="shared" ref="DL185:DL191" si="2903">((DK185+DM185)/DI185)</f>
        <v>0.6091370558375635</v>
      </c>
      <c r="DM185" s="33">
        <v>26</v>
      </c>
      <c r="DN185" s="34">
        <f t="shared" ref="DN185:DN191" si="2904">DM185/(DK185+DM185)</f>
        <v>7.2222222222222215E-2</v>
      </c>
      <c r="DO185" s="35"/>
      <c r="DP185" s="33"/>
      <c r="DQ185" s="33"/>
      <c r="DR185" s="36"/>
      <c r="DS185" s="32">
        <v>1</v>
      </c>
      <c r="DT185" s="33"/>
      <c r="DU185" s="33">
        <f>DU182-DS185</f>
        <v>148</v>
      </c>
      <c r="DV185" s="33">
        <f>DV182-DT185</f>
        <v>7</v>
      </c>
      <c r="DW185" s="33">
        <v>71</v>
      </c>
      <c r="DX185" s="34">
        <f t="shared" ref="DX185:DX191" si="2905">((DW185+DY185)/DU185)</f>
        <v>0.53378378378378377</v>
      </c>
      <c r="DY185" s="33">
        <v>8</v>
      </c>
      <c r="DZ185" s="34">
        <f t="shared" ref="DZ185:DZ191" si="2906">DY185/(DW185+DY185)</f>
        <v>0.10126582278481013</v>
      </c>
      <c r="EA185" s="35"/>
      <c r="EB185" s="33"/>
      <c r="EC185" s="33"/>
      <c r="ED185" s="36"/>
      <c r="EE185" s="32"/>
      <c r="EF185" s="33"/>
      <c r="EG185" s="33">
        <f>EG182-EE185</f>
        <v>596</v>
      </c>
      <c r="EH185" s="33">
        <f>EH182-EF185</f>
        <v>51</v>
      </c>
      <c r="EI185" s="33">
        <v>341</v>
      </c>
      <c r="EJ185" s="34">
        <f t="shared" ref="EJ185:EJ191" si="2907">((EI185+EK185)/EG185)</f>
        <v>0.61577181208053688</v>
      </c>
      <c r="EK185" s="33">
        <v>26</v>
      </c>
      <c r="EL185" s="34">
        <f t="shared" ref="EL185:EL191" si="2908">EK185/(EI185+EK185)</f>
        <v>7.0844686648501368E-2</v>
      </c>
      <c r="EM185" s="35"/>
      <c r="EN185" s="33"/>
      <c r="EO185" s="33"/>
      <c r="EP185" s="36"/>
      <c r="EQ185" s="32">
        <v>1</v>
      </c>
      <c r="ER185" s="33"/>
      <c r="ES185" s="33">
        <f>ES182-EQ185</f>
        <v>581</v>
      </c>
      <c r="ET185" s="33">
        <f>ET182-ER185</f>
        <v>49</v>
      </c>
      <c r="EU185" s="33">
        <v>377</v>
      </c>
      <c r="EV185" s="34">
        <f t="shared" ref="EV185:EV191" si="2909">((EU185+EW185)/ES185)</f>
        <v>0.67814113597246128</v>
      </c>
      <c r="EW185" s="33">
        <v>17</v>
      </c>
      <c r="EX185" s="34">
        <f t="shared" ref="EX185:EX191" si="2910">EW185/(EU185+EW185)</f>
        <v>4.3147208121827409E-2</v>
      </c>
      <c r="EY185" s="35"/>
      <c r="EZ185" s="33"/>
      <c r="FA185" s="33"/>
      <c r="FB185" s="36"/>
      <c r="FC185" s="32">
        <v>1</v>
      </c>
      <c r="FD185" s="33"/>
      <c r="FE185" s="33">
        <f>FE182-FC185</f>
        <v>585</v>
      </c>
      <c r="FF185" s="33">
        <f>FF182-FD185</f>
        <v>52</v>
      </c>
      <c r="FG185" s="33">
        <v>329</v>
      </c>
      <c r="FH185" s="34">
        <f t="shared" ref="FH185:FH191" si="2911">((FG185+FI185)/FE185)</f>
        <v>0.60683760683760679</v>
      </c>
      <c r="FI185" s="33">
        <v>26</v>
      </c>
      <c r="FJ185" s="34">
        <f t="shared" ref="FJ185:FJ191" si="2912">FI185/(FG185+FI185)</f>
        <v>7.3239436619718309E-2</v>
      </c>
      <c r="FK185" s="35"/>
      <c r="FL185" s="33"/>
      <c r="FM185" s="33"/>
      <c r="FN185" s="36"/>
      <c r="FO185" s="32"/>
      <c r="FP185" s="33"/>
      <c r="FQ185" s="33">
        <f>FQ182-FO185</f>
        <v>600</v>
      </c>
      <c r="FR185" s="33">
        <f>FR182-FP185</f>
        <v>53</v>
      </c>
      <c r="FS185" s="33">
        <v>331</v>
      </c>
      <c r="FT185" s="34">
        <f t="shared" ref="FT185:FT191" si="2913">((FS185+FU185)/FQ185)</f>
        <v>0.58166666666666667</v>
      </c>
      <c r="FU185" s="33">
        <v>18</v>
      </c>
      <c r="FV185" s="34">
        <f t="shared" ref="FV185:FV191" si="2914">FU185/(FS185+FU185)</f>
        <v>5.1575931232091692E-2</v>
      </c>
      <c r="FW185" s="35"/>
      <c r="FX185" s="33"/>
      <c r="FY185" s="33"/>
      <c r="FZ185" s="36"/>
      <c r="GA185" s="32">
        <v>1</v>
      </c>
      <c r="GB185" s="33"/>
      <c r="GC185" s="33">
        <f>GC182-GA185</f>
        <v>600</v>
      </c>
      <c r="GD185" s="33">
        <f>GD182-GB185</f>
        <v>55</v>
      </c>
      <c r="GE185" s="33">
        <v>334</v>
      </c>
      <c r="GF185" s="34">
        <f t="shared" ref="GF185:GF191" si="2915">((GE185+GG185)/GC185)</f>
        <v>0.60833333333333328</v>
      </c>
      <c r="GG185" s="33">
        <v>31</v>
      </c>
      <c r="GH185" s="34">
        <f t="shared" ref="GH185:GH191" si="2916">GG185/(GE185+GG185)</f>
        <v>8.4931506849315067E-2</v>
      </c>
      <c r="GI185" s="35"/>
      <c r="GJ185" s="33"/>
      <c r="GK185" s="33"/>
      <c r="GL185" s="36"/>
      <c r="GM185" s="32"/>
      <c r="GN185" s="33"/>
      <c r="GO185" s="33">
        <f>GO182-GM185</f>
        <v>605</v>
      </c>
      <c r="GP185" s="33">
        <f>GP182-GN185</f>
        <v>55</v>
      </c>
      <c r="GQ185" s="33">
        <v>365</v>
      </c>
      <c r="GR185" s="34">
        <f t="shared" ref="GR185:GR191" si="2917">((GQ185+GS185)/GO185)</f>
        <v>0.64132231404958673</v>
      </c>
      <c r="GS185" s="33">
        <v>23</v>
      </c>
      <c r="GT185" s="34">
        <f t="shared" ref="GT185:GT191" si="2918">GS185/(GQ185+GS185)</f>
        <v>5.9278350515463915E-2</v>
      </c>
      <c r="GU185" s="35"/>
      <c r="GV185" s="33"/>
      <c r="GW185" s="33"/>
      <c r="GX185" s="36"/>
      <c r="GY185" s="32">
        <v>2</v>
      </c>
      <c r="GZ185" s="33"/>
      <c r="HA185" s="33">
        <f>HA182-GY185</f>
        <v>76</v>
      </c>
      <c r="HB185" s="33">
        <f>HB182-GZ185</f>
        <v>11</v>
      </c>
      <c r="HC185" s="33">
        <v>43</v>
      </c>
      <c r="HD185" s="34">
        <f t="shared" ref="HD185:HD191" si="2919">((HC185+HE185)/HA185)</f>
        <v>0.77631578947368418</v>
      </c>
      <c r="HE185" s="33">
        <v>16</v>
      </c>
      <c r="HF185" s="34">
        <f t="shared" ref="HF185:HF191" si="2920">HE185/(HC185+HE185)</f>
        <v>0.2711864406779661</v>
      </c>
      <c r="HG185" s="35"/>
      <c r="HH185" s="33"/>
      <c r="HI185" s="33"/>
      <c r="HJ185" s="36"/>
      <c r="HK185" s="32"/>
      <c r="HL185" s="33"/>
      <c r="HM185" s="33">
        <f>HM182-HK185</f>
        <v>610</v>
      </c>
      <c r="HN185" s="33">
        <f>HN182-HL185</f>
        <v>53</v>
      </c>
      <c r="HO185" s="33">
        <v>358</v>
      </c>
      <c r="HP185" s="34">
        <f t="shared" ref="HP185:HP191" si="2921">((HO185+HQ185)/HM185)</f>
        <v>0.62950819672131153</v>
      </c>
      <c r="HQ185" s="33">
        <v>26</v>
      </c>
      <c r="HR185" s="34">
        <f t="shared" ref="HR185:HR191" si="2922">HQ185/(HO185+HQ185)</f>
        <v>6.7708333333333329E-2</v>
      </c>
      <c r="HS185" s="35"/>
      <c r="HT185" s="33"/>
      <c r="HU185" s="33"/>
      <c r="HV185" s="36"/>
      <c r="HW185" s="32">
        <v>1</v>
      </c>
      <c r="HX185" s="33"/>
      <c r="HY185" s="33">
        <f>HY182-HW185</f>
        <v>598</v>
      </c>
      <c r="HZ185" s="33">
        <f>HZ182-HX185</f>
        <v>54</v>
      </c>
      <c r="IA185" s="33">
        <v>347</v>
      </c>
      <c r="IB185" s="34">
        <f t="shared" ref="IB185:IB191" si="2923">((IA185+IC185)/HY185)</f>
        <v>0.62207357859531776</v>
      </c>
      <c r="IC185" s="33">
        <v>25</v>
      </c>
      <c r="ID185" s="34">
        <f t="shared" ref="ID185:ID191" si="2924">IC185/(IA185+IC185)</f>
        <v>6.7204301075268813E-2</v>
      </c>
      <c r="IE185" s="35"/>
      <c r="IF185" s="33"/>
      <c r="IG185" s="33"/>
      <c r="IH185" s="36"/>
      <c r="II185" s="32"/>
      <c r="IJ185" s="33"/>
      <c r="IK185" s="33">
        <f>IK182-II185</f>
        <v>603</v>
      </c>
      <c r="IL185" s="33">
        <f>IL182-IJ185</f>
        <v>55</v>
      </c>
      <c r="IM185" s="33">
        <v>340</v>
      </c>
      <c r="IN185" s="34">
        <f t="shared" ref="IN185:IN191" si="2925">((IM185+IO185)/IK185)</f>
        <v>0.63847429519071308</v>
      </c>
      <c r="IO185" s="33">
        <v>45</v>
      </c>
      <c r="IP185" s="34">
        <f t="shared" ref="IP185:IP191" si="2926">IO185/(IM185+IO185)</f>
        <v>0.11688311688311688</v>
      </c>
      <c r="IQ185" s="35"/>
      <c r="IR185" s="33"/>
      <c r="IS185" s="33"/>
      <c r="IT185" s="36"/>
      <c r="IU185" s="32"/>
      <c r="IV185" s="33"/>
      <c r="IW185" s="33">
        <f>IW182-IU185</f>
        <v>0</v>
      </c>
      <c r="IX185" s="33">
        <f>IX182-IV185</f>
        <v>0</v>
      </c>
      <c r="IY185" s="33"/>
      <c r="IZ185" s="34" t="e">
        <f t="shared" ref="IZ185:IZ191" si="2927">((IY185+JA185)/IW185)</f>
        <v>#DIV/0!</v>
      </c>
      <c r="JA185" s="33"/>
      <c r="JB185" s="34" t="e">
        <f t="shared" ref="JB185:JB191" si="2928">JA185/(IY185+JA185)</f>
        <v>#DIV/0!</v>
      </c>
      <c r="JC185" s="35"/>
      <c r="JD185" s="33"/>
      <c r="JE185" s="33"/>
      <c r="JF185" s="36"/>
      <c r="JG185" s="32">
        <f t="shared" ref="JG185:JG192" si="2929">+C185+O185+AA185+AM185+AY185+BK185+BW185+CI185+CU185+DG185+DS185+EE185+EQ185+FC185+GA185+GM185+GY185+HK185+HW185+II185+FO185+IU185</f>
        <v>8</v>
      </c>
      <c r="JH185" s="36">
        <f t="shared" ref="JH185:JH192" si="2930">+D185+P185+AB185+AN185+AZ185+BL185+BX185+CJ185+CV185+DH185+DT185+EF185+ER185+FD185+GB185+GN185+GZ185+HL185+HX185+IJ185+FP185+IV185</f>
        <v>0</v>
      </c>
      <c r="JI185" s="372">
        <f t="shared" ref="JI185:JI191" si="2931">+E185+Q185+AC185+AO185+BA185+BM185+BY185+CK185+CW185+DI185+DU185+EG185+ES185+FE185+GC185+GO185+HA185+HM185+HY185+FQ185+IK185</f>
        <v>11034</v>
      </c>
      <c r="JJ185" s="11">
        <f t="shared" si="2847"/>
        <v>984</v>
      </c>
      <c r="JK185" s="33">
        <f t="shared" ref="JK185:JK192" si="2932">+G185+S185+AE185+AQ185+BC185+BO185+CA185+CM185+CY185+DK185+DW185+EI185+EU185+FG185+GE185+GQ185+HC185+HO185+I185+U185+AG185+AS185+BE185+BQ185+CC185+CO185+DA185+DM185+DY185+EK185+EW185+FI185+GG185+GS185+HE185+HQ185+IA185+IC185+FS185+FU185+IM185+IO185</f>
        <v>6828</v>
      </c>
      <c r="JL185" s="78">
        <f t="shared" ref="JL185:JL192" si="2933">+(JK185)/JI185</f>
        <v>0.61881457313757482</v>
      </c>
      <c r="JM185" s="15">
        <f t="shared" ref="JM185:JM192" si="2934">+I185+U185+AG185+AS185+BE185+BQ185+CC185+CO185+DA185+DM185+DY185+EK185+EW185+FI185+GG185+GS185+HE185+HQ185+IC185+IO185+FU185</f>
        <v>481</v>
      </c>
      <c r="JN185" s="34">
        <f t="shared" ref="JN185:JN192" si="2935">+(JM185/(JK185))</f>
        <v>7.0445225541886355E-2</v>
      </c>
      <c r="JO185" s="45">
        <v>65.5</v>
      </c>
      <c r="JP185" s="46">
        <v>6485</v>
      </c>
      <c r="JQ185" s="45">
        <f t="shared" si="2245"/>
        <v>94.976567076742825</v>
      </c>
      <c r="JR185" s="45">
        <v>209</v>
      </c>
      <c r="JS185" s="366">
        <f t="shared" ref="JS185" si="2936">JR185/JM185</f>
        <v>0.43451143451143454</v>
      </c>
      <c r="JT185" s="44"/>
      <c r="JU185" s="284"/>
      <c r="JV185" s="402">
        <f t="shared" ref="JV185:JV191" si="2937">SUM(G185,I185,S185,U185,AE185,AG185,AQ185,AS185,BC185,BE185,BO185,BQ185,CA185,CC185)/SUM(E185,Q185,AC185,AO185,BA185,BM185,BY185)</f>
        <v>0.61490345390263801</v>
      </c>
      <c r="JW185" s="403">
        <f t="shared" ref="JW185:JW191" si="2938">SUM(CM185,CO185,CY185,DA185,DK185,DM185,DW185,DY185,EI185,EK185,EU185,EW185,FG185,FI185)/SUM(CK185,CW185,DI185,DU185,EG185,ES185,FE185)</f>
        <v>0.61800818553888126</v>
      </c>
      <c r="JX185" s="405">
        <f t="shared" ref="JX185:JX191" si="2939">SUM(FS185,FU185,GE185,GG185,GQ185,GS185,HC185,HE185,HO185,HQ185,IA185,IC185,IM185,IO185,)/SUM(FQ185,GC185,GO185,HA185,HM185,HY185,IK185)</f>
        <v>0.62351029252437706</v>
      </c>
      <c r="JY185" s="742">
        <f t="shared" ref="JY185" si="2940">SUM(I192,U192,AG192,AS192,BE192,BQ192,CC192)/SUM(G192,I192,S192,U192,AE192,AG192,AQ192,AS192,BC192,BE192,BO192,BQ192,CA192,CC192)</f>
        <v>6.9501388705197731E-2</v>
      </c>
      <c r="JZ185" s="689">
        <f t="shared" ref="JZ185" si="2941">SUM(CO192,DA192,DM192,DY192,EK192,EW192,FI192)/SUM(CM192,CO192,CY192,DA192,DK192,DM192,DW192,DY192,EI192,EK192,EU192,EW192,FG192,FI192)</f>
        <v>6.6204669313059281E-2</v>
      </c>
      <c r="KA185" s="745">
        <f t="shared" ref="KA185" si="2942">SUM(,FU192,GG192,GS192,HE192,HQ192,IC192,IO192)/SUM(FU192,FS192,GG192,GE192,GS192,GQ192,HE192,HC192,HQ192,HO192,IC192,IA192,IO192,IM192)</f>
        <v>7.4292452830188677E-2</v>
      </c>
      <c r="KB185" s="724">
        <f t="shared" ref="KB185" si="2943">KB187/KB189</f>
        <v>3.5354908893119393E-3</v>
      </c>
      <c r="KC185" s="720"/>
      <c r="KD185" s="720">
        <f t="shared" ref="KD185" si="2944">KD187/KD189</f>
        <v>4.6334150994821474E-3</v>
      </c>
      <c r="KE185" s="720"/>
      <c r="KF185" s="720">
        <f t="shared" ref="KF185" si="2945">KF187/KF189</f>
        <v>5.9523809523809521E-3</v>
      </c>
      <c r="KG185" s="755"/>
      <c r="KH185" s="757" t="s">
        <v>68</v>
      </c>
      <c r="KI185" s="419">
        <f t="shared" ref="KI185:KI191" si="2946">C185+AA185+AM185+AY185+BK185+BW185</f>
        <v>0</v>
      </c>
      <c r="KJ185" s="427">
        <f t="shared" ref="KJ185" si="2947">KI185/KB189</f>
        <v>0</v>
      </c>
      <c r="KK185" s="419">
        <f t="shared" ref="KK185:KK191" si="2948">CI185+CU185+DG185+EE185+EQ185+FC185+DS185</f>
        <v>4</v>
      </c>
      <c r="KL185" s="424">
        <f t="shared" ref="KL185" si="2949">KK185/KD189</f>
        <v>1.0902153175252113E-3</v>
      </c>
      <c r="KM185" s="419">
        <f t="shared" ref="KM185:KM191" si="2950">FO185+GA185+GM185+GY185+HK185+HW185+II185</f>
        <v>4</v>
      </c>
      <c r="KN185" s="424">
        <f>KM185/KF189</f>
        <v>1.0822510822510823E-3</v>
      </c>
    </row>
    <row r="186" spans="1:300" ht="19.5" thickBot="1" x14ac:dyDescent="0.3">
      <c r="A186" s="734"/>
      <c r="B186" s="436">
        <f t="shared" ref="B186:B191" si="2951">+B185+1</f>
        <v>45737</v>
      </c>
      <c r="C186" s="10"/>
      <c r="D186" s="11"/>
      <c r="E186" s="61">
        <f t="shared" ref="E186:E191" si="2952">E185-C186</f>
        <v>589</v>
      </c>
      <c r="F186" s="61">
        <f t="shared" ref="F186:F191" si="2953">F185-D186</f>
        <v>54</v>
      </c>
      <c r="G186" s="11">
        <v>330</v>
      </c>
      <c r="H186" s="12">
        <f t="shared" si="2885"/>
        <v>0.60271646859083194</v>
      </c>
      <c r="I186" s="11">
        <v>25</v>
      </c>
      <c r="J186" s="12">
        <f t="shared" si="2886"/>
        <v>7.0422535211267609E-2</v>
      </c>
      <c r="K186" s="13"/>
      <c r="L186" s="11"/>
      <c r="M186" s="11"/>
      <c r="N186" s="14"/>
      <c r="O186" s="10"/>
      <c r="P186" s="11"/>
      <c r="Q186" s="61">
        <f t="shared" ref="Q186:Q191" si="2954">Q185-O186</f>
        <v>595</v>
      </c>
      <c r="R186" s="61">
        <f t="shared" ref="R186:R191" si="2955">R185-P186</f>
        <v>55</v>
      </c>
      <c r="S186" s="11">
        <v>330</v>
      </c>
      <c r="T186" s="12">
        <f t="shared" si="2887"/>
        <v>0.58655462184873952</v>
      </c>
      <c r="U186" s="11">
        <v>19</v>
      </c>
      <c r="V186" s="12">
        <f t="shared" si="2888"/>
        <v>5.4441260744985676E-2</v>
      </c>
      <c r="W186" s="13"/>
      <c r="X186" s="11"/>
      <c r="Y186" s="11"/>
      <c r="Z186" s="14"/>
      <c r="AA186" s="10"/>
      <c r="AB186" s="11"/>
      <c r="AC186" s="61">
        <f t="shared" ref="AC186:AC191" si="2956">AC185-AA186</f>
        <v>596</v>
      </c>
      <c r="AD186" s="61">
        <f t="shared" ref="AD186:AD191" si="2957">AD185-AB186</f>
        <v>54</v>
      </c>
      <c r="AE186" s="11">
        <v>330</v>
      </c>
      <c r="AF186" s="12">
        <f t="shared" si="2889"/>
        <v>0.59563758389261745</v>
      </c>
      <c r="AG186" s="11">
        <v>25</v>
      </c>
      <c r="AH186" s="12">
        <f t="shared" si="2890"/>
        <v>7.0422535211267609E-2</v>
      </c>
      <c r="AI186" s="13"/>
      <c r="AJ186" s="11"/>
      <c r="AK186" s="11"/>
      <c r="AL186" s="14"/>
      <c r="AM186" s="10">
        <v>1</v>
      </c>
      <c r="AN186" s="11"/>
      <c r="AO186" s="61">
        <f t="shared" ref="AO186:AO191" si="2958">AO185-AM186</f>
        <v>130</v>
      </c>
      <c r="AP186" s="61">
        <f t="shared" ref="AP186:AP191" si="2959">AP185-AN186</f>
        <v>13</v>
      </c>
      <c r="AQ186" s="11">
        <v>65</v>
      </c>
      <c r="AR186" s="12">
        <f t="shared" si="2891"/>
        <v>0.53076923076923077</v>
      </c>
      <c r="AS186" s="11">
        <v>4</v>
      </c>
      <c r="AT186" s="12">
        <f t="shared" si="2892"/>
        <v>5.7971014492753624E-2</v>
      </c>
      <c r="AU186" s="13"/>
      <c r="AV186" s="11"/>
      <c r="AW186" s="11"/>
      <c r="AX186" s="14"/>
      <c r="AY186" s="10">
        <v>1</v>
      </c>
      <c r="AZ186" s="11"/>
      <c r="BA186" s="61">
        <f t="shared" ref="BA186:BA191" si="2960">BA185-AY186</f>
        <v>587</v>
      </c>
      <c r="BB186" s="61">
        <f t="shared" ref="BB186:BB191" si="2961">BB185-AZ186</f>
        <v>55</v>
      </c>
      <c r="BC186" s="11">
        <v>336</v>
      </c>
      <c r="BD186" s="12">
        <f t="shared" si="2893"/>
        <v>0.60306643952299832</v>
      </c>
      <c r="BE186" s="11">
        <v>18</v>
      </c>
      <c r="BF186" s="12">
        <f t="shared" si="2894"/>
        <v>5.0847457627118647E-2</v>
      </c>
      <c r="BG186" s="13"/>
      <c r="BH186" s="11"/>
      <c r="BI186" s="11"/>
      <c r="BJ186" s="14"/>
      <c r="BK186" s="10"/>
      <c r="BL186" s="11"/>
      <c r="BM186" s="61">
        <f t="shared" ref="BM186:BM191" si="2962">BM185-BK186</f>
        <v>589</v>
      </c>
      <c r="BN186" s="61">
        <f t="shared" ref="BN186:BN191" si="2963">BN185-BL186</f>
        <v>53</v>
      </c>
      <c r="BO186" s="11">
        <v>333</v>
      </c>
      <c r="BP186" s="12">
        <f t="shared" si="2895"/>
        <v>0.5908319185059423</v>
      </c>
      <c r="BQ186" s="11">
        <v>15</v>
      </c>
      <c r="BR186" s="12">
        <f t="shared" si="2896"/>
        <v>4.3103448275862072E-2</v>
      </c>
      <c r="BS186" s="13"/>
      <c r="BT186" s="11"/>
      <c r="BU186" s="11"/>
      <c r="BV186" s="14"/>
      <c r="BW186" s="10"/>
      <c r="BX186" s="11"/>
      <c r="BY186" s="61">
        <f t="shared" ref="BY186:BY191" si="2964">BY185-BW186</f>
        <v>589</v>
      </c>
      <c r="BZ186" s="61">
        <f t="shared" ref="BZ186:BZ191" si="2965">BZ185-BX186</f>
        <v>55</v>
      </c>
      <c r="CA186" s="11">
        <v>310</v>
      </c>
      <c r="CB186" s="12">
        <f t="shared" si="2897"/>
        <v>0.57215619694397279</v>
      </c>
      <c r="CC186" s="11">
        <v>27</v>
      </c>
      <c r="CD186" s="12">
        <f t="shared" si="2898"/>
        <v>8.0118694362017809E-2</v>
      </c>
      <c r="CE186" s="13"/>
      <c r="CF186" s="11"/>
      <c r="CG186" s="11"/>
      <c r="CH186" s="14"/>
      <c r="CI186" s="10"/>
      <c r="CJ186" s="11"/>
      <c r="CK186" s="61">
        <f t="shared" ref="CK186:CK191" si="2966">CK185-CI186</f>
        <v>581</v>
      </c>
      <c r="CL186" s="61">
        <f t="shared" ref="CL186:CL191" si="2967">CL185-CJ186</f>
        <v>51</v>
      </c>
      <c r="CM186" s="11">
        <v>322</v>
      </c>
      <c r="CN186" s="12">
        <f t="shared" si="2899"/>
        <v>0.60757314974182441</v>
      </c>
      <c r="CO186" s="11">
        <v>31</v>
      </c>
      <c r="CP186" s="12">
        <f t="shared" si="2900"/>
        <v>8.7818696883852687E-2</v>
      </c>
      <c r="CQ186" s="13"/>
      <c r="CR186" s="11"/>
      <c r="CS186" s="11"/>
      <c r="CT186" s="14"/>
      <c r="CU186" s="10">
        <v>1</v>
      </c>
      <c r="CV186" s="11"/>
      <c r="CW186" s="61">
        <f t="shared" ref="CW186:CW191" si="2968">CW185-CU186</f>
        <v>582</v>
      </c>
      <c r="CX186" s="61">
        <f t="shared" ref="CX186:CX191" si="2969">CX185-CV186</f>
        <v>49</v>
      </c>
      <c r="CY186" s="11">
        <v>313</v>
      </c>
      <c r="CZ186" s="12">
        <f t="shared" si="2901"/>
        <v>0.59450171821305842</v>
      </c>
      <c r="DA186" s="11">
        <v>33</v>
      </c>
      <c r="DB186" s="12">
        <f t="shared" si="2902"/>
        <v>9.5375722543352595E-2</v>
      </c>
      <c r="DC186" s="13"/>
      <c r="DD186" s="11"/>
      <c r="DE186" s="11"/>
      <c r="DF186" s="14"/>
      <c r="DG186" s="10"/>
      <c r="DH186" s="11"/>
      <c r="DI186" s="61">
        <f t="shared" ref="DI186:DI191" si="2970">DI185-DG186</f>
        <v>591</v>
      </c>
      <c r="DJ186" s="61">
        <f t="shared" ref="DJ186:DJ191" si="2971">DJ185-DH186</f>
        <v>50</v>
      </c>
      <c r="DK186" s="11">
        <v>333</v>
      </c>
      <c r="DL186" s="12">
        <f t="shared" si="2903"/>
        <v>0.59898477157360408</v>
      </c>
      <c r="DM186" s="11">
        <v>21</v>
      </c>
      <c r="DN186" s="12">
        <f t="shared" si="2904"/>
        <v>5.9322033898305086E-2</v>
      </c>
      <c r="DO186" s="13"/>
      <c r="DP186" s="11"/>
      <c r="DQ186" s="11"/>
      <c r="DR186" s="14"/>
      <c r="DS186" s="10"/>
      <c r="DT186" s="11"/>
      <c r="DU186" s="61">
        <f t="shared" ref="DU186:DU191" si="2972">DU185-DS186</f>
        <v>148</v>
      </c>
      <c r="DV186" s="61">
        <f t="shared" ref="DV186:DV191" si="2973">DV185-DT186</f>
        <v>7</v>
      </c>
      <c r="DW186" s="11">
        <v>69</v>
      </c>
      <c r="DX186" s="12">
        <f t="shared" si="2905"/>
        <v>0.5</v>
      </c>
      <c r="DY186" s="11">
        <v>5</v>
      </c>
      <c r="DZ186" s="12">
        <f t="shared" si="2906"/>
        <v>6.7567567567567571E-2</v>
      </c>
      <c r="EA186" s="13"/>
      <c r="EB186" s="11"/>
      <c r="EC186" s="11"/>
      <c r="ED186" s="14"/>
      <c r="EE186" s="10"/>
      <c r="EF186" s="11"/>
      <c r="EG186" s="61">
        <f t="shared" ref="EG186:EG191" si="2974">EG185-EE186</f>
        <v>596</v>
      </c>
      <c r="EH186" s="61">
        <f t="shared" ref="EH186:EH191" si="2975">EH185-EF186</f>
        <v>51</v>
      </c>
      <c r="EI186" s="11">
        <v>320</v>
      </c>
      <c r="EJ186" s="12">
        <f t="shared" si="2907"/>
        <v>0.56879194630872487</v>
      </c>
      <c r="EK186" s="11">
        <v>19</v>
      </c>
      <c r="EL186" s="12">
        <f t="shared" si="2908"/>
        <v>5.6047197640117993E-2</v>
      </c>
      <c r="EM186" s="13"/>
      <c r="EN186" s="11"/>
      <c r="EO186" s="11"/>
      <c r="EP186" s="14"/>
      <c r="EQ186" s="10">
        <v>1</v>
      </c>
      <c r="ER186" s="11"/>
      <c r="ES186" s="61">
        <f t="shared" ref="ES186:ES191" si="2976">ES185-EQ186</f>
        <v>580</v>
      </c>
      <c r="ET186" s="61">
        <f t="shared" ref="ET186:ET191" si="2977">ET185-ER186</f>
        <v>49</v>
      </c>
      <c r="EU186" s="11">
        <v>324</v>
      </c>
      <c r="EV186" s="12">
        <f t="shared" si="2909"/>
        <v>0.58620689655172409</v>
      </c>
      <c r="EW186" s="11">
        <v>16</v>
      </c>
      <c r="EX186" s="12">
        <f t="shared" si="2910"/>
        <v>4.7058823529411764E-2</v>
      </c>
      <c r="EY186" s="13"/>
      <c r="EZ186" s="11"/>
      <c r="FA186" s="11"/>
      <c r="FB186" s="14"/>
      <c r="FC186" s="10">
        <v>1</v>
      </c>
      <c r="FD186" s="11"/>
      <c r="FE186" s="61">
        <f t="shared" ref="FE186:FE191" si="2978">FE185-FC186</f>
        <v>584</v>
      </c>
      <c r="FF186" s="61">
        <f t="shared" ref="FF186:FF191" si="2979">FF185-FD186</f>
        <v>52</v>
      </c>
      <c r="FG186" s="11">
        <v>316</v>
      </c>
      <c r="FH186" s="12">
        <f t="shared" si="2911"/>
        <v>0.5702054794520548</v>
      </c>
      <c r="FI186" s="11">
        <v>17</v>
      </c>
      <c r="FJ186" s="12">
        <f t="shared" si="2912"/>
        <v>5.1051051051051052E-2</v>
      </c>
      <c r="FK186" s="13"/>
      <c r="FL186" s="11"/>
      <c r="FM186" s="11"/>
      <c r="FN186" s="14"/>
      <c r="FO186" s="10"/>
      <c r="FP186" s="11"/>
      <c r="FQ186" s="61">
        <f t="shared" ref="FQ186:FQ191" si="2980">FQ185-FO186</f>
        <v>600</v>
      </c>
      <c r="FR186" s="61">
        <f t="shared" ref="FR186:FR191" si="2981">FR185-FP186</f>
        <v>53</v>
      </c>
      <c r="FS186" s="11">
        <v>320</v>
      </c>
      <c r="FT186" s="12">
        <f t="shared" si="2913"/>
        <v>0.59333333333333338</v>
      </c>
      <c r="FU186" s="11">
        <v>36</v>
      </c>
      <c r="FV186" s="12">
        <f t="shared" si="2914"/>
        <v>0.10112359550561797</v>
      </c>
      <c r="FW186" s="13"/>
      <c r="FX186" s="11"/>
      <c r="FY186" s="11"/>
      <c r="FZ186" s="14"/>
      <c r="GA186" s="10">
        <v>1</v>
      </c>
      <c r="GB186" s="11"/>
      <c r="GC186" s="61">
        <f t="shared" ref="GC186:GC191" si="2982">GC185-GA186</f>
        <v>599</v>
      </c>
      <c r="GD186" s="61">
        <f t="shared" ref="GD186:GD191" si="2983">GD185-GB186</f>
        <v>55</v>
      </c>
      <c r="GE186" s="11">
        <v>334</v>
      </c>
      <c r="GF186" s="12">
        <f t="shared" si="2915"/>
        <v>0.61435726210350583</v>
      </c>
      <c r="GG186" s="11">
        <v>34</v>
      </c>
      <c r="GH186" s="12">
        <f t="shared" si="2916"/>
        <v>9.2391304347826081E-2</v>
      </c>
      <c r="GI186" s="13"/>
      <c r="GJ186" s="11"/>
      <c r="GK186" s="11"/>
      <c r="GL186" s="14"/>
      <c r="GM186" s="10"/>
      <c r="GN186" s="11"/>
      <c r="GO186" s="61">
        <f t="shared" ref="GO186:GO191" si="2984">GO185-GM186</f>
        <v>605</v>
      </c>
      <c r="GP186" s="61">
        <f t="shared" ref="GP186:GP191" si="2985">GP185-GN186</f>
        <v>55</v>
      </c>
      <c r="GQ186" s="11">
        <v>338</v>
      </c>
      <c r="GR186" s="12">
        <f t="shared" si="2917"/>
        <v>0.5884297520661157</v>
      </c>
      <c r="GS186" s="11">
        <v>18</v>
      </c>
      <c r="GT186" s="12">
        <f t="shared" si="2918"/>
        <v>5.0561797752808987E-2</v>
      </c>
      <c r="GU186" s="13"/>
      <c r="GV186" s="11"/>
      <c r="GW186" s="11"/>
      <c r="GX186" s="14"/>
      <c r="GY186" s="10">
        <v>1</v>
      </c>
      <c r="GZ186" s="11"/>
      <c r="HA186" s="61">
        <f t="shared" ref="HA186:HA191" si="2986">HA185-GY186</f>
        <v>75</v>
      </c>
      <c r="HB186" s="61">
        <f t="shared" ref="HB186:HB191" si="2987">HB185-GZ186</f>
        <v>11</v>
      </c>
      <c r="HC186" s="11">
        <v>45</v>
      </c>
      <c r="HD186" s="12">
        <f t="shared" si="2919"/>
        <v>0.76</v>
      </c>
      <c r="HE186" s="11">
        <v>12</v>
      </c>
      <c r="HF186" s="12">
        <f t="shared" si="2920"/>
        <v>0.21052631578947367</v>
      </c>
      <c r="HG186" s="13"/>
      <c r="HH186" s="11"/>
      <c r="HI186" s="11"/>
      <c r="HJ186" s="14"/>
      <c r="HK186" s="10">
        <v>1</v>
      </c>
      <c r="HL186" s="11"/>
      <c r="HM186" s="61">
        <f t="shared" ref="HM186:HM191" si="2988">HM185-HK186</f>
        <v>609</v>
      </c>
      <c r="HN186" s="61">
        <f t="shared" ref="HN186:HN191" si="2989">HN185-HL186</f>
        <v>53</v>
      </c>
      <c r="HO186" s="11">
        <v>325</v>
      </c>
      <c r="HP186" s="12">
        <f t="shared" si="2921"/>
        <v>0.57963875205254511</v>
      </c>
      <c r="HQ186" s="11">
        <v>28</v>
      </c>
      <c r="HR186" s="12">
        <f t="shared" si="2922"/>
        <v>7.9320113314447591E-2</v>
      </c>
      <c r="HS186" s="13"/>
      <c r="HT186" s="11"/>
      <c r="HU186" s="11"/>
      <c r="HV186" s="14"/>
      <c r="HW186" s="10"/>
      <c r="HX186" s="11"/>
      <c r="HY186" s="61">
        <f t="shared" ref="HY186:HY191" si="2990">HY185-HW186</f>
        <v>598</v>
      </c>
      <c r="HZ186" s="61">
        <f t="shared" ref="HZ186:HZ191" si="2991">HZ185-HX186</f>
        <v>54</v>
      </c>
      <c r="IA186" s="11">
        <v>315</v>
      </c>
      <c r="IB186" s="12">
        <f t="shared" si="2923"/>
        <v>0.58193979933110362</v>
      </c>
      <c r="IC186" s="11">
        <v>33</v>
      </c>
      <c r="ID186" s="12">
        <f t="shared" si="2924"/>
        <v>9.4827586206896547E-2</v>
      </c>
      <c r="IE186" s="13"/>
      <c r="IF186" s="11"/>
      <c r="IG186" s="11"/>
      <c r="IH186" s="14"/>
      <c r="II186" s="10">
        <v>1</v>
      </c>
      <c r="IJ186" s="11"/>
      <c r="IK186" s="61">
        <f t="shared" ref="IK186:IK191" si="2992">IK185-II186</f>
        <v>602</v>
      </c>
      <c r="IL186" s="61">
        <f t="shared" ref="IL186:IL191" si="2993">IL185-IJ186</f>
        <v>55</v>
      </c>
      <c r="IM186" s="11">
        <v>330</v>
      </c>
      <c r="IN186" s="12">
        <f t="shared" si="2925"/>
        <v>0.61960132890365449</v>
      </c>
      <c r="IO186" s="11">
        <v>43</v>
      </c>
      <c r="IP186" s="12">
        <f t="shared" si="2926"/>
        <v>0.11528150134048257</v>
      </c>
      <c r="IQ186" s="13"/>
      <c r="IR186" s="11"/>
      <c r="IS186" s="11"/>
      <c r="IT186" s="14"/>
      <c r="IU186" s="10"/>
      <c r="IV186" s="11"/>
      <c r="IW186" s="61">
        <f t="shared" ref="IW186:IW191" si="2994">IW185-IU186</f>
        <v>0</v>
      </c>
      <c r="IX186" s="61">
        <f t="shared" ref="IX186:IX191" si="2995">IX185-IV186</f>
        <v>0</v>
      </c>
      <c r="IY186" s="11"/>
      <c r="IZ186" s="12" t="e">
        <f t="shared" si="2927"/>
        <v>#DIV/0!</v>
      </c>
      <c r="JA186" s="11"/>
      <c r="JB186" s="12" t="e">
        <f t="shared" si="2928"/>
        <v>#DIV/0!</v>
      </c>
      <c r="JC186" s="13"/>
      <c r="JD186" s="11"/>
      <c r="JE186" s="11"/>
      <c r="JF186" s="14"/>
      <c r="JG186" s="10">
        <f t="shared" si="2929"/>
        <v>9</v>
      </c>
      <c r="JH186" s="14">
        <f t="shared" si="2930"/>
        <v>0</v>
      </c>
      <c r="JI186" s="373">
        <f t="shared" si="2931"/>
        <v>11025</v>
      </c>
      <c r="JJ186" s="11">
        <f t="shared" si="2847"/>
        <v>984</v>
      </c>
      <c r="JK186" s="11">
        <f t="shared" si="2932"/>
        <v>6517</v>
      </c>
      <c r="JL186" s="79">
        <f t="shared" si="2933"/>
        <v>0.59111111111111114</v>
      </c>
      <c r="JM186" s="15">
        <f t="shared" si="2934"/>
        <v>479</v>
      </c>
      <c r="JN186" s="12">
        <f t="shared" si="2935"/>
        <v>7.3500076722418289E-2</v>
      </c>
      <c r="JO186" s="16">
        <v>65.8</v>
      </c>
      <c r="JP186" s="17">
        <v>6197</v>
      </c>
      <c r="JQ186" s="16">
        <f t="shared" si="2245"/>
        <v>95.08976522940003</v>
      </c>
      <c r="JR186" s="16">
        <v>240</v>
      </c>
      <c r="JS186" s="369">
        <f t="shared" si="2099"/>
        <v>0.5010438413361169</v>
      </c>
      <c r="JT186" s="15"/>
      <c r="JU186" s="285"/>
      <c r="JV186" s="404">
        <f t="shared" si="2937"/>
        <v>0.58965986394557823</v>
      </c>
      <c r="JW186" s="401">
        <f t="shared" si="2938"/>
        <v>0.58410704533042057</v>
      </c>
      <c r="JX186" s="406">
        <f t="shared" si="2939"/>
        <v>0.59951193058568331</v>
      </c>
      <c r="JY186" s="743"/>
      <c r="JZ186" s="690"/>
      <c r="KA186" s="746"/>
      <c r="KB186" s="725"/>
      <c r="KC186" s="722"/>
      <c r="KD186" s="722"/>
      <c r="KE186" s="722"/>
      <c r="KF186" s="722"/>
      <c r="KG186" s="756"/>
      <c r="KH186" s="758"/>
      <c r="KI186" s="67">
        <f t="shared" si="2946"/>
        <v>2</v>
      </c>
      <c r="KJ186" s="430">
        <f t="shared" ref="KJ186" si="2996">KI186/KB189</f>
        <v>5.4392167527875983E-4</v>
      </c>
      <c r="KK186" s="67">
        <f t="shared" si="2948"/>
        <v>3</v>
      </c>
      <c r="KL186" s="425">
        <f t="shared" ref="KL186" si="2997">KK186/KD189</f>
        <v>8.1766148814390845E-4</v>
      </c>
      <c r="KM186" s="67">
        <f t="shared" si="2950"/>
        <v>4</v>
      </c>
      <c r="KN186" s="425">
        <f>KM186/KF189</f>
        <v>1.0822510822510823E-3</v>
      </c>
    </row>
    <row r="187" spans="1:300" ht="19.5" thickTop="1" x14ac:dyDescent="0.25">
      <c r="A187" s="734"/>
      <c r="B187" s="436">
        <f t="shared" si="2951"/>
        <v>45738</v>
      </c>
      <c r="C187" s="10"/>
      <c r="D187" s="11"/>
      <c r="E187" s="61">
        <f t="shared" si="2952"/>
        <v>589</v>
      </c>
      <c r="F187" s="61">
        <f t="shared" si="2953"/>
        <v>54</v>
      </c>
      <c r="G187" s="11">
        <v>364</v>
      </c>
      <c r="H187" s="12">
        <f t="shared" si="2885"/>
        <v>0.66553480475381999</v>
      </c>
      <c r="I187" s="11">
        <v>28</v>
      </c>
      <c r="J187" s="12">
        <f t="shared" si="2886"/>
        <v>7.1428571428571425E-2</v>
      </c>
      <c r="K187" s="13"/>
      <c r="L187" s="11"/>
      <c r="M187" s="11"/>
      <c r="N187" s="14"/>
      <c r="O187" s="10"/>
      <c r="P187" s="11"/>
      <c r="Q187" s="61">
        <f t="shared" si="2954"/>
        <v>595</v>
      </c>
      <c r="R187" s="61">
        <f t="shared" si="2955"/>
        <v>55</v>
      </c>
      <c r="S187" s="11">
        <v>343</v>
      </c>
      <c r="T187" s="12">
        <f t="shared" si="2887"/>
        <v>0.6151260504201681</v>
      </c>
      <c r="U187" s="11">
        <v>23</v>
      </c>
      <c r="V187" s="12">
        <f t="shared" si="2888"/>
        <v>6.2841530054644809E-2</v>
      </c>
      <c r="W187" s="13"/>
      <c r="X187" s="11"/>
      <c r="Y187" s="11"/>
      <c r="Z187" s="14"/>
      <c r="AA187" s="10"/>
      <c r="AB187" s="11"/>
      <c r="AC187" s="61">
        <f t="shared" si="2956"/>
        <v>596</v>
      </c>
      <c r="AD187" s="61">
        <f t="shared" si="2957"/>
        <v>54</v>
      </c>
      <c r="AE187" s="11">
        <v>320</v>
      </c>
      <c r="AF187" s="12">
        <f t="shared" si="2889"/>
        <v>0.58389261744966447</v>
      </c>
      <c r="AG187" s="11">
        <v>28</v>
      </c>
      <c r="AH187" s="12">
        <f t="shared" si="2890"/>
        <v>8.0459770114942528E-2</v>
      </c>
      <c r="AI187" s="13"/>
      <c r="AJ187" s="11"/>
      <c r="AK187" s="11"/>
      <c r="AL187" s="14"/>
      <c r="AM187" s="10">
        <v>1</v>
      </c>
      <c r="AN187" s="11"/>
      <c r="AO187" s="61">
        <f t="shared" si="2958"/>
        <v>129</v>
      </c>
      <c r="AP187" s="61">
        <f t="shared" si="2959"/>
        <v>13</v>
      </c>
      <c r="AQ187" s="11">
        <v>60</v>
      </c>
      <c r="AR187" s="12">
        <f t="shared" si="2891"/>
        <v>0.53488372093023251</v>
      </c>
      <c r="AS187" s="11">
        <v>9</v>
      </c>
      <c r="AT187" s="12">
        <f t="shared" si="2892"/>
        <v>0.13043478260869565</v>
      </c>
      <c r="AU187" s="13"/>
      <c r="AV187" s="11"/>
      <c r="AW187" s="11"/>
      <c r="AX187" s="14"/>
      <c r="AY187" s="10"/>
      <c r="AZ187" s="11"/>
      <c r="BA187" s="61">
        <f t="shared" si="2960"/>
        <v>587</v>
      </c>
      <c r="BB187" s="61">
        <f t="shared" si="2961"/>
        <v>55</v>
      </c>
      <c r="BC187" s="11">
        <v>342</v>
      </c>
      <c r="BD187" s="12">
        <f t="shared" si="2893"/>
        <v>0.62180579216354348</v>
      </c>
      <c r="BE187" s="11">
        <v>23</v>
      </c>
      <c r="BF187" s="12">
        <f t="shared" si="2894"/>
        <v>6.3013698630136991E-2</v>
      </c>
      <c r="BG187" s="13"/>
      <c r="BH187" s="11"/>
      <c r="BI187" s="11"/>
      <c r="BJ187" s="14"/>
      <c r="BK187" s="10"/>
      <c r="BL187" s="11"/>
      <c r="BM187" s="61">
        <f t="shared" si="2962"/>
        <v>589</v>
      </c>
      <c r="BN187" s="61">
        <f t="shared" si="2963"/>
        <v>53</v>
      </c>
      <c r="BO187" s="11">
        <v>350</v>
      </c>
      <c r="BP187" s="12">
        <f t="shared" si="2895"/>
        <v>0.61969439728353137</v>
      </c>
      <c r="BQ187" s="11">
        <v>15</v>
      </c>
      <c r="BR187" s="12">
        <f t="shared" si="2896"/>
        <v>4.1095890410958902E-2</v>
      </c>
      <c r="BS187" s="13"/>
      <c r="BT187" s="11"/>
      <c r="BU187" s="11"/>
      <c r="BV187" s="14"/>
      <c r="BW187" s="10"/>
      <c r="BX187" s="11"/>
      <c r="BY187" s="61">
        <f t="shared" si="2964"/>
        <v>589</v>
      </c>
      <c r="BZ187" s="61">
        <f t="shared" si="2965"/>
        <v>55</v>
      </c>
      <c r="CA187" s="11">
        <v>325</v>
      </c>
      <c r="CB187" s="12">
        <f t="shared" si="2897"/>
        <v>0.6281833616298812</v>
      </c>
      <c r="CC187" s="11">
        <v>45</v>
      </c>
      <c r="CD187" s="12">
        <f t="shared" si="2898"/>
        <v>0.12162162162162163</v>
      </c>
      <c r="CE187" s="13"/>
      <c r="CF187" s="11"/>
      <c r="CG187" s="11"/>
      <c r="CH187" s="14"/>
      <c r="CI187" s="10"/>
      <c r="CJ187" s="11"/>
      <c r="CK187" s="61">
        <f t="shared" si="2966"/>
        <v>581</v>
      </c>
      <c r="CL187" s="61">
        <f t="shared" si="2967"/>
        <v>51</v>
      </c>
      <c r="CM187" s="11">
        <v>321</v>
      </c>
      <c r="CN187" s="12">
        <f t="shared" si="2899"/>
        <v>0.59208261617900171</v>
      </c>
      <c r="CO187" s="11">
        <v>23</v>
      </c>
      <c r="CP187" s="12">
        <f t="shared" si="2900"/>
        <v>6.6860465116279064E-2</v>
      </c>
      <c r="CQ187" s="13"/>
      <c r="CR187" s="11"/>
      <c r="CS187" s="11"/>
      <c r="CT187" s="14"/>
      <c r="CU187" s="10"/>
      <c r="CV187" s="11"/>
      <c r="CW187" s="61">
        <f t="shared" si="2968"/>
        <v>582</v>
      </c>
      <c r="CX187" s="61">
        <f t="shared" si="2969"/>
        <v>49</v>
      </c>
      <c r="CY187" s="11">
        <v>325</v>
      </c>
      <c r="CZ187" s="12">
        <f t="shared" si="2901"/>
        <v>0.58762886597938147</v>
      </c>
      <c r="DA187" s="11">
        <v>17</v>
      </c>
      <c r="DB187" s="12">
        <f t="shared" si="2902"/>
        <v>4.9707602339181284E-2</v>
      </c>
      <c r="DC187" s="13"/>
      <c r="DD187" s="11"/>
      <c r="DE187" s="11"/>
      <c r="DF187" s="14"/>
      <c r="DG187" s="10"/>
      <c r="DH187" s="11"/>
      <c r="DI187" s="61">
        <f t="shared" si="2970"/>
        <v>591</v>
      </c>
      <c r="DJ187" s="61">
        <f t="shared" si="2971"/>
        <v>50</v>
      </c>
      <c r="DK187" s="11">
        <v>351</v>
      </c>
      <c r="DL187" s="12">
        <f t="shared" si="2903"/>
        <v>0.63282571912013541</v>
      </c>
      <c r="DM187" s="11">
        <v>23</v>
      </c>
      <c r="DN187" s="12">
        <f t="shared" si="2904"/>
        <v>6.1497326203208559E-2</v>
      </c>
      <c r="DO187" s="13"/>
      <c r="DP187" s="11"/>
      <c r="DQ187" s="11"/>
      <c r="DR187" s="14"/>
      <c r="DS187" s="10"/>
      <c r="DT187" s="11"/>
      <c r="DU187" s="61">
        <f t="shared" si="2972"/>
        <v>148</v>
      </c>
      <c r="DV187" s="61">
        <f t="shared" si="2973"/>
        <v>7</v>
      </c>
      <c r="DW187" s="11">
        <v>68</v>
      </c>
      <c r="DX187" s="12">
        <f t="shared" si="2905"/>
        <v>0.52027027027027029</v>
      </c>
      <c r="DY187" s="11">
        <v>9</v>
      </c>
      <c r="DZ187" s="12">
        <f t="shared" si="2906"/>
        <v>0.11688311688311688</v>
      </c>
      <c r="EA187" s="13"/>
      <c r="EB187" s="11"/>
      <c r="EC187" s="11"/>
      <c r="ED187" s="14"/>
      <c r="EE187" s="10">
        <v>1</v>
      </c>
      <c r="EF187" s="11"/>
      <c r="EG187" s="61">
        <f t="shared" si="2974"/>
        <v>595</v>
      </c>
      <c r="EH187" s="61">
        <f t="shared" si="2975"/>
        <v>51</v>
      </c>
      <c r="EI187" s="11">
        <v>330</v>
      </c>
      <c r="EJ187" s="12">
        <f t="shared" si="2907"/>
        <v>0.58823529411764708</v>
      </c>
      <c r="EK187" s="11">
        <v>20</v>
      </c>
      <c r="EL187" s="12">
        <f t="shared" si="2908"/>
        <v>5.7142857142857141E-2</v>
      </c>
      <c r="EM187" s="13"/>
      <c r="EN187" s="11"/>
      <c r="EO187" s="11"/>
      <c r="EP187" s="14"/>
      <c r="EQ187" s="10"/>
      <c r="ER187" s="11"/>
      <c r="ES187" s="61">
        <f t="shared" si="2976"/>
        <v>580</v>
      </c>
      <c r="ET187" s="61">
        <f t="shared" si="2977"/>
        <v>49</v>
      </c>
      <c r="EU187" s="11">
        <v>332</v>
      </c>
      <c r="EV187" s="12">
        <f t="shared" si="2909"/>
        <v>0.60517241379310349</v>
      </c>
      <c r="EW187" s="11">
        <v>19</v>
      </c>
      <c r="EX187" s="12">
        <f t="shared" si="2910"/>
        <v>5.4131054131054131E-2</v>
      </c>
      <c r="EY187" s="13"/>
      <c r="EZ187" s="11"/>
      <c r="FA187" s="11"/>
      <c r="FB187" s="14"/>
      <c r="FC187" s="10">
        <v>1</v>
      </c>
      <c r="FD187" s="11"/>
      <c r="FE187" s="61">
        <f t="shared" si="2978"/>
        <v>583</v>
      </c>
      <c r="FF187" s="61">
        <f t="shared" si="2979"/>
        <v>52</v>
      </c>
      <c r="FG187" s="11">
        <v>320</v>
      </c>
      <c r="FH187" s="12">
        <f t="shared" si="2911"/>
        <v>0.57804459691252141</v>
      </c>
      <c r="FI187" s="11">
        <v>17</v>
      </c>
      <c r="FJ187" s="12">
        <f t="shared" si="2912"/>
        <v>5.0445103857566766E-2</v>
      </c>
      <c r="FK187" s="13"/>
      <c r="FL187" s="11"/>
      <c r="FM187" s="11"/>
      <c r="FN187" s="14"/>
      <c r="FO187" s="10">
        <v>1</v>
      </c>
      <c r="FP187" s="11"/>
      <c r="FQ187" s="61">
        <f t="shared" si="2980"/>
        <v>599</v>
      </c>
      <c r="FR187" s="61">
        <f t="shared" si="2981"/>
        <v>53</v>
      </c>
      <c r="FS187" s="11">
        <v>321</v>
      </c>
      <c r="FT187" s="12">
        <f t="shared" si="2913"/>
        <v>0.58096828046744575</v>
      </c>
      <c r="FU187" s="11">
        <v>27</v>
      </c>
      <c r="FV187" s="12">
        <f t="shared" si="2914"/>
        <v>7.7586206896551727E-2</v>
      </c>
      <c r="FW187" s="13"/>
      <c r="FX187" s="11"/>
      <c r="FY187" s="11"/>
      <c r="FZ187" s="14"/>
      <c r="GA187" s="10"/>
      <c r="GB187" s="11"/>
      <c r="GC187" s="61">
        <f t="shared" si="2982"/>
        <v>599</v>
      </c>
      <c r="GD187" s="61">
        <f t="shared" si="2983"/>
        <v>55</v>
      </c>
      <c r="GE187" s="11">
        <v>350</v>
      </c>
      <c r="GF187" s="12">
        <f t="shared" si="2915"/>
        <v>0.62103505843071782</v>
      </c>
      <c r="GG187" s="11">
        <v>22</v>
      </c>
      <c r="GH187" s="12">
        <f t="shared" si="2916"/>
        <v>5.9139784946236562E-2</v>
      </c>
      <c r="GI187" s="13"/>
      <c r="GJ187" s="11"/>
      <c r="GK187" s="11"/>
      <c r="GL187" s="14"/>
      <c r="GM187" s="10">
        <v>1</v>
      </c>
      <c r="GN187" s="11"/>
      <c r="GO187" s="61">
        <f t="shared" si="2984"/>
        <v>604</v>
      </c>
      <c r="GP187" s="61">
        <f t="shared" si="2985"/>
        <v>55</v>
      </c>
      <c r="GQ187" s="11">
        <v>340</v>
      </c>
      <c r="GR187" s="12">
        <f t="shared" si="2917"/>
        <v>0.5927152317880795</v>
      </c>
      <c r="GS187" s="11">
        <v>18</v>
      </c>
      <c r="GT187" s="12">
        <f t="shared" si="2918"/>
        <v>5.027932960893855E-2</v>
      </c>
      <c r="GU187" s="13"/>
      <c r="GV187" s="11"/>
      <c r="GW187" s="11"/>
      <c r="GX187" s="14"/>
      <c r="GY187" s="10"/>
      <c r="GZ187" s="11"/>
      <c r="HA187" s="61">
        <f t="shared" si="2986"/>
        <v>75</v>
      </c>
      <c r="HB187" s="61">
        <f t="shared" si="2987"/>
        <v>11</v>
      </c>
      <c r="HC187" s="11">
        <v>46</v>
      </c>
      <c r="HD187" s="12">
        <f t="shared" si="2919"/>
        <v>0.7466666666666667</v>
      </c>
      <c r="HE187" s="11">
        <v>10</v>
      </c>
      <c r="HF187" s="12">
        <f t="shared" si="2920"/>
        <v>0.17857142857142858</v>
      </c>
      <c r="HG187" s="13"/>
      <c r="HH187" s="11"/>
      <c r="HI187" s="11"/>
      <c r="HJ187" s="14"/>
      <c r="HK187" s="10"/>
      <c r="HL187" s="11"/>
      <c r="HM187" s="61">
        <f t="shared" si="2988"/>
        <v>609</v>
      </c>
      <c r="HN187" s="61">
        <f t="shared" si="2989"/>
        <v>53</v>
      </c>
      <c r="HO187" s="11">
        <v>342</v>
      </c>
      <c r="HP187" s="12">
        <f t="shared" si="2921"/>
        <v>0.60098522167487689</v>
      </c>
      <c r="HQ187" s="11">
        <v>24</v>
      </c>
      <c r="HR187" s="12">
        <f t="shared" si="2922"/>
        <v>6.5573770491803282E-2</v>
      </c>
      <c r="HS187" s="13"/>
      <c r="HT187" s="11"/>
      <c r="HU187" s="11"/>
      <c r="HV187" s="14"/>
      <c r="HW187" s="10"/>
      <c r="HX187" s="11"/>
      <c r="HY187" s="61">
        <f t="shared" si="2990"/>
        <v>598</v>
      </c>
      <c r="HZ187" s="61">
        <f t="shared" si="2991"/>
        <v>54</v>
      </c>
      <c r="IA187" s="11">
        <v>342</v>
      </c>
      <c r="IB187" s="12">
        <f t="shared" si="2923"/>
        <v>0.61036789297658867</v>
      </c>
      <c r="IC187" s="11">
        <v>23</v>
      </c>
      <c r="ID187" s="12">
        <f t="shared" si="2924"/>
        <v>6.3013698630136991E-2</v>
      </c>
      <c r="IE187" s="13"/>
      <c r="IF187" s="11"/>
      <c r="IG187" s="11"/>
      <c r="IH187" s="14"/>
      <c r="II187" s="10"/>
      <c r="IJ187" s="11"/>
      <c r="IK187" s="61">
        <f t="shared" si="2992"/>
        <v>602</v>
      </c>
      <c r="IL187" s="61">
        <f t="shared" si="2993"/>
        <v>55</v>
      </c>
      <c r="IM187" s="11">
        <v>322</v>
      </c>
      <c r="IN187" s="12">
        <f t="shared" si="2925"/>
        <v>0.57641196013289031</v>
      </c>
      <c r="IO187" s="11">
        <v>25</v>
      </c>
      <c r="IP187" s="12">
        <f t="shared" si="2926"/>
        <v>7.2046109510086456E-2</v>
      </c>
      <c r="IQ187" s="13"/>
      <c r="IR187" s="11"/>
      <c r="IS187" s="11"/>
      <c r="IT187" s="14"/>
      <c r="IU187" s="10"/>
      <c r="IV187" s="11"/>
      <c r="IW187" s="61">
        <f t="shared" si="2994"/>
        <v>0</v>
      </c>
      <c r="IX187" s="61">
        <f t="shared" si="2995"/>
        <v>0</v>
      </c>
      <c r="IY187" s="11"/>
      <c r="IZ187" s="12" t="e">
        <f t="shared" si="2927"/>
        <v>#DIV/0!</v>
      </c>
      <c r="JA187" s="11"/>
      <c r="JB187" s="12" t="e">
        <f t="shared" si="2928"/>
        <v>#DIV/0!</v>
      </c>
      <c r="JC187" s="13"/>
      <c r="JD187" s="11"/>
      <c r="JE187" s="11"/>
      <c r="JF187" s="14"/>
      <c r="JG187" s="10">
        <f t="shared" si="2929"/>
        <v>5</v>
      </c>
      <c r="JH187" s="14">
        <f t="shared" si="2930"/>
        <v>0</v>
      </c>
      <c r="JI187" s="373">
        <f t="shared" si="2931"/>
        <v>11020</v>
      </c>
      <c r="JJ187" s="11">
        <f t="shared" si="2847"/>
        <v>984</v>
      </c>
      <c r="JK187" s="11">
        <f t="shared" si="2932"/>
        <v>6662</v>
      </c>
      <c r="JL187" s="79">
        <f t="shared" si="2933"/>
        <v>0.60453720508166964</v>
      </c>
      <c r="JM187" s="15">
        <f t="shared" si="2934"/>
        <v>448</v>
      </c>
      <c r="JN187" s="12">
        <f t="shared" si="2935"/>
        <v>6.7247072951065745E-2</v>
      </c>
      <c r="JO187" s="16">
        <v>65.099999999999994</v>
      </c>
      <c r="JP187" s="17">
        <v>6341</v>
      </c>
      <c r="JQ187" s="16">
        <f t="shared" si="2245"/>
        <v>95.1816271389973</v>
      </c>
      <c r="JR187" s="16">
        <v>214</v>
      </c>
      <c r="JS187" s="369">
        <f t="shared" si="2099"/>
        <v>0.47767857142857145</v>
      </c>
      <c r="JT187" s="15"/>
      <c r="JU187" s="285"/>
      <c r="JV187" s="404">
        <f t="shared" si="2937"/>
        <v>0.61921611322808923</v>
      </c>
      <c r="JW187" s="401">
        <f t="shared" si="2938"/>
        <v>0.59426229508196726</v>
      </c>
      <c r="JX187" s="406">
        <f t="shared" si="2939"/>
        <v>0.60010851871947912</v>
      </c>
      <c r="JY187" s="743"/>
      <c r="JZ187" s="690"/>
      <c r="KA187" s="746"/>
      <c r="KB187" s="718">
        <f t="shared" ref="KB187" si="2998">SUM(C192,O192,AA192,AM192,AY192,BK192,BW192)</f>
        <v>13</v>
      </c>
      <c r="KC187" s="714"/>
      <c r="KD187" s="714">
        <f t="shared" ref="KD187" si="2999">SUM(CI192,CU192,DG192,DS192,EE192,EQ192,FC192)</f>
        <v>17</v>
      </c>
      <c r="KE187" s="714"/>
      <c r="KF187" s="714">
        <f t="shared" ref="KF187" si="3000">SUM(FO192,GA192,GM192,GY192,HK192,HW192,II192)</f>
        <v>22</v>
      </c>
      <c r="KG187" s="759"/>
      <c r="KH187" s="761" t="s">
        <v>67</v>
      </c>
      <c r="KI187" s="67">
        <f t="shared" si="2946"/>
        <v>1</v>
      </c>
      <c r="KJ187" s="430">
        <f t="shared" ref="KJ187" si="3001">KI187/KB189</f>
        <v>2.7196083763937991E-4</v>
      </c>
      <c r="KK187" s="67">
        <f t="shared" si="2948"/>
        <v>2</v>
      </c>
      <c r="KL187" s="425">
        <f t="shared" ref="KL187" si="3002">KK187/KD189</f>
        <v>5.4510765876260563E-4</v>
      </c>
      <c r="KM187" s="67">
        <f t="shared" si="2950"/>
        <v>2</v>
      </c>
      <c r="KN187" s="425">
        <f>KM187/KF189</f>
        <v>5.4112554112554113E-4</v>
      </c>
    </row>
    <row r="188" spans="1:300" ht="19.5" thickBot="1" x14ac:dyDescent="0.3">
      <c r="A188" s="734"/>
      <c r="B188" s="436">
        <f t="shared" si="2951"/>
        <v>45739</v>
      </c>
      <c r="C188" s="10"/>
      <c r="D188" s="11"/>
      <c r="E188" s="61">
        <f t="shared" si="2952"/>
        <v>589</v>
      </c>
      <c r="F188" s="61">
        <f t="shared" si="2953"/>
        <v>54</v>
      </c>
      <c r="G188" s="11">
        <v>329</v>
      </c>
      <c r="H188" s="12">
        <f t="shared" si="2885"/>
        <v>0.60611205432937176</v>
      </c>
      <c r="I188" s="11">
        <v>28</v>
      </c>
      <c r="J188" s="12">
        <f t="shared" si="2886"/>
        <v>7.8431372549019607E-2</v>
      </c>
      <c r="K188" s="11"/>
      <c r="L188" s="11"/>
      <c r="M188" s="18"/>
      <c r="N188" s="20"/>
      <c r="O188" s="10">
        <v>1</v>
      </c>
      <c r="P188" s="11"/>
      <c r="Q188" s="61">
        <f t="shared" si="2954"/>
        <v>594</v>
      </c>
      <c r="R188" s="61">
        <f t="shared" si="2955"/>
        <v>55</v>
      </c>
      <c r="S188" s="11">
        <v>320</v>
      </c>
      <c r="T188" s="12">
        <f t="shared" si="2887"/>
        <v>0.56734006734006737</v>
      </c>
      <c r="U188" s="11">
        <v>17</v>
      </c>
      <c r="V188" s="12">
        <f t="shared" si="2888"/>
        <v>5.0445103857566766E-2</v>
      </c>
      <c r="W188" s="11"/>
      <c r="X188" s="11"/>
      <c r="Y188" s="18"/>
      <c r="Z188" s="20"/>
      <c r="AA188" s="10"/>
      <c r="AB188" s="11"/>
      <c r="AC188" s="61">
        <f t="shared" si="2956"/>
        <v>596</v>
      </c>
      <c r="AD188" s="61">
        <f t="shared" si="2957"/>
        <v>54</v>
      </c>
      <c r="AE188" s="11">
        <v>325</v>
      </c>
      <c r="AF188" s="12">
        <f t="shared" si="2889"/>
        <v>0.59395973154362414</v>
      </c>
      <c r="AG188" s="11">
        <v>29</v>
      </c>
      <c r="AH188" s="12">
        <f t="shared" si="2890"/>
        <v>8.1920903954802254E-2</v>
      </c>
      <c r="AI188" s="11"/>
      <c r="AJ188" s="11"/>
      <c r="AK188" s="18"/>
      <c r="AL188" s="20"/>
      <c r="AM188" s="10"/>
      <c r="AN188" s="11"/>
      <c r="AO188" s="61">
        <f t="shared" si="2958"/>
        <v>129</v>
      </c>
      <c r="AP188" s="61">
        <f t="shared" si="2959"/>
        <v>13</v>
      </c>
      <c r="AQ188" s="11">
        <v>56</v>
      </c>
      <c r="AR188" s="12">
        <f t="shared" si="2891"/>
        <v>0.48062015503875971</v>
      </c>
      <c r="AS188" s="11">
        <v>6</v>
      </c>
      <c r="AT188" s="12">
        <f t="shared" si="2892"/>
        <v>9.6774193548387094E-2</v>
      </c>
      <c r="AU188" s="11"/>
      <c r="AV188" s="11"/>
      <c r="AW188" s="18"/>
      <c r="AX188" s="20"/>
      <c r="AY188" s="10"/>
      <c r="AZ188" s="11"/>
      <c r="BA188" s="61">
        <f t="shared" si="2960"/>
        <v>587</v>
      </c>
      <c r="BB188" s="61">
        <f t="shared" si="2961"/>
        <v>55</v>
      </c>
      <c r="BC188" s="11">
        <v>326</v>
      </c>
      <c r="BD188" s="12">
        <f t="shared" si="2893"/>
        <v>0.58773424190800683</v>
      </c>
      <c r="BE188" s="11">
        <v>19</v>
      </c>
      <c r="BF188" s="12">
        <f t="shared" si="2894"/>
        <v>5.5072463768115941E-2</v>
      </c>
      <c r="BG188" s="11"/>
      <c r="BH188" s="11"/>
      <c r="BI188" s="18"/>
      <c r="BJ188" s="20"/>
      <c r="BK188" s="10"/>
      <c r="BL188" s="11"/>
      <c r="BM188" s="61">
        <f t="shared" si="2962"/>
        <v>589</v>
      </c>
      <c r="BN188" s="61">
        <f t="shared" si="2963"/>
        <v>53</v>
      </c>
      <c r="BO188" s="11">
        <v>320</v>
      </c>
      <c r="BP188" s="12">
        <f t="shared" si="2895"/>
        <v>0.56366723259762308</v>
      </c>
      <c r="BQ188" s="11">
        <v>12</v>
      </c>
      <c r="BR188" s="12">
        <f t="shared" si="2896"/>
        <v>3.614457831325301E-2</v>
      </c>
      <c r="BS188" s="11"/>
      <c r="BT188" s="11"/>
      <c r="BU188" s="18"/>
      <c r="BV188" s="20"/>
      <c r="BW188" s="10"/>
      <c r="BX188" s="11"/>
      <c r="BY188" s="61">
        <f t="shared" si="2964"/>
        <v>589</v>
      </c>
      <c r="BZ188" s="61">
        <f t="shared" si="2965"/>
        <v>55</v>
      </c>
      <c r="CA188" s="11">
        <v>292</v>
      </c>
      <c r="CB188" s="12">
        <f t="shared" si="2897"/>
        <v>0.54329371816638372</v>
      </c>
      <c r="CC188" s="11">
        <v>28</v>
      </c>
      <c r="CD188" s="12">
        <f t="shared" si="2898"/>
        <v>8.7499999999999994E-2</v>
      </c>
      <c r="CE188" s="11"/>
      <c r="CF188" s="11"/>
      <c r="CG188" s="18"/>
      <c r="CH188" s="20"/>
      <c r="CI188" s="10"/>
      <c r="CJ188" s="11"/>
      <c r="CK188" s="61">
        <f t="shared" si="2966"/>
        <v>581</v>
      </c>
      <c r="CL188" s="61">
        <f t="shared" si="2967"/>
        <v>51</v>
      </c>
      <c r="CM188" s="11">
        <v>320</v>
      </c>
      <c r="CN188" s="12">
        <f t="shared" si="2899"/>
        <v>0.59380378657487087</v>
      </c>
      <c r="CO188" s="11">
        <v>25</v>
      </c>
      <c r="CP188" s="12">
        <f t="shared" si="2900"/>
        <v>7.2463768115942032E-2</v>
      </c>
      <c r="CQ188" s="11"/>
      <c r="CR188" s="11"/>
      <c r="CS188" s="18"/>
      <c r="CT188" s="20"/>
      <c r="CU188" s="10">
        <v>1</v>
      </c>
      <c r="CV188" s="11"/>
      <c r="CW188" s="61">
        <f t="shared" si="2968"/>
        <v>581</v>
      </c>
      <c r="CX188" s="61">
        <f t="shared" si="2969"/>
        <v>49</v>
      </c>
      <c r="CY188" s="11">
        <v>313</v>
      </c>
      <c r="CZ188" s="12">
        <f t="shared" si="2901"/>
        <v>0.59552495697074015</v>
      </c>
      <c r="DA188" s="11">
        <v>33</v>
      </c>
      <c r="DB188" s="12">
        <f t="shared" si="2902"/>
        <v>9.5375722543352595E-2</v>
      </c>
      <c r="DC188" s="11"/>
      <c r="DD188" s="11"/>
      <c r="DE188" s="18"/>
      <c r="DF188" s="20"/>
      <c r="DG188" s="10"/>
      <c r="DH188" s="11"/>
      <c r="DI188" s="61">
        <f t="shared" si="2970"/>
        <v>591</v>
      </c>
      <c r="DJ188" s="61">
        <f t="shared" si="2971"/>
        <v>50</v>
      </c>
      <c r="DK188" s="11">
        <v>321</v>
      </c>
      <c r="DL188" s="12">
        <f t="shared" si="2903"/>
        <v>0.60067681895093061</v>
      </c>
      <c r="DM188" s="11">
        <v>34</v>
      </c>
      <c r="DN188" s="12">
        <f t="shared" si="2904"/>
        <v>9.5774647887323941E-2</v>
      </c>
      <c r="DO188" s="11"/>
      <c r="DP188" s="11"/>
      <c r="DQ188" s="18"/>
      <c r="DR188" s="20"/>
      <c r="DS188" s="10"/>
      <c r="DT188" s="11"/>
      <c r="DU188" s="61">
        <f t="shared" si="2972"/>
        <v>148</v>
      </c>
      <c r="DV188" s="61">
        <f t="shared" si="2973"/>
        <v>7</v>
      </c>
      <c r="DW188" s="11">
        <v>65</v>
      </c>
      <c r="DX188" s="12">
        <f t="shared" si="2905"/>
        <v>0.49324324324324326</v>
      </c>
      <c r="DY188" s="11">
        <v>8</v>
      </c>
      <c r="DZ188" s="12">
        <f t="shared" si="2906"/>
        <v>0.1095890410958904</v>
      </c>
      <c r="EA188" s="11"/>
      <c r="EB188" s="11"/>
      <c r="EC188" s="18"/>
      <c r="ED188" s="20"/>
      <c r="EE188" s="10"/>
      <c r="EF188" s="11"/>
      <c r="EG188" s="61">
        <f t="shared" si="2974"/>
        <v>595</v>
      </c>
      <c r="EH188" s="61">
        <f t="shared" si="2975"/>
        <v>51</v>
      </c>
      <c r="EI188" s="11">
        <v>319</v>
      </c>
      <c r="EJ188" s="12">
        <f t="shared" si="2907"/>
        <v>0.57478991596638651</v>
      </c>
      <c r="EK188" s="11">
        <v>23</v>
      </c>
      <c r="EL188" s="12">
        <f t="shared" si="2908"/>
        <v>6.725146198830409E-2</v>
      </c>
      <c r="EM188" s="11"/>
      <c r="EN188" s="11"/>
      <c r="EO188" s="18"/>
      <c r="EP188" s="20"/>
      <c r="EQ188" s="10"/>
      <c r="ER188" s="11"/>
      <c r="ES188" s="61">
        <f t="shared" si="2976"/>
        <v>580</v>
      </c>
      <c r="ET188" s="61">
        <f t="shared" si="2977"/>
        <v>49</v>
      </c>
      <c r="EU188" s="11">
        <v>313</v>
      </c>
      <c r="EV188" s="12">
        <f t="shared" si="2909"/>
        <v>0.57586206896551728</v>
      </c>
      <c r="EW188" s="11">
        <v>21</v>
      </c>
      <c r="EX188" s="12">
        <f t="shared" si="2910"/>
        <v>6.2874251497005984E-2</v>
      </c>
      <c r="EY188" s="11"/>
      <c r="EZ188" s="11"/>
      <c r="FA188" s="18"/>
      <c r="FB188" s="20"/>
      <c r="FC188" s="10"/>
      <c r="FD188" s="11"/>
      <c r="FE188" s="61">
        <f t="shared" si="2978"/>
        <v>583</v>
      </c>
      <c r="FF188" s="61">
        <f t="shared" si="2979"/>
        <v>52</v>
      </c>
      <c r="FG188" s="11">
        <v>312</v>
      </c>
      <c r="FH188" s="12">
        <f t="shared" si="2911"/>
        <v>0.59862778730703259</v>
      </c>
      <c r="FI188" s="11">
        <v>37</v>
      </c>
      <c r="FJ188" s="12">
        <f t="shared" si="2912"/>
        <v>0.10601719197707736</v>
      </c>
      <c r="FK188" s="11"/>
      <c r="FL188" s="11"/>
      <c r="FM188" s="18"/>
      <c r="FN188" s="20"/>
      <c r="FO188" s="10"/>
      <c r="FP188" s="11"/>
      <c r="FQ188" s="61">
        <f t="shared" si="2980"/>
        <v>599</v>
      </c>
      <c r="FR188" s="61">
        <f t="shared" si="2981"/>
        <v>53</v>
      </c>
      <c r="FS188" s="11">
        <v>329</v>
      </c>
      <c r="FT188" s="12">
        <f t="shared" si="2913"/>
        <v>0.60934891485809684</v>
      </c>
      <c r="FU188" s="11">
        <v>36</v>
      </c>
      <c r="FV188" s="12">
        <f t="shared" si="2914"/>
        <v>9.8630136986301367E-2</v>
      </c>
      <c r="FW188" s="11"/>
      <c r="FX188" s="11"/>
      <c r="FY188" s="18"/>
      <c r="FZ188" s="20"/>
      <c r="GA188" s="10"/>
      <c r="GB188" s="11"/>
      <c r="GC188" s="61">
        <f t="shared" si="2982"/>
        <v>599</v>
      </c>
      <c r="GD188" s="61">
        <f t="shared" si="2983"/>
        <v>55</v>
      </c>
      <c r="GE188" s="11">
        <v>317</v>
      </c>
      <c r="GF188" s="12">
        <f t="shared" si="2915"/>
        <v>0.58931552587646074</v>
      </c>
      <c r="GG188" s="11">
        <v>36</v>
      </c>
      <c r="GH188" s="12">
        <f t="shared" si="2916"/>
        <v>0.10198300283286119</v>
      </c>
      <c r="GI188" s="11"/>
      <c r="GJ188" s="11"/>
      <c r="GK188" s="18"/>
      <c r="GL188" s="20"/>
      <c r="GM188" s="10">
        <v>1</v>
      </c>
      <c r="GN188" s="11"/>
      <c r="GO188" s="61">
        <f t="shared" si="2984"/>
        <v>603</v>
      </c>
      <c r="GP188" s="61">
        <f t="shared" si="2985"/>
        <v>55</v>
      </c>
      <c r="GQ188" s="11">
        <v>326</v>
      </c>
      <c r="GR188" s="12">
        <f t="shared" si="2917"/>
        <v>0.58043117744610284</v>
      </c>
      <c r="GS188" s="11">
        <v>24</v>
      </c>
      <c r="GT188" s="12">
        <f t="shared" si="2918"/>
        <v>6.8571428571428575E-2</v>
      </c>
      <c r="GU188" s="11"/>
      <c r="GV188" s="11"/>
      <c r="GW188" s="18"/>
      <c r="GX188" s="20"/>
      <c r="GY188" s="10"/>
      <c r="GZ188" s="11"/>
      <c r="HA188" s="61">
        <f t="shared" si="2986"/>
        <v>75</v>
      </c>
      <c r="HB188" s="61">
        <f t="shared" si="2987"/>
        <v>11</v>
      </c>
      <c r="HC188" s="11">
        <v>36</v>
      </c>
      <c r="HD188" s="12">
        <f t="shared" si="2919"/>
        <v>0.61333333333333329</v>
      </c>
      <c r="HE188" s="11">
        <v>10</v>
      </c>
      <c r="HF188" s="12">
        <f t="shared" si="2920"/>
        <v>0.21739130434782608</v>
      </c>
      <c r="HG188" s="11"/>
      <c r="HH188" s="11"/>
      <c r="HI188" s="18"/>
      <c r="HJ188" s="20"/>
      <c r="HK188" s="10"/>
      <c r="HL188" s="11"/>
      <c r="HM188" s="61">
        <f t="shared" si="2988"/>
        <v>609</v>
      </c>
      <c r="HN188" s="61">
        <f t="shared" si="2989"/>
        <v>53</v>
      </c>
      <c r="HO188" s="11">
        <v>320</v>
      </c>
      <c r="HP188" s="12">
        <f t="shared" si="2921"/>
        <v>0.5714285714285714</v>
      </c>
      <c r="HQ188" s="11">
        <v>28</v>
      </c>
      <c r="HR188" s="12">
        <f t="shared" si="2922"/>
        <v>8.0459770114942528E-2</v>
      </c>
      <c r="HS188" s="11"/>
      <c r="HT188" s="11"/>
      <c r="HU188" s="18"/>
      <c r="HV188" s="20"/>
      <c r="HW188" s="10"/>
      <c r="HX188" s="11"/>
      <c r="HY188" s="61">
        <f t="shared" si="2990"/>
        <v>598</v>
      </c>
      <c r="HZ188" s="61">
        <f t="shared" si="2991"/>
        <v>54</v>
      </c>
      <c r="IA188" s="11">
        <v>325</v>
      </c>
      <c r="IB188" s="12">
        <f t="shared" si="2923"/>
        <v>0.58193979933110362</v>
      </c>
      <c r="IC188" s="11">
        <v>23</v>
      </c>
      <c r="ID188" s="12">
        <f t="shared" si="2924"/>
        <v>6.6091954022988508E-2</v>
      </c>
      <c r="IE188" s="11"/>
      <c r="IF188" s="11"/>
      <c r="IG188" s="18"/>
      <c r="IH188" s="20"/>
      <c r="II188" s="10"/>
      <c r="IJ188" s="11"/>
      <c r="IK188" s="61">
        <f t="shared" si="2992"/>
        <v>602</v>
      </c>
      <c r="IL188" s="61">
        <f t="shared" si="2993"/>
        <v>55</v>
      </c>
      <c r="IM188" s="11">
        <v>323</v>
      </c>
      <c r="IN188" s="12">
        <f t="shared" si="2925"/>
        <v>0.58803986710963452</v>
      </c>
      <c r="IO188" s="11">
        <v>31</v>
      </c>
      <c r="IP188" s="12">
        <f t="shared" si="2926"/>
        <v>8.7570621468926552E-2</v>
      </c>
      <c r="IQ188" s="11"/>
      <c r="IR188" s="11"/>
      <c r="IS188" s="18"/>
      <c r="IT188" s="20"/>
      <c r="IU188" s="10"/>
      <c r="IV188" s="11"/>
      <c r="IW188" s="61">
        <f t="shared" si="2994"/>
        <v>0</v>
      </c>
      <c r="IX188" s="61">
        <f t="shared" si="2995"/>
        <v>0</v>
      </c>
      <c r="IY188" s="11"/>
      <c r="IZ188" s="12" t="e">
        <f t="shared" si="2927"/>
        <v>#DIV/0!</v>
      </c>
      <c r="JA188" s="11"/>
      <c r="JB188" s="12" t="e">
        <f t="shared" si="2928"/>
        <v>#DIV/0!</v>
      </c>
      <c r="JC188" s="11"/>
      <c r="JD188" s="11"/>
      <c r="JE188" s="18"/>
      <c r="JF188" s="20"/>
      <c r="JG188" s="10">
        <f t="shared" si="2929"/>
        <v>3</v>
      </c>
      <c r="JH188" s="14">
        <f t="shared" si="2930"/>
        <v>0</v>
      </c>
      <c r="JI188" s="373">
        <f t="shared" si="2931"/>
        <v>11017</v>
      </c>
      <c r="JJ188" s="11">
        <f t="shared" si="2847"/>
        <v>984</v>
      </c>
      <c r="JK188" s="11">
        <f t="shared" si="2932"/>
        <v>6415</v>
      </c>
      <c r="JL188" s="79">
        <f t="shared" si="2933"/>
        <v>0.58228192792956335</v>
      </c>
      <c r="JM188" s="15">
        <f t="shared" si="2934"/>
        <v>508</v>
      </c>
      <c r="JN188" s="12">
        <f t="shared" si="2935"/>
        <v>7.9189399844115355E-2</v>
      </c>
      <c r="JO188" s="16">
        <v>65.099999999999994</v>
      </c>
      <c r="JP188" s="17">
        <v>6085</v>
      </c>
      <c r="JQ188" s="16">
        <f t="shared" si="2245"/>
        <v>94.855806703039747</v>
      </c>
      <c r="JR188" s="16">
        <v>262</v>
      </c>
      <c r="JS188" s="369">
        <f t="shared" si="2099"/>
        <v>0.51574803149606296</v>
      </c>
      <c r="JT188" s="18"/>
      <c r="JU188" s="21"/>
      <c r="JV188" s="404">
        <f t="shared" si="2937"/>
        <v>0.57364552137217528</v>
      </c>
      <c r="JW188" s="401">
        <f t="shared" si="2938"/>
        <v>0.58595244602350371</v>
      </c>
      <c r="JX188" s="406">
        <f t="shared" si="2939"/>
        <v>0.5872455902306648</v>
      </c>
      <c r="JY188" s="743"/>
      <c r="JZ188" s="690"/>
      <c r="KA188" s="746"/>
      <c r="KB188" s="719"/>
      <c r="KC188" s="716"/>
      <c r="KD188" s="716"/>
      <c r="KE188" s="716"/>
      <c r="KF188" s="716"/>
      <c r="KG188" s="760"/>
      <c r="KH188" s="758"/>
      <c r="KI188" s="67">
        <f t="shared" si="2946"/>
        <v>0</v>
      </c>
      <c r="KJ188" s="430">
        <f t="shared" ref="KJ188" si="3003">KI188/KB189</f>
        <v>0</v>
      </c>
      <c r="KK188" s="67">
        <f t="shared" si="2948"/>
        <v>1</v>
      </c>
      <c r="KL188" s="425">
        <f t="shared" ref="KL188" si="3004">KK188/KD189</f>
        <v>2.7255382938130282E-4</v>
      </c>
      <c r="KM188" s="67">
        <f t="shared" si="2950"/>
        <v>1</v>
      </c>
      <c r="KN188" s="425">
        <f>KM188/KF189</f>
        <v>2.7056277056277056E-4</v>
      </c>
    </row>
    <row r="189" spans="1:300" ht="19.5" thickTop="1" x14ac:dyDescent="0.25">
      <c r="A189" s="734"/>
      <c r="B189" s="436">
        <f>+B188+1</f>
        <v>45740</v>
      </c>
      <c r="C189" s="10"/>
      <c r="D189" s="11"/>
      <c r="E189" s="61">
        <f t="shared" si="2952"/>
        <v>589</v>
      </c>
      <c r="F189" s="61">
        <f t="shared" si="2953"/>
        <v>54</v>
      </c>
      <c r="G189" s="11">
        <v>320</v>
      </c>
      <c r="H189" s="12">
        <f t="shared" si="2885"/>
        <v>0.57724957555178269</v>
      </c>
      <c r="I189" s="11">
        <v>20</v>
      </c>
      <c r="J189" s="12">
        <f t="shared" si="2886"/>
        <v>5.8823529411764705E-2</v>
      </c>
      <c r="K189" s="13"/>
      <c r="L189" s="13"/>
      <c r="M189" s="25"/>
      <c r="N189" s="37"/>
      <c r="O189" s="10">
        <v>1</v>
      </c>
      <c r="P189" s="11"/>
      <c r="Q189" s="61">
        <f t="shared" si="2954"/>
        <v>593</v>
      </c>
      <c r="R189" s="61">
        <f t="shared" si="2955"/>
        <v>55</v>
      </c>
      <c r="S189" s="11">
        <v>327</v>
      </c>
      <c r="T189" s="12">
        <f t="shared" si="2887"/>
        <v>0.58347386172006743</v>
      </c>
      <c r="U189" s="11">
        <v>19</v>
      </c>
      <c r="V189" s="12">
        <f t="shared" si="2888"/>
        <v>5.4913294797687862E-2</v>
      </c>
      <c r="W189" s="13"/>
      <c r="X189" s="13"/>
      <c r="Y189" s="25"/>
      <c r="Z189" s="37"/>
      <c r="AA189" s="10"/>
      <c r="AB189" s="11"/>
      <c r="AC189" s="61">
        <f t="shared" si="2956"/>
        <v>596</v>
      </c>
      <c r="AD189" s="61">
        <f t="shared" si="2957"/>
        <v>54</v>
      </c>
      <c r="AE189" s="11">
        <v>305</v>
      </c>
      <c r="AF189" s="12">
        <f t="shared" si="2889"/>
        <v>0.5587248322147651</v>
      </c>
      <c r="AG189" s="11">
        <v>28</v>
      </c>
      <c r="AH189" s="12">
        <f t="shared" si="2890"/>
        <v>8.408408408408409E-2</v>
      </c>
      <c r="AI189" s="13"/>
      <c r="AJ189" s="13"/>
      <c r="AK189" s="25"/>
      <c r="AL189" s="37"/>
      <c r="AM189" s="10">
        <v>3</v>
      </c>
      <c r="AN189" s="11"/>
      <c r="AO189" s="61">
        <f t="shared" si="2958"/>
        <v>126</v>
      </c>
      <c r="AP189" s="61">
        <f t="shared" si="2959"/>
        <v>13</v>
      </c>
      <c r="AQ189" s="11">
        <v>59</v>
      </c>
      <c r="AR189" s="12">
        <f t="shared" si="2891"/>
        <v>0.53968253968253965</v>
      </c>
      <c r="AS189" s="11">
        <v>9</v>
      </c>
      <c r="AT189" s="12">
        <f t="shared" si="2892"/>
        <v>0.13235294117647059</v>
      </c>
      <c r="AU189" s="13"/>
      <c r="AV189" s="13"/>
      <c r="AW189" s="25"/>
      <c r="AX189" s="37"/>
      <c r="AY189" s="10"/>
      <c r="AZ189" s="11"/>
      <c r="BA189" s="61">
        <f t="shared" si="2960"/>
        <v>587</v>
      </c>
      <c r="BB189" s="61">
        <f t="shared" si="2961"/>
        <v>55</v>
      </c>
      <c r="BC189" s="11">
        <v>320</v>
      </c>
      <c r="BD189" s="12">
        <f t="shared" si="2893"/>
        <v>0.59625212947189099</v>
      </c>
      <c r="BE189" s="11">
        <v>30</v>
      </c>
      <c r="BF189" s="12">
        <f t="shared" si="2894"/>
        <v>8.5714285714285715E-2</v>
      </c>
      <c r="BG189" s="13"/>
      <c r="BH189" s="13"/>
      <c r="BI189" s="25"/>
      <c r="BJ189" s="37"/>
      <c r="BK189" s="10"/>
      <c r="BL189" s="11"/>
      <c r="BM189" s="61">
        <f t="shared" si="2962"/>
        <v>589</v>
      </c>
      <c r="BN189" s="61">
        <f t="shared" si="2963"/>
        <v>53</v>
      </c>
      <c r="BO189" s="11">
        <v>320</v>
      </c>
      <c r="BP189" s="12">
        <f t="shared" si="2895"/>
        <v>0.56706281833616301</v>
      </c>
      <c r="BQ189" s="11">
        <v>14</v>
      </c>
      <c r="BR189" s="12">
        <f t="shared" si="2896"/>
        <v>4.1916167664670656E-2</v>
      </c>
      <c r="BS189" s="13"/>
      <c r="BT189" s="13"/>
      <c r="BU189" s="25"/>
      <c r="BV189" s="37"/>
      <c r="BW189" s="10">
        <v>1</v>
      </c>
      <c r="BX189" s="11"/>
      <c r="BY189" s="61">
        <f t="shared" si="2964"/>
        <v>588</v>
      </c>
      <c r="BZ189" s="61">
        <f t="shared" si="2965"/>
        <v>55</v>
      </c>
      <c r="CA189" s="11">
        <v>315</v>
      </c>
      <c r="CB189" s="12">
        <f t="shared" si="2897"/>
        <v>0.60034013605442171</v>
      </c>
      <c r="CC189" s="11">
        <v>38</v>
      </c>
      <c r="CD189" s="12">
        <f t="shared" si="2898"/>
        <v>0.10764872521246459</v>
      </c>
      <c r="CE189" s="13"/>
      <c r="CF189" s="13"/>
      <c r="CG189" s="25"/>
      <c r="CH189" s="37"/>
      <c r="CI189" s="10">
        <v>1</v>
      </c>
      <c r="CJ189" s="11"/>
      <c r="CK189" s="61">
        <f t="shared" si="2966"/>
        <v>580</v>
      </c>
      <c r="CL189" s="61">
        <f t="shared" si="2967"/>
        <v>51</v>
      </c>
      <c r="CM189" s="11">
        <v>320</v>
      </c>
      <c r="CN189" s="12">
        <f t="shared" si="2899"/>
        <v>0.58448275862068966</v>
      </c>
      <c r="CO189" s="11">
        <v>19</v>
      </c>
      <c r="CP189" s="12">
        <f t="shared" si="2900"/>
        <v>5.6047197640117993E-2</v>
      </c>
      <c r="CQ189" s="13"/>
      <c r="CR189" s="13"/>
      <c r="CS189" s="25"/>
      <c r="CT189" s="37"/>
      <c r="CU189" s="10">
        <v>1</v>
      </c>
      <c r="CV189" s="11"/>
      <c r="CW189" s="61">
        <f t="shared" si="2968"/>
        <v>580</v>
      </c>
      <c r="CX189" s="61">
        <f t="shared" si="2969"/>
        <v>49</v>
      </c>
      <c r="CY189" s="11">
        <v>304</v>
      </c>
      <c r="CZ189" s="12">
        <f t="shared" si="2901"/>
        <v>0.55862068965517242</v>
      </c>
      <c r="DA189" s="11">
        <v>20</v>
      </c>
      <c r="DB189" s="12">
        <f t="shared" si="2902"/>
        <v>6.1728395061728392E-2</v>
      </c>
      <c r="DC189" s="13"/>
      <c r="DD189" s="13"/>
      <c r="DE189" s="25"/>
      <c r="DF189" s="37"/>
      <c r="DG189" s="10">
        <v>1</v>
      </c>
      <c r="DH189" s="11"/>
      <c r="DI189" s="61">
        <f t="shared" si="2970"/>
        <v>590</v>
      </c>
      <c r="DJ189" s="61">
        <f t="shared" si="2971"/>
        <v>50</v>
      </c>
      <c r="DK189" s="11">
        <v>310</v>
      </c>
      <c r="DL189" s="12">
        <f t="shared" si="2903"/>
        <v>0.55932203389830504</v>
      </c>
      <c r="DM189" s="11">
        <v>20</v>
      </c>
      <c r="DN189" s="12">
        <f t="shared" si="2904"/>
        <v>6.0606060606060608E-2</v>
      </c>
      <c r="DO189" s="13"/>
      <c r="DP189" s="13"/>
      <c r="DQ189" s="25"/>
      <c r="DR189" s="37"/>
      <c r="DS189" s="10">
        <v>2</v>
      </c>
      <c r="DT189" s="11"/>
      <c r="DU189" s="61">
        <f t="shared" si="2972"/>
        <v>146</v>
      </c>
      <c r="DV189" s="61">
        <f t="shared" si="2973"/>
        <v>7</v>
      </c>
      <c r="DW189" s="11">
        <v>65</v>
      </c>
      <c r="DX189" s="12">
        <f t="shared" si="2905"/>
        <v>0.47945205479452052</v>
      </c>
      <c r="DY189" s="11">
        <v>5</v>
      </c>
      <c r="DZ189" s="12">
        <f t="shared" si="2906"/>
        <v>7.1428571428571425E-2</v>
      </c>
      <c r="EA189" s="13"/>
      <c r="EB189" s="13"/>
      <c r="EC189" s="25"/>
      <c r="ED189" s="37"/>
      <c r="EE189" s="10"/>
      <c r="EF189" s="11"/>
      <c r="EG189" s="61">
        <f t="shared" si="2974"/>
        <v>595</v>
      </c>
      <c r="EH189" s="61">
        <f t="shared" si="2975"/>
        <v>51</v>
      </c>
      <c r="EI189" s="11">
        <v>315</v>
      </c>
      <c r="EJ189" s="12">
        <f t="shared" si="2907"/>
        <v>0.56806722689075628</v>
      </c>
      <c r="EK189" s="11">
        <v>23</v>
      </c>
      <c r="EL189" s="12">
        <f t="shared" si="2908"/>
        <v>6.8047337278106509E-2</v>
      </c>
      <c r="EM189" s="13"/>
      <c r="EN189" s="13"/>
      <c r="EO189" s="25"/>
      <c r="EP189" s="37"/>
      <c r="EQ189" s="10"/>
      <c r="ER189" s="11"/>
      <c r="ES189" s="61">
        <f t="shared" si="2976"/>
        <v>580</v>
      </c>
      <c r="ET189" s="61">
        <f t="shared" si="2977"/>
        <v>49</v>
      </c>
      <c r="EU189" s="11">
        <v>312</v>
      </c>
      <c r="EV189" s="12">
        <f t="shared" si="2909"/>
        <v>0.56034482758620685</v>
      </c>
      <c r="EW189" s="11">
        <v>13</v>
      </c>
      <c r="EX189" s="12">
        <f t="shared" si="2910"/>
        <v>0.04</v>
      </c>
      <c r="EY189" s="13"/>
      <c r="EZ189" s="13"/>
      <c r="FA189" s="25"/>
      <c r="FB189" s="37"/>
      <c r="FC189" s="10"/>
      <c r="FD189" s="11"/>
      <c r="FE189" s="61">
        <f t="shared" si="2978"/>
        <v>583</v>
      </c>
      <c r="FF189" s="61">
        <f t="shared" si="2979"/>
        <v>52</v>
      </c>
      <c r="FG189" s="11">
        <v>310</v>
      </c>
      <c r="FH189" s="12">
        <f t="shared" si="2911"/>
        <v>0.55746140651801024</v>
      </c>
      <c r="FI189" s="11">
        <v>15</v>
      </c>
      <c r="FJ189" s="12">
        <f t="shared" si="2912"/>
        <v>4.6153846153846156E-2</v>
      </c>
      <c r="FK189" s="13"/>
      <c r="FL189" s="13"/>
      <c r="FM189" s="25"/>
      <c r="FN189" s="37"/>
      <c r="FO189" s="10">
        <v>1</v>
      </c>
      <c r="FP189" s="11"/>
      <c r="FQ189" s="61">
        <f t="shared" si="2980"/>
        <v>598</v>
      </c>
      <c r="FR189" s="61">
        <f t="shared" si="2981"/>
        <v>53</v>
      </c>
      <c r="FS189" s="11">
        <v>325</v>
      </c>
      <c r="FT189" s="12">
        <f t="shared" si="2913"/>
        <v>0.58026755852842804</v>
      </c>
      <c r="FU189" s="11">
        <v>22</v>
      </c>
      <c r="FV189" s="12">
        <f t="shared" si="2914"/>
        <v>6.3400576368876083E-2</v>
      </c>
      <c r="FW189" s="13"/>
      <c r="FX189" s="13"/>
      <c r="FY189" s="25"/>
      <c r="FZ189" s="37"/>
      <c r="GA189" s="10">
        <v>1</v>
      </c>
      <c r="GB189" s="11"/>
      <c r="GC189" s="61">
        <f t="shared" si="2982"/>
        <v>598</v>
      </c>
      <c r="GD189" s="61">
        <f t="shared" si="2983"/>
        <v>55</v>
      </c>
      <c r="GE189" s="11">
        <v>310</v>
      </c>
      <c r="GF189" s="12">
        <f t="shared" si="2915"/>
        <v>0.54849498327759194</v>
      </c>
      <c r="GG189" s="11">
        <v>18</v>
      </c>
      <c r="GH189" s="12">
        <f t="shared" si="2916"/>
        <v>5.4878048780487805E-2</v>
      </c>
      <c r="GI189" s="13"/>
      <c r="GJ189" s="13"/>
      <c r="GK189" s="25"/>
      <c r="GL189" s="37"/>
      <c r="GM189" s="10"/>
      <c r="GN189" s="11"/>
      <c r="GO189" s="61">
        <f t="shared" si="2984"/>
        <v>603</v>
      </c>
      <c r="GP189" s="61">
        <f t="shared" si="2985"/>
        <v>55</v>
      </c>
      <c r="GQ189" s="11">
        <v>309</v>
      </c>
      <c r="GR189" s="12">
        <f t="shared" si="2917"/>
        <v>0.53897180762852404</v>
      </c>
      <c r="GS189" s="11">
        <v>16</v>
      </c>
      <c r="GT189" s="12">
        <f t="shared" si="2918"/>
        <v>4.9230769230769231E-2</v>
      </c>
      <c r="GU189" s="13"/>
      <c r="GV189" s="13"/>
      <c r="GW189" s="25"/>
      <c r="GX189" s="37"/>
      <c r="GY189" s="10"/>
      <c r="GZ189" s="11">
        <v>1</v>
      </c>
      <c r="HA189" s="61">
        <f t="shared" si="2986"/>
        <v>75</v>
      </c>
      <c r="HB189" s="61">
        <f t="shared" si="2987"/>
        <v>10</v>
      </c>
      <c r="HC189" s="11">
        <v>49</v>
      </c>
      <c r="HD189" s="12">
        <f t="shared" si="2919"/>
        <v>0.76</v>
      </c>
      <c r="HE189" s="11">
        <v>8</v>
      </c>
      <c r="HF189" s="12">
        <f t="shared" si="2920"/>
        <v>0.14035087719298245</v>
      </c>
      <c r="HG189" s="13"/>
      <c r="HH189" s="13"/>
      <c r="HI189" s="25"/>
      <c r="HJ189" s="37"/>
      <c r="HK189" s="10"/>
      <c r="HL189" s="11"/>
      <c r="HM189" s="61">
        <f t="shared" si="2988"/>
        <v>609</v>
      </c>
      <c r="HN189" s="61">
        <f t="shared" si="2989"/>
        <v>53</v>
      </c>
      <c r="HO189" s="11">
        <v>320</v>
      </c>
      <c r="HP189" s="12">
        <f t="shared" si="2921"/>
        <v>0.56157635467980294</v>
      </c>
      <c r="HQ189" s="11">
        <v>22</v>
      </c>
      <c r="HR189" s="12">
        <f t="shared" si="2922"/>
        <v>6.4327485380116955E-2</v>
      </c>
      <c r="HS189" s="13"/>
      <c r="HT189" s="13"/>
      <c r="HU189" s="25"/>
      <c r="HV189" s="37"/>
      <c r="HW189" s="10"/>
      <c r="HX189" s="11"/>
      <c r="HY189" s="61">
        <f t="shared" si="2990"/>
        <v>598</v>
      </c>
      <c r="HZ189" s="61">
        <f t="shared" si="2991"/>
        <v>54</v>
      </c>
      <c r="IA189" s="11">
        <v>325</v>
      </c>
      <c r="IB189" s="12">
        <f t="shared" si="2923"/>
        <v>0.56688963210702337</v>
      </c>
      <c r="IC189" s="11">
        <v>14</v>
      </c>
      <c r="ID189" s="12">
        <f t="shared" si="2924"/>
        <v>4.1297935103244837E-2</v>
      </c>
      <c r="IE189" s="13"/>
      <c r="IF189" s="13"/>
      <c r="IG189" s="25"/>
      <c r="IH189" s="37"/>
      <c r="II189" s="10"/>
      <c r="IJ189" s="11"/>
      <c r="IK189" s="61">
        <f t="shared" si="2992"/>
        <v>602</v>
      </c>
      <c r="IL189" s="61">
        <f t="shared" si="2993"/>
        <v>55</v>
      </c>
      <c r="IM189" s="11">
        <v>330</v>
      </c>
      <c r="IN189" s="12">
        <f t="shared" si="2925"/>
        <v>0.60299003322259137</v>
      </c>
      <c r="IO189" s="11">
        <v>33</v>
      </c>
      <c r="IP189" s="12">
        <f t="shared" si="2926"/>
        <v>9.0909090909090912E-2</v>
      </c>
      <c r="IQ189" s="13"/>
      <c r="IR189" s="13"/>
      <c r="IS189" s="25"/>
      <c r="IT189" s="37"/>
      <c r="IU189" s="10"/>
      <c r="IV189" s="11"/>
      <c r="IW189" s="61">
        <f t="shared" si="2994"/>
        <v>0</v>
      </c>
      <c r="IX189" s="61">
        <f t="shared" si="2995"/>
        <v>0</v>
      </c>
      <c r="IY189" s="11"/>
      <c r="IZ189" s="12" t="e">
        <f t="shared" si="2927"/>
        <v>#DIV/0!</v>
      </c>
      <c r="JA189" s="11"/>
      <c r="JB189" s="12" t="e">
        <f t="shared" si="2928"/>
        <v>#DIV/0!</v>
      </c>
      <c r="JC189" s="13"/>
      <c r="JD189" s="13"/>
      <c r="JE189" s="25"/>
      <c r="JF189" s="37"/>
      <c r="JG189" s="10">
        <f t="shared" si="2929"/>
        <v>12</v>
      </c>
      <c r="JH189" s="14">
        <f t="shared" si="2930"/>
        <v>1</v>
      </c>
      <c r="JI189" s="373">
        <f t="shared" si="2931"/>
        <v>11005</v>
      </c>
      <c r="JJ189" s="11">
        <f t="shared" si="2847"/>
        <v>983</v>
      </c>
      <c r="JK189" s="11">
        <f t="shared" si="2932"/>
        <v>6276</v>
      </c>
      <c r="JL189" s="79">
        <f t="shared" si="2933"/>
        <v>0.57028623353021357</v>
      </c>
      <c r="JM189" s="15">
        <f t="shared" si="2934"/>
        <v>406</v>
      </c>
      <c r="JN189" s="12">
        <f t="shared" si="2935"/>
        <v>6.4690885914595278E-2</v>
      </c>
      <c r="JO189" s="16">
        <v>65.3</v>
      </c>
      <c r="JP189" s="17">
        <v>6005</v>
      </c>
      <c r="JQ189" s="16">
        <f t="shared" si="2245"/>
        <v>95.681963033779482</v>
      </c>
      <c r="JR189" s="16">
        <v>218</v>
      </c>
      <c r="JS189" s="369">
        <f t="shared" si="2099"/>
        <v>0.53694581280788178</v>
      </c>
      <c r="JT189" s="23"/>
      <c r="JU189" s="399"/>
      <c r="JV189" s="404">
        <f t="shared" si="2937"/>
        <v>0.57906215921483095</v>
      </c>
      <c r="JW189" s="401">
        <f t="shared" si="2938"/>
        <v>0.56130268199233713</v>
      </c>
      <c r="JX189" s="406">
        <f t="shared" si="2939"/>
        <v>0.57045886505566112</v>
      </c>
      <c r="JY189" s="743"/>
      <c r="JZ189" s="690"/>
      <c r="KA189" s="746"/>
      <c r="KB189" s="718">
        <f t="shared" ref="KB189" si="3005">SUM(E182,Q182,AC182,AO182,BA182,BM182,BY182)</f>
        <v>3677</v>
      </c>
      <c r="KC189" s="714"/>
      <c r="KD189" s="714">
        <f t="shared" ref="KD189" si="3006">SUM(CK182,CW182,DI182,DU182,EG182,ES182,FE182)</f>
        <v>3669</v>
      </c>
      <c r="KE189" s="714"/>
      <c r="KF189" s="714">
        <f t="shared" ref="KF189" si="3007">SUM(FQ182,GC182,GO182,HA182,HM182,HY182,IK182)</f>
        <v>3696</v>
      </c>
      <c r="KG189" s="759"/>
      <c r="KH189" s="761" t="s">
        <v>65</v>
      </c>
      <c r="KI189" s="67">
        <f t="shared" si="2946"/>
        <v>4</v>
      </c>
      <c r="KJ189" s="430">
        <f t="shared" ref="KJ189" si="3008">KI189/KB189</f>
        <v>1.0878433505575197E-3</v>
      </c>
      <c r="KK189" s="67">
        <f t="shared" si="2948"/>
        <v>5</v>
      </c>
      <c r="KL189" s="425">
        <f t="shared" ref="KL189" si="3009">KK189/KD189</f>
        <v>1.3627691469065141E-3</v>
      </c>
      <c r="KM189" s="67">
        <f t="shared" si="2950"/>
        <v>2</v>
      </c>
      <c r="KN189" s="425">
        <f>KM189/KF189</f>
        <v>5.4112554112554113E-4</v>
      </c>
    </row>
    <row r="190" spans="1:300" ht="19.5" thickBot="1" x14ac:dyDescent="0.3">
      <c r="A190" s="734"/>
      <c r="B190" s="436">
        <f t="shared" si="2951"/>
        <v>45741</v>
      </c>
      <c r="C190" s="10"/>
      <c r="D190" s="11"/>
      <c r="E190" s="61">
        <f t="shared" si="2952"/>
        <v>589</v>
      </c>
      <c r="F190" s="61">
        <f t="shared" si="2953"/>
        <v>54</v>
      </c>
      <c r="G190" s="11">
        <v>342</v>
      </c>
      <c r="H190" s="12">
        <f t="shared" si="2885"/>
        <v>0.62478777589134127</v>
      </c>
      <c r="I190" s="11">
        <v>26</v>
      </c>
      <c r="J190" s="12">
        <f t="shared" si="2886"/>
        <v>7.0652173913043473E-2</v>
      </c>
      <c r="K190" s="13"/>
      <c r="L190" s="11"/>
      <c r="M190" s="25"/>
      <c r="N190" s="37"/>
      <c r="O190" s="10"/>
      <c r="P190" s="11"/>
      <c r="Q190" s="61">
        <f t="shared" si="2954"/>
        <v>593</v>
      </c>
      <c r="R190" s="61">
        <f t="shared" si="2955"/>
        <v>55</v>
      </c>
      <c r="S190" s="11">
        <v>355</v>
      </c>
      <c r="T190" s="12">
        <f t="shared" si="2887"/>
        <v>0.64418212478920744</v>
      </c>
      <c r="U190" s="11">
        <v>27</v>
      </c>
      <c r="V190" s="12">
        <f t="shared" si="2888"/>
        <v>7.0680628272251314E-2</v>
      </c>
      <c r="W190" s="13"/>
      <c r="X190" s="11"/>
      <c r="Y190" s="25"/>
      <c r="Z190" s="37"/>
      <c r="AA190" s="10">
        <v>2</v>
      </c>
      <c r="AB190" s="11"/>
      <c r="AC190" s="61">
        <f t="shared" si="2956"/>
        <v>594</v>
      </c>
      <c r="AD190" s="61">
        <f t="shared" si="2957"/>
        <v>54</v>
      </c>
      <c r="AE190" s="11">
        <v>325</v>
      </c>
      <c r="AF190" s="12">
        <f t="shared" si="2889"/>
        <v>0.59427609427609429</v>
      </c>
      <c r="AG190" s="11">
        <v>28</v>
      </c>
      <c r="AH190" s="12">
        <f t="shared" si="2890"/>
        <v>7.9320113314447591E-2</v>
      </c>
      <c r="AI190" s="13"/>
      <c r="AJ190" s="11"/>
      <c r="AK190" s="25"/>
      <c r="AL190" s="37"/>
      <c r="AM190" s="10"/>
      <c r="AN190" s="11">
        <v>1</v>
      </c>
      <c r="AO190" s="61">
        <f t="shared" si="2958"/>
        <v>126</v>
      </c>
      <c r="AP190" s="61">
        <f t="shared" si="2959"/>
        <v>12</v>
      </c>
      <c r="AQ190" s="11">
        <v>64</v>
      </c>
      <c r="AR190" s="12">
        <f t="shared" si="2891"/>
        <v>0.55555555555555558</v>
      </c>
      <c r="AS190" s="11">
        <v>6</v>
      </c>
      <c r="AT190" s="12">
        <f t="shared" si="2892"/>
        <v>8.5714285714285715E-2</v>
      </c>
      <c r="AU190" s="13"/>
      <c r="AV190" s="11"/>
      <c r="AW190" s="25"/>
      <c r="AX190" s="37"/>
      <c r="AY190" s="10"/>
      <c r="AZ190" s="11"/>
      <c r="BA190" s="61">
        <f t="shared" si="2960"/>
        <v>587</v>
      </c>
      <c r="BB190" s="61">
        <f t="shared" si="2961"/>
        <v>55</v>
      </c>
      <c r="BC190" s="11">
        <v>320</v>
      </c>
      <c r="BD190" s="12">
        <f t="shared" si="2893"/>
        <v>0.5809199318568995</v>
      </c>
      <c r="BE190" s="11">
        <v>21</v>
      </c>
      <c r="BF190" s="12">
        <f t="shared" si="2894"/>
        <v>6.1583577712609971E-2</v>
      </c>
      <c r="BG190" s="13"/>
      <c r="BH190" s="11"/>
      <c r="BI190" s="25"/>
      <c r="BJ190" s="37"/>
      <c r="BK190" s="10"/>
      <c r="BL190" s="11"/>
      <c r="BM190" s="61">
        <f t="shared" si="2962"/>
        <v>589</v>
      </c>
      <c r="BN190" s="61">
        <f t="shared" si="2963"/>
        <v>53</v>
      </c>
      <c r="BO190" s="11">
        <v>335</v>
      </c>
      <c r="BP190" s="12">
        <f t="shared" si="2895"/>
        <v>0.59422750424448212</v>
      </c>
      <c r="BQ190" s="11">
        <v>15</v>
      </c>
      <c r="BR190" s="12">
        <f t="shared" si="2896"/>
        <v>4.2857142857142858E-2</v>
      </c>
      <c r="BS190" s="13"/>
      <c r="BT190" s="11"/>
      <c r="BU190" s="25"/>
      <c r="BV190" s="37"/>
      <c r="BW190" s="10"/>
      <c r="BX190" s="11"/>
      <c r="BY190" s="61">
        <f t="shared" si="2964"/>
        <v>588</v>
      </c>
      <c r="BZ190" s="61">
        <f t="shared" si="2965"/>
        <v>55</v>
      </c>
      <c r="CA190" s="11">
        <v>320</v>
      </c>
      <c r="CB190" s="12">
        <f t="shared" si="2897"/>
        <v>0.60034013605442171</v>
      </c>
      <c r="CC190" s="11">
        <v>33</v>
      </c>
      <c r="CD190" s="12">
        <f t="shared" si="2898"/>
        <v>9.3484419263456089E-2</v>
      </c>
      <c r="CE190" s="13"/>
      <c r="CF190" s="11"/>
      <c r="CG190" s="25"/>
      <c r="CH190" s="37"/>
      <c r="CI190" s="10">
        <v>1</v>
      </c>
      <c r="CJ190" s="11"/>
      <c r="CK190" s="61">
        <f t="shared" si="2966"/>
        <v>579</v>
      </c>
      <c r="CL190" s="61">
        <f t="shared" si="2967"/>
        <v>51</v>
      </c>
      <c r="CM190" s="11">
        <v>322</v>
      </c>
      <c r="CN190" s="12">
        <f t="shared" si="2899"/>
        <v>0.58721934369602768</v>
      </c>
      <c r="CO190" s="11">
        <v>18</v>
      </c>
      <c r="CP190" s="12">
        <f t="shared" si="2900"/>
        <v>5.2941176470588235E-2</v>
      </c>
      <c r="CQ190" s="13"/>
      <c r="CR190" s="11"/>
      <c r="CS190" s="25"/>
      <c r="CT190" s="37"/>
      <c r="CU190" s="10"/>
      <c r="CV190" s="11"/>
      <c r="CW190" s="61">
        <f t="shared" si="2968"/>
        <v>580</v>
      </c>
      <c r="CX190" s="61">
        <f t="shared" si="2969"/>
        <v>49</v>
      </c>
      <c r="CY190" s="11">
        <v>310</v>
      </c>
      <c r="CZ190" s="12">
        <f t="shared" si="2901"/>
        <v>0.57931034482758625</v>
      </c>
      <c r="DA190" s="11">
        <v>26</v>
      </c>
      <c r="DB190" s="12">
        <f t="shared" si="2902"/>
        <v>7.7380952380952384E-2</v>
      </c>
      <c r="DC190" s="13"/>
      <c r="DD190" s="11"/>
      <c r="DE190" s="25"/>
      <c r="DF190" s="37"/>
      <c r="DG190" s="10"/>
      <c r="DH190" s="11"/>
      <c r="DI190" s="61">
        <f t="shared" si="2970"/>
        <v>590</v>
      </c>
      <c r="DJ190" s="61">
        <f t="shared" si="2971"/>
        <v>50</v>
      </c>
      <c r="DK190" s="11">
        <v>322</v>
      </c>
      <c r="DL190" s="12">
        <f t="shared" si="2903"/>
        <v>0.59152542372881356</v>
      </c>
      <c r="DM190" s="11">
        <v>27</v>
      </c>
      <c r="DN190" s="12">
        <f t="shared" si="2904"/>
        <v>7.7363896848137534E-2</v>
      </c>
      <c r="DO190" s="13"/>
      <c r="DP190" s="11"/>
      <c r="DQ190" s="25"/>
      <c r="DR190" s="37"/>
      <c r="DS190" s="10"/>
      <c r="DT190" s="11"/>
      <c r="DU190" s="61">
        <f t="shared" si="2972"/>
        <v>146</v>
      </c>
      <c r="DV190" s="61">
        <f t="shared" si="2973"/>
        <v>7</v>
      </c>
      <c r="DW190" s="11">
        <v>64</v>
      </c>
      <c r="DX190" s="12">
        <f t="shared" si="2905"/>
        <v>0.50684931506849318</v>
      </c>
      <c r="DY190" s="11">
        <v>10</v>
      </c>
      <c r="DZ190" s="12">
        <f t="shared" si="2906"/>
        <v>0.13513513513513514</v>
      </c>
      <c r="EA190" s="13"/>
      <c r="EB190" s="11"/>
      <c r="EC190" s="25"/>
      <c r="ED190" s="37"/>
      <c r="EE190" s="10"/>
      <c r="EF190" s="11"/>
      <c r="EG190" s="61">
        <f t="shared" si="2974"/>
        <v>595</v>
      </c>
      <c r="EH190" s="61">
        <f t="shared" si="2975"/>
        <v>51</v>
      </c>
      <c r="EI190" s="11">
        <v>337</v>
      </c>
      <c r="EJ190" s="12">
        <f t="shared" si="2907"/>
        <v>0.60336134453781509</v>
      </c>
      <c r="EK190" s="11">
        <v>22</v>
      </c>
      <c r="EL190" s="12">
        <f t="shared" si="2908"/>
        <v>6.1281337047353758E-2</v>
      </c>
      <c r="EM190" s="13"/>
      <c r="EN190" s="11"/>
      <c r="EO190" s="25"/>
      <c r="EP190" s="37"/>
      <c r="EQ190" s="10"/>
      <c r="ER190" s="11"/>
      <c r="ES190" s="61">
        <f t="shared" si="2976"/>
        <v>580</v>
      </c>
      <c r="ET190" s="61">
        <f t="shared" si="2977"/>
        <v>49</v>
      </c>
      <c r="EU190" s="11">
        <v>323</v>
      </c>
      <c r="EV190" s="12">
        <f t="shared" si="2909"/>
        <v>0.59310344827586203</v>
      </c>
      <c r="EW190" s="11">
        <v>21</v>
      </c>
      <c r="EX190" s="12">
        <f t="shared" si="2910"/>
        <v>6.1046511627906974E-2</v>
      </c>
      <c r="EY190" s="13"/>
      <c r="EZ190" s="11"/>
      <c r="FA190" s="25"/>
      <c r="FB190" s="37"/>
      <c r="FC190" s="10"/>
      <c r="FD190" s="11"/>
      <c r="FE190" s="61">
        <f t="shared" si="2978"/>
        <v>583</v>
      </c>
      <c r="FF190" s="61">
        <f t="shared" si="2979"/>
        <v>52</v>
      </c>
      <c r="FG190" s="11">
        <v>316</v>
      </c>
      <c r="FH190" s="12">
        <f t="shared" si="2911"/>
        <v>0.57118353344768436</v>
      </c>
      <c r="FI190" s="11">
        <v>17</v>
      </c>
      <c r="FJ190" s="12">
        <f t="shared" si="2912"/>
        <v>5.1051051051051052E-2</v>
      </c>
      <c r="FK190" s="13"/>
      <c r="FL190" s="11"/>
      <c r="FM190" s="25"/>
      <c r="FN190" s="37"/>
      <c r="FO190" s="10">
        <v>2</v>
      </c>
      <c r="FP190" s="11"/>
      <c r="FQ190" s="61">
        <f t="shared" si="2980"/>
        <v>596</v>
      </c>
      <c r="FR190" s="61">
        <f t="shared" si="2981"/>
        <v>53</v>
      </c>
      <c r="FS190" s="11">
        <v>333</v>
      </c>
      <c r="FT190" s="12">
        <f t="shared" si="2913"/>
        <v>0.59731543624161076</v>
      </c>
      <c r="FU190" s="11">
        <v>23</v>
      </c>
      <c r="FV190" s="12">
        <f t="shared" si="2914"/>
        <v>6.4606741573033713E-2</v>
      </c>
      <c r="FW190" s="13"/>
      <c r="FX190" s="11"/>
      <c r="FY190" s="25"/>
      <c r="FZ190" s="37"/>
      <c r="GA190" s="10"/>
      <c r="GB190" s="11"/>
      <c r="GC190" s="61">
        <f t="shared" si="2982"/>
        <v>598</v>
      </c>
      <c r="GD190" s="61">
        <f t="shared" si="2983"/>
        <v>55</v>
      </c>
      <c r="GE190" s="11">
        <v>329</v>
      </c>
      <c r="GF190" s="12">
        <f t="shared" si="2915"/>
        <v>0.58862876254180607</v>
      </c>
      <c r="GG190" s="11">
        <v>23</v>
      </c>
      <c r="GH190" s="12">
        <f t="shared" si="2916"/>
        <v>6.5340909090909088E-2</v>
      </c>
      <c r="GI190" s="13"/>
      <c r="GJ190" s="11"/>
      <c r="GK190" s="25"/>
      <c r="GL190" s="37"/>
      <c r="GM190" s="10"/>
      <c r="GN190" s="11"/>
      <c r="GO190" s="61">
        <f t="shared" si="2984"/>
        <v>603</v>
      </c>
      <c r="GP190" s="61">
        <f t="shared" si="2985"/>
        <v>55</v>
      </c>
      <c r="GQ190" s="11">
        <v>346</v>
      </c>
      <c r="GR190" s="12">
        <f t="shared" si="2917"/>
        <v>0.60696517412935325</v>
      </c>
      <c r="GS190" s="11">
        <v>20</v>
      </c>
      <c r="GT190" s="12">
        <f t="shared" si="2918"/>
        <v>5.4644808743169397E-2</v>
      </c>
      <c r="GU190" s="13"/>
      <c r="GV190" s="11"/>
      <c r="GW190" s="25"/>
      <c r="GX190" s="37"/>
      <c r="GY190" s="10">
        <v>1</v>
      </c>
      <c r="GZ190" s="11">
        <v>1</v>
      </c>
      <c r="HA190" s="61">
        <f t="shared" si="2986"/>
        <v>74</v>
      </c>
      <c r="HB190" s="61">
        <f t="shared" si="2987"/>
        <v>9</v>
      </c>
      <c r="HC190" s="11">
        <v>40</v>
      </c>
      <c r="HD190" s="12">
        <f t="shared" si="2919"/>
        <v>0.66216216216216217</v>
      </c>
      <c r="HE190" s="11">
        <v>9</v>
      </c>
      <c r="HF190" s="12">
        <f t="shared" si="2920"/>
        <v>0.18367346938775511</v>
      </c>
      <c r="HG190" s="13"/>
      <c r="HH190" s="11"/>
      <c r="HI190" s="25"/>
      <c r="HJ190" s="37"/>
      <c r="HK190" s="10"/>
      <c r="HL190" s="11"/>
      <c r="HM190" s="61">
        <f t="shared" si="2988"/>
        <v>609</v>
      </c>
      <c r="HN190" s="61">
        <f t="shared" si="2989"/>
        <v>53</v>
      </c>
      <c r="HO190" s="11">
        <v>358</v>
      </c>
      <c r="HP190" s="12">
        <f t="shared" si="2921"/>
        <v>0.62561576354679804</v>
      </c>
      <c r="HQ190" s="11">
        <v>23</v>
      </c>
      <c r="HR190" s="12">
        <f t="shared" si="2922"/>
        <v>6.0367454068241469E-2</v>
      </c>
      <c r="HS190" s="13"/>
      <c r="HT190" s="11"/>
      <c r="HU190" s="25"/>
      <c r="HV190" s="37"/>
      <c r="HW190" s="10"/>
      <c r="HX190" s="11"/>
      <c r="HY190" s="61">
        <f t="shared" si="2990"/>
        <v>598</v>
      </c>
      <c r="HZ190" s="61">
        <f t="shared" si="2991"/>
        <v>54</v>
      </c>
      <c r="IA190" s="11">
        <v>338</v>
      </c>
      <c r="IB190" s="12">
        <f t="shared" si="2923"/>
        <v>0.59698996655518399</v>
      </c>
      <c r="IC190" s="11">
        <v>19</v>
      </c>
      <c r="ID190" s="12">
        <f t="shared" si="2924"/>
        <v>5.3221288515406161E-2</v>
      </c>
      <c r="IE190" s="13"/>
      <c r="IF190" s="11"/>
      <c r="IG190" s="25"/>
      <c r="IH190" s="37"/>
      <c r="II190" s="10"/>
      <c r="IJ190" s="11"/>
      <c r="IK190" s="61">
        <f t="shared" si="2992"/>
        <v>602</v>
      </c>
      <c r="IL190" s="61">
        <f t="shared" si="2993"/>
        <v>55</v>
      </c>
      <c r="IM190" s="11">
        <v>290</v>
      </c>
      <c r="IN190" s="12">
        <f t="shared" si="2925"/>
        <v>0.53488372093023251</v>
      </c>
      <c r="IO190" s="11">
        <v>32</v>
      </c>
      <c r="IP190" s="12">
        <f t="shared" si="2926"/>
        <v>9.9378881987577633E-2</v>
      </c>
      <c r="IQ190" s="13"/>
      <c r="IR190" s="11"/>
      <c r="IS190" s="25"/>
      <c r="IT190" s="37"/>
      <c r="IU190" s="10"/>
      <c r="IV190" s="11"/>
      <c r="IW190" s="61">
        <f t="shared" si="2994"/>
        <v>0</v>
      </c>
      <c r="IX190" s="61">
        <f t="shared" si="2995"/>
        <v>0</v>
      </c>
      <c r="IY190" s="11"/>
      <c r="IZ190" s="12" t="e">
        <f t="shared" si="2927"/>
        <v>#DIV/0!</v>
      </c>
      <c r="JA190" s="11"/>
      <c r="JB190" s="12" t="e">
        <f t="shared" si="2928"/>
        <v>#DIV/0!</v>
      </c>
      <c r="JC190" s="13"/>
      <c r="JD190" s="11"/>
      <c r="JE190" s="25"/>
      <c r="JF190" s="37"/>
      <c r="JG190" s="10">
        <f t="shared" si="2929"/>
        <v>6</v>
      </c>
      <c r="JH190" s="14">
        <f t="shared" si="2930"/>
        <v>2</v>
      </c>
      <c r="JI190" s="373">
        <f t="shared" si="2931"/>
        <v>10999</v>
      </c>
      <c r="JJ190" s="11">
        <f t="shared" si="2847"/>
        <v>981</v>
      </c>
      <c r="JK190" s="11">
        <f t="shared" si="2932"/>
        <v>6535</v>
      </c>
      <c r="JL190" s="79">
        <f t="shared" si="2933"/>
        <v>0.59414492226566051</v>
      </c>
      <c r="JM190" s="15">
        <f t="shared" si="2934"/>
        <v>446</v>
      </c>
      <c r="JN190" s="12">
        <f t="shared" si="2935"/>
        <v>6.8247895944912013E-2</v>
      </c>
      <c r="JO190" s="16">
        <v>65.099999999999994</v>
      </c>
      <c r="JP190" s="17">
        <v>6228</v>
      </c>
      <c r="JQ190" s="16">
        <f t="shared" si="2245"/>
        <v>95.302218821729141</v>
      </c>
      <c r="JR190" s="16">
        <v>235</v>
      </c>
      <c r="JS190" s="369">
        <f t="shared" si="2099"/>
        <v>0.52690582959641252</v>
      </c>
      <c r="JT190" s="23"/>
      <c r="JU190" s="399"/>
      <c r="JV190" s="404">
        <f t="shared" si="2937"/>
        <v>0.60474631751227492</v>
      </c>
      <c r="JW190" s="401">
        <f t="shared" si="2938"/>
        <v>0.58445113605255949</v>
      </c>
      <c r="JX190" s="406">
        <f t="shared" si="2939"/>
        <v>0.59320652173913047</v>
      </c>
      <c r="JY190" s="743"/>
      <c r="JZ190" s="690"/>
      <c r="KA190" s="746"/>
      <c r="KB190" s="719"/>
      <c r="KC190" s="716"/>
      <c r="KD190" s="716"/>
      <c r="KE190" s="716"/>
      <c r="KF190" s="716"/>
      <c r="KG190" s="760"/>
      <c r="KH190" s="758"/>
      <c r="KI190" s="67">
        <f t="shared" si="2946"/>
        <v>2</v>
      </c>
      <c r="KJ190" s="430">
        <f t="shared" ref="KJ190" si="3010">KI190/KB189</f>
        <v>5.4392167527875983E-4</v>
      </c>
      <c r="KK190" s="67">
        <f t="shared" si="2948"/>
        <v>1</v>
      </c>
      <c r="KL190" s="425">
        <f t="shared" ref="KL190" si="3011">KK190/KD189</f>
        <v>2.7255382938130282E-4</v>
      </c>
      <c r="KM190" s="67">
        <f t="shared" si="2950"/>
        <v>3</v>
      </c>
      <c r="KN190" s="425">
        <f>KM190/KF189</f>
        <v>8.1168831168831174E-4</v>
      </c>
    </row>
    <row r="191" spans="1:300" ht="20.25" thickTop="1" thickBot="1" x14ac:dyDescent="0.3">
      <c r="A191" s="734"/>
      <c r="B191" s="436">
        <f t="shared" si="2951"/>
        <v>45742</v>
      </c>
      <c r="C191" s="10"/>
      <c r="D191" s="11"/>
      <c r="E191" s="61">
        <f t="shared" si="2952"/>
        <v>589</v>
      </c>
      <c r="F191" s="61">
        <f t="shared" si="2953"/>
        <v>54</v>
      </c>
      <c r="G191" s="11">
        <v>306</v>
      </c>
      <c r="H191" s="12">
        <f t="shared" si="2885"/>
        <v>0.5534804753820034</v>
      </c>
      <c r="I191" s="11">
        <v>20</v>
      </c>
      <c r="J191" s="12">
        <f t="shared" si="2886"/>
        <v>6.1349693251533742E-2</v>
      </c>
      <c r="K191" s="13"/>
      <c r="L191" s="11"/>
      <c r="M191" s="38"/>
      <c r="N191" s="39"/>
      <c r="O191" s="10"/>
      <c r="P191" s="11"/>
      <c r="Q191" s="61">
        <f t="shared" si="2954"/>
        <v>593</v>
      </c>
      <c r="R191" s="61">
        <f t="shared" si="2955"/>
        <v>55</v>
      </c>
      <c r="S191" s="11">
        <v>300</v>
      </c>
      <c r="T191" s="12">
        <f t="shared" si="2887"/>
        <v>0.54300168634064083</v>
      </c>
      <c r="U191" s="11">
        <v>22</v>
      </c>
      <c r="V191" s="12">
        <f t="shared" si="2888"/>
        <v>6.8322981366459631E-2</v>
      </c>
      <c r="W191" s="13"/>
      <c r="X191" s="11"/>
      <c r="Y191" s="38"/>
      <c r="Z191" s="39"/>
      <c r="AA191" s="10"/>
      <c r="AB191" s="11"/>
      <c r="AC191" s="61">
        <f t="shared" si="2956"/>
        <v>594</v>
      </c>
      <c r="AD191" s="61">
        <f t="shared" si="2957"/>
        <v>54</v>
      </c>
      <c r="AE191" s="11">
        <v>296</v>
      </c>
      <c r="AF191" s="12">
        <f t="shared" si="2889"/>
        <v>0.54545454545454541</v>
      </c>
      <c r="AG191" s="11">
        <v>28</v>
      </c>
      <c r="AH191" s="12">
        <f t="shared" si="2890"/>
        <v>8.6419753086419748E-2</v>
      </c>
      <c r="AI191" s="13"/>
      <c r="AJ191" s="11"/>
      <c r="AK191" s="38"/>
      <c r="AL191" s="39"/>
      <c r="AM191" s="10">
        <v>1</v>
      </c>
      <c r="AN191" s="11"/>
      <c r="AO191" s="61">
        <f t="shared" si="2958"/>
        <v>125</v>
      </c>
      <c r="AP191" s="61">
        <f t="shared" si="2959"/>
        <v>12</v>
      </c>
      <c r="AQ191" s="11">
        <v>62</v>
      </c>
      <c r="AR191" s="12">
        <f t="shared" si="2891"/>
        <v>0.54400000000000004</v>
      </c>
      <c r="AS191" s="11">
        <v>6</v>
      </c>
      <c r="AT191" s="12">
        <f t="shared" si="2892"/>
        <v>8.8235294117647065E-2</v>
      </c>
      <c r="AU191" s="13"/>
      <c r="AV191" s="11"/>
      <c r="AW191" s="38"/>
      <c r="AX191" s="39"/>
      <c r="AY191" s="10"/>
      <c r="AZ191" s="11"/>
      <c r="BA191" s="61">
        <f t="shared" si="2960"/>
        <v>587</v>
      </c>
      <c r="BB191" s="61">
        <f t="shared" si="2961"/>
        <v>55</v>
      </c>
      <c r="BC191" s="11">
        <v>285</v>
      </c>
      <c r="BD191" s="12">
        <f t="shared" si="2893"/>
        <v>0.51959114139693352</v>
      </c>
      <c r="BE191" s="11">
        <v>20</v>
      </c>
      <c r="BF191" s="12">
        <f t="shared" si="2894"/>
        <v>6.5573770491803282E-2</v>
      </c>
      <c r="BG191" s="13"/>
      <c r="BH191" s="11"/>
      <c r="BI191" s="38"/>
      <c r="BJ191" s="39"/>
      <c r="BK191" s="10"/>
      <c r="BL191" s="11"/>
      <c r="BM191" s="61">
        <f t="shared" si="2962"/>
        <v>589</v>
      </c>
      <c r="BN191" s="61">
        <f t="shared" si="2963"/>
        <v>53</v>
      </c>
      <c r="BO191" s="11">
        <v>282</v>
      </c>
      <c r="BP191" s="12">
        <f t="shared" si="2895"/>
        <v>0.49745331069609505</v>
      </c>
      <c r="BQ191" s="11">
        <v>11</v>
      </c>
      <c r="BR191" s="12">
        <f t="shared" si="2896"/>
        <v>3.7542662116040959E-2</v>
      </c>
      <c r="BS191" s="13"/>
      <c r="BT191" s="11"/>
      <c r="BU191" s="38"/>
      <c r="BV191" s="39"/>
      <c r="BW191" s="10">
        <v>1</v>
      </c>
      <c r="BX191" s="11"/>
      <c r="BY191" s="61">
        <f t="shared" si="2964"/>
        <v>587</v>
      </c>
      <c r="BZ191" s="61">
        <f t="shared" si="2965"/>
        <v>55</v>
      </c>
      <c r="CA191" s="11">
        <v>290</v>
      </c>
      <c r="CB191" s="12">
        <f t="shared" si="2897"/>
        <v>0.56729131175468483</v>
      </c>
      <c r="CC191" s="11">
        <v>43</v>
      </c>
      <c r="CD191" s="12">
        <f t="shared" si="2898"/>
        <v>0.12912912912912913</v>
      </c>
      <c r="CE191" s="13"/>
      <c r="CF191" s="11"/>
      <c r="CG191" s="38"/>
      <c r="CH191" s="39"/>
      <c r="CI191" s="10">
        <v>1</v>
      </c>
      <c r="CJ191" s="11"/>
      <c r="CK191" s="61">
        <f t="shared" si="2966"/>
        <v>578</v>
      </c>
      <c r="CL191" s="61">
        <f t="shared" si="2967"/>
        <v>51</v>
      </c>
      <c r="CM191" s="11">
        <v>269</v>
      </c>
      <c r="CN191" s="12">
        <f t="shared" si="2899"/>
        <v>0.50865051903114189</v>
      </c>
      <c r="CO191" s="11">
        <v>25</v>
      </c>
      <c r="CP191" s="12">
        <f t="shared" si="2900"/>
        <v>8.5034013605442174E-2</v>
      </c>
      <c r="CQ191" s="13"/>
      <c r="CR191" s="11"/>
      <c r="CS191" s="38"/>
      <c r="CT191" s="39"/>
      <c r="CU191" s="10"/>
      <c r="CV191" s="11"/>
      <c r="CW191" s="61">
        <f t="shared" si="2968"/>
        <v>580</v>
      </c>
      <c r="CX191" s="61">
        <f t="shared" si="2969"/>
        <v>49</v>
      </c>
      <c r="CY191" s="11">
        <v>248</v>
      </c>
      <c r="CZ191" s="12">
        <f t="shared" si="2901"/>
        <v>0.46724137931034482</v>
      </c>
      <c r="DA191" s="11">
        <v>23</v>
      </c>
      <c r="DB191" s="12">
        <f t="shared" si="2902"/>
        <v>8.4870848708487087E-2</v>
      </c>
      <c r="DC191" s="13"/>
      <c r="DD191" s="11"/>
      <c r="DE191" s="38"/>
      <c r="DF191" s="39"/>
      <c r="DG191" s="10"/>
      <c r="DH191" s="11"/>
      <c r="DI191" s="61">
        <f t="shared" si="2970"/>
        <v>590</v>
      </c>
      <c r="DJ191" s="61">
        <f t="shared" si="2971"/>
        <v>50</v>
      </c>
      <c r="DK191" s="11">
        <v>295</v>
      </c>
      <c r="DL191" s="12">
        <f t="shared" si="2903"/>
        <v>0.52542372881355937</v>
      </c>
      <c r="DM191" s="11">
        <v>15</v>
      </c>
      <c r="DN191" s="12">
        <f t="shared" si="2904"/>
        <v>4.8387096774193547E-2</v>
      </c>
      <c r="DO191" s="13"/>
      <c r="DP191" s="11"/>
      <c r="DQ191" s="38"/>
      <c r="DR191" s="39"/>
      <c r="DS191" s="10"/>
      <c r="DT191" s="11"/>
      <c r="DU191" s="61">
        <f t="shared" si="2972"/>
        <v>146</v>
      </c>
      <c r="DV191" s="61">
        <f t="shared" si="2973"/>
        <v>7</v>
      </c>
      <c r="DW191" s="11">
        <v>59</v>
      </c>
      <c r="DX191" s="12">
        <f t="shared" si="2905"/>
        <v>0.45205479452054792</v>
      </c>
      <c r="DY191" s="11">
        <v>7</v>
      </c>
      <c r="DZ191" s="12">
        <f t="shared" si="2906"/>
        <v>0.10606060606060606</v>
      </c>
      <c r="EA191" s="13"/>
      <c r="EB191" s="11"/>
      <c r="EC191" s="38"/>
      <c r="ED191" s="39"/>
      <c r="EE191" s="10"/>
      <c r="EF191" s="11"/>
      <c r="EG191" s="61">
        <f t="shared" si="2974"/>
        <v>595</v>
      </c>
      <c r="EH191" s="61">
        <f t="shared" si="2975"/>
        <v>51</v>
      </c>
      <c r="EI191" s="11">
        <v>312</v>
      </c>
      <c r="EJ191" s="12">
        <f t="shared" si="2907"/>
        <v>0.56302521008403361</v>
      </c>
      <c r="EK191" s="11">
        <v>23</v>
      </c>
      <c r="EL191" s="12">
        <f t="shared" si="2908"/>
        <v>6.8656716417910449E-2</v>
      </c>
      <c r="EM191" s="13"/>
      <c r="EN191" s="11"/>
      <c r="EO191" s="38"/>
      <c r="EP191" s="39"/>
      <c r="EQ191" s="10"/>
      <c r="ER191" s="11"/>
      <c r="ES191" s="61">
        <f t="shared" si="2976"/>
        <v>580</v>
      </c>
      <c r="ET191" s="61">
        <f t="shared" si="2977"/>
        <v>49</v>
      </c>
      <c r="EU191" s="11">
        <v>335</v>
      </c>
      <c r="EV191" s="12">
        <f t="shared" si="2909"/>
        <v>0.60862068965517246</v>
      </c>
      <c r="EW191" s="11">
        <v>18</v>
      </c>
      <c r="EX191" s="12">
        <f t="shared" si="2910"/>
        <v>5.0991501416430593E-2</v>
      </c>
      <c r="EY191" s="13"/>
      <c r="EZ191" s="11"/>
      <c r="FA191" s="38"/>
      <c r="FB191" s="39"/>
      <c r="FC191" s="10"/>
      <c r="FD191" s="11"/>
      <c r="FE191" s="61">
        <f t="shared" si="2978"/>
        <v>583</v>
      </c>
      <c r="FF191" s="61">
        <f t="shared" si="2979"/>
        <v>52</v>
      </c>
      <c r="FG191" s="11">
        <v>312</v>
      </c>
      <c r="FH191" s="12">
        <f t="shared" si="2911"/>
        <v>0.55746140651801024</v>
      </c>
      <c r="FI191" s="11">
        <v>13</v>
      </c>
      <c r="FJ191" s="12">
        <f t="shared" si="2912"/>
        <v>0.04</v>
      </c>
      <c r="FK191" s="13"/>
      <c r="FL191" s="11"/>
      <c r="FM191" s="38"/>
      <c r="FN191" s="39"/>
      <c r="FO191" s="10">
        <v>2</v>
      </c>
      <c r="FP191" s="11"/>
      <c r="FQ191" s="61">
        <f t="shared" si="2980"/>
        <v>594</v>
      </c>
      <c r="FR191" s="61">
        <f t="shared" si="2981"/>
        <v>53</v>
      </c>
      <c r="FS191" s="11">
        <v>306</v>
      </c>
      <c r="FT191" s="12">
        <f t="shared" si="2913"/>
        <v>0.55555555555555558</v>
      </c>
      <c r="FU191" s="11">
        <v>24</v>
      </c>
      <c r="FV191" s="12">
        <f t="shared" si="2914"/>
        <v>7.2727272727272724E-2</v>
      </c>
      <c r="FW191" s="13"/>
      <c r="FX191" s="11"/>
      <c r="FY191" s="38"/>
      <c r="FZ191" s="39"/>
      <c r="GA191" s="10"/>
      <c r="GB191" s="11"/>
      <c r="GC191" s="61">
        <f t="shared" si="2982"/>
        <v>598</v>
      </c>
      <c r="GD191" s="61">
        <f t="shared" si="2983"/>
        <v>55</v>
      </c>
      <c r="GE191" s="11">
        <v>331</v>
      </c>
      <c r="GF191" s="12">
        <f t="shared" si="2915"/>
        <v>0.58361204013377932</v>
      </c>
      <c r="GG191" s="11">
        <v>18</v>
      </c>
      <c r="GH191" s="12">
        <f t="shared" si="2916"/>
        <v>5.1575931232091692E-2</v>
      </c>
      <c r="GI191" s="13"/>
      <c r="GJ191" s="11"/>
      <c r="GK191" s="38"/>
      <c r="GL191" s="39"/>
      <c r="GM191" s="10">
        <v>1</v>
      </c>
      <c r="GN191" s="11"/>
      <c r="GO191" s="61">
        <f t="shared" si="2984"/>
        <v>602</v>
      </c>
      <c r="GP191" s="61">
        <f t="shared" si="2985"/>
        <v>55</v>
      </c>
      <c r="GQ191" s="11">
        <v>323</v>
      </c>
      <c r="GR191" s="12">
        <f t="shared" si="2917"/>
        <v>0.56478405315614622</v>
      </c>
      <c r="GS191" s="11">
        <v>17</v>
      </c>
      <c r="GT191" s="12">
        <f t="shared" si="2918"/>
        <v>0.05</v>
      </c>
      <c r="GU191" s="13"/>
      <c r="GV191" s="11"/>
      <c r="GW191" s="38"/>
      <c r="GX191" s="39"/>
      <c r="GY191" s="10">
        <v>2</v>
      </c>
      <c r="GZ191" s="11"/>
      <c r="HA191" s="61">
        <f t="shared" si="2986"/>
        <v>72</v>
      </c>
      <c r="HB191" s="61">
        <f t="shared" si="2987"/>
        <v>9</v>
      </c>
      <c r="HC191" s="11">
        <v>32</v>
      </c>
      <c r="HD191" s="12">
        <f t="shared" si="2919"/>
        <v>0.59722222222222221</v>
      </c>
      <c r="HE191" s="11">
        <v>11</v>
      </c>
      <c r="HF191" s="12">
        <f t="shared" si="2920"/>
        <v>0.2558139534883721</v>
      </c>
      <c r="HG191" s="13"/>
      <c r="HH191" s="11"/>
      <c r="HI191" s="38"/>
      <c r="HJ191" s="39"/>
      <c r="HK191" s="10">
        <v>1</v>
      </c>
      <c r="HL191" s="11"/>
      <c r="HM191" s="61">
        <f t="shared" si="2988"/>
        <v>608</v>
      </c>
      <c r="HN191" s="61">
        <f t="shared" si="2989"/>
        <v>53</v>
      </c>
      <c r="HO191" s="11">
        <v>290</v>
      </c>
      <c r="HP191" s="12">
        <f t="shared" si="2921"/>
        <v>0.50822368421052633</v>
      </c>
      <c r="HQ191" s="11">
        <v>19</v>
      </c>
      <c r="HR191" s="12">
        <f t="shared" si="2922"/>
        <v>6.1488673139158574E-2</v>
      </c>
      <c r="HS191" s="13"/>
      <c r="HT191" s="11"/>
      <c r="HU191" s="38"/>
      <c r="HV191" s="39"/>
      <c r="HW191" s="10"/>
      <c r="HX191" s="11"/>
      <c r="HY191" s="61">
        <f t="shared" si="2990"/>
        <v>598</v>
      </c>
      <c r="HZ191" s="61">
        <f t="shared" si="2991"/>
        <v>54</v>
      </c>
      <c r="IA191" s="11">
        <v>340</v>
      </c>
      <c r="IB191" s="12">
        <f t="shared" si="2923"/>
        <v>0.59698996655518399</v>
      </c>
      <c r="IC191" s="11">
        <v>17</v>
      </c>
      <c r="ID191" s="12">
        <f t="shared" si="2924"/>
        <v>4.7619047619047616E-2</v>
      </c>
      <c r="IE191" s="13"/>
      <c r="IF191" s="11"/>
      <c r="IG191" s="38"/>
      <c r="IH191" s="39"/>
      <c r="II191" s="10"/>
      <c r="IJ191" s="11"/>
      <c r="IK191" s="61">
        <f t="shared" si="2992"/>
        <v>602</v>
      </c>
      <c r="IL191" s="61">
        <f t="shared" si="2993"/>
        <v>55</v>
      </c>
      <c r="IM191" s="11">
        <v>342</v>
      </c>
      <c r="IN191" s="12">
        <f t="shared" si="2925"/>
        <v>0.60299003322259137</v>
      </c>
      <c r="IO191" s="11">
        <v>21</v>
      </c>
      <c r="IP191" s="12">
        <f t="shared" si="2926"/>
        <v>5.7851239669421489E-2</v>
      </c>
      <c r="IQ191" s="13"/>
      <c r="IR191" s="11"/>
      <c r="IS191" s="38"/>
      <c r="IT191" s="39"/>
      <c r="IU191" s="10"/>
      <c r="IV191" s="11"/>
      <c r="IW191" s="61">
        <f t="shared" si="2994"/>
        <v>0</v>
      </c>
      <c r="IX191" s="61">
        <f t="shared" si="2995"/>
        <v>0</v>
      </c>
      <c r="IY191" s="11"/>
      <c r="IZ191" s="12" t="e">
        <f t="shared" si="2927"/>
        <v>#DIV/0!</v>
      </c>
      <c r="JA191" s="11"/>
      <c r="JB191" s="12" t="e">
        <f t="shared" si="2928"/>
        <v>#DIV/0!</v>
      </c>
      <c r="JC191" s="13"/>
      <c r="JD191" s="11"/>
      <c r="JE191" s="38"/>
      <c r="JF191" s="39"/>
      <c r="JG191" s="10">
        <f t="shared" si="2929"/>
        <v>9</v>
      </c>
      <c r="JH191" s="14">
        <f t="shared" si="2930"/>
        <v>0</v>
      </c>
      <c r="JI191" s="373">
        <f t="shared" si="2931"/>
        <v>10990</v>
      </c>
      <c r="JJ191" s="11">
        <f t="shared" si="2847"/>
        <v>981</v>
      </c>
      <c r="JK191" s="11">
        <f t="shared" si="2932"/>
        <v>6016</v>
      </c>
      <c r="JL191" s="79">
        <f t="shared" si="2933"/>
        <v>0.54740673339399459</v>
      </c>
      <c r="JM191" s="15">
        <f t="shared" si="2934"/>
        <v>401</v>
      </c>
      <c r="JN191" s="12">
        <f t="shared" si="2935"/>
        <v>6.6655585106382975E-2</v>
      </c>
      <c r="JO191" s="16">
        <v>65.7</v>
      </c>
      <c r="JP191" s="17">
        <v>5744</v>
      </c>
      <c r="JQ191" s="16">
        <f t="shared" si="2245"/>
        <v>95.478723404255319</v>
      </c>
      <c r="JR191" s="16">
        <v>175</v>
      </c>
      <c r="JS191" s="369">
        <f t="shared" si="2099"/>
        <v>0.43640897755610975</v>
      </c>
      <c r="JT191" s="23"/>
      <c r="JU191" s="399"/>
      <c r="JV191" s="404">
        <f t="shared" si="2937"/>
        <v>0.53793668122270744</v>
      </c>
      <c r="JW191" s="401">
        <f t="shared" si="2938"/>
        <v>0.53504928806133623</v>
      </c>
      <c r="JX191" s="406">
        <f t="shared" si="2939"/>
        <v>0.56913445835601528</v>
      </c>
      <c r="JY191" s="743"/>
      <c r="JZ191" s="690"/>
      <c r="KA191" s="746"/>
      <c r="KB191" s="718">
        <f t="shared" ref="KB191" si="3012">KB182+KB187</f>
        <v>281</v>
      </c>
      <c r="KC191" s="763">
        <f t="shared" ref="KC191" si="3013">KB191/$KB$10</f>
        <v>7.1229404309252217E-2</v>
      </c>
      <c r="KD191" s="714">
        <f t="shared" ref="KD191" si="3014">KD182+KD187</f>
        <v>290</v>
      </c>
      <c r="KE191" s="763">
        <f t="shared" ref="KE191" si="3015">KD191/$KD$10</f>
        <v>7.3566717402333837E-2</v>
      </c>
      <c r="KF191" s="714">
        <f t="shared" ref="KF191" si="3016">KF182+KF187</f>
        <v>273</v>
      </c>
      <c r="KG191" s="770">
        <f t="shared" ref="KG191" si="3017">KF191/$KF$10</f>
        <v>6.9166455535850019E-2</v>
      </c>
      <c r="KH191" s="761" t="s">
        <v>144</v>
      </c>
      <c r="KI191" s="304">
        <f t="shared" si="2946"/>
        <v>2</v>
      </c>
      <c r="KJ191" s="431">
        <f t="shared" ref="KJ191" si="3018">KI191/KB189</f>
        <v>5.4392167527875983E-4</v>
      </c>
      <c r="KK191" s="304">
        <f t="shared" si="2948"/>
        <v>1</v>
      </c>
      <c r="KL191" s="422">
        <f t="shared" ref="KL191" si="3019">KK191/KD189</f>
        <v>2.7255382938130282E-4</v>
      </c>
      <c r="KM191" s="304">
        <f t="shared" si="2950"/>
        <v>6</v>
      </c>
      <c r="KN191" s="422">
        <f>KM191/KF189</f>
        <v>1.6233766233766235E-3</v>
      </c>
    </row>
    <row r="192" spans="1:300" ht="19.5" thickBot="1" x14ac:dyDescent="0.3">
      <c r="A192" s="734"/>
      <c r="B192" s="437"/>
      <c r="C192" s="26">
        <f>SUM(C185:C191)</f>
        <v>0</v>
      </c>
      <c r="D192" s="27">
        <f>SUM(D185:D191)</f>
        <v>0</v>
      </c>
      <c r="E192" s="27"/>
      <c r="F192" s="27"/>
      <c r="G192" s="27">
        <f>SUM(G185:G191)</f>
        <v>2348</v>
      </c>
      <c r="H192" s="28">
        <f>((G192+I192)/7)/E191</f>
        <v>0.61072034926024743</v>
      </c>
      <c r="I192" s="27">
        <f>SUM(I185:I191)</f>
        <v>170</v>
      </c>
      <c r="J192" s="28">
        <f>(I192/(I192+G192))</f>
        <v>6.7513899920571885E-2</v>
      </c>
      <c r="K192" s="27"/>
      <c r="L192" s="27"/>
      <c r="M192" s="29" t="e">
        <f>M190/M189*100-100</f>
        <v>#DIV/0!</v>
      </c>
      <c r="N192" s="60" t="e">
        <f>N190/N189*100-100</f>
        <v>#DIV/0!</v>
      </c>
      <c r="O192" s="26">
        <f>SUM(O185:O191)</f>
        <v>2</v>
      </c>
      <c r="P192" s="27">
        <f>SUM(P185:P191)</f>
        <v>0</v>
      </c>
      <c r="Q192" s="27"/>
      <c r="R192" s="27"/>
      <c r="S192" s="27">
        <f>SUM(S185:S191)</f>
        <v>2308</v>
      </c>
      <c r="T192" s="28">
        <f>((S192+U192)/7)/Q191</f>
        <v>0.59262828234160447</v>
      </c>
      <c r="U192" s="27">
        <f>SUM(U185:U191)</f>
        <v>152</v>
      </c>
      <c r="V192" s="28">
        <f>(U192/(U192+S192))</f>
        <v>6.1788617886178863E-2</v>
      </c>
      <c r="W192" s="27"/>
      <c r="X192" s="27"/>
      <c r="Y192" s="29" t="e">
        <f>Y190/Y189*100-100</f>
        <v>#DIV/0!</v>
      </c>
      <c r="Z192" s="60" t="e">
        <f>Z190/Z189*100-100</f>
        <v>#DIV/0!</v>
      </c>
      <c r="AA192" s="26">
        <f>SUM(AA185:AA191)</f>
        <v>2</v>
      </c>
      <c r="AB192" s="27">
        <f>SUM(AB185:AB191)</f>
        <v>0</v>
      </c>
      <c r="AC192" s="27"/>
      <c r="AD192" s="27"/>
      <c r="AE192" s="27">
        <f>SUM(AE185:AE191)</f>
        <v>2240</v>
      </c>
      <c r="AF192" s="28">
        <f>((AE192+AG192)/7)/AC191</f>
        <v>0.58489658489658491</v>
      </c>
      <c r="AG192" s="27">
        <f>SUM(AG185:AG191)</f>
        <v>192</v>
      </c>
      <c r="AH192" s="28">
        <f>(AG192/(AG192+AE192))</f>
        <v>7.8947368421052627E-2</v>
      </c>
      <c r="AI192" s="27"/>
      <c r="AJ192" s="27"/>
      <c r="AK192" s="29" t="e">
        <f>AK190/AK189*100-100</f>
        <v>#DIV/0!</v>
      </c>
      <c r="AL192" s="60" t="e">
        <f>AL190/AL189*100-100</f>
        <v>#DIV/0!</v>
      </c>
      <c r="AM192" s="26">
        <f>SUM(AM185:AM191)</f>
        <v>6</v>
      </c>
      <c r="AN192" s="27">
        <f>SUM(AN185:AN191)</f>
        <v>1</v>
      </c>
      <c r="AO192" s="27"/>
      <c r="AP192" s="27"/>
      <c r="AQ192" s="27">
        <f>SUM(AQ185:AQ191)</f>
        <v>428</v>
      </c>
      <c r="AR192" s="28">
        <f>((AQ192+AS192)/7)/AO191</f>
        <v>0.5485714285714286</v>
      </c>
      <c r="AS192" s="27">
        <f>SUM(AS185:AS191)</f>
        <v>52</v>
      </c>
      <c r="AT192" s="28">
        <f>(AS192/(AS192+AQ192))</f>
        <v>0.10833333333333334</v>
      </c>
      <c r="AU192" s="27"/>
      <c r="AV192" s="27"/>
      <c r="AW192" s="29" t="e">
        <f>AW190/AW189*100-100</f>
        <v>#DIV/0!</v>
      </c>
      <c r="AX192" s="60" t="e">
        <f>AX190/AX189*100-100</f>
        <v>#DIV/0!</v>
      </c>
      <c r="AY192" s="26">
        <f>SUM(AY185:AY191)</f>
        <v>1</v>
      </c>
      <c r="AZ192" s="27">
        <f>SUM(AZ185:AZ191)</f>
        <v>0</v>
      </c>
      <c r="BA192" s="27"/>
      <c r="BB192" s="27"/>
      <c r="BC192" s="27">
        <f>SUM(BC185:BC191)</f>
        <v>2283</v>
      </c>
      <c r="BD192" s="28">
        <f>((BC192+BE192)/7)/BA191</f>
        <v>0.58992455585300563</v>
      </c>
      <c r="BE192" s="27">
        <f>SUM(BE185:BE191)</f>
        <v>141</v>
      </c>
      <c r="BF192" s="28">
        <f>(BE192/(BE192+BC192))</f>
        <v>5.8168316831683171E-2</v>
      </c>
      <c r="BG192" s="27"/>
      <c r="BH192" s="27"/>
      <c r="BI192" s="29" t="e">
        <f>BI190/BI189*100-100</f>
        <v>#DIV/0!</v>
      </c>
      <c r="BJ192" s="60" t="e">
        <f>BJ190/BJ189*100-100</f>
        <v>#DIV/0!</v>
      </c>
      <c r="BK192" s="26">
        <f>SUM(BK185:BK191)</f>
        <v>0</v>
      </c>
      <c r="BL192" s="27">
        <f>SUM(BL185:BL191)</f>
        <v>0</v>
      </c>
      <c r="BM192" s="27"/>
      <c r="BN192" s="27"/>
      <c r="BO192" s="27">
        <f>SUM(BO185:BO191)</f>
        <v>2272</v>
      </c>
      <c r="BP192" s="28">
        <f>((BO192+BQ192)/7)/BM191</f>
        <v>0.57336890613630853</v>
      </c>
      <c r="BQ192" s="27">
        <f>SUM(BQ185:BQ191)</f>
        <v>92</v>
      </c>
      <c r="BR192" s="28">
        <f>(BQ192/(BQ192+BO192))</f>
        <v>3.8917089678510999E-2</v>
      </c>
      <c r="BS192" s="27"/>
      <c r="BT192" s="27"/>
      <c r="BU192" s="29" t="e">
        <f>BU190/BU189*100-100</f>
        <v>#DIV/0!</v>
      </c>
      <c r="BV192" s="60" t="e">
        <f>BV190/BV189*100-100</f>
        <v>#DIV/0!</v>
      </c>
      <c r="BW192" s="26">
        <f>SUM(BW185:BW191)</f>
        <v>2</v>
      </c>
      <c r="BX192" s="27">
        <f>SUM(BX185:BX191)</f>
        <v>0</v>
      </c>
      <c r="BY192" s="27"/>
      <c r="BZ192" s="27"/>
      <c r="CA192" s="27">
        <f>SUM(CA185:CA191)</f>
        <v>2192</v>
      </c>
      <c r="CB192" s="28">
        <f>((CA192+CC192)/7)/BY191</f>
        <v>0.5947919201752252</v>
      </c>
      <c r="CC192" s="27">
        <f>SUM(CC185:CC191)</f>
        <v>252</v>
      </c>
      <c r="CD192" s="28">
        <f>(CC192/(CC192+CA192))</f>
        <v>0.10310965630114566</v>
      </c>
      <c r="CE192" s="27"/>
      <c r="CF192" s="27"/>
      <c r="CG192" s="29" t="e">
        <f>CG190/CG189*100-100</f>
        <v>#DIV/0!</v>
      </c>
      <c r="CH192" s="60" t="e">
        <f>CH190/CH189*100-100</f>
        <v>#DIV/0!</v>
      </c>
      <c r="CI192" s="26">
        <f>SUM(CI185:CI191)</f>
        <v>3</v>
      </c>
      <c r="CJ192" s="27">
        <f>SUM(CJ185:CJ191)</f>
        <v>0</v>
      </c>
      <c r="CK192" s="27"/>
      <c r="CL192" s="27"/>
      <c r="CM192" s="27">
        <f>SUM(CM185:CM191)</f>
        <v>2202</v>
      </c>
      <c r="CN192" s="28">
        <f>((CM192+CO192)/7)/CK191</f>
        <v>0.58601087493821058</v>
      </c>
      <c r="CO192" s="27">
        <f>SUM(CO185:CO191)</f>
        <v>169</v>
      </c>
      <c r="CP192" s="28">
        <f>(CO192/(CO192+CM192))</f>
        <v>7.1277941796710251E-2</v>
      </c>
      <c r="CQ192" s="27"/>
      <c r="CR192" s="27"/>
      <c r="CS192" s="29" t="e">
        <f>CS190/CS189*100-100</f>
        <v>#DIV/0!</v>
      </c>
      <c r="CT192" s="60" t="e">
        <f>CT190/CT189*100-100</f>
        <v>#DIV/0!</v>
      </c>
      <c r="CU192" s="26">
        <f>SUM(CU185:CU191)</f>
        <v>4</v>
      </c>
      <c r="CV192" s="27">
        <f>SUM(CV185:CV191)</f>
        <v>0</v>
      </c>
      <c r="CW192" s="27"/>
      <c r="CX192" s="27"/>
      <c r="CY192" s="27">
        <f>SUM(CY185:CY191)</f>
        <v>2145</v>
      </c>
      <c r="CZ192" s="28">
        <f>((CY192+DA192)/7)/CW191</f>
        <v>0.57118226600985222</v>
      </c>
      <c r="DA192" s="27">
        <f>SUM(DA185:DA191)</f>
        <v>174</v>
      </c>
      <c r="DB192" s="28">
        <f>(DA192/(DA192+CY192))</f>
        <v>7.5032341526520052E-2</v>
      </c>
      <c r="DC192" s="27"/>
      <c r="DD192" s="27"/>
      <c r="DE192" s="29" t="e">
        <f>DE190/DE189*100-100</f>
        <v>#DIV/0!</v>
      </c>
      <c r="DF192" s="60" t="e">
        <f>DF190/DF189*100-100</f>
        <v>#DIV/0!</v>
      </c>
      <c r="DG192" s="26">
        <f>SUM(DG185:DG191)</f>
        <v>1</v>
      </c>
      <c r="DH192" s="27">
        <f>SUM(DH185:DH191)</f>
        <v>0</v>
      </c>
      <c r="DI192" s="27"/>
      <c r="DJ192" s="27"/>
      <c r="DK192" s="27">
        <f>SUM(DK185:DK191)</f>
        <v>2266</v>
      </c>
      <c r="DL192" s="28">
        <f>((DK192+DM192)/7)/DI191</f>
        <v>0.58886198547215496</v>
      </c>
      <c r="DM192" s="27">
        <f>SUM(DM185:DM191)</f>
        <v>166</v>
      </c>
      <c r="DN192" s="28">
        <f>(DM192/(DM192+DK192))</f>
        <v>6.8256578947368418E-2</v>
      </c>
      <c r="DO192" s="27"/>
      <c r="DP192" s="27"/>
      <c r="DQ192" s="29" t="e">
        <f>DQ190/DQ189*100-100</f>
        <v>#DIV/0!</v>
      </c>
      <c r="DR192" s="60" t="e">
        <f>DR190/DR189*100-100</f>
        <v>#DIV/0!</v>
      </c>
      <c r="DS192" s="26">
        <f>SUM(DS185:DS191)</f>
        <v>3</v>
      </c>
      <c r="DT192" s="27">
        <f>SUM(DT185:DT191)</f>
        <v>0</v>
      </c>
      <c r="DU192" s="27"/>
      <c r="DV192" s="27"/>
      <c r="DW192" s="27">
        <f>SUM(DW185:DW191)</f>
        <v>461</v>
      </c>
      <c r="DX192" s="28">
        <f>((DW192+DY192)/7)/DU191</f>
        <v>0.50195694716242667</v>
      </c>
      <c r="DY192" s="27">
        <f>SUM(DY185:DY191)</f>
        <v>52</v>
      </c>
      <c r="DZ192" s="28">
        <f>(DY192/(DY192+DW192))</f>
        <v>0.10136452241715399</v>
      </c>
      <c r="EA192" s="27"/>
      <c r="EB192" s="27"/>
      <c r="EC192" s="29" t="e">
        <f>EC190/EC189*100-100</f>
        <v>#DIV/0!</v>
      </c>
      <c r="ED192" s="60" t="e">
        <f>ED190/ED189*100-100</f>
        <v>#DIV/0!</v>
      </c>
      <c r="EE192" s="26">
        <f>SUM(EE185:EE191)</f>
        <v>1</v>
      </c>
      <c r="EF192" s="27">
        <f>SUM(EF185:EF191)</f>
        <v>0</v>
      </c>
      <c r="EG192" s="27"/>
      <c r="EH192" s="27"/>
      <c r="EI192" s="27">
        <f>SUM(EI185:EI191)</f>
        <v>2274</v>
      </c>
      <c r="EJ192" s="28">
        <f>((EI192+EK192)/7)/EG191</f>
        <v>0.58343337334933976</v>
      </c>
      <c r="EK192" s="27">
        <f>SUM(EK185:EK191)</f>
        <v>156</v>
      </c>
      <c r="EL192" s="28">
        <f>(EK192/(EK192+EI192))</f>
        <v>6.4197530864197536E-2</v>
      </c>
      <c r="EM192" s="27"/>
      <c r="EN192" s="27"/>
      <c r="EO192" s="29" t="e">
        <f>EO190/EO189*100-100</f>
        <v>#DIV/0!</v>
      </c>
      <c r="EP192" s="60" t="e">
        <f>EP190/EP189*100-100</f>
        <v>#DIV/0!</v>
      </c>
      <c r="EQ192" s="26">
        <f>SUM(EQ185:EQ191)</f>
        <v>2</v>
      </c>
      <c r="ER192" s="27">
        <f>SUM(ER185:ER191)</f>
        <v>0</v>
      </c>
      <c r="ES192" s="27"/>
      <c r="ET192" s="27"/>
      <c r="EU192" s="27">
        <f>SUM(EU185:EU191)</f>
        <v>2316</v>
      </c>
      <c r="EV192" s="28">
        <f>((EU192+EW192)/7)/ES191</f>
        <v>0.60123152709359606</v>
      </c>
      <c r="EW192" s="27">
        <f>SUM(EW185:EW191)</f>
        <v>125</v>
      </c>
      <c r="EX192" s="28">
        <f>(EW192/(EW192+EU192))</f>
        <v>5.1208521097910693E-2</v>
      </c>
      <c r="EY192" s="27"/>
      <c r="EZ192" s="27"/>
      <c r="FA192" s="29" t="e">
        <f>FA190/FA189*100-100</f>
        <v>#DIV/0!</v>
      </c>
      <c r="FB192" s="60" t="e">
        <f>FB190/FB189*100-100</f>
        <v>#DIV/0!</v>
      </c>
      <c r="FC192" s="26">
        <f>SUM(FC185:FC191)</f>
        <v>3</v>
      </c>
      <c r="FD192" s="27">
        <f>SUM(FD185:FD191)</f>
        <v>0</v>
      </c>
      <c r="FE192" s="27"/>
      <c r="FF192" s="27"/>
      <c r="FG192" s="27">
        <f>SUM(FG185:FG191)</f>
        <v>2215</v>
      </c>
      <c r="FH192" s="28">
        <f>((FG192+FI192)/7)/FE191</f>
        <v>0.57755452095074733</v>
      </c>
      <c r="FI192" s="27">
        <f>SUM(FI185:FI191)</f>
        <v>142</v>
      </c>
      <c r="FJ192" s="28">
        <f>(FI192/(FI192+FG192))</f>
        <v>6.0246075519728472E-2</v>
      </c>
      <c r="FK192" s="27"/>
      <c r="FL192" s="27"/>
      <c r="FM192" s="29" t="e">
        <f>FM190/FM189*100-100</f>
        <v>#DIV/0!</v>
      </c>
      <c r="FN192" s="60" t="e">
        <f>FN190/FN189*100-100</f>
        <v>#DIV/0!</v>
      </c>
      <c r="FO192" s="26">
        <f>SUM(FO185:FO191)</f>
        <v>6</v>
      </c>
      <c r="FP192" s="27">
        <f>SUM(FP185:FP191)</f>
        <v>0</v>
      </c>
      <c r="FQ192" s="27"/>
      <c r="FR192" s="27"/>
      <c r="FS192" s="27">
        <f>SUM(FS185:FS191)</f>
        <v>2265</v>
      </c>
      <c r="FT192" s="28">
        <f>((FS192+FU192)/7)/FQ191</f>
        <v>0.58946608946608947</v>
      </c>
      <c r="FU192" s="27">
        <f>SUM(FU185:FU191)</f>
        <v>186</v>
      </c>
      <c r="FV192" s="28">
        <f>(FU192/(FU192+FS192))</f>
        <v>7.588739290085679E-2</v>
      </c>
      <c r="FW192" s="27"/>
      <c r="FX192" s="27"/>
      <c r="FY192" s="29" t="e">
        <f>FY190/FY189*100-100</f>
        <v>#DIV/0!</v>
      </c>
      <c r="FZ192" s="60" t="e">
        <f>FZ190/FZ189*100-100</f>
        <v>#DIV/0!</v>
      </c>
      <c r="GA192" s="26">
        <f>SUM(GA185:GA191)</f>
        <v>3</v>
      </c>
      <c r="GB192" s="27">
        <f>SUM(GB185:GB191)</f>
        <v>0</v>
      </c>
      <c r="GC192" s="27"/>
      <c r="GD192" s="27"/>
      <c r="GE192" s="27">
        <f>SUM(GE185:GE191)</f>
        <v>2305</v>
      </c>
      <c r="GF192" s="28">
        <f>((GE192+GG192)/7)/GC191</f>
        <v>0.59412326803631155</v>
      </c>
      <c r="GG192" s="27">
        <f>SUM(GG185:GG191)</f>
        <v>182</v>
      </c>
      <c r="GH192" s="28">
        <f>(GG192/(GG192+GE192))</f>
        <v>7.3180538801769196E-2</v>
      </c>
      <c r="GI192" s="27"/>
      <c r="GJ192" s="27"/>
      <c r="GK192" s="29" t="e">
        <f>GK190/GK189*100-100</f>
        <v>#DIV/0!</v>
      </c>
      <c r="GL192" s="60" t="e">
        <f>GL190/GL189*100-100</f>
        <v>#DIV/0!</v>
      </c>
      <c r="GM192" s="26">
        <f>SUM(GM185:GM191)</f>
        <v>3</v>
      </c>
      <c r="GN192" s="27">
        <f>SUM(GN185:GN191)</f>
        <v>0</v>
      </c>
      <c r="GO192" s="27"/>
      <c r="GP192" s="27"/>
      <c r="GQ192" s="27">
        <f>SUM(GQ185:GQ191)</f>
        <v>2347</v>
      </c>
      <c r="GR192" s="28">
        <f>((GQ192+GS192)/7)/GO191</f>
        <v>0.58922638822971052</v>
      </c>
      <c r="GS192" s="27">
        <f>SUM(GS185:GS191)</f>
        <v>136</v>
      </c>
      <c r="GT192" s="28">
        <f>(GS192/(GS192+GQ192))</f>
        <v>5.477245267821184E-2</v>
      </c>
      <c r="GU192" s="27"/>
      <c r="GV192" s="27"/>
      <c r="GW192" s="29" t="e">
        <f>GW190/GW189*100-100</f>
        <v>#DIV/0!</v>
      </c>
      <c r="GX192" s="60" t="e">
        <f>GX190/GX189*100-100</f>
        <v>#DIV/0!</v>
      </c>
      <c r="GY192" s="26">
        <f>SUM(GY185:GY191)</f>
        <v>6</v>
      </c>
      <c r="GZ192" s="27">
        <f>SUM(GZ185:GZ191)</f>
        <v>2</v>
      </c>
      <c r="HA192" s="27"/>
      <c r="HB192" s="27"/>
      <c r="HC192" s="27">
        <f>SUM(HC185:HC191)</f>
        <v>291</v>
      </c>
      <c r="HD192" s="28">
        <f>((HC192+HE192)/7)/HA191</f>
        <v>0.72817460317460325</v>
      </c>
      <c r="HE192" s="27">
        <f>SUM(HE185:HE191)</f>
        <v>76</v>
      </c>
      <c r="HF192" s="28">
        <f>(HE192/(HE192+HC192))</f>
        <v>0.20708446866485014</v>
      </c>
      <c r="HG192" s="27"/>
      <c r="HH192" s="27"/>
      <c r="HI192" s="29" t="e">
        <f>HI190/HI189*100-100</f>
        <v>#DIV/0!</v>
      </c>
      <c r="HJ192" s="60" t="e">
        <f>HJ190/HJ189*100-100</f>
        <v>#DIV/0!</v>
      </c>
      <c r="HK192" s="26">
        <f>SUM(HK185:HK191)</f>
        <v>2</v>
      </c>
      <c r="HL192" s="27">
        <f>SUM(HL185:HL191)</f>
        <v>0</v>
      </c>
      <c r="HM192" s="27"/>
      <c r="HN192" s="27"/>
      <c r="HO192" s="27">
        <f>SUM(HO185:HO191)</f>
        <v>2313</v>
      </c>
      <c r="HP192" s="28">
        <f>((HO192+HQ192)/7)/HM191</f>
        <v>0.58341165413533835</v>
      </c>
      <c r="HQ192" s="27">
        <f>SUM(HQ185:HQ191)</f>
        <v>170</v>
      </c>
      <c r="HR192" s="28">
        <f>(HQ192/(HQ192+HO192))</f>
        <v>6.8465565847764795E-2</v>
      </c>
      <c r="HS192" s="27"/>
      <c r="HT192" s="27"/>
      <c r="HU192" s="29" t="e">
        <f>HU190/HU189*100-100</f>
        <v>#DIV/0!</v>
      </c>
      <c r="HV192" s="60" t="e">
        <f>HV190/HV189*100-100</f>
        <v>#DIV/0!</v>
      </c>
      <c r="HW192" s="26">
        <f>SUM(HW185:HW191)</f>
        <v>1</v>
      </c>
      <c r="HX192" s="27">
        <f>SUM(HX185:HX191)</f>
        <v>0</v>
      </c>
      <c r="HY192" s="27"/>
      <c r="HZ192" s="27"/>
      <c r="IA192" s="27">
        <f>SUM(IA185:IA191)</f>
        <v>2332</v>
      </c>
      <c r="IB192" s="28">
        <f>((IA192+IC192)/7)/HY191</f>
        <v>0.59388437649307224</v>
      </c>
      <c r="IC192" s="27">
        <f>SUM(IC185:IC191)</f>
        <v>154</v>
      </c>
      <c r="ID192" s="28">
        <f>(IC192/(IC192+IA192))</f>
        <v>6.1946902654867256E-2</v>
      </c>
      <c r="IE192" s="27"/>
      <c r="IF192" s="27"/>
      <c r="IG192" s="29" t="e">
        <f>IG190/IG189*100-100</f>
        <v>#DIV/0!</v>
      </c>
      <c r="IH192" s="60" t="e">
        <f>IH190/IH189*100-100</f>
        <v>#DIV/0!</v>
      </c>
      <c r="II192" s="26">
        <f>SUM(II185:II191)</f>
        <v>1</v>
      </c>
      <c r="IJ192" s="27">
        <f>SUM(IJ185:IJ191)</f>
        <v>0</v>
      </c>
      <c r="IK192" s="27"/>
      <c r="IL192" s="27"/>
      <c r="IM192" s="27">
        <f>SUM(IM185:IM191)</f>
        <v>2277</v>
      </c>
      <c r="IN192" s="28">
        <f>((IM192+IO192)/7)/IK191</f>
        <v>0.59492168960607505</v>
      </c>
      <c r="IO192" s="27">
        <f>SUM(IO185:IO191)</f>
        <v>230</v>
      </c>
      <c r="IP192" s="28">
        <f>(IO192/(IO192+IM192))</f>
        <v>9.1743119266055051E-2</v>
      </c>
      <c r="IQ192" s="27"/>
      <c r="IR192" s="27"/>
      <c r="IS192" s="29" t="e">
        <f>IS190/IS189*100-100</f>
        <v>#DIV/0!</v>
      </c>
      <c r="IT192" s="60" t="e">
        <f>IT190/IT189*100-100</f>
        <v>#DIV/0!</v>
      </c>
      <c r="IU192" s="26">
        <f>SUM(IU185:IU191)</f>
        <v>0</v>
      </c>
      <c r="IV192" s="27">
        <f>SUM(IV185:IV191)</f>
        <v>0</v>
      </c>
      <c r="IW192" s="27"/>
      <c r="IX192" s="27"/>
      <c r="IY192" s="27">
        <f>SUM(IY185:IY191)</f>
        <v>0</v>
      </c>
      <c r="IZ192" s="28" t="e">
        <f>((IY192+JA192)/7)/IW191</f>
        <v>#DIV/0!</v>
      </c>
      <c r="JA192" s="27">
        <f>SUM(JA185:JA191)</f>
        <v>0</v>
      </c>
      <c r="JB192" s="28" t="e">
        <f>(JA192/(JA192+IY192))</f>
        <v>#DIV/0!</v>
      </c>
      <c r="JC192" s="27"/>
      <c r="JD192" s="27"/>
      <c r="JE192" s="29" t="e">
        <f>JE190/JE189*100-100</f>
        <v>#DIV/0!</v>
      </c>
      <c r="JF192" s="60" t="e">
        <f>JF190/JF189*100-100</f>
        <v>#DIV/0!</v>
      </c>
      <c r="JG192" s="26">
        <f t="shared" si="2929"/>
        <v>52</v>
      </c>
      <c r="JH192" s="443">
        <f t="shared" si="2930"/>
        <v>3</v>
      </c>
      <c r="JI192" s="378">
        <f t="shared" ref="JI192:JJ192" si="3020">SUM(JI184:JI191)</f>
        <v>77090</v>
      </c>
      <c r="JJ192" s="27">
        <f t="shared" si="3020"/>
        <v>6881</v>
      </c>
      <c r="JK192" s="27">
        <f t="shared" si="2932"/>
        <v>45249</v>
      </c>
      <c r="JL192" s="80">
        <f t="shared" si="2933"/>
        <v>0.58696328966143474</v>
      </c>
      <c r="JM192" s="15">
        <f t="shared" si="2934"/>
        <v>3169</v>
      </c>
      <c r="JN192" s="48">
        <f t="shared" si="2935"/>
        <v>7.0034696899378995E-2</v>
      </c>
      <c r="JO192" s="49">
        <f t="shared" ref="JO192" si="3021">SUM(JO185:JO191)/7</f>
        <v>65.371428571428567</v>
      </c>
      <c r="JP192" s="50">
        <f t="shared" ref="JP192" si="3022">SUM(JP185:JP191)</f>
        <v>43085</v>
      </c>
      <c r="JQ192" s="397">
        <f t="shared" si="2245"/>
        <v>95.217573869035775</v>
      </c>
      <c r="JR192" s="50">
        <f t="shared" ref="JR192" si="3023">SUM(JR185:JR191)</f>
        <v>1553</v>
      </c>
      <c r="JS192" s="370">
        <f t="shared" si="2099"/>
        <v>0.49005995582202588</v>
      </c>
      <c r="JT192" s="58" t="e">
        <f t="shared" ref="JT192:JU192" si="3024">JT190/JT189*100-100</f>
        <v>#DIV/0!</v>
      </c>
      <c r="JU192" s="318" t="e">
        <f t="shared" si="3024"/>
        <v>#DIV/0!</v>
      </c>
      <c r="JV192" s="410">
        <f t="shared" ref="JV192" si="3025">SUM(G192,I192,S192,U192,AE192,AG192,AQ192,AS192,BC192,BE192,BO192,BQ192,CA192,CC192)/7/SUM(E191,Q191,AC191,AO191,BA191,BM191,BY191)</f>
        <v>0.58959762944479099</v>
      </c>
      <c r="JW192" s="411">
        <f t="shared" ref="JW192" si="3026">SUM(CM192,CO192,CY192,DA192,DK192,DM192,DW192,DY192,EI192,EK192,EU192,EW192,FG192,FI192)/7/SUM(CK191,CW191,DI191,DU191,EG191,ES191,FE191)</f>
        <v>0.58140353622281327</v>
      </c>
      <c r="JX192" s="412">
        <f t="shared" ref="JX192" si="3027">SUM(FS192,FU192,GE192,GG192,GQ192,GS192,HC192,HE192,HO192,HQ192,IA192,IC192,IM192,IO192,)/7/SUM(FQ191,GC191,GO191,HA191,HM191,HY191,IK191)</f>
        <v>0.59351427016097669</v>
      </c>
      <c r="JY192" s="744"/>
      <c r="JZ192" s="691"/>
      <c r="KA192" s="747"/>
      <c r="KB192" s="762"/>
      <c r="KC192" s="764"/>
      <c r="KD192" s="769"/>
      <c r="KE192" s="764"/>
      <c r="KF192" s="769"/>
      <c r="KG192" s="771"/>
      <c r="KH192" s="772"/>
      <c r="KI192" s="418">
        <f t="shared" ref="KI192" si="3028">SUM(KI185:KI191)</f>
        <v>11</v>
      </c>
      <c r="KJ192" s="432">
        <f t="shared" ref="KJ192" si="3029">KI192/KB189</f>
        <v>2.9915692140331791E-3</v>
      </c>
      <c r="KK192" s="418">
        <f t="shared" ref="KK192" si="3030">SUM(KK185:KK191)</f>
        <v>17</v>
      </c>
      <c r="KL192" s="426">
        <f t="shared" ref="KL192" si="3031">KK192/KD189</f>
        <v>4.6334150994821474E-3</v>
      </c>
      <c r="KM192" s="418">
        <f t="shared" ref="KM192" si="3032">SUM(KM185:KM191)</f>
        <v>22</v>
      </c>
      <c r="KN192" s="426">
        <f>KM192/KF189</f>
        <v>5.9523809523809521E-3</v>
      </c>
    </row>
    <row r="193" spans="1:300" ht="21.75" thickBot="1" x14ac:dyDescent="0.3">
      <c r="A193" s="52"/>
      <c r="B193" s="437"/>
      <c r="C193" s="40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2"/>
      <c r="O193" s="40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2"/>
      <c r="AA193" s="40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2"/>
      <c r="AM193" s="40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2"/>
      <c r="AY193" s="40"/>
      <c r="AZ193" s="41"/>
      <c r="BA193" s="41"/>
      <c r="BB193" s="41"/>
      <c r="BC193" s="41"/>
      <c r="BD193" s="41"/>
      <c r="BE193" s="41"/>
      <c r="BF193" s="41"/>
      <c r="BG193" s="41"/>
      <c r="BH193" s="41"/>
      <c r="BI193" s="41"/>
      <c r="BJ193" s="42"/>
      <c r="BK193" s="40"/>
      <c r="BL193" s="41"/>
      <c r="BM193" s="41"/>
      <c r="BN193" s="41"/>
      <c r="BO193" s="41"/>
      <c r="BP193" s="41"/>
      <c r="BQ193" s="41"/>
      <c r="BR193" s="41"/>
      <c r="BS193" s="41"/>
      <c r="BT193" s="41"/>
      <c r="BU193" s="41"/>
      <c r="BV193" s="42"/>
      <c r="BW193" s="40"/>
      <c r="BX193" s="41"/>
      <c r="BY193" s="41"/>
      <c r="BZ193" s="41"/>
      <c r="CA193" s="41"/>
      <c r="CB193" s="41"/>
      <c r="CC193" s="41"/>
      <c r="CD193" s="41"/>
      <c r="CE193" s="41"/>
      <c r="CF193" s="41"/>
      <c r="CG193" s="41"/>
      <c r="CH193" s="42"/>
      <c r="CI193" s="40"/>
      <c r="CJ193" s="41"/>
      <c r="CK193" s="41"/>
      <c r="CL193" s="41"/>
      <c r="CM193" s="41"/>
      <c r="CN193" s="41"/>
      <c r="CO193" s="41"/>
      <c r="CP193" s="41"/>
      <c r="CQ193" s="41"/>
      <c r="CR193" s="41"/>
      <c r="CS193" s="41"/>
      <c r="CT193" s="42"/>
      <c r="CU193" s="40"/>
      <c r="CV193" s="41"/>
      <c r="CW193" s="41"/>
      <c r="CX193" s="41"/>
      <c r="CY193" s="41"/>
      <c r="CZ193" s="41"/>
      <c r="DA193" s="41"/>
      <c r="DB193" s="41"/>
      <c r="DC193" s="41"/>
      <c r="DD193" s="41"/>
      <c r="DE193" s="41"/>
      <c r="DF193" s="42"/>
      <c r="DG193" s="40"/>
      <c r="DH193" s="41"/>
      <c r="DI193" s="41"/>
      <c r="DJ193" s="41"/>
      <c r="DK193" s="41"/>
      <c r="DL193" s="41"/>
      <c r="DM193" s="41"/>
      <c r="DN193" s="41"/>
      <c r="DO193" s="41"/>
      <c r="DP193" s="41"/>
      <c r="DQ193" s="41"/>
      <c r="DR193" s="42"/>
      <c r="DS193" s="40"/>
      <c r="DT193" s="41"/>
      <c r="DU193" s="41"/>
      <c r="DV193" s="41"/>
      <c r="DW193" s="41"/>
      <c r="DX193" s="41"/>
      <c r="DY193" s="41"/>
      <c r="DZ193" s="41"/>
      <c r="EA193" s="41"/>
      <c r="EB193" s="41"/>
      <c r="EC193" s="41"/>
      <c r="ED193" s="42"/>
      <c r="EE193" s="40"/>
      <c r="EF193" s="41"/>
      <c r="EG193" s="41"/>
      <c r="EH193" s="41"/>
      <c r="EI193" s="41"/>
      <c r="EJ193" s="41"/>
      <c r="EK193" s="41"/>
      <c r="EL193" s="41"/>
      <c r="EM193" s="41"/>
      <c r="EN193" s="41"/>
      <c r="EO193" s="41"/>
      <c r="EP193" s="42"/>
      <c r="EQ193" s="40"/>
      <c r="ER193" s="41"/>
      <c r="ES193" s="41"/>
      <c r="ET193" s="41"/>
      <c r="EU193" s="41"/>
      <c r="EV193" s="41"/>
      <c r="EW193" s="41"/>
      <c r="EX193" s="41"/>
      <c r="EY193" s="41"/>
      <c r="EZ193" s="41"/>
      <c r="FA193" s="41"/>
      <c r="FB193" s="42"/>
      <c r="FC193" s="40"/>
      <c r="FD193" s="41"/>
      <c r="FE193" s="41"/>
      <c r="FF193" s="41"/>
      <c r="FG193" s="41"/>
      <c r="FH193" s="41"/>
      <c r="FI193" s="41"/>
      <c r="FJ193" s="41"/>
      <c r="FK193" s="41"/>
      <c r="FL193" s="41"/>
      <c r="FM193" s="41"/>
      <c r="FN193" s="42"/>
      <c r="FO193" s="40"/>
      <c r="FP193" s="41"/>
      <c r="FQ193" s="41"/>
      <c r="FR193" s="41"/>
      <c r="FS193" s="41"/>
      <c r="FT193" s="41"/>
      <c r="FU193" s="41"/>
      <c r="FV193" s="41"/>
      <c r="FW193" s="41"/>
      <c r="FX193" s="41"/>
      <c r="FY193" s="41"/>
      <c r="FZ193" s="42"/>
      <c r="GA193" s="40"/>
      <c r="GB193" s="41"/>
      <c r="GC193" s="41"/>
      <c r="GD193" s="41"/>
      <c r="GE193" s="41"/>
      <c r="GF193" s="41"/>
      <c r="GG193" s="41"/>
      <c r="GH193" s="41"/>
      <c r="GI193" s="41"/>
      <c r="GJ193" s="41"/>
      <c r="GK193" s="41"/>
      <c r="GL193" s="42"/>
      <c r="GM193" s="40"/>
      <c r="GN193" s="41"/>
      <c r="GO193" s="41"/>
      <c r="GP193" s="41"/>
      <c r="GQ193" s="41"/>
      <c r="GR193" s="41"/>
      <c r="GS193" s="41"/>
      <c r="GT193" s="41"/>
      <c r="GU193" s="41"/>
      <c r="GV193" s="41"/>
      <c r="GW193" s="41"/>
      <c r="GX193" s="42"/>
      <c r="GY193" s="40"/>
      <c r="GZ193" s="41"/>
      <c r="HA193" s="41"/>
      <c r="HB193" s="41"/>
      <c r="HC193" s="41"/>
      <c r="HD193" s="41"/>
      <c r="HE193" s="41"/>
      <c r="HF193" s="41"/>
      <c r="HG193" s="41"/>
      <c r="HH193" s="41"/>
      <c r="HI193" s="41"/>
      <c r="HJ193" s="42"/>
      <c r="HK193" s="40"/>
      <c r="HL193" s="41"/>
      <c r="HM193" s="41"/>
      <c r="HN193" s="41"/>
      <c r="HO193" s="41"/>
      <c r="HP193" s="41"/>
      <c r="HQ193" s="41"/>
      <c r="HR193" s="41"/>
      <c r="HS193" s="41"/>
      <c r="HT193" s="41"/>
      <c r="HU193" s="41"/>
      <c r="HV193" s="42"/>
      <c r="HW193" s="40"/>
      <c r="HX193" s="41"/>
      <c r="HY193" s="41"/>
      <c r="HZ193" s="41"/>
      <c r="IA193" s="41"/>
      <c r="IB193" s="41"/>
      <c r="IC193" s="41"/>
      <c r="ID193" s="41"/>
      <c r="IE193" s="41"/>
      <c r="IF193" s="41"/>
      <c r="IG193" s="41"/>
      <c r="IH193" s="42"/>
      <c r="II193" s="40"/>
      <c r="IJ193" s="41"/>
      <c r="IK193" s="41"/>
      <c r="IL193" s="41"/>
      <c r="IM193" s="41"/>
      <c r="IN193" s="41"/>
      <c r="IO193" s="41"/>
      <c r="IP193" s="41"/>
      <c r="IQ193" s="41"/>
      <c r="IR193" s="41"/>
      <c r="IS193" s="41"/>
      <c r="IT193" s="42"/>
      <c r="IU193" s="40"/>
      <c r="IV193" s="41"/>
      <c r="IW193" s="41"/>
      <c r="IX193" s="41"/>
      <c r="IY193" s="41"/>
      <c r="IZ193" s="41"/>
      <c r="JA193" s="41"/>
      <c r="JB193" s="41"/>
      <c r="JC193" s="41"/>
      <c r="JD193" s="41"/>
      <c r="JE193" s="41"/>
      <c r="JF193" s="42"/>
      <c r="JG193" s="444">
        <f t="shared" ref="JG193" si="3033">JG192/JI185</f>
        <v>4.7127061808954138E-3</v>
      </c>
      <c r="JH193" s="445">
        <f t="shared" ref="JH193" si="3034">JH192/JJ182</f>
        <v>3.0487804878048782E-3</v>
      </c>
      <c r="JI193" s="3"/>
      <c r="JJ193" s="4"/>
      <c r="JK193" s="4"/>
      <c r="JL193" s="374"/>
      <c r="JM193" s="4"/>
      <c r="JN193" s="4"/>
      <c r="JO193" s="4"/>
      <c r="JP193" s="375"/>
      <c r="JQ193" s="4"/>
      <c r="JR193" s="4"/>
      <c r="JS193" s="376"/>
      <c r="JT193" s="4"/>
      <c r="JU193" s="400"/>
      <c r="JV193" s="701"/>
      <c r="JW193" s="702"/>
      <c r="JX193" s="703"/>
      <c r="JY193" s="639"/>
      <c r="JZ193" s="640"/>
      <c r="KA193" s="641"/>
      <c r="KB193" s="752"/>
      <c r="KC193" s="753"/>
      <c r="KD193" s="753"/>
      <c r="KE193" s="753"/>
      <c r="KF193" s="753"/>
      <c r="KG193" s="753"/>
      <c r="KH193" s="754"/>
      <c r="KI193" s="416"/>
      <c r="KJ193" s="420"/>
      <c r="KK193" s="416"/>
      <c r="KL193" s="417"/>
      <c r="KM193" s="416"/>
      <c r="KN193" s="417"/>
    </row>
    <row r="194" spans="1:300" x14ac:dyDescent="0.25">
      <c r="A194" s="736">
        <v>46</v>
      </c>
      <c r="B194" s="435">
        <f>B191+1</f>
        <v>45743</v>
      </c>
      <c r="C194" s="32"/>
      <c r="D194" s="33"/>
      <c r="E194" s="33">
        <f>E191-C194</f>
        <v>589</v>
      </c>
      <c r="F194" s="33">
        <f>F191-D194</f>
        <v>54</v>
      </c>
      <c r="G194" s="33">
        <v>297</v>
      </c>
      <c r="H194" s="34">
        <f t="shared" ref="H194:H200" si="3035">((G194+I194)/E194)</f>
        <v>0.55517826825127337</v>
      </c>
      <c r="I194" s="33">
        <v>30</v>
      </c>
      <c r="J194" s="34">
        <f t="shared" ref="J194:J200" si="3036">I194/(G194+I194)</f>
        <v>9.1743119266055051E-2</v>
      </c>
      <c r="K194" s="35"/>
      <c r="L194" s="33"/>
      <c r="M194" s="33"/>
      <c r="N194" s="36"/>
      <c r="O194" s="32"/>
      <c r="P194" s="33"/>
      <c r="Q194" s="33">
        <f>Q191-O194</f>
        <v>593</v>
      </c>
      <c r="R194" s="33">
        <f>R191-P194</f>
        <v>55</v>
      </c>
      <c r="S194" s="33">
        <v>329</v>
      </c>
      <c r="T194" s="34">
        <f t="shared" ref="T194:T200" si="3037">((S194+U194)/Q194)</f>
        <v>0.59190556492411472</v>
      </c>
      <c r="U194" s="33">
        <v>22</v>
      </c>
      <c r="V194" s="34">
        <f t="shared" ref="V194:V200" si="3038">U194/(S194+U194)</f>
        <v>6.2678062678062682E-2</v>
      </c>
      <c r="W194" s="35"/>
      <c r="X194" s="33"/>
      <c r="Y194" s="33"/>
      <c r="Z194" s="36"/>
      <c r="AA194" s="32"/>
      <c r="AB194" s="33"/>
      <c r="AC194" s="33">
        <f>AC191-AA194</f>
        <v>594</v>
      </c>
      <c r="AD194" s="33">
        <f>AD191-AB194</f>
        <v>54</v>
      </c>
      <c r="AE194" s="33">
        <v>311</v>
      </c>
      <c r="AF194" s="34">
        <f t="shared" ref="AF194:AF200" si="3039">((AE194+AG194)/AC194)</f>
        <v>0.57912457912457915</v>
      </c>
      <c r="AG194" s="33">
        <v>33</v>
      </c>
      <c r="AH194" s="34">
        <f t="shared" ref="AH194:AH200" si="3040">AG194/(AE194+AG194)</f>
        <v>9.5930232558139539E-2</v>
      </c>
      <c r="AI194" s="35"/>
      <c r="AJ194" s="33"/>
      <c r="AK194" s="33"/>
      <c r="AL194" s="36"/>
      <c r="AM194" s="32">
        <v>1</v>
      </c>
      <c r="AN194" s="33"/>
      <c r="AO194" s="33">
        <f>AO191-AM194</f>
        <v>124</v>
      </c>
      <c r="AP194" s="33">
        <f>AP191-AN194</f>
        <v>12</v>
      </c>
      <c r="AQ194" s="33">
        <v>65</v>
      </c>
      <c r="AR194" s="34">
        <f t="shared" ref="AR194:AR200" si="3041">((AQ194+AS194)/AO194)</f>
        <v>0.57258064516129037</v>
      </c>
      <c r="AS194" s="33">
        <v>6</v>
      </c>
      <c r="AT194" s="34">
        <f t="shared" ref="AT194:AT200" si="3042">AS194/(AQ194+AS194)</f>
        <v>8.4507042253521125E-2</v>
      </c>
      <c r="AU194" s="35"/>
      <c r="AV194" s="33"/>
      <c r="AW194" s="33"/>
      <c r="AX194" s="36"/>
      <c r="AY194" s="32"/>
      <c r="AZ194" s="33"/>
      <c r="BA194" s="33">
        <f>BA191-AY194</f>
        <v>587</v>
      </c>
      <c r="BB194" s="33">
        <f>BB191-AZ194</f>
        <v>55</v>
      </c>
      <c r="BC194" s="33">
        <v>305</v>
      </c>
      <c r="BD194" s="34">
        <f t="shared" ref="BD194:BD200" si="3043">((BC194+BE194)/BA194)</f>
        <v>0.56388415672913117</v>
      </c>
      <c r="BE194" s="33">
        <v>26</v>
      </c>
      <c r="BF194" s="34">
        <f t="shared" ref="BF194:BF200" si="3044">BE194/(BC194+BE194)</f>
        <v>7.8549848942598186E-2</v>
      </c>
      <c r="BG194" s="35"/>
      <c r="BH194" s="33"/>
      <c r="BI194" s="33"/>
      <c r="BJ194" s="36"/>
      <c r="BK194" s="32"/>
      <c r="BL194" s="33"/>
      <c r="BM194" s="33">
        <f>BM191-BK194</f>
        <v>589</v>
      </c>
      <c r="BN194" s="33">
        <f>BN191-BL194</f>
        <v>53</v>
      </c>
      <c r="BO194" s="33">
        <v>313</v>
      </c>
      <c r="BP194" s="34">
        <f t="shared" ref="BP194:BP200" si="3045">((BO194+BQ194)/BM194)</f>
        <v>0.5534804753820034</v>
      </c>
      <c r="BQ194" s="33">
        <v>13</v>
      </c>
      <c r="BR194" s="34">
        <f t="shared" ref="BR194:BR200" si="3046">BQ194/(BO194+BQ194)</f>
        <v>3.9877300613496931E-2</v>
      </c>
      <c r="BS194" s="35"/>
      <c r="BT194" s="33"/>
      <c r="BU194" s="33"/>
      <c r="BV194" s="36"/>
      <c r="BW194" s="32"/>
      <c r="BX194" s="33"/>
      <c r="BY194" s="33">
        <f>BY191-BW194</f>
        <v>587</v>
      </c>
      <c r="BZ194" s="33">
        <f>BZ191-BX194</f>
        <v>55</v>
      </c>
      <c r="CA194" s="33">
        <v>284</v>
      </c>
      <c r="CB194" s="34">
        <f t="shared" ref="CB194:CB200" si="3047">((CA194+CC194)/BY194)</f>
        <v>0.54173764906303234</v>
      </c>
      <c r="CC194" s="33">
        <v>34</v>
      </c>
      <c r="CD194" s="34">
        <f t="shared" ref="CD194:CD200" si="3048">CC194/(CA194+CC194)</f>
        <v>0.1069182389937107</v>
      </c>
      <c r="CE194" s="35"/>
      <c r="CF194" s="33"/>
      <c r="CG194" s="33"/>
      <c r="CH194" s="36"/>
      <c r="CI194" s="32">
        <v>1</v>
      </c>
      <c r="CJ194" s="33"/>
      <c r="CK194" s="33">
        <f>CK191-CI194</f>
        <v>577</v>
      </c>
      <c r="CL194" s="33">
        <f>CL191-CJ194</f>
        <v>51</v>
      </c>
      <c r="CM194" s="33">
        <v>290</v>
      </c>
      <c r="CN194" s="34">
        <f t="shared" ref="CN194:CN200" si="3049">((CM194+CO194)/CK194)</f>
        <v>0.56152512998266901</v>
      </c>
      <c r="CO194" s="33">
        <v>34</v>
      </c>
      <c r="CP194" s="34">
        <f t="shared" ref="CP194:CP200" si="3050">CO194/(CM194+CO194)</f>
        <v>0.10493827160493827</v>
      </c>
      <c r="CQ194" s="35"/>
      <c r="CR194" s="33"/>
      <c r="CS194" s="33"/>
      <c r="CT194" s="36"/>
      <c r="CU194" s="32">
        <v>2</v>
      </c>
      <c r="CV194" s="33"/>
      <c r="CW194" s="33">
        <f>CW191-CU194</f>
        <v>578</v>
      </c>
      <c r="CX194" s="33">
        <f>CX191-CV194</f>
        <v>49</v>
      </c>
      <c r="CY194" s="33">
        <v>255</v>
      </c>
      <c r="CZ194" s="34">
        <f t="shared" ref="CZ194:CZ200" si="3051">((CY194+DA194)/CW194)</f>
        <v>0.49653979238754326</v>
      </c>
      <c r="DA194" s="33">
        <v>32</v>
      </c>
      <c r="DB194" s="34">
        <f t="shared" ref="DB194:DB200" si="3052">DA194/(CY194+DA194)</f>
        <v>0.11149825783972125</v>
      </c>
      <c r="DC194" s="35"/>
      <c r="DD194" s="33"/>
      <c r="DE194" s="33"/>
      <c r="DF194" s="36"/>
      <c r="DG194" s="32"/>
      <c r="DH194" s="33"/>
      <c r="DI194" s="33">
        <f>DI191-DG194</f>
        <v>590</v>
      </c>
      <c r="DJ194" s="33">
        <f>DJ191-DH194</f>
        <v>50</v>
      </c>
      <c r="DK194" s="33">
        <v>292</v>
      </c>
      <c r="DL194" s="34">
        <f t="shared" ref="DL194:DL200" si="3053">((DK194+DM194)/DI194)</f>
        <v>0.54915254237288136</v>
      </c>
      <c r="DM194" s="33">
        <v>32</v>
      </c>
      <c r="DN194" s="34">
        <f t="shared" ref="DN194:DN200" si="3054">DM194/(DK194+DM194)</f>
        <v>9.8765432098765427E-2</v>
      </c>
      <c r="DO194" s="35"/>
      <c r="DP194" s="33"/>
      <c r="DQ194" s="33"/>
      <c r="DR194" s="36"/>
      <c r="DS194" s="32">
        <v>1</v>
      </c>
      <c r="DT194" s="33"/>
      <c r="DU194" s="33">
        <f>DU191-DS194</f>
        <v>145</v>
      </c>
      <c r="DV194" s="33">
        <f>DV191-DT194</f>
        <v>7</v>
      </c>
      <c r="DW194" s="33">
        <v>61</v>
      </c>
      <c r="DX194" s="34">
        <f t="shared" ref="DX194:DX200" si="3055">((DW194+DY194)/DU194)</f>
        <v>0.49655172413793103</v>
      </c>
      <c r="DY194" s="33">
        <v>11</v>
      </c>
      <c r="DZ194" s="34">
        <f t="shared" ref="DZ194:DZ200" si="3056">DY194/(DW194+DY194)</f>
        <v>0.15277777777777779</v>
      </c>
      <c r="EA194" s="35"/>
      <c r="EB194" s="33"/>
      <c r="EC194" s="33"/>
      <c r="ED194" s="36"/>
      <c r="EE194" s="32"/>
      <c r="EF194" s="33"/>
      <c r="EG194" s="33">
        <f>EG191-EE194</f>
        <v>595</v>
      </c>
      <c r="EH194" s="33">
        <f>EH191-EF194</f>
        <v>51</v>
      </c>
      <c r="EI194" s="33">
        <v>302</v>
      </c>
      <c r="EJ194" s="34">
        <f t="shared" ref="EJ194:EJ200" si="3057">((EI194+EK194)/EG194)</f>
        <v>0.54453781512605037</v>
      </c>
      <c r="EK194" s="33">
        <v>22</v>
      </c>
      <c r="EL194" s="34">
        <f t="shared" ref="EL194:EL200" si="3058">EK194/(EI194+EK194)</f>
        <v>6.7901234567901231E-2</v>
      </c>
      <c r="EM194" s="35"/>
      <c r="EN194" s="33"/>
      <c r="EO194" s="33"/>
      <c r="EP194" s="36"/>
      <c r="EQ194" s="32"/>
      <c r="ER194" s="33"/>
      <c r="ES194" s="33">
        <f>ES191-EQ194</f>
        <v>580</v>
      </c>
      <c r="ET194" s="33">
        <f>ET191-ER194</f>
        <v>49</v>
      </c>
      <c r="EU194" s="33">
        <v>327</v>
      </c>
      <c r="EV194" s="34">
        <f t="shared" ref="EV194:EV200" si="3059">((EU194+EW194)/ES194)</f>
        <v>0.59482758620689657</v>
      </c>
      <c r="EW194" s="33">
        <v>18</v>
      </c>
      <c r="EX194" s="34">
        <f t="shared" ref="EX194:EX200" si="3060">EW194/(EU194+EW194)</f>
        <v>5.2173913043478258E-2</v>
      </c>
      <c r="EY194" s="35"/>
      <c r="EZ194" s="33"/>
      <c r="FA194" s="33"/>
      <c r="FB194" s="36"/>
      <c r="FC194" s="32">
        <v>1</v>
      </c>
      <c r="FD194" s="33"/>
      <c r="FE194" s="33">
        <f>FE191-FC194</f>
        <v>582</v>
      </c>
      <c r="FF194" s="33">
        <f>FF191-FD194</f>
        <v>52</v>
      </c>
      <c r="FG194" s="33">
        <v>289</v>
      </c>
      <c r="FH194" s="34">
        <f t="shared" ref="FH194:FH200" si="3061">((FG194+FI194)/FE194)</f>
        <v>0.56357388316151202</v>
      </c>
      <c r="FI194" s="33">
        <v>39</v>
      </c>
      <c r="FJ194" s="34">
        <f t="shared" ref="FJ194:FJ200" si="3062">FI194/(FG194+FI194)</f>
        <v>0.11890243902439024</v>
      </c>
      <c r="FK194" s="35"/>
      <c r="FL194" s="33"/>
      <c r="FM194" s="33"/>
      <c r="FN194" s="36"/>
      <c r="FO194" s="32">
        <v>1</v>
      </c>
      <c r="FP194" s="33"/>
      <c r="FQ194" s="33">
        <f>FQ191-FO194</f>
        <v>593</v>
      </c>
      <c r="FR194" s="33">
        <f>FR191-FP194</f>
        <v>53</v>
      </c>
      <c r="FS194" s="33">
        <v>314</v>
      </c>
      <c r="FT194" s="34">
        <f t="shared" ref="FT194:FT200" si="3063">((FS194+FU194)/FQ194)</f>
        <v>0.57166947723440131</v>
      </c>
      <c r="FU194" s="33">
        <v>25</v>
      </c>
      <c r="FV194" s="34">
        <f t="shared" ref="FV194:FV200" si="3064">FU194/(FS194+FU194)</f>
        <v>7.3746312684365781E-2</v>
      </c>
      <c r="FW194" s="35"/>
      <c r="FX194" s="33"/>
      <c r="FY194" s="33"/>
      <c r="FZ194" s="36"/>
      <c r="GA194" s="32"/>
      <c r="GB194" s="33"/>
      <c r="GC194" s="33">
        <f>GC191-GA194</f>
        <v>598</v>
      </c>
      <c r="GD194" s="33">
        <f>GD191-GB194</f>
        <v>55</v>
      </c>
      <c r="GE194" s="33">
        <v>333</v>
      </c>
      <c r="GF194" s="34">
        <f t="shared" ref="GF194:GF200" si="3065">((GE194+GG194)/GC194)</f>
        <v>0.59866220735785958</v>
      </c>
      <c r="GG194" s="33">
        <v>25</v>
      </c>
      <c r="GH194" s="34">
        <f t="shared" ref="GH194:GH200" si="3066">GG194/(GE194+GG194)</f>
        <v>6.9832402234636867E-2</v>
      </c>
      <c r="GI194" s="35"/>
      <c r="GJ194" s="33"/>
      <c r="GK194" s="33"/>
      <c r="GL194" s="36"/>
      <c r="GM194" s="32"/>
      <c r="GN194" s="33"/>
      <c r="GO194" s="33">
        <f>GO191-GM194</f>
        <v>602</v>
      </c>
      <c r="GP194" s="33">
        <f>GP191-GN194</f>
        <v>55</v>
      </c>
      <c r="GQ194" s="33">
        <v>335</v>
      </c>
      <c r="GR194" s="34">
        <f t="shared" ref="GR194:GR200" si="3067">((GQ194+GS194)/GO194)</f>
        <v>0.58637873754152825</v>
      </c>
      <c r="GS194" s="33">
        <v>18</v>
      </c>
      <c r="GT194" s="34">
        <f t="shared" ref="GT194:GT200" si="3068">GS194/(GQ194+GS194)</f>
        <v>5.0991501416430593E-2</v>
      </c>
      <c r="GU194" s="35"/>
      <c r="GV194" s="33"/>
      <c r="GW194" s="33"/>
      <c r="GX194" s="36"/>
      <c r="GY194" s="32">
        <v>2</v>
      </c>
      <c r="GZ194" s="33"/>
      <c r="HA194" s="33">
        <f>HA191-GY194</f>
        <v>70</v>
      </c>
      <c r="HB194" s="33">
        <f>HB191-GZ194</f>
        <v>9</v>
      </c>
      <c r="HC194" s="33">
        <v>44</v>
      </c>
      <c r="HD194" s="34">
        <f t="shared" ref="HD194:HD200" si="3069">((HC194+HE194)/HA194)</f>
        <v>0.77142857142857146</v>
      </c>
      <c r="HE194" s="33">
        <v>10</v>
      </c>
      <c r="HF194" s="34">
        <f t="shared" ref="HF194:HF200" si="3070">HE194/(HC194+HE194)</f>
        <v>0.18518518518518517</v>
      </c>
      <c r="HG194" s="35"/>
      <c r="HH194" s="33"/>
      <c r="HI194" s="33"/>
      <c r="HJ194" s="36"/>
      <c r="HK194" s="32"/>
      <c r="HL194" s="33"/>
      <c r="HM194" s="33">
        <f>HM191-HK194</f>
        <v>608</v>
      </c>
      <c r="HN194" s="33">
        <f>HN191-HL194</f>
        <v>53</v>
      </c>
      <c r="HO194" s="33">
        <v>326</v>
      </c>
      <c r="HP194" s="34">
        <f t="shared" ref="HP194:HP200" si="3071">((HO194+HQ194)/HM194)</f>
        <v>0.58059210526315785</v>
      </c>
      <c r="HQ194" s="33">
        <v>27</v>
      </c>
      <c r="HR194" s="34">
        <f t="shared" ref="HR194:HR200" si="3072">HQ194/(HO194+HQ194)</f>
        <v>7.6487252124645896E-2</v>
      </c>
      <c r="HS194" s="35"/>
      <c r="HT194" s="33"/>
      <c r="HU194" s="33"/>
      <c r="HV194" s="36"/>
      <c r="HW194" s="32">
        <v>1</v>
      </c>
      <c r="HX194" s="33"/>
      <c r="HY194" s="33">
        <f>HY191-HW194</f>
        <v>597</v>
      </c>
      <c r="HZ194" s="33">
        <f>HZ191-HX194</f>
        <v>54</v>
      </c>
      <c r="IA194" s="33">
        <v>298</v>
      </c>
      <c r="IB194" s="34">
        <f t="shared" ref="IB194:IB200" si="3073">((IA194+IC194)/HY194)</f>
        <v>0.53936348408710222</v>
      </c>
      <c r="IC194" s="33">
        <v>24</v>
      </c>
      <c r="ID194" s="34">
        <f t="shared" ref="ID194:ID200" si="3074">IC194/(IA194+IC194)</f>
        <v>7.4534161490683232E-2</v>
      </c>
      <c r="IE194" s="35"/>
      <c r="IF194" s="33"/>
      <c r="IG194" s="33"/>
      <c r="IH194" s="36"/>
      <c r="II194" s="32">
        <v>1</v>
      </c>
      <c r="IJ194" s="33"/>
      <c r="IK194" s="33">
        <f>IK191-II194</f>
        <v>601</v>
      </c>
      <c r="IL194" s="33">
        <f>IL191-IJ194</f>
        <v>55</v>
      </c>
      <c r="IM194" s="33">
        <v>320</v>
      </c>
      <c r="IN194" s="34">
        <f t="shared" ref="IN194:IN200" si="3075">((IM194+IO194)/IK194)</f>
        <v>0.57903494176372716</v>
      </c>
      <c r="IO194" s="33">
        <v>28</v>
      </c>
      <c r="IP194" s="34">
        <f t="shared" ref="IP194:IP200" si="3076">IO194/(IM194+IO194)</f>
        <v>8.0459770114942528E-2</v>
      </c>
      <c r="IQ194" s="35"/>
      <c r="IR194" s="33"/>
      <c r="IS194" s="33"/>
      <c r="IT194" s="36"/>
      <c r="IU194" s="32"/>
      <c r="IV194" s="33"/>
      <c r="IW194" s="33">
        <f>IW191-IU194</f>
        <v>0</v>
      </c>
      <c r="IX194" s="33">
        <f>IX191-IV194</f>
        <v>0</v>
      </c>
      <c r="IY194" s="33"/>
      <c r="IZ194" s="34" t="e">
        <f t="shared" ref="IZ194:IZ200" si="3077">((IY194+JA194)/IW194)</f>
        <v>#DIV/0!</v>
      </c>
      <c r="JA194" s="33"/>
      <c r="JB194" s="34" t="e">
        <f t="shared" ref="JB194:JB200" si="3078">JA194/(IY194+JA194)</f>
        <v>#DIV/0!</v>
      </c>
      <c r="JC194" s="35"/>
      <c r="JD194" s="33"/>
      <c r="JE194" s="33"/>
      <c r="JF194" s="36"/>
      <c r="JG194" s="32">
        <f t="shared" ref="JG194:JG201" si="3079">+C194+O194+AA194+AM194+AY194+BK194+BW194+CI194+CU194+DG194+DS194+EE194+EQ194+FC194+GA194+GM194+GY194+HK194+HW194+II194+FO194+IU194</f>
        <v>11</v>
      </c>
      <c r="JH194" s="36">
        <f t="shared" ref="JH194:JH201" si="3080">+D194+P194+AB194+AN194+AZ194+BL194+BX194+CJ194+CV194+DH194+DT194+EF194+ER194+FD194+GB194+GN194+GZ194+HL194+HX194+IJ194+FP194+IV194</f>
        <v>0</v>
      </c>
      <c r="JI194" s="372">
        <f t="shared" ref="JI194:JI200" si="3081">+E194+Q194+AC194+AO194+BA194+BM194+BY194+CK194+CW194+DI194+DU194+EG194+ES194+FE194+GC194+GO194+HA194+HM194+HY194+FQ194+IK194</f>
        <v>10979</v>
      </c>
      <c r="JJ194" s="11">
        <f t="shared" si="2847"/>
        <v>981</v>
      </c>
      <c r="JK194" s="33">
        <f t="shared" ref="JK194:JK201" si="3082">+G194+S194+AE194+AQ194+BC194+BO194+CA194+CM194+CY194+DK194+DW194+EI194+EU194+FG194+GE194+GQ194+HC194+HO194+I194+U194+AG194+AS194+BE194+BQ194+CC194+CO194+DA194+DM194+DY194+EK194+EW194+FI194+GG194+GS194+HE194+HQ194+IA194+IC194+FS194+FU194+IM194+IO194</f>
        <v>6199</v>
      </c>
      <c r="JL194" s="78">
        <f t="shared" ref="JL194:JL201" si="3083">+(JK194)/JI194</f>
        <v>0.56462337189179346</v>
      </c>
      <c r="JM194" s="15">
        <f t="shared" ref="JM194:JM201" si="3084">+I194+U194+AG194+AS194+BE194+BQ194+CC194+CO194+DA194+DM194+DY194+EK194+EW194+FI194+GG194+GS194+HE194+HQ194+IC194+IO194+FU194</f>
        <v>509</v>
      </c>
      <c r="JN194" s="34">
        <f t="shared" ref="JN194:JN201" si="3085">+(JM194/(JK194))</f>
        <v>8.211001774479755E-2</v>
      </c>
      <c r="JO194" s="45">
        <v>64.5</v>
      </c>
      <c r="JP194" s="46">
        <v>5862</v>
      </c>
      <c r="JQ194" s="45">
        <f t="shared" si="2245"/>
        <v>94.563639296660753</v>
      </c>
      <c r="JR194" s="45">
        <v>256</v>
      </c>
      <c r="JS194" s="366">
        <f t="shared" ref="JS194" si="3086">JR194/JM194</f>
        <v>0.50294695481335949</v>
      </c>
      <c r="JT194" s="44"/>
      <c r="JU194" s="284"/>
      <c r="JV194" s="402">
        <f t="shared" ref="JV194:JV200" si="3087">SUM(G194,I194,S194,U194,AE194,AG194,AQ194,AS194,BC194,BE194,BO194,BQ194,CA194,CC194)/SUM(E194,Q194,AC194,AO194,BA194,BM194,BY194)</f>
        <v>0.56456456456456461</v>
      </c>
      <c r="JW194" s="403">
        <f t="shared" ref="JW194:JW200" si="3088">SUM(CM194,CO194,CY194,DA194,DK194,DM194,DW194,DY194,EI194,EK194,EU194,EW194,FG194,FI194)/SUM(CK194,CW194,DI194,DU194,EG194,ES194,FE194)</f>
        <v>0.54949273375377017</v>
      </c>
      <c r="JX194" s="405">
        <f t="shared" ref="JX194:JX200" si="3089">SUM(FS194,FU194,GE194,GG194,GQ194,GS194,HC194,HE194,HO194,HQ194,IA194,IC194,IM194,IO194,)/SUM(FQ194,GC194,GO194,HA194,HM194,HY194,IK194)</f>
        <v>0.57972199509403111</v>
      </c>
      <c r="JY194" s="742">
        <f t="shared" ref="JY194" si="3090">SUM(I201,U201,AG201,AS201,BE201,BQ201,CC201)/SUM(G201,I201,S201,U201,AE201,AG201,AQ201,AS201,BC201,BE201,BO201,BQ201,CA201,CC201)</f>
        <v>7.8897467154273329E-2</v>
      </c>
      <c r="JZ194" s="689">
        <f t="shared" ref="JZ194" si="3091">SUM(CO201,DA201,DM201,DY201,EK201,EW201,FI201)/SUM(CM201,CO201,CY201,DA201,DK201,DM201,DW201,DY201,EI201,EK201,EU201,EW201,FG201,FI201)</f>
        <v>7.2690849252343134E-2</v>
      </c>
      <c r="KA194" s="745">
        <f t="shared" ref="KA194" si="3092">SUM(,FU201,GG201,GS201,HE201,HQ201,IC201,IO201)/SUM(FU201,FS201,GG201,GE201,GS201,GQ201,HE201,HC201,HQ201,HO201,IC201,IA201,IO201,IM201)</f>
        <v>6.8805175550913131E-2</v>
      </c>
      <c r="KB194" s="724">
        <f t="shared" ref="KB194" si="3093">KB196/KB198</f>
        <v>3.0021834061135372E-3</v>
      </c>
      <c r="KC194" s="720"/>
      <c r="KD194" s="720">
        <f t="shared" ref="KD194" si="3094">KD196/KD198</f>
        <v>7.1193866374589269E-3</v>
      </c>
      <c r="KE194" s="720"/>
      <c r="KF194" s="720">
        <f t="shared" ref="KF194" si="3095">KF196/KF198</f>
        <v>5.4436581382689168E-3</v>
      </c>
      <c r="KG194" s="755"/>
      <c r="KH194" s="757" t="s">
        <v>68</v>
      </c>
      <c r="KI194" s="419">
        <f t="shared" ref="KI194:KI200" si="3096">C194+AA194+AM194+AY194+BK194+BW194</f>
        <v>1</v>
      </c>
      <c r="KJ194" s="427">
        <f t="shared" ref="KJ194" si="3097">KI194/KB198</f>
        <v>2.7292576419213972E-4</v>
      </c>
      <c r="KK194" s="419">
        <f t="shared" ref="KK194:KK200" si="3098">CI194+CU194+DG194+EE194+EQ194+FC194+DS194</f>
        <v>5</v>
      </c>
      <c r="KL194" s="424">
        <f t="shared" ref="KL194" si="3099">KK194/KD198</f>
        <v>1.3691128148959474E-3</v>
      </c>
      <c r="KM194" s="419">
        <f t="shared" ref="KM194:KM200" si="3100">FO194+GA194+GM194+GY194+HK194+HW194+II194</f>
        <v>5</v>
      </c>
      <c r="KN194" s="424">
        <f>KM194/KF198</f>
        <v>1.3609145345672292E-3</v>
      </c>
    </row>
    <row r="195" spans="1:300" ht="19.5" thickBot="1" x14ac:dyDescent="0.3">
      <c r="A195" s="734"/>
      <c r="B195" s="436">
        <f t="shared" ref="B195:B200" si="3101">+B194+1</f>
        <v>45744</v>
      </c>
      <c r="C195" s="10"/>
      <c r="D195" s="11"/>
      <c r="E195" s="61">
        <f t="shared" ref="E195:E200" si="3102">E194-C195</f>
        <v>589</v>
      </c>
      <c r="F195" s="61">
        <v>49</v>
      </c>
      <c r="G195" s="11">
        <v>319</v>
      </c>
      <c r="H195" s="12">
        <f t="shared" si="3035"/>
        <v>0.60101867572156198</v>
      </c>
      <c r="I195" s="11">
        <v>35</v>
      </c>
      <c r="J195" s="12">
        <f t="shared" si="3036"/>
        <v>9.8870056497175146E-2</v>
      </c>
      <c r="K195" s="13"/>
      <c r="L195" s="11"/>
      <c r="M195" s="11"/>
      <c r="N195" s="14"/>
      <c r="O195" s="10"/>
      <c r="P195" s="11"/>
      <c r="Q195" s="61">
        <f t="shared" ref="Q195:Q200" si="3103">Q194-O195</f>
        <v>593</v>
      </c>
      <c r="R195" s="61">
        <v>50</v>
      </c>
      <c r="S195" s="11">
        <v>295</v>
      </c>
      <c r="T195" s="12">
        <f t="shared" si="3037"/>
        <v>0.54637436762225966</v>
      </c>
      <c r="U195" s="11">
        <v>29</v>
      </c>
      <c r="V195" s="12">
        <f t="shared" si="3038"/>
        <v>8.9506172839506168E-2</v>
      </c>
      <c r="W195" s="13"/>
      <c r="X195" s="11"/>
      <c r="Y195" s="11"/>
      <c r="Z195" s="14"/>
      <c r="AA195" s="10"/>
      <c r="AB195" s="11"/>
      <c r="AC195" s="61">
        <f t="shared" ref="AC195:AC200" si="3104">AC194-AA195</f>
        <v>594</v>
      </c>
      <c r="AD195" s="61">
        <v>50</v>
      </c>
      <c r="AE195" s="11">
        <v>304</v>
      </c>
      <c r="AF195" s="12">
        <f t="shared" si="3039"/>
        <v>0.56397306397306401</v>
      </c>
      <c r="AG195" s="11">
        <v>31</v>
      </c>
      <c r="AH195" s="12">
        <f t="shared" si="3040"/>
        <v>9.2537313432835819E-2</v>
      </c>
      <c r="AI195" s="13"/>
      <c r="AJ195" s="11"/>
      <c r="AK195" s="11"/>
      <c r="AL195" s="14"/>
      <c r="AM195" s="10">
        <v>2</v>
      </c>
      <c r="AN195" s="11"/>
      <c r="AO195" s="61">
        <f t="shared" ref="AO195:AO200" si="3105">AO194-AM195</f>
        <v>122</v>
      </c>
      <c r="AP195" s="61">
        <v>10</v>
      </c>
      <c r="AQ195" s="11">
        <v>52</v>
      </c>
      <c r="AR195" s="12">
        <f t="shared" si="3041"/>
        <v>0.46721311475409838</v>
      </c>
      <c r="AS195" s="11">
        <v>5</v>
      </c>
      <c r="AT195" s="12">
        <f t="shared" si="3042"/>
        <v>8.771929824561403E-2</v>
      </c>
      <c r="AU195" s="13"/>
      <c r="AV195" s="11"/>
      <c r="AW195" s="11"/>
      <c r="AX195" s="14"/>
      <c r="AY195" s="10"/>
      <c r="AZ195" s="11"/>
      <c r="BA195" s="61">
        <f t="shared" ref="BA195:BA200" si="3106">BA194-AY195</f>
        <v>587</v>
      </c>
      <c r="BB195" s="61">
        <v>50</v>
      </c>
      <c r="BC195" s="11">
        <v>319</v>
      </c>
      <c r="BD195" s="12">
        <f t="shared" si="3043"/>
        <v>0.575809199318569</v>
      </c>
      <c r="BE195" s="11">
        <v>19</v>
      </c>
      <c r="BF195" s="12">
        <f t="shared" si="3044"/>
        <v>5.6213017751479293E-2</v>
      </c>
      <c r="BG195" s="13"/>
      <c r="BH195" s="11"/>
      <c r="BI195" s="11"/>
      <c r="BJ195" s="14"/>
      <c r="BK195" s="10"/>
      <c r="BL195" s="11"/>
      <c r="BM195" s="61">
        <f t="shared" ref="BM195:BM200" si="3107">BM194-BK195</f>
        <v>589</v>
      </c>
      <c r="BN195" s="61">
        <v>49</v>
      </c>
      <c r="BO195" s="11">
        <v>331</v>
      </c>
      <c r="BP195" s="12">
        <f t="shared" si="3045"/>
        <v>0.58404074702886244</v>
      </c>
      <c r="BQ195" s="11">
        <v>13</v>
      </c>
      <c r="BR195" s="12">
        <f t="shared" si="3046"/>
        <v>3.7790697674418602E-2</v>
      </c>
      <c r="BS195" s="13"/>
      <c r="BT195" s="11"/>
      <c r="BU195" s="11"/>
      <c r="BV195" s="14"/>
      <c r="BW195" s="10"/>
      <c r="BX195" s="11"/>
      <c r="BY195" s="61">
        <f t="shared" ref="BY195:BY200" si="3108">BY194-BW195</f>
        <v>587</v>
      </c>
      <c r="BZ195" s="61">
        <v>49</v>
      </c>
      <c r="CA195" s="11">
        <v>286</v>
      </c>
      <c r="CB195" s="12">
        <f t="shared" si="3047"/>
        <v>0.5706984667802385</v>
      </c>
      <c r="CC195" s="11">
        <v>49</v>
      </c>
      <c r="CD195" s="12">
        <f t="shared" si="3048"/>
        <v>0.14626865671641792</v>
      </c>
      <c r="CE195" s="13"/>
      <c r="CF195" s="11"/>
      <c r="CG195" s="11"/>
      <c r="CH195" s="14"/>
      <c r="CI195" s="10"/>
      <c r="CJ195" s="11"/>
      <c r="CK195" s="61">
        <f t="shared" ref="CK195:CK200" si="3109">CK194-CI195</f>
        <v>577</v>
      </c>
      <c r="CL195" s="61">
        <f t="shared" ref="CL195:CL200" si="3110">CL194-CJ195</f>
        <v>51</v>
      </c>
      <c r="CM195" s="11">
        <v>300</v>
      </c>
      <c r="CN195" s="12">
        <f t="shared" si="3049"/>
        <v>0.56845753899480067</v>
      </c>
      <c r="CO195" s="11">
        <v>28</v>
      </c>
      <c r="CP195" s="12">
        <f t="shared" si="3050"/>
        <v>8.5365853658536592E-2</v>
      </c>
      <c r="CQ195" s="13"/>
      <c r="CR195" s="11"/>
      <c r="CS195" s="11"/>
      <c r="CT195" s="14"/>
      <c r="CU195" s="10"/>
      <c r="CV195" s="11"/>
      <c r="CW195" s="61">
        <f t="shared" ref="CW195:CW200" si="3111">CW194-CU195</f>
        <v>578</v>
      </c>
      <c r="CX195" s="61">
        <f t="shared" ref="CX195:CX200" si="3112">CX194-CV195</f>
        <v>49</v>
      </c>
      <c r="CY195" s="11">
        <v>309</v>
      </c>
      <c r="CZ195" s="12">
        <f t="shared" si="3051"/>
        <v>0.57785467128027679</v>
      </c>
      <c r="DA195" s="11">
        <v>25</v>
      </c>
      <c r="DB195" s="12">
        <f t="shared" si="3052"/>
        <v>7.4850299401197598E-2</v>
      </c>
      <c r="DC195" s="13"/>
      <c r="DD195" s="11"/>
      <c r="DE195" s="11"/>
      <c r="DF195" s="14"/>
      <c r="DG195" s="10"/>
      <c r="DH195" s="11"/>
      <c r="DI195" s="61">
        <f t="shared" ref="DI195:DI200" si="3113">DI194-DG195</f>
        <v>590</v>
      </c>
      <c r="DJ195" s="61">
        <f t="shared" ref="DJ195:DJ200" si="3114">DJ194-DH195</f>
        <v>50</v>
      </c>
      <c r="DK195" s="11">
        <v>306</v>
      </c>
      <c r="DL195" s="12">
        <f t="shared" si="3053"/>
        <v>0.54915254237288136</v>
      </c>
      <c r="DM195" s="11">
        <v>18</v>
      </c>
      <c r="DN195" s="12">
        <f t="shared" si="3054"/>
        <v>5.5555555555555552E-2</v>
      </c>
      <c r="DO195" s="13"/>
      <c r="DP195" s="11"/>
      <c r="DQ195" s="11"/>
      <c r="DR195" s="14"/>
      <c r="DS195" s="10"/>
      <c r="DT195" s="11"/>
      <c r="DU195" s="61">
        <f t="shared" ref="DU195:DU200" si="3115">DU194-DS195</f>
        <v>145</v>
      </c>
      <c r="DV195" s="61">
        <f t="shared" ref="DV195:DV200" si="3116">DV194-DT195</f>
        <v>7</v>
      </c>
      <c r="DW195" s="11">
        <v>59</v>
      </c>
      <c r="DX195" s="12">
        <f t="shared" si="3055"/>
        <v>0.45517241379310347</v>
      </c>
      <c r="DY195" s="11">
        <v>7</v>
      </c>
      <c r="DZ195" s="12">
        <f t="shared" si="3056"/>
        <v>0.10606060606060606</v>
      </c>
      <c r="EA195" s="13"/>
      <c r="EB195" s="11"/>
      <c r="EC195" s="11"/>
      <c r="ED195" s="14"/>
      <c r="EE195" s="10"/>
      <c r="EF195" s="11"/>
      <c r="EG195" s="61">
        <f t="shared" ref="EG195:EG200" si="3117">EG194-EE195</f>
        <v>595</v>
      </c>
      <c r="EH195" s="61">
        <f t="shared" ref="EH195:EH200" si="3118">EH194-EF195</f>
        <v>51</v>
      </c>
      <c r="EI195" s="11">
        <v>318</v>
      </c>
      <c r="EJ195" s="12">
        <f t="shared" si="3057"/>
        <v>0.56638655462184873</v>
      </c>
      <c r="EK195" s="11">
        <v>19</v>
      </c>
      <c r="EL195" s="12">
        <f t="shared" si="3058"/>
        <v>5.637982195845697E-2</v>
      </c>
      <c r="EM195" s="13"/>
      <c r="EN195" s="11"/>
      <c r="EO195" s="11"/>
      <c r="EP195" s="14"/>
      <c r="EQ195" s="10"/>
      <c r="ER195" s="11"/>
      <c r="ES195" s="61">
        <f t="shared" ref="ES195:ES200" si="3119">ES194-EQ195</f>
        <v>580</v>
      </c>
      <c r="ET195" s="61">
        <f t="shared" ref="ET195:ET200" si="3120">ET194-ER195</f>
        <v>49</v>
      </c>
      <c r="EU195" s="11">
        <v>316</v>
      </c>
      <c r="EV195" s="12">
        <f t="shared" si="3059"/>
        <v>0.59482758620689657</v>
      </c>
      <c r="EW195" s="11">
        <v>29</v>
      </c>
      <c r="EX195" s="12">
        <f t="shared" si="3060"/>
        <v>8.4057971014492749E-2</v>
      </c>
      <c r="EY195" s="13"/>
      <c r="EZ195" s="11"/>
      <c r="FA195" s="11"/>
      <c r="FB195" s="14"/>
      <c r="FC195" s="10">
        <v>2</v>
      </c>
      <c r="FD195" s="11"/>
      <c r="FE195" s="61">
        <f t="shared" ref="FE195:FE200" si="3121">FE194-FC195</f>
        <v>580</v>
      </c>
      <c r="FF195" s="61">
        <f t="shared" ref="FF195:FF200" si="3122">FF194-FD195</f>
        <v>52</v>
      </c>
      <c r="FG195" s="11">
        <v>305</v>
      </c>
      <c r="FH195" s="12">
        <f t="shared" si="3061"/>
        <v>0.55172413793103448</v>
      </c>
      <c r="FI195" s="11">
        <v>15</v>
      </c>
      <c r="FJ195" s="12">
        <f t="shared" si="3062"/>
        <v>4.6875E-2</v>
      </c>
      <c r="FK195" s="13"/>
      <c r="FL195" s="11"/>
      <c r="FM195" s="11"/>
      <c r="FN195" s="14"/>
      <c r="FO195" s="10">
        <v>2</v>
      </c>
      <c r="FP195" s="11"/>
      <c r="FQ195" s="61">
        <f t="shared" ref="FQ195:FQ200" si="3123">FQ194-FO195</f>
        <v>591</v>
      </c>
      <c r="FR195" s="61">
        <f t="shared" ref="FR195:FR197" si="3124">FR194-FP195</f>
        <v>53</v>
      </c>
      <c r="FS195" s="11">
        <v>329</v>
      </c>
      <c r="FT195" s="12">
        <f t="shared" si="3063"/>
        <v>0.59390862944162437</v>
      </c>
      <c r="FU195" s="11">
        <v>22</v>
      </c>
      <c r="FV195" s="12">
        <f t="shared" si="3064"/>
        <v>6.2678062678062682E-2</v>
      </c>
      <c r="FW195" s="13"/>
      <c r="FX195" s="11"/>
      <c r="FY195" s="11"/>
      <c r="FZ195" s="14"/>
      <c r="GA195" s="10"/>
      <c r="GB195" s="11"/>
      <c r="GC195" s="61">
        <f t="shared" ref="GC195:GC200" si="3125">GC194-GA195</f>
        <v>598</v>
      </c>
      <c r="GD195" s="61">
        <f t="shared" ref="GD195:GD200" si="3126">GD194-GB195</f>
        <v>55</v>
      </c>
      <c r="GE195" s="11">
        <v>339</v>
      </c>
      <c r="GF195" s="12">
        <f t="shared" si="3065"/>
        <v>0.59698996655518399</v>
      </c>
      <c r="GG195" s="11">
        <v>18</v>
      </c>
      <c r="GH195" s="12">
        <f t="shared" si="3066"/>
        <v>5.0420168067226892E-2</v>
      </c>
      <c r="GI195" s="13"/>
      <c r="GJ195" s="11"/>
      <c r="GK195" s="11"/>
      <c r="GL195" s="14"/>
      <c r="GM195" s="10"/>
      <c r="GN195" s="11"/>
      <c r="GO195" s="61">
        <f t="shared" ref="GO195:GO200" si="3127">GO194-GM195</f>
        <v>602</v>
      </c>
      <c r="GP195" s="61">
        <f t="shared" ref="GP195:GP200" si="3128">GP194-GN195</f>
        <v>55</v>
      </c>
      <c r="GQ195" s="11">
        <v>335</v>
      </c>
      <c r="GR195" s="12">
        <f t="shared" si="3067"/>
        <v>0.58471760797342198</v>
      </c>
      <c r="GS195" s="11">
        <v>17</v>
      </c>
      <c r="GT195" s="12">
        <f t="shared" si="3068"/>
        <v>4.8295454545454544E-2</v>
      </c>
      <c r="GU195" s="13"/>
      <c r="GV195" s="11"/>
      <c r="GW195" s="11"/>
      <c r="GX195" s="14"/>
      <c r="GY195" s="10"/>
      <c r="GZ195" s="11"/>
      <c r="HA195" s="61">
        <f t="shared" ref="HA195:HA200" si="3129">HA194-GY195</f>
        <v>70</v>
      </c>
      <c r="HB195" s="61">
        <f t="shared" ref="HB195:HB200" si="3130">HB194-GZ195</f>
        <v>9</v>
      </c>
      <c r="HC195" s="11">
        <v>45</v>
      </c>
      <c r="HD195" s="12">
        <f t="shared" si="3069"/>
        <v>0.87142857142857144</v>
      </c>
      <c r="HE195" s="11">
        <v>16</v>
      </c>
      <c r="HF195" s="12">
        <f t="shared" si="3070"/>
        <v>0.26229508196721313</v>
      </c>
      <c r="HG195" s="13"/>
      <c r="HH195" s="11"/>
      <c r="HI195" s="11"/>
      <c r="HJ195" s="14"/>
      <c r="HK195" s="10">
        <v>1</v>
      </c>
      <c r="HL195" s="11"/>
      <c r="HM195" s="61">
        <f t="shared" ref="HM195:HM200" si="3131">HM194-HK195</f>
        <v>607</v>
      </c>
      <c r="HN195" s="61">
        <f t="shared" ref="HN195:HN200" si="3132">HN194-HL195</f>
        <v>53</v>
      </c>
      <c r="HO195" s="11">
        <v>344</v>
      </c>
      <c r="HP195" s="12">
        <f t="shared" si="3071"/>
        <v>0.61449752883031306</v>
      </c>
      <c r="HQ195" s="11">
        <v>29</v>
      </c>
      <c r="HR195" s="12">
        <f t="shared" si="3072"/>
        <v>7.7747989276139406E-2</v>
      </c>
      <c r="HS195" s="13"/>
      <c r="HT195" s="11"/>
      <c r="HU195" s="11"/>
      <c r="HV195" s="14"/>
      <c r="HW195" s="10"/>
      <c r="HX195" s="11"/>
      <c r="HY195" s="61">
        <f t="shared" ref="HY195:HY200" si="3133">HY194-HW195</f>
        <v>597</v>
      </c>
      <c r="HZ195" s="61">
        <f t="shared" ref="HZ195:HZ197" si="3134">HZ194-HX195</f>
        <v>54</v>
      </c>
      <c r="IA195" s="11">
        <v>336</v>
      </c>
      <c r="IB195" s="12">
        <f t="shared" si="3073"/>
        <v>0.59128978224455608</v>
      </c>
      <c r="IC195" s="11">
        <v>17</v>
      </c>
      <c r="ID195" s="12">
        <f t="shared" si="3074"/>
        <v>4.8158640226628892E-2</v>
      </c>
      <c r="IE195" s="13"/>
      <c r="IF195" s="11"/>
      <c r="IG195" s="11"/>
      <c r="IH195" s="14"/>
      <c r="II195" s="10">
        <v>1</v>
      </c>
      <c r="IJ195" s="11"/>
      <c r="IK195" s="61">
        <f t="shared" ref="IK195:IK200" si="3135">IK194-II195</f>
        <v>600</v>
      </c>
      <c r="IL195" s="61">
        <f t="shared" ref="IL195:IL200" si="3136">IL194-IJ195</f>
        <v>55</v>
      </c>
      <c r="IM195" s="11">
        <v>341</v>
      </c>
      <c r="IN195" s="12">
        <f t="shared" si="3075"/>
        <v>0.62</v>
      </c>
      <c r="IO195" s="11">
        <v>31</v>
      </c>
      <c r="IP195" s="12">
        <f t="shared" si="3076"/>
        <v>8.3333333333333329E-2</v>
      </c>
      <c r="IQ195" s="13"/>
      <c r="IR195" s="11"/>
      <c r="IS195" s="11"/>
      <c r="IT195" s="14"/>
      <c r="IU195" s="10"/>
      <c r="IV195" s="11"/>
      <c r="IW195" s="61">
        <f t="shared" ref="IW195:IW200" si="3137">IW194-IU195</f>
        <v>0</v>
      </c>
      <c r="IX195" s="61">
        <v>31</v>
      </c>
      <c r="IY195" s="11"/>
      <c r="IZ195" s="12" t="e">
        <f t="shared" si="3077"/>
        <v>#DIV/0!</v>
      </c>
      <c r="JA195" s="11"/>
      <c r="JB195" s="12" t="e">
        <f t="shared" si="3078"/>
        <v>#DIV/0!</v>
      </c>
      <c r="JC195" s="13"/>
      <c r="JD195" s="11"/>
      <c r="JE195" s="11"/>
      <c r="JF195" s="14"/>
      <c r="JG195" s="10">
        <f t="shared" si="3079"/>
        <v>8</v>
      </c>
      <c r="JH195" s="14">
        <f t="shared" si="3080"/>
        <v>0</v>
      </c>
      <c r="JI195" s="373">
        <f t="shared" si="3081"/>
        <v>10971</v>
      </c>
      <c r="JJ195" s="11">
        <f t="shared" si="2847"/>
        <v>981</v>
      </c>
      <c r="JK195" s="11">
        <f t="shared" si="3082"/>
        <v>6360</v>
      </c>
      <c r="JL195" s="79">
        <f t="shared" si="3083"/>
        <v>0.57971014492753625</v>
      </c>
      <c r="JM195" s="15">
        <f t="shared" si="3084"/>
        <v>472</v>
      </c>
      <c r="JN195" s="12">
        <f t="shared" si="3085"/>
        <v>7.4213836477987419E-2</v>
      </c>
      <c r="JO195" s="16">
        <v>65.400000000000006</v>
      </c>
      <c r="JP195" s="17">
        <v>6022</v>
      </c>
      <c r="JQ195" s="16">
        <f t="shared" si="2245"/>
        <v>94.685534591194966</v>
      </c>
      <c r="JR195" s="16">
        <v>218</v>
      </c>
      <c r="JS195" s="369">
        <f t="shared" si="2099"/>
        <v>0.46186440677966101</v>
      </c>
      <c r="JT195" s="15"/>
      <c r="JU195" s="285"/>
      <c r="JV195" s="404">
        <f t="shared" si="3087"/>
        <v>0.57006282436492761</v>
      </c>
      <c r="JW195" s="401">
        <f t="shared" si="3088"/>
        <v>0.56351165980795614</v>
      </c>
      <c r="JX195" s="406">
        <f t="shared" si="3089"/>
        <v>0.60545702592087314</v>
      </c>
      <c r="JY195" s="743"/>
      <c r="JZ195" s="690"/>
      <c r="KA195" s="746"/>
      <c r="KB195" s="725"/>
      <c r="KC195" s="722"/>
      <c r="KD195" s="722"/>
      <c r="KE195" s="722"/>
      <c r="KF195" s="722"/>
      <c r="KG195" s="756"/>
      <c r="KH195" s="758"/>
      <c r="KI195" s="67">
        <f t="shared" si="3096"/>
        <v>2</v>
      </c>
      <c r="KJ195" s="430">
        <f t="shared" ref="KJ195" si="3138">KI195/KB198</f>
        <v>5.4585152838427945E-4</v>
      </c>
      <c r="KK195" s="67">
        <f t="shared" si="3098"/>
        <v>2</v>
      </c>
      <c r="KL195" s="425">
        <f t="shared" ref="KL195" si="3139">KK195/KD198</f>
        <v>5.4764512595837896E-4</v>
      </c>
      <c r="KM195" s="67">
        <f t="shared" si="3100"/>
        <v>4</v>
      </c>
      <c r="KN195" s="425">
        <f>KM195/KF198</f>
        <v>1.0887316276537834E-3</v>
      </c>
    </row>
    <row r="196" spans="1:300" ht="19.5" thickTop="1" x14ac:dyDescent="0.25">
      <c r="A196" s="734"/>
      <c r="B196" s="436">
        <f t="shared" si="3101"/>
        <v>45745</v>
      </c>
      <c r="C196" s="10"/>
      <c r="D196" s="11"/>
      <c r="E196" s="61">
        <f t="shared" si="3102"/>
        <v>589</v>
      </c>
      <c r="F196" s="61">
        <f t="shared" ref="F196:F200" si="3140">F195-D196</f>
        <v>49</v>
      </c>
      <c r="G196" s="11">
        <v>315</v>
      </c>
      <c r="H196" s="12">
        <f t="shared" si="3035"/>
        <v>0.58913412563667233</v>
      </c>
      <c r="I196" s="11">
        <v>32</v>
      </c>
      <c r="J196" s="12">
        <f t="shared" si="3036"/>
        <v>9.2219020172910657E-2</v>
      </c>
      <c r="K196" s="13"/>
      <c r="L196" s="11"/>
      <c r="M196" s="11"/>
      <c r="N196" s="14"/>
      <c r="O196" s="10"/>
      <c r="P196" s="11"/>
      <c r="Q196" s="61">
        <f t="shared" si="3103"/>
        <v>593</v>
      </c>
      <c r="R196" s="61">
        <f t="shared" ref="R196:R200" si="3141">R195-P196</f>
        <v>50</v>
      </c>
      <c r="S196" s="11">
        <v>323</v>
      </c>
      <c r="T196" s="12">
        <f t="shared" si="3037"/>
        <v>0.57335581787521084</v>
      </c>
      <c r="U196" s="11">
        <v>17</v>
      </c>
      <c r="V196" s="12">
        <f t="shared" si="3038"/>
        <v>0.05</v>
      </c>
      <c r="W196" s="13"/>
      <c r="X196" s="11"/>
      <c r="Y196" s="11"/>
      <c r="Z196" s="14"/>
      <c r="AA196" s="10"/>
      <c r="AB196" s="11"/>
      <c r="AC196" s="61">
        <f t="shared" si="3104"/>
        <v>594</v>
      </c>
      <c r="AD196" s="61">
        <f t="shared" ref="AD196:AD200" si="3142">AD195-AB196</f>
        <v>50</v>
      </c>
      <c r="AE196" s="11">
        <v>319</v>
      </c>
      <c r="AF196" s="12">
        <f t="shared" si="3039"/>
        <v>0.5824915824915825</v>
      </c>
      <c r="AG196" s="11">
        <v>27</v>
      </c>
      <c r="AH196" s="12">
        <f t="shared" si="3040"/>
        <v>7.8034682080924858E-2</v>
      </c>
      <c r="AI196" s="13"/>
      <c r="AJ196" s="11"/>
      <c r="AK196" s="11"/>
      <c r="AL196" s="14"/>
      <c r="AM196" s="10">
        <v>2</v>
      </c>
      <c r="AN196" s="11"/>
      <c r="AO196" s="61">
        <f t="shared" si="3105"/>
        <v>120</v>
      </c>
      <c r="AP196" s="61">
        <f t="shared" ref="AP196:AP200" si="3143">AP195-AN196</f>
        <v>10</v>
      </c>
      <c r="AQ196" s="11">
        <v>60</v>
      </c>
      <c r="AR196" s="12">
        <f t="shared" si="3041"/>
        <v>0.55833333333333335</v>
      </c>
      <c r="AS196" s="11">
        <v>7</v>
      </c>
      <c r="AT196" s="12">
        <f t="shared" si="3042"/>
        <v>0.1044776119402985</v>
      </c>
      <c r="AU196" s="13"/>
      <c r="AV196" s="11"/>
      <c r="AW196" s="11"/>
      <c r="AX196" s="14"/>
      <c r="AY196" s="10"/>
      <c r="AZ196" s="11"/>
      <c r="BA196" s="61">
        <f t="shared" si="3106"/>
        <v>587</v>
      </c>
      <c r="BB196" s="61">
        <f t="shared" ref="BB196:BB200" si="3144">BB195-AZ196</f>
        <v>50</v>
      </c>
      <c r="BC196" s="11">
        <v>300</v>
      </c>
      <c r="BD196" s="12">
        <f t="shared" si="3043"/>
        <v>0.55877342419080067</v>
      </c>
      <c r="BE196" s="11">
        <v>28</v>
      </c>
      <c r="BF196" s="12">
        <f t="shared" si="3044"/>
        <v>8.5365853658536592E-2</v>
      </c>
      <c r="BG196" s="13"/>
      <c r="BH196" s="11"/>
      <c r="BI196" s="11"/>
      <c r="BJ196" s="14"/>
      <c r="BK196" s="10"/>
      <c r="BL196" s="11"/>
      <c r="BM196" s="61">
        <f t="shared" si="3107"/>
        <v>589</v>
      </c>
      <c r="BN196" s="61">
        <f t="shared" ref="BN196:BN200" si="3145">BN195-BL196</f>
        <v>49</v>
      </c>
      <c r="BO196" s="11">
        <v>337</v>
      </c>
      <c r="BP196" s="12">
        <f t="shared" si="3045"/>
        <v>0.59592529711375208</v>
      </c>
      <c r="BQ196" s="11">
        <v>14</v>
      </c>
      <c r="BR196" s="12">
        <f t="shared" si="3046"/>
        <v>3.9886039886039885E-2</v>
      </c>
      <c r="BS196" s="13"/>
      <c r="BT196" s="11"/>
      <c r="BU196" s="11"/>
      <c r="BV196" s="14"/>
      <c r="BW196" s="10">
        <v>1</v>
      </c>
      <c r="BX196" s="11"/>
      <c r="BY196" s="61">
        <f t="shared" si="3108"/>
        <v>586</v>
      </c>
      <c r="BZ196" s="61">
        <f t="shared" ref="BZ196:BZ200" si="3146">BZ195-BX196</f>
        <v>49</v>
      </c>
      <c r="CA196" s="11">
        <v>301</v>
      </c>
      <c r="CB196" s="12">
        <f t="shared" si="3047"/>
        <v>0.53924914675767921</v>
      </c>
      <c r="CC196" s="11">
        <v>15</v>
      </c>
      <c r="CD196" s="12">
        <f t="shared" si="3048"/>
        <v>4.746835443037975E-2</v>
      </c>
      <c r="CE196" s="13"/>
      <c r="CF196" s="11"/>
      <c r="CG196" s="11"/>
      <c r="CH196" s="14"/>
      <c r="CI196" s="10"/>
      <c r="CJ196" s="11"/>
      <c r="CK196" s="61">
        <f t="shared" si="3109"/>
        <v>577</v>
      </c>
      <c r="CL196" s="61">
        <f t="shared" si="3110"/>
        <v>51</v>
      </c>
      <c r="CM196" s="11">
        <v>263</v>
      </c>
      <c r="CN196" s="12">
        <f t="shared" si="3049"/>
        <v>0.48526863084922012</v>
      </c>
      <c r="CO196" s="11">
        <v>17</v>
      </c>
      <c r="CP196" s="12">
        <f t="shared" si="3050"/>
        <v>6.0714285714285714E-2</v>
      </c>
      <c r="CQ196" s="13"/>
      <c r="CR196" s="11"/>
      <c r="CS196" s="11"/>
      <c r="CT196" s="14"/>
      <c r="CU196" s="10"/>
      <c r="CV196" s="11"/>
      <c r="CW196" s="61">
        <f t="shared" si="3111"/>
        <v>578</v>
      </c>
      <c r="CX196" s="61">
        <f t="shared" si="3112"/>
        <v>49</v>
      </c>
      <c r="CY196" s="11">
        <v>261</v>
      </c>
      <c r="CZ196" s="12">
        <f t="shared" si="3051"/>
        <v>0.4982698961937716</v>
      </c>
      <c r="DA196" s="11">
        <v>27</v>
      </c>
      <c r="DB196" s="12">
        <f t="shared" si="3052"/>
        <v>9.375E-2</v>
      </c>
      <c r="DC196" s="13"/>
      <c r="DD196" s="11"/>
      <c r="DE196" s="11"/>
      <c r="DF196" s="14"/>
      <c r="DG196" s="10">
        <v>1</v>
      </c>
      <c r="DH196" s="11"/>
      <c r="DI196" s="61">
        <f t="shared" si="3113"/>
        <v>589</v>
      </c>
      <c r="DJ196" s="61">
        <f t="shared" si="3114"/>
        <v>50</v>
      </c>
      <c r="DK196" s="11">
        <v>307</v>
      </c>
      <c r="DL196" s="12">
        <f t="shared" si="3053"/>
        <v>0.5534804753820034</v>
      </c>
      <c r="DM196" s="11">
        <v>19</v>
      </c>
      <c r="DN196" s="12">
        <f t="shared" si="3054"/>
        <v>5.8282208588957052E-2</v>
      </c>
      <c r="DO196" s="13"/>
      <c r="DP196" s="11"/>
      <c r="DQ196" s="11"/>
      <c r="DR196" s="14"/>
      <c r="DS196" s="10"/>
      <c r="DT196" s="11"/>
      <c r="DU196" s="61">
        <f t="shared" si="3115"/>
        <v>145</v>
      </c>
      <c r="DV196" s="61">
        <f t="shared" si="3116"/>
        <v>7</v>
      </c>
      <c r="DW196" s="11">
        <v>67</v>
      </c>
      <c r="DX196" s="12">
        <f t="shared" si="3055"/>
        <v>0.51034482758620692</v>
      </c>
      <c r="DY196" s="11">
        <v>7</v>
      </c>
      <c r="DZ196" s="12">
        <f t="shared" si="3056"/>
        <v>9.45945945945946E-2</v>
      </c>
      <c r="EA196" s="13"/>
      <c r="EB196" s="11"/>
      <c r="EC196" s="11"/>
      <c r="ED196" s="14"/>
      <c r="EE196" s="10">
        <v>1</v>
      </c>
      <c r="EF196" s="11"/>
      <c r="EG196" s="61">
        <f t="shared" si="3117"/>
        <v>594</v>
      </c>
      <c r="EH196" s="61">
        <f t="shared" si="3118"/>
        <v>51</v>
      </c>
      <c r="EI196" s="11">
        <v>297</v>
      </c>
      <c r="EJ196" s="12">
        <f t="shared" si="3057"/>
        <v>0.53367003367003363</v>
      </c>
      <c r="EK196" s="11">
        <v>20</v>
      </c>
      <c r="EL196" s="12">
        <f t="shared" si="3058"/>
        <v>6.3091482649842268E-2</v>
      </c>
      <c r="EM196" s="13"/>
      <c r="EN196" s="11"/>
      <c r="EO196" s="11"/>
      <c r="EP196" s="14"/>
      <c r="EQ196" s="10"/>
      <c r="ER196" s="11"/>
      <c r="ES196" s="61">
        <f t="shared" si="3119"/>
        <v>580</v>
      </c>
      <c r="ET196" s="61">
        <f t="shared" si="3120"/>
        <v>49</v>
      </c>
      <c r="EU196" s="11">
        <v>314</v>
      </c>
      <c r="EV196" s="12">
        <f t="shared" si="3059"/>
        <v>0.56379310344827582</v>
      </c>
      <c r="EW196" s="11">
        <v>13</v>
      </c>
      <c r="EX196" s="12">
        <f t="shared" si="3060"/>
        <v>3.9755351681957186E-2</v>
      </c>
      <c r="EY196" s="13"/>
      <c r="EZ196" s="11"/>
      <c r="FA196" s="11"/>
      <c r="FB196" s="14"/>
      <c r="FC196" s="10">
        <v>1</v>
      </c>
      <c r="FD196" s="11"/>
      <c r="FE196" s="61">
        <f t="shared" si="3121"/>
        <v>579</v>
      </c>
      <c r="FF196" s="61">
        <f t="shared" si="3122"/>
        <v>52</v>
      </c>
      <c r="FG196" s="11">
        <v>302</v>
      </c>
      <c r="FH196" s="12">
        <f t="shared" si="3061"/>
        <v>0.5509499136442142</v>
      </c>
      <c r="FI196" s="11">
        <v>17</v>
      </c>
      <c r="FJ196" s="12">
        <f t="shared" si="3062"/>
        <v>5.329153605015674E-2</v>
      </c>
      <c r="FK196" s="13"/>
      <c r="FL196" s="11"/>
      <c r="FM196" s="11"/>
      <c r="FN196" s="14"/>
      <c r="FO196" s="10">
        <v>1</v>
      </c>
      <c r="FP196" s="11"/>
      <c r="FQ196" s="61">
        <f t="shared" si="3123"/>
        <v>590</v>
      </c>
      <c r="FR196" s="61">
        <f t="shared" si="3124"/>
        <v>53</v>
      </c>
      <c r="FS196" s="11">
        <v>317</v>
      </c>
      <c r="FT196" s="12">
        <f t="shared" si="3063"/>
        <v>0.56610169491525419</v>
      </c>
      <c r="FU196" s="11">
        <v>17</v>
      </c>
      <c r="FV196" s="12">
        <f t="shared" si="3064"/>
        <v>5.089820359281437E-2</v>
      </c>
      <c r="FW196" s="13"/>
      <c r="FX196" s="11"/>
      <c r="FY196" s="11"/>
      <c r="FZ196" s="14"/>
      <c r="GA196" s="10"/>
      <c r="GB196" s="11"/>
      <c r="GC196" s="61">
        <f t="shared" si="3125"/>
        <v>598</v>
      </c>
      <c r="GD196" s="61">
        <f t="shared" si="3126"/>
        <v>55</v>
      </c>
      <c r="GE196" s="11">
        <v>328</v>
      </c>
      <c r="GF196" s="12">
        <f t="shared" si="3065"/>
        <v>0.56521739130434778</v>
      </c>
      <c r="GG196" s="11">
        <v>10</v>
      </c>
      <c r="GH196" s="12">
        <f t="shared" si="3066"/>
        <v>2.9585798816568046E-2</v>
      </c>
      <c r="GI196" s="13"/>
      <c r="GJ196" s="11"/>
      <c r="GK196" s="11"/>
      <c r="GL196" s="14"/>
      <c r="GM196" s="10"/>
      <c r="GN196" s="11"/>
      <c r="GO196" s="61">
        <f t="shared" si="3127"/>
        <v>602</v>
      </c>
      <c r="GP196" s="61">
        <f t="shared" si="3128"/>
        <v>55</v>
      </c>
      <c r="GQ196" s="11">
        <v>346</v>
      </c>
      <c r="GR196" s="12">
        <f t="shared" si="3067"/>
        <v>0.59800664451827246</v>
      </c>
      <c r="GS196" s="11">
        <v>14</v>
      </c>
      <c r="GT196" s="12">
        <f t="shared" si="3068"/>
        <v>3.888888888888889E-2</v>
      </c>
      <c r="GU196" s="13"/>
      <c r="GV196" s="11"/>
      <c r="GW196" s="11"/>
      <c r="GX196" s="14"/>
      <c r="GY196" s="10">
        <v>1</v>
      </c>
      <c r="GZ196" s="11"/>
      <c r="HA196" s="61">
        <f t="shared" si="3129"/>
        <v>69</v>
      </c>
      <c r="HB196" s="61">
        <f t="shared" si="3130"/>
        <v>9</v>
      </c>
      <c r="HC196" s="11">
        <v>41</v>
      </c>
      <c r="HD196" s="12">
        <f t="shared" si="3069"/>
        <v>0.75362318840579712</v>
      </c>
      <c r="HE196" s="11">
        <v>11</v>
      </c>
      <c r="HF196" s="12">
        <f t="shared" si="3070"/>
        <v>0.21153846153846154</v>
      </c>
      <c r="HG196" s="13"/>
      <c r="HH196" s="11"/>
      <c r="HI196" s="11"/>
      <c r="HJ196" s="14"/>
      <c r="HK196" s="10">
        <v>1</v>
      </c>
      <c r="HL196" s="11"/>
      <c r="HM196" s="61">
        <f t="shared" si="3131"/>
        <v>606</v>
      </c>
      <c r="HN196" s="61">
        <f t="shared" si="3132"/>
        <v>53</v>
      </c>
      <c r="HO196" s="11">
        <v>352</v>
      </c>
      <c r="HP196" s="12">
        <f t="shared" si="3071"/>
        <v>0.61551155115511547</v>
      </c>
      <c r="HQ196" s="11">
        <v>21</v>
      </c>
      <c r="HR196" s="12">
        <f t="shared" si="3072"/>
        <v>5.6300268096514748E-2</v>
      </c>
      <c r="HS196" s="13"/>
      <c r="HT196" s="11"/>
      <c r="HU196" s="11"/>
      <c r="HV196" s="14"/>
      <c r="HW196" s="10"/>
      <c r="HX196" s="11"/>
      <c r="HY196" s="61">
        <f t="shared" si="3133"/>
        <v>597</v>
      </c>
      <c r="HZ196" s="61">
        <f t="shared" si="3134"/>
        <v>54</v>
      </c>
      <c r="IA196" s="11">
        <v>321</v>
      </c>
      <c r="IB196" s="12">
        <f t="shared" si="3073"/>
        <v>0.58291457286432158</v>
      </c>
      <c r="IC196" s="11">
        <v>27</v>
      </c>
      <c r="ID196" s="12">
        <f t="shared" si="3074"/>
        <v>7.7586206896551727E-2</v>
      </c>
      <c r="IE196" s="13"/>
      <c r="IF196" s="11"/>
      <c r="IG196" s="11"/>
      <c r="IH196" s="14"/>
      <c r="II196" s="10"/>
      <c r="IJ196" s="11"/>
      <c r="IK196" s="61">
        <f t="shared" si="3135"/>
        <v>600</v>
      </c>
      <c r="IL196" s="61">
        <f t="shared" si="3136"/>
        <v>55</v>
      </c>
      <c r="IM196" s="11">
        <v>332</v>
      </c>
      <c r="IN196" s="12">
        <f t="shared" si="3075"/>
        <v>0.59166666666666667</v>
      </c>
      <c r="IO196" s="11">
        <v>23</v>
      </c>
      <c r="IP196" s="12">
        <f t="shared" si="3076"/>
        <v>6.4788732394366194E-2</v>
      </c>
      <c r="IQ196" s="13"/>
      <c r="IR196" s="11"/>
      <c r="IS196" s="11"/>
      <c r="IT196" s="14"/>
      <c r="IU196" s="10"/>
      <c r="IV196" s="11"/>
      <c r="IW196" s="61">
        <f t="shared" si="3137"/>
        <v>0</v>
      </c>
      <c r="IX196" s="61">
        <f t="shared" ref="IX196:IX200" si="3147">IX195-IV196</f>
        <v>31</v>
      </c>
      <c r="IY196" s="11"/>
      <c r="IZ196" s="12" t="e">
        <f t="shared" si="3077"/>
        <v>#DIV/0!</v>
      </c>
      <c r="JA196" s="11"/>
      <c r="JB196" s="12" t="e">
        <f t="shared" si="3078"/>
        <v>#DIV/0!</v>
      </c>
      <c r="JC196" s="13"/>
      <c r="JD196" s="11"/>
      <c r="JE196" s="11"/>
      <c r="JF196" s="14"/>
      <c r="JG196" s="10">
        <f t="shared" si="3079"/>
        <v>9</v>
      </c>
      <c r="JH196" s="14">
        <f t="shared" si="3080"/>
        <v>0</v>
      </c>
      <c r="JI196" s="373">
        <f t="shared" si="3081"/>
        <v>10962</v>
      </c>
      <c r="JJ196" s="11">
        <f t="shared" si="2847"/>
        <v>981</v>
      </c>
      <c r="JK196" s="11">
        <f t="shared" si="3082"/>
        <v>6186</v>
      </c>
      <c r="JL196" s="79">
        <f t="shared" si="3083"/>
        <v>0.56431308155446092</v>
      </c>
      <c r="JM196" s="15">
        <f t="shared" si="3084"/>
        <v>383</v>
      </c>
      <c r="JN196" s="12">
        <f t="shared" si="3085"/>
        <v>6.1913999353378595E-2</v>
      </c>
      <c r="JO196" s="16">
        <v>65.900000000000006</v>
      </c>
      <c r="JP196" s="17">
        <v>5851</v>
      </c>
      <c r="JQ196" s="16">
        <f t="shared" si="2245"/>
        <v>94.584545748464279</v>
      </c>
      <c r="JR196" s="16">
        <v>153</v>
      </c>
      <c r="JS196" s="369">
        <f t="shared" si="2099"/>
        <v>0.39947780678851175</v>
      </c>
      <c r="JT196" s="15"/>
      <c r="JU196" s="285"/>
      <c r="JV196" s="404">
        <f t="shared" si="3087"/>
        <v>0.57271733187534168</v>
      </c>
      <c r="JW196" s="401">
        <f t="shared" si="3088"/>
        <v>0.53020318506315212</v>
      </c>
      <c r="JX196" s="406">
        <f t="shared" si="3089"/>
        <v>0.5898416166029492</v>
      </c>
      <c r="JY196" s="743"/>
      <c r="JZ196" s="690"/>
      <c r="KA196" s="746"/>
      <c r="KB196" s="718">
        <f t="shared" ref="KB196" si="3148">SUM(C201,O201,AA201,AM201,AY201,BK201,BW201)</f>
        <v>11</v>
      </c>
      <c r="KC196" s="714"/>
      <c r="KD196" s="714">
        <f t="shared" ref="KD196" si="3149">SUM(CI201,CU201,DG201,DS201,EE201,EQ201,FC201)</f>
        <v>26</v>
      </c>
      <c r="KE196" s="714"/>
      <c r="KF196" s="714">
        <f t="shared" ref="KF196" si="3150">SUM(FO201,GA201,GM201,GY201,HK201,HW201,II201)</f>
        <v>20</v>
      </c>
      <c r="KG196" s="759"/>
      <c r="KH196" s="761" t="s">
        <v>67</v>
      </c>
      <c r="KI196" s="67">
        <f t="shared" si="3096"/>
        <v>3</v>
      </c>
      <c r="KJ196" s="430">
        <f t="shared" ref="KJ196" si="3151">KI196/KB198</f>
        <v>8.1877729257641917E-4</v>
      </c>
      <c r="KK196" s="67">
        <f t="shared" si="3098"/>
        <v>3</v>
      </c>
      <c r="KL196" s="425">
        <f t="shared" ref="KL196" si="3152">KK196/KD198</f>
        <v>8.2146768893756844E-4</v>
      </c>
      <c r="KM196" s="67">
        <f t="shared" si="3100"/>
        <v>3</v>
      </c>
      <c r="KN196" s="425">
        <f>KM196/KF198</f>
        <v>8.1654872074033748E-4</v>
      </c>
    </row>
    <row r="197" spans="1:300" ht="19.5" thickBot="1" x14ac:dyDescent="0.3">
      <c r="A197" s="734"/>
      <c r="B197" s="436">
        <f t="shared" si="3101"/>
        <v>45746</v>
      </c>
      <c r="C197" s="10"/>
      <c r="D197" s="11"/>
      <c r="E197" s="61">
        <f t="shared" si="3102"/>
        <v>589</v>
      </c>
      <c r="F197" s="61">
        <f t="shared" si="3140"/>
        <v>49</v>
      </c>
      <c r="G197" s="11">
        <v>297</v>
      </c>
      <c r="H197" s="12">
        <f t="shared" si="3035"/>
        <v>0.56027164685908315</v>
      </c>
      <c r="I197" s="11">
        <v>33</v>
      </c>
      <c r="J197" s="12">
        <f t="shared" si="3036"/>
        <v>0.1</v>
      </c>
      <c r="K197" s="11"/>
      <c r="L197" s="11"/>
      <c r="M197" s="18"/>
      <c r="N197" s="20"/>
      <c r="O197" s="10"/>
      <c r="P197" s="11"/>
      <c r="Q197" s="61">
        <f t="shared" si="3103"/>
        <v>593</v>
      </c>
      <c r="R197" s="61">
        <f t="shared" si="3141"/>
        <v>50</v>
      </c>
      <c r="S197" s="11">
        <v>289</v>
      </c>
      <c r="T197" s="12">
        <f t="shared" si="3037"/>
        <v>0.53794266441821248</v>
      </c>
      <c r="U197" s="11">
        <v>30</v>
      </c>
      <c r="V197" s="12">
        <f t="shared" si="3038"/>
        <v>9.4043887147335428E-2</v>
      </c>
      <c r="W197" s="11"/>
      <c r="X197" s="11"/>
      <c r="Y197" s="18"/>
      <c r="Z197" s="20"/>
      <c r="AA197" s="10">
        <v>2</v>
      </c>
      <c r="AB197" s="11"/>
      <c r="AC197" s="61">
        <f t="shared" si="3104"/>
        <v>592</v>
      </c>
      <c r="AD197" s="61">
        <f t="shared" si="3142"/>
        <v>50</v>
      </c>
      <c r="AE197" s="11">
        <v>293</v>
      </c>
      <c r="AF197" s="12">
        <f t="shared" si="3039"/>
        <v>0.56418918918918914</v>
      </c>
      <c r="AG197" s="11">
        <v>41</v>
      </c>
      <c r="AH197" s="12">
        <f t="shared" si="3040"/>
        <v>0.12275449101796407</v>
      </c>
      <c r="AI197" s="11"/>
      <c r="AJ197" s="11"/>
      <c r="AK197" s="18"/>
      <c r="AL197" s="20"/>
      <c r="AM197" s="10"/>
      <c r="AN197" s="11"/>
      <c r="AO197" s="61">
        <f t="shared" si="3105"/>
        <v>120</v>
      </c>
      <c r="AP197" s="61">
        <f t="shared" si="3143"/>
        <v>10</v>
      </c>
      <c r="AQ197" s="11">
        <v>59</v>
      </c>
      <c r="AR197" s="12">
        <f t="shared" si="3041"/>
        <v>0.55833333333333335</v>
      </c>
      <c r="AS197" s="11">
        <v>8</v>
      </c>
      <c r="AT197" s="12">
        <f t="shared" si="3042"/>
        <v>0.11940298507462686</v>
      </c>
      <c r="AU197" s="11"/>
      <c r="AV197" s="11"/>
      <c r="AW197" s="18"/>
      <c r="AX197" s="20"/>
      <c r="AY197" s="10"/>
      <c r="AZ197" s="11"/>
      <c r="BA197" s="61">
        <f t="shared" si="3106"/>
        <v>587</v>
      </c>
      <c r="BB197" s="61">
        <f t="shared" si="3144"/>
        <v>50</v>
      </c>
      <c r="BC197" s="11">
        <v>309</v>
      </c>
      <c r="BD197" s="12">
        <f t="shared" si="3043"/>
        <v>0.57751277683134583</v>
      </c>
      <c r="BE197" s="11">
        <v>30</v>
      </c>
      <c r="BF197" s="12">
        <f t="shared" si="3044"/>
        <v>8.8495575221238937E-2</v>
      </c>
      <c r="BG197" s="11"/>
      <c r="BH197" s="11"/>
      <c r="BI197" s="18"/>
      <c r="BJ197" s="20"/>
      <c r="BK197" s="10"/>
      <c r="BL197" s="11"/>
      <c r="BM197" s="61">
        <f t="shared" si="3107"/>
        <v>589</v>
      </c>
      <c r="BN197" s="61">
        <f t="shared" si="3145"/>
        <v>49</v>
      </c>
      <c r="BO197" s="11">
        <v>292</v>
      </c>
      <c r="BP197" s="12">
        <f t="shared" si="3045"/>
        <v>0.51273344651952457</v>
      </c>
      <c r="BQ197" s="11">
        <v>10</v>
      </c>
      <c r="BR197" s="12">
        <f t="shared" si="3046"/>
        <v>3.3112582781456956E-2</v>
      </c>
      <c r="BS197" s="11"/>
      <c r="BT197" s="11"/>
      <c r="BU197" s="18"/>
      <c r="BV197" s="20"/>
      <c r="BW197" s="10"/>
      <c r="BX197" s="11"/>
      <c r="BY197" s="61">
        <f t="shared" si="3108"/>
        <v>586</v>
      </c>
      <c r="BZ197" s="61">
        <f t="shared" si="3146"/>
        <v>49</v>
      </c>
      <c r="CA197" s="11">
        <v>290</v>
      </c>
      <c r="CB197" s="12">
        <f t="shared" si="3047"/>
        <v>0.58532423208191131</v>
      </c>
      <c r="CC197" s="11">
        <v>53</v>
      </c>
      <c r="CD197" s="12">
        <f t="shared" si="3048"/>
        <v>0.15451895043731778</v>
      </c>
      <c r="CE197" s="11"/>
      <c r="CF197" s="11"/>
      <c r="CG197" s="18"/>
      <c r="CH197" s="20"/>
      <c r="CI197" s="10">
        <v>2</v>
      </c>
      <c r="CJ197" s="11"/>
      <c r="CK197" s="61">
        <f t="shared" si="3109"/>
        <v>575</v>
      </c>
      <c r="CL197" s="61">
        <f t="shared" si="3110"/>
        <v>51</v>
      </c>
      <c r="CM197" s="11">
        <v>309</v>
      </c>
      <c r="CN197" s="12">
        <f t="shared" si="3049"/>
        <v>0.57913043478260873</v>
      </c>
      <c r="CO197" s="11">
        <v>24</v>
      </c>
      <c r="CP197" s="12">
        <f t="shared" si="3050"/>
        <v>7.2072072072072071E-2</v>
      </c>
      <c r="CQ197" s="11"/>
      <c r="CR197" s="11"/>
      <c r="CS197" s="18"/>
      <c r="CT197" s="20"/>
      <c r="CU197" s="10">
        <v>1</v>
      </c>
      <c r="CV197" s="11"/>
      <c r="CW197" s="61">
        <f t="shared" si="3111"/>
        <v>577</v>
      </c>
      <c r="CX197" s="61">
        <f t="shared" si="3112"/>
        <v>49</v>
      </c>
      <c r="CY197" s="11">
        <v>258</v>
      </c>
      <c r="CZ197" s="12">
        <f t="shared" si="3051"/>
        <v>0.50259965337954937</v>
      </c>
      <c r="DA197" s="11">
        <v>32</v>
      </c>
      <c r="DB197" s="12">
        <f t="shared" si="3052"/>
        <v>0.1103448275862069</v>
      </c>
      <c r="DC197" s="11"/>
      <c r="DD197" s="11"/>
      <c r="DE197" s="18"/>
      <c r="DF197" s="20"/>
      <c r="DG197" s="10"/>
      <c r="DH197" s="11"/>
      <c r="DI197" s="61">
        <f t="shared" si="3113"/>
        <v>589</v>
      </c>
      <c r="DJ197" s="61">
        <f t="shared" si="3114"/>
        <v>50</v>
      </c>
      <c r="DK197" s="11">
        <v>294</v>
      </c>
      <c r="DL197" s="12">
        <f t="shared" si="3053"/>
        <v>0.53480475382003401</v>
      </c>
      <c r="DM197" s="11">
        <v>21</v>
      </c>
      <c r="DN197" s="12">
        <f t="shared" si="3054"/>
        <v>6.6666666666666666E-2</v>
      </c>
      <c r="DO197" s="11"/>
      <c r="DP197" s="11"/>
      <c r="DQ197" s="18"/>
      <c r="DR197" s="20"/>
      <c r="DS197" s="10">
        <v>1</v>
      </c>
      <c r="DT197" s="11"/>
      <c r="DU197" s="61">
        <f t="shared" si="3115"/>
        <v>144</v>
      </c>
      <c r="DV197" s="61">
        <f t="shared" si="3116"/>
        <v>7</v>
      </c>
      <c r="DW197" s="11">
        <v>64</v>
      </c>
      <c r="DX197" s="12">
        <f t="shared" si="3055"/>
        <v>0.4861111111111111</v>
      </c>
      <c r="DY197" s="11">
        <v>6</v>
      </c>
      <c r="DZ197" s="12">
        <f t="shared" si="3056"/>
        <v>8.5714285714285715E-2</v>
      </c>
      <c r="EA197" s="11"/>
      <c r="EB197" s="11"/>
      <c r="EC197" s="18"/>
      <c r="ED197" s="20"/>
      <c r="EE197" s="10">
        <v>2</v>
      </c>
      <c r="EF197" s="11"/>
      <c r="EG197" s="61">
        <f t="shared" si="3117"/>
        <v>592</v>
      </c>
      <c r="EH197" s="61">
        <f t="shared" si="3118"/>
        <v>51</v>
      </c>
      <c r="EI197" s="11">
        <v>309</v>
      </c>
      <c r="EJ197" s="12">
        <f t="shared" si="3057"/>
        <v>0.57432432432432434</v>
      </c>
      <c r="EK197" s="11">
        <v>31</v>
      </c>
      <c r="EL197" s="12">
        <f t="shared" si="3058"/>
        <v>9.1176470588235289E-2</v>
      </c>
      <c r="EM197" s="11"/>
      <c r="EN197" s="11"/>
      <c r="EO197" s="18"/>
      <c r="EP197" s="20"/>
      <c r="EQ197" s="10"/>
      <c r="ER197" s="11"/>
      <c r="ES197" s="61">
        <f t="shared" si="3119"/>
        <v>580</v>
      </c>
      <c r="ET197" s="61">
        <f t="shared" si="3120"/>
        <v>49</v>
      </c>
      <c r="EU197" s="11">
        <v>301</v>
      </c>
      <c r="EV197" s="12">
        <f t="shared" si="3059"/>
        <v>0.55517241379310345</v>
      </c>
      <c r="EW197" s="11">
        <v>21</v>
      </c>
      <c r="EX197" s="12">
        <f t="shared" si="3060"/>
        <v>6.5217391304347824E-2</v>
      </c>
      <c r="EY197" s="11"/>
      <c r="EZ197" s="11"/>
      <c r="FA197" s="18"/>
      <c r="FB197" s="20"/>
      <c r="FC197" s="10">
        <v>1</v>
      </c>
      <c r="FD197" s="11"/>
      <c r="FE197" s="61">
        <f t="shared" si="3121"/>
        <v>578</v>
      </c>
      <c r="FF197" s="61">
        <f t="shared" si="3122"/>
        <v>52</v>
      </c>
      <c r="FG197" s="11">
        <v>270</v>
      </c>
      <c r="FH197" s="12">
        <f t="shared" si="3061"/>
        <v>0.52941176470588236</v>
      </c>
      <c r="FI197" s="11">
        <v>36</v>
      </c>
      <c r="FJ197" s="12">
        <f t="shared" si="3062"/>
        <v>0.11764705882352941</v>
      </c>
      <c r="FK197" s="11"/>
      <c r="FL197" s="11"/>
      <c r="FM197" s="18"/>
      <c r="FN197" s="20"/>
      <c r="FO197" s="10">
        <v>1</v>
      </c>
      <c r="FP197" s="11"/>
      <c r="FQ197" s="61">
        <f t="shared" si="3123"/>
        <v>589</v>
      </c>
      <c r="FR197" s="61">
        <f t="shared" si="3124"/>
        <v>53</v>
      </c>
      <c r="FS197" s="11">
        <v>303</v>
      </c>
      <c r="FT197" s="12">
        <f t="shared" si="3063"/>
        <v>0.56196943972835312</v>
      </c>
      <c r="FU197" s="11">
        <v>28</v>
      </c>
      <c r="FV197" s="12">
        <f t="shared" si="3064"/>
        <v>8.4592145015105744E-2</v>
      </c>
      <c r="FW197" s="11"/>
      <c r="FX197" s="11"/>
      <c r="FY197" s="18"/>
      <c r="FZ197" s="20"/>
      <c r="GA197" s="10"/>
      <c r="GB197" s="11"/>
      <c r="GC197" s="61">
        <f t="shared" si="3125"/>
        <v>598</v>
      </c>
      <c r="GD197" s="61">
        <f t="shared" si="3126"/>
        <v>55</v>
      </c>
      <c r="GE197" s="11">
        <v>305</v>
      </c>
      <c r="GF197" s="12">
        <f t="shared" si="3065"/>
        <v>0.53344481605351168</v>
      </c>
      <c r="GG197" s="11">
        <v>14</v>
      </c>
      <c r="GH197" s="12">
        <f t="shared" si="3066"/>
        <v>4.3887147335423198E-2</v>
      </c>
      <c r="GI197" s="11"/>
      <c r="GJ197" s="11"/>
      <c r="GK197" s="18"/>
      <c r="GL197" s="20"/>
      <c r="GM197" s="10"/>
      <c r="GN197" s="11"/>
      <c r="GO197" s="61">
        <f t="shared" si="3127"/>
        <v>602</v>
      </c>
      <c r="GP197" s="61">
        <f t="shared" si="3128"/>
        <v>55</v>
      </c>
      <c r="GQ197" s="11">
        <v>301</v>
      </c>
      <c r="GR197" s="12">
        <f t="shared" si="3067"/>
        <v>0.5299003322259136</v>
      </c>
      <c r="GS197" s="11">
        <v>18</v>
      </c>
      <c r="GT197" s="12">
        <f t="shared" si="3068"/>
        <v>5.6426332288401257E-2</v>
      </c>
      <c r="GU197" s="11"/>
      <c r="GV197" s="11"/>
      <c r="GW197" s="18"/>
      <c r="GX197" s="20"/>
      <c r="GY197" s="10">
        <v>1</v>
      </c>
      <c r="GZ197" s="11"/>
      <c r="HA197" s="61">
        <f t="shared" si="3129"/>
        <v>68</v>
      </c>
      <c r="HB197" s="61">
        <f t="shared" si="3130"/>
        <v>9</v>
      </c>
      <c r="HC197" s="11">
        <v>31</v>
      </c>
      <c r="HD197" s="12">
        <f t="shared" si="3069"/>
        <v>0.6029411764705882</v>
      </c>
      <c r="HE197" s="11">
        <v>10</v>
      </c>
      <c r="HF197" s="12">
        <f t="shared" si="3070"/>
        <v>0.24390243902439024</v>
      </c>
      <c r="HG197" s="11"/>
      <c r="HH197" s="11"/>
      <c r="HI197" s="18"/>
      <c r="HJ197" s="20"/>
      <c r="HK197" s="10"/>
      <c r="HL197" s="11"/>
      <c r="HM197" s="61">
        <f t="shared" si="3131"/>
        <v>606</v>
      </c>
      <c r="HN197" s="61">
        <f t="shared" si="3132"/>
        <v>53</v>
      </c>
      <c r="HO197" s="11">
        <v>304</v>
      </c>
      <c r="HP197" s="12">
        <f t="shared" si="3071"/>
        <v>0.53465346534653468</v>
      </c>
      <c r="HQ197" s="11">
        <v>20</v>
      </c>
      <c r="HR197" s="12">
        <f t="shared" si="3072"/>
        <v>6.1728395061728392E-2</v>
      </c>
      <c r="HS197" s="11"/>
      <c r="HT197" s="11"/>
      <c r="HU197" s="18"/>
      <c r="HV197" s="20"/>
      <c r="HW197" s="10"/>
      <c r="HX197" s="11"/>
      <c r="HY197" s="61">
        <f t="shared" si="3133"/>
        <v>597</v>
      </c>
      <c r="HZ197" s="61">
        <f t="shared" si="3134"/>
        <v>54</v>
      </c>
      <c r="IA197" s="11">
        <v>299</v>
      </c>
      <c r="IB197" s="12">
        <f t="shared" si="3073"/>
        <v>0.53768844221105527</v>
      </c>
      <c r="IC197" s="11">
        <v>22</v>
      </c>
      <c r="ID197" s="12">
        <f t="shared" si="3074"/>
        <v>6.8535825545171333E-2</v>
      </c>
      <c r="IE197" s="11"/>
      <c r="IF197" s="11"/>
      <c r="IG197" s="18"/>
      <c r="IH197" s="20"/>
      <c r="II197" s="10"/>
      <c r="IJ197" s="11"/>
      <c r="IK197" s="61">
        <f t="shared" si="3135"/>
        <v>600</v>
      </c>
      <c r="IL197" s="61">
        <f t="shared" si="3136"/>
        <v>55</v>
      </c>
      <c r="IM197" s="11">
        <v>290</v>
      </c>
      <c r="IN197" s="12">
        <f t="shared" si="3075"/>
        <v>0.53</v>
      </c>
      <c r="IO197" s="11">
        <v>28</v>
      </c>
      <c r="IP197" s="12">
        <f t="shared" si="3076"/>
        <v>8.8050314465408799E-2</v>
      </c>
      <c r="IQ197" s="11"/>
      <c r="IR197" s="11"/>
      <c r="IS197" s="18"/>
      <c r="IT197" s="20"/>
      <c r="IU197" s="10"/>
      <c r="IV197" s="11"/>
      <c r="IW197" s="61">
        <f t="shared" si="3137"/>
        <v>0</v>
      </c>
      <c r="IX197" s="61">
        <f t="shared" si="3147"/>
        <v>31</v>
      </c>
      <c r="IY197" s="11"/>
      <c r="IZ197" s="12" t="e">
        <f t="shared" si="3077"/>
        <v>#DIV/0!</v>
      </c>
      <c r="JA197" s="11"/>
      <c r="JB197" s="12" t="e">
        <f t="shared" si="3078"/>
        <v>#DIV/0!</v>
      </c>
      <c r="JC197" s="11"/>
      <c r="JD197" s="11"/>
      <c r="JE197" s="18"/>
      <c r="JF197" s="20"/>
      <c r="JG197" s="10">
        <f t="shared" si="3079"/>
        <v>11</v>
      </c>
      <c r="JH197" s="14">
        <f t="shared" si="3080"/>
        <v>0</v>
      </c>
      <c r="JI197" s="373">
        <f t="shared" si="3081"/>
        <v>10951</v>
      </c>
      <c r="JJ197" s="11">
        <f t="shared" si="2847"/>
        <v>981</v>
      </c>
      <c r="JK197" s="11">
        <f t="shared" si="3082"/>
        <v>5983</v>
      </c>
      <c r="JL197" s="79">
        <f t="shared" si="3083"/>
        <v>0.54634279974431554</v>
      </c>
      <c r="JM197" s="15">
        <f t="shared" si="3084"/>
        <v>516</v>
      </c>
      <c r="JN197" s="12">
        <f t="shared" si="3085"/>
        <v>8.6244359017215444E-2</v>
      </c>
      <c r="JO197" s="16">
        <v>65.2</v>
      </c>
      <c r="JP197" s="17">
        <v>5578</v>
      </c>
      <c r="JQ197" s="16">
        <f t="shared" si="2245"/>
        <v>93.230820658532508</v>
      </c>
      <c r="JR197" s="16">
        <v>218</v>
      </c>
      <c r="JS197" s="369">
        <f t="shared" si="2099"/>
        <v>0.42248062015503873</v>
      </c>
      <c r="JT197" s="18"/>
      <c r="JU197" s="21"/>
      <c r="JV197" s="404">
        <f t="shared" si="3087"/>
        <v>0.55634573304157553</v>
      </c>
      <c r="JW197" s="401">
        <f t="shared" si="3088"/>
        <v>0.54360385144429157</v>
      </c>
      <c r="JX197" s="406">
        <f t="shared" si="3089"/>
        <v>0.53907103825136615</v>
      </c>
      <c r="JY197" s="743"/>
      <c r="JZ197" s="690"/>
      <c r="KA197" s="746"/>
      <c r="KB197" s="719"/>
      <c r="KC197" s="716"/>
      <c r="KD197" s="716"/>
      <c r="KE197" s="716"/>
      <c r="KF197" s="716"/>
      <c r="KG197" s="760"/>
      <c r="KH197" s="758"/>
      <c r="KI197" s="67">
        <f t="shared" si="3096"/>
        <v>2</v>
      </c>
      <c r="KJ197" s="430">
        <f t="shared" ref="KJ197" si="3153">KI197/KB198</f>
        <v>5.4585152838427945E-4</v>
      </c>
      <c r="KK197" s="67">
        <f t="shared" si="3098"/>
        <v>7</v>
      </c>
      <c r="KL197" s="425">
        <f t="shared" ref="KL197" si="3154">KK197/KD198</f>
        <v>1.9167579408543264E-3</v>
      </c>
      <c r="KM197" s="67">
        <f t="shared" si="3100"/>
        <v>2</v>
      </c>
      <c r="KN197" s="425">
        <f>KM197/KF198</f>
        <v>5.4436581382689172E-4</v>
      </c>
    </row>
    <row r="198" spans="1:300" ht="19.5" thickTop="1" x14ac:dyDescent="0.25">
      <c r="A198" s="734"/>
      <c r="B198" s="436">
        <f t="shared" si="3101"/>
        <v>45747</v>
      </c>
      <c r="C198" s="10"/>
      <c r="D198" s="11"/>
      <c r="E198" s="61">
        <f t="shared" si="3102"/>
        <v>589</v>
      </c>
      <c r="F198" s="61">
        <f t="shared" si="3140"/>
        <v>49</v>
      </c>
      <c r="G198" s="11">
        <v>331</v>
      </c>
      <c r="H198" s="12">
        <f t="shared" si="3035"/>
        <v>0.60271646859083194</v>
      </c>
      <c r="I198" s="11">
        <v>24</v>
      </c>
      <c r="J198" s="12">
        <f t="shared" si="3036"/>
        <v>6.7605633802816895E-2</v>
      </c>
      <c r="K198" s="13"/>
      <c r="L198" s="13"/>
      <c r="M198" s="25"/>
      <c r="N198" s="37"/>
      <c r="O198" s="10"/>
      <c r="P198" s="11"/>
      <c r="Q198" s="61">
        <f t="shared" si="3103"/>
        <v>593</v>
      </c>
      <c r="R198" s="61">
        <f t="shared" si="3141"/>
        <v>50</v>
      </c>
      <c r="S198" s="11">
        <v>328</v>
      </c>
      <c r="T198" s="12">
        <f t="shared" si="3037"/>
        <v>0.59190556492411472</v>
      </c>
      <c r="U198" s="11">
        <v>23</v>
      </c>
      <c r="V198" s="12">
        <f t="shared" si="3038"/>
        <v>6.5527065527065526E-2</v>
      </c>
      <c r="W198" s="13"/>
      <c r="X198" s="13"/>
      <c r="Y198" s="25"/>
      <c r="Z198" s="37"/>
      <c r="AA198" s="10"/>
      <c r="AB198" s="11"/>
      <c r="AC198" s="61">
        <f t="shared" si="3104"/>
        <v>592</v>
      </c>
      <c r="AD198" s="61">
        <f t="shared" si="3142"/>
        <v>50</v>
      </c>
      <c r="AE198" s="11">
        <v>320</v>
      </c>
      <c r="AF198" s="12">
        <f t="shared" si="3039"/>
        <v>0.59459459459459463</v>
      </c>
      <c r="AG198" s="11">
        <v>32</v>
      </c>
      <c r="AH198" s="12">
        <f t="shared" si="3040"/>
        <v>9.0909090909090912E-2</v>
      </c>
      <c r="AI198" s="13"/>
      <c r="AJ198" s="13"/>
      <c r="AK198" s="25"/>
      <c r="AL198" s="37"/>
      <c r="AM198" s="10">
        <v>2</v>
      </c>
      <c r="AN198" s="11"/>
      <c r="AO198" s="61">
        <f t="shared" si="3105"/>
        <v>118</v>
      </c>
      <c r="AP198" s="61">
        <f t="shared" si="3143"/>
        <v>10</v>
      </c>
      <c r="AQ198" s="11">
        <v>57</v>
      </c>
      <c r="AR198" s="12">
        <f t="shared" si="3041"/>
        <v>0.55932203389830504</v>
      </c>
      <c r="AS198" s="11">
        <v>9</v>
      </c>
      <c r="AT198" s="12">
        <f t="shared" si="3042"/>
        <v>0.13636363636363635</v>
      </c>
      <c r="AU198" s="13"/>
      <c r="AV198" s="13"/>
      <c r="AW198" s="25"/>
      <c r="AX198" s="37"/>
      <c r="AY198" s="10"/>
      <c r="AZ198" s="11"/>
      <c r="BA198" s="61">
        <f t="shared" si="3106"/>
        <v>587</v>
      </c>
      <c r="BB198" s="61">
        <f t="shared" si="3144"/>
        <v>50</v>
      </c>
      <c r="BC198" s="11">
        <v>352</v>
      </c>
      <c r="BD198" s="12">
        <f t="shared" si="3043"/>
        <v>0.63884156729131181</v>
      </c>
      <c r="BE198" s="11">
        <v>23</v>
      </c>
      <c r="BF198" s="12">
        <f t="shared" si="3044"/>
        <v>6.133333333333333E-2</v>
      </c>
      <c r="BG198" s="13"/>
      <c r="BH198" s="13"/>
      <c r="BI198" s="25"/>
      <c r="BJ198" s="37"/>
      <c r="BK198" s="10"/>
      <c r="BL198" s="11"/>
      <c r="BM198" s="61">
        <f t="shared" si="3107"/>
        <v>589</v>
      </c>
      <c r="BN198" s="61">
        <f t="shared" si="3145"/>
        <v>49</v>
      </c>
      <c r="BO198" s="11">
        <v>335</v>
      </c>
      <c r="BP198" s="12">
        <f t="shared" si="3045"/>
        <v>0.59762308998302205</v>
      </c>
      <c r="BQ198" s="11">
        <v>17</v>
      </c>
      <c r="BR198" s="12">
        <f t="shared" si="3046"/>
        <v>4.8295454545454544E-2</v>
      </c>
      <c r="BS198" s="13"/>
      <c r="BT198" s="13"/>
      <c r="BU198" s="25"/>
      <c r="BV198" s="37"/>
      <c r="BW198" s="10"/>
      <c r="BX198" s="11"/>
      <c r="BY198" s="61">
        <f t="shared" si="3108"/>
        <v>586</v>
      </c>
      <c r="BZ198" s="61">
        <f t="shared" si="3146"/>
        <v>49</v>
      </c>
      <c r="CA198" s="11">
        <v>310</v>
      </c>
      <c r="CB198" s="12">
        <f t="shared" si="3047"/>
        <v>0.58020477815699656</v>
      </c>
      <c r="CC198" s="11">
        <v>30</v>
      </c>
      <c r="CD198" s="12">
        <f t="shared" si="3048"/>
        <v>8.8235294117647065E-2</v>
      </c>
      <c r="CE198" s="13"/>
      <c r="CF198" s="13"/>
      <c r="CG198" s="25"/>
      <c r="CH198" s="37"/>
      <c r="CI198" s="10"/>
      <c r="CJ198" s="11"/>
      <c r="CK198" s="61">
        <f t="shared" si="3109"/>
        <v>575</v>
      </c>
      <c r="CL198" s="61">
        <v>43</v>
      </c>
      <c r="CM198" s="11">
        <v>296</v>
      </c>
      <c r="CN198" s="12">
        <f t="shared" si="3049"/>
        <v>0.54956521739130437</v>
      </c>
      <c r="CO198" s="11">
        <v>20</v>
      </c>
      <c r="CP198" s="12">
        <f t="shared" si="3050"/>
        <v>6.3291139240506333E-2</v>
      </c>
      <c r="CQ198" s="13"/>
      <c r="CR198" s="13"/>
      <c r="CS198" s="25"/>
      <c r="CT198" s="37"/>
      <c r="CU198" s="10">
        <v>2</v>
      </c>
      <c r="CV198" s="11"/>
      <c r="CW198" s="61">
        <f t="shared" si="3111"/>
        <v>575</v>
      </c>
      <c r="CX198" s="61">
        <v>44</v>
      </c>
      <c r="CY198" s="11">
        <v>292</v>
      </c>
      <c r="CZ198" s="12">
        <f t="shared" si="3051"/>
        <v>0.54086956521739127</v>
      </c>
      <c r="DA198" s="11">
        <v>19</v>
      </c>
      <c r="DB198" s="12">
        <f t="shared" si="3052"/>
        <v>6.1093247588424437E-2</v>
      </c>
      <c r="DC198" s="13"/>
      <c r="DD198" s="13"/>
      <c r="DE198" s="25"/>
      <c r="DF198" s="37"/>
      <c r="DG198" s="10"/>
      <c r="DH198" s="11"/>
      <c r="DI198" s="61">
        <f t="shared" si="3113"/>
        <v>589</v>
      </c>
      <c r="DJ198" s="61">
        <v>45</v>
      </c>
      <c r="DK198" s="11">
        <v>314</v>
      </c>
      <c r="DL198" s="12">
        <f t="shared" si="3053"/>
        <v>0.57724957555178269</v>
      </c>
      <c r="DM198" s="11">
        <v>26</v>
      </c>
      <c r="DN198" s="12">
        <f t="shared" si="3054"/>
        <v>7.6470588235294124E-2</v>
      </c>
      <c r="DO198" s="13"/>
      <c r="DP198" s="13"/>
      <c r="DQ198" s="25"/>
      <c r="DR198" s="37"/>
      <c r="DS198" s="10">
        <v>1</v>
      </c>
      <c r="DT198" s="11"/>
      <c r="DU198" s="61">
        <f t="shared" si="3115"/>
        <v>143</v>
      </c>
      <c r="DV198" s="61">
        <v>11</v>
      </c>
      <c r="DW198" s="11">
        <v>67</v>
      </c>
      <c r="DX198" s="12">
        <f t="shared" si="3055"/>
        <v>0.49650349650349651</v>
      </c>
      <c r="DY198" s="11">
        <v>4</v>
      </c>
      <c r="DZ198" s="12">
        <f t="shared" si="3056"/>
        <v>5.6338028169014086E-2</v>
      </c>
      <c r="EA198" s="13"/>
      <c r="EB198" s="13"/>
      <c r="EC198" s="25"/>
      <c r="ED198" s="37"/>
      <c r="EE198" s="10"/>
      <c r="EF198" s="11"/>
      <c r="EG198" s="61">
        <f t="shared" si="3117"/>
        <v>592</v>
      </c>
      <c r="EH198" s="61">
        <v>45</v>
      </c>
      <c r="EI198" s="11">
        <v>320</v>
      </c>
      <c r="EJ198" s="12">
        <f t="shared" si="3057"/>
        <v>0.56756756756756754</v>
      </c>
      <c r="EK198" s="11">
        <v>16</v>
      </c>
      <c r="EL198" s="12">
        <f t="shared" si="3058"/>
        <v>4.7619047619047616E-2</v>
      </c>
      <c r="EM198" s="13"/>
      <c r="EN198" s="13"/>
      <c r="EO198" s="25"/>
      <c r="EP198" s="37"/>
      <c r="EQ198" s="10">
        <v>1</v>
      </c>
      <c r="ER198" s="11"/>
      <c r="ES198" s="61">
        <f t="shared" si="3119"/>
        <v>579</v>
      </c>
      <c r="ET198" s="61">
        <v>44</v>
      </c>
      <c r="EU198" s="11">
        <v>317</v>
      </c>
      <c r="EV198" s="12">
        <f t="shared" si="3059"/>
        <v>0.57685664939550951</v>
      </c>
      <c r="EW198" s="11">
        <v>17</v>
      </c>
      <c r="EX198" s="12">
        <f t="shared" si="3060"/>
        <v>5.089820359281437E-2</v>
      </c>
      <c r="EY198" s="13"/>
      <c r="EZ198" s="13"/>
      <c r="FA198" s="25"/>
      <c r="FB198" s="37"/>
      <c r="FC198" s="10">
        <v>2</v>
      </c>
      <c r="FD198" s="11"/>
      <c r="FE198" s="61">
        <f t="shared" si="3121"/>
        <v>576</v>
      </c>
      <c r="FF198" s="61">
        <v>44</v>
      </c>
      <c r="FG198" s="11">
        <v>325</v>
      </c>
      <c r="FH198" s="12">
        <f t="shared" si="3061"/>
        <v>0.60416666666666663</v>
      </c>
      <c r="FI198" s="11">
        <v>23</v>
      </c>
      <c r="FJ198" s="12">
        <f t="shared" si="3062"/>
        <v>6.6091954022988508E-2</v>
      </c>
      <c r="FK198" s="13"/>
      <c r="FL198" s="13"/>
      <c r="FM198" s="25"/>
      <c r="FN198" s="37"/>
      <c r="FO198" s="10"/>
      <c r="FP198" s="11"/>
      <c r="FQ198" s="61">
        <f t="shared" si="3123"/>
        <v>589</v>
      </c>
      <c r="FR198" s="61">
        <v>48</v>
      </c>
      <c r="FS198" s="11">
        <v>318</v>
      </c>
      <c r="FT198" s="12">
        <f t="shared" si="3063"/>
        <v>0.5857385398981324</v>
      </c>
      <c r="FU198" s="11">
        <v>27</v>
      </c>
      <c r="FV198" s="12">
        <f t="shared" si="3064"/>
        <v>7.8260869565217397E-2</v>
      </c>
      <c r="FW198" s="13"/>
      <c r="FX198" s="13"/>
      <c r="FY198" s="25"/>
      <c r="FZ198" s="37"/>
      <c r="GA198" s="10"/>
      <c r="GB198" s="11"/>
      <c r="GC198" s="61">
        <f t="shared" si="3125"/>
        <v>598</v>
      </c>
      <c r="GD198" s="61">
        <v>49</v>
      </c>
      <c r="GE198" s="11">
        <v>323</v>
      </c>
      <c r="GF198" s="12">
        <f t="shared" si="3065"/>
        <v>0.58695652173913049</v>
      </c>
      <c r="GG198" s="11">
        <v>28</v>
      </c>
      <c r="GH198" s="12">
        <f t="shared" si="3066"/>
        <v>7.9772079772079771E-2</v>
      </c>
      <c r="GI198" s="13"/>
      <c r="GJ198" s="13"/>
      <c r="GK198" s="25"/>
      <c r="GL198" s="37"/>
      <c r="GM198" s="10"/>
      <c r="GN198" s="11"/>
      <c r="GO198" s="61">
        <f t="shared" si="3127"/>
        <v>602</v>
      </c>
      <c r="GP198" s="61">
        <v>49</v>
      </c>
      <c r="GQ198" s="11">
        <v>323</v>
      </c>
      <c r="GR198" s="12">
        <f t="shared" si="3067"/>
        <v>0.5714285714285714</v>
      </c>
      <c r="GS198" s="11">
        <v>21</v>
      </c>
      <c r="GT198" s="12">
        <f t="shared" si="3068"/>
        <v>6.1046511627906974E-2</v>
      </c>
      <c r="GU198" s="13"/>
      <c r="GV198" s="13"/>
      <c r="GW198" s="25"/>
      <c r="GX198" s="37"/>
      <c r="GY198" s="10">
        <v>2</v>
      </c>
      <c r="GZ198" s="11"/>
      <c r="HA198" s="61">
        <f t="shared" si="3129"/>
        <v>66</v>
      </c>
      <c r="HB198" s="61">
        <f t="shared" si="3130"/>
        <v>9</v>
      </c>
      <c r="HC198" s="11">
        <v>43</v>
      </c>
      <c r="HD198" s="12">
        <f t="shared" si="3069"/>
        <v>0.81818181818181823</v>
      </c>
      <c r="HE198" s="11">
        <v>11</v>
      </c>
      <c r="HF198" s="12">
        <f t="shared" si="3070"/>
        <v>0.20370370370370369</v>
      </c>
      <c r="HG198" s="13"/>
      <c r="HH198" s="13"/>
      <c r="HI198" s="25"/>
      <c r="HJ198" s="37"/>
      <c r="HK198" s="10"/>
      <c r="HL198" s="11"/>
      <c r="HM198" s="61">
        <f t="shared" si="3131"/>
        <v>606</v>
      </c>
      <c r="HN198" s="61">
        <v>50</v>
      </c>
      <c r="HO198" s="11">
        <v>325</v>
      </c>
      <c r="HP198" s="12">
        <f t="shared" si="3071"/>
        <v>0.5726072607260726</v>
      </c>
      <c r="HQ198" s="11">
        <v>22</v>
      </c>
      <c r="HR198" s="12">
        <f t="shared" si="3072"/>
        <v>6.3400576368876083E-2</v>
      </c>
      <c r="HS198" s="13"/>
      <c r="HT198" s="13"/>
      <c r="HU198" s="25"/>
      <c r="HV198" s="37"/>
      <c r="HW198" s="10"/>
      <c r="HX198" s="11"/>
      <c r="HY198" s="61">
        <f t="shared" si="3133"/>
        <v>597</v>
      </c>
      <c r="HZ198" s="61">
        <v>49</v>
      </c>
      <c r="IA198" s="11">
        <v>316</v>
      </c>
      <c r="IB198" s="12">
        <f t="shared" si="3073"/>
        <v>0.57286432160804024</v>
      </c>
      <c r="IC198" s="11">
        <v>26</v>
      </c>
      <c r="ID198" s="12">
        <f t="shared" si="3074"/>
        <v>7.6023391812865493E-2</v>
      </c>
      <c r="IE198" s="13"/>
      <c r="IF198" s="13"/>
      <c r="IG198" s="25"/>
      <c r="IH198" s="37"/>
      <c r="II198" s="10">
        <v>1</v>
      </c>
      <c r="IJ198" s="11"/>
      <c r="IK198" s="61">
        <f t="shared" si="3135"/>
        <v>599</v>
      </c>
      <c r="IL198" s="61">
        <v>48</v>
      </c>
      <c r="IM198" s="11">
        <v>321</v>
      </c>
      <c r="IN198" s="12">
        <f t="shared" si="3075"/>
        <v>0.59265442404006674</v>
      </c>
      <c r="IO198" s="11">
        <v>34</v>
      </c>
      <c r="IP198" s="12">
        <f t="shared" si="3076"/>
        <v>9.5774647887323941E-2</v>
      </c>
      <c r="IQ198" s="13"/>
      <c r="IR198" s="13"/>
      <c r="IS198" s="25"/>
      <c r="IT198" s="37"/>
      <c r="IU198" s="10"/>
      <c r="IV198" s="11"/>
      <c r="IW198" s="61">
        <f t="shared" si="3137"/>
        <v>0</v>
      </c>
      <c r="IX198" s="61">
        <v>96</v>
      </c>
      <c r="IY198" s="11"/>
      <c r="IZ198" s="12" t="e">
        <f t="shared" si="3077"/>
        <v>#DIV/0!</v>
      </c>
      <c r="JA198" s="11"/>
      <c r="JB198" s="12" t="e">
        <f t="shared" si="3078"/>
        <v>#DIV/0!</v>
      </c>
      <c r="JC198" s="13"/>
      <c r="JD198" s="13"/>
      <c r="JE198" s="25"/>
      <c r="JF198" s="37"/>
      <c r="JG198" s="10">
        <f t="shared" si="3079"/>
        <v>11</v>
      </c>
      <c r="JH198" s="14">
        <f t="shared" si="3080"/>
        <v>0</v>
      </c>
      <c r="JI198" s="373">
        <f t="shared" si="3081"/>
        <v>10940</v>
      </c>
      <c r="JJ198" s="11">
        <f t="shared" si="2847"/>
        <v>981</v>
      </c>
      <c r="JK198" s="11">
        <f t="shared" si="3082"/>
        <v>6385</v>
      </c>
      <c r="JL198" s="79">
        <f t="shared" si="3083"/>
        <v>0.5836380255941499</v>
      </c>
      <c r="JM198" s="15">
        <f t="shared" si="3084"/>
        <v>452</v>
      </c>
      <c r="JN198" s="12">
        <f t="shared" si="3085"/>
        <v>7.0790916209866869E-2</v>
      </c>
      <c r="JO198" s="16">
        <v>65.5</v>
      </c>
      <c r="JP198" s="17">
        <v>6089</v>
      </c>
      <c r="JQ198" s="16">
        <f t="shared" si="2245"/>
        <v>95.364134690681283</v>
      </c>
      <c r="JR198" s="16">
        <v>238</v>
      </c>
      <c r="JS198" s="369">
        <f t="shared" ref="JS198:JS261" si="3155">JR198/JM198</f>
        <v>0.52654867256637172</v>
      </c>
      <c r="JT198" s="23"/>
      <c r="JU198" s="399"/>
      <c r="JV198" s="404">
        <f t="shared" si="3087"/>
        <v>0.59961685823754785</v>
      </c>
      <c r="JW198" s="401">
        <f t="shared" si="3088"/>
        <v>0.56654725819785068</v>
      </c>
      <c r="JX198" s="406">
        <f t="shared" si="3089"/>
        <v>0.58463221219578887</v>
      </c>
      <c r="JY198" s="743"/>
      <c r="JZ198" s="690"/>
      <c r="KA198" s="746"/>
      <c r="KB198" s="718">
        <f t="shared" ref="KB198" si="3156">SUM(E191,Q191,AC191,AO191,BA191,BM191,BY191)</f>
        <v>3664</v>
      </c>
      <c r="KC198" s="714"/>
      <c r="KD198" s="714">
        <f t="shared" ref="KD198" si="3157">SUM(CK191,CW191,DI191,DU191,EG191,ES191,FE191)</f>
        <v>3652</v>
      </c>
      <c r="KE198" s="714"/>
      <c r="KF198" s="714">
        <f t="shared" ref="KF198" si="3158">SUM(FQ191,GC191,GO191,HA191,HM191,HY191,IK191)</f>
        <v>3674</v>
      </c>
      <c r="KG198" s="759"/>
      <c r="KH198" s="761" t="s">
        <v>65</v>
      </c>
      <c r="KI198" s="67">
        <f t="shared" si="3096"/>
        <v>2</v>
      </c>
      <c r="KJ198" s="430">
        <f t="shared" ref="KJ198" si="3159">KI198/KB198</f>
        <v>5.4585152838427945E-4</v>
      </c>
      <c r="KK198" s="67">
        <f t="shared" si="3098"/>
        <v>6</v>
      </c>
      <c r="KL198" s="425">
        <f t="shared" ref="KL198" si="3160">KK198/KD198</f>
        <v>1.6429353778751369E-3</v>
      </c>
      <c r="KM198" s="67">
        <f t="shared" si="3100"/>
        <v>3</v>
      </c>
      <c r="KN198" s="425">
        <f>KM198/KF198</f>
        <v>8.1654872074033748E-4</v>
      </c>
    </row>
    <row r="199" spans="1:300" ht="19.5" thickBot="1" x14ac:dyDescent="0.3">
      <c r="A199" s="734"/>
      <c r="B199" s="436">
        <f t="shared" si="3101"/>
        <v>45748</v>
      </c>
      <c r="C199" s="10"/>
      <c r="D199" s="11"/>
      <c r="E199" s="61">
        <f t="shared" ref="E199" si="3161">E198-C199</f>
        <v>589</v>
      </c>
      <c r="F199" s="61">
        <f t="shared" ref="F199" si="3162">F198-D199</f>
        <v>49</v>
      </c>
      <c r="G199" s="11">
        <v>336</v>
      </c>
      <c r="H199" s="12">
        <f t="shared" ref="H199" si="3163">((G199+I199)/E199)</f>
        <v>0.61629881154499155</v>
      </c>
      <c r="I199" s="11">
        <v>27</v>
      </c>
      <c r="J199" s="12">
        <f t="shared" ref="J199" si="3164">I199/(G199+I199)</f>
        <v>7.43801652892562E-2</v>
      </c>
      <c r="K199" s="13"/>
      <c r="L199" s="13"/>
      <c r="M199" s="25"/>
      <c r="N199" s="37"/>
      <c r="O199" s="10"/>
      <c r="P199" s="11"/>
      <c r="Q199" s="61">
        <f t="shared" ref="Q199" si="3165">Q198-O199</f>
        <v>593</v>
      </c>
      <c r="R199" s="61">
        <f t="shared" ref="R199" si="3166">R198-P199</f>
        <v>50</v>
      </c>
      <c r="S199" s="11">
        <v>345</v>
      </c>
      <c r="T199" s="12">
        <f t="shared" ref="T199" si="3167">((S199+U199)/Q199)</f>
        <v>0.63743676222596968</v>
      </c>
      <c r="U199" s="11">
        <v>33</v>
      </c>
      <c r="V199" s="12">
        <f t="shared" ref="V199" si="3168">U199/(S199+U199)</f>
        <v>8.7301587301587297E-2</v>
      </c>
      <c r="W199" s="13"/>
      <c r="X199" s="13"/>
      <c r="Y199" s="25"/>
      <c r="Z199" s="37"/>
      <c r="AA199" s="10"/>
      <c r="AB199" s="11"/>
      <c r="AC199" s="61">
        <f t="shared" ref="AC199" si="3169">AC198-AA199</f>
        <v>592</v>
      </c>
      <c r="AD199" s="61">
        <f t="shared" ref="AD199" si="3170">AD198-AB199</f>
        <v>50</v>
      </c>
      <c r="AE199" s="11">
        <v>325</v>
      </c>
      <c r="AF199" s="12">
        <f t="shared" ref="AF199" si="3171">((AE199+AG199)/AC199)</f>
        <v>0.6182432432432432</v>
      </c>
      <c r="AG199" s="11">
        <v>41</v>
      </c>
      <c r="AH199" s="12">
        <f t="shared" ref="AH199" si="3172">AG199/(AE199+AG199)</f>
        <v>0.11202185792349727</v>
      </c>
      <c r="AI199" s="13"/>
      <c r="AJ199" s="13"/>
      <c r="AK199" s="25"/>
      <c r="AL199" s="37"/>
      <c r="AM199" s="10"/>
      <c r="AN199" s="11"/>
      <c r="AO199" s="61">
        <f t="shared" ref="AO199" si="3173">AO198-AM199</f>
        <v>118</v>
      </c>
      <c r="AP199" s="61">
        <f t="shared" ref="AP199" si="3174">AP198-AN199</f>
        <v>10</v>
      </c>
      <c r="AQ199" s="11">
        <v>64</v>
      </c>
      <c r="AR199" s="12">
        <f t="shared" ref="AR199" si="3175">((AQ199+AS199)/AO199)</f>
        <v>0.61864406779661019</v>
      </c>
      <c r="AS199" s="11">
        <v>9</v>
      </c>
      <c r="AT199" s="12">
        <f t="shared" ref="AT199" si="3176">AS199/(AQ199+AS199)</f>
        <v>0.12328767123287671</v>
      </c>
      <c r="AU199" s="13"/>
      <c r="AV199" s="13"/>
      <c r="AW199" s="25"/>
      <c r="AX199" s="37"/>
      <c r="AY199" s="10"/>
      <c r="AZ199" s="11"/>
      <c r="BA199" s="61">
        <f t="shared" ref="BA199" si="3177">BA198-AY199</f>
        <v>587</v>
      </c>
      <c r="BB199" s="61">
        <f t="shared" ref="BB199" si="3178">BB198-AZ199</f>
        <v>50</v>
      </c>
      <c r="BC199" s="11">
        <v>330</v>
      </c>
      <c r="BD199" s="12">
        <f t="shared" ref="BD199" si="3179">((BC199+BE199)/BA199)</f>
        <v>0.61839863713798982</v>
      </c>
      <c r="BE199" s="11">
        <v>33</v>
      </c>
      <c r="BF199" s="12">
        <f t="shared" ref="BF199" si="3180">BE199/(BC199+BE199)</f>
        <v>9.0909090909090912E-2</v>
      </c>
      <c r="BG199" s="13"/>
      <c r="BH199" s="13"/>
      <c r="BI199" s="25"/>
      <c r="BJ199" s="37"/>
      <c r="BK199" s="10">
        <v>1</v>
      </c>
      <c r="BL199" s="11"/>
      <c r="BM199" s="61">
        <f t="shared" ref="BM199" si="3181">BM198-BK199</f>
        <v>588</v>
      </c>
      <c r="BN199" s="61">
        <f t="shared" ref="BN199" si="3182">BN198-BL199</f>
        <v>49</v>
      </c>
      <c r="BO199" s="11">
        <v>319</v>
      </c>
      <c r="BP199" s="12">
        <f t="shared" ref="BP199" si="3183">((BO199+BQ199)/BM199)</f>
        <v>0.5731292517006803</v>
      </c>
      <c r="BQ199" s="11">
        <v>18</v>
      </c>
      <c r="BR199" s="12">
        <f t="shared" ref="BR199" si="3184">BQ199/(BO199+BQ199)</f>
        <v>5.3412462908011868E-2</v>
      </c>
      <c r="BS199" s="13"/>
      <c r="BT199" s="13"/>
      <c r="BU199" s="25"/>
      <c r="BV199" s="37"/>
      <c r="BW199" s="10"/>
      <c r="BX199" s="11"/>
      <c r="BY199" s="61">
        <f t="shared" ref="BY199" si="3185">BY198-BW199</f>
        <v>586</v>
      </c>
      <c r="BZ199" s="61">
        <f t="shared" ref="BZ199" si="3186">BZ198-BX199</f>
        <v>49</v>
      </c>
      <c r="CA199" s="11">
        <v>291</v>
      </c>
      <c r="CB199" s="12">
        <f t="shared" ref="CB199" si="3187">((CA199+CC199)/BY199)</f>
        <v>0.54778156996587035</v>
      </c>
      <c r="CC199" s="11">
        <v>30</v>
      </c>
      <c r="CD199" s="12">
        <f t="shared" ref="CD199" si="3188">CC199/(CA199+CC199)</f>
        <v>9.3457943925233641E-2</v>
      </c>
      <c r="CE199" s="13"/>
      <c r="CF199" s="13"/>
      <c r="CG199" s="25"/>
      <c r="CH199" s="37"/>
      <c r="CI199" s="10"/>
      <c r="CJ199" s="11"/>
      <c r="CK199" s="61">
        <f t="shared" ref="CK199" si="3189">CK198-CI199</f>
        <v>575</v>
      </c>
      <c r="CL199" s="61">
        <f t="shared" ref="CL199" si="3190">CL198-CJ199</f>
        <v>43</v>
      </c>
      <c r="CM199" s="11">
        <v>279</v>
      </c>
      <c r="CN199" s="12">
        <f t="shared" ref="CN199" si="3191">((CM199+CO199)/CK199)</f>
        <v>0.52173913043478259</v>
      </c>
      <c r="CO199" s="11">
        <v>21</v>
      </c>
      <c r="CP199" s="12">
        <f t="shared" ref="CP199" si="3192">CO199/(CM199+CO199)</f>
        <v>7.0000000000000007E-2</v>
      </c>
      <c r="CQ199" s="13"/>
      <c r="CR199" s="13"/>
      <c r="CS199" s="25"/>
      <c r="CT199" s="37"/>
      <c r="CU199" s="10"/>
      <c r="CV199" s="11"/>
      <c r="CW199" s="61">
        <f t="shared" ref="CW199" si="3193">CW198-CU199</f>
        <v>575</v>
      </c>
      <c r="CX199" s="61">
        <f t="shared" ref="CX199" si="3194">CX198-CV199</f>
        <v>44</v>
      </c>
      <c r="CY199" s="11">
        <v>256</v>
      </c>
      <c r="CZ199" s="12">
        <f t="shared" ref="CZ199" si="3195">((CY199+DA199)/CW199)</f>
        <v>0.48</v>
      </c>
      <c r="DA199" s="11">
        <v>20</v>
      </c>
      <c r="DB199" s="12">
        <f t="shared" ref="DB199" si="3196">DA199/(CY199+DA199)</f>
        <v>7.2463768115942032E-2</v>
      </c>
      <c r="DC199" s="13"/>
      <c r="DD199" s="13"/>
      <c r="DE199" s="25"/>
      <c r="DF199" s="37"/>
      <c r="DG199" s="10"/>
      <c r="DH199" s="11"/>
      <c r="DI199" s="61">
        <f t="shared" ref="DI199" si="3197">DI198-DG199</f>
        <v>589</v>
      </c>
      <c r="DJ199" s="61">
        <f t="shared" ref="DJ199" si="3198">DJ198-DH199</f>
        <v>45</v>
      </c>
      <c r="DK199" s="11">
        <v>286</v>
      </c>
      <c r="DL199" s="12">
        <f t="shared" ref="DL199" si="3199">((DK199+DM199)/DI199)</f>
        <v>0.52631578947368418</v>
      </c>
      <c r="DM199" s="11">
        <v>24</v>
      </c>
      <c r="DN199" s="12">
        <f t="shared" ref="DN199" si="3200">DM199/(DK199+DM199)</f>
        <v>7.7419354838709681E-2</v>
      </c>
      <c r="DO199" s="13"/>
      <c r="DP199" s="13"/>
      <c r="DQ199" s="25"/>
      <c r="DR199" s="37"/>
      <c r="DS199" s="10">
        <v>1</v>
      </c>
      <c r="DT199" s="11"/>
      <c r="DU199" s="61">
        <f t="shared" ref="DU199" si="3201">DU198-DS199</f>
        <v>142</v>
      </c>
      <c r="DV199" s="61">
        <f t="shared" ref="DV199" si="3202">DV198-DT199</f>
        <v>11</v>
      </c>
      <c r="DW199" s="11">
        <v>61</v>
      </c>
      <c r="DX199" s="12">
        <f t="shared" ref="DX199" si="3203">((DW199+DY199)/DU199)</f>
        <v>0.47183098591549294</v>
      </c>
      <c r="DY199" s="11">
        <v>6</v>
      </c>
      <c r="DZ199" s="12">
        <f t="shared" ref="DZ199" si="3204">DY199/(DW199+DY199)</f>
        <v>8.9552238805970144E-2</v>
      </c>
      <c r="EA199" s="13"/>
      <c r="EB199" s="13"/>
      <c r="EC199" s="25"/>
      <c r="ED199" s="37"/>
      <c r="EE199" s="10"/>
      <c r="EF199" s="11"/>
      <c r="EG199" s="61">
        <f t="shared" ref="EG199" si="3205">EG198-EE199</f>
        <v>592</v>
      </c>
      <c r="EH199" s="61">
        <f t="shared" ref="EH199" si="3206">EH198-EF199</f>
        <v>45</v>
      </c>
      <c r="EI199" s="11">
        <v>289</v>
      </c>
      <c r="EJ199" s="12">
        <f t="shared" ref="EJ199" si="3207">((EI199+EK199)/EG199)</f>
        <v>0.53040540540540537</v>
      </c>
      <c r="EK199" s="11">
        <v>25</v>
      </c>
      <c r="EL199" s="12">
        <f t="shared" ref="EL199" si="3208">EK199/(EI199+EK199)</f>
        <v>7.9617834394904455E-2</v>
      </c>
      <c r="EM199" s="13"/>
      <c r="EN199" s="13"/>
      <c r="EO199" s="25"/>
      <c r="EP199" s="37"/>
      <c r="EQ199" s="10"/>
      <c r="ER199" s="11"/>
      <c r="ES199" s="61">
        <f t="shared" ref="ES199" si="3209">ES198-EQ199</f>
        <v>579</v>
      </c>
      <c r="ET199" s="61">
        <f t="shared" ref="ET199" si="3210">ET198-ER199</f>
        <v>44</v>
      </c>
      <c r="EU199" s="11">
        <v>317</v>
      </c>
      <c r="EV199" s="12">
        <f t="shared" ref="EV199" si="3211">((EU199+EW199)/ES199)</f>
        <v>0.57340241796200342</v>
      </c>
      <c r="EW199" s="11">
        <v>15</v>
      </c>
      <c r="EX199" s="12">
        <f t="shared" ref="EX199" si="3212">EW199/(EU199+EW199)</f>
        <v>4.5180722891566265E-2</v>
      </c>
      <c r="EY199" s="13"/>
      <c r="EZ199" s="13"/>
      <c r="FA199" s="25"/>
      <c r="FB199" s="37"/>
      <c r="FC199" s="10"/>
      <c r="FD199" s="11"/>
      <c r="FE199" s="61">
        <f t="shared" ref="FE199" si="3213">FE198-FC199</f>
        <v>576</v>
      </c>
      <c r="FF199" s="61">
        <f t="shared" ref="FF199" si="3214">FF198-FD199</f>
        <v>44</v>
      </c>
      <c r="FG199" s="11">
        <v>282</v>
      </c>
      <c r="FH199" s="12">
        <f t="shared" ref="FH199" si="3215">((FG199+FI199)/FE199)</f>
        <v>0.52777777777777779</v>
      </c>
      <c r="FI199" s="11">
        <v>22</v>
      </c>
      <c r="FJ199" s="12">
        <f t="shared" ref="FJ199" si="3216">FI199/(FG199+FI199)</f>
        <v>7.2368421052631582E-2</v>
      </c>
      <c r="FK199" s="13"/>
      <c r="FL199" s="13"/>
      <c r="FM199" s="25"/>
      <c r="FN199" s="37"/>
      <c r="FO199" s="10"/>
      <c r="FP199" s="11"/>
      <c r="FQ199" s="61">
        <f>FQ198-FO199-6</f>
        <v>583</v>
      </c>
      <c r="FR199" s="61">
        <f t="shared" ref="FR199" si="3217">FR198-FP199</f>
        <v>48</v>
      </c>
      <c r="FS199" s="11">
        <v>322</v>
      </c>
      <c r="FT199" s="12">
        <f t="shared" ref="FT199" si="3218">((FS199+FU199)/FQ199)</f>
        <v>0.58662092624356776</v>
      </c>
      <c r="FU199" s="11">
        <v>20</v>
      </c>
      <c r="FV199" s="12">
        <f t="shared" ref="FV199" si="3219">FU199/(FS199+FU199)</f>
        <v>5.8479532163742687E-2</v>
      </c>
      <c r="FW199" s="13"/>
      <c r="FX199" s="13"/>
      <c r="FY199" s="25"/>
      <c r="FZ199" s="37"/>
      <c r="GA199" s="10"/>
      <c r="GB199" s="11"/>
      <c r="GC199" s="61">
        <f>GC198-GA199-11</f>
        <v>587</v>
      </c>
      <c r="GD199" s="61">
        <f t="shared" ref="GD199" si="3220">GD198-GB199</f>
        <v>49</v>
      </c>
      <c r="GE199" s="11">
        <v>334</v>
      </c>
      <c r="GF199" s="12">
        <f t="shared" ref="GF199" si="3221">((GE199+GG199)/GC199)</f>
        <v>0.60988074957410565</v>
      </c>
      <c r="GG199" s="11">
        <v>24</v>
      </c>
      <c r="GH199" s="12">
        <f t="shared" ref="GH199" si="3222">GG199/(GE199+GG199)</f>
        <v>6.7039106145251395E-2</v>
      </c>
      <c r="GI199" s="13"/>
      <c r="GJ199" s="13"/>
      <c r="GK199" s="25"/>
      <c r="GL199" s="37"/>
      <c r="GM199" s="10"/>
      <c r="GN199" s="11"/>
      <c r="GO199" s="61">
        <f>GO198-GM199-5</f>
        <v>597</v>
      </c>
      <c r="GP199" s="61">
        <f t="shared" ref="GP199" si="3223">GP198-GN199</f>
        <v>49</v>
      </c>
      <c r="GQ199" s="11">
        <v>324</v>
      </c>
      <c r="GR199" s="12">
        <f t="shared" ref="GR199" si="3224">((GQ199+GS199)/GO199)</f>
        <v>0.57286432160804024</v>
      </c>
      <c r="GS199" s="11">
        <v>18</v>
      </c>
      <c r="GT199" s="12">
        <f t="shared" ref="GT199" si="3225">GS199/(GQ199+GS199)</f>
        <v>5.2631578947368418E-2</v>
      </c>
      <c r="GU199" s="13"/>
      <c r="GV199" s="13"/>
      <c r="GW199" s="25"/>
      <c r="GX199" s="37"/>
      <c r="GY199" s="10">
        <v>2</v>
      </c>
      <c r="GZ199" s="11"/>
      <c r="HA199" s="61">
        <f>HA198-GY199+40</f>
        <v>104</v>
      </c>
      <c r="HB199" s="61">
        <f t="shared" ref="HB199" si="3226">HB198-GZ199</f>
        <v>9</v>
      </c>
      <c r="HC199" s="11">
        <v>33</v>
      </c>
      <c r="HD199" s="12">
        <f t="shared" ref="HD199" si="3227">((HC199+HE199)/HA199)</f>
        <v>0.39423076923076922</v>
      </c>
      <c r="HE199" s="11">
        <v>8</v>
      </c>
      <c r="HF199" s="12">
        <f t="shared" ref="HF199" si="3228">HE199/(HC199+HE199)</f>
        <v>0.1951219512195122</v>
      </c>
      <c r="HG199" s="13"/>
      <c r="HH199" s="13"/>
      <c r="HI199" s="25"/>
      <c r="HJ199" s="37"/>
      <c r="HK199" s="10"/>
      <c r="HL199" s="11"/>
      <c r="HM199" s="61">
        <f>HM198-HK199-6</f>
        <v>600</v>
      </c>
      <c r="HN199" s="61">
        <f t="shared" ref="HN199" si="3229">HN198-HL199</f>
        <v>50</v>
      </c>
      <c r="HO199" s="11">
        <v>339</v>
      </c>
      <c r="HP199" s="12">
        <f t="shared" ref="HP199" si="3230">((HO199+HQ199)/HM199)</f>
        <v>0.6</v>
      </c>
      <c r="HQ199" s="11">
        <v>21</v>
      </c>
      <c r="HR199" s="12">
        <f t="shared" ref="HR199" si="3231">HQ199/(HO199+HQ199)</f>
        <v>5.8333333333333334E-2</v>
      </c>
      <c r="HS199" s="13"/>
      <c r="HT199" s="13"/>
      <c r="HU199" s="25"/>
      <c r="HV199" s="37"/>
      <c r="HW199" s="10"/>
      <c r="HX199" s="11"/>
      <c r="HY199" s="61">
        <f>HY198-HW199-5</f>
        <v>592</v>
      </c>
      <c r="HZ199" s="61">
        <f t="shared" ref="HZ199" si="3232">HZ198-HX199</f>
        <v>49</v>
      </c>
      <c r="IA199" s="11">
        <v>313</v>
      </c>
      <c r="IB199" s="12">
        <f t="shared" ref="IB199" si="3233">((IA199+IC199)/HY199)</f>
        <v>0.5692567567567568</v>
      </c>
      <c r="IC199" s="11">
        <v>24</v>
      </c>
      <c r="ID199" s="12">
        <f t="shared" ref="ID199" si="3234">IC199/(IA199+IC199)</f>
        <v>7.1216617210682495E-2</v>
      </c>
      <c r="IE199" s="13"/>
      <c r="IF199" s="13"/>
      <c r="IG199" s="25"/>
      <c r="IH199" s="37"/>
      <c r="II199" s="10"/>
      <c r="IJ199" s="11"/>
      <c r="IK199" s="61">
        <f>IK198-II199-7</f>
        <v>592</v>
      </c>
      <c r="IL199" s="61">
        <f t="shared" si="3136"/>
        <v>48</v>
      </c>
      <c r="IM199" s="11">
        <v>305</v>
      </c>
      <c r="IN199" s="12">
        <f t="shared" si="3075"/>
        <v>0.55405405405405406</v>
      </c>
      <c r="IO199" s="11">
        <v>23</v>
      </c>
      <c r="IP199" s="12">
        <f t="shared" si="3076"/>
        <v>7.0121951219512202E-2</v>
      </c>
      <c r="IQ199" s="13"/>
      <c r="IR199" s="13"/>
      <c r="IS199" s="25"/>
      <c r="IT199" s="37"/>
      <c r="IU199" s="10"/>
      <c r="IV199" s="11"/>
      <c r="IW199" s="61">
        <f t="shared" si="3137"/>
        <v>0</v>
      </c>
      <c r="IX199" s="61">
        <f t="shared" si="3147"/>
        <v>96</v>
      </c>
      <c r="IY199" s="11"/>
      <c r="IZ199" s="12" t="e">
        <f t="shared" si="3077"/>
        <v>#DIV/0!</v>
      </c>
      <c r="JA199" s="11"/>
      <c r="JB199" s="12" t="e">
        <f t="shared" si="3078"/>
        <v>#DIV/0!</v>
      </c>
      <c r="JC199" s="13"/>
      <c r="JD199" s="13"/>
      <c r="JE199" s="25"/>
      <c r="JF199" s="37"/>
      <c r="JG199" s="10">
        <f t="shared" si="3079"/>
        <v>4</v>
      </c>
      <c r="JH199" s="14">
        <f t="shared" si="3080"/>
        <v>0</v>
      </c>
      <c r="JI199" s="373">
        <f t="shared" si="3081"/>
        <v>10936</v>
      </c>
      <c r="JJ199" s="11">
        <f t="shared" si="2847"/>
        <v>981</v>
      </c>
      <c r="JK199" s="11">
        <f t="shared" si="3082"/>
        <v>6212</v>
      </c>
      <c r="JL199" s="79">
        <f t="shared" si="3083"/>
        <v>0.56803218727139726</v>
      </c>
      <c r="JM199" s="15">
        <f t="shared" si="3084"/>
        <v>462</v>
      </c>
      <c r="JN199" s="12">
        <f t="shared" si="3085"/>
        <v>7.4372182871860912E-2</v>
      </c>
      <c r="JO199" s="16">
        <v>65.5</v>
      </c>
      <c r="JP199" s="17">
        <v>5871</v>
      </c>
      <c r="JQ199" s="16">
        <f t="shared" si="2245"/>
        <v>94.510624597553132</v>
      </c>
      <c r="JR199" s="16">
        <v>210</v>
      </c>
      <c r="JS199" s="369">
        <f t="shared" si="3155"/>
        <v>0.45454545454545453</v>
      </c>
      <c r="JT199" s="23"/>
      <c r="JU199" s="399"/>
      <c r="JV199" s="404">
        <f t="shared" si="3087"/>
        <v>0.60251847796331781</v>
      </c>
      <c r="JW199" s="401">
        <f t="shared" si="3088"/>
        <v>0.52453142227122385</v>
      </c>
      <c r="JX199" s="406">
        <f t="shared" si="3089"/>
        <v>0.57674418604651168</v>
      </c>
      <c r="JY199" s="743"/>
      <c r="JZ199" s="690"/>
      <c r="KA199" s="746"/>
      <c r="KB199" s="719"/>
      <c r="KC199" s="716"/>
      <c r="KD199" s="716"/>
      <c r="KE199" s="716"/>
      <c r="KF199" s="716"/>
      <c r="KG199" s="760"/>
      <c r="KH199" s="758"/>
      <c r="KI199" s="67">
        <f t="shared" si="3096"/>
        <v>1</v>
      </c>
      <c r="KJ199" s="430">
        <f t="shared" ref="KJ199" si="3235">KI199/KB198</f>
        <v>2.7292576419213972E-4</v>
      </c>
      <c r="KK199" s="67">
        <f t="shared" si="3098"/>
        <v>1</v>
      </c>
      <c r="KL199" s="425">
        <f t="shared" ref="KL199" si="3236">KK199/KD198</f>
        <v>2.7382256297918948E-4</v>
      </c>
      <c r="KM199" s="67">
        <f t="shared" si="3100"/>
        <v>2</v>
      </c>
      <c r="KN199" s="425">
        <f>KM199/KF198</f>
        <v>5.4436581382689172E-4</v>
      </c>
    </row>
    <row r="200" spans="1:300" ht="20.25" thickTop="1" thickBot="1" x14ac:dyDescent="0.3">
      <c r="A200" s="734"/>
      <c r="B200" s="436">
        <f t="shared" si="3101"/>
        <v>45749</v>
      </c>
      <c r="C200" s="10"/>
      <c r="D200" s="11"/>
      <c r="E200" s="61">
        <f t="shared" si="3102"/>
        <v>589</v>
      </c>
      <c r="F200" s="61">
        <f t="shared" si="3140"/>
        <v>49</v>
      </c>
      <c r="G200" s="11">
        <v>330</v>
      </c>
      <c r="H200" s="12">
        <f t="shared" si="3035"/>
        <v>0.59592529711375208</v>
      </c>
      <c r="I200" s="11">
        <v>21</v>
      </c>
      <c r="J200" s="12">
        <f t="shared" si="3036"/>
        <v>5.9829059829059832E-2</v>
      </c>
      <c r="K200" s="13"/>
      <c r="L200" s="11"/>
      <c r="M200" s="38"/>
      <c r="N200" s="39"/>
      <c r="O200" s="10"/>
      <c r="P200" s="11"/>
      <c r="Q200" s="61">
        <f t="shared" si="3103"/>
        <v>593</v>
      </c>
      <c r="R200" s="61">
        <f t="shared" si="3141"/>
        <v>50</v>
      </c>
      <c r="S200" s="11">
        <v>299</v>
      </c>
      <c r="T200" s="12">
        <f t="shared" si="3037"/>
        <v>0.54131534569983142</v>
      </c>
      <c r="U200" s="11">
        <v>22</v>
      </c>
      <c r="V200" s="12">
        <f t="shared" si="3038"/>
        <v>6.8535825545171333E-2</v>
      </c>
      <c r="W200" s="13"/>
      <c r="X200" s="11"/>
      <c r="Y200" s="38"/>
      <c r="Z200" s="39"/>
      <c r="AA200" s="10"/>
      <c r="AB200" s="11"/>
      <c r="AC200" s="61">
        <f t="shared" si="3104"/>
        <v>592</v>
      </c>
      <c r="AD200" s="61">
        <f t="shared" si="3142"/>
        <v>50</v>
      </c>
      <c r="AE200" s="11">
        <v>324</v>
      </c>
      <c r="AF200" s="12">
        <f t="shared" si="3039"/>
        <v>0.59966216216216217</v>
      </c>
      <c r="AG200" s="11">
        <v>31</v>
      </c>
      <c r="AH200" s="12">
        <f t="shared" si="3040"/>
        <v>8.7323943661971826E-2</v>
      </c>
      <c r="AI200" s="13"/>
      <c r="AJ200" s="11"/>
      <c r="AK200" s="38"/>
      <c r="AL200" s="39"/>
      <c r="AM200" s="10"/>
      <c r="AN200" s="11"/>
      <c r="AO200" s="61">
        <f t="shared" si="3105"/>
        <v>118</v>
      </c>
      <c r="AP200" s="61">
        <f t="shared" si="3143"/>
        <v>10</v>
      </c>
      <c r="AQ200" s="11">
        <v>54</v>
      </c>
      <c r="AR200" s="12">
        <f t="shared" si="3041"/>
        <v>0.49152542372881358</v>
      </c>
      <c r="AS200" s="11">
        <v>4</v>
      </c>
      <c r="AT200" s="12">
        <f t="shared" si="3042"/>
        <v>6.8965517241379309E-2</v>
      </c>
      <c r="AU200" s="13"/>
      <c r="AV200" s="11"/>
      <c r="AW200" s="38"/>
      <c r="AX200" s="39"/>
      <c r="AY200" s="10"/>
      <c r="AZ200" s="11"/>
      <c r="BA200" s="61">
        <f t="shared" si="3106"/>
        <v>587</v>
      </c>
      <c r="BB200" s="61">
        <f t="shared" si="3144"/>
        <v>50</v>
      </c>
      <c r="BC200" s="11">
        <v>321</v>
      </c>
      <c r="BD200" s="12">
        <f t="shared" si="3043"/>
        <v>0.58432708688245316</v>
      </c>
      <c r="BE200" s="11">
        <v>22</v>
      </c>
      <c r="BF200" s="12">
        <f t="shared" si="3044"/>
        <v>6.4139941690962099E-2</v>
      </c>
      <c r="BG200" s="13"/>
      <c r="BH200" s="11"/>
      <c r="BI200" s="38"/>
      <c r="BJ200" s="39"/>
      <c r="BK200" s="10"/>
      <c r="BL200" s="11"/>
      <c r="BM200" s="61">
        <f t="shared" si="3107"/>
        <v>588</v>
      </c>
      <c r="BN200" s="61">
        <f t="shared" si="3145"/>
        <v>49</v>
      </c>
      <c r="BO200" s="11">
        <v>335</v>
      </c>
      <c r="BP200" s="12">
        <f t="shared" si="3045"/>
        <v>0.59353741496598644</v>
      </c>
      <c r="BQ200" s="11">
        <v>14</v>
      </c>
      <c r="BR200" s="12">
        <f t="shared" si="3046"/>
        <v>4.0114613180515762E-2</v>
      </c>
      <c r="BS200" s="13"/>
      <c r="BT200" s="11"/>
      <c r="BU200" s="38"/>
      <c r="BV200" s="39"/>
      <c r="BW200" s="10"/>
      <c r="BX200" s="11"/>
      <c r="BY200" s="61">
        <f t="shared" si="3108"/>
        <v>586</v>
      </c>
      <c r="BZ200" s="61">
        <f t="shared" si="3146"/>
        <v>49</v>
      </c>
      <c r="CA200" s="11">
        <v>301</v>
      </c>
      <c r="CB200" s="12">
        <f t="shared" si="3047"/>
        <v>0.53412969283276446</v>
      </c>
      <c r="CC200" s="11">
        <v>12</v>
      </c>
      <c r="CD200" s="12">
        <f t="shared" si="3048"/>
        <v>3.8338658146964855E-2</v>
      </c>
      <c r="CE200" s="13"/>
      <c r="CF200" s="11"/>
      <c r="CG200" s="38"/>
      <c r="CH200" s="39"/>
      <c r="CI200" s="10"/>
      <c r="CJ200" s="11"/>
      <c r="CK200" s="61">
        <f t="shared" si="3109"/>
        <v>575</v>
      </c>
      <c r="CL200" s="61">
        <f t="shared" si="3110"/>
        <v>43</v>
      </c>
      <c r="CM200" s="11">
        <v>304</v>
      </c>
      <c r="CN200" s="12">
        <f t="shared" si="3049"/>
        <v>0.57739130434782604</v>
      </c>
      <c r="CO200" s="11">
        <v>28</v>
      </c>
      <c r="CP200" s="12">
        <f t="shared" si="3050"/>
        <v>8.4337349397590355E-2</v>
      </c>
      <c r="CQ200" s="13"/>
      <c r="CR200" s="11"/>
      <c r="CS200" s="38"/>
      <c r="CT200" s="39"/>
      <c r="CU200" s="10"/>
      <c r="CV200" s="11"/>
      <c r="CW200" s="61">
        <f t="shared" si="3111"/>
        <v>575</v>
      </c>
      <c r="CX200" s="61">
        <f t="shared" si="3112"/>
        <v>44</v>
      </c>
      <c r="CY200" s="11">
        <v>281</v>
      </c>
      <c r="CZ200" s="12">
        <f t="shared" si="3051"/>
        <v>0.53565217391304343</v>
      </c>
      <c r="DA200" s="11">
        <v>27</v>
      </c>
      <c r="DB200" s="12">
        <f t="shared" si="3052"/>
        <v>8.7662337662337664E-2</v>
      </c>
      <c r="DC200" s="13"/>
      <c r="DD200" s="11"/>
      <c r="DE200" s="38"/>
      <c r="DF200" s="39"/>
      <c r="DG200" s="10">
        <v>1</v>
      </c>
      <c r="DH200" s="11"/>
      <c r="DI200" s="61">
        <f t="shared" si="3113"/>
        <v>588</v>
      </c>
      <c r="DJ200" s="61">
        <f t="shared" si="3114"/>
        <v>45</v>
      </c>
      <c r="DK200" s="11">
        <v>311</v>
      </c>
      <c r="DL200" s="12">
        <f t="shared" si="3053"/>
        <v>0.55612244897959184</v>
      </c>
      <c r="DM200" s="11">
        <v>16</v>
      </c>
      <c r="DN200" s="12">
        <f t="shared" si="3054"/>
        <v>4.8929663608562692E-2</v>
      </c>
      <c r="DO200" s="13"/>
      <c r="DP200" s="11"/>
      <c r="DQ200" s="38"/>
      <c r="DR200" s="39"/>
      <c r="DS200" s="10"/>
      <c r="DT200" s="11"/>
      <c r="DU200" s="61">
        <f t="shared" si="3115"/>
        <v>142</v>
      </c>
      <c r="DV200" s="61">
        <f t="shared" si="3116"/>
        <v>11</v>
      </c>
      <c r="DW200" s="11">
        <v>70</v>
      </c>
      <c r="DX200" s="12">
        <f t="shared" si="3055"/>
        <v>0.52112676056338025</v>
      </c>
      <c r="DY200" s="11">
        <v>4</v>
      </c>
      <c r="DZ200" s="12">
        <f t="shared" si="3056"/>
        <v>5.4054054054054057E-2</v>
      </c>
      <c r="EA200" s="13"/>
      <c r="EB200" s="11"/>
      <c r="EC200" s="38"/>
      <c r="ED200" s="39"/>
      <c r="EE200" s="10"/>
      <c r="EF200" s="11"/>
      <c r="EG200" s="61">
        <f t="shared" si="3117"/>
        <v>592</v>
      </c>
      <c r="EH200" s="61">
        <f t="shared" si="3118"/>
        <v>45</v>
      </c>
      <c r="EI200" s="11">
        <v>328</v>
      </c>
      <c r="EJ200" s="12">
        <f t="shared" si="3057"/>
        <v>0.59628378378378377</v>
      </c>
      <c r="EK200" s="11">
        <v>25</v>
      </c>
      <c r="EL200" s="12">
        <f t="shared" si="3058"/>
        <v>7.0821529745042494E-2</v>
      </c>
      <c r="EM200" s="13"/>
      <c r="EN200" s="11"/>
      <c r="EO200" s="38"/>
      <c r="EP200" s="39"/>
      <c r="EQ200" s="10"/>
      <c r="ER200" s="11"/>
      <c r="ES200" s="61">
        <f t="shared" si="3119"/>
        <v>579</v>
      </c>
      <c r="ET200" s="61">
        <f t="shared" si="3120"/>
        <v>44</v>
      </c>
      <c r="EU200" s="11">
        <v>311</v>
      </c>
      <c r="EV200" s="12">
        <f t="shared" si="3059"/>
        <v>0.56994818652849744</v>
      </c>
      <c r="EW200" s="11">
        <v>19</v>
      </c>
      <c r="EX200" s="12">
        <f t="shared" si="3060"/>
        <v>5.7575757575757579E-2</v>
      </c>
      <c r="EY200" s="13"/>
      <c r="EZ200" s="11"/>
      <c r="FA200" s="38"/>
      <c r="FB200" s="39"/>
      <c r="FC200" s="10">
        <v>1</v>
      </c>
      <c r="FD200" s="11"/>
      <c r="FE200" s="61">
        <f t="shared" si="3121"/>
        <v>575</v>
      </c>
      <c r="FF200" s="61">
        <f t="shared" si="3122"/>
        <v>44</v>
      </c>
      <c r="FG200" s="11">
        <v>310</v>
      </c>
      <c r="FH200" s="12">
        <f t="shared" si="3061"/>
        <v>0.57217391304347831</v>
      </c>
      <c r="FI200" s="11">
        <v>19</v>
      </c>
      <c r="FJ200" s="12">
        <f t="shared" si="3062"/>
        <v>5.7750759878419454E-2</v>
      </c>
      <c r="FK200" s="13"/>
      <c r="FL200" s="11"/>
      <c r="FM200" s="38"/>
      <c r="FN200" s="39"/>
      <c r="FO200" s="10"/>
      <c r="FP200" s="11"/>
      <c r="FQ200" s="61">
        <f t="shared" si="3123"/>
        <v>583</v>
      </c>
      <c r="FR200" s="61">
        <f t="shared" ref="FR200" si="3237">FR199-FP200</f>
        <v>48</v>
      </c>
      <c r="FS200" s="11">
        <v>314</v>
      </c>
      <c r="FT200" s="12">
        <f t="shared" si="3063"/>
        <v>0.57975986277873071</v>
      </c>
      <c r="FU200" s="11">
        <v>24</v>
      </c>
      <c r="FV200" s="12">
        <f t="shared" si="3064"/>
        <v>7.1005917159763315E-2</v>
      </c>
      <c r="FW200" s="13"/>
      <c r="FX200" s="11"/>
      <c r="FY200" s="38"/>
      <c r="FZ200" s="39"/>
      <c r="GA200" s="10"/>
      <c r="GB200" s="11"/>
      <c r="GC200" s="61">
        <f t="shared" si="3125"/>
        <v>587</v>
      </c>
      <c r="GD200" s="61">
        <f t="shared" si="3126"/>
        <v>49</v>
      </c>
      <c r="GE200" s="11">
        <v>321</v>
      </c>
      <c r="GF200" s="12">
        <f t="shared" si="3065"/>
        <v>0.58432708688245316</v>
      </c>
      <c r="GG200" s="11">
        <v>22</v>
      </c>
      <c r="GH200" s="12">
        <f t="shared" si="3066"/>
        <v>6.4139941690962099E-2</v>
      </c>
      <c r="GI200" s="13"/>
      <c r="GJ200" s="11"/>
      <c r="GK200" s="38"/>
      <c r="GL200" s="39"/>
      <c r="GM200" s="10"/>
      <c r="GN200" s="11"/>
      <c r="GO200" s="61">
        <f t="shared" si="3127"/>
        <v>597</v>
      </c>
      <c r="GP200" s="61">
        <f t="shared" si="3128"/>
        <v>49</v>
      </c>
      <c r="GQ200" s="11">
        <v>335</v>
      </c>
      <c r="GR200" s="12">
        <f t="shared" si="3067"/>
        <v>0.59128978224455608</v>
      </c>
      <c r="GS200" s="11">
        <v>18</v>
      </c>
      <c r="GT200" s="12">
        <f t="shared" si="3068"/>
        <v>5.0991501416430593E-2</v>
      </c>
      <c r="GU200" s="13"/>
      <c r="GV200" s="11"/>
      <c r="GW200" s="38"/>
      <c r="GX200" s="39"/>
      <c r="GY200" s="10">
        <v>1</v>
      </c>
      <c r="GZ200" s="11"/>
      <c r="HA200" s="61">
        <f t="shared" si="3129"/>
        <v>103</v>
      </c>
      <c r="HB200" s="61">
        <f t="shared" si="3130"/>
        <v>9</v>
      </c>
      <c r="HC200" s="11">
        <v>40</v>
      </c>
      <c r="HD200" s="12">
        <f t="shared" si="3069"/>
        <v>0.47572815533980584</v>
      </c>
      <c r="HE200" s="11">
        <v>9</v>
      </c>
      <c r="HF200" s="12">
        <f t="shared" si="3070"/>
        <v>0.18367346938775511</v>
      </c>
      <c r="HG200" s="13"/>
      <c r="HH200" s="11"/>
      <c r="HI200" s="38"/>
      <c r="HJ200" s="39"/>
      <c r="HK200" s="10"/>
      <c r="HL200" s="11"/>
      <c r="HM200" s="61">
        <f t="shared" si="3131"/>
        <v>600</v>
      </c>
      <c r="HN200" s="61">
        <f t="shared" si="3132"/>
        <v>50</v>
      </c>
      <c r="HO200" s="11">
        <v>334</v>
      </c>
      <c r="HP200" s="12">
        <f t="shared" si="3071"/>
        <v>0.59499999999999997</v>
      </c>
      <c r="HQ200" s="11">
        <v>23</v>
      </c>
      <c r="HR200" s="12">
        <f t="shared" si="3072"/>
        <v>6.4425770308123242E-2</v>
      </c>
      <c r="HS200" s="13"/>
      <c r="HT200" s="11"/>
      <c r="HU200" s="38"/>
      <c r="HV200" s="39"/>
      <c r="HW200" s="10"/>
      <c r="HX200" s="11"/>
      <c r="HY200" s="61">
        <f t="shared" si="3133"/>
        <v>592</v>
      </c>
      <c r="HZ200" s="61">
        <f t="shared" ref="HZ200" si="3238">HZ199-HX200</f>
        <v>49</v>
      </c>
      <c r="IA200" s="11">
        <v>302</v>
      </c>
      <c r="IB200" s="12">
        <f t="shared" si="3073"/>
        <v>0.56081081081081086</v>
      </c>
      <c r="IC200" s="11">
        <v>30</v>
      </c>
      <c r="ID200" s="12">
        <f t="shared" si="3074"/>
        <v>9.036144578313253E-2</v>
      </c>
      <c r="IE200" s="13"/>
      <c r="IF200" s="11"/>
      <c r="IG200" s="38"/>
      <c r="IH200" s="39"/>
      <c r="II200" s="10"/>
      <c r="IJ200" s="11"/>
      <c r="IK200" s="61">
        <f t="shared" si="3135"/>
        <v>592</v>
      </c>
      <c r="IL200" s="61">
        <f t="shared" si="3136"/>
        <v>48</v>
      </c>
      <c r="IM200" s="11">
        <v>324</v>
      </c>
      <c r="IN200" s="12">
        <f t="shared" si="3075"/>
        <v>0.57770270270270274</v>
      </c>
      <c r="IO200" s="11">
        <v>18</v>
      </c>
      <c r="IP200" s="12">
        <f t="shared" si="3076"/>
        <v>5.2631578947368418E-2</v>
      </c>
      <c r="IQ200" s="13"/>
      <c r="IR200" s="11"/>
      <c r="IS200" s="38"/>
      <c r="IT200" s="39"/>
      <c r="IU200" s="10"/>
      <c r="IV200" s="11"/>
      <c r="IW200" s="61">
        <f t="shared" si="3137"/>
        <v>0</v>
      </c>
      <c r="IX200" s="61">
        <f t="shared" si="3147"/>
        <v>96</v>
      </c>
      <c r="IY200" s="11"/>
      <c r="IZ200" s="12" t="e">
        <f t="shared" si="3077"/>
        <v>#DIV/0!</v>
      </c>
      <c r="JA200" s="11"/>
      <c r="JB200" s="12" t="e">
        <f t="shared" si="3078"/>
        <v>#DIV/0!</v>
      </c>
      <c r="JC200" s="13"/>
      <c r="JD200" s="11"/>
      <c r="JE200" s="38"/>
      <c r="JF200" s="39"/>
      <c r="JG200" s="10">
        <f t="shared" si="3079"/>
        <v>3</v>
      </c>
      <c r="JH200" s="14">
        <f t="shared" si="3080"/>
        <v>0</v>
      </c>
      <c r="JI200" s="373">
        <f t="shared" si="3081"/>
        <v>10933</v>
      </c>
      <c r="JJ200" s="11">
        <f t="shared" si="2847"/>
        <v>981</v>
      </c>
      <c r="JK200" s="11">
        <f t="shared" si="3082"/>
        <v>6257</v>
      </c>
      <c r="JL200" s="79">
        <f t="shared" si="3083"/>
        <v>0.57230403365956284</v>
      </c>
      <c r="JM200" s="15">
        <f t="shared" si="3084"/>
        <v>408</v>
      </c>
      <c r="JN200" s="12">
        <f t="shared" si="3085"/>
        <v>6.5206968195620899E-2</v>
      </c>
      <c r="JO200" s="16">
        <v>65.5</v>
      </c>
      <c r="JP200" s="17">
        <v>5938</v>
      </c>
      <c r="JQ200" s="16">
        <f t="shared" si="2245"/>
        <v>94.90171008470513</v>
      </c>
      <c r="JR200" s="16">
        <v>199</v>
      </c>
      <c r="JS200" s="369">
        <f t="shared" si="3155"/>
        <v>0.48774509803921567</v>
      </c>
      <c r="JT200" s="23"/>
      <c r="JU200" s="399"/>
      <c r="JV200" s="404">
        <f t="shared" si="3087"/>
        <v>0.57213249384067888</v>
      </c>
      <c r="JW200" s="401">
        <f t="shared" si="3088"/>
        <v>0.56618863761720906</v>
      </c>
      <c r="JX200" s="406">
        <f t="shared" si="3089"/>
        <v>0.57854406130268199</v>
      </c>
      <c r="JY200" s="743"/>
      <c r="JZ200" s="690"/>
      <c r="KA200" s="746"/>
      <c r="KB200" s="718">
        <f t="shared" ref="KB200" si="3239">KB191+KB196</f>
        <v>292</v>
      </c>
      <c r="KC200" s="763">
        <f t="shared" ref="KC200" si="3240">KB200/$KB$10</f>
        <v>7.4017743979721162E-2</v>
      </c>
      <c r="KD200" s="714">
        <f t="shared" ref="KD200" si="3241">KD191+KD196</f>
        <v>316</v>
      </c>
      <c r="KE200" s="763">
        <f t="shared" ref="KE200" si="3242">KD200/$KD$10</f>
        <v>8.016235413495687E-2</v>
      </c>
      <c r="KF200" s="714">
        <f t="shared" ref="KF200" si="3243">KF191+KF196</f>
        <v>293</v>
      </c>
      <c r="KG200" s="770">
        <f t="shared" ref="KG200" si="3244">KF200/$KF$10</f>
        <v>7.4233595135545991E-2</v>
      </c>
      <c r="KH200" s="761" t="s">
        <v>144</v>
      </c>
      <c r="KI200" s="304">
        <f t="shared" si="3096"/>
        <v>0</v>
      </c>
      <c r="KJ200" s="431">
        <f t="shared" ref="KJ200" si="3245">KI200/KB198</f>
        <v>0</v>
      </c>
      <c r="KK200" s="304">
        <f t="shared" si="3098"/>
        <v>2</v>
      </c>
      <c r="KL200" s="422">
        <f t="shared" ref="KL200" si="3246">KK200/KD198</f>
        <v>5.4764512595837896E-4</v>
      </c>
      <c r="KM200" s="304">
        <f t="shared" si="3100"/>
        <v>1</v>
      </c>
      <c r="KN200" s="422">
        <f>KM200/KF198</f>
        <v>2.7218290691344586E-4</v>
      </c>
    </row>
    <row r="201" spans="1:300" ht="19.5" thickBot="1" x14ac:dyDescent="0.3">
      <c r="A201" s="734"/>
      <c r="B201" s="437"/>
      <c r="C201" s="26">
        <f>SUM(C194:C200)</f>
        <v>0</v>
      </c>
      <c r="D201" s="27">
        <f>SUM(D194:D200)</f>
        <v>0</v>
      </c>
      <c r="E201" s="27"/>
      <c r="F201" s="27"/>
      <c r="G201" s="27">
        <f>SUM(G194:G200)</f>
        <v>2225</v>
      </c>
      <c r="H201" s="28">
        <f>((G201+I201)/7)/E200</f>
        <v>0.58864904195973811</v>
      </c>
      <c r="I201" s="27">
        <f>SUM(I194:I200)</f>
        <v>202</v>
      </c>
      <c r="J201" s="28">
        <f>(I201/(I201+G201))</f>
        <v>8.3230325504738356E-2</v>
      </c>
      <c r="K201" s="27"/>
      <c r="L201" s="27"/>
      <c r="M201" s="29" t="e">
        <f>M199/M198*100-100</f>
        <v>#DIV/0!</v>
      </c>
      <c r="N201" s="60" t="e">
        <f>N199/N198*100-100</f>
        <v>#DIV/0!</v>
      </c>
      <c r="O201" s="26">
        <f>SUM(O194:O200)</f>
        <v>0</v>
      </c>
      <c r="P201" s="27">
        <f>SUM(P194:P200)</f>
        <v>0</v>
      </c>
      <c r="Q201" s="27"/>
      <c r="R201" s="27"/>
      <c r="S201" s="27">
        <f>SUM(S194:S200)</f>
        <v>2208</v>
      </c>
      <c r="T201" s="28">
        <f>((S201+U201)/7)/Q200</f>
        <v>0.57431944109853039</v>
      </c>
      <c r="U201" s="27">
        <f>SUM(U194:U200)</f>
        <v>176</v>
      </c>
      <c r="V201" s="28">
        <f>(U201/(U201+S201))</f>
        <v>7.3825503355704702E-2</v>
      </c>
      <c r="W201" s="27"/>
      <c r="X201" s="27"/>
      <c r="Y201" s="29" t="e">
        <f>Y199/Y198*100-100</f>
        <v>#DIV/0!</v>
      </c>
      <c r="Z201" s="60" t="e">
        <f>Z199/Z198*100-100</f>
        <v>#DIV/0!</v>
      </c>
      <c r="AA201" s="26">
        <f>SUM(AA194:AA200)</f>
        <v>2</v>
      </c>
      <c r="AB201" s="27">
        <f>SUM(AB194:AB200)</f>
        <v>0</v>
      </c>
      <c r="AC201" s="27"/>
      <c r="AD201" s="27"/>
      <c r="AE201" s="27">
        <f>SUM(AE194:AE200)</f>
        <v>2196</v>
      </c>
      <c r="AF201" s="28">
        <f>((AE201+AG201)/7)/AC200</f>
        <v>0.58687258687258692</v>
      </c>
      <c r="AG201" s="27">
        <f>SUM(AG194:AG200)</f>
        <v>236</v>
      </c>
      <c r="AH201" s="28">
        <f>(AG201/(AG201+AE201))</f>
        <v>9.7039473684210523E-2</v>
      </c>
      <c r="AI201" s="27"/>
      <c r="AJ201" s="27"/>
      <c r="AK201" s="29" t="e">
        <f>AK199/AK198*100-100</f>
        <v>#DIV/0!</v>
      </c>
      <c r="AL201" s="60" t="e">
        <f>AL199/AL198*100-100</f>
        <v>#DIV/0!</v>
      </c>
      <c r="AM201" s="26">
        <f>SUM(AM194:AM200)</f>
        <v>7</v>
      </c>
      <c r="AN201" s="27">
        <f>SUM(AN194:AN200)</f>
        <v>0</v>
      </c>
      <c r="AO201" s="27"/>
      <c r="AP201" s="27"/>
      <c r="AQ201" s="27">
        <f>SUM(AQ194:AQ200)</f>
        <v>411</v>
      </c>
      <c r="AR201" s="28">
        <f>((AQ201+AS201)/7)/AO200</f>
        <v>0.55569007263922521</v>
      </c>
      <c r="AS201" s="27">
        <f>SUM(AS194:AS200)</f>
        <v>48</v>
      </c>
      <c r="AT201" s="28">
        <f>(AS201/(AS201+AQ201))</f>
        <v>0.10457516339869281</v>
      </c>
      <c r="AU201" s="27"/>
      <c r="AV201" s="27"/>
      <c r="AW201" s="29" t="e">
        <f>AW199/AW198*100-100</f>
        <v>#DIV/0!</v>
      </c>
      <c r="AX201" s="60" t="e">
        <f>AX199/AX198*100-100</f>
        <v>#DIV/0!</v>
      </c>
      <c r="AY201" s="26">
        <f>SUM(AY194:AY200)</f>
        <v>0</v>
      </c>
      <c r="AZ201" s="27">
        <f>SUM(AZ194:AZ200)</f>
        <v>0</v>
      </c>
      <c r="BA201" s="27"/>
      <c r="BB201" s="27"/>
      <c r="BC201" s="27">
        <f>SUM(BC194:BC200)</f>
        <v>2236</v>
      </c>
      <c r="BD201" s="28">
        <f>((BC201+BE201)/7)/BA200</f>
        <v>0.5882209783402288</v>
      </c>
      <c r="BE201" s="27">
        <f>SUM(BE194:BE200)</f>
        <v>181</v>
      </c>
      <c r="BF201" s="28">
        <f>(BE201/(BE201+BC201))</f>
        <v>7.4886222589987589E-2</v>
      </c>
      <c r="BG201" s="27"/>
      <c r="BH201" s="27"/>
      <c r="BI201" s="29" t="e">
        <f>BI199/BI198*100-100</f>
        <v>#DIV/0!</v>
      </c>
      <c r="BJ201" s="60" t="e">
        <f>BJ199/BJ198*100-100</f>
        <v>#DIV/0!</v>
      </c>
      <c r="BK201" s="26">
        <f>SUM(BK194:BK200)</f>
        <v>1</v>
      </c>
      <c r="BL201" s="27">
        <f>SUM(BL194:BL200)</f>
        <v>0</v>
      </c>
      <c r="BM201" s="27"/>
      <c r="BN201" s="27"/>
      <c r="BO201" s="27">
        <f>SUM(BO194:BO200)</f>
        <v>2262</v>
      </c>
      <c r="BP201" s="28">
        <f>((BO201+BQ201)/7)/BM200</f>
        <v>0.57361516034985416</v>
      </c>
      <c r="BQ201" s="27">
        <f>SUM(BQ194:BQ200)</f>
        <v>99</v>
      </c>
      <c r="BR201" s="28">
        <f>(BQ201/(BQ201+BO201))</f>
        <v>4.1931385006353239E-2</v>
      </c>
      <c r="BS201" s="27"/>
      <c r="BT201" s="27"/>
      <c r="BU201" s="29" t="e">
        <f>BU199/BU198*100-100</f>
        <v>#DIV/0!</v>
      </c>
      <c r="BV201" s="60" t="e">
        <f>BV199/BV198*100-100</f>
        <v>#DIV/0!</v>
      </c>
      <c r="BW201" s="26">
        <f>SUM(BW194:BW200)</f>
        <v>1</v>
      </c>
      <c r="BX201" s="27">
        <f>SUM(BX194:BX200)</f>
        <v>0</v>
      </c>
      <c r="BY201" s="27"/>
      <c r="BZ201" s="27"/>
      <c r="CA201" s="27">
        <f>SUM(CA194:CA200)</f>
        <v>2063</v>
      </c>
      <c r="CB201" s="28">
        <f>((CA201+CC201)/7)/BY200</f>
        <v>0.55728912725499757</v>
      </c>
      <c r="CC201" s="27">
        <f>SUM(CC194:CC200)</f>
        <v>223</v>
      </c>
      <c r="CD201" s="28">
        <f>(CC201/(CC201+CA201))</f>
        <v>9.7550306211723531E-2</v>
      </c>
      <c r="CE201" s="27"/>
      <c r="CF201" s="27"/>
      <c r="CG201" s="29" t="e">
        <f>CG199/CG198*100-100</f>
        <v>#DIV/0!</v>
      </c>
      <c r="CH201" s="60" t="e">
        <f>CH199/CH198*100-100</f>
        <v>#DIV/0!</v>
      </c>
      <c r="CI201" s="26">
        <f>SUM(CI194:CI200)</f>
        <v>3</v>
      </c>
      <c r="CJ201" s="27">
        <f>SUM(CJ194:CJ200)</f>
        <v>0</v>
      </c>
      <c r="CK201" s="27"/>
      <c r="CL201" s="27"/>
      <c r="CM201" s="27">
        <f>SUM(CM194:CM200)</f>
        <v>2041</v>
      </c>
      <c r="CN201" s="28">
        <f>((CM201+CO201)/7)/CK200</f>
        <v>0.54981366459627334</v>
      </c>
      <c r="CO201" s="27">
        <f>SUM(CO194:CO200)</f>
        <v>172</v>
      </c>
      <c r="CP201" s="28">
        <f>(CO201/(CO201+CM201))</f>
        <v>7.7722548576592859E-2</v>
      </c>
      <c r="CQ201" s="27"/>
      <c r="CR201" s="27"/>
      <c r="CS201" s="29" t="e">
        <f>CS199/CS198*100-100</f>
        <v>#DIV/0!</v>
      </c>
      <c r="CT201" s="60" t="e">
        <f>CT199/CT198*100-100</f>
        <v>#DIV/0!</v>
      </c>
      <c r="CU201" s="26">
        <f>SUM(CU194:CU200)</f>
        <v>5</v>
      </c>
      <c r="CV201" s="27">
        <f>SUM(CV194:CV200)</f>
        <v>0</v>
      </c>
      <c r="CW201" s="27"/>
      <c r="CX201" s="27"/>
      <c r="CY201" s="27">
        <f>SUM(CY194:CY200)</f>
        <v>1912</v>
      </c>
      <c r="CZ201" s="28">
        <f>((CY201+DA201)/7)/CW200</f>
        <v>0.52024844720496899</v>
      </c>
      <c r="DA201" s="27">
        <f>SUM(DA194:DA200)</f>
        <v>182</v>
      </c>
      <c r="DB201" s="28">
        <f>(DA201/(DA201+CY201))</f>
        <v>8.6914995224450814E-2</v>
      </c>
      <c r="DC201" s="27"/>
      <c r="DD201" s="27"/>
      <c r="DE201" s="29" t="e">
        <f>DE199/DE198*100-100</f>
        <v>#DIV/0!</v>
      </c>
      <c r="DF201" s="60" t="e">
        <f>DF199/DF198*100-100</f>
        <v>#DIV/0!</v>
      </c>
      <c r="DG201" s="26">
        <f>SUM(DG194:DG200)</f>
        <v>2</v>
      </c>
      <c r="DH201" s="27">
        <f>SUM(DH194:DH200)</f>
        <v>0</v>
      </c>
      <c r="DI201" s="27"/>
      <c r="DJ201" s="27"/>
      <c r="DK201" s="27">
        <f>SUM(DK194:DK200)</f>
        <v>2110</v>
      </c>
      <c r="DL201" s="28">
        <f>((DK201+DM201)/7)/DI200</f>
        <v>0.55053449951409139</v>
      </c>
      <c r="DM201" s="27">
        <f>SUM(DM194:DM200)</f>
        <v>156</v>
      </c>
      <c r="DN201" s="28">
        <f>(DM201/(DM201+DK201))</f>
        <v>6.884377758164166E-2</v>
      </c>
      <c r="DO201" s="27"/>
      <c r="DP201" s="27"/>
      <c r="DQ201" s="29" t="e">
        <f>DQ199/DQ198*100-100</f>
        <v>#DIV/0!</v>
      </c>
      <c r="DR201" s="60" t="e">
        <f>DR199/DR198*100-100</f>
        <v>#DIV/0!</v>
      </c>
      <c r="DS201" s="26">
        <f>SUM(DS194:DS200)</f>
        <v>4</v>
      </c>
      <c r="DT201" s="27">
        <f>SUM(DT194:DT200)</f>
        <v>0</v>
      </c>
      <c r="DU201" s="27"/>
      <c r="DV201" s="27"/>
      <c r="DW201" s="27">
        <f>SUM(DW194:DW200)</f>
        <v>449</v>
      </c>
      <c r="DX201" s="28">
        <f>((DW201+DY201)/7)/DU200</f>
        <v>0.49698189134808851</v>
      </c>
      <c r="DY201" s="27">
        <f>SUM(DY194:DY200)</f>
        <v>45</v>
      </c>
      <c r="DZ201" s="28">
        <f>(DY201/(DY201+DW201))</f>
        <v>9.1093117408906882E-2</v>
      </c>
      <c r="EA201" s="27"/>
      <c r="EB201" s="27"/>
      <c r="EC201" s="29" t="e">
        <f>EC199/EC198*100-100</f>
        <v>#DIV/0!</v>
      </c>
      <c r="ED201" s="60" t="e">
        <f>ED199/ED198*100-100</f>
        <v>#DIV/0!</v>
      </c>
      <c r="EE201" s="26">
        <f>SUM(EE194:EE200)</f>
        <v>3</v>
      </c>
      <c r="EF201" s="27">
        <f>SUM(EF194:EF200)</f>
        <v>0</v>
      </c>
      <c r="EG201" s="27"/>
      <c r="EH201" s="27"/>
      <c r="EI201" s="27">
        <f>SUM(EI194:EI200)</f>
        <v>2163</v>
      </c>
      <c r="EJ201" s="28">
        <f>((EI201+EK201)/7)/EG200</f>
        <v>0.56008687258687251</v>
      </c>
      <c r="EK201" s="27">
        <f>SUM(EK194:EK200)</f>
        <v>158</v>
      </c>
      <c r="EL201" s="28">
        <f>(EK201/(EK201+EI201))</f>
        <v>6.8074105988797928E-2</v>
      </c>
      <c r="EM201" s="27"/>
      <c r="EN201" s="27"/>
      <c r="EO201" s="29" t="e">
        <f>EO199/EO198*100-100</f>
        <v>#DIV/0!</v>
      </c>
      <c r="EP201" s="60" t="e">
        <f>EP199/EP198*100-100</f>
        <v>#DIV/0!</v>
      </c>
      <c r="EQ201" s="26">
        <f>SUM(EQ194:EQ200)</f>
        <v>1</v>
      </c>
      <c r="ER201" s="27">
        <f>SUM(ER194:ER200)</f>
        <v>0</v>
      </c>
      <c r="ES201" s="27"/>
      <c r="ET201" s="27"/>
      <c r="EU201" s="27">
        <f>SUM(EU194:EU200)</f>
        <v>2203</v>
      </c>
      <c r="EV201" s="28">
        <f>((EU201+EW201)/7)/ES200</f>
        <v>0.57611645694547242</v>
      </c>
      <c r="EW201" s="27">
        <f>SUM(EW194:EW200)</f>
        <v>132</v>
      </c>
      <c r="EX201" s="28">
        <f>(EW201/(EW201+EU201))</f>
        <v>5.6531049250535328E-2</v>
      </c>
      <c r="EY201" s="27"/>
      <c r="EZ201" s="27"/>
      <c r="FA201" s="29" t="e">
        <f>FA199/FA198*100-100</f>
        <v>#DIV/0!</v>
      </c>
      <c r="FB201" s="60" t="e">
        <f>FB199/FB198*100-100</f>
        <v>#DIV/0!</v>
      </c>
      <c r="FC201" s="26">
        <f>SUM(FC194:FC200)</f>
        <v>8</v>
      </c>
      <c r="FD201" s="27">
        <f>SUM(FD194:FD200)</f>
        <v>0</v>
      </c>
      <c r="FE201" s="27"/>
      <c r="FF201" s="27"/>
      <c r="FG201" s="27">
        <f>SUM(FG194:FG200)</f>
        <v>2083</v>
      </c>
      <c r="FH201" s="28">
        <f>((FG201+FI201)/7)/FE200</f>
        <v>0.56000000000000005</v>
      </c>
      <c r="FI201" s="27">
        <f>SUM(FI194:FI200)</f>
        <v>171</v>
      </c>
      <c r="FJ201" s="28">
        <f>(FI201/(FI201+FG201))</f>
        <v>7.5865128660159722E-2</v>
      </c>
      <c r="FK201" s="27"/>
      <c r="FL201" s="27"/>
      <c r="FM201" s="29" t="e">
        <f>FM199/FM198*100-100</f>
        <v>#DIV/0!</v>
      </c>
      <c r="FN201" s="60" t="e">
        <f>FN199/FN198*100-100</f>
        <v>#DIV/0!</v>
      </c>
      <c r="FO201" s="26">
        <f>SUM(FO194:FO200)</f>
        <v>5</v>
      </c>
      <c r="FP201" s="27">
        <f>SUM(FP194:FP200)</f>
        <v>0</v>
      </c>
      <c r="FQ201" s="27"/>
      <c r="FR201" s="27"/>
      <c r="FS201" s="27">
        <f>SUM(FS194:FS200)</f>
        <v>2217</v>
      </c>
      <c r="FT201" s="28">
        <f>((FS201+FU201)/7)/FQ200</f>
        <v>0.58319039451114918</v>
      </c>
      <c r="FU201" s="27">
        <f>SUM(FU194:FU200)</f>
        <v>163</v>
      </c>
      <c r="FV201" s="28">
        <f>(FU201/(FU201+FS201))</f>
        <v>6.84873949579832E-2</v>
      </c>
      <c r="FW201" s="27"/>
      <c r="FX201" s="27"/>
      <c r="FY201" s="29" t="e">
        <f>FY199/FY198*100-100</f>
        <v>#DIV/0!</v>
      </c>
      <c r="FZ201" s="60" t="e">
        <f>FZ199/FZ198*100-100</f>
        <v>#DIV/0!</v>
      </c>
      <c r="GA201" s="26">
        <f>SUM(GA194:GA200)</f>
        <v>0</v>
      </c>
      <c r="GB201" s="27">
        <f>SUM(GB194:GB200)</f>
        <v>0</v>
      </c>
      <c r="GC201" s="27"/>
      <c r="GD201" s="27"/>
      <c r="GE201" s="27">
        <f>SUM(GE194:GE200)</f>
        <v>2283</v>
      </c>
      <c r="GF201" s="28">
        <f>((GE201+GG201)/7)/GC200</f>
        <v>0.58992455585300563</v>
      </c>
      <c r="GG201" s="27">
        <f>SUM(GG194:GG200)</f>
        <v>141</v>
      </c>
      <c r="GH201" s="28">
        <f>(GG201/(GG201+GE201))</f>
        <v>5.8168316831683171E-2</v>
      </c>
      <c r="GI201" s="27"/>
      <c r="GJ201" s="27"/>
      <c r="GK201" s="29" t="e">
        <f>GK199/GK198*100-100</f>
        <v>#DIV/0!</v>
      </c>
      <c r="GL201" s="60" t="e">
        <f>GL199/GL198*100-100</f>
        <v>#DIV/0!</v>
      </c>
      <c r="GM201" s="26">
        <f>SUM(GM194:GM200)</f>
        <v>0</v>
      </c>
      <c r="GN201" s="27">
        <f>SUM(GN194:GN200)</f>
        <v>0</v>
      </c>
      <c r="GO201" s="27"/>
      <c r="GP201" s="27"/>
      <c r="GQ201" s="27">
        <f>SUM(GQ194:GQ200)</f>
        <v>2299</v>
      </c>
      <c r="GR201" s="28">
        <f>((GQ201+GS201)/7)/GO200</f>
        <v>0.57980378080880601</v>
      </c>
      <c r="GS201" s="27">
        <f>SUM(GS194:GS200)</f>
        <v>124</v>
      </c>
      <c r="GT201" s="28">
        <f>(GS201/(GS201+GQ201))</f>
        <v>5.1176227816756084E-2</v>
      </c>
      <c r="GU201" s="27"/>
      <c r="GV201" s="27"/>
      <c r="GW201" s="29" t="e">
        <f>GW199/GW198*100-100</f>
        <v>#DIV/0!</v>
      </c>
      <c r="GX201" s="60" t="e">
        <f>GX199/GX198*100-100</f>
        <v>#DIV/0!</v>
      </c>
      <c r="GY201" s="26">
        <f>SUM(GY194:GY200)</f>
        <v>9</v>
      </c>
      <c r="GZ201" s="27">
        <f>SUM(GZ194:GZ200)</f>
        <v>0</v>
      </c>
      <c r="HA201" s="27"/>
      <c r="HB201" s="27"/>
      <c r="HC201" s="27">
        <f>SUM(HC194:HC200)</f>
        <v>277</v>
      </c>
      <c r="HD201" s="28">
        <f>((HC201+HE201)/7)/HA200</f>
        <v>0.48821081830790569</v>
      </c>
      <c r="HE201" s="27">
        <f>SUM(HE194:HE200)</f>
        <v>75</v>
      </c>
      <c r="HF201" s="28">
        <f>(HE201/(HE201+HC201))</f>
        <v>0.21306818181818182</v>
      </c>
      <c r="HG201" s="27"/>
      <c r="HH201" s="27"/>
      <c r="HI201" s="29" t="e">
        <f>HI199/HI198*100-100</f>
        <v>#DIV/0!</v>
      </c>
      <c r="HJ201" s="60" t="e">
        <f>HJ199/HJ198*100-100</f>
        <v>#DIV/0!</v>
      </c>
      <c r="HK201" s="26">
        <f>SUM(HK194:HK200)</f>
        <v>2</v>
      </c>
      <c r="HL201" s="27">
        <f>SUM(HL194:HL200)</f>
        <v>0</v>
      </c>
      <c r="HM201" s="27"/>
      <c r="HN201" s="27"/>
      <c r="HO201" s="27">
        <f>SUM(HO194:HO200)</f>
        <v>2324</v>
      </c>
      <c r="HP201" s="28">
        <f>((HO201+HQ201)/7)/HM200</f>
        <v>0.59214285714285708</v>
      </c>
      <c r="HQ201" s="27">
        <f>SUM(HQ194:HQ200)</f>
        <v>163</v>
      </c>
      <c r="HR201" s="28">
        <f>(HQ201/(HQ201+HO201))</f>
        <v>6.554081222356252E-2</v>
      </c>
      <c r="HS201" s="27"/>
      <c r="HT201" s="27"/>
      <c r="HU201" s="29" t="e">
        <f>HU199/HU198*100-100</f>
        <v>#DIV/0!</v>
      </c>
      <c r="HV201" s="60" t="e">
        <f>HV199/HV198*100-100</f>
        <v>#DIV/0!</v>
      </c>
      <c r="HW201" s="26">
        <f>SUM(HW194:HW200)</f>
        <v>1</v>
      </c>
      <c r="HX201" s="27">
        <f>SUM(HX194:HX200)</f>
        <v>0</v>
      </c>
      <c r="HY201" s="27"/>
      <c r="HZ201" s="27"/>
      <c r="IA201" s="27">
        <f>SUM(IA194:IA200)</f>
        <v>2185</v>
      </c>
      <c r="IB201" s="28">
        <f>((IA201+IC201)/7)/HY200</f>
        <v>0.56829150579150578</v>
      </c>
      <c r="IC201" s="27">
        <f>SUM(IC194:IC200)</f>
        <v>170</v>
      </c>
      <c r="ID201" s="28">
        <f>(IC201/(IC201+IA201))</f>
        <v>7.2186836518046707E-2</v>
      </c>
      <c r="IE201" s="27"/>
      <c r="IF201" s="27"/>
      <c r="IG201" s="29" t="e">
        <f>IG199/IG198*100-100</f>
        <v>#DIV/0!</v>
      </c>
      <c r="IH201" s="60" t="e">
        <f>IH199/IH198*100-100</f>
        <v>#DIV/0!</v>
      </c>
      <c r="II201" s="26">
        <f>SUM(II194:II200)</f>
        <v>3</v>
      </c>
      <c r="IJ201" s="27">
        <f>SUM(IJ194:IJ200)</f>
        <v>0</v>
      </c>
      <c r="IK201" s="27"/>
      <c r="IL201" s="27"/>
      <c r="IM201" s="27">
        <f>SUM(IM194:IM200)</f>
        <v>2233</v>
      </c>
      <c r="IN201" s="28">
        <f>((IM201+IO201)/7)/IK200</f>
        <v>0.58349420849420852</v>
      </c>
      <c r="IO201" s="27">
        <f>SUM(IO194:IO200)</f>
        <v>185</v>
      </c>
      <c r="IP201" s="28">
        <f>(IO201/(IO201+IM201))</f>
        <v>7.6509511993382961E-2</v>
      </c>
      <c r="IQ201" s="27"/>
      <c r="IR201" s="27"/>
      <c r="IS201" s="29" t="e">
        <f>IS199/IS198*100-100</f>
        <v>#DIV/0!</v>
      </c>
      <c r="IT201" s="60" t="e">
        <f>IT199/IT198*100-100</f>
        <v>#DIV/0!</v>
      </c>
      <c r="IU201" s="26">
        <f>SUM(IU194:IU200)</f>
        <v>0</v>
      </c>
      <c r="IV201" s="27">
        <f>SUM(IV194:IV200)</f>
        <v>0</v>
      </c>
      <c r="IW201" s="27"/>
      <c r="IX201" s="27"/>
      <c r="IY201" s="27">
        <f>SUM(IY194:IY200)</f>
        <v>0</v>
      </c>
      <c r="IZ201" s="28" t="e">
        <f>((IY201+JA201)/7)/IW200</f>
        <v>#DIV/0!</v>
      </c>
      <c r="JA201" s="27">
        <f>SUM(JA194:JA200)</f>
        <v>0</v>
      </c>
      <c r="JB201" s="28" t="e">
        <f>(JA201/(JA201+IY201))</f>
        <v>#DIV/0!</v>
      </c>
      <c r="JC201" s="27"/>
      <c r="JD201" s="27"/>
      <c r="JE201" s="29" t="e">
        <f>JE199/JE198*100-100</f>
        <v>#DIV/0!</v>
      </c>
      <c r="JF201" s="60" t="e">
        <f>JF199/JF198*100-100</f>
        <v>#DIV/0!</v>
      </c>
      <c r="JG201" s="26">
        <f t="shared" si="3079"/>
        <v>57</v>
      </c>
      <c r="JH201" s="443">
        <f t="shared" si="3080"/>
        <v>0</v>
      </c>
      <c r="JI201" s="378">
        <f t="shared" ref="JI201:JJ201" si="3247">SUM(JI193:JI200)</f>
        <v>76672</v>
      </c>
      <c r="JJ201" s="27">
        <f t="shared" si="3247"/>
        <v>6867</v>
      </c>
      <c r="JK201" s="27">
        <f t="shared" si="3082"/>
        <v>43582</v>
      </c>
      <c r="JL201" s="80">
        <f t="shared" si="3083"/>
        <v>0.56842132721201999</v>
      </c>
      <c r="JM201" s="15">
        <f t="shared" si="3084"/>
        <v>3202</v>
      </c>
      <c r="JN201" s="48">
        <f t="shared" si="3085"/>
        <v>7.3470698912395022E-2</v>
      </c>
      <c r="JO201" s="49">
        <f t="shared" ref="JO201" si="3248">SUM(JO194:JO200)/7</f>
        <v>65.357142857142861</v>
      </c>
      <c r="JP201" s="50">
        <f t="shared" ref="JP201" si="3249">SUM(JP194:JP200)</f>
        <v>41211</v>
      </c>
      <c r="JQ201" s="397">
        <f t="shared" si="2245"/>
        <v>94.559680602083432</v>
      </c>
      <c r="JR201" s="50">
        <f t="shared" ref="JR201" si="3250">SUM(JR194:JR200)</f>
        <v>1492</v>
      </c>
      <c r="JS201" s="370">
        <f t="shared" si="3155"/>
        <v>0.46595877576514677</v>
      </c>
      <c r="JT201" s="58" t="e">
        <f t="shared" ref="JT201:JU201" si="3251">JT199/JT198*100-100</f>
        <v>#DIV/0!</v>
      </c>
      <c r="JU201" s="318" t="e">
        <f t="shared" si="3251"/>
        <v>#DIV/0!</v>
      </c>
      <c r="JV201" s="410">
        <f t="shared" ref="JV201" si="3252">SUM(G201,I201,S201,U201,AE201,AG201,AQ201,AS201,BC201,BE201,BO201,BQ201,CA201,CC201)/7/SUM(E200,Q200,AC200,AO200,BA200,BM200,BY200)</f>
        <v>0.57745101873215754</v>
      </c>
      <c r="JW201" s="411">
        <f t="shared" ref="JW201" si="3253">SUM(CM201,CO201,CY201,DA201,DK201,DM201,DW201,DY201,EI201,EK201,EU201,EW201,FG201,FI201)/7/SUM(CK200,CW200,DI200,DU200,EG200,ES200,FE200)</f>
        <v>0.55066582617603033</v>
      </c>
      <c r="JX201" s="412">
        <f t="shared" ref="JX201" si="3254">SUM(FS201,FU201,GE201,GG201,GQ201,GS201,HC201,HE201,HO201,HQ201,IA201,IC201,IM201,IO201,)/7/SUM(FQ200,GC200,GO200,HA200,HM200,HY200,IK200)</f>
        <v>0.58014700132926733</v>
      </c>
      <c r="JY201" s="744"/>
      <c r="JZ201" s="691"/>
      <c r="KA201" s="747"/>
      <c r="KB201" s="762"/>
      <c r="KC201" s="764"/>
      <c r="KD201" s="769"/>
      <c r="KE201" s="764"/>
      <c r="KF201" s="769"/>
      <c r="KG201" s="771"/>
      <c r="KH201" s="772"/>
      <c r="KI201" s="418">
        <f t="shared" ref="KI201" si="3255">SUM(KI194:KI200)</f>
        <v>11</v>
      </c>
      <c r="KJ201" s="432">
        <f t="shared" ref="KJ201" si="3256">KI201/KB198</f>
        <v>3.0021834061135372E-3</v>
      </c>
      <c r="KK201" s="418">
        <f t="shared" ref="KK201" si="3257">SUM(KK194:KK200)</f>
        <v>26</v>
      </c>
      <c r="KL201" s="426">
        <f t="shared" ref="KL201" si="3258">KK201/KD198</f>
        <v>7.1193866374589269E-3</v>
      </c>
      <c r="KM201" s="418">
        <f t="shared" ref="KM201" si="3259">SUM(KM194:KM200)</f>
        <v>20</v>
      </c>
      <c r="KN201" s="426">
        <f>KM201/KF198</f>
        <v>5.4436581382689168E-3</v>
      </c>
    </row>
    <row r="202" spans="1:300" ht="21.75" thickBot="1" x14ac:dyDescent="0.3">
      <c r="A202" s="52"/>
      <c r="B202" s="437"/>
      <c r="C202" s="40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2"/>
      <c r="O202" s="40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2"/>
      <c r="AA202" s="40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2"/>
      <c r="AM202" s="40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2"/>
      <c r="AY202" s="40"/>
      <c r="AZ202" s="41"/>
      <c r="BA202" s="41"/>
      <c r="BB202" s="41"/>
      <c r="BC202" s="41"/>
      <c r="BD202" s="41"/>
      <c r="BE202" s="41"/>
      <c r="BF202" s="41"/>
      <c r="BG202" s="41"/>
      <c r="BH202" s="41"/>
      <c r="BI202" s="41"/>
      <c r="BJ202" s="42"/>
      <c r="BK202" s="40"/>
      <c r="BL202" s="41"/>
      <c r="BM202" s="41"/>
      <c r="BN202" s="41"/>
      <c r="BO202" s="41"/>
      <c r="BP202" s="41"/>
      <c r="BQ202" s="41"/>
      <c r="BR202" s="41"/>
      <c r="BS202" s="41"/>
      <c r="BT202" s="41"/>
      <c r="BU202" s="41"/>
      <c r="BV202" s="42"/>
      <c r="BW202" s="40"/>
      <c r="BX202" s="41"/>
      <c r="BY202" s="41"/>
      <c r="BZ202" s="41"/>
      <c r="CA202" s="41"/>
      <c r="CB202" s="41"/>
      <c r="CC202" s="41"/>
      <c r="CD202" s="41"/>
      <c r="CE202" s="41"/>
      <c r="CF202" s="41"/>
      <c r="CG202" s="41"/>
      <c r="CH202" s="42"/>
      <c r="CI202" s="40"/>
      <c r="CJ202" s="41"/>
      <c r="CK202" s="41"/>
      <c r="CL202" s="41"/>
      <c r="CM202" s="41"/>
      <c r="CN202" s="41"/>
      <c r="CO202" s="41"/>
      <c r="CP202" s="41"/>
      <c r="CQ202" s="41"/>
      <c r="CR202" s="41"/>
      <c r="CS202" s="41"/>
      <c r="CT202" s="42"/>
      <c r="CU202" s="40"/>
      <c r="CV202" s="41"/>
      <c r="CW202" s="41"/>
      <c r="CX202" s="41"/>
      <c r="CY202" s="41"/>
      <c r="CZ202" s="41"/>
      <c r="DA202" s="41"/>
      <c r="DB202" s="41"/>
      <c r="DC202" s="41"/>
      <c r="DD202" s="41"/>
      <c r="DE202" s="41"/>
      <c r="DF202" s="42"/>
      <c r="DG202" s="40"/>
      <c r="DH202" s="41"/>
      <c r="DI202" s="41"/>
      <c r="DJ202" s="41"/>
      <c r="DK202" s="41"/>
      <c r="DL202" s="41"/>
      <c r="DM202" s="41"/>
      <c r="DN202" s="41"/>
      <c r="DO202" s="41"/>
      <c r="DP202" s="41"/>
      <c r="DQ202" s="41"/>
      <c r="DR202" s="42"/>
      <c r="DS202" s="40"/>
      <c r="DT202" s="41"/>
      <c r="DU202" s="41"/>
      <c r="DV202" s="41"/>
      <c r="DW202" s="41"/>
      <c r="DX202" s="41"/>
      <c r="DY202" s="41"/>
      <c r="DZ202" s="41"/>
      <c r="EA202" s="41"/>
      <c r="EB202" s="41"/>
      <c r="EC202" s="41"/>
      <c r="ED202" s="42"/>
      <c r="EE202" s="40"/>
      <c r="EF202" s="41"/>
      <c r="EG202" s="41"/>
      <c r="EH202" s="41"/>
      <c r="EI202" s="41"/>
      <c r="EJ202" s="41"/>
      <c r="EK202" s="41"/>
      <c r="EL202" s="41"/>
      <c r="EM202" s="41"/>
      <c r="EN202" s="41"/>
      <c r="EO202" s="41"/>
      <c r="EP202" s="42"/>
      <c r="EQ202" s="40"/>
      <c r="ER202" s="41"/>
      <c r="ES202" s="41"/>
      <c r="ET202" s="41"/>
      <c r="EU202" s="41"/>
      <c r="EV202" s="41"/>
      <c r="EW202" s="41"/>
      <c r="EX202" s="41"/>
      <c r="EY202" s="41"/>
      <c r="EZ202" s="41"/>
      <c r="FA202" s="41"/>
      <c r="FB202" s="42"/>
      <c r="FC202" s="40"/>
      <c r="FD202" s="41"/>
      <c r="FE202" s="41"/>
      <c r="FF202" s="41"/>
      <c r="FG202" s="41"/>
      <c r="FH202" s="41"/>
      <c r="FI202" s="41"/>
      <c r="FJ202" s="41"/>
      <c r="FK202" s="41"/>
      <c r="FL202" s="41"/>
      <c r="FM202" s="41"/>
      <c r="FN202" s="42"/>
      <c r="FO202" s="40"/>
      <c r="FP202" s="41"/>
      <c r="FQ202" s="41"/>
      <c r="FR202" s="41"/>
      <c r="FS202" s="41"/>
      <c r="FT202" s="41"/>
      <c r="FU202" s="41"/>
      <c r="FV202" s="41"/>
      <c r="FW202" s="41"/>
      <c r="FX202" s="41"/>
      <c r="FY202" s="41"/>
      <c r="FZ202" s="42"/>
      <c r="GA202" s="40"/>
      <c r="GB202" s="41"/>
      <c r="GC202" s="41"/>
      <c r="GD202" s="41"/>
      <c r="GE202" s="41"/>
      <c r="GF202" s="41"/>
      <c r="GG202" s="41"/>
      <c r="GH202" s="41"/>
      <c r="GI202" s="41"/>
      <c r="GJ202" s="41"/>
      <c r="GK202" s="41"/>
      <c r="GL202" s="42"/>
      <c r="GM202" s="40"/>
      <c r="GN202" s="41"/>
      <c r="GO202" s="41"/>
      <c r="GP202" s="41"/>
      <c r="GQ202" s="41"/>
      <c r="GR202" s="41"/>
      <c r="GS202" s="41"/>
      <c r="GT202" s="41"/>
      <c r="GU202" s="41"/>
      <c r="GV202" s="41"/>
      <c r="GW202" s="41"/>
      <c r="GX202" s="42"/>
      <c r="GY202" s="40"/>
      <c r="GZ202" s="41"/>
      <c r="HA202" s="41"/>
      <c r="HB202" s="41"/>
      <c r="HC202" s="41"/>
      <c r="HD202" s="41"/>
      <c r="HE202" s="41"/>
      <c r="HF202" s="41"/>
      <c r="HG202" s="41"/>
      <c r="HH202" s="41"/>
      <c r="HI202" s="41"/>
      <c r="HJ202" s="42"/>
      <c r="HK202" s="40"/>
      <c r="HL202" s="41"/>
      <c r="HM202" s="41"/>
      <c r="HN202" s="41"/>
      <c r="HO202" s="41"/>
      <c r="HP202" s="41"/>
      <c r="HQ202" s="41"/>
      <c r="HR202" s="41"/>
      <c r="HS202" s="41"/>
      <c r="HT202" s="41"/>
      <c r="HU202" s="41"/>
      <c r="HV202" s="42"/>
      <c r="HW202" s="40"/>
      <c r="HX202" s="41"/>
      <c r="HY202" s="41"/>
      <c r="HZ202" s="41"/>
      <c r="IA202" s="41"/>
      <c r="IB202" s="41"/>
      <c r="IC202" s="41"/>
      <c r="ID202" s="41"/>
      <c r="IE202" s="41"/>
      <c r="IF202" s="41"/>
      <c r="IG202" s="41"/>
      <c r="IH202" s="42"/>
      <c r="II202" s="40"/>
      <c r="IJ202" s="41"/>
      <c r="IK202" s="41"/>
      <c r="IL202" s="41"/>
      <c r="IM202" s="41"/>
      <c r="IN202" s="41"/>
      <c r="IO202" s="41"/>
      <c r="IP202" s="41"/>
      <c r="IQ202" s="41"/>
      <c r="IR202" s="41"/>
      <c r="IS202" s="41"/>
      <c r="IT202" s="42"/>
      <c r="IU202" s="40"/>
      <c r="IV202" s="41"/>
      <c r="IW202" s="41"/>
      <c r="IX202" s="41"/>
      <c r="IY202" s="41"/>
      <c r="IZ202" s="41"/>
      <c r="JA202" s="41"/>
      <c r="JB202" s="41"/>
      <c r="JC202" s="41"/>
      <c r="JD202" s="41"/>
      <c r="JE202" s="41"/>
      <c r="JF202" s="42"/>
      <c r="JG202" s="444">
        <f t="shared" ref="JG202" si="3260">JG201/JI194</f>
        <v>5.1917296657254756E-3</v>
      </c>
      <c r="JH202" s="445">
        <f t="shared" ref="JH202" si="3261">JH201/JJ191</f>
        <v>0</v>
      </c>
      <c r="JI202" s="3"/>
      <c r="JJ202" s="4"/>
      <c r="JK202" s="4"/>
      <c r="JL202" s="374"/>
      <c r="JM202" s="4"/>
      <c r="JN202" s="4"/>
      <c r="JO202" s="4"/>
      <c r="JP202" s="375"/>
      <c r="JQ202" s="4"/>
      <c r="JR202" s="4"/>
      <c r="JS202" s="376"/>
      <c r="JT202" s="4"/>
      <c r="JU202" s="400"/>
      <c r="JV202" s="701"/>
      <c r="JW202" s="702"/>
      <c r="JX202" s="703"/>
      <c r="JY202" s="639"/>
      <c r="JZ202" s="640"/>
      <c r="KA202" s="641"/>
      <c r="KB202" s="752"/>
      <c r="KC202" s="753"/>
      <c r="KD202" s="753"/>
      <c r="KE202" s="753"/>
      <c r="KF202" s="753"/>
      <c r="KG202" s="753"/>
      <c r="KH202" s="754"/>
      <c r="KI202" s="416"/>
      <c r="KJ202" s="420"/>
      <c r="KK202" s="416"/>
      <c r="KL202" s="417"/>
      <c r="KM202" s="416"/>
      <c r="KN202" s="417"/>
    </row>
    <row r="203" spans="1:300" x14ac:dyDescent="0.25">
      <c r="A203" s="736">
        <v>47</v>
      </c>
      <c r="B203" s="435">
        <f>B200+1</f>
        <v>45750</v>
      </c>
      <c r="C203" s="32"/>
      <c r="D203" s="33"/>
      <c r="E203" s="33">
        <f>E200-C203</f>
        <v>589</v>
      </c>
      <c r="F203" s="33">
        <f>F200-D203</f>
        <v>49</v>
      </c>
      <c r="G203" s="33">
        <v>340</v>
      </c>
      <c r="H203" s="34">
        <f t="shared" ref="H203:H209" si="3262">((G203+I203)/E203)</f>
        <v>0.62139219015280134</v>
      </c>
      <c r="I203" s="33">
        <v>26</v>
      </c>
      <c r="J203" s="34">
        <f t="shared" ref="J203:J209" si="3263">I203/(G203+I203)</f>
        <v>7.1038251366120214E-2</v>
      </c>
      <c r="K203" s="35"/>
      <c r="L203" s="33"/>
      <c r="M203" s="33"/>
      <c r="N203" s="36"/>
      <c r="O203" s="32"/>
      <c r="P203" s="33"/>
      <c r="Q203" s="33">
        <f>Q200-O203</f>
        <v>593</v>
      </c>
      <c r="R203" s="33">
        <f>R200-P203</f>
        <v>50</v>
      </c>
      <c r="S203" s="33">
        <v>338</v>
      </c>
      <c r="T203" s="34">
        <f t="shared" ref="T203:T209" si="3264">((S203+U203)/Q203)</f>
        <v>0.62900505902192239</v>
      </c>
      <c r="U203" s="33">
        <v>35</v>
      </c>
      <c r="V203" s="34">
        <f t="shared" ref="V203:V209" si="3265">U203/(S203+U203)</f>
        <v>9.3833780160857902E-2</v>
      </c>
      <c r="W203" s="35"/>
      <c r="X203" s="33"/>
      <c r="Y203" s="33"/>
      <c r="Z203" s="36"/>
      <c r="AA203" s="32"/>
      <c r="AB203" s="33"/>
      <c r="AC203" s="33">
        <f>AC200-AA203</f>
        <v>592</v>
      </c>
      <c r="AD203" s="33">
        <f>AD200-AB203</f>
        <v>50</v>
      </c>
      <c r="AE203" s="33">
        <v>320</v>
      </c>
      <c r="AF203" s="34">
        <f t="shared" ref="AF203:AF209" si="3266">((AE203+AG203)/AC203)</f>
        <v>0.59290540540540537</v>
      </c>
      <c r="AG203" s="33">
        <v>31</v>
      </c>
      <c r="AH203" s="34">
        <f t="shared" ref="AH203:AH209" si="3267">AG203/(AE203+AG203)</f>
        <v>8.8319088319088315E-2</v>
      </c>
      <c r="AI203" s="35"/>
      <c r="AJ203" s="33"/>
      <c r="AK203" s="33"/>
      <c r="AL203" s="36"/>
      <c r="AM203" s="32">
        <v>5</v>
      </c>
      <c r="AN203" s="33"/>
      <c r="AO203" s="33">
        <f>AO200-AM203</f>
        <v>113</v>
      </c>
      <c r="AP203" s="33">
        <f>AP200-AN203</f>
        <v>10</v>
      </c>
      <c r="AQ203" s="33">
        <v>61</v>
      </c>
      <c r="AR203" s="34">
        <f t="shared" ref="AR203:AR209" si="3268">((AQ203+AS203)/AO203)</f>
        <v>0.62831858407079644</v>
      </c>
      <c r="AS203" s="33">
        <v>10</v>
      </c>
      <c r="AT203" s="34">
        <f t="shared" ref="AT203:AT209" si="3269">AS203/(AQ203+AS203)</f>
        <v>0.14084507042253522</v>
      </c>
      <c r="AU203" s="35"/>
      <c r="AV203" s="33"/>
      <c r="AW203" s="33"/>
      <c r="AX203" s="36"/>
      <c r="AY203" s="32"/>
      <c r="AZ203" s="33"/>
      <c r="BA203" s="33">
        <f>BA200-AY203</f>
        <v>587</v>
      </c>
      <c r="BB203" s="33">
        <f>BB200-AZ203</f>
        <v>50</v>
      </c>
      <c r="BC203" s="33">
        <v>328</v>
      </c>
      <c r="BD203" s="34">
        <f t="shared" ref="BD203:BD209" si="3270">((BC203+BE203)/BA203)</f>
        <v>0.60817717206132882</v>
      </c>
      <c r="BE203" s="33">
        <v>29</v>
      </c>
      <c r="BF203" s="34">
        <f t="shared" ref="BF203:BF209" si="3271">BE203/(BC203+BE203)</f>
        <v>8.1232492997198882E-2</v>
      </c>
      <c r="BG203" s="35"/>
      <c r="BH203" s="33"/>
      <c r="BI203" s="33"/>
      <c r="BJ203" s="36"/>
      <c r="BK203" s="32"/>
      <c r="BL203" s="33"/>
      <c r="BM203" s="33">
        <f>BM200-BK203</f>
        <v>588</v>
      </c>
      <c r="BN203" s="33">
        <f>BN200-BL203</f>
        <v>49</v>
      </c>
      <c r="BO203" s="33">
        <v>312</v>
      </c>
      <c r="BP203" s="34">
        <f t="shared" ref="BP203:BP209" si="3272">((BO203+BQ203)/BM203)</f>
        <v>0.5714285714285714</v>
      </c>
      <c r="BQ203" s="33">
        <v>24</v>
      </c>
      <c r="BR203" s="34">
        <f t="shared" ref="BR203:BR209" si="3273">BQ203/(BO203+BQ203)</f>
        <v>7.1428571428571425E-2</v>
      </c>
      <c r="BS203" s="35"/>
      <c r="BT203" s="33"/>
      <c r="BU203" s="33"/>
      <c r="BV203" s="36"/>
      <c r="BW203" s="32"/>
      <c r="BX203" s="33"/>
      <c r="BY203" s="33">
        <f>BY200-BW203</f>
        <v>586</v>
      </c>
      <c r="BZ203" s="33">
        <f>BZ200-BX203</f>
        <v>49</v>
      </c>
      <c r="CA203" s="33">
        <v>294</v>
      </c>
      <c r="CB203" s="34">
        <f t="shared" ref="CB203:CB209" si="3274">((CA203+CC203)/BY203)</f>
        <v>0.55802047781569963</v>
      </c>
      <c r="CC203" s="33">
        <v>33</v>
      </c>
      <c r="CD203" s="34">
        <f t="shared" ref="CD203:CD209" si="3275">CC203/(CA203+CC203)</f>
        <v>0.10091743119266056</v>
      </c>
      <c r="CE203" s="35"/>
      <c r="CF203" s="33"/>
      <c r="CG203" s="33"/>
      <c r="CH203" s="36"/>
      <c r="CI203" s="32"/>
      <c r="CJ203" s="33"/>
      <c r="CK203" s="33">
        <f>CK200-CI203</f>
        <v>575</v>
      </c>
      <c r="CL203" s="33">
        <f>CL200-CJ203</f>
        <v>43</v>
      </c>
      <c r="CM203" s="33">
        <v>283</v>
      </c>
      <c r="CN203" s="34">
        <f t="shared" ref="CN203:CN209" si="3276">((CM203+CO203)/CK203)</f>
        <v>0.54086956521739127</v>
      </c>
      <c r="CO203" s="33">
        <v>28</v>
      </c>
      <c r="CP203" s="34">
        <f t="shared" ref="CP203:CP209" si="3277">CO203/(CM203+CO203)</f>
        <v>9.0032154340836015E-2</v>
      </c>
      <c r="CQ203" s="35"/>
      <c r="CR203" s="33"/>
      <c r="CS203" s="33"/>
      <c r="CT203" s="36"/>
      <c r="CU203" s="32"/>
      <c r="CV203" s="33"/>
      <c r="CW203" s="33">
        <f>CW200-CU203</f>
        <v>575</v>
      </c>
      <c r="CX203" s="33">
        <f>CX200-CV203</f>
        <v>44</v>
      </c>
      <c r="CY203" s="33">
        <v>283</v>
      </c>
      <c r="CZ203" s="34">
        <f t="shared" ref="CZ203:CZ209" si="3278">((CY203+DA203)/CW203)</f>
        <v>0.54434782608695653</v>
      </c>
      <c r="DA203" s="33">
        <v>30</v>
      </c>
      <c r="DB203" s="34">
        <f t="shared" ref="DB203:DB209" si="3279">DA203/(CY203+DA203)</f>
        <v>9.5846645367412137E-2</v>
      </c>
      <c r="DC203" s="35"/>
      <c r="DD203" s="33"/>
      <c r="DE203" s="33"/>
      <c r="DF203" s="36"/>
      <c r="DG203" s="32"/>
      <c r="DH203" s="33"/>
      <c r="DI203" s="33">
        <f>DI200-DG203</f>
        <v>588</v>
      </c>
      <c r="DJ203" s="33">
        <f>DJ200-DH203</f>
        <v>45</v>
      </c>
      <c r="DK203" s="33">
        <v>298</v>
      </c>
      <c r="DL203" s="34">
        <f t="shared" ref="DL203:DL209" si="3280">((DK203+DM203)/DI203)</f>
        <v>0.55442176870748294</v>
      </c>
      <c r="DM203" s="33">
        <v>28</v>
      </c>
      <c r="DN203" s="34">
        <f t="shared" ref="DN203:DN209" si="3281">DM203/(DK203+DM203)</f>
        <v>8.5889570552147243E-2</v>
      </c>
      <c r="DO203" s="35"/>
      <c r="DP203" s="33"/>
      <c r="DQ203" s="33"/>
      <c r="DR203" s="36"/>
      <c r="DS203" s="32"/>
      <c r="DT203" s="33"/>
      <c r="DU203" s="33">
        <f>DU200-DS203</f>
        <v>142</v>
      </c>
      <c r="DV203" s="33">
        <f>DV200-DT203</f>
        <v>11</v>
      </c>
      <c r="DW203" s="33">
        <v>62</v>
      </c>
      <c r="DX203" s="34">
        <f t="shared" ref="DX203:DX209" si="3282">((DW203+DY203)/DU203)</f>
        <v>0.47887323943661969</v>
      </c>
      <c r="DY203" s="33">
        <v>6</v>
      </c>
      <c r="DZ203" s="34">
        <f t="shared" ref="DZ203:DZ209" si="3283">DY203/(DW203+DY203)</f>
        <v>8.8235294117647065E-2</v>
      </c>
      <c r="EA203" s="35"/>
      <c r="EB203" s="33"/>
      <c r="EC203" s="33"/>
      <c r="ED203" s="36"/>
      <c r="EE203" s="32"/>
      <c r="EF203" s="33"/>
      <c r="EG203" s="33">
        <f>EG200-EE203</f>
        <v>592</v>
      </c>
      <c r="EH203" s="33">
        <f>EH200-EF203</f>
        <v>45</v>
      </c>
      <c r="EI203" s="33">
        <v>350</v>
      </c>
      <c r="EJ203" s="34">
        <f t="shared" ref="EJ203:EJ209" si="3284">((EI203+EK203)/EG203)</f>
        <v>0.63851351351351349</v>
      </c>
      <c r="EK203" s="33">
        <v>28</v>
      </c>
      <c r="EL203" s="34">
        <f t="shared" ref="EL203:EL209" si="3285">EK203/(EI203+EK203)</f>
        <v>7.407407407407407E-2</v>
      </c>
      <c r="EM203" s="35"/>
      <c r="EN203" s="33"/>
      <c r="EO203" s="33"/>
      <c r="EP203" s="36"/>
      <c r="EQ203" s="32"/>
      <c r="ER203" s="33"/>
      <c r="ES203" s="33">
        <f>ES200-EQ203</f>
        <v>579</v>
      </c>
      <c r="ET203" s="33">
        <f>ET200-ER203</f>
        <v>44</v>
      </c>
      <c r="EU203" s="33">
        <v>360</v>
      </c>
      <c r="EV203" s="34">
        <f t="shared" ref="EV203:EV209" si="3286">((EU203+EW203)/ES203)</f>
        <v>0.64766839378238339</v>
      </c>
      <c r="EW203" s="33">
        <v>15</v>
      </c>
      <c r="EX203" s="34">
        <f t="shared" ref="EX203:EX209" si="3287">EW203/(EU203+EW203)</f>
        <v>0.04</v>
      </c>
      <c r="EY203" s="35"/>
      <c r="EZ203" s="33"/>
      <c r="FA203" s="33"/>
      <c r="FB203" s="36"/>
      <c r="FC203" s="32"/>
      <c r="FD203" s="33"/>
      <c r="FE203" s="33">
        <f>FE200-FC203</f>
        <v>575</v>
      </c>
      <c r="FF203" s="33">
        <f>FF200-FD203</f>
        <v>44</v>
      </c>
      <c r="FG203" s="33">
        <v>337</v>
      </c>
      <c r="FH203" s="34">
        <f t="shared" ref="FH203:FH209" si="3288">((FG203+FI203)/FE203)</f>
        <v>0.61391304347826092</v>
      </c>
      <c r="FI203" s="33">
        <v>16</v>
      </c>
      <c r="FJ203" s="34">
        <f t="shared" ref="FJ203:FJ209" si="3289">FI203/(FG203+FI203)</f>
        <v>4.5325779036827198E-2</v>
      </c>
      <c r="FK203" s="35"/>
      <c r="FL203" s="33"/>
      <c r="FM203" s="33"/>
      <c r="FN203" s="36"/>
      <c r="FO203" s="32"/>
      <c r="FP203" s="33"/>
      <c r="FQ203" s="33">
        <f>FQ200-FO203</f>
        <v>583</v>
      </c>
      <c r="FR203" s="33">
        <f>FR200-FP203</f>
        <v>48</v>
      </c>
      <c r="FS203" s="33">
        <v>310</v>
      </c>
      <c r="FT203" s="34">
        <f t="shared" ref="FT203:FT209" si="3290">((FS203+FU203)/FQ203)</f>
        <v>0.57804459691252141</v>
      </c>
      <c r="FU203" s="33">
        <v>27</v>
      </c>
      <c r="FV203" s="34">
        <f t="shared" ref="FV203:FV209" si="3291">FU203/(FS203+FU203)</f>
        <v>8.0118694362017809E-2</v>
      </c>
      <c r="FW203" s="35"/>
      <c r="FX203" s="33"/>
      <c r="FY203" s="33"/>
      <c r="FZ203" s="36"/>
      <c r="GA203" s="32"/>
      <c r="GB203" s="33"/>
      <c r="GC203" s="33">
        <f>GC200-GA203</f>
        <v>587</v>
      </c>
      <c r="GD203" s="33">
        <f>GD200-GB203</f>
        <v>49</v>
      </c>
      <c r="GE203" s="33">
        <v>330</v>
      </c>
      <c r="GF203" s="34">
        <f t="shared" ref="GF203:GF209" si="3292">((GE203+GG203)/GC203)</f>
        <v>0.60136286201022149</v>
      </c>
      <c r="GG203" s="33">
        <v>23</v>
      </c>
      <c r="GH203" s="34">
        <f t="shared" ref="GH203:GH209" si="3293">GG203/(GE203+GG203)</f>
        <v>6.5155807365439092E-2</v>
      </c>
      <c r="GI203" s="35"/>
      <c r="GJ203" s="33"/>
      <c r="GK203" s="33"/>
      <c r="GL203" s="36"/>
      <c r="GM203" s="32"/>
      <c r="GN203" s="33"/>
      <c r="GO203" s="33">
        <f>GO200-GM203</f>
        <v>597</v>
      </c>
      <c r="GP203" s="33">
        <f>GP200-GN203</f>
        <v>49</v>
      </c>
      <c r="GQ203" s="33">
        <v>320</v>
      </c>
      <c r="GR203" s="34">
        <f t="shared" ref="GR203:GR209" si="3294">((GQ203+GS203)/GO203)</f>
        <v>0.58123953098827474</v>
      </c>
      <c r="GS203" s="33">
        <v>27</v>
      </c>
      <c r="GT203" s="34">
        <f t="shared" ref="GT203:GT209" si="3295">GS203/(GQ203+GS203)</f>
        <v>7.7809798270893377E-2</v>
      </c>
      <c r="GU203" s="35"/>
      <c r="GV203" s="33"/>
      <c r="GW203" s="33"/>
      <c r="GX203" s="36"/>
      <c r="GY203" s="32"/>
      <c r="GZ203" s="33"/>
      <c r="HA203" s="33">
        <f>HA200-GY203</f>
        <v>103</v>
      </c>
      <c r="HB203" s="33">
        <f>HB200-GZ203</f>
        <v>9</v>
      </c>
      <c r="HC203" s="33">
        <v>39</v>
      </c>
      <c r="HD203" s="34">
        <f t="shared" ref="HD203:HD209" si="3296">((HC203+HE203)/HA203)</f>
        <v>0.4854368932038835</v>
      </c>
      <c r="HE203" s="33">
        <v>11</v>
      </c>
      <c r="HF203" s="34">
        <f t="shared" ref="HF203:HF209" si="3297">HE203/(HC203+HE203)</f>
        <v>0.22</v>
      </c>
      <c r="HG203" s="35"/>
      <c r="HH203" s="33"/>
      <c r="HI203" s="33"/>
      <c r="HJ203" s="36"/>
      <c r="HK203" s="32"/>
      <c r="HL203" s="33"/>
      <c r="HM203" s="33">
        <f>HM200-HK203</f>
        <v>600</v>
      </c>
      <c r="HN203" s="33">
        <f>HN200-HL203</f>
        <v>50</v>
      </c>
      <c r="HO203" s="33">
        <v>340</v>
      </c>
      <c r="HP203" s="34">
        <f t="shared" ref="HP203:HP209" si="3298">((HO203+HQ203)/HM203)</f>
        <v>0.60166666666666668</v>
      </c>
      <c r="HQ203" s="33">
        <v>21</v>
      </c>
      <c r="HR203" s="34">
        <f t="shared" ref="HR203:HR209" si="3299">HQ203/(HO203+HQ203)</f>
        <v>5.817174515235457E-2</v>
      </c>
      <c r="HS203" s="35"/>
      <c r="HT203" s="33"/>
      <c r="HU203" s="33"/>
      <c r="HV203" s="36"/>
      <c r="HW203" s="32"/>
      <c r="HX203" s="33"/>
      <c r="HY203" s="33">
        <f>HY200-HW203</f>
        <v>592</v>
      </c>
      <c r="HZ203" s="33">
        <f>HZ200-HX203</f>
        <v>49</v>
      </c>
      <c r="IA203" s="33">
        <v>325</v>
      </c>
      <c r="IB203" s="34">
        <f t="shared" ref="IB203:IB209" si="3300">((IA203+IC203)/HY203)</f>
        <v>0.58445945945945943</v>
      </c>
      <c r="IC203" s="33">
        <v>21</v>
      </c>
      <c r="ID203" s="34">
        <f t="shared" ref="ID203:ID209" si="3301">IC203/(IA203+IC203)</f>
        <v>6.0693641618497107E-2</v>
      </c>
      <c r="IE203" s="35"/>
      <c r="IF203" s="33"/>
      <c r="IG203" s="33"/>
      <c r="IH203" s="36"/>
      <c r="II203" s="32"/>
      <c r="IJ203" s="33"/>
      <c r="IK203" s="33">
        <f>IK200-II203</f>
        <v>592</v>
      </c>
      <c r="IL203" s="33">
        <f>IL200-IJ203</f>
        <v>48</v>
      </c>
      <c r="IM203" s="33">
        <v>306</v>
      </c>
      <c r="IN203" s="34">
        <f t="shared" ref="IN203:IN209" si="3302">((IM203+IO203)/IK203)</f>
        <v>0.56081081081081086</v>
      </c>
      <c r="IO203" s="33">
        <v>26</v>
      </c>
      <c r="IP203" s="34">
        <f t="shared" ref="IP203:IP209" si="3303">IO203/(IM203+IO203)</f>
        <v>7.8313253012048195E-2</v>
      </c>
      <c r="IQ203" s="35"/>
      <c r="IR203" s="33"/>
      <c r="IS203" s="33"/>
      <c r="IT203" s="36"/>
      <c r="IU203" s="32"/>
      <c r="IV203" s="33"/>
      <c r="IW203" s="33">
        <f>IW200-IU203</f>
        <v>0</v>
      </c>
      <c r="IX203" s="33">
        <f>IX200-IV203</f>
        <v>96</v>
      </c>
      <c r="IY203" s="33"/>
      <c r="IZ203" s="34" t="e">
        <f t="shared" ref="IZ203:IZ209" si="3304">((IY203+JA203)/IW203)</f>
        <v>#DIV/0!</v>
      </c>
      <c r="JA203" s="33"/>
      <c r="JB203" s="34" t="e">
        <f t="shared" ref="JB203:JB209" si="3305">JA203/(IY203+JA203)</f>
        <v>#DIV/0!</v>
      </c>
      <c r="JC203" s="35"/>
      <c r="JD203" s="33"/>
      <c r="JE203" s="33"/>
      <c r="JF203" s="36"/>
      <c r="JG203" s="32">
        <f t="shared" ref="JG203:JG210" si="3306">+C203+O203+AA203+AM203+AY203+BK203+BW203+CI203+CU203+DG203+DS203+EE203+EQ203+FC203+GA203+GM203+GY203+HK203+HW203+II203+FO203+IU203</f>
        <v>5</v>
      </c>
      <c r="JH203" s="36">
        <f t="shared" ref="JH203:JH210" si="3307">+D203+P203+AB203+AN203+AZ203+BL203+BX203+CJ203+CV203+DH203+DT203+EF203+ER203+FD203+GB203+GN203+GZ203+HL203+HX203+IJ203+FP203+IV203</f>
        <v>0</v>
      </c>
      <c r="JI203" s="372">
        <f t="shared" ref="JI203:JI209" si="3308">+E203+Q203+AC203+AO203+BA203+BM203+BY203+CK203+CW203+DI203+DU203+EG203+ES203+FE203+GC203+GO203+HA203+HM203+HY203+FQ203+IK203</f>
        <v>10928</v>
      </c>
      <c r="JJ203" s="11">
        <f t="shared" si="2847"/>
        <v>981</v>
      </c>
      <c r="JK203" s="33">
        <f t="shared" ref="JK203:JK210" si="3309">+G203+S203+AE203+AQ203+BC203+BO203+CA203+CM203+CY203+DK203+DW203+EI203+EU203+FG203+GE203+GQ203+HC203+HO203+I203+U203+AG203+AS203+BE203+BQ203+CC203+CO203+DA203+DM203+DY203+EK203+EW203+FI203+GG203+GS203+HE203+HQ203+IA203+IC203+FS203+FU203+IM203+IO203</f>
        <v>6431</v>
      </c>
      <c r="JL203" s="78">
        <f t="shared" ref="JL203:JL210" si="3310">+(JK203)/JI203</f>
        <v>0.58848828696925326</v>
      </c>
      <c r="JM203" s="15">
        <f t="shared" ref="JM203:JM210" si="3311">+I203+U203+AG203+AS203+BE203+BQ203+CC203+CO203+DA203+DM203+DY203+EK203+EW203+FI203+GG203+GS203+HE203+HQ203+IC203+IO203+FU203</f>
        <v>495</v>
      </c>
      <c r="JN203" s="34">
        <f t="shared" ref="JN203:JN210" si="3312">+(JM203/(JK203))</f>
        <v>7.697092209609703E-2</v>
      </c>
      <c r="JO203" s="45">
        <v>65.3</v>
      </c>
      <c r="JP203" s="46">
        <v>6111</v>
      </c>
      <c r="JQ203" s="45">
        <f t="shared" si="2245"/>
        <v>95.024102005908887</v>
      </c>
      <c r="JR203" s="45">
        <v>261</v>
      </c>
      <c r="JS203" s="366">
        <f t="shared" ref="JS203" si="3313">JR203/JM203</f>
        <v>0.52727272727272723</v>
      </c>
      <c r="JT203" s="44"/>
      <c r="JU203" s="284"/>
      <c r="JV203" s="402">
        <f t="shared" ref="JV203:JV209" si="3314">SUM(G203,I203,S203,U203,AE203,AG203,AQ203,AS203,BC203,BE203,BO203,BQ203,CA203,CC203)/SUM(E203,Q203,AC203,AO203,BA203,BM203,BY203)</f>
        <v>0.59786184210526316</v>
      </c>
      <c r="JW203" s="403">
        <f t="shared" ref="JW203:JW209" si="3315">SUM(CM203,CO203,CY203,DA203,DK203,DM203,DW203,DY203,EI203,EK203,EU203,EW203,FG203,FI203)/SUM(CK203,CW203,DI203,DU203,EG203,ES203,FE203)</f>
        <v>0.58576944291230004</v>
      </c>
      <c r="JX203" s="405">
        <f t="shared" ref="JX203:JX209" si="3316">SUM(FS203,FU203,GE203,GG203,GQ203,GS203,HC203,HE203,HO203,HQ203,IA203,IC203,IM203,IO203,)/SUM(FQ203,GC203,GO203,HA203,HM203,HY203,IK203)</f>
        <v>0.58182813355227148</v>
      </c>
      <c r="JY203" s="742">
        <f t="shared" ref="JY203" si="3317">SUM(I210,U210,AG210,AS210,BE210,BQ210,CC210)/SUM(G210,I210,S210,U210,AE210,AG210,AQ210,AS210,BC210,BE210,BO210,BQ210,CA210,CC210)</f>
        <v>8.4695295441011051E-2</v>
      </c>
      <c r="JZ203" s="689">
        <f t="shared" ref="JZ203" si="3318">SUM(CO210,DA210,DM210,DY210,EK210,EW210,FI210)/SUM(CM210,CO210,CY210,DA210,DK210,DM210,DW210,DY210,EI210,EK210,EU210,EW210,FG210,FI210)</f>
        <v>8.037137116330631E-2</v>
      </c>
      <c r="KA203" s="745">
        <f t="shared" ref="KA203" si="3319">SUM(,FU210,GG210,GS210,HE210,HQ210,IC210,IO210)/SUM(FU210,FS210,GG210,GE210,GS210,GQ210,HE210,HC210,HQ210,HO210,IC210,IA210,IO210,IM210)</f>
        <v>7.6270620450143586E-2</v>
      </c>
      <c r="KB203" s="724">
        <f t="shared" ref="KB203" si="3320">KB205/KB207</f>
        <v>5.2012044894607168E-3</v>
      </c>
      <c r="KC203" s="720"/>
      <c r="KD203" s="720">
        <f t="shared" ref="KD203" si="3321">KD205/KD207</f>
        <v>5.5157198014340872E-3</v>
      </c>
      <c r="KE203" s="720"/>
      <c r="KF203" s="720">
        <f t="shared" ref="KF203" si="3322">KF205/KF207</f>
        <v>4.1050903119868639E-3</v>
      </c>
      <c r="KG203" s="755"/>
      <c r="KH203" s="757" t="s">
        <v>68</v>
      </c>
      <c r="KI203" s="419">
        <f t="shared" ref="KI203:KI209" si="3323">C203+AA203+AM203+AY203+BK203+BW203</f>
        <v>5</v>
      </c>
      <c r="KJ203" s="427">
        <f t="shared" ref="KJ203" si="3324">KI203/KB207</f>
        <v>1.368738023542294E-3</v>
      </c>
      <c r="KK203" s="419">
        <f t="shared" ref="KK203:KK209" si="3325">CI203+CU203+DG203+EE203+EQ203+FC203+DS203</f>
        <v>0</v>
      </c>
      <c r="KL203" s="424">
        <f t="shared" ref="KL203" si="3326">KK203/KD207</f>
        <v>0</v>
      </c>
      <c r="KM203" s="419">
        <f t="shared" ref="KM203:KM209" si="3327">FO203+GA203+GM203+GY203+HK203+HW203+II203</f>
        <v>0</v>
      </c>
      <c r="KN203" s="424">
        <f>KM203/KF207</f>
        <v>0</v>
      </c>
    </row>
    <row r="204" spans="1:300" ht="19.5" thickBot="1" x14ac:dyDescent="0.3">
      <c r="A204" s="734"/>
      <c r="B204" s="436">
        <f t="shared" ref="B204:B209" si="3328">+B203+1</f>
        <v>45751</v>
      </c>
      <c r="C204" s="10"/>
      <c r="D204" s="11"/>
      <c r="E204" s="61">
        <f t="shared" ref="E204:E209" si="3329">E203-C204</f>
        <v>589</v>
      </c>
      <c r="F204" s="61">
        <f t="shared" ref="F204:F209" si="3330">F203-D204</f>
        <v>49</v>
      </c>
      <c r="G204" s="11">
        <v>317</v>
      </c>
      <c r="H204" s="12">
        <f t="shared" si="3262"/>
        <v>0.57894736842105265</v>
      </c>
      <c r="I204" s="11">
        <v>24</v>
      </c>
      <c r="J204" s="12">
        <f t="shared" si="3263"/>
        <v>7.0381231671554259E-2</v>
      </c>
      <c r="K204" s="13"/>
      <c r="L204" s="11"/>
      <c r="M204" s="11"/>
      <c r="N204" s="14"/>
      <c r="O204" s="10"/>
      <c r="P204" s="11"/>
      <c r="Q204" s="61">
        <f t="shared" ref="Q204:Q209" si="3331">Q203-O204</f>
        <v>593</v>
      </c>
      <c r="R204" s="61">
        <f t="shared" ref="R204:R209" si="3332">R203-P204</f>
        <v>50</v>
      </c>
      <c r="S204" s="11">
        <v>307</v>
      </c>
      <c r="T204" s="12">
        <f t="shared" si="3264"/>
        <v>0.55986509274873519</v>
      </c>
      <c r="U204" s="11">
        <v>25</v>
      </c>
      <c r="V204" s="12">
        <f t="shared" si="3265"/>
        <v>7.5301204819277115E-2</v>
      </c>
      <c r="W204" s="13"/>
      <c r="X204" s="11"/>
      <c r="Y204" s="11"/>
      <c r="Z204" s="14"/>
      <c r="AA204" s="10"/>
      <c r="AB204" s="11"/>
      <c r="AC204" s="61">
        <f t="shared" ref="AC204:AC209" si="3333">AC203-AA204</f>
        <v>592</v>
      </c>
      <c r="AD204" s="61">
        <f t="shared" ref="AD204:AD209" si="3334">AD203-AB204</f>
        <v>50</v>
      </c>
      <c r="AE204" s="11">
        <v>305</v>
      </c>
      <c r="AF204" s="12">
        <f t="shared" si="3266"/>
        <v>0.5692567567567568</v>
      </c>
      <c r="AG204" s="11">
        <v>32</v>
      </c>
      <c r="AH204" s="12">
        <f t="shared" si="3267"/>
        <v>9.4955489614243327E-2</v>
      </c>
      <c r="AI204" s="13"/>
      <c r="AJ204" s="11"/>
      <c r="AK204" s="11"/>
      <c r="AL204" s="14"/>
      <c r="AM204" s="10"/>
      <c r="AN204" s="11"/>
      <c r="AO204" s="61">
        <f t="shared" ref="AO204:AO209" si="3335">AO203-AM204</f>
        <v>113</v>
      </c>
      <c r="AP204" s="61">
        <f t="shared" ref="AP204:AP209" si="3336">AP203-AN204</f>
        <v>10</v>
      </c>
      <c r="AQ204" s="11">
        <v>58</v>
      </c>
      <c r="AR204" s="12">
        <f t="shared" si="3268"/>
        <v>0.54867256637168138</v>
      </c>
      <c r="AS204" s="11">
        <v>4</v>
      </c>
      <c r="AT204" s="12">
        <f t="shared" si="3269"/>
        <v>6.4516129032258063E-2</v>
      </c>
      <c r="AU204" s="13"/>
      <c r="AV204" s="11"/>
      <c r="AW204" s="11"/>
      <c r="AX204" s="14"/>
      <c r="AY204" s="10"/>
      <c r="AZ204" s="11"/>
      <c r="BA204" s="61">
        <f t="shared" ref="BA204:BA209" si="3337">BA203-AY204</f>
        <v>587</v>
      </c>
      <c r="BB204" s="61">
        <f t="shared" ref="BB204:BB209" si="3338">BB203-AZ204</f>
        <v>50</v>
      </c>
      <c r="BC204" s="11">
        <v>304</v>
      </c>
      <c r="BD204" s="12">
        <f t="shared" si="3270"/>
        <v>0.57921635434412266</v>
      </c>
      <c r="BE204" s="11">
        <v>36</v>
      </c>
      <c r="BF204" s="12">
        <f t="shared" si="3271"/>
        <v>0.10588235294117647</v>
      </c>
      <c r="BG204" s="13"/>
      <c r="BH204" s="11"/>
      <c r="BI204" s="11"/>
      <c r="BJ204" s="14"/>
      <c r="BK204" s="10"/>
      <c r="BL204" s="11"/>
      <c r="BM204" s="61">
        <f t="shared" ref="BM204:BM209" si="3339">BM203-BK204</f>
        <v>588</v>
      </c>
      <c r="BN204" s="61">
        <f t="shared" ref="BN204:BN209" si="3340">BN203-BL204</f>
        <v>49</v>
      </c>
      <c r="BO204" s="11">
        <v>308</v>
      </c>
      <c r="BP204" s="12">
        <f t="shared" si="3272"/>
        <v>0.56462585034013602</v>
      </c>
      <c r="BQ204" s="11">
        <v>24</v>
      </c>
      <c r="BR204" s="12">
        <f t="shared" si="3273"/>
        <v>7.2289156626506021E-2</v>
      </c>
      <c r="BS204" s="13"/>
      <c r="BT204" s="11"/>
      <c r="BU204" s="11"/>
      <c r="BV204" s="14"/>
      <c r="BW204" s="10">
        <v>1</v>
      </c>
      <c r="BX204" s="11"/>
      <c r="BY204" s="61">
        <f t="shared" ref="BY204:BY209" si="3341">BY203-BW204</f>
        <v>585</v>
      </c>
      <c r="BZ204" s="61">
        <f t="shared" ref="BZ204:BZ209" si="3342">BZ203-BX204</f>
        <v>49</v>
      </c>
      <c r="CA204" s="11">
        <v>290</v>
      </c>
      <c r="CB204" s="12">
        <f t="shared" si="3274"/>
        <v>0.55042735042735047</v>
      </c>
      <c r="CC204" s="11">
        <v>32</v>
      </c>
      <c r="CD204" s="12">
        <f t="shared" si="3275"/>
        <v>9.9378881987577633E-2</v>
      </c>
      <c r="CE204" s="13"/>
      <c r="CF204" s="11"/>
      <c r="CG204" s="11"/>
      <c r="CH204" s="14"/>
      <c r="CI204" s="10"/>
      <c r="CJ204" s="11"/>
      <c r="CK204" s="61">
        <f t="shared" ref="CK204:CK209" si="3343">CK203-CI204</f>
        <v>575</v>
      </c>
      <c r="CL204" s="61">
        <f t="shared" ref="CL204:CL209" si="3344">CL203-CJ204</f>
        <v>43</v>
      </c>
      <c r="CM204" s="11">
        <v>287</v>
      </c>
      <c r="CN204" s="12">
        <f t="shared" si="3276"/>
        <v>0.53565217391304343</v>
      </c>
      <c r="CO204" s="11">
        <v>21</v>
      </c>
      <c r="CP204" s="12">
        <f t="shared" si="3277"/>
        <v>6.8181818181818177E-2</v>
      </c>
      <c r="CQ204" s="13"/>
      <c r="CR204" s="11"/>
      <c r="CS204" s="11"/>
      <c r="CT204" s="14"/>
      <c r="CU204" s="10"/>
      <c r="CV204" s="11"/>
      <c r="CW204" s="61">
        <f t="shared" ref="CW204:CW209" si="3345">CW203-CU204</f>
        <v>575</v>
      </c>
      <c r="CX204" s="61">
        <f t="shared" ref="CX204:CX209" si="3346">CX203-CV204</f>
        <v>44</v>
      </c>
      <c r="CY204" s="11">
        <v>288</v>
      </c>
      <c r="CZ204" s="12">
        <f t="shared" si="3278"/>
        <v>0.54434782608695653</v>
      </c>
      <c r="DA204" s="11">
        <v>25</v>
      </c>
      <c r="DB204" s="12">
        <f t="shared" si="3279"/>
        <v>7.9872204472843447E-2</v>
      </c>
      <c r="DC204" s="13"/>
      <c r="DD204" s="11"/>
      <c r="DE204" s="11"/>
      <c r="DF204" s="14"/>
      <c r="DG204" s="10"/>
      <c r="DH204" s="11"/>
      <c r="DI204" s="61">
        <f t="shared" ref="DI204:DI209" si="3347">DI203-DG204</f>
        <v>588</v>
      </c>
      <c r="DJ204" s="61">
        <f t="shared" ref="DJ204:DJ209" si="3348">DJ203-DH204</f>
        <v>45</v>
      </c>
      <c r="DK204" s="11">
        <v>290</v>
      </c>
      <c r="DL204" s="12">
        <f t="shared" si="3280"/>
        <v>0.55272108843537415</v>
      </c>
      <c r="DM204" s="11">
        <v>35</v>
      </c>
      <c r="DN204" s="12">
        <f t="shared" si="3281"/>
        <v>0.1076923076923077</v>
      </c>
      <c r="DO204" s="13"/>
      <c r="DP204" s="11"/>
      <c r="DQ204" s="11"/>
      <c r="DR204" s="14"/>
      <c r="DS204" s="10">
        <v>1</v>
      </c>
      <c r="DT204" s="11"/>
      <c r="DU204" s="61">
        <f t="shared" ref="DU204:DU209" si="3349">DU203-DS204</f>
        <v>141</v>
      </c>
      <c r="DV204" s="61">
        <f t="shared" ref="DV204:DV209" si="3350">DV203-DT204</f>
        <v>11</v>
      </c>
      <c r="DW204" s="11">
        <v>55</v>
      </c>
      <c r="DX204" s="12">
        <f t="shared" si="3282"/>
        <v>0.43262411347517732</v>
      </c>
      <c r="DY204" s="11">
        <v>6</v>
      </c>
      <c r="DZ204" s="12">
        <f t="shared" si="3283"/>
        <v>9.8360655737704916E-2</v>
      </c>
      <c r="EA204" s="13"/>
      <c r="EB204" s="11"/>
      <c r="EC204" s="11"/>
      <c r="ED204" s="14"/>
      <c r="EE204" s="10"/>
      <c r="EF204" s="11"/>
      <c r="EG204" s="61">
        <f t="shared" ref="EG204:EG209" si="3351">EG203-EE204</f>
        <v>592</v>
      </c>
      <c r="EH204" s="61">
        <f t="shared" ref="EH204:EH209" si="3352">EH203-EF204</f>
        <v>45</v>
      </c>
      <c r="EI204" s="11">
        <v>285</v>
      </c>
      <c r="EJ204" s="12">
        <f t="shared" si="3284"/>
        <v>0.52702702702702697</v>
      </c>
      <c r="EK204" s="11">
        <v>27</v>
      </c>
      <c r="EL204" s="12">
        <f t="shared" si="3285"/>
        <v>8.6538461538461536E-2</v>
      </c>
      <c r="EM204" s="13"/>
      <c r="EN204" s="11"/>
      <c r="EO204" s="11"/>
      <c r="EP204" s="14"/>
      <c r="EQ204" s="10">
        <v>1</v>
      </c>
      <c r="ER204" s="11"/>
      <c r="ES204" s="61">
        <f t="shared" ref="ES204:ES209" si="3353">ES203-EQ204</f>
        <v>578</v>
      </c>
      <c r="ET204" s="61">
        <f t="shared" ref="ET204:ET209" si="3354">ET203-ER204</f>
        <v>44</v>
      </c>
      <c r="EU204" s="11">
        <v>298</v>
      </c>
      <c r="EV204" s="12">
        <f t="shared" si="3286"/>
        <v>0.53979238754325265</v>
      </c>
      <c r="EW204" s="11">
        <v>14</v>
      </c>
      <c r="EX204" s="12">
        <f t="shared" si="3287"/>
        <v>4.4871794871794872E-2</v>
      </c>
      <c r="EY204" s="13"/>
      <c r="EZ204" s="11"/>
      <c r="FA204" s="11"/>
      <c r="FB204" s="14"/>
      <c r="FC204" s="10"/>
      <c r="FD204" s="11"/>
      <c r="FE204" s="61">
        <f t="shared" ref="FE204:FE209" si="3355">FE203-FC204</f>
        <v>575</v>
      </c>
      <c r="FF204" s="61">
        <f t="shared" ref="FF204:FF209" si="3356">FF203-FD204</f>
        <v>44</v>
      </c>
      <c r="FG204" s="11">
        <v>291</v>
      </c>
      <c r="FH204" s="12">
        <f t="shared" si="3288"/>
        <v>0.54608695652173911</v>
      </c>
      <c r="FI204" s="11">
        <v>23</v>
      </c>
      <c r="FJ204" s="12">
        <f t="shared" si="3289"/>
        <v>7.32484076433121E-2</v>
      </c>
      <c r="FK204" s="13"/>
      <c r="FL204" s="11"/>
      <c r="FM204" s="11"/>
      <c r="FN204" s="14"/>
      <c r="FO204" s="10"/>
      <c r="FP204" s="11"/>
      <c r="FQ204" s="61">
        <f t="shared" ref="FQ204:FQ209" si="3357">FQ203-FO204</f>
        <v>583</v>
      </c>
      <c r="FR204" s="61">
        <f t="shared" ref="FR204:FR209" si="3358">FR203-FP204</f>
        <v>48</v>
      </c>
      <c r="FS204" s="11">
        <v>310</v>
      </c>
      <c r="FT204" s="12">
        <f t="shared" si="3290"/>
        <v>0.57804459691252141</v>
      </c>
      <c r="FU204" s="11">
        <v>27</v>
      </c>
      <c r="FV204" s="12">
        <f t="shared" si="3291"/>
        <v>8.0118694362017809E-2</v>
      </c>
      <c r="FW204" s="13"/>
      <c r="FX204" s="11"/>
      <c r="FY204" s="11"/>
      <c r="FZ204" s="14"/>
      <c r="GA204" s="10"/>
      <c r="GB204" s="11"/>
      <c r="GC204" s="61">
        <f t="shared" ref="GC204:GC209" si="3359">GC203-GA204</f>
        <v>587</v>
      </c>
      <c r="GD204" s="61">
        <f t="shared" ref="GD204:GD209" si="3360">GD203-GB204</f>
        <v>49</v>
      </c>
      <c r="GE204" s="11">
        <v>324</v>
      </c>
      <c r="GF204" s="12">
        <f t="shared" si="3292"/>
        <v>0.59284497444633732</v>
      </c>
      <c r="GG204" s="11">
        <v>24</v>
      </c>
      <c r="GH204" s="12">
        <f t="shared" si="3293"/>
        <v>6.8965517241379309E-2</v>
      </c>
      <c r="GI204" s="13"/>
      <c r="GJ204" s="11"/>
      <c r="GK204" s="11"/>
      <c r="GL204" s="14"/>
      <c r="GM204" s="10"/>
      <c r="GN204" s="11"/>
      <c r="GO204" s="61">
        <f t="shared" ref="GO204:GO209" si="3361">GO203-GM204</f>
        <v>597</v>
      </c>
      <c r="GP204" s="61">
        <f t="shared" ref="GP204:GP209" si="3362">GP203-GN204</f>
        <v>49</v>
      </c>
      <c r="GQ204" s="11">
        <v>326</v>
      </c>
      <c r="GR204" s="12">
        <f t="shared" si="3294"/>
        <v>0.59463986599664986</v>
      </c>
      <c r="GS204" s="11">
        <v>29</v>
      </c>
      <c r="GT204" s="12">
        <f t="shared" si="3295"/>
        <v>8.1690140845070425E-2</v>
      </c>
      <c r="GU204" s="13"/>
      <c r="GV204" s="11"/>
      <c r="GW204" s="11"/>
      <c r="GX204" s="14"/>
      <c r="GY204" s="10">
        <v>1</v>
      </c>
      <c r="GZ204" s="11"/>
      <c r="HA204" s="61">
        <f t="shared" ref="HA204:HA209" si="3363">HA203-GY204</f>
        <v>102</v>
      </c>
      <c r="HB204" s="61">
        <f t="shared" ref="HB204:HB209" si="3364">HB203-GZ204</f>
        <v>9</v>
      </c>
      <c r="HC204" s="11">
        <v>45</v>
      </c>
      <c r="HD204" s="12">
        <f t="shared" si="3296"/>
        <v>0.52941176470588236</v>
      </c>
      <c r="HE204" s="11">
        <v>9</v>
      </c>
      <c r="HF204" s="12">
        <f t="shared" si="3297"/>
        <v>0.16666666666666666</v>
      </c>
      <c r="HG204" s="13"/>
      <c r="HH204" s="11"/>
      <c r="HI204" s="11"/>
      <c r="HJ204" s="14"/>
      <c r="HK204" s="10">
        <v>1</v>
      </c>
      <c r="HL204" s="11"/>
      <c r="HM204" s="61">
        <f t="shared" ref="HM204:HM209" si="3365">HM203-HK204</f>
        <v>599</v>
      </c>
      <c r="HN204" s="61">
        <f t="shared" ref="HN204:HN209" si="3366">HN203-HL204</f>
        <v>50</v>
      </c>
      <c r="HO204" s="11">
        <v>320</v>
      </c>
      <c r="HP204" s="12">
        <f t="shared" si="3298"/>
        <v>0.56761268781302165</v>
      </c>
      <c r="HQ204" s="11">
        <v>20</v>
      </c>
      <c r="HR204" s="12">
        <f t="shared" si="3299"/>
        <v>5.8823529411764705E-2</v>
      </c>
      <c r="HS204" s="13"/>
      <c r="HT204" s="11"/>
      <c r="HU204" s="11"/>
      <c r="HV204" s="14"/>
      <c r="HW204" s="10"/>
      <c r="HX204" s="11"/>
      <c r="HY204" s="61">
        <f t="shared" ref="HY204:HY209" si="3367">HY203-HW204</f>
        <v>592</v>
      </c>
      <c r="HZ204" s="61">
        <f t="shared" ref="HZ204:HZ209" si="3368">HZ203-HX204</f>
        <v>49</v>
      </c>
      <c r="IA204" s="11">
        <v>314</v>
      </c>
      <c r="IB204" s="12">
        <f t="shared" si="3300"/>
        <v>0.57094594594594594</v>
      </c>
      <c r="IC204" s="11">
        <v>24</v>
      </c>
      <c r="ID204" s="12">
        <f t="shared" si="3301"/>
        <v>7.1005917159763315E-2</v>
      </c>
      <c r="IE204" s="13"/>
      <c r="IF204" s="11"/>
      <c r="IG204" s="11"/>
      <c r="IH204" s="14"/>
      <c r="II204" s="10"/>
      <c r="IJ204" s="11"/>
      <c r="IK204" s="61">
        <f t="shared" ref="IK204:IK209" si="3369">IK203-II204</f>
        <v>592</v>
      </c>
      <c r="IL204" s="61">
        <f t="shared" ref="IL204:IL209" si="3370">IL203-IJ204</f>
        <v>48</v>
      </c>
      <c r="IM204" s="11">
        <v>321</v>
      </c>
      <c r="IN204" s="12">
        <f t="shared" si="3302"/>
        <v>0.60304054054054057</v>
      </c>
      <c r="IO204" s="11">
        <v>36</v>
      </c>
      <c r="IP204" s="12">
        <f t="shared" si="3303"/>
        <v>0.10084033613445378</v>
      </c>
      <c r="IQ204" s="13"/>
      <c r="IR204" s="11"/>
      <c r="IS204" s="11"/>
      <c r="IT204" s="14"/>
      <c r="IU204" s="10"/>
      <c r="IV204" s="11">
        <v>96</v>
      </c>
      <c r="IW204" s="61">
        <f t="shared" ref="IW204:IW209" si="3371">IW203-IU204</f>
        <v>0</v>
      </c>
      <c r="IX204" s="61">
        <f t="shared" ref="IX204:IX209" si="3372">IX203-IV204</f>
        <v>0</v>
      </c>
      <c r="IY204" s="11"/>
      <c r="IZ204" s="12" t="e">
        <f t="shared" si="3304"/>
        <v>#DIV/0!</v>
      </c>
      <c r="JA204" s="11"/>
      <c r="JB204" s="12" t="e">
        <f t="shared" si="3305"/>
        <v>#DIV/0!</v>
      </c>
      <c r="JC204" s="13"/>
      <c r="JD204" s="11"/>
      <c r="JE204" s="11"/>
      <c r="JF204" s="14"/>
      <c r="JG204" s="10">
        <f t="shared" si="3306"/>
        <v>5</v>
      </c>
      <c r="JH204" s="14">
        <f t="shared" si="3307"/>
        <v>96</v>
      </c>
      <c r="JI204" s="373">
        <f t="shared" si="3308"/>
        <v>10923</v>
      </c>
      <c r="JJ204" s="11">
        <f t="shared" si="2847"/>
        <v>885</v>
      </c>
      <c r="JK204" s="11">
        <f t="shared" si="3309"/>
        <v>6140</v>
      </c>
      <c r="JL204" s="79">
        <f t="shared" si="3310"/>
        <v>0.56211663462418748</v>
      </c>
      <c r="JM204" s="15">
        <f t="shared" si="3311"/>
        <v>497</v>
      </c>
      <c r="JN204" s="12">
        <f t="shared" si="3312"/>
        <v>8.0944625407166126E-2</v>
      </c>
      <c r="JO204" s="16">
        <v>65.3</v>
      </c>
      <c r="JP204" s="17">
        <v>5770</v>
      </c>
      <c r="JQ204" s="16">
        <f t="shared" si="2245"/>
        <v>93.973941368078172</v>
      </c>
      <c r="JR204" s="16">
        <v>224</v>
      </c>
      <c r="JS204" s="369">
        <f t="shared" si="3155"/>
        <v>0.45070422535211269</v>
      </c>
      <c r="JT204" s="15"/>
      <c r="JU204" s="285"/>
      <c r="JV204" s="404">
        <f t="shared" si="3314"/>
        <v>0.56649300795174118</v>
      </c>
      <c r="JW204" s="401">
        <f t="shared" si="3315"/>
        <v>0.53669977924944812</v>
      </c>
      <c r="JX204" s="406">
        <f t="shared" si="3316"/>
        <v>0.58296823658269437</v>
      </c>
      <c r="JY204" s="743"/>
      <c r="JZ204" s="690"/>
      <c r="KA204" s="746"/>
      <c r="KB204" s="725"/>
      <c r="KC204" s="722"/>
      <c r="KD204" s="722"/>
      <c r="KE204" s="722"/>
      <c r="KF204" s="722"/>
      <c r="KG204" s="756"/>
      <c r="KH204" s="758"/>
      <c r="KI204" s="67">
        <f t="shared" si="3323"/>
        <v>1</v>
      </c>
      <c r="KJ204" s="430">
        <f t="shared" ref="KJ204" si="3373">KI204/KB207</f>
        <v>2.7374760470845878E-4</v>
      </c>
      <c r="KK204" s="67">
        <f t="shared" si="3325"/>
        <v>2</v>
      </c>
      <c r="KL204" s="425">
        <f t="shared" ref="KL204" si="3374">KK204/KD207</f>
        <v>5.5157198014340876E-4</v>
      </c>
      <c r="KM204" s="67">
        <f t="shared" si="3327"/>
        <v>2</v>
      </c>
      <c r="KN204" s="425">
        <f>KM204/KF207</f>
        <v>5.4734537493158185E-4</v>
      </c>
    </row>
    <row r="205" spans="1:300" ht="19.5" thickTop="1" x14ac:dyDescent="0.25">
      <c r="A205" s="734"/>
      <c r="B205" s="436">
        <f t="shared" si="3328"/>
        <v>45752</v>
      </c>
      <c r="C205" s="10"/>
      <c r="D205" s="11"/>
      <c r="E205" s="61">
        <f t="shared" si="3329"/>
        <v>589</v>
      </c>
      <c r="F205" s="61">
        <f t="shared" si="3330"/>
        <v>49</v>
      </c>
      <c r="G205" s="11">
        <v>327</v>
      </c>
      <c r="H205" s="12">
        <f t="shared" si="3262"/>
        <v>0.59422750424448212</v>
      </c>
      <c r="I205" s="11">
        <v>23</v>
      </c>
      <c r="J205" s="12">
        <f t="shared" si="3263"/>
        <v>6.5714285714285711E-2</v>
      </c>
      <c r="K205" s="13"/>
      <c r="L205" s="11"/>
      <c r="M205" s="11"/>
      <c r="N205" s="14"/>
      <c r="O205" s="10"/>
      <c r="P205" s="11"/>
      <c r="Q205" s="61">
        <f t="shared" si="3331"/>
        <v>593</v>
      </c>
      <c r="R205" s="61">
        <f t="shared" si="3332"/>
        <v>50</v>
      </c>
      <c r="S205" s="11">
        <v>304</v>
      </c>
      <c r="T205" s="12">
        <f t="shared" si="3264"/>
        <v>0.55986509274873519</v>
      </c>
      <c r="U205" s="11">
        <v>28</v>
      </c>
      <c r="V205" s="12">
        <f t="shared" si="3265"/>
        <v>8.4337349397590355E-2</v>
      </c>
      <c r="W205" s="13"/>
      <c r="X205" s="11"/>
      <c r="Y205" s="11"/>
      <c r="Z205" s="14"/>
      <c r="AA205" s="10">
        <v>1</v>
      </c>
      <c r="AB205" s="11"/>
      <c r="AC205" s="61">
        <f t="shared" si="3333"/>
        <v>591</v>
      </c>
      <c r="AD205" s="61">
        <f t="shared" si="3334"/>
        <v>50</v>
      </c>
      <c r="AE205" s="11">
        <v>339</v>
      </c>
      <c r="AF205" s="12">
        <f t="shared" si="3266"/>
        <v>0.64467005076142136</v>
      </c>
      <c r="AG205" s="11">
        <v>42</v>
      </c>
      <c r="AH205" s="12">
        <f t="shared" si="3267"/>
        <v>0.11023622047244094</v>
      </c>
      <c r="AI205" s="13"/>
      <c r="AJ205" s="11"/>
      <c r="AK205" s="11"/>
      <c r="AL205" s="14"/>
      <c r="AM205" s="10">
        <v>1</v>
      </c>
      <c r="AN205" s="11"/>
      <c r="AO205" s="61">
        <f t="shared" si="3335"/>
        <v>112</v>
      </c>
      <c r="AP205" s="61">
        <f t="shared" si="3336"/>
        <v>10</v>
      </c>
      <c r="AQ205" s="11">
        <v>48</v>
      </c>
      <c r="AR205" s="12">
        <f t="shared" si="3268"/>
        <v>0.4732142857142857</v>
      </c>
      <c r="AS205" s="11">
        <v>5</v>
      </c>
      <c r="AT205" s="12">
        <f t="shared" si="3269"/>
        <v>9.4339622641509441E-2</v>
      </c>
      <c r="AU205" s="13"/>
      <c r="AV205" s="11"/>
      <c r="AW205" s="11"/>
      <c r="AX205" s="14"/>
      <c r="AY205" s="10">
        <v>1</v>
      </c>
      <c r="AZ205" s="11"/>
      <c r="BA205" s="61">
        <f t="shared" si="3337"/>
        <v>586</v>
      </c>
      <c r="BB205" s="61">
        <f t="shared" si="3338"/>
        <v>50</v>
      </c>
      <c r="BC205" s="11">
        <v>326</v>
      </c>
      <c r="BD205" s="12">
        <f t="shared" si="3270"/>
        <v>0.60409556313993173</v>
      </c>
      <c r="BE205" s="11">
        <v>28</v>
      </c>
      <c r="BF205" s="12">
        <f t="shared" si="3271"/>
        <v>7.909604519774012E-2</v>
      </c>
      <c r="BG205" s="13"/>
      <c r="BH205" s="11"/>
      <c r="BI205" s="11"/>
      <c r="BJ205" s="14"/>
      <c r="BK205" s="10"/>
      <c r="BL205" s="11"/>
      <c r="BM205" s="61">
        <f t="shared" si="3339"/>
        <v>588</v>
      </c>
      <c r="BN205" s="61">
        <f t="shared" si="3340"/>
        <v>49</v>
      </c>
      <c r="BO205" s="11">
        <v>324</v>
      </c>
      <c r="BP205" s="12">
        <f t="shared" si="3272"/>
        <v>0.59183673469387754</v>
      </c>
      <c r="BQ205" s="11">
        <v>24</v>
      </c>
      <c r="BR205" s="12">
        <f t="shared" si="3273"/>
        <v>6.8965517241379309E-2</v>
      </c>
      <c r="BS205" s="13"/>
      <c r="BT205" s="11"/>
      <c r="BU205" s="11"/>
      <c r="BV205" s="14"/>
      <c r="BW205" s="10"/>
      <c r="BX205" s="11"/>
      <c r="BY205" s="61">
        <f t="shared" si="3341"/>
        <v>585</v>
      </c>
      <c r="BZ205" s="61">
        <f t="shared" si="3342"/>
        <v>49</v>
      </c>
      <c r="CA205" s="11">
        <v>309</v>
      </c>
      <c r="CB205" s="12">
        <f t="shared" si="3274"/>
        <v>0.61538461538461542</v>
      </c>
      <c r="CC205" s="11">
        <v>51</v>
      </c>
      <c r="CD205" s="12">
        <f t="shared" si="3275"/>
        <v>0.14166666666666666</v>
      </c>
      <c r="CE205" s="13"/>
      <c r="CF205" s="11"/>
      <c r="CG205" s="11"/>
      <c r="CH205" s="14"/>
      <c r="CI205" s="10"/>
      <c r="CJ205" s="11"/>
      <c r="CK205" s="61">
        <f t="shared" si="3343"/>
        <v>575</v>
      </c>
      <c r="CL205" s="61">
        <f t="shared" si="3344"/>
        <v>43</v>
      </c>
      <c r="CM205" s="11">
        <v>283</v>
      </c>
      <c r="CN205" s="12">
        <f t="shared" si="3276"/>
        <v>0.54434782608695653</v>
      </c>
      <c r="CO205" s="11">
        <v>30</v>
      </c>
      <c r="CP205" s="12">
        <f t="shared" si="3277"/>
        <v>9.5846645367412137E-2</v>
      </c>
      <c r="CQ205" s="13"/>
      <c r="CR205" s="11"/>
      <c r="CS205" s="11"/>
      <c r="CT205" s="14"/>
      <c r="CU205" s="10">
        <v>2</v>
      </c>
      <c r="CV205" s="11"/>
      <c r="CW205" s="61">
        <f t="shared" si="3345"/>
        <v>573</v>
      </c>
      <c r="CX205" s="61">
        <f t="shared" si="3346"/>
        <v>44</v>
      </c>
      <c r="CY205" s="11">
        <v>280</v>
      </c>
      <c r="CZ205" s="12">
        <f t="shared" si="3278"/>
        <v>0.54450261780104714</v>
      </c>
      <c r="DA205" s="11">
        <v>32</v>
      </c>
      <c r="DB205" s="12">
        <f t="shared" si="3279"/>
        <v>0.10256410256410256</v>
      </c>
      <c r="DC205" s="13"/>
      <c r="DD205" s="11"/>
      <c r="DE205" s="11"/>
      <c r="DF205" s="14"/>
      <c r="DG205" s="10"/>
      <c r="DH205" s="11"/>
      <c r="DI205" s="61">
        <f t="shared" si="3347"/>
        <v>588</v>
      </c>
      <c r="DJ205" s="61">
        <f t="shared" si="3348"/>
        <v>45</v>
      </c>
      <c r="DK205" s="11">
        <v>283</v>
      </c>
      <c r="DL205" s="12">
        <f t="shared" si="3280"/>
        <v>0.53061224489795922</v>
      </c>
      <c r="DM205" s="11">
        <v>29</v>
      </c>
      <c r="DN205" s="12">
        <f t="shared" si="3281"/>
        <v>9.2948717948717952E-2</v>
      </c>
      <c r="DO205" s="13"/>
      <c r="DP205" s="11"/>
      <c r="DQ205" s="11"/>
      <c r="DR205" s="14"/>
      <c r="DS205" s="10"/>
      <c r="DT205" s="11"/>
      <c r="DU205" s="61">
        <f t="shared" si="3349"/>
        <v>141</v>
      </c>
      <c r="DV205" s="61">
        <f t="shared" si="3350"/>
        <v>11</v>
      </c>
      <c r="DW205" s="11">
        <v>50</v>
      </c>
      <c r="DX205" s="12">
        <f t="shared" si="3282"/>
        <v>0.43971631205673761</v>
      </c>
      <c r="DY205" s="11">
        <v>12</v>
      </c>
      <c r="DZ205" s="12">
        <f t="shared" si="3283"/>
        <v>0.19354838709677419</v>
      </c>
      <c r="EA205" s="13"/>
      <c r="EB205" s="11"/>
      <c r="EC205" s="11"/>
      <c r="ED205" s="14"/>
      <c r="EE205" s="10">
        <v>1</v>
      </c>
      <c r="EF205" s="11"/>
      <c r="EG205" s="61">
        <f t="shared" si="3351"/>
        <v>591</v>
      </c>
      <c r="EH205" s="61">
        <f t="shared" si="3352"/>
        <v>45</v>
      </c>
      <c r="EI205" s="11">
        <v>320</v>
      </c>
      <c r="EJ205" s="12">
        <f t="shared" si="3284"/>
        <v>0.59729272419627755</v>
      </c>
      <c r="EK205" s="11">
        <v>33</v>
      </c>
      <c r="EL205" s="12">
        <f t="shared" si="3285"/>
        <v>9.3484419263456089E-2</v>
      </c>
      <c r="EM205" s="13"/>
      <c r="EN205" s="11"/>
      <c r="EO205" s="11"/>
      <c r="EP205" s="14"/>
      <c r="EQ205" s="10"/>
      <c r="ER205" s="11"/>
      <c r="ES205" s="61">
        <f t="shared" si="3353"/>
        <v>578</v>
      </c>
      <c r="ET205" s="61">
        <f t="shared" si="3354"/>
        <v>44</v>
      </c>
      <c r="EU205" s="11">
        <v>316</v>
      </c>
      <c r="EV205" s="12">
        <f t="shared" si="3286"/>
        <v>0.5692041522491349</v>
      </c>
      <c r="EW205" s="11">
        <v>13</v>
      </c>
      <c r="EX205" s="12">
        <f t="shared" si="3287"/>
        <v>3.9513677811550151E-2</v>
      </c>
      <c r="EY205" s="13"/>
      <c r="EZ205" s="11"/>
      <c r="FA205" s="11"/>
      <c r="FB205" s="14"/>
      <c r="FC205" s="10"/>
      <c r="FD205" s="11"/>
      <c r="FE205" s="61">
        <f t="shared" si="3355"/>
        <v>575</v>
      </c>
      <c r="FF205" s="61">
        <f t="shared" si="3356"/>
        <v>44</v>
      </c>
      <c r="FG205" s="11">
        <v>317</v>
      </c>
      <c r="FH205" s="12">
        <f t="shared" si="3288"/>
        <v>0.60347826086956524</v>
      </c>
      <c r="FI205" s="11">
        <v>30</v>
      </c>
      <c r="FJ205" s="12">
        <f t="shared" si="3289"/>
        <v>8.645533141210375E-2</v>
      </c>
      <c r="FK205" s="13"/>
      <c r="FL205" s="11"/>
      <c r="FM205" s="11"/>
      <c r="FN205" s="14"/>
      <c r="FO205" s="10"/>
      <c r="FP205" s="11"/>
      <c r="FQ205" s="61">
        <f t="shared" si="3357"/>
        <v>583</v>
      </c>
      <c r="FR205" s="61">
        <f t="shared" si="3358"/>
        <v>48</v>
      </c>
      <c r="FS205" s="11">
        <v>317</v>
      </c>
      <c r="FT205" s="12">
        <f t="shared" si="3290"/>
        <v>0.58662092624356776</v>
      </c>
      <c r="FU205" s="11">
        <v>25</v>
      </c>
      <c r="FV205" s="12">
        <f t="shared" si="3291"/>
        <v>7.3099415204678359E-2</v>
      </c>
      <c r="FW205" s="13"/>
      <c r="FX205" s="11"/>
      <c r="FY205" s="11"/>
      <c r="FZ205" s="14"/>
      <c r="GA205" s="10"/>
      <c r="GB205" s="11"/>
      <c r="GC205" s="61">
        <f t="shared" si="3359"/>
        <v>587</v>
      </c>
      <c r="GD205" s="61">
        <f t="shared" si="3360"/>
        <v>49</v>
      </c>
      <c r="GE205" s="11">
        <v>306</v>
      </c>
      <c r="GF205" s="12">
        <f t="shared" si="3292"/>
        <v>0.56388415672913117</v>
      </c>
      <c r="GG205" s="11">
        <v>25</v>
      </c>
      <c r="GH205" s="12">
        <f t="shared" si="3293"/>
        <v>7.5528700906344406E-2</v>
      </c>
      <c r="GI205" s="13"/>
      <c r="GJ205" s="11"/>
      <c r="GK205" s="11"/>
      <c r="GL205" s="14"/>
      <c r="GM205" s="10">
        <v>1</v>
      </c>
      <c r="GN205" s="11"/>
      <c r="GO205" s="61">
        <f t="shared" si="3361"/>
        <v>596</v>
      </c>
      <c r="GP205" s="61">
        <f t="shared" si="3362"/>
        <v>49</v>
      </c>
      <c r="GQ205" s="11">
        <v>325</v>
      </c>
      <c r="GR205" s="12">
        <f t="shared" si="3294"/>
        <v>0.57885906040268453</v>
      </c>
      <c r="GS205" s="11">
        <v>20</v>
      </c>
      <c r="GT205" s="12">
        <f t="shared" si="3295"/>
        <v>5.7971014492753624E-2</v>
      </c>
      <c r="GU205" s="13"/>
      <c r="GV205" s="11"/>
      <c r="GW205" s="11"/>
      <c r="GX205" s="14"/>
      <c r="GY205" s="10">
        <v>1</v>
      </c>
      <c r="GZ205" s="11"/>
      <c r="HA205" s="61">
        <f t="shared" si="3363"/>
        <v>101</v>
      </c>
      <c r="HB205" s="61">
        <f t="shared" si="3364"/>
        <v>9</v>
      </c>
      <c r="HC205" s="11">
        <v>32</v>
      </c>
      <c r="HD205" s="12">
        <f t="shared" si="3296"/>
        <v>0.42574257425742573</v>
      </c>
      <c r="HE205" s="11">
        <v>11</v>
      </c>
      <c r="HF205" s="12">
        <f t="shared" si="3297"/>
        <v>0.2558139534883721</v>
      </c>
      <c r="HG205" s="13"/>
      <c r="HH205" s="11"/>
      <c r="HI205" s="11"/>
      <c r="HJ205" s="14"/>
      <c r="HK205" s="10"/>
      <c r="HL205" s="11"/>
      <c r="HM205" s="61">
        <f t="shared" si="3365"/>
        <v>599</v>
      </c>
      <c r="HN205" s="61">
        <f t="shared" si="3366"/>
        <v>50</v>
      </c>
      <c r="HO205" s="11">
        <v>317</v>
      </c>
      <c r="HP205" s="12">
        <f t="shared" si="3298"/>
        <v>0.56761268781302165</v>
      </c>
      <c r="HQ205" s="11">
        <v>23</v>
      </c>
      <c r="HR205" s="12">
        <f t="shared" si="3299"/>
        <v>6.7647058823529407E-2</v>
      </c>
      <c r="HS205" s="13"/>
      <c r="HT205" s="11"/>
      <c r="HU205" s="11"/>
      <c r="HV205" s="14"/>
      <c r="HW205" s="10"/>
      <c r="HX205" s="11"/>
      <c r="HY205" s="61">
        <f t="shared" si="3367"/>
        <v>592</v>
      </c>
      <c r="HZ205" s="61">
        <f t="shared" si="3368"/>
        <v>49</v>
      </c>
      <c r="IA205" s="11">
        <v>331</v>
      </c>
      <c r="IB205" s="12">
        <f t="shared" si="3300"/>
        <v>0.60304054054054057</v>
      </c>
      <c r="IC205" s="11">
        <v>26</v>
      </c>
      <c r="ID205" s="12">
        <f t="shared" si="3301"/>
        <v>7.2829131652661069E-2</v>
      </c>
      <c r="IE205" s="13"/>
      <c r="IF205" s="11"/>
      <c r="IG205" s="11"/>
      <c r="IH205" s="14"/>
      <c r="II205" s="10"/>
      <c r="IJ205" s="11"/>
      <c r="IK205" s="61">
        <f t="shared" si="3369"/>
        <v>592</v>
      </c>
      <c r="IL205" s="61">
        <f t="shared" si="3370"/>
        <v>48</v>
      </c>
      <c r="IM205" s="11">
        <v>302</v>
      </c>
      <c r="IN205" s="12">
        <f t="shared" si="3302"/>
        <v>0.55743243243243246</v>
      </c>
      <c r="IO205" s="11">
        <v>28</v>
      </c>
      <c r="IP205" s="12">
        <f t="shared" si="3303"/>
        <v>8.4848484848484854E-2</v>
      </c>
      <c r="IQ205" s="13"/>
      <c r="IR205" s="11"/>
      <c r="IS205" s="11"/>
      <c r="IT205" s="14"/>
      <c r="IU205" s="10"/>
      <c r="IV205" s="11"/>
      <c r="IW205" s="61">
        <f t="shared" si="3371"/>
        <v>0</v>
      </c>
      <c r="IX205" s="61">
        <f t="shared" si="3372"/>
        <v>0</v>
      </c>
      <c r="IY205" s="11"/>
      <c r="IZ205" s="12" t="e">
        <f t="shared" si="3304"/>
        <v>#DIV/0!</v>
      </c>
      <c r="JA205" s="11"/>
      <c r="JB205" s="12" t="e">
        <f t="shared" si="3305"/>
        <v>#DIV/0!</v>
      </c>
      <c r="JC205" s="13"/>
      <c r="JD205" s="11"/>
      <c r="JE205" s="11"/>
      <c r="JF205" s="14"/>
      <c r="JG205" s="10">
        <f t="shared" si="3306"/>
        <v>8</v>
      </c>
      <c r="JH205" s="14">
        <f t="shared" si="3307"/>
        <v>0</v>
      </c>
      <c r="JI205" s="373">
        <f t="shared" si="3308"/>
        <v>10915</v>
      </c>
      <c r="JJ205" s="11">
        <f t="shared" si="2847"/>
        <v>885</v>
      </c>
      <c r="JK205" s="11">
        <f t="shared" si="3309"/>
        <v>6294</v>
      </c>
      <c r="JL205" s="79">
        <f t="shared" si="3310"/>
        <v>0.57663765460375627</v>
      </c>
      <c r="JM205" s="15">
        <f t="shared" si="3311"/>
        <v>538</v>
      </c>
      <c r="JN205" s="12">
        <f t="shared" si="3312"/>
        <v>8.547823323800445E-2</v>
      </c>
      <c r="JO205" s="16">
        <v>65.400000000000006</v>
      </c>
      <c r="JP205" s="17">
        <v>5950</v>
      </c>
      <c r="JQ205" s="16">
        <f t="shared" si="2245"/>
        <v>94.534477279949158</v>
      </c>
      <c r="JR205" s="16">
        <v>297</v>
      </c>
      <c r="JS205" s="369">
        <f t="shared" si="3155"/>
        <v>0.55204460966542745</v>
      </c>
      <c r="JT205" s="15"/>
      <c r="JU205" s="285"/>
      <c r="JV205" s="404">
        <f t="shared" si="3314"/>
        <v>0.59769484083424806</v>
      </c>
      <c r="JW205" s="401">
        <f t="shared" si="3315"/>
        <v>0.56006628003313996</v>
      </c>
      <c r="JX205" s="406">
        <f t="shared" si="3316"/>
        <v>0.57205479452054797</v>
      </c>
      <c r="JY205" s="743"/>
      <c r="JZ205" s="690"/>
      <c r="KA205" s="746"/>
      <c r="KB205" s="718">
        <f t="shared" ref="KB205" si="3375">SUM(C210,O210,AA210,AM210,AY210,BK210,BW210)</f>
        <v>19</v>
      </c>
      <c r="KC205" s="714"/>
      <c r="KD205" s="714">
        <f t="shared" ref="KD205" si="3376">SUM(CI210,CU210,DG210,DS210,EE210,EQ210,FC210)</f>
        <v>20</v>
      </c>
      <c r="KE205" s="714"/>
      <c r="KF205" s="714">
        <f t="shared" ref="KF205" si="3377">SUM(FO210,GA210,GM210,GY210,HK210,HW210,II210)</f>
        <v>15</v>
      </c>
      <c r="KG205" s="759"/>
      <c r="KH205" s="761" t="s">
        <v>67</v>
      </c>
      <c r="KI205" s="67">
        <f t="shared" si="3323"/>
        <v>3</v>
      </c>
      <c r="KJ205" s="430">
        <f t="shared" ref="KJ205" si="3378">KI205/KB207</f>
        <v>8.212428141253764E-4</v>
      </c>
      <c r="KK205" s="67">
        <f t="shared" si="3325"/>
        <v>3</v>
      </c>
      <c r="KL205" s="425">
        <f t="shared" ref="KL205" si="3379">KK205/KD207</f>
        <v>8.2735797021511303E-4</v>
      </c>
      <c r="KM205" s="67">
        <f t="shared" si="3327"/>
        <v>2</v>
      </c>
      <c r="KN205" s="425">
        <f>KM205/KF207</f>
        <v>5.4734537493158185E-4</v>
      </c>
    </row>
    <row r="206" spans="1:300" ht="19.5" thickBot="1" x14ac:dyDescent="0.3">
      <c r="A206" s="734"/>
      <c r="B206" s="436">
        <f t="shared" si="3328"/>
        <v>45753</v>
      </c>
      <c r="C206" s="10"/>
      <c r="D206" s="11"/>
      <c r="E206" s="61">
        <f t="shared" si="3329"/>
        <v>589</v>
      </c>
      <c r="F206" s="61">
        <f t="shared" si="3330"/>
        <v>49</v>
      </c>
      <c r="G206" s="11">
        <v>342</v>
      </c>
      <c r="H206" s="12">
        <f t="shared" si="3262"/>
        <v>0.63837011884550088</v>
      </c>
      <c r="I206" s="11">
        <v>34</v>
      </c>
      <c r="J206" s="12">
        <f t="shared" si="3263"/>
        <v>9.0425531914893623E-2</v>
      </c>
      <c r="K206" s="11"/>
      <c r="L206" s="11"/>
      <c r="M206" s="18"/>
      <c r="N206" s="20"/>
      <c r="O206" s="10"/>
      <c r="P206" s="11"/>
      <c r="Q206" s="61">
        <f t="shared" si="3331"/>
        <v>593</v>
      </c>
      <c r="R206" s="61">
        <f t="shared" si="3332"/>
        <v>50</v>
      </c>
      <c r="S206" s="11">
        <v>316</v>
      </c>
      <c r="T206" s="12">
        <f t="shared" si="3264"/>
        <v>0.58347386172006743</v>
      </c>
      <c r="U206" s="11">
        <v>30</v>
      </c>
      <c r="V206" s="12">
        <f t="shared" si="3265"/>
        <v>8.6705202312138727E-2</v>
      </c>
      <c r="W206" s="11"/>
      <c r="X206" s="11"/>
      <c r="Y206" s="18"/>
      <c r="Z206" s="20"/>
      <c r="AA206" s="10">
        <v>1</v>
      </c>
      <c r="AB206" s="11"/>
      <c r="AC206" s="61">
        <f t="shared" si="3333"/>
        <v>590</v>
      </c>
      <c r="AD206" s="61">
        <f t="shared" si="3334"/>
        <v>50</v>
      </c>
      <c r="AE206" s="11">
        <v>333</v>
      </c>
      <c r="AF206" s="12">
        <f t="shared" si="3266"/>
        <v>0.61186440677966103</v>
      </c>
      <c r="AG206" s="11">
        <v>28</v>
      </c>
      <c r="AH206" s="12">
        <f t="shared" si="3267"/>
        <v>7.7562326869806089E-2</v>
      </c>
      <c r="AI206" s="11"/>
      <c r="AJ206" s="11"/>
      <c r="AK206" s="18"/>
      <c r="AL206" s="20"/>
      <c r="AM206" s="10">
        <v>3</v>
      </c>
      <c r="AN206" s="11"/>
      <c r="AO206" s="61">
        <f t="shared" si="3335"/>
        <v>109</v>
      </c>
      <c r="AP206" s="61">
        <f t="shared" si="3336"/>
        <v>10</v>
      </c>
      <c r="AQ206" s="11">
        <v>66</v>
      </c>
      <c r="AR206" s="12">
        <f t="shared" si="3268"/>
        <v>0.65137614678899081</v>
      </c>
      <c r="AS206" s="11">
        <v>5</v>
      </c>
      <c r="AT206" s="12">
        <f t="shared" si="3269"/>
        <v>7.0422535211267609E-2</v>
      </c>
      <c r="AU206" s="11"/>
      <c r="AV206" s="11"/>
      <c r="AW206" s="18"/>
      <c r="AX206" s="20"/>
      <c r="AY206" s="10"/>
      <c r="AZ206" s="11"/>
      <c r="BA206" s="61">
        <f t="shared" si="3337"/>
        <v>586</v>
      </c>
      <c r="BB206" s="61">
        <f t="shared" si="3338"/>
        <v>50</v>
      </c>
      <c r="BC206" s="11">
        <v>344</v>
      </c>
      <c r="BD206" s="12">
        <f t="shared" si="3270"/>
        <v>0.63310580204778155</v>
      </c>
      <c r="BE206" s="11">
        <v>27</v>
      </c>
      <c r="BF206" s="12">
        <f t="shared" si="3271"/>
        <v>7.277628032345014E-2</v>
      </c>
      <c r="BG206" s="11"/>
      <c r="BH206" s="11"/>
      <c r="BI206" s="18"/>
      <c r="BJ206" s="20"/>
      <c r="BK206" s="10"/>
      <c r="BL206" s="11"/>
      <c r="BM206" s="61">
        <f t="shared" si="3339"/>
        <v>588</v>
      </c>
      <c r="BN206" s="61">
        <f t="shared" si="3340"/>
        <v>49</v>
      </c>
      <c r="BO206" s="11">
        <v>332</v>
      </c>
      <c r="BP206" s="12">
        <f t="shared" si="3272"/>
        <v>0.59863945578231292</v>
      </c>
      <c r="BQ206" s="11">
        <v>20</v>
      </c>
      <c r="BR206" s="12">
        <f t="shared" si="3273"/>
        <v>5.6818181818181816E-2</v>
      </c>
      <c r="BS206" s="11"/>
      <c r="BT206" s="11"/>
      <c r="BU206" s="18"/>
      <c r="BV206" s="20"/>
      <c r="BW206" s="10"/>
      <c r="BX206" s="11"/>
      <c r="BY206" s="61">
        <f t="shared" si="3341"/>
        <v>585</v>
      </c>
      <c r="BZ206" s="61">
        <f t="shared" si="3342"/>
        <v>49</v>
      </c>
      <c r="CA206" s="11">
        <v>295</v>
      </c>
      <c r="CB206" s="12">
        <f t="shared" si="3274"/>
        <v>0.54188034188034184</v>
      </c>
      <c r="CC206" s="11">
        <v>22</v>
      </c>
      <c r="CD206" s="12">
        <f t="shared" si="3275"/>
        <v>6.9400630914826497E-2</v>
      </c>
      <c r="CE206" s="11"/>
      <c r="CF206" s="11"/>
      <c r="CG206" s="18"/>
      <c r="CH206" s="20"/>
      <c r="CI206" s="10"/>
      <c r="CJ206" s="11"/>
      <c r="CK206" s="61">
        <f t="shared" si="3343"/>
        <v>575</v>
      </c>
      <c r="CL206" s="61">
        <f t="shared" si="3344"/>
        <v>43</v>
      </c>
      <c r="CM206" s="11">
        <v>306</v>
      </c>
      <c r="CN206" s="12">
        <f t="shared" si="3276"/>
        <v>0.58608695652173914</v>
      </c>
      <c r="CO206" s="11">
        <v>31</v>
      </c>
      <c r="CP206" s="12">
        <f t="shared" si="3277"/>
        <v>9.1988130563798218E-2</v>
      </c>
      <c r="CQ206" s="11"/>
      <c r="CR206" s="11"/>
      <c r="CS206" s="18"/>
      <c r="CT206" s="20"/>
      <c r="CU206" s="10">
        <v>1</v>
      </c>
      <c r="CV206" s="11"/>
      <c r="CW206" s="61">
        <f t="shared" si="3345"/>
        <v>572</v>
      </c>
      <c r="CX206" s="61">
        <f t="shared" si="3346"/>
        <v>44</v>
      </c>
      <c r="CY206" s="11">
        <v>296</v>
      </c>
      <c r="CZ206" s="12">
        <f t="shared" si="3278"/>
        <v>0.58391608391608396</v>
      </c>
      <c r="DA206" s="11">
        <v>38</v>
      </c>
      <c r="DB206" s="12">
        <f t="shared" si="3279"/>
        <v>0.11377245508982035</v>
      </c>
      <c r="DC206" s="11"/>
      <c r="DD206" s="11"/>
      <c r="DE206" s="18"/>
      <c r="DF206" s="20"/>
      <c r="DG206" s="10"/>
      <c r="DH206" s="11"/>
      <c r="DI206" s="61">
        <f t="shared" si="3347"/>
        <v>588</v>
      </c>
      <c r="DJ206" s="61">
        <f t="shared" si="3348"/>
        <v>45</v>
      </c>
      <c r="DK206" s="11">
        <v>295</v>
      </c>
      <c r="DL206" s="12">
        <f t="shared" si="3280"/>
        <v>0.5731292517006803</v>
      </c>
      <c r="DM206" s="11">
        <v>42</v>
      </c>
      <c r="DN206" s="12">
        <f t="shared" si="3281"/>
        <v>0.12462908011869436</v>
      </c>
      <c r="DO206" s="11"/>
      <c r="DP206" s="11"/>
      <c r="DQ206" s="18"/>
      <c r="DR206" s="20"/>
      <c r="DS206" s="10"/>
      <c r="DT206" s="11"/>
      <c r="DU206" s="61">
        <f t="shared" si="3349"/>
        <v>141</v>
      </c>
      <c r="DV206" s="61">
        <f t="shared" si="3350"/>
        <v>11</v>
      </c>
      <c r="DW206" s="11">
        <v>54</v>
      </c>
      <c r="DX206" s="12">
        <f t="shared" si="3282"/>
        <v>0.42553191489361702</v>
      </c>
      <c r="DY206" s="11">
        <v>6</v>
      </c>
      <c r="DZ206" s="12">
        <f t="shared" si="3283"/>
        <v>0.1</v>
      </c>
      <c r="EA206" s="11"/>
      <c r="EB206" s="11"/>
      <c r="EC206" s="18"/>
      <c r="ED206" s="20"/>
      <c r="EE206" s="10">
        <v>1</v>
      </c>
      <c r="EF206" s="11"/>
      <c r="EG206" s="61">
        <f t="shared" si="3351"/>
        <v>590</v>
      </c>
      <c r="EH206" s="61">
        <f t="shared" si="3352"/>
        <v>45</v>
      </c>
      <c r="EI206" s="11">
        <v>296</v>
      </c>
      <c r="EJ206" s="12">
        <f t="shared" si="3284"/>
        <v>0.58305084745762714</v>
      </c>
      <c r="EK206" s="11">
        <v>48</v>
      </c>
      <c r="EL206" s="12">
        <f t="shared" si="3285"/>
        <v>0.13953488372093023</v>
      </c>
      <c r="EM206" s="11"/>
      <c r="EN206" s="11"/>
      <c r="EO206" s="18"/>
      <c r="EP206" s="20"/>
      <c r="EQ206" s="10"/>
      <c r="ER206" s="11"/>
      <c r="ES206" s="61">
        <f t="shared" si="3353"/>
        <v>578</v>
      </c>
      <c r="ET206" s="61">
        <f t="shared" si="3354"/>
        <v>44</v>
      </c>
      <c r="EU206" s="11">
        <v>334</v>
      </c>
      <c r="EV206" s="12">
        <f t="shared" si="3286"/>
        <v>0.60726643598615915</v>
      </c>
      <c r="EW206" s="11">
        <v>17</v>
      </c>
      <c r="EX206" s="12">
        <f t="shared" si="3287"/>
        <v>4.843304843304843E-2</v>
      </c>
      <c r="EY206" s="11"/>
      <c r="EZ206" s="11"/>
      <c r="FA206" s="18"/>
      <c r="FB206" s="20"/>
      <c r="FC206" s="10"/>
      <c r="FD206" s="11"/>
      <c r="FE206" s="61">
        <f t="shared" si="3355"/>
        <v>575</v>
      </c>
      <c r="FF206" s="61">
        <f t="shared" si="3356"/>
        <v>44</v>
      </c>
      <c r="FG206" s="11">
        <v>317</v>
      </c>
      <c r="FH206" s="12">
        <f t="shared" si="3288"/>
        <v>0.5982608695652174</v>
      </c>
      <c r="FI206" s="11">
        <v>27</v>
      </c>
      <c r="FJ206" s="12">
        <f t="shared" si="3289"/>
        <v>7.8488372093023256E-2</v>
      </c>
      <c r="FK206" s="11"/>
      <c r="FL206" s="11"/>
      <c r="FM206" s="18"/>
      <c r="FN206" s="20"/>
      <c r="FO206" s="10"/>
      <c r="FP206" s="11"/>
      <c r="FQ206" s="61">
        <f t="shared" si="3357"/>
        <v>583</v>
      </c>
      <c r="FR206" s="61">
        <f t="shared" si="3358"/>
        <v>48</v>
      </c>
      <c r="FS206" s="11">
        <v>328</v>
      </c>
      <c r="FT206" s="12">
        <f t="shared" si="3290"/>
        <v>0.60034305317324188</v>
      </c>
      <c r="FU206" s="11">
        <v>22</v>
      </c>
      <c r="FV206" s="12">
        <f t="shared" si="3291"/>
        <v>6.2857142857142861E-2</v>
      </c>
      <c r="FW206" s="11"/>
      <c r="FX206" s="11"/>
      <c r="FY206" s="18"/>
      <c r="FZ206" s="20"/>
      <c r="GA206" s="10">
        <v>1</v>
      </c>
      <c r="GB206" s="11"/>
      <c r="GC206" s="61">
        <f t="shared" si="3359"/>
        <v>586</v>
      </c>
      <c r="GD206" s="61">
        <f t="shared" si="3360"/>
        <v>49</v>
      </c>
      <c r="GE206" s="11">
        <v>328</v>
      </c>
      <c r="GF206" s="12">
        <f t="shared" si="3292"/>
        <v>0.59726962457337884</v>
      </c>
      <c r="GG206" s="11">
        <v>22</v>
      </c>
      <c r="GH206" s="12">
        <f t="shared" si="3293"/>
        <v>6.2857142857142861E-2</v>
      </c>
      <c r="GI206" s="11"/>
      <c r="GJ206" s="11"/>
      <c r="GK206" s="18"/>
      <c r="GL206" s="20"/>
      <c r="GM206" s="10"/>
      <c r="GN206" s="11"/>
      <c r="GO206" s="61">
        <f t="shared" si="3361"/>
        <v>596</v>
      </c>
      <c r="GP206" s="61">
        <f t="shared" si="3362"/>
        <v>49</v>
      </c>
      <c r="GQ206" s="11">
        <v>337</v>
      </c>
      <c r="GR206" s="12">
        <f t="shared" si="3294"/>
        <v>0.60738255033557043</v>
      </c>
      <c r="GS206" s="11">
        <v>25</v>
      </c>
      <c r="GT206" s="12">
        <f t="shared" si="3295"/>
        <v>6.9060773480662987E-2</v>
      </c>
      <c r="GU206" s="11"/>
      <c r="GV206" s="11"/>
      <c r="GW206" s="18"/>
      <c r="GX206" s="20"/>
      <c r="GY206" s="10">
        <v>1</v>
      </c>
      <c r="GZ206" s="11"/>
      <c r="HA206" s="61">
        <f t="shared" si="3363"/>
        <v>100</v>
      </c>
      <c r="HB206" s="61">
        <f t="shared" si="3364"/>
        <v>9</v>
      </c>
      <c r="HC206" s="11">
        <v>40</v>
      </c>
      <c r="HD206" s="12">
        <f t="shared" si="3296"/>
        <v>0.52</v>
      </c>
      <c r="HE206" s="11">
        <v>12</v>
      </c>
      <c r="HF206" s="12">
        <f t="shared" si="3297"/>
        <v>0.23076923076923078</v>
      </c>
      <c r="HG206" s="11"/>
      <c r="HH206" s="11"/>
      <c r="HI206" s="18"/>
      <c r="HJ206" s="20"/>
      <c r="HK206" s="10">
        <v>1</v>
      </c>
      <c r="HL206" s="11"/>
      <c r="HM206" s="61">
        <f t="shared" si="3365"/>
        <v>598</v>
      </c>
      <c r="HN206" s="61">
        <f t="shared" si="3366"/>
        <v>50</v>
      </c>
      <c r="HO206" s="11">
        <v>317</v>
      </c>
      <c r="HP206" s="12">
        <f t="shared" si="3298"/>
        <v>0.57525083612040129</v>
      </c>
      <c r="HQ206" s="11">
        <v>27</v>
      </c>
      <c r="HR206" s="12">
        <f t="shared" si="3299"/>
        <v>7.8488372093023256E-2</v>
      </c>
      <c r="HS206" s="11"/>
      <c r="HT206" s="11"/>
      <c r="HU206" s="18"/>
      <c r="HV206" s="20"/>
      <c r="HW206" s="10">
        <v>1</v>
      </c>
      <c r="HX206" s="11"/>
      <c r="HY206" s="61">
        <f t="shared" si="3367"/>
        <v>591</v>
      </c>
      <c r="HZ206" s="61">
        <f t="shared" si="3368"/>
        <v>49</v>
      </c>
      <c r="IA206" s="11">
        <v>318</v>
      </c>
      <c r="IB206" s="12">
        <f t="shared" si="3300"/>
        <v>0.5769881556683587</v>
      </c>
      <c r="IC206" s="11">
        <v>23</v>
      </c>
      <c r="ID206" s="12">
        <f t="shared" si="3301"/>
        <v>6.7448680351906154E-2</v>
      </c>
      <c r="IE206" s="11"/>
      <c r="IF206" s="11"/>
      <c r="IG206" s="18"/>
      <c r="IH206" s="20"/>
      <c r="II206" s="10"/>
      <c r="IJ206" s="11"/>
      <c r="IK206" s="61">
        <f t="shared" si="3369"/>
        <v>592</v>
      </c>
      <c r="IL206" s="61">
        <f t="shared" si="3370"/>
        <v>48</v>
      </c>
      <c r="IM206" s="11">
        <v>332</v>
      </c>
      <c r="IN206" s="12">
        <f t="shared" si="3302"/>
        <v>0.61655405405405406</v>
      </c>
      <c r="IO206" s="11">
        <v>33</v>
      </c>
      <c r="IP206" s="12">
        <f t="shared" si="3303"/>
        <v>9.0410958904109592E-2</v>
      </c>
      <c r="IQ206" s="11"/>
      <c r="IR206" s="11"/>
      <c r="IS206" s="18"/>
      <c r="IT206" s="20"/>
      <c r="IU206" s="10"/>
      <c r="IV206" s="11"/>
      <c r="IW206" s="61">
        <f t="shared" si="3371"/>
        <v>0</v>
      </c>
      <c r="IX206" s="61">
        <f t="shared" si="3372"/>
        <v>0</v>
      </c>
      <c r="IY206" s="11"/>
      <c r="IZ206" s="12" t="e">
        <f t="shared" si="3304"/>
        <v>#DIV/0!</v>
      </c>
      <c r="JA206" s="11"/>
      <c r="JB206" s="12" t="e">
        <f t="shared" si="3305"/>
        <v>#DIV/0!</v>
      </c>
      <c r="JC206" s="11"/>
      <c r="JD206" s="11"/>
      <c r="JE206" s="18"/>
      <c r="JF206" s="20"/>
      <c r="JG206" s="10">
        <f t="shared" si="3306"/>
        <v>10</v>
      </c>
      <c r="JH206" s="14">
        <f t="shared" si="3307"/>
        <v>0</v>
      </c>
      <c r="JI206" s="373">
        <f t="shared" si="3308"/>
        <v>10905</v>
      </c>
      <c r="JJ206" s="11">
        <f t="shared" si="2847"/>
        <v>885</v>
      </c>
      <c r="JK206" s="11">
        <f t="shared" si="3309"/>
        <v>6465</v>
      </c>
      <c r="JL206" s="79">
        <f t="shared" si="3310"/>
        <v>0.59284731774415411</v>
      </c>
      <c r="JM206" s="15">
        <f t="shared" si="3311"/>
        <v>539</v>
      </c>
      <c r="JN206" s="12">
        <f t="shared" si="3312"/>
        <v>8.3372003093580824E-2</v>
      </c>
      <c r="JO206" s="16">
        <v>65.599999999999994</v>
      </c>
      <c r="JP206" s="17">
        <v>6117</v>
      </c>
      <c r="JQ206" s="16">
        <f t="shared" ref="JQ206:JQ269" si="3380">+JP206/JK206*100</f>
        <v>94.617169373549885</v>
      </c>
      <c r="JR206" s="16">
        <v>294</v>
      </c>
      <c r="JS206" s="369">
        <f t="shared" si="3155"/>
        <v>0.54545454545454541</v>
      </c>
      <c r="JT206" s="18"/>
      <c r="JU206" s="21"/>
      <c r="JV206" s="404">
        <f t="shared" si="3314"/>
        <v>0.60274725274725272</v>
      </c>
      <c r="JW206" s="401">
        <f t="shared" si="3315"/>
        <v>0.58220502901353965</v>
      </c>
      <c r="JX206" s="406">
        <f t="shared" si="3316"/>
        <v>0.59352715304443227</v>
      </c>
      <c r="JY206" s="743"/>
      <c r="JZ206" s="690"/>
      <c r="KA206" s="746"/>
      <c r="KB206" s="719"/>
      <c r="KC206" s="716"/>
      <c r="KD206" s="716"/>
      <c r="KE206" s="716"/>
      <c r="KF206" s="716"/>
      <c r="KG206" s="760"/>
      <c r="KH206" s="758"/>
      <c r="KI206" s="67">
        <f t="shared" si="3323"/>
        <v>4</v>
      </c>
      <c r="KJ206" s="430">
        <f t="shared" ref="KJ206" si="3381">KI206/KB207</f>
        <v>1.0949904188338351E-3</v>
      </c>
      <c r="KK206" s="67">
        <f t="shared" si="3325"/>
        <v>2</v>
      </c>
      <c r="KL206" s="425">
        <f t="shared" ref="KL206" si="3382">KK206/KD207</f>
        <v>5.5157198014340876E-4</v>
      </c>
      <c r="KM206" s="67">
        <f t="shared" si="3327"/>
        <v>4</v>
      </c>
      <c r="KN206" s="425">
        <f>KM206/KF207</f>
        <v>1.0946907498631637E-3</v>
      </c>
    </row>
    <row r="207" spans="1:300" ht="19.5" thickTop="1" x14ac:dyDescent="0.25">
      <c r="A207" s="734"/>
      <c r="B207" s="436">
        <f>+B206+1</f>
        <v>45754</v>
      </c>
      <c r="C207" s="10">
        <v>1</v>
      </c>
      <c r="D207" s="11"/>
      <c r="E207" s="61">
        <f t="shared" si="3329"/>
        <v>588</v>
      </c>
      <c r="F207" s="61">
        <f t="shared" si="3330"/>
        <v>49</v>
      </c>
      <c r="G207" s="11">
        <v>312</v>
      </c>
      <c r="H207" s="12">
        <f t="shared" si="3262"/>
        <v>0.5731292517006803</v>
      </c>
      <c r="I207" s="11">
        <v>25</v>
      </c>
      <c r="J207" s="12">
        <f t="shared" si="3263"/>
        <v>7.418397626112759E-2</v>
      </c>
      <c r="K207" s="13"/>
      <c r="L207" s="13"/>
      <c r="M207" s="25"/>
      <c r="N207" s="37"/>
      <c r="O207" s="10"/>
      <c r="P207" s="11"/>
      <c r="Q207" s="61">
        <f t="shared" si="3331"/>
        <v>593</v>
      </c>
      <c r="R207" s="61">
        <f t="shared" si="3332"/>
        <v>50</v>
      </c>
      <c r="S207" s="11">
        <v>310</v>
      </c>
      <c r="T207" s="12">
        <f t="shared" si="3264"/>
        <v>0.56155143338954472</v>
      </c>
      <c r="U207" s="11">
        <v>23</v>
      </c>
      <c r="V207" s="12">
        <f t="shared" si="3265"/>
        <v>6.9069069069069067E-2</v>
      </c>
      <c r="W207" s="13"/>
      <c r="X207" s="13"/>
      <c r="Y207" s="25"/>
      <c r="Z207" s="37"/>
      <c r="AA207" s="10"/>
      <c r="AB207" s="11"/>
      <c r="AC207" s="61">
        <f t="shared" si="3333"/>
        <v>590</v>
      </c>
      <c r="AD207" s="61">
        <f t="shared" si="3334"/>
        <v>50</v>
      </c>
      <c r="AE207" s="11">
        <v>319</v>
      </c>
      <c r="AF207" s="12">
        <f t="shared" si="3266"/>
        <v>0.58305084745762714</v>
      </c>
      <c r="AG207" s="11">
        <v>25</v>
      </c>
      <c r="AH207" s="12">
        <f t="shared" si="3267"/>
        <v>7.2674418604651167E-2</v>
      </c>
      <c r="AI207" s="13"/>
      <c r="AJ207" s="13"/>
      <c r="AK207" s="25"/>
      <c r="AL207" s="37"/>
      <c r="AM207" s="10">
        <v>2</v>
      </c>
      <c r="AN207" s="11"/>
      <c r="AO207" s="61">
        <f t="shared" si="3335"/>
        <v>107</v>
      </c>
      <c r="AP207" s="61">
        <f t="shared" si="3336"/>
        <v>10</v>
      </c>
      <c r="AQ207" s="11">
        <v>49</v>
      </c>
      <c r="AR207" s="12">
        <f t="shared" si="3268"/>
        <v>0.51401869158878499</v>
      </c>
      <c r="AS207" s="11">
        <v>6</v>
      </c>
      <c r="AT207" s="12">
        <f t="shared" si="3269"/>
        <v>0.10909090909090909</v>
      </c>
      <c r="AU207" s="13"/>
      <c r="AV207" s="13"/>
      <c r="AW207" s="25"/>
      <c r="AX207" s="37"/>
      <c r="AY207" s="10">
        <v>1</v>
      </c>
      <c r="AZ207" s="11"/>
      <c r="BA207" s="61">
        <f t="shared" si="3337"/>
        <v>585</v>
      </c>
      <c r="BB207" s="61">
        <f t="shared" si="3338"/>
        <v>50</v>
      </c>
      <c r="BC207" s="11">
        <v>290</v>
      </c>
      <c r="BD207" s="12">
        <f t="shared" si="3270"/>
        <v>0.54700854700854706</v>
      </c>
      <c r="BE207" s="11">
        <v>30</v>
      </c>
      <c r="BF207" s="12">
        <f t="shared" si="3271"/>
        <v>9.375E-2</v>
      </c>
      <c r="BG207" s="13"/>
      <c r="BH207" s="13"/>
      <c r="BI207" s="25"/>
      <c r="BJ207" s="37"/>
      <c r="BK207" s="10"/>
      <c r="BL207" s="11"/>
      <c r="BM207" s="61">
        <f t="shared" si="3339"/>
        <v>588</v>
      </c>
      <c r="BN207" s="61">
        <f t="shared" si="3340"/>
        <v>49</v>
      </c>
      <c r="BO207" s="11">
        <v>338</v>
      </c>
      <c r="BP207" s="12">
        <f t="shared" si="3272"/>
        <v>0.60034013605442171</v>
      </c>
      <c r="BQ207" s="11">
        <v>15</v>
      </c>
      <c r="BR207" s="12">
        <f t="shared" si="3273"/>
        <v>4.2492917847025496E-2</v>
      </c>
      <c r="BS207" s="13"/>
      <c r="BT207" s="13"/>
      <c r="BU207" s="25"/>
      <c r="BV207" s="37"/>
      <c r="BW207" s="10"/>
      <c r="BX207" s="11"/>
      <c r="BY207" s="61">
        <f t="shared" si="3341"/>
        <v>585</v>
      </c>
      <c r="BZ207" s="61">
        <f t="shared" si="3342"/>
        <v>49</v>
      </c>
      <c r="CA207" s="11">
        <v>312</v>
      </c>
      <c r="CB207" s="12">
        <f t="shared" si="3274"/>
        <v>0.5675213675213675</v>
      </c>
      <c r="CC207" s="11">
        <v>20</v>
      </c>
      <c r="CD207" s="12">
        <f t="shared" si="3275"/>
        <v>6.0240963855421686E-2</v>
      </c>
      <c r="CE207" s="13"/>
      <c r="CF207" s="13"/>
      <c r="CG207" s="25"/>
      <c r="CH207" s="37"/>
      <c r="CI207" s="10">
        <v>2</v>
      </c>
      <c r="CJ207" s="11"/>
      <c r="CK207" s="61">
        <f t="shared" si="3343"/>
        <v>573</v>
      </c>
      <c r="CL207" s="61">
        <f t="shared" si="3344"/>
        <v>43</v>
      </c>
      <c r="CM207" s="11">
        <v>313</v>
      </c>
      <c r="CN207" s="12">
        <f t="shared" si="3276"/>
        <v>0.58464223385689351</v>
      </c>
      <c r="CO207" s="11">
        <v>22</v>
      </c>
      <c r="CP207" s="12">
        <f t="shared" si="3277"/>
        <v>6.5671641791044774E-2</v>
      </c>
      <c r="CQ207" s="13"/>
      <c r="CR207" s="13"/>
      <c r="CS207" s="25"/>
      <c r="CT207" s="37"/>
      <c r="CU207" s="10">
        <v>1</v>
      </c>
      <c r="CV207" s="11"/>
      <c r="CW207" s="61">
        <f t="shared" si="3345"/>
        <v>571</v>
      </c>
      <c r="CX207" s="61">
        <f t="shared" si="3346"/>
        <v>44</v>
      </c>
      <c r="CY207" s="11">
        <v>312</v>
      </c>
      <c r="CZ207" s="12">
        <f t="shared" si="3278"/>
        <v>0.59544658493870406</v>
      </c>
      <c r="DA207" s="11">
        <v>28</v>
      </c>
      <c r="DB207" s="12">
        <f t="shared" si="3279"/>
        <v>8.2352941176470587E-2</v>
      </c>
      <c r="DC207" s="13"/>
      <c r="DD207" s="13"/>
      <c r="DE207" s="25"/>
      <c r="DF207" s="37"/>
      <c r="DG207" s="10">
        <v>2</v>
      </c>
      <c r="DH207" s="11"/>
      <c r="DI207" s="61">
        <f t="shared" si="3347"/>
        <v>586</v>
      </c>
      <c r="DJ207" s="61">
        <f t="shared" si="3348"/>
        <v>45</v>
      </c>
      <c r="DK207" s="11">
        <v>300</v>
      </c>
      <c r="DL207" s="12">
        <f t="shared" si="3280"/>
        <v>0.54436860068259385</v>
      </c>
      <c r="DM207" s="11">
        <v>19</v>
      </c>
      <c r="DN207" s="12">
        <f t="shared" si="3281"/>
        <v>5.9561128526645767E-2</v>
      </c>
      <c r="DO207" s="13"/>
      <c r="DP207" s="13"/>
      <c r="DQ207" s="25"/>
      <c r="DR207" s="37"/>
      <c r="DS207" s="10"/>
      <c r="DT207" s="11"/>
      <c r="DU207" s="61">
        <f t="shared" si="3349"/>
        <v>141</v>
      </c>
      <c r="DV207" s="61">
        <f t="shared" si="3350"/>
        <v>11</v>
      </c>
      <c r="DW207" s="11">
        <v>57</v>
      </c>
      <c r="DX207" s="12">
        <f t="shared" si="3282"/>
        <v>0.43262411347517732</v>
      </c>
      <c r="DY207" s="11">
        <v>4</v>
      </c>
      <c r="DZ207" s="12">
        <f t="shared" si="3283"/>
        <v>6.5573770491803282E-2</v>
      </c>
      <c r="EA207" s="13"/>
      <c r="EB207" s="13"/>
      <c r="EC207" s="25"/>
      <c r="ED207" s="37"/>
      <c r="EE207" s="10"/>
      <c r="EF207" s="11"/>
      <c r="EG207" s="61">
        <f t="shared" si="3351"/>
        <v>590</v>
      </c>
      <c r="EH207" s="61">
        <f t="shared" si="3352"/>
        <v>45</v>
      </c>
      <c r="EI207" s="11">
        <v>307</v>
      </c>
      <c r="EJ207" s="12">
        <f t="shared" si="3284"/>
        <v>0.56101694915254241</v>
      </c>
      <c r="EK207" s="11">
        <v>24</v>
      </c>
      <c r="EL207" s="12">
        <f t="shared" si="3285"/>
        <v>7.2507552870090641E-2</v>
      </c>
      <c r="EM207" s="13"/>
      <c r="EN207" s="13"/>
      <c r="EO207" s="25"/>
      <c r="EP207" s="37"/>
      <c r="EQ207" s="10">
        <v>1</v>
      </c>
      <c r="ER207" s="11"/>
      <c r="ES207" s="61">
        <f t="shared" si="3353"/>
        <v>577</v>
      </c>
      <c r="ET207" s="61">
        <f t="shared" si="3354"/>
        <v>44</v>
      </c>
      <c r="EU207" s="11">
        <v>345</v>
      </c>
      <c r="EV207" s="12">
        <f t="shared" si="3286"/>
        <v>0.63084922010398614</v>
      </c>
      <c r="EW207" s="11">
        <v>19</v>
      </c>
      <c r="EX207" s="12">
        <f t="shared" si="3287"/>
        <v>5.21978021978022E-2</v>
      </c>
      <c r="EY207" s="13"/>
      <c r="EZ207" s="13"/>
      <c r="FA207" s="25"/>
      <c r="FB207" s="37"/>
      <c r="FC207" s="10">
        <v>1</v>
      </c>
      <c r="FD207" s="11"/>
      <c r="FE207" s="61">
        <f t="shared" si="3355"/>
        <v>574</v>
      </c>
      <c r="FF207" s="61">
        <f t="shared" si="3356"/>
        <v>44</v>
      </c>
      <c r="FG207" s="11">
        <v>295</v>
      </c>
      <c r="FH207" s="12">
        <f t="shared" si="3288"/>
        <v>0.56445993031358888</v>
      </c>
      <c r="FI207" s="11">
        <v>29</v>
      </c>
      <c r="FJ207" s="12">
        <f t="shared" si="3289"/>
        <v>8.9506172839506168E-2</v>
      </c>
      <c r="FK207" s="13"/>
      <c r="FL207" s="13"/>
      <c r="FM207" s="25"/>
      <c r="FN207" s="37"/>
      <c r="FO207" s="10">
        <v>1</v>
      </c>
      <c r="FP207" s="11"/>
      <c r="FQ207" s="61">
        <f t="shared" si="3357"/>
        <v>582</v>
      </c>
      <c r="FR207" s="61">
        <f t="shared" si="3358"/>
        <v>48</v>
      </c>
      <c r="FS207" s="11">
        <v>314</v>
      </c>
      <c r="FT207" s="12">
        <f t="shared" si="3290"/>
        <v>0.58247422680412375</v>
      </c>
      <c r="FU207" s="11">
        <v>25</v>
      </c>
      <c r="FV207" s="12">
        <f t="shared" si="3291"/>
        <v>7.3746312684365781E-2</v>
      </c>
      <c r="FW207" s="13"/>
      <c r="FX207" s="13"/>
      <c r="FY207" s="25"/>
      <c r="FZ207" s="37"/>
      <c r="GA207" s="10"/>
      <c r="GB207" s="11"/>
      <c r="GC207" s="61">
        <f t="shared" si="3359"/>
        <v>586</v>
      </c>
      <c r="GD207" s="61">
        <f t="shared" si="3360"/>
        <v>49</v>
      </c>
      <c r="GE207" s="11">
        <v>326</v>
      </c>
      <c r="GF207" s="12">
        <f t="shared" si="3292"/>
        <v>0.59897610921501709</v>
      </c>
      <c r="GG207" s="11">
        <v>25</v>
      </c>
      <c r="GH207" s="12">
        <f t="shared" si="3293"/>
        <v>7.1225071225071226E-2</v>
      </c>
      <c r="GI207" s="13"/>
      <c r="GJ207" s="13"/>
      <c r="GK207" s="25"/>
      <c r="GL207" s="37"/>
      <c r="GM207" s="10"/>
      <c r="GN207" s="11"/>
      <c r="GO207" s="61">
        <f t="shared" si="3361"/>
        <v>596</v>
      </c>
      <c r="GP207" s="61">
        <f t="shared" si="3362"/>
        <v>49</v>
      </c>
      <c r="GQ207" s="11">
        <v>331</v>
      </c>
      <c r="GR207" s="12">
        <f t="shared" si="3294"/>
        <v>0.59395973154362414</v>
      </c>
      <c r="GS207" s="11">
        <v>23</v>
      </c>
      <c r="GT207" s="12">
        <f t="shared" si="3295"/>
        <v>6.4971751412429377E-2</v>
      </c>
      <c r="GU207" s="13"/>
      <c r="GV207" s="13"/>
      <c r="GW207" s="25"/>
      <c r="GX207" s="37"/>
      <c r="GY207" s="10"/>
      <c r="GZ207" s="11"/>
      <c r="HA207" s="61">
        <f t="shared" si="3363"/>
        <v>100</v>
      </c>
      <c r="HB207" s="61">
        <f t="shared" si="3364"/>
        <v>9</v>
      </c>
      <c r="HC207" s="11">
        <v>35</v>
      </c>
      <c r="HD207" s="12">
        <f t="shared" si="3296"/>
        <v>0.48</v>
      </c>
      <c r="HE207" s="11">
        <v>13</v>
      </c>
      <c r="HF207" s="12">
        <f t="shared" si="3297"/>
        <v>0.27083333333333331</v>
      </c>
      <c r="HG207" s="13"/>
      <c r="HH207" s="13"/>
      <c r="HI207" s="25"/>
      <c r="HJ207" s="37"/>
      <c r="HK207" s="10"/>
      <c r="HL207" s="11"/>
      <c r="HM207" s="61">
        <f t="shared" si="3365"/>
        <v>598</v>
      </c>
      <c r="HN207" s="61">
        <f t="shared" si="3366"/>
        <v>50</v>
      </c>
      <c r="HO207" s="11">
        <v>311</v>
      </c>
      <c r="HP207" s="12">
        <f t="shared" si="3298"/>
        <v>0.5635451505016722</v>
      </c>
      <c r="HQ207" s="11">
        <v>26</v>
      </c>
      <c r="HR207" s="12">
        <f t="shared" si="3299"/>
        <v>7.71513353115727E-2</v>
      </c>
      <c r="HS207" s="13"/>
      <c r="HT207" s="13"/>
      <c r="HU207" s="25"/>
      <c r="HV207" s="37"/>
      <c r="HW207" s="10"/>
      <c r="HX207" s="11"/>
      <c r="HY207" s="61">
        <f t="shared" si="3367"/>
        <v>591</v>
      </c>
      <c r="HZ207" s="61">
        <f t="shared" si="3368"/>
        <v>49</v>
      </c>
      <c r="IA207" s="11">
        <v>313</v>
      </c>
      <c r="IB207" s="12">
        <f t="shared" si="3300"/>
        <v>0.56514382402707275</v>
      </c>
      <c r="IC207" s="11">
        <v>21</v>
      </c>
      <c r="ID207" s="12">
        <f t="shared" si="3301"/>
        <v>6.2874251497005984E-2</v>
      </c>
      <c r="IE207" s="13"/>
      <c r="IF207" s="13"/>
      <c r="IG207" s="25"/>
      <c r="IH207" s="37"/>
      <c r="II207" s="10">
        <v>1</v>
      </c>
      <c r="IJ207" s="11"/>
      <c r="IK207" s="61">
        <f t="shared" si="3369"/>
        <v>591</v>
      </c>
      <c r="IL207" s="61">
        <f t="shared" si="3370"/>
        <v>48</v>
      </c>
      <c r="IM207" s="11">
        <v>330</v>
      </c>
      <c r="IN207" s="12">
        <f t="shared" si="3302"/>
        <v>0.61082910321489003</v>
      </c>
      <c r="IO207" s="11">
        <v>31</v>
      </c>
      <c r="IP207" s="12">
        <f t="shared" si="3303"/>
        <v>8.5872576177285317E-2</v>
      </c>
      <c r="IQ207" s="13"/>
      <c r="IR207" s="13"/>
      <c r="IS207" s="25"/>
      <c r="IT207" s="37"/>
      <c r="IU207" s="10"/>
      <c r="IV207" s="11"/>
      <c r="IW207" s="61">
        <f t="shared" si="3371"/>
        <v>0</v>
      </c>
      <c r="IX207" s="61">
        <f t="shared" si="3372"/>
        <v>0</v>
      </c>
      <c r="IY207" s="11"/>
      <c r="IZ207" s="12" t="e">
        <f t="shared" si="3304"/>
        <v>#DIV/0!</v>
      </c>
      <c r="JA207" s="11"/>
      <c r="JB207" s="12" t="e">
        <f t="shared" si="3305"/>
        <v>#DIV/0!</v>
      </c>
      <c r="JC207" s="13"/>
      <c r="JD207" s="13"/>
      <c r="JE207" s="25"/>
      <c r="JF207" s="37"/>
      <c r="JG207" s="10">
        <f t="shared" si="3306"/>
        <v>13</v>
      </c>
      <c r="JH207" s="14">
        <f t="shared" si="3307"/>
        <v>0</v>
      </c>
      <c r="JI207" s="373">
        <f t="shared" si="3308"/>
        <v>10892</v>
      </c>
      <c r="JJ207" s="11">
        <f t="shared" si="2847"/>
        <v>885</v>
      </c>
      <c r="JK207" s="11">
        <f t="shared" si="3309"/>
        <v>6272</v>
      </c>
      <c r="JL207" s="79">
        <f t="shared" si="3310"/>
        <v>0.5758354755784062</v>
      </c>
      <c r="JM207" s="15">
        <f t="shared" si="3311"/>
        <v>453</v>
      </c>
      <c r="JN207" s="12">
        <f t="shared" si="3312"/>
        <v>7.2225765306122444E-2</v>
      </c>
      <c r="JO207" s="16">
        <v>65.739999999999995</v>
      </c>
      <c r="JP207" s="17">
        <v>5932</v>
      </c>
      <c r="JQ207" s="16">
        <f t="shared" si="3380"/>
        <v>94.579081632653057</v>
      </c>
      <c r="JR207" s="16">
        <v>220</v>
      </c>
      <c r="JS207" s="369">
        <f t="shared" si="3155"/>
        <v>0.4856512141280353</v>
      </c>
      <c r="JT207" s="23"/>
      <c r="JU207" s="399"/>
      <c r="JV207" s="404">
        <f t="shared" si="3314"/>
        <v>0.57040704070407044</v>
      </c>
      <c r="JW207" s="401">
        <f t="shared" si="3315"/>
        <v>0.57419712070874862</v>
      </c>
      <c r="JX207" s="406">
        <f t="shared" si="3316"/>
        <v>0.58287596048298573</v>
      </c>
      <c r="JY207" s="743"/>
      <c r="JZ207" s="690"/>
      <c r="KA207" s="746"/>
      <c r="KB207" s="718">
        <f t="shared" ref="KB207" si="3383">SUM(E200,Q200,AC200,AO200,BA200,BM200,BY200)</f>
        <v>3653</v>
      </c>
      <c r="KC207" s="714"/>
      <c r="KD207" s="714">
        <f t="shared" ref="KD207" si="3384">SUM(CK200,CW200,DI200,DU200,EG200,ES200,FE200)</f>
        <v>3626</v>
      </c>
      <c r="KE207" s="714"/>
      <c r="KF207" s="714">
        <f t="shared" ref="KF207" si="3385">SUM(FQ200,GC200,GO200,HA200,HM200,HY200,IK200)</f>
        <v>3654</v>
      </c>
      <c r="KG207" s="759"/>
      <c r="KH207" s="761" t="s">
        <v>65</v>
      </c>
      <c r="KI207" s="67">
        <f t="shared" si="3323"/>
        <v>4</v>
      </c>
      <c r="KJ207" s="430">
        <f t="shared" ref="KJ207" si="3386">KI207/KB207</f>
        <v>1.0949904188338351E-3</v>
      </c>
      <c r="KK207" s="67">
        <f t="shared" si="3325"/>
        <v>7</v>
      </c>
      <c r="KL207" s="425">
        <f t="shared" ref="KL207" si="3387">KK207/KD207</f>
        <v>1.9305019305019305E-3</v>
      </c>
      <c r="KM207" s="67">
        <f t="shared" si="3327"/>
        <v>2</v>
      </c>
      <c r="KN207" s="425">
        <f>KM207/KF207</f>
        <v>5.4734537493158185E-4</v>
      </c>
    </row>
    <row r="208" spans="1:300" ht="19.5" thickBot="1" x14ac:dyDescent="0.3">
      <c r="A208" s="734"/>
      <c r="B208" s="436">
        <f t="shared" si="3328"/>
        <v>45755</v>
      </c>
      <c r="C208" s="10"/>
      <c r="D208" s="11"/>
      <c r="E208" s="61">
        <f t="shared" si="3329"/>
        <v>588</v>
      </c>
      <c r="F208" s="61">
        <f t="shared" si="3330"/>
        <v>49</v>
      </c>
      <c r="G208" s="11">
        <v>335</v>
      </c>
      <c r="H208" s="12">
        <f t="shared" si="3262"/>
        <v>0.62925170068027214</v>
      </c>
      <c r="I208" s="11">
        <v>35</v>
      </c>
      <c r="J208" s="12">
        <f t="shared" si="3263"/>
        <v>9.45945945945946E-2</v>
      </c>
      <c r="K208" s="13"/>
      <c r="L208" s="11"/>
      <c r="M208" s="25"/>
      <c r="N208" s="37"/>
      <c r="O208" s="10"/>
      <c r="P208" s="11"/>
      <c r="Q208" s="61">
        <f t="shared" si="3331"/>
        <v>593</v>
      </c>
      <c r="R208" s="61">
        <f t="shared" si="3332"/>
        <v>50</v>
      </c>
      <c r="S208" s="11">
        <v>345</v>
      </c>
      <c r="T208" s="12">
        <f t="shared" si="3264"/>
        <v>0.65935919055649239</v>
      </c>
      <c r="U208" s="11">
        <v>46</v>
      </c>
      <c r="V208" s="12">
        <f t="shared" si="3265"/>
        <v>0.11764705882352941</v>
      </c>
      <c r="W208" s="13"/>
      <c r="X208" s="11"/>
      <c r="Y208" s="25"/>
      <c r="Z208" s="37"/>
      <c r="AA208" s="10"/>
      <c r="AB208" s="11"/>
      <c r="AC208" s="61">
        <f t="shared" si="3333"/>
        <v>590</v>
      </c>
      <c r="AD208" s="61">
        <f t="shared" si="3334"/>
        <v>50</v>
      </c>
      <c r="AE208" s="11">
        <v>338</v>
      </c>
      <c r="AF208" s="12">
        <f t="shared" si="3266"/>
        <v>0.62372881355932208</v>
      </c>
      <c r="AG208" s="11">
        <v>30</v>
      </c>
      <c r="AH208" s="12">
        <f t="shared" si="3267"/>
        <v>8.1521739130434784E-2</v>
      </c>
      <c r="AI208" s="13"/>
      <c r="AJ208" s="11"/>
      <c r="AK208" s="25"/>
      <c r="AL208" s="37"/>
      <c r="AM208" s="10">
        <v>2</v>
      </c>
      <c r="AN208" s="11"/>
      <c r="AO208" s="61">
        <f t="shared" si="3335"/>
        <v>105</v>
      </c>
      <c r="AP208" s="61">
        <f t="shared" si="3336"/>
        <v>10</v>
      </c>
      <c r="AQ208" s="11">
        <v>48</v>
      </c>
      <c r="AR208" s="12">
        <f t="shared" si="3268"/>
        <v>0.52380952380952384</v>
      </c>
      <c r="AS208" s="11">
        <v>7</v>
      </c>
      <c r="AT208" s="12">
        <f t="shared" si="3269"/>
        <v>0.12727272727272726</v>
      </c>
      <c r="AU208" s="13"/>
      <c r="AV208" s="11"/>
      <c r="AW208" s="25"/>
      <c r="AX208" s="37"/>
      <c r="AY208" s="10"/>
      <c r="AZ208" s="11"/>
      <c r="BA208" s="61">
        <f t="shared" si="3337"/>
        <v>585</v>
      </c>
      <c r="BB208" s="61">
        <f t="shared" si="3338"/>
        <v>50</v>
      </c>
      <c r="BC208" s="11">
        <v>315</v>
      </c>
      <c r="BD208" s="12">
        <f t="shared" si="3270"/>
        <v>0.59829059829059827</v>
      </c>
      <c r="BE208" s="11">
        <v>35</v>
      </c>
      <c r="BF208" s="12">
        <f t="shared" si="3271"/>
        <v>0.1</v>
      </c>
      <c r="BG208" s="13"/>
      <c r="BH208" s="11"/>
      <c r="BI208" s="25"/>
      <c r="BJ208" s="37"/>
      <c r="BK208" s="10"/>
      <c r="BL208" s="11"/>
      <c r="BM208" s="61">
        <f t="shared" si="3339"/>
        <v>588</v>
      </c>
      <c r="BN208" s="61">
        <f t="shared" si="3340"/>
        <v>49</v>
      </c>
      <c r="BO208" s="11">
        <v>328</v>
      </c>
      <c r="BP208" s="12">
        <f t="shared" si="3272"/>
        <v>0.59863945578231292</v>
      </c>
      <c r="BQ208" s="11">
        <v>24</v>
      </c>
      <c r="BR208" s="12">
        <f t="shared" si="3273"/>
        <v>6.8181818181818177E-2</v>
      </c>
      <c r="BS208" s="13"/>
      <c r="BT208" s="11"/>
      <c r="BU208" s="25"/>
      <c r="BV208" s="37"/>
      <c r="BW208" s="10"/>
      <c r="BX208" s="11"/>
      <c r="BY208" s="61">
        <f t="shared" si="3341"/>
        <v>585</v>
      </c>
      <c r="BZ208" s="61">
        <f t="shared" si="3342"/>
        <v>49</v>
      </c>
      <c r="CA208" s="11">
        <v>305</v>
      </c>
      <c r="CB208" s="12">
        <f t="shared" si="3274"/>
        <v>0.61367521367521372</v>
      </c>
      <c r="CC208" s="11">
        <v>54</v>
      </c>
      <c r="CD208" s="12">
        <f t="shared" si="3275"/>
        <v>0.15041782729805014</v>
      </c>
      <c r="CE208" s="13"/>
      <c r="CF208" s="11"/>
      <c r="CG208" s="25"/>
      <c r="CH208" s="37"/>
      <c r="CI208" s="10"/>
      <c r="CJ208" s="11"/>
      <c r="CK208" s="61">
        <f t="shared" si="3343"/>
        <v>573</v>
      </c>
      <c r="CL208" s="61">
        <f t="shared" si="3344"/>
        <v>43</v>
      </c>
      <c r="CM208" s="11">
        <v>315</v>
      </c>
      <c r="CN208" s="12">
        <f t="shared" si="3276"/>
        <v>0.60209424083769636</v>
      </c>
      <c r="CO208" s="11">
        <v>30</v>
      </c>
      <c r="CP208" s="12">
        <f t="shared" si="3277"/>
        <v>8.6956521739130432E-2</v>
      </c>
      <c r="CQ208" s="13"/>
      <c r="CR208" s="11"/>
      <c r="CS208" s="25"/>
      <c r="CT208" s="37"/>
      <c r="CU208" s="10">
        <v>1</v>
      </c>
      <c r="CV208" s="11"/>
      <c r="CW208" s="61">
        <f t="shared" si="3345"/>
        <v>570</v>
      </c>
      <c r="CX208" s="61">
        <f t="shared" si="3346"/>
        <v>44</v>
      </c>
      <c r="CY208" s="11">
        <v>314</v>
      </c>
      <c r="CZ208" s="12">
        <f t="shared" si="3278"/>
        <v>0.59473684210526312</v>
      </c>
      <c r="DA208" s="11">
        <v>25</v>
      </c>
      <c r="DB208" s="12">
        <f t="shared" si="3279"/>
        <v>7.3746312684365781E-2</v>
      </c>
      <c r="DC208" s="13"/>
      <c r="DD208" s="11"/>
      <c r="DE208" s="25"/>
      <c r="DF208" s="37"/>
      <c r="DG208" s="10">
        <v>1</v>
      </c>
      <c r="DH208" s="11"/>
      <c r="DI208" s="61">
        <f t="shared" si="3347"/>
        <v>585</v>
      </c>
      <c r="DJ208" s="61">
        <f t="shared" si="3348"/>
        <v>45</v>
      </c>
      <c r="DK208" s="11">
        <v>309</v>
      </c>
      <c r="DL208" s="12">
        <f t="shared" si="3280"/>
        <v>0.58461538461538465</v>
      </c>
      <c r="DM208" s="11">
        <v>33</v>
      </c>
      <c r="DN208" s="12">
        <f t="shared" si="3281"/>
        <v>9.6491228070175433E-2</v>
      </c>
      <c r="DO208" s="13"/>
      <c r="DP208" s="11"/>
      <c r="DQ208" s="25"/>
      <c r="DR208" s="37"/>
      <c r="DS208" s="10">
        <v>1</v>
      </c>
      <c r="DT208" s="11"/>
      <c r="DU208" s="61">
        <f t="shared" si="3349"/>
        <v>140</v>
      </c>
      <c r="DV208" s="61">
        <f t="shared" si="3350"/>
        <v>11</v>
      </c>
      <c r="DW208" s="11">
        <v>50</v>
      </c>
      <c r="DX208" s="12">
        <f t="shared" si="3282"/>
        <v>0.39285714285714285</v>
      </c>
      <c r="DY208" s="11">
        <v>5</v>
      </c>
      <c r="DZ208" s="12">
        <f t="shared" si="3283"/>
        <v>9.0909090909090912E-2</v>
      </c>
      <c r="EA208" s="13"/>
      <c r="EB208" s="11"/>
      <c r="EC208" s="25"/>
      <c r="ED208" s="37"/>
      <c r="EE208" s="10"/>
      <c r="EF208" s="11"/>
      <c r="EG208" s="61">
        <f t="shared" si="3351"/>
        <v>590</v>
      </c>
      <c r="EH208" s="61">
        <f t="shared" si="3352"/>
        <v>45</v>
      </c>
      <c r="EI208" s="11">
        <v>309</v>
      </c>
      <c r="EJ208" s="12">
        <f t="shared" si="3284"/>
        <v>0.56101694915254241</v>
      </c>
      <c r="EK208" s="11">
        <v>22</v>
      </c>
      <c r="EL208" s="12">
        <f t="shared" si="3285"/>
        <v>6.6465256797583083E-2</v>
      </c>
      <c r="EM208" s="13"/>
      <c r="EN208" s="11"/>
      <c r="EO208" s="25"/>
      <c r="EP208" s="37"/>
      <c r="EQ208" s="10"/>
      <c r="ER208" s="11"/>
      <c r="ES208" s="61">
        <f t="shared" si="3353"/>
        <v>577</v>
      </c>
      <c r="ET208" s="61">
        <f t="shared" si="3354"/>
        <v>44</v>
      </c>
      <c r="EU208" s="11">
        <v>306</v>
      </c>
      <c r="EV208" s="12">
        <f t="shared" si="3286"/>
        <v>0.56325823223570193</v>
      </c>
      <c r="EW208" s="11">
        <v>19</v>
      </c>
      <c r="EX208" s="12">
        <f t="shared" si="3287"/>
        <v>5.8461538461538461E-2</v>
      </c>
      <c r="EY208" s="13"/>
      <c r="EZ208" s="11"/>
      <c r="FA208" s="25"/>
      <c r="FB208" s="37"/>
      <c r="FC208" s="10">
        <v>1</v>
      </c>
      <c r="FD208" s="11"/>
      <c r="FE208" s="61">
        <f t="shared" si="3355"/>
        <v>573</v>
      </c>
      <c r="FF208" s="61">
        <f t="shared" si="3356"/>
        <v>44</v>
      </c>
      <c r="FG208" s="11">
        <v>296</v>
      </c>
      <c r="FH208" s="12">
        <f t="shared" si="3288"/>
        <v>0.57417102966841183</v>
      </c>
      <c r="FI208" s="11">
        <v>33</v>
      </c>
      <c r="FJ208" s="12">
        <f t="shared" si="3289"/>
        <v>0.10030395136778116</v>
      </c>
      <c r="FK208" s="13"/>
      <c r="FL208" s="11"/>
      <c r="FM208" s="25"/>
      <c r="FN208" s="37"/>
      <c r="FO208" s="10"/>
      <c r="FP208" s="11"/>
      <c r="FQ208" s="61">
        <f t="shared" si="3357"/>
        <v>582</v>
      </c>
      <c r="FR208" s="61">
        <f t="shared" si="3358"/>
        <v>48</v>
      </c>
      <c r="FS208" s="11">
        <v>325</v>
      </c>
      <c r="FT208" s="12">
        <f t="shared" si="3290"/>
        <v>0.61168384879725091</v>
      </c>
      <c r="FU208" s="11">
        <v>31</v>
      </c>
      <c r="FV208" s="12">
        <f t="shared" si="3291"/>
        <v>8.7078651685393263E-2</v>
      </c>
      <c r="FW208" s="13"/>
      <c r="FX208" s="11"/>
      <c r="FY208" s="25"/>
      <c r="FZ208" s="37"/>
      <c r="GA208" s="10"/>
      <c r="GB208" s="11"/>
      <c r="GC208" s="61">
        <f t="shared" si="3359"/>
        <v>586</v>
      </c>
      <c r="GD208" s="61">
        <f t="shared" si="3360"/>
        <v>49</v>
      </c>
      <c r="GE208" s="11">
        <v>330</v>
      </c>
      <c r="GF208" s="12">
        <f t="shared" si="3292"/>
        <v>0.60238907849829348</v>
      </c>
      <c r="GG208" s="11">
        <v>23</v>
      </c>
      <c r="GH208" s="12">
        <f t="shared" si="3293"/>
        <v>6.5155807365439092E-2</v>
      </c>
      <c r="GI208" s="13"/>
      <c r="GJ208" s="11"/>
      <c r="GK208" s="25"/>
      <c r="GL208" s="37"/>
      <c r="GM208" s="10"/>
      <c r="GN208" s="11"/>
      <c r="GO208" s="61">
        <f t="shared" si="3361"/>
        <v>596</v>
      </c>
      <c r="GP208" s="61">
        <f t="shared" si="3362"/>
        <v>49</v>
      </c>
      <c r="GQ208" s="11">
        <v>351</v>
      </c>
      <c r="GR208" s="12">
        <f t="shared" si="3294"/>
        <v>0.62583892617449666</v>
      </c>
      <c r="GS208" s="11">
        <v>22</v>
      </c>
      <c r="GT208" s="12">
        <f t="shared" si="3295"/>
        <v>5.8981233243967826E-2</v>
      </c>
      <c r="GU208" s="13"/>
      <c r="GV208" s="11"/>
      <c r="GW208" s="25"/>
      <c r="GX208" s="37"/>
      <c r="GY208" s="10">
        <v>1</v>
      </c>
      <c r="GZ208" s="11"/>
      <c r="HA208" s="61">
        <f t="shared" si="3363"/>
        <v>99</v>
      </c>
      <c r="HB208" s="61">
        <f t="shared" si="3364"/>
        <v>9</v>
      </c>
      <c r="HC208" s="11">
        <v>38</v>
      </c>
      <c r="HD208" s="12">
        <f t="shared" si="3296"/>
        <v>0.46464646464646464</v>
      </c>
      <c r="HE208" s="11">
        <v>8</v>
      </c>
      <c r="HF208" s="12">
        <f t="shared" si="3297"/>
        <v>0.17391304347826086</v>
      </c>
      <c r="HG208" s="13"/>
      <c r="HH208" s="11"/>
      <c r="HI208" s="25"/>
      <c r="HJ208" s="37"/>
      <c r="HK208" s="10">
        <v>1</v>
      </c>
      <c r="HL208" s="11"/>
      <c r="HM208" s="61">
        <f t="shared" si="3365"/>
        <v>597</v>
      </c>
      <c r="HN208" s="61">
        <f t="shared" si="3366"/>
        <v>50</v>
      </c>
      <c r="HO208" s="11">
        <v>324</v>
      </c>
      <c r="HP208" s="12">
        <f t="shared" si="3298"/>
        <v>0.57621440536013402</v>
      </c>
      <c r="HQ208" s="11">
        <v>20</v>
      </c>
      <c r="HR208" s="12">
        <f t="shared" si="3299"/>
        <v>5.8139534883720929E-2</v>
      </c>
      <c r="HS208" s="13"/>
      <c r="HT208" s="11"/>
      <c r="HU208" s="25"/>
      <c r="HV208" s="37"/>
      <c r="HW208" s="10"/>
      <c r="HX208" s="11"/>
      <c r="HY208" s="61">
        <f t="shared" si="3367"/>
        <v>591</v>
      </c>
      <c r="HZ208" s="61">
        <f t="shared" si="3368"/>
        <v>49</v>
      </c>
      <c r="IA208" s="11">
        <v>321</v>
      </c>
      <c r="IB208" s="12">
        <f t="shared" si="3300"/>
        <v>0.5769881556683587</v>
      </c>
      <c r="IC208" s="11">
        <v>20</v>
      </c>
      <c r="ID208" s="12">
        <f t="shared" si="3301"/>
        <v>5.865102639296188E-2</v>
      </c>
      <c r="IE208" s="13"/>
      <c r="IF208" s="11"/>
      <c r="IG208" s="25"/>
      <c r="IH208" s="37"/>
      <c r="II208" s="10"/>
      <c r="IJ208" s="11"/>
      <c r="IK208" s="61">
        <f t="shared" si="3369"/>
        <v>591</v>
      </c>
      <c r="IL208" s="61">
        <f t="shared" si="3370"/>
        <v>48</v>
      </c>
      <c r="IM208" s="11">
        <v>324</v>
      </c>
      <c r="IN208" s="12">
        <f t="shared" si="3302"/>
        <v>0.59052453468697119</v>
      </c>
      <c r="IO208" s="11">
        <v>25</v>
      </c>
      <c r="IP208" s="12">
        <f t="shared" si="3303"/>
        <v>7.1633237822349566E-2</v>
      </c>
      <c r="IQ208" s="13"/>
      <c r="IR208" s="11"/>
      <c r="IS208" s="25"/>
      <c r="IT208" s="37"/>
      <c r="IU208" s="10"/>
      <c r="IV208" s="11"/>
      <c r="IW208" s="61">
        <f t="shared" si="3371"/>
        <v>0</v>
      </c>
      <c r="IX208" s="61">
        <f t="shared" si="3372"/>
        <v>0</v>
      </c>
      <c r="IY208" s="11"/>
      <c r="IZ208" s="12" t="e">
        <f t="shared" si="3304"/>
        <v>#DIV/0!</v>
      </c>
      <c r="JA208" s="11"/>
      <c r="JB208" s="12" t="e">
        <f t="shared" si="3305"/>
        <v>#DIV/0!</v>
      </c>
      <c r="JC208" s="13"/>
      <c r="JD208" s="11"/>
      <c r="JE208" s="25"/>
      <c r="JF208" s="37"/>
      <c r="JG208" s="10">
        <f t="shared" si="3306"/>
        <v>8</v>
      </c>
      <c r="JH208" s="14">
        <f t="shared" si="3307"/>
        <v>0</v>
      </c>
      <c r="JI208" s="373">
        <f t="shared" si="3308"/>
        <v>10884</v>
      </c>
      <c r="JJ208" s="11">
        <f t="shared" si="2847"/>
        <v>885</v>
      </c>
      <c r="JK208" s="11">
        <f t="shared" si="3309"/>
        <v>6473</v>
      </c>
      <c r="JL208" s="79">
        <f t="shared" si="3310"/>
        <v>0.5947262036016171</v>
      </c>
      <c r="JM208" s="15">
        <f t="shared" si="3311"/>
        <v>547</v>
      </c>
      <c r="JN208" s="12">
        <f t="shared" si="3312"/>
        <v>8.4504866367990109E-2</v>
      </c>
      <c r="JO208" s="16">
        <v>66.7</v>
      </c>
      <c r="JP208" s="17">
        <v>6121</v>
      </c>
      <c r="JQ208" s="16">
        <f t="shared" si="3380"/>
        <v>94.562026880889846</v>
      </c>
      <c r="JR208" s="16">
        <v>296</v>
      </c>
      <c r="JS208" s="369">
        <f t="shared" si="3155"/>
        <v>0.5411334552102377</v>
      </c>
      <c r="JT208" s="23"/>
      <c r="JU208" s="399"/>
      <c r="JV208" s="404">
        <f t="shared" si="3314"/>
        <v>0.61777655476059434</v>
      </c>
      <c r="JW208" s="401">
        <f t="shared" si="3315"/>
        <v>0.57261640798226165</v>
      </c>
      <c r="JX208" s="406">
        <f t="shared" si="3316"/>
        <v>0.59362987369577158</v>
      </c>
      <c r="JY208" s="743"/>
      <c r="JZ208" s="690"/>
      <c r="KA208" s="746"/>
      <c r="KB208" s="719"/>
      <c r="KC208" s="716"/>
      <c r="KD208" s="716"/>
      <c r="KE208" s="716"/>
      <c r="KF208" s="716"/>
      <c r="KG208" s="760"/>
      <c r="KH208" s="758"/>
      <c r="KI208" s="67">
        <f t="shared" si="3323"/>
        <v>2</v>
      </c>
      <c r="KJ208" s="430">
        <f t="shared" ref="KJ208" si="3388">KI208/KB207</f>
        <v>5.4749520941691757E-4</v>
      </c>
      <c r="KK208" s="67">
        <f t="shared" si="3325"/>
        <v>4</v>
      </c>
      <c r="KL208" s="425">
        <f t="shared" ref="KL208" si="3389">KK208/KD207</f>
        <v>1.1031439602868175E-3</v>
      </c>
      <c r="KM208" s="67">
        <f t="shared" si="3327"/>
        <v>2</v>
      </c>
      <c r="KN208" s="425">
        <f>KM208/KF207</f>
        <v>5.4734537493158185E-4</v>
      </c>
    </row>
    <row r="209" spans="1:300" ht="20.25" thickTop="1" thickBot="1" x14ac:dyDescent="0.3">
      <c r="A209" s="734"/>
      <c r="B209" s="436">
        <f t="shared" si="3328"/>
        <v>45756</v>
      </c>
      <c r="C209" s="10"/>
      <c r="D209" s="11"/>
      <c r="E209" s="61">
        <f t="shared" si="3329"/>
        <v>588</v>
      </c>
      <c r="F209" s="61">
        <f t="shared" si="3330"/>
        <v>49</v>
      </c>
      <c r="G209" s="11">
        <v>327</v>
      </c>
      <c r="H209" s="12">
        <f t="shared" si="3262"/>
        <v>0.60204081632653061</v>
      </c>
      <c r="I209" s="11">
        <v>27</v>
      </c>
      <c r="J209" s="12">
        <f t="shared" si="3263"/>
        <v>7.6271186440677971E-2</v>
      </c>
      <c r="K209" s="13"/>
      <c r="L209" s="11"/>
      <c r="M209" s="38"/>
      <c r="N209" s="39"/>
      <c r="O209" s="10"/>
      <c r="P209" s="11"/>
      <c r="Q209" s="61">
        <f t="shared" si="3331"/>
        <v>593</v>
      </c>
      <c r="R209" s="61">
        <f t="shared" si="3332"/>
        <v>50</v>
      </c>
      <c r="S209" s="11">
        <v>326</v>
      </c>
      <c r="T209" s="12">
        <f t="shared" si="3264"/>
        <v>0.58853288364249579</v>
      </c>
      <c r="U209" s="11">
        <v>23</v>
      </c>
      <c r="V209" s="12">
        <f t="shared" si="3265"/>
        <v>6.5902578796561598E-2</v>
      </c>
      <c r="W209" s="13"/>
      <c r="X209" s="11"/>
      <c r="Y209" s="38"/>
      <c r="Z209" s="39"/>
      <c r="AA209" s="10"/>
      <c r="AB209" s="11"/>
      <c r="AC209" s="61">
        <f t="shared" si="3333"/>
        <v>590</v>
      </c>
      <c r="AD209" s="61">
        <f t="shared" si="3334"/>
        <v>50</v>
      </c>
      <c r="AE209" s="11">
        <v>328</v>
      </c>
      <c r="AF209" s="12">
        <f t="shared" si="3266"/>
        <v>0.62033898305084745</v>
      </c>
      <c r="AG209" s="11">
        <v>38</v>
      </c>
      <c r="AH209" s="12">
        <f t="shared" si="3267"/>
        <v>0.10382513661202186</v>
      </c>
      <c r="AI209" s="13"/>
      <c r="AJ209" s="11"/>
      <c r="AK209" s="38"/>
      <c r="AL209" s="39"/>
      <c r="AM209" s="10"/>
      <c r="AN209" s="11"/>
      <c r="AO209" s="61">
        <f t="shared" si="3335"/>
        <v>105</v>
      </c>
      <c r="AP209" s="61">
        <f t="shared" si="3336"/>
        <v>10</v>
      </c>
      <c r="AQ209" s="11">
        <v>57</v>
      </c>
      <c r="AR209" s="12">
        <f t="shared" si="3268"/>
        <v>0.6</v>
      </c>
      <c r="AS209" s="11">
        <v>6</v>
      </c>
      <c r="AT209" s="12">
        <f t="shared" si="3269"/>
        <v>9.5238095238095233E-2</v>
      </c>
      <c r="AU209" s="13"/>
      <c r="AV209" s="11"/>
      <c r="AW209" s="38"/>
      <c r="AX209" s="39"/>
      <c r="AY209" s="10"/>
      <c r="AZ209" s="11"/>
      <c r="BA209" s="61">
        <f t="shared" si="3337"/>
        <v>585</v>
      </c>
      <c r="BB209" s="61">
        <f t="shared" si="3338"/>
        <v>50</v>
      </c>
      <c r="BC209" s="11">
        <v>329</v>
      </c>
      <c r="BD209" s="12">
        <f t="shared" si="3270"/>
        <v>0.61025641025641031</v>
      </c>
      <c r="BE209" s="11">
        <v>28</v>
      </c>
      <c r="BF209" s="12">
        <f t="shared" si="3271"/>
        <v>7.8431372549019607E-2</v>
      </c>
      <c r="BG209" s="13"/>
      <c r="BH209" s="11"/>
      <c r="BI209" s="38"/>
      <c r="BJ209" s="39"/>
      <c r="BK209" s="10"/>
      <c r="BL209" s="11"/>
      <c r="BM209" s="61">
        <f t="shared" si="3339"/>
        <v>588</v>
      </c>
      <c r="BN209" s="61">
        <f t="shared" si="3340"/>
        <v>49</v>
      </c>
      <c r="BO209" s="11">
        <v>332</v>
      </c>
      <c r="BP209" s="12">
        <f t="shared" si="3272"/>
        <v>0.60034013605442171</v>
      </c>
      <c r="BQ209" s="11">
        <v>21</v>
      </c>
      <c r="BR209" s="12">
        <f t="shared" si="3273"/>
        <v>5.9490084985835696E-2</v>
      </c>
      <c r="BS209" s="13"/>
      <c r="BT209" s="11"/>
      <c r="BU209" s="38"/>
      <c r="BV209" s="39"/>
      <c r="BW209" s="10"/>
      <c r="BX209" s="11"/>
      <c r="BY209" s="61">
        <f t="shared" si="3341"/>
        <v>585</v>
      </c>
      <c r="BZ209" s="61">
        <f t="shared" si="3342"/>
        <v>49</v>
      </c>
      <c r="CA209" s="11">
        <v>303</v>
      </c>
      <c r="CB209" s="12">
        <f t="shared" si="3274"/>
        <v>0.56923076923076921</v>
      </c>
      <c r="CC209" s="11">
        <v>30</v>
      </c>
      <c r="CD209" s="12">
        <f t="shared" si="3275"/>
        <v>9.0090090090090086E-2</v>
      </c>
      <c r="CE209" s="13"/>
      <c r="CF209" s="11"/>
      <c r="CG209" s="38"/>
      <c r="CH209" s="39"/>
      <c r="CI209" s="10">
        <v>1</v>
      </c>
      <c r="CJ209" s="11"/>
      <c r="CK209" s="61">
        <f t="shared" si="3343"/>
        <v>572</v>
      </c>
      <c r="CL209" s="61">
        <f t="shared" si="3344"/>
        <v>43</v>
      </c>
      <c r="CM209" s="11">
        <v>318</v>
      </c>
      <c r="CN209" s="12">
        <f t="shared" si="3276"/>
        <v>0.6048951048951049</v>
      </c>
      <c r="CO209" s="11">
        <v>28</v>
      </c>
      <c r="CP209" s="12">
        <f t="shared" si="3277"/>
        <v>8.0924855491329481E-2</v>
      </c>
      <c r="CQ209" s="13"/>
      <c r="CR209" s="11"/>
      <c r="CS209" s="38"/>
      <c r="CT209" s="39"/>
      <c r="CU209" s="10">
        <v>1</v>
      </c>
      <c r="CV209" s="11"/>
      <c r="CW209" s="61">
        <f t="shared" si="3345"/>
        <v>569</v>
      </c>
      <c r="CX209" s="61">
        <f t="shared" si="3346"/>
        <v>44</v>
      </c>
      <c r="CY209" s="11">
        <v>294</v>
      </c>
      <c r="CZ209" s="12">
        <f t="shared" si="3278"/>
        <v>0.56414762741652025</v>
      </c>
      <c r="DA209" s="11">
        <v>27</v>
      </c>
      <c r="DB209" s="12">
        <f t="shared" si="3279"/>
        <v>8.4112149532710276E-2</v>
      </c>
      <c r="DC209" s="13"/>
      <c r="DD209" s="11"/>
      <c r="DE209" s="38"/>
      <c r="DF209" s="39"/>
      <c r="DG209" s="10"/>
      <c r="DH209" s="11"/>
      <c r="DI209" s="61">
        <f t="shared" si="3347"/>
        <v>585</v>
      </c>
      <c r="DJ209" s="61">
        <f t="shared" si="3348"/>
        <v>45</v>
      </c>
      <c r="DK209" s="11">
        <v>314</v>
      </c>
      <c r="DL209" s="12">
        <f t="shared" si="3280"/>
        <v>0.57606837606837602</v>
      </c>
      <c r="DM209" s="11">
        <v>23</v>
      </c>
      <c r="DN209" s="12">
        <f t="shared" si="3281"/>
        <v>6.8249258160237386E-2</v>
      </c>
      <c r="DO209" s="13"/>
      <c r="DP209" s="11"/>
      <c r="DQ209" s="38"/>
      <c r="DR209" s="39"/>
      <c r="DS209" s="10"/>
      <c r="DT209" s="11"/>
      <c r="DU209" s="61">
        <f t="shared" si="3349"/>
        <v>140</v>
      </c>
      <c r="DV209" s="61">
        <f t="shared" si="3350"/>
        <v>11</v>
      </c>
      <c r="DW209" s="11">
        <v>48</v>
      </c>
      <c r="DX209" s="12">
        <f t="shared" si="3282"/>
        <v>0.39285714285714285</v>
      </c>
      <c r="DY209" s="11">
        <v>7</v>
      </c>
      <c r="DZ209" s="12">
        <f t="shared" si="3283"/>
        <v>0.12727272727272726</v>
      </c>
      <c r="EA209" s="13"/>
      <c r="EB209" s="11"/>
      <c r="EC209" s="38"/>
      <c r="ED209" s="39"/>
      <c r="EE209" s="10"/>
      <c r="EF209" s="11"/>
      <c r="EG209" s="61">
        <f t="shared" si="3351"/>
        <v>590</v>
      </c>
      <c r="EH209" s="61">
        <f t="shared" si="3352"/>
        <v>45</v>
      </c>
      <c r="EI209" s="11">
        <v>309</v>
      </c>
      <c r="EJ209" s="12">
        <f t="shared" si="3284"/>
        <v>0.56779661016949157</v>
      </c>
      <c r="EK209" s="11">
        <v>26</v>
      </c>
      <c r="EL209" s="12">
        <f t="shared" si="3285"/>
        <v>7.7611940298507459E-2</v>
      </c>
      <c r="EM209" s="13"/>
      <c r="EN209" s="11"/>
      <c r="EO209" s="38"/>
      <c r="EP209" s="39"/>
      <c r="EQ209" s="10"/>
      <c r="ER209" s="11"/>
      <c r="ES209" s="61">
        <f t="shared" si="3353"/>
        <v>577</v>
      </c>
      <c r="ET209" s="61">
        <f t="shared" si="3354"/>
        <v>44</v>
      </c>
      <c r="EU209" s="11">
        <v>314</v>
      </c>
      <c r="EV209" s="12">
        <f t="shared" si="3286"/>
        <v>0.58405545927209701</v>
      </c>
      <c r="EW209" s="11">
        <v>23</v>
      </c>
      <c r="EX209" s="12">
        <f t="shared" si="3287"/>
        <v>6.8249258160237386E-2</v>
      </c>
      <c r="EY209" s="13"/>
      <c r="EZ209" s="11"/>
      <c r="FA209" s="38"/>
      <c r="FB209" s="39"/>
      <c r="FC209" s="10"/>
      <c r="FD209" s="11"/>
      <c r="FE209" s="61">
        <f t="shared" si="3355"/>
        <v>573</v>
      </c>
      <c r="FF209" s="61">
        <f t="shared" si="3356"/>
        <v>44</v>
      </c>
      <c r="FG209" s="11">
        <v>334</v>
      </c>
      <c r="FH209" s="12">
        <f t="shared" si="3288"/>
        <v>0.62478184991273999</v>
      </c>
      <c r="FI209" s="11">
        <v>24</v>
      </c>
      <c r="FJ209" s="12">
        <f t="shared" si="3289"/>
        <v>6.7039106145251395E-2</v>
      </c>
      <c r="FK209" s="13"/>
      <c r="FL209" s="11"/>
      <c r="FM209" s="38"/>
      <c r="FN209" s="39"/>
      <c r="FO209" s="10"/>
      <c r="FP209" s="11"/>
      <c r="FQ209" s="61">
        <f t="shared" si="3357"/>
        <v>582</v>
      </c>
      <c r="FR209" s="61">
        <f t="shared" si="3358"/>
        <v>48</v>
      </c>
      <c r="FS209" s="11">
        <v>318</v>
      </c>
      <c r="FT209" s="12">
        <f t="shared" si="3290"/>
        <v>0.60137457044673537</v>
      </c>
      <c r="FU209" s="11">
        <v>32</v>
      </c>
      <c r="FV209" s="12">
        <f t="shared" si="3291"/>
        <v>9.1428571428571428E-2</v>
      </c>
      <c r="FW209" s="13"/>
      <c r="FX209" s="11"/>
      <c r="FY209" s="38"/>
      <c r="FZ209" s="39"/>
      <c r="GA209" s="10"/>
      <c r="GB209" s="11"/>
      <c r="GC209" s="61">
        <f t="shared" si="3359"/>
        <v>586</v>
      </c>
      <c r="GD209" s="61">
        <f t="shared" si="3360"/>
        <v>49</v>
      </c>
      <c r="GE209" s="11">
        <v>322</v>
      </c>
      <c r="GF209" s="12">
        <f t="shared" si="3292"/>
        <v>0.59556313993174059</v>
      </c>
      <c r="GG209" s="11">
        <v>27</v>
      </c>
      <c r="GH209" s="12">
        <f t="shared" si="3293"/>
        <v>7.7363896848137534E-2</v>
      </c>
      <c r="GI209" s="13"/>
      <c r="GJ209" s="11"/>
      <c r="GK209" s="38"/>
      <c r="GL209" s="39"/>
      <c r="GM209" s="10">
        <v>1</v>
      </c>
      <c r="GN209" s="11"/>
      <c r="GO209" s="61">
        <f t="shared" si="3361"/>
        <v>595</v>
      </c>
      <c r="GP209" s="61">
        <f t="shared" si="3362"/>
        <v>49</v>
      </c>
      <c r="GQ209" s="11">
        <v>327</v>
      </c>
      <c r="GR209" s="12">
        <f t="shared" si="3294"/>
        <v>0.59495798319327731</v>
      </c>
      <c r="GS209" s="11">
        <v>27</v>
      </c>
      <c r="GT209" s="12">
        <f t="shared" si="3295"/>
        <v>7.6271186440677971E-2</v>
      </c>
      <c r="GU209" s="13"/>
      <c r="GV209" s="11"/>
      <c r="GW209" s="38"/>
      <c r="GX209" s="39"/>
      <c r="GY209" s="10">
        <v>2</v>
      </c>
      <c r="GZ209" s="11"/>
      <c r="HA209" s="61">
        <f t="shared" si="3363"/>
        <v>97</v>
      </c>
      <c r="HB209" s="61">
        <f t="shared" si="3364"/>
        <v>9</v>
      </c>
      <c r="HC209" s="11">
        <v>40</v>
      </c>
      <c r="HD209" s="12">
        <f t="shared" si="3296"/>
        <v>0.55670103092783507</v>
      </c>
      <c r="HE209" s="11">
        <v>14</v>
      </c>
      <c r="HF209" s="12">
        <f t="shared" si="3297"/>
        <v>0.25925925925925924</v>
      </c>
      <c r="HG209" s="13"/>
      <c r="HH209" s="11"/>
      <c r="HI209" s="38"/>
      <c r="HJ209" s="39"/>
      <c r="HK209" s="10"/>
      <c r="HL209" s="11"/>
      <c r="HM209" s="61">
        <f t="shared" si="3365"/>
        <v>597</v>
      </c>
      <c r="HN209" s="61">
        <f t="shared" si="3366"/>
        <v>50</v>
      </c>
      <c r="HO209" s="11">
        <v>336</v>
      </c>
      <c r="HP209" s="12">
        <f t="shared" si="3298"/>
        <v>0.60134003350083753</v>
      </c>
      <c r="HQ209" s="11">
        <v>23</v>
      </c>
      <c r="HR209" s="12">
        <f t="shared" si="3299"/>
        <v>6.4066852367688026E-2</v>
      </c>
      <c r="HS209" s="13"/>
      <c r="HT209" s="11"/>
      <c r="HU209" s="38"/>
      <c r="HV209" s="39"/>
      <c r="HW209" s="10"/>
      <c r="HX209" s="11"/>
      <c r="HY209" s="61">
        <f t="shared" si="3367"/>
        <v>591</v>
      </c>
      <c r="HZ209" s="61">
        <f t="shared" si="3368"/>
        <v>49</v>
      </c>
      <c r="IA209" s="11">
        <v>326</v>
      </c>
      <c r="IB209" s="12">
        <f t="shared" si="3300"/>
        <v>0.59221658206429784</v>
      </c>
      <c r="IC209" s="11">
        <v>24</v>
      </c>
      <c r="ID209" s="12">
        <f t="shared" si="3301"/>
        <v>6.8571428571428575E-2</v>
      </c>
      <c r="IE209" s="13"/>
      <c r="IF209" s="11"/>
      <c r="IG209" s="38"/>
      <c r="IH209" s="39"/>
      <c r="II209" s="10"/>
      <c r="IJ209" s="11"/>
      <c r="IK209" s="61">
        <f t="shared" si="3369"/>
        <v>591</v>
      </c>
      <c r="IL209" s="61">
        <f t="shared" si="3370"/>
        <v>48</v>
      </c>
      <c r="IM209" s="11">
        <v>329</v>
      </c>
      <c r="IN209" s="12">
        <f t="shared" si="3302"/>
        <v>0.61590524534686975</v>
      </c>
      <c r="IO209" s="11">
        <v>35</v>
      </c>
      <c r="IP209" s="12">
        <f t="shared" si="3303"/>
        <v>9.6153846153846159E-2</v>
      </c>
      <c r="IQ209" s="13"/>
      <c r="IR209" s="11"/>
      <c r="IS209" s="38"/>
      <c r="IT209" s="39"/>
      <c r="IU209" s="10"/>
      <c r="IV209" s="11"/>
      <c r="IW209" s="61">
        <f t="shared" si="3371"/>
        <v>0</v>
      </c>
      <c r="IX209" s="61">
        <f t="shared" si="3372"/>
        <v>0</v>
      </c>
      <c r="IY209" s="11"/>
      <c r="IZ209" s="12" t="e">
        <f t="shared" si="3304"/>
        <v>#DIV/0!</v>
      </c>
      <c r="JA209" s="11"/>
      <c r="JB209" s="12" t="e">
        <f t="shared" si="3305"/>
        <v>#DIV/0!</v>
      </c>
      <c r="JC209" s="13"/>
      <c r="JD209" s="11"/>
      <c r="JE209" s="38"/>
      <c r="JF209" s="39"/>
      <c r="JG209" s="10">
        <f t="shared" si="3306"/>
        <v>5</v>
      </c>
      <c r="JH209" s="14">
        <f t="shared" si="3307"/>
        <v>0</v>
      </c>
      <c r="JI209" s="373">
        <f t="shared" si="3308"/>
        <v>10879</v>
      </c>
      <c r="JJ209" s="11">
        <f t="shared" si="2847"/>
        <v>885</v>
      </c>
      <c r="JK209" s="11">
        <f t="shared" si="3309"/>
        <v>6444</v>
      </c>
      <c r="JL209" s="79">
        <f t="shared" si="3310"/>
        <v>0.59233385421454177</v>
      </c>
      <c r="JM209" s="15">
        <f t="shared" si="3311"/>
        <v>513</v>
      </c>
      <c r="JN209" s="12">
        <f t="shared" si="3312"/>
        <v>7.9608938547486033E-2</v>
      </c>
      <c r="JO209" s="16">
        <v>66.8</v>
      </c>
      <c r="JP209" s="17">
        <v>6117</v>
      </c>
      <c r="JQ209" s="16">
        <f t="shared" si="3380"/>
        <v>94.925512104283044</v>
      </c>
      <c r="JR209" s="16">
        <v>272</v>
      </c>
      <c r="JS209" s="369">
        <f t="shared" si="3155"/>
        <v>0.53021442495126703</v>
      </c>
      <c r="JT209" s="23"/>
      <c r="JU209" s="399"/>
      <c r="JV209" s="404">
        <f t="shared" si="3314"/>
        <v>0.59851403412217941</v>
      </c>
      <c r="JW209" s="401">
        <f t="shared" si="3315"/>
        <v>0.57931225734886305</v>
      </c>
      <c r="JX209" s="406">
        <f t="shared" si="3316"/>
        <v>0.59906567738389671</v>
      </c>
      <c r="JY209" s="743"/>
      <c r="JZ209" s="690"/>
      <c r="KA209" s="746"/>
      <c r="KB209" s="718">
        <f t="shared" ref="KB209" si="3390">KB200+KB205</f>
        <v>311</v>
      </c>
      <c r="KC209" s="763">
        <f t="shared" ref="KC209" si="3391">KB209/$KB$10</f>
        <v>7.8833967046894798E-2</v>
      </c>
      <c r="KD209" s="714">
        <f t="shared" ref="KD209" si="3392">KD200+KD205</f>
        <v>336</v>
      </c>
      <c r="KE209" s="763">
        <f t="shared" ref="KE209" si="3393">KD209/$KD$10</f>
        <v>8.5235920852359204E-2</v>
      </c>
      <c r="KF209" s="714">
        <f t="shared" ref="KF209" si="3394">KF200+KF205</f>
        <v>308</v>
      </c>
      <c r="KG209" s="770">
        <f t="shared" ref="KG209" si="3395">KF209/$KF$10</f>
        <v>7.8033949835317959E-2</v>
      </c>
      <c r="KH209" s="761" t="s">
        <v>144</v>
      </c>
      <c r="KI209" s="304">
        <f t="shared" si="3323"/>
        <v>0</v>
      </c>
      <c r="KJ209" s="431">
        <f t="shared" ref="KJ209" si="3396">KI209/KB207</f>
        <v>0</v>
      </c>
      <c r="KK209" s="304">
        <f t="shared" si="3325"/>
        <v>2</v>
      </c>
      <c r="KL209" s="422">
        <f t="shared" ref="KL209" si="3397">KK209/KD207</f>
        <v>5.5157198014340876E-4</v>
      </c>
      <c r="KM209" s="304">
        <f t="shared" si="3327"/>
        <v>3</v>
      </c>
      <c r="KN209" s="422">
        <f>KM209/KF207</f>
        <v>8.2101806239737272E-4</v>
      </c>
    </row>
    <row r="210" spans="1:300" ht="19.5" thickBot="1" x14ac:dyDescent="0.3">
      <c r="A210" s="734"/>
      <c r="B210" s="437"/>
      <c r="C210" s="26">
        <f>SUM(C203:C209)</f>
        <v>1</v>
      </c>
      <c r="D210" s="27">
        <f>SUM(D203:D209)</f>
        <v>0</v>
      </c>
      <c r="E210" s="27"/>
      <c r="F210" s="27"/>
      <c r="G210" s="27">
        <f>SUM(G203:G209)</f>
        <v>2300</v>
      </c>
      <c r="H210" s="28">
        <f>((G210+I210)/7)/E209</f>
        <v>0.60592808551992228</v>
      </c>
      <c r="I210" s="27">
        <f>SUM(I203:I209)</f>
        <v>194</v>
      </c>
      <c r="J210" s="28">
        <f>(I210/(I210+G210))</f>
        <v>7.7786688051323175E-2</v>
      </c>
      <c r="K210" s="27"/>
      <c r="L210" s="27"/>
      <c r="M210" s="29" t="e">
        <f>M208/M207*100-100</f>
        <v>#DIV/0!</v>
      </c>
      <c r="N210" s="60" t="e">
        <f>N208/N207*100-100</f>
        <v>#DIV/0!</v>
      </c>
      <c r="O210" s="26">
        <f>SUM(O203:O209)</f>
        <v>0</v>
      </c>
      <c r="P210" s="27">
        <f>SUM(P203:P209)</f>
        <v>0</v>
      </c>
      <c r="Q210" s="27"/>
      <c r="R210" s="27"/>
      <c r="S210" s="27">
        <f>SUM(S203:S209)</f>
        <v>2246</v>
      </c>
      <c r="T210" s="28">
        <f>((S210+U210)/7)/Q209</f>
        <v>0.5916646591182847</v>
      </c>
      <c r="U210" s="27">
        <f>SUM(U203:U209)</f>
        <v>210</v>
      </c>
      <c r="V210" s="28">
        <f>(U210/(U210+S210))</f>
        <v>8.5504885993485338E-2</v>
      </c>
      <c r="W210" s="27"/>
      <c r="X210" s="27"/>
      <c r="Y210" s="29" t="e">
        <f>Y208/Y207*100-100</f>
        <v>#DIV/0!</v>
      </c>
      <c r="Z210" s="60" t="e">
        <f>Z208/Z207*100-100</f>
        <v>#DIV/0!</v>
      </c>
      <c r="AA210" s="26">
        <f>SUM(AA203:AA209)</f>
        <v>2</v>
      </c>
      <c r="AB210" s="27">
        <f>SUM(AB203:AB209)</f>
        <v>0</v>
      </c>
      <c r="AC210" s="27"/>
      <c r="AD210" s="27"/>
      <c r="AE210" s="27">
        <f>SUM(AE203:AE209)</f>
        <v>2282</v>
      </c>
      <c r="AF210" s="28">
        <f>((AE210+AG210)/7)/AC209</f>
        <v>0.60726392251815975</v>
      </c>
      <c r="AG210" s="27">
        <f>SUM(AG203:AG209)</f>
        <v>226</v>
      </c>
      <c r="AH210" s="28">
        <f>(AG210/(AG210+AE210))</f>
        <v>9.0111642743221684E-2</v>
      </c>
      <c r="AI210" s="27"/>
      <c r="AJ210" s="27"/>
      <c r="AK210" s="29" t="e">
        <f>AK208/AK207*100-100</f>
        <v>#DIV/0!</v>
      </c>
      <c r="AL210" s="60" t="e">
        <f>AL208/AL207*100-100</f>
        <v>#DIV/0!</v>
      </c>
      <c r="AM210" s="26">
        <f>SUM(AM203:AM209)</f>
        <v>13</v>
      </c>
      <c r="AN210" s="27">
        <f>SUM(AN203:AN209)</f>
        <v>0</v>
      </c>
      <c r="AO210" s="27"/>
      <c r="AP210" s="27"/>
      <c r="AQ210" s="27">
        <f>SUM(AQ203:AQ209)</f>
        <v>387</v>
      </c>
      <c r="AR210" s="28">
        <f>((AQ210+AS210)/7)/AO209</f>
        <v>0.58503401360544216</v>
      </c>
      <c r="AS210" s="27">
        <f>SUM(AS203:AS209)</f>
        <v>43</v>
      </c>
      <c r="AT210" s="28">
        <f>(AS210/(AS210+AQ210))</f>
        <v>0.1</v>
      </c>
      <c r="AU210" s="27"/>
      <c r="AV210" s="27"/>
      <c r="AW210" s="29" t="e">
        <f>AW208/AW207*100-100</f>
        <v>#DIV/0!</v>
      </c>
      <c r="AX210" s="60" t="e">
        <f>AX208/AX207*100-100</f>
        <v>#DIV/0!</v>
      </c>
      <c r="AY210" s="26">
        <f>SUM(AY203:AY209)</f>
        <v>2</v>
      </c>
      <c r="AZ210" s="27">
        <f>SUM(AZ203:AZ209)</f>
        <v>0</v>
      </c>
      <c r="BA210" s="27"/>
      <c r="BB210" s="27"/>
      <c r="BC210" s="27">
        <f>SUM(BC203:BC209)</f>
        <v>2236</v>
      </c>
      <c r="BD210" s="28">
        <f>((BC210+BE210)/7)/BA209</f>
        <v>0.59804639804639803</v>
      </c>
      <c r="BE210" s="27">
        <f>SUM(BE203:BE209)</f>
        <v>213</v>
      </c>
      <c r="BF210" s="28">
        <f>(BE210/(BE210+BC210))</f>
        <v>8.6974275214373217E-2</v>
      </c>
      <c r="BG210" s="27"/>
      <c r="BH210" s="27"/>
      <c r="BI210" s="29" t="e">
        <f>BI208/BI207*100-100</f>
        <v>#DIV/0!</v>
      </c>
      <c r="BJ210" s="60" t="e">
        <f>BJ208/BJ207*100-100</f>
        <v>#DIV/0!</v>
      </c>
      <c r="BK210" s="26">
        <f>SUM(BK203:BK209)</f>
        <v>0</v>
      </c>
      <c r="BL210" s="27">
        <f>SUM(BL203:BL209)</f>
        <v>0</v>
      </c>
      <c r="BM210" s="27"/>
      <c r="BN210" s="27"/>
      <c r="BO210" s="27">
        <f>SUM(BO203:BO209)</f>
        <v>2274</v>
      </c>
      <c r="BP210" s="28">
        <f>((BO210+BQ210)/7)/BM209</f>
        <v>0.58940719144800779</v>
      </c>
      <c r="BQ210" s="27">
        <f>SUM(BQ203:BQ209)</f>
        <v>152</v>
      </c>
      <c r="BR210" s="28">
        <f>(BQ210/(BQ210+BO210))</f>
        <v>6.2654575432811208E-2</v>
      </c>
      <c r="BS210" s="27"/>
      <c r="BT210" s="27"/>
      <c r="BU210" s="29" t="e">
        <f>BU208/BU207*100-100</f>
        <v>#DIV/0!</v>
      </c>
      <c r="BV210" s="60" t="e">
        <f>BV208/BV207*100-100</f>
        <v>#DIV/0!</v>
      </c>
      <c r="BW210" s="26">
        <f>SUM(BW203:BW209)</f>
        <v>1</v>
      </c>
      <c r="BX210" s="27">
        <f>SUM(BX203:BX209)</f>
        <v>0</v>
      </c>
      <c r="BY210" s="27"/>
      <c r="BZ210" s="27"/>
      <c r="CA210" s="27">
        <f>SUM(CA203:CA209)</f>
        <v>2108</v>
      </c>
      <c r="CB210" s="28">
        <f>((CA210+CC210)/7)/BY209</f>
        <v>0.57387057387057383</v>
      </c>
      <c r="CC210" s="27">
        <f>SUM(CC203:CC209)</f>
        <v>242</v>
      </c>
      <c r="CD210" s="28">
        <f>(CC210/(CC210+CA210))</f>
        <v>0.10297872340425532</v>
      </c>
      <c r="CE210" s="27"/>
      <c r="CF210" s="27"/>
      <c r="CG210" s="29" t="e">
        <f>CG208/CG207*100-100</f>
        <v>#DIV/0!</v>
      </c>
      <c r="CH210" s="60" t="e">
        <f>CH208/CH207*100-100</f>
        <v>#DIV/0!</v>
      </c>
      <c r="CI210" s="26">
        <f>SUM(CI203:CI209)</f>
        <v>3</v>
      </c>
      <c r="CJ210" s="27">
        <f>SUM(CJ203:CJ209)</f>
        <v>0</v>
      </c>
      <c r="CK210" s="27"/>
      <c r="CL210" s="27"/>
      <c r="CM210" s="27">
        <f>SUM(CM203:CM209)</f>
        <v>2105</v>
      </c>
      <c r="CN210" s="28">
        <f>((CM210+CO210)/7)/CK209</f>
        <v>0.57317682317682317</v>
      </c>
      <c r="CO210" s="27">
        <f>SUM(CO203:CO209)</f>
        <v>190</v>
      </c>
      <c r="CP210" s="28">
        <f>(CO210/(CO210+CM210))</f>
        <v>8.2788671023965144E-2</v>
      </c>
      <c r="CQ210" s="27"/>
      <c r="CR210" s="27"/>
      <c r="CS210" s="29" t="e">
        <f>CS208/CS207*100-100</f>
        <v>#DIV/0!</v>
      </c>
      <c r="CT210" s="60" t="e">
        <f>CT208/CT207*100-100</f>
        <v>#DIV/0!</v>
      </c>
      <c r="CU210" s="26">
        <f>SUM(CU203:CU209)</f>
        <v>6</v>
      </c>
      <c r="CV210" s="27">
        <f>SUM(CV203:CV209)</f>
        <v>0</v>
      </c>
      <c r="CW210" s="27"/>
      <c r="CX210" s="27"/>
      <c r="CY210" s="27">
        <f>SUM(CY203:CY209)</f>
        <v>2067</v>
      </c>
      <c r="CZ210" s="28">
        <f>((CY210+DA210)/7)/CW209</f>
        <v>0.57042430328897809</v>
      </c>
      <c r="DA210" s="27">
        <f>SUM(DA203:DA209)</f>
        <v>205</v>
      </c>
      <c r="DB210" s="28">
        <f>(DA210/(DA210+CY210))</f>
        <v>9.0228873239436624E-2</v>
      </c>
      <c r="DC210" s="27"/>
      <c r="DD210" s="27"/>
      <c r="DE210" s="29" t="e">
        <f>DE208/DE207*100-100</f>
        <v>#DIV/0!</v>
      </c>
      <c r="DF210" s="60" t="e">
        <f>DF208/DF207*100-100</f>
        <v>#DIV/0!</v>
      </c>
      <c r="DG210" s="26">
        <f>SUM(DG203:DG209)</f>
        <v>3</v>
      </c>
      <c r="DH210" s="27">
        <f>SUM(DH203:DH209)</f>
        <v>0</v>
      </c>
      <c r="DI210" s="27"/>
      <c r="DJ210" s="27"/>
      <c r="DK210" s="27">
        <f>SUM(DK203:DK209)</f>
        <v>2089</v>
      </c>
      <c r="DL210" s="28">
        <f>((DK210+DM210)/7)/DI209</f>
        <v>0.56117216117216118</v>
      </c>
      <c r="DM210" s="27">
        <f>SUM(DM203:DM209)</f>
        <v>209</v>
      </c>
      <c r="DN210" s="28">
        <f>(DM210/(DM210+DK210))</f>
        <v>9.0948651000870323E-2</v>
      </c>
      <c r="DO210" s="27"/>
      <c r="DP210" s="27"/>
      <c r="DQ210" s="29" t="e">
        <f>DQ208/DQ207*100-100</f>
        <v>#DIV/0!</v>
      </c>
      <c r="DR210" s="60" t="e">
        <f>DR208/DR207*100-100</f>
        <v>#DIV/0!</v>
      </c>
      <c r="DS210" s="26">
        <f>SUM(DS203:DS209)</f>
        <v>2</v>
      </c>
      <c r="DT210" s="27">
        <f>SUM(DT203:DT209)</f>
        <v>0</v>
      </c>
      <c r="DU210" s="27"/>
      <c r="DV210" s="27"/>
      <c r="DW210" s="27">
        <f>SUM(DW203:DW209)</f>
        <v>376</v>
      </c>
      <c r="DX210" s="28">
        <f>((DW210+DY210)/7)/DU209</f>
        <v>0.43061224489795918</v>
      </c>
      <c r="DY210" s="27">
        <f>SUM(DY203:DY209)</f>
        <v>46</v>
      </c>
      <c r="DZ210" s="28">
        <f>(DY210/(DY210+DW210))</f>
        <v>0.10900473933649289</v>
      </c>
      <c r="EA210" s="27"/>
      <c r="EB210" s="27"/>
      <c r="EC210" s="29" t="e">
        <f>EC208/EC207*100-100</f>
        <v>#DIV/0!</v>
      </c>
      <c r="ED210" s="60" t="e">
        <f>ED208/ED207*100-100</f>
        <v>#DIV/0!</v>
      </c>
      <c r="EE210" s="26">
        <f>SUM(EE203:EE209)</f>
        <v>2</v>
      </c>
      <c r="EF210" s="27">
        <f>SUM(EF203:EF209)</f>
        <v>0</v>
      </c>
      <c r="EG210" s="27"/>
      <c r="EH210" s="27"/>
      <c r="EI210" s="27">
        <f>SUM(EI203:EI209)</f>
        <v>2176</v>
      </c>
      <c r="EJ210" s="28">
        <f>((EI210+EK210)/7)/EG209</f>
        <v>0.57723970944309921</v>
      </c>
      <c r="EK210" s="27">
        <f>SUM(EK203:EK209)</f>
        <v>208</v>
      </c>
      <c r="EL210" s="28">
        <f>(EK210/(EK210+EI210))</f>
        <v>8.7248322147651006E-2</v>
      </c>
      <c r="EM210" s="27"/>
      <c r="EN210" s="27"/>
      <c r="EO210" s="29" t="e">
        <f>EO208/EO207*100-100</f>
        <v>#DIV/0!</v>
      </c>
      <c r="EP210" s="60" t="e">
        <f>EP208/EP207*100-100</f>
        <v>#DIV/0!</v>
      </c>
      <c r="EQ210" s="26">
        <f>SUM(EQ203:EQ209)</f>
        <v>2</v>
      </c>
      <c r="ER210" s="27">
        <f>SUM(ER203:ER209)</f>
        <v>0</v>
      </c>
      <c r="ES210" s="27"/>
      <c r="ET210" s="27"/>
      <c r="EU210" s="27">
        <f>SUM(EU203:EU209)</f>
        <v>2273</v>
      </c>
      <c r="EV210" s="28">
        <f>((EU210+EW210)/7)/ES209</f>
        <v>0.59247338450111409</v>
      </c>
      <c r="EW210" s="27">
        <f>SUM(EW203:EW209)</f>
        <v>120</v>
      </c>
      <c r="EX210" s="28">
        <f>(EW210/(EW210+EU210))</f>
        <v>5.0146259924780612E-2</v>
      </c>
      <c r="EY210" s="27"/>
      <c r="EZ210" s="27"/>
      <c r="FA210" s="29" t="e">
        <f>FA208/FA207*100-100</f>
        <v>#DIV/0!</v>
      </c>
      <c r="FB210" s="60" t="e">
        <f>FB208/FB207*100-100</f>
        <v>#DIV/0!</v>
      </c>
      <c r="FC210" s="26">
        <f>SUM(FC203:FC209)</f>
        <v>2</v>
      </c>
      <c r="FD210" s="27">
        <f>SUM(FD203:FD209)</f>
        <v>0</v>
      </c>
      <c r="FE210" s="27"/>
      <c r="FF210" s="27"/>
      <c r="FG210" s="27">
        <f>SUM(FG203:FG209)</f>
        <v>2187</v>
      </c>
      <c r="FH210" s="28">
        <f>((FG210+FI210)/7)/FE209</f>
        <v>0.59062577910745451</v>
      </c>
      <c r="FI210" s="27">
        <f>SUM(FI203:FI209)</f>
        <v>182</v>
      </c>
      <c r="FJ210" s="28">
        <f>(FI210/(FI210+FG210))</f>
        <v>7.6825664837484167E-2</v>
      </c>
      <c r="FK210" s="27"/>
      <c r="FL210" s="27"/>
      <c r="FM210" s="29" t="e">
        <f>FM208/FM207*100-100</f>
        <v>#DIV/0!</v>
      </c>
      <c r="FN210" s="60" t="e">
        <f>FN208/FN207*100-100</f>
        <v>#DIV/0!</v>
      </c>
      <c r="FO210" s="26">
        <f>SUM(FO203:FO209)</f>
        <v>1</v>
      </c>
      <c r="FP210" s="27">
        <f>SUM(FP203:FP209)</f>
        <v>0</v>
      </c>
      <c r="FQ210" s="27"/>
      <c r="FR210" s="27"/>
      <c r="FS210" s="27">
        <f>SUM(FS203:FS209)</f>
        <v>2222</v>
      </c>
      <c r="FT210" s="28">
        <f>((FS210+FU210)/7)/FQ209</f>
        <v>0.59180166912125676</v>
      </c>
      <c r="FU210" s="27">
        <f>SUM(FU203:FU209)</f>
        <v>189</v>
      </c>
      <c r="FV210" s="28">
        <f>(FU210/(FU210+FS210))</f>
        <v>7.839070924927416E-2</v>
      </c>
      <c r="FW210" s="27"/>
      <c r="FX210" s="27"/>
      <c r="FY210" s="29" t="e">
        <f>FY208/FY207*100-100</f>
        <v>#DIV/0!</v>
      </c>
      <c r="FZ210" s="60" t="e">
        <f>FZ208/FZ207*100-100</f>
        <v>#DIV/0!</v>
      </c>
      <c r="GA210" s="26">
        <f>SUM(GA203:GA209)</f>
        <v>1</v>
      </c>
      <c r="GB210" s="27">
        <f>SUM(GB203:GB209)</f>
        <v>0</v>
      </c>
      <c r="GC210" s="27"/>
      <c r="GD210" s="27"/>
      <c r="GE210" s="27">
        <f>SUM(GE203:GE209)</f>
        <v>2266</v>
      </c>
      <c r="GF210" s="28">
        <f>((GE210+GG210)/7)/GC209</f>
        <v>0.59361287176986832</v>
      </c>
      <c r="GG210" s="27">
        <f>SUM(GG203:GG209)</f>
        <v>169</v>
      </c>
      <c r="GH210" s="28">
        <f>(GG210/(GG210+GE210))</f>
        <v>6.9404517453798761E-2</v>
      </c>
      <c r="GI210" s="27"/>
      <c r="GJ210" s="27"/>
      <c r="GK210" s="29" t="e">
        <f>GK208/GK207*100-100</f>
        <v>#DIV/0!</v>
      </c>
      <c r="GL210" s="60" t="e">
        <f>GL208/GL207*100-100</f>
        <v>#DIV/0!</v>
      </c>
      <c r="GM210" s="26">
        <f>SUM(GM203:GM209)</f>
        <v>2</v>
      </c>
      <c r="GN210" s="27">
        <f>SUM(GN203:GN209)</f>
        <v>0</v>
      </c>
      <c r="GO210" s="27"/>
      <c r="GP210" s="27"/>
      <c r="GQ210" s="27">
        <f>SUM(GQ203:GQ209)</f>
        <v>2317</v>
      </c>
      <c r="GR210" s="28">
        <f>((GQ210+GS210)/7)/GO209</f>
        <v>0.59783913565426172</v>
      </c>
      <c r="GS210" s="27">
        <f>SUM(GS203:GS209)</f>
        <v>173</v>
      </c>
      <c r="GT210" s="28">
        <f>(GS210/(GS210+GQ210))</f>
        <v>6.9477911646586343E-2</v>
      </c>
      <c r="GU210" s="27"/>
      <c r="GV210" s="27"/>
      <c r="GW210" s="29" t="e">
        <f>GW208/GW207*100-100</f>
        <v>#DIV/0!</v>
      </c>
      <c r="GX210" s="60" t="e">
        <f>GX208/GX207*100-100</f>
        <v>#DIV/0!</v>
      </c>
      <c r="GY210" s="26">
        <f>SUM(GY203:GY209)</f>
        <v>6</v>
      </c>
      <c r="GZ210" s="27">
        <f>SUM(GZ203:GZ209)</f>
        <v>0</v>
      </c>
      <c r="HA210" s="27"/>
      <c r="HB210" s="27"/>
      <c r="HC210" s="27">
        <f>SUM(HC203:HC209)</f>
        <v>269</v>
      </c>
      <c r="HD210" s="28">
        <f>((HC210+HE210)/7)/HA209</f>
        <v>0.51104565537555224</v>
      </c>
      <c r="HE210" s="27">
        <f>SUM(HE203:HE209)</f>
        <v>78</v>
      </c>
      <c r="HF210" s="28">
        <f>(HE210/(HE210+HC210))</f>
        <v>0.22478386167146974</v>
      </c>
      <c r="HG210" s="27"/>
      <c r="HH210" s="27"/>
      <c r="HI210" s="29" t="e">
        <f>HI208/HI207*100-100</f>
        <v>#DIV/0!</v>
      </c>
      <c r="HJ210" s="60" t="e">
        <f>HJ208/HJ207*100-100</f>
        <v>#DIV/0!</v>
      </c>
      <c r="HK210" s="26">
        <f>SUM(HK203:HK209)</f>
        <v>3</v>
      </c>
      <c r="HL210" s="27">
        <f>SUM(HL203:HL209)</f>
        <v>0</v>
      </c>
      <c r="HM210" s="27"/>
      <c r="HN210" s="27"/>
      <c r="HO210" s="27">
        <f>SUM(HO203:HO209)</f>
        <v>2265</v>
      </c>
      <c r="HP210" s="28">
        <f>((HO210+HQ210)/7)/HM209</f>
        <v>0.58028236420196222</v>
      </c>
      <c r="HQ210" s="27">
        <f>SUM(HQ203:HQ209)</f>
        <v>160</v>
      </c>
      <c r="HR210" s="28">
        <f>(HQ210/(HQ210+HO210))</f>
        <v>6.5979381443298971E-2</v>
      </c>
      <c r="HS210" s="27"/>
      <c r="HT210" s="27"/>
      <c r="HU210" s="29" t="e">
        <f>HU208/HU207*100-100</f>
        <v>#DIV/0!</v>
      </c>
      <c r="HV210" s="60" t="e">
        <f>HV208/HV207*100-100</f>
        <v>#DIV/0!</v>
      </c>
      <c r="HW210" s="26">
        <f>SUM(HW203:HW209)</f>
        <v>1</v>
      </c>
      <c r="HX210" s="27">
        <f>SUM(HX203:HX209)</f>
        <v>0</v>
      </c>
      <c r="HY210" s="27"/>
      <c r="HZ210" s="27"/>
      <c r="IA210" s="27">
        <f>SUM(IA203:IA209)</f>
        <v>2248</v>
      </c>
      <c r="IB210" s="28">
        <f>((IA210+IC210)/7)/HY209</f>
        <v>0.58182257674643456</v>
      </c>
      <c r="IC210" s="27">
        <f>SUM(IC203:IC209)</f>
        <v>159</v>
      </c>
      <c r="ID210" s="28">
        <f>(IC210/(IC210+IA210))</f>
        <v>6.6057332779393435E-2</v>
      </c>
      <c r="IE210" s="27"/>
      <c r="IF210" s="27"/>
      <c r="IG210" s="29" t="e">
        <f>IG208/IG207*100-100</f>
        <v>#DIV/0!</v>
      </c>
      <c r="IH210" s="60" t="e">
        <f>IH208/IH207*100-100</f>
        <v>#DIV/0!</v>
      </c>
      <c r="II210" s="26">
        <f>SUM(II203:II209)</f>
        <v>1</v>
      </c>
      <c r="IJ210" s="27">
        <f>SUM(IJ203:IJ209)</f>
        <v>0</v>
      </c>
      <c r="IK210" s="27"/>
      <c r="IL210" s="27"/>
      <c r="IM210" s="27">
        <f>SUM(IM203:IM209)</f>
        <v>2244</v>
      </c>
      <c r="IN210" s="28">
        <f>((IM210+IO210)/7)/IK209</f>
        <v>0.59415035049552822</v>
      </c>
      <c r="IO210" s="27">
        <f>SUM(IO203:IO209)</f>
        <v>214</v>
      </c>
      <c r="IP210" s="28">
        <f>(IO210/(IO210+IM210))</f>
        <v>8.7062652563059395E-2</v>
      </c>
      <c r="IQ210" s="27"/>
      <c r="IR210" s="27"/>
      <c r="IS210" s="29" t="e">
        <f>IS208/IS207*100-100</f>
        <v>#DIV/0!</v>
      </c>
      <c r="IT210" s="60" t="e">
        <f>IT208/IT207*100-100</f>
        <v>#DIV/0!</v>
      </c>
      <c r="IU210" s="26">
        <f>SUM(IU203:IU209)</f>
        <v>0</v>
      </c>
      <c r="IV210" s="27">
        <f>SUM(IV203:IV209)</f>
        <v>96</v>
      </c>
      <c r="IW210" s="27"/>
      <c r="IX210" s="27"/>
      <c r="IY210" s="27">
        <f>SUM(IY203:IY209)</f>
        <v>0</v>
      </c>
      <c r="IZ210" s="28" t="e">
        <f>((IY210+JA210)/7)/IW209</f>
        <v>#DIV/0!</v>
      </c>
      <c r="JA210" s="27">
        <f>SUM(JA203:JA209)</f>
        <v>0</v>
      </c>
      <c r="JB210" s="28" t="e">
        <f>(JA210/(JA210+IY210))</f>
        <v>#DIV/0!</v>
      </c>
      <c r="JC210" s="27"/>
      <c r="JD210" s="27"/>
      <c r="JE210" s="29" t="e">
        <f>JE208/JE207*100-100</f>
        <v>#DIV/0!</v>
      </c>
      <c r="JF210" s="60" t="e">
        <f>JF208/JF207*100-100</f>
        <v>#DIV/0!</v>
      </c>
      <c r="JG210" s="26">
        <f t="shared" si="3306"/>
        <v>54</v>
      </c>
      <c r="JH210" s="443">
        <f t="shared" si="3307"/>
        <v>96</v>
      </c>
      <c r="JI210" s="378">
        <f t="shared" ref="JI210:JJ210" si="3398">SUM(JI202:JI209)</f>
        <v>76326</v>
      </c>
      <c r="JJ210" s="27">
        <f t="shared" si="3398"/>
        <v>6291</v>
      </c>
      <c r="JK210" s="27">
        <f t="shared" si="3309"/>
        <v>44519</v>
      </c>
      <c r="JL210" s="80">
        <f t="shared" si="3310"/>
        <v>0.58327437570421614</v>
      </c>
      <c r="JM210" s="15">
        <f t="shared" si="3311"/>
        <v>3582</v>
      </c>
      <c r="JN210" s="48">
        <f t="shared" si="3312"/>
        <v>8.0460028302522524E-2</v>
      </c>
      <c r="JO210" s="49">
        <f t="shared" ref="JO210" si="3399">SUM(JO203:JO209)/7</f>
        <v>65.834285714285713</v>
      </c>
      <c r="JP210" s="50">
        <f t="shared" ref="JP210" si="3400">SUM(JP203:JP209)</f>
        <v>42118</v>
      </c>
      <c r="JQ210" s="397">
        <f t="shared" si="3380"/>
        <v>94.606797097868323</v>
      </c>
      <c r="JR210" s="50">
        <f t="shared" ref="JR210" si="3401">SUM(JR203:JR209)</f>
        <v>1864</v>
      </c>
      <c r="JS210" s="370">
        <f t="shared" si="3155"/>
        <v>0.52037967615857061</v>
      </c>
      <c r="JT210" s="58" t="e">
        <f t="shared" ref="JT210:JU210" si="3402">JT208/JT207*100-100</f>
        <v>#DIV/0!</v>
      </c>
      <c r="JU210" s="318" t="e">
        <f t="shared" si="3402"/>
        <v>#DIV/0!</v>
      </c>
      <c r="JV210" s="410">
        <f t="shared" ref="JV210" si="3403">SUM(G210,I210,S210,U210,AE210,AG210,AQ210,AS210,BC210,BE210,BO210,BQ210,CA210,CC210)/7/SUM(E209,Q209,AC209,AO209,BA209,BM209,BY209)</f>
        <v>0.5941111722619703</v>
      </c>
      <c r="JW210" s="411">
        <f t="shared" ref="JW210" si="3404">SUM(CM210,CO210,CY210,DA210,DK210,DM210,DW210,DY210,EI210,EK210,EU210,EW210,FG210,FI210)/7/SUM(CK209,CW209,DI209,DU209,EG209,ES209,FE209)</f>
        <v>0.57178512003803184</v>
      </c>
      <c r="JX210" s="412">
        <f t="shared" ref="JX210" si="3405">SUM(FS210,FU210,GE210,GG210,GQ210,GS210,HC210,HE210,HO210,HQ210,IA210,IC210,IM210,IO210,)/7/SUM(FQ209,GC209,GO209,HA209,HM209,HY209,IK209)</f>
        <v>0.58779884583676834</v>
      </c>
      <c r="JY210" s="744"/>
      <c r="JZ210" s="691"/>
      <c r="KA210" s="747"/>
      <c r="KB210" s="762"/>
      <c r="KC210" s="764"/>
      <c r="KD210" s="769"/>
      <c r="KE210" s="764"/>
      <c r="KF210" s="769"/>
      <c r="KG210" s="771"/>
      <c r="KH210" s="772"/>
      <c r="KI210" s="418">
        <f t="shared" ref="KI210" si="3406">SUM(KI203:KI209)</f>
        <v>19</v>
      </c>
      <c r="KJ210" s="432">
        <f t="shared" ref="KJ210" si="3407">KI210/KB207</f>
        <v>5.2012044894607168E-3</v>
      </c>
      <c r="KK210" s="418">
        <f t="shared" ref="KK210" si="3408">SUM(KK203:KK209)</f>
        <v>20</v>
      </c>
      <c r="KL210" s="426">
        <f t="shared" ref="KL210" si="3409">KK210/KD207</f>
        <v>5.5157198014340872E-3</v>
      </c>
      <c r="KM210" s="418">
        <f t="shared" ref="KM210" si="3410">SUM(KM203:KM209)</f>
        <v>15</v>
      </c>
      <c r="KN210" s="426">
        <f>KM210/KF207</f>
        <v>4.1050903119868639E-3</v>
      </c>
    </row>
    <row r="211" spans="1:300" ht="21.75" thickBot="1" x14ac:dyDescent="0.3">
      <c r="A211" s="52"/>
      <c r="B211" s="437"/>
      <c r="C211" s="40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2"/>
      <c r="O211" s="40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2"/>
      <c r="AA211" s="40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2"/>
      <c r="AM211" s="40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2"/>
      <c r="AY211" s="40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2"/>
      <c r="BK211" s="40"/>
      <c r="BL211" s="41"/>
      <c r="BM211" s="41"/>
      <c r="BN211" s="41"/>
      <c r="BO211" s="41"/>
      <c r="BP211" s="41"/>
      <c r="BQ211" s="41"/>
      <c r="BR211" s="41"/>
      <c r="BS211" s="41"/>
      <c r="BT211" s="41"/>
      <c r="BU211" s="41"/>
      <c r="BV211" s="42"/>
      <c r="BW211" s="40"/>
      <c r="BX211" s="41"/>
      <c r="BY211" s="41"/>
      <c r="BZ211" s="41"/>
      <c r="CA211" s="41"/>
      <c r="CB211" s="41"/>
      <c r="CC211" s="41"/>
      <c r="CD211" s="41"/>
      <c r="CE211" s="41"/>
      <c r="CF211" s="41"/>
      <c r="CG211" s="41"/>
      <c r="CH211" s="42"/>
      <c r="CI211" s="40"/>
      <c r="CJ211" s="41"/>
      <c r="CK211" s="41"/>
      <c r="CL211" s="41"/>
      <c r="CM211" s="41"/>
      <c r="CN211" s="41"/>
      <c r="CO211" s="41"/>
      <c r="CP211" s="41"/>
      <c r="CQ211" s="41"/>
      <c r="CR211" s="41"/>
      <c r="CS211" s="41"/>
      <c r="CT211" s="42"/>
      <c r="CU211" s="40"/>
      <c r="CV211" s="41"/>
      <c r="CW211" s="41"/>
      <c r="CX211" s="41"/>
      <c r="CY211" s="41"/>
      <c r="CZ211" s="41"/>
      <c r="DA211" s="41"/>
      <c r="DB211" s="41"/>
      <c r="DC211" s="41"/>
      <c r="DD211" s="41"/>
      <c r="DE211" s="41"/>
      <c r="DF211" s="42"/>
      <c r="DG211" s="40"/>
      <c r="DH211" s="41"/>
      <c r="DI211" s="41"/>
      <c r="DJ211" s="41"/>
      <c r="DK211" s="41"/>
      <c r="DL211" s="41"/>
      <c r="DM211" s="41"/>
      <c r="DN211" s="41"/>
      <c r="DO211" s="41"/>
      <c r="DP211" s="41"/>
      <c r="DQ211" s="41"/>
      <c r="DR211" s="42"/>
      <c r="DS211" s="40"/>
      <c r="DT211" s="41"/>
      <c r="DU211" s="41"/>
      <c r="DV211" s="41"/>
      <c r="DW211" s="41"/>
      <c r="DX211" s="41"/>
      <c r="DY211" s="41"/>
      <c r="DZ211" s="41"/>
      <c r="EA211" s="41"/>
      <c r="EB211" s="41"/>
      <c r="EC211" s="41"/>
      <c r="ED211" s="42"/>
      <c r="EE211" s="40"/>
      <c r="EF211" s="41"/>
      <c r="EG211" s="41"/>
      <c r="EH211" s="41"/>
      <c r="EI211" s="41"/>
      <c r="EJ211" s="41"/>
      <c r="EK211" s="41"/>
      <c r="EL211" s="41"/>
      <c r="EM211" s="41"/>
      <c r="EN211" s="41"/>
      <c r="EO211" s="41"/>
      <c r="EP211" s="42"/>
      <c r="EQ211" s="40"/>
      <c r="ER211" s="41"/>
      <c r="ES211" s="41"/>
      <c r="ET211" s="41"/>
      <c r="EU211" s="41"/>
      <c r="EV211" s="41"/>
      <c r="EW211" s="41"/>
      <c r="EX211" s="41"/>
      <c r="EY211" s="41"/>
      <c r="EZ211" s="41"/>
      <c r="FA211" s="41"/>
      <c r="FB211" s="42"/>
      <c r="FC211" s="40"/>
      <c r="FD211" s="41"/>
      <c r="FE211" s="41"/>
      <c r="FF211" s="41"/>
      <c r="FG211" s="41"/>
      <c r="FH211" s="41"/>
      <c r="FI211" s="41"/>
      <c r="FJ211" s="41"/>
      <c r="FK211" s="41"/>
      <c r="FL211" s="41"/>
      <c r="FM211" s="41"/>
      <c r="FN211" s="42"/>
      <c r="FO211" s="40"/>
      <c r="FP211" s="41"/>
      <c r="FQ211" s="41"/>
      <c r="FR211" s="41"/>
      <c r="FS211" s="41"/>
      <c r="FT211" s="41"/>
      <c r="FU211" s="41"/>
      <c r="FV211" s="41"/>
      <c r="FW211" s="41"/>
      <c r="FX211" s="41"/>
      <c r="FY211" s="41"/>
      <c r="FZ211" s="42"/>
      <c r="GA211" s="40"/>
      <c r="GB211" s="41"/>
      <c r="GC211" s="41"/>
      <c r="GD211" s="41"/>
      <c r="GE211" s="41"/>
      <c r="GF211" s="41"/>
      <c r="GG211" s="41"/>
      <c r="GH211" s="41"/>
      <c r="GI211" s="41"/>
      <c r="GJ211" s="41"/>
      <c r="GK211" s="41"/>
      <c r="GL211" s="42"/>
      <c r="GM211" s="40"/>
      <c r="GN211" s="41"/>
      <c r="GO211" s="41"/>
      <c r="GP211" s="41"/>
      <c r="GQ211" s="41"/>
      <c r="GR211" s="41"/>
      <c r="GS211" s="41"/>
      <c r="GT211" s="41"/>
      <c r="GU211" s="41"/>
      <c r="GV211" s="41"/>
      <c r="GW211" s="41"/>
      <c r="GX211" s="42"/>
      <c r="GY211" s="40"/>
      <c r="GZ211" s="41"/>
      <c r="HA211" s="41"/>
      <c r="HB211" s="41"/>
      <c r="HC211" s="41"/>
      <c r="HD211" s="41"/>
      <c r="HE211" s="41"/>
      <c r="HF211" s="41"/>
      <c r="HG211" s="41"/>
      <c r="HH211" s="41"/>
      <c r="HI211" s="41"/>
      <c r="HJ211" s="42"/>
      <c r="HK211" s="40"/>
      <c r="HL211" s="41"/>
      <c r="HM211" s="41"/>
      <c r="HN211" s="41"/>
      <c r="HO211" s="41"/>
      <c r="HP211" s="41"/>
      <c r="HQ211" s="41"/>
      <c r="HR211" s="41"/>
      <c r="HS211" s="41"/>
      <c r="HT211" s="41"/>
      <c r="HU211" s="41"/>
      <c r="HV211" s="42"/>
      <c r="HW211" s="40"/>
      <c r="HX211" s="41"/>
      <c r="HY211" s="41"/>
      <c r="HZ211" s="41"/>
      <c r="IA211" s="41"/>
      <c r="IB211" s="41"/>
      <c r="IC211" s="41"/>
      <c r="ID211" s="41"/>
      <c r="IE211" s="41"/>
      <c r="IF211" s="41"/>
      <c r="IG211" s="41"/>
      <c r="IH211" s="42"/>
      <c r="II211" s="40"/>
      <c r="IJ211" s="41"/>
      <c r="IK211" s="41"/>
      <c r="IL211" s="41"/>
      <c r="IM211" s="41"/>
      <c r="IN211" s="41"/>
      <c r="IO211" s="41"/>
      <c r="IP211" s="41"/>
      <c r="IQ211" s="41"/>
      <c r="IR211" s="41"/>
      <c r="IS211" s="41"/>
      <c r="IT211" s="42"/>
      <c r="IU211" s="40"/>
      <c r="IV211" s="41"/>
      <c r="IW211" s="41"/>
      <c r="IX211" s="41"/>
      <c r="IY211" s="41"/>
      <c r="IZ211" s="41"/>
      <c r="JA211" s="41"/>
      <c r="JB211" s="41"/>
      <c r="JC211" s="41"/>
      <c r="JD211" s="41"/>
      <c r="JE211" s="41"/>
      <c r="JF211" s="42"/>
      <c r="JG211" s="444">
        <f t="shared" ref="JG211" si="3411">JG210/JI203</f>
        <v>4.9414348462664716E-3</v>
      </c>
      <c r="JH211" s="445">
        <f t="shared" ref="JH211" si="3412">JH210/JJ200</f>
        <v>9.7859327217125383E-2</v>
      </c>
      <c r="JI211" s="3"/>
      <c r="JJ211" s="4"/>
      <c r="JK211" s="4"/>
      <c r="JL211" s="374"/>
      <c r="JM211" s="4"/>
      <c r="JN211" s="4"/>
      <c r="JO211" s="4"/>
      <c r="JP211" s="375"/>
      <c r="JQ211" s="4"/>
      <c r="JR211" s="4"/>
      <c r="JS211" s="376"/>
      <c r="JT211" s="4"/>
      <c r="JU211" s="400"/>
      <c r="JV211" s="701"/>
      <c r="JW211" s="702"/>
      <c r="JX211" s="703"/>
      <c r="JY211" s="639"/>
      <c r="JZ211" s="640"/>
      <c r="KA211" s="641"/>
      <c r="KB211" s="752"/>
      <c r="KC211" s="753"/>
      <c r="KD211" s="753"/>
      <c r="KE211" s="753"/>
      <c r="KF211" s="753"/>
      <c r="KG211" s="753"/>
      <c r="KH211" s="754"/>
      <c r="KI211" s="416"/>
      <c r="KJ211" s="420"/>
      <c r="KK211" s="416"/>
      <c r="KL211" s="417"/>
      <c r="KM211" s="416"/>
      <c r="KN211" s="417"/>
    </row>
    <row r="212" spans="1:300" x14ac:dyDescent="0.25">
      <c r="A212" s="736">
        <v>48</v>
      </c>
      <c r="B212" s="435">
        <f>B209+1</f>
        <v>45757</v>
      </c>
      <c r="C212" s="32"/>
      <c r="D212" s="33"/>
      <c r="E212" s="33">
        <f>E209-C212</f>
        <v>588</v>
      </c>
      <c r="F212" s="33">
        <f>F209-D212</f>
        <v>49</v>
      </c>
      <c r="G212" s="33">
        <v>316</v>
      </c>
      <c r="H212" s="34">
        <f t="shared" ref="H212:H218" si="3413">((G212+I212)/E212)</f>
        <v>0.57993197278911568</v>
      </c>
      <c r="I212" s="33">
        <v>25</v>
      </c>
      <c r="J212" s="34">
        <f t="shared" ref="J212:J218" si="3414">I212/(G212+I212)</f>
        <v>7.331378299120235E-2</v>
      </c>
      <c r="K212" s="35"/>
      <c r="L212" s="33"/>
      <c r="M212" s="33"/>
      <c r="N212" s="36"/>
      <c r="O212" s="32"/>
      <c r="P212" s="33"/>
      <c r="Q212" s="33">
        <f>Q209-O212</f>
        <v>593</v>
      </c>
      <c r="R212" s="33">
        <f>R209-P212</f>
        <v>50</v>
      </c>
      <c r="S212" s="33">
        <v>359</v>
      </c>
      <c r="T212" s="34">
        <f t="shared" ref="T212:T218" si="3415">((S212+U212)/Q212)</f>
        <v>0.64080944350758851</v>
      </c>
      <c r="U212" s="33">
        <v>21</v>
      </c>
      <c r="V212" s="34">
        <f t="shared" ref="V212:V218" si="3416">U212/(S212+U212)</f>
        <v>5.526315789473684E-2</v>
      </c>
      <c r="W212" s="35"/>
      <c r="X212" s="33"/>
      <c r="Y212" s="33"/>
      <c r="Z212" s="36"/>
      <c r="AA212" s="32"/>
      <c r="AB212" s="33"/>
      <c r="AC212" s="33">
        <f>AC209-AA212</f>
        <v>590</v>
      </c>
      <c r="AD212" s="33">
        <f>AD209-AB212</f>
        <v>50</v>
      </c>
      <c r="AE212" s="33">
        <v>320</v>
      </c>
      <c r="AF212" s="34">
        <f t="shared" ref="AF212:AF218" si="3417">((AE212+AG212)/AC212)</f>
        <v>0.5847457627118644</v>
      </c>
      <c r="AG212" s="33">
        <v>25</v>
      </c>
      <c r="AH212" s="34">
        <f t="shared" ref="AH212:AH218" si="3418">AG212/(AE212+AG212)</f>
        <v>7.2463768115942032E-2</v>
      </c>
      <c r="AI212" s="35"/>
      <c r="AJ212" s="33"/>
      <c r="AK212" s="33"/>
      <c r="AL212" s="36"/>
      <c r="AM212" s="32">
        <v>1</v>
      </c>
      <c r="AN212" s="33"/>
      <c r="AO212" s="33">
        <f>AO209-AM212</f>
        <v>104</v>
      </c>
      <c r="AP212" s="33">
        <f>AP209-AN212</f>
        <v>10</v>
      </c>
      <c r="AQ212" s="33">
        <v>62</v>
      </c>
      <c r="AR212" s="34">
        <f t="shared" ref="AR212:AR218" si="3419">((AQ212+AS212)/AO212)</f>
        <v>0.63461538461538458</v>
      </c>
      <c r="AS212" s="33">
        <v>4</v>
      </c>
      <c r="AT212" s="34">
        <f t="shared" ref="AT212:AT218" si="3420">AS212/(AQ212+AS212)</f>
        <v>6.0606060606060608E-2</v>
      </c>
      <c r="AU212" s="35"/>
      <c r="AV212" s="33"/>
      <c r="AW212" s="33"/>
      <c r="AX212" s="36"/>
      <c r="AY212" s="32"/>
      <c r="AZ212" s="33"/>
      <c r="BA212" s="33">
        <f>BA209-AY212</f>
        <v>585</v>
      </c>
      <c r="BB212" s="33">
        <f>BB209-AZ212</f>
        <v>50</v>
      </c>
      <c r="BC212" s="33">
        <v>344</v>
      </c>
      <c r="BD212" s="34">
        <f t="shared" ref="BD212:BD218" si="3421">((BC212+BE212)/BA212)</f>
        <v>0.62393162393162394</v>
      </c>
      <c r="BE212" s="33">
        <v>21</v>
      </c>
      <c r="BF212" s="34">
        <f t="shared" ref="BF212:BF218" si="3422">BE212/(BC212+BE212)</f>
        <v>5.7534246575342465E-2</v>
      </c>
      <c r="BG212" s="35"/>
      <c r="BH212" s="33"/>
      <c r="BI212" s="33"/>
      <c r="BJ212" s="36"/>
      <c r="BK212" s="32"/>
      <c r="BL212" s="33"/>
      <c r="BM212" s="33">
        <f>BM209-BK212</f>
        <v>588</v>
      </c>
      <c r="BN212" s="33">
        <f>BN209-BL212</f>
        <v>49</v>
      </c>
      <c r="BO212" s="33">
        <v>303</v>
      </c>
      <c r="BP212" s="34">
        <f t="shared" ref="BP212:BP218" si="3423">((BO212+BQ212)/BM212)</f>
        <v>0.55442176870748294</v>
      </c>
      <c r="BQ212" s="33">
        <v>23</v>
      </c>
      <c r="BR212" s="34">
        <f t="shared" ref="BR212:BR218" si="3424">BQ212/(BO212+BQ212)</f>
        <v>7.0552147239263799E-2</v>
      </c>
      <c r="BS212" s="35"/>
      <c r="BT212" s="33"/>
      <c r="BU212" s="33"/>
      <c r="BV212" s="36"/>
      <c r="BW212" s="32"/>
      <c r="BX212" s="33"/>
      <c r="BY212" s="33">
        <f>BY209-BW212</f>
        <v>585</v>
      </c>
      <c r="BZ212" s="33">
        <f>BZ209-BX212</f>
        <v>49</v>
      </c>
      <c r="CA212" s="33">
        <v>296</v>
      </c>
      <c r="CB212" s="34">
        <f t="shared" ref="CB212:CB218" si="3425">((CA212+CC212)/BY212)</f>
        <v>0.57094017094017091</v>
      </c>
      <c r="CC212" s="33">
        <v>38</v>
      </c>
      <c r="CD212" s="34">
        <f t="shared" ref="CD212:CD218" si="3426">CC212/(CA212+CC212)</f>
        <v>0.11377245508982035</v>
      </c>
      <c r="CE212" s="35"/>
      <c r="CF212" s="33"/>
      <c r="CG212" s="33"/>
      <c r="CH212" s="36"/>
      <c r="CI212" s="32">
        <v>1</v>
      </c>
      <c r="CJ212" s="33"/>
      <c r="CK212" s="33">
        <f>CK209-CI212</f>
        <v>571</v>
      </c>
      <c r="CL212" s="33">
        <f>CL209-CJ212</f>
        <v>43</v>
      </c>
      <c r="CM212" s="33">
        <v>312</v>
      </c>
      <c r="CN212" s="34">
        <f t="shared" ref="CN212:CN218" si="3427">((CM212+CO212)/CK212)</f>
        <v>0.59369527145359025</v>
      </c>
      <c r="CO212" s="33">
        <v>27</v>
      </c>
      <c r="CP212" s="34">
        <f t="shared" ref="CP212:CP218" si="3428">CO212/(CM212+CO212)</f>
        <v>7.9646017699115043E-2</v>
      </c>
      <c r="CQ212" s="35"/>
      <c r="CR212" s="33"/>
      <c r="CS212" s="33"/>
      <c r="CT212" s="36"/>
      <c r="CU212" s="32"/>
      <c r="CV212" s="33"/>
      <c r="CW212" s="33">
        <f>CW209-CU212</f>
        <v>569</v>
      </c>
      <c r="CX212" s="33">
        <f>CX209-CV212</f>
        <v>44</v>
      </c>
      <c r="CY212" s="33">
        <v>300</v>
      </c>
      <c r="CZ212" s="34">
        <f t="shared" ref="CZ212:CZ218" si="3429">((CY212+DA212)/CW212)</f>
        <v>0.56239015817223204</v>
      </c>
      <c r="DA212" s="33">
        <v>20</v>
      </c>
      <c r="DB212" s="34">
        <f t="shared" ref="DB212:DB218" si="3430">DA212/(CY212+DA212)</f>
        <v>6.25E-2</v>
      </c>
      <c r="DC212" s="35"/>
      <c r="DD212" s="33"/>
      <c r="DE212" s="33"/>
      <c r="DF212" s="36"/>
      <c r="DG212" s="32">
        <v>1</v>
      </c>
      <c r="DH212" s="33"/>
      <c r="DI212" s="33">
        <f>DI209-DG212</f>
        <v>584</v>
      </c>
      <c r="DJ212" s="33">
        <f>DJ209-DH212</f>
        <v>45</v>
      </c>
      <c r="DK212" s="33">
        <v>301</v>
      </c>
      <c r="DL212" s="34">
        <f t="shared" ref="DL212:DL218" si="3431">((DK212+DM212)/DI212)</f>
        <v>0.55136986301369861</v>
      </c>
      <c r="DM212" s="33">
        <v>21</v>
      </c>
      <c r="DN212" s="34">
        <f t="shared" ref="DN212:DN218" si="3432">DM212/(DK212+DM212)</f>
        <v>6.5217391304347824E-2</v>
      </c>
      <c r="DO212" s="35"/>
      <c r="DP212" s="33"/>
      <c r="DQ212" s="33"/>
      <c r="DR212" s="36"/>
      <c r="DS212" s="32">
        <v>2</v>
      </c>
      <c r="DT212" s="33"/>
      <c r="DU212" s="33">
        <f>DU209-DS212</f>
        <v>138</v>
      </c>
      <c r="DV212" s="33">
        <f>DV209-DT212</f>
        <v>11</v>
      </c>
      <c r="DW212" s="33">
        <v>47</v>
      </c>
      <c r="DX212" s="34">
        <f t="shared" ref="DX212:DX218" si="3433">((DW212+DY212)/DU212)</f>
        <v>0.39855072463768115</v>
      </c>
      <c r="DY212" s="33">
        <v>8</v>
      </c>
      <c r="DZ212" s="34">
        <f t="shared" ref="DZ212:DZ218" si="3434">DY212/(DW212+DY212)</f>
        <v>0.14545454545454545</v>
      </c>
      <c r="EA212" s="35"/>
      <c r="EB212" s="33"/>
      <c r="EC212" s="33"/>
      <c r="ED212" s="36"/>
      <c r="EE212" s="32"/>
      <c r="EF212" s="33"/>
      <c r="EG212" s="33">
        <f>EG209-EE212</f>
        <v>590</v>
      </c>
      <c r="EH212" s="33">
        <f>EH209-EF212</f>
        <v>45</v>
      </c>
      <c r="EI212" s="33">
        <v>308</v>
      </c>
      <c r="EJ212" s="34">
        <f t="shared" ref="EJ212:EJ218" si="3435">((EI212+EK212)/EG212)</f>
        <v>0.5423728813559322</v>
      </c>
      <c r="EK212" s="33">
        <v>12</v>
      </c>
      <c r="EL212" s="34">
        <f t="shared" ref="EL212:EL218" si="3436">EK212/(EI212+EK212)</f>
        <v>3.7499999999999999E-2</v>
      </c>
      <c r="EM212" s="35"/>
      <c r="EN212" s="33"/>
      <c r="EO212" s="33"/>
      <c r="EP212" s="36"/>
      <c r="EQ212" s="32"/>
      <c r="ER212" s="33"/>
      <c r="ES212" s="33">
        <f>ES209-EQ212</f>
        <v>577</v>
      </c>
      <c r="ET212" s="33">
        <f>ET209-ER212</f>
        <v>44</v>
      </c>
      <c r="EU212" s="33">
        <v>303</v>
      </c>
      <c r="EV212" s="34">
        <f t="shared" ref="EV212:EV218" si="3437">((EU212+EW212)/ES212)</f>
        <v>0.5493934142114385</v>
      </c>
      <c r="EW212" s="33">
        <v>14</v>
      </c>
      <c r="EX212" s="34">
        <f t="shared" ref="EX212:EX218" si="3438">EW212/(EU212+EW212)</f>
        <v>4.4164037854889593E-2</v>
      </c>
      <c r="EY212" s="35"/>
      <c r="EZ212" s="33"/>
      <c r="FA212" s="33"/>
      <c r="FB212" s="36"/>
      <c r="FC212" s="32"/>
      <c r="FD212" s="33"/>
      <c r="FE212" s="33">
        <f>FE209-FC212</f>
        <v>573</v>
      </c>
      <c r="FF212" s="33">
        <f>FF209-FD212</f>
        <v>44</v>
      </c>
      <c r="FG212" s="33">
        <v>315</v>
      </c>
      <c r="FH212" s="34">
        <f t="shared" ref="FH212:FH218" si="3439">((FG212+FI212)/FE212)</f>
        <v>0.6003490401396161</v>
      </c>
      <c r="FI212" s="33">
        <v>29</v>
      </c>
      <c r="FJ212" s="34">
        <f t="shared" ref="FJ212:FJ218" si="3440">FI212/(FG212+FI212)</f>
        <v>8.4302325581395346E-2</v>
      </c>
      <c r="FK212" s="35"/>
      <c r="FL212" s="33"/>
      <c r="FM212" s="33"/>
      <c r="FN212" s="36"/>
      <c r="FO212" s="32"/>
      <c r="FP212" s="33"/>
      <c r="FQ212" s="33">
        <f>FQ209-FO212</f>
        <v>582</v>
      </c>
      <c r="FR212" s="33">
        <f>FR209-FP212</f>
        <v>48</v>
      </c>
      <c r="FS212" s="33">
        <v>325</v>
      </c>
      <c r="FT212" s="34">
        <f t="shared" ref="FT212:FT218" si="3441">((FS212+FU212)/FQ212)</f>
        <v>0.60309278350515461</v>
      </c>
      <c r="FU212" s="33">
        <v>26</v>
      </c>
      <c r="FV212" s="34">
        <f t="shared" ref="FV212:FV218" si="3442">FU212/(FS212+FU212)</f>
        <v>7.407407407407407E-2</v>
      </c>
      <c r="FW212" s="35"/>
      <c r="FX212" s="33"/>
      <c r="FY212" s="33"/>
      <c r="FZ212" s="36"/>
      <c r="GA212" s="32"/>
      <c r="GB212" s="33"/>
      <c r="GC212" s="33">
        <f>GC209-GA212</f>
        <v>586</v>
      </c>
      <c r="GD212" s="33">
        <f>GD209-GB212</f>
        <v>49</v>
      </c>
      <c r="GE212" s="33">
        <v>334</v>
      </c>
      <c r="GF212" s="34">
        <f t="shared" ref="GF212:GF218" si="3443">((GE212+GG212)/GC212)</f>
        <v>0.61092150170648463</v>
      </c>
      <c r="GG212" s="33">
        <v>24</v>
      </c>
      <c r="GH212" s="34">
        <f t="shared" ref="GH212:GH218" si="3444">GG212/(GE212+GG212)</f>
        <v>6.7039106145251395E-2</v>
      </c>
      <c r="GI212" s="35"/>
      <c r="GJ212" s="33"/>
      <c r="GK212" s="33"/>
      <c r="GL212" s="36"/>
      <c r="GM212" s="32">
        <v>1</v>
      </c>
      <c r="GN212" s="33"/>
      <c r="GO212" s="33">
        <f>GO209-GM212</f>
        <v>594</v>
      </c>
      <c r="GP212" s="33">
        <f>GP209-GN212</f>
        <v>49</v>
      </c>
      <c r="GQ212" s="33">
        <v>345</v>
      </c>
      <c r="GR212" s="34">
        <f t="shared" ref="GR212:GR218" si="3445">((GQ212+GS212)/GO212)</f>
        <v>0.61447811447811451</v>
      </c>
      <c r="GS212" s="33">
        <v>20</v>
      </c>
      <c r="GT212" s="34">
        <f t="shared" ref="GT212:GT218" si="3446">GS212/(GQ212+GS212)</f>
        <v>5.4794520547945202E-2</v>
      </c>
      <c r="GU212" s="35"/>
      <c r="GV212" s="33"/>
      <c r="GW212" s="33"/>
      <c r="GX212" s="36"/>
      <c r="GY212" s="32"/>
      <c r="GZ212" s="33"/>
      <c r="HA212" s="33">
        <f>HA209-GY212</f>
        <v>97</v>
      </c>
      <c r="HB212" s="33">
        <f>HB209-GZ212</f>
        <v>9</v>
      </c>
      <c r="HC212" s="33">
        <v>38</v>
      </c>
      <c r="HD212" s="34">
        <f t="shared" ref="HD212:HD218" si="3447">((HC212+HE212)/HA212)</f>
        <v>0.4845360824742268</v>
      </c>
      <c r="HE212" s="33">
        <v>9</v>
      </c>
      <c r="HF212" s="34">
        <f t="shared" ref="HF212:HF218" si="3448">HE212/(HC212+HE212)</f>
        <v>0.19148936170212766</v>
      </c>
      <c r="HG212" s="35"/>
      <c r="HH212" s="33"/>
      <c r="HI212" s="33"/>
      <c r="HJ212" s="36"/>
      <c r="HK212" s="32"/>
      <c r="HL212" s="33"/>
      <c r="HM212" s="33">
        <f>HM209-HK212</f>
        <v>597</v>
      </c>
      <c r="HN212" s="33">
        <f>HN209-HL212</f>
        <v>50</v>
      </c>
      <c r="HO212" s="33">
        <v>337</v>
      </c>
      <c r="HP212" s="34">
        <f t="shared" ref="HP212:HP218" si="3449">((HO212+HQ212)/HM212)</f>
        <v>0.59966499162479059</v>
      </c>
      <c r="HQ212" s="33">
        <v>21</v>
      </c>
      <c r="HR212" s="34">
        <f t="shared" ref="HR212:HR218" si="3450">HQ212/(HO212+HQ212)</f>
        <v>5.8659217877094973E-2</v>
      </c>
      <c r="HS212" s="35"/>
      <c r="HT212" s="33"/>
      <c r="HU212" s="33"/>
      <c r="HV212" s="36"/>
      <c r="HW212" s="32"/>
      <c r="HX212" s="33"/>
      <c r="HY212" s="33">
        <f>HY209-HW212</f>
        <v>591</v>
      </c>
      <c r="HZ212" s="33">
        <f>HZ209-HX212</f>
        <v>49</v>
      </c>
      <c r="IA212" s="33">
        <v>325</v>
      </c>
      <c r="IB212" s="34">
        <f t="shared" ref="IB212:IB218" si="3451">((IA212+IC212)/HY212)</f>
        <v>0.59898477157360408</v>
      </c>
      <c r="IC212" s="33">
        <v>29</v>
      </c>
      <c r="ID212" s="34">
        <f t="shared" ref="ID212:ID218" si="3452">IC212/(IA212+IC212)</f>
        <v>8.1920903954802254E-2</v>
      </c>
      <c r="IE212" s="35"/>
      <c r="IF212" s="33"/>
      <c r="IG212" s="33"/>
      <c r="IH212" s="36"/>
      <c r="II212" s="32"/>
      <c r="IJ212" s="33"/>
      <c r="IK212" s="33">
        <f>IK209-II212</f>
        <v>591</v>
      </c>
      <c r="IL212" s="33">
        <f>IL209-IJ212</f>
        <v>48</v>
      </c>
      <c r="IM212" s="33">
        <v>325</v>
      </c>
      <c r="IN212" s="34">
        <f t="shared" ref="IN212:IN218" si="3453">((IM212+IO212)/IK212)</f>
        <v>0.61759729272419628</v>
      </c>
      <c r="IO212" s="33">
        <v>40</v>
      </c>
      <c r="IP212" s="34">
        <f t="shared" ref="IP212:IP218" si="3454">IO212/(IM212+IO212)</f>
        <v>0.1095890410958904</v>
      </c>
      <c r="IQ212" s="35"/>
      <c r="IR212" s="33"/>
      <c r="IS212" s="33"/>
      <c r="IT212" s="36"/>
      <c r="IU212" s="32"/>
      <c r="IV212" s="33"/>
      <c r="IW212" s="33">
        <f>IW209-IU212</f>
        <v>0</v>
      </c>
      <c r="IX212" s="33">
        <f>IX209-IV212</f>
        <v>0</v>
      </c>
      <c r="IY212" s="33"/>
      <c r="IZ212" s="34" t="e">
        <f t="shared" ref="IZ212:IZ218" si="3455">((IY212+JA212)/IW212)</f>
        <v>#DIV/0!</v>
      </c>
      <c r="JA212" s="33"/>
      <c r="JB212" s="34" t="e">
        <f t="shared" ref="JB212:JB218" si="3456">JA212/(IY212+JA212)</f>
        <v>#DIV/0!</v>
      </c>
      <c r="JC212" s="35"/>
      <c r="JD212" s="33"/>
      <c r="JE212" s="33"/>
      <c r="JF212" s="36"/>
      <c r="JG212" s="32">
        <f t="shared" ref="JG212:JG219" si="3457">+C212+O212+AA212+AM212+AY212+BK212+BW212+CI212+CU212+DG212+DS212+EE212+EQ212+FC212+GA212+GM212+GY212+HK212+HW212+II212+FO212+IU212</f>
        <v>6</v>
      </c>
      <c r="JH212" s="36">
        <f t="shared" ref="JH212:JH219" si="3458">+D212+P212+AB212+AN212+AZ212+BL212+BX212+CJ212+CV212+DH212+DT212+EF212+ER212+FD212+GB212+GN212+GZ212+HL212+HX212+IJ212+FP212+IV212</f>
        <v>0</v>
      </c>
      <c r="JI212" s="372">
        <f t="shared" ref="JI212:JI218" si="3459">+E212+Q212+AC212+AO212+BA212+BM212+BY212+CK212+CW212+DI212+DU212+EG212+ES212+FE212+GC212+GO212+HA212+HM212+HY212+FQ212+IK212</f>
        <v>10873</v>
      </c>
      <c r="JJ212" s="11">
        <f t="shared" si="2847"/>
        <v>885</v>
      </c>
      <c r="JK212" s="33">
        <f t="shared" ref="JK212:JK219" si="3460">+G212+S212+AE212+AQ212+BC212+BO212+CA212+CM212+CY212+DK212+DW212+EI212+EU212+FG212+GE212+GQ212+HC212+HO212+I212+U212+AG212+AS212+BE212+BQ212+CC212+CO212+DA212+DM212+DY212+EK212+EW212+FI212+GG212+GS212+HE212+HQ212+IA212+IC212+FS212+FU212+IM212+IO212</f>
        <v>6372</v>
      </c>
      <c r="JL212" s="78">
        <f t="shared" ref="JL212:JL219" si="3461">+(JK212)/JI212</f>
        <v>0.58603881173549155</v>
      </c>
      <c r="JM212" s="15">
        <f t="shared" ref="JM212:JM219" si="3462">+I212+U212+AG212+AS212+BE212+BQ212+CC212+CO212+DA212+DM212+DY212+EK212+EW212+FI212+GG212+GS212+HE212+HQ212+IC212+IO212+FU212</f>
        <v>457</v>
      </c>
      <c r="JN212" s="34">
        <f t="shared" ref="JN212:JN219" si="3463">+(JM212/(JK212))</f>
        <v>7.1720025109855617E-2</v>
      </c>
      <c r="JO212" s="45">
        <v>66.8</v>
      </c>
      <c r="JP212" s="46">
        <v>6058</v>
      </c>
      <c r="JQ212" s="45">
        <f t="shared" si="3380"/>
        <v>95.072190834902699</v>
      </c>
      <c r="JR212" s="45">
        <v>233</v>
      </c>
      <c r="JS212" s="366">
        <f t="shared" ref="JS212" si="3464">JR212/JM212</f>
        <v>0.50984682713347917</v>
      </c>
      <c r="JT212" s="44"/>
      <c r="JU212" s="284"/>
      <c r="JV212" s="402">
        <f t="shared" ref="JV212:JV218" si="3465">SUM(G212,I212,S212,U212,AE212,AG212,AQ212,AS212,BC212,BE212,BO212,BQ212,CA212,CC212)/SUM(E212,Q212,AC212,AO212,BA212,BM212,BY212)</f>
        <v>0.59372419488026429</v>
      </c>
      <c r="JW212" s="403">
        <f t="shared" ref="JW212:JW218" si="3466">SUM(CM212,CO212,CY212,DA212,DK212,DM212,DW212,DY212,EI212,EK212,EU212,EW212,FG212,FI212)/SUM(CK212,CW212,DI212,DU212,EG212,ES212,FE212)</f>
        <v>0.55996668517490278</v>
      </c>
      <c r="JX212" s="405">
        <f t="shared" ref="JX212:JX218" si="3467">SUM(FS212,FU212,GE212,GG212,GQ212,GS212,HC212,HE212,HO212,HQ212,IA212,IC212,IM212,IO212,)/SUM(FQ212,GC212,GO212,HA212,HM212,HY212,IK212)</f>
        <v>0.60417811984606928</v>
      </c>
      <c r="JY212" s="742">
        <f t="shared" ref="JY212" si="3468">SUM(I219,U219,AG219,AS219,BE219,BQ219,CC219)/SUM(G219,I219,S219,U219,AE219,AG219,AQ219,AS219,BC219,BE219,BO219,BQ219,CA219,CC219)</f>
        <v>7.6391242459160846E-2</v>
      </c>
      <c r="JZ212" s="689">
        <f t="shared" ref="JZ212" si="3469">SUM(CO219,DA219,DM219,DY219,EK219,EW219,FI219)/SUM(CM219,CO219,CY219,DA219,DK219,DM219,DW219,DY219,EI219,EK219,EU219,EW219,FG219,FI219)</f>
        <v>7.3220867592855121E-2</v>
      </c>
      <c r="KA212" s="745">
        <f t="shared" ref="KA212" si="3470">SUM(,FU219,GG219,GS219,HE219,HQ219,IC219,IO219)/SUM(FU219,FS219,GG219,GE219,GS219,GQ219,HE219,HC219,HQ219,HO219,IC219,IA219,IO219,IM219)</f>
        <v>7.8133514986376024E-2</v>
      </c>
      <c r="KB212" s="724">
        <f t="shared" ref="KB212" si="3471">KB214/KB216</f>
        <v>4.1276829939460649E-3</v>
      </c>
      <c r="KC212" s="720"/>
      <c r="KD212" s="720">
        <f t="shared" ref="KD212" si="3472">KD214/KD216</f>
        <v>6.6555740432612314E-3</v>
      </c>
      <c r="KE212" s="720"/>
      <c r="KF212" s="720">
        <f t="shared" ref="KF212" si="3473">KF214/KF216</f>
        <v>4.1220115416323163E-3</v>
      </c>
      <c r="KG212" s="755"/>
      <c r="KH212" s="757" t="s">
        <v>68</v>
      </c>
      <c r="KI212" s="419">
        <f t="shared" ref="KI212:KI218" si="3474">C212+AA212+AM212+AY212+BK212+BW212</f>
        <v>1</v>
      </c>
      <c r="KJ212" s="427">
        <f t="shared" ref="KJ212" si="3475">KI212/KB216</f>
        <v>2.7517886626307099E-4</v>
      </c>
      <c r="KK212" s="419">
        <f t="shared" ref="KK212:KK218" si="3476">CI212+CU212+DG212+EE212+EQ212+FC212+DS212</f>
        <v>4</v>
      </c>
      <c r="KL212" s="424">
        <f t="shared" ref="KL212" si="3477">KK212/KD216</f>
        <v>1.1092623405435386E-3</v>
      </c>
      <c r="KM212" s="419">
        <f t="shared" ref="KM212:KM218" si="3478">FO212+GA212+GM212+GY212+HK212+HW212+II212</f>
        <v>1</v>
      </c>
      <c r="KN212" s="424">
        <f>KM212/KF216</f>
        <v>2.7480076944215443E-4</v>
      </c>
    </row>
    <row r="213" spans="1:300" ht="19.5" thickBot="1" x14ac:dyDescent="0.3">
      <c r="A213" s="734"/>
      <c r="B213" s="436">
        <f t="shared" ref="B213:B218" si="3479">+B212+1</f>
        <v>45758</v>
      </c>
      <c r="C213" s="10"/>
      <c r="D213" s="11"/>
      <c r="E213" s="61">
        <f t="shared" ref="E213:E218" si="3480">E212-C213</f>
        <v>588</v>
      </c>
      <c r="F213" s="61">
        <f t="shared" ref="F213:F218" si="3481">F212-D213</f>
        <v>49</v>
      </c>
      <c r="G213" s="11">
        <v>315</v>
      </c>
      <c r="H213" s="12">
        <f t="shared" si="3413"/>
        <v>0.58503401360544216</v>
      </c>
      <c r="I213" s="11">
        <v>29</v>
      </c>
      <c r="J213" s="12">
        <f t="shared" si="3414"/>
        <v>8.4302325581395346E-2</v>
      </c>
      <c r="K213" s="13"/>
      <c r="L213" s="11"/>
      <c r="M213" s="11"/>
      <c r="N213" s="14"/>
      <c r="O213" s="10"/>
      <c r="P213" s="11"/>
      <c r="Q213" s="61">
        <f t="shared" ref="Q213:Q218" si="3482">Q212-O213</f>
        <v>593</v>
      </c>
      <c r="R213" s="61">
        <f t="shared" ref="R213:R218" si="3483">R212-P213</f>
        <v>50</v>
      </c>
      <c r="S213" s="11">
        <v>315</v>
      </c>
      <c r="T213" s="12">
        <f t="shared" si="3415"/>
        <v>0.5699831365935919</v>
      </c>
      <c r="U213" s="11">
        <v>23</v>
      </c>
      <c r="V213" s="12">
        <f t="shared" si="3416"/>
        <v>6.8047337278106509E-2</v>
      </c>
      <c r="W213" s="13"/>
      <c r="X213" s="11"/>
      <c r="Y213" s="11"/>
      <c r="Z213" s="14"/>
      <c r="AA213" s="10">
        <v>1</v>
      </c>
      <c r="AB213" s="11"/>
      <c r="AC213" s="61">
        <f t="shared" ref="AC213:AC218" si="3484">AC212-AA213</f>
        <v>589</v>
      </c>
      <c r="AD213" s="61">
        <f t="shared" ref="AD213:AD218" si="3485">AD212-AB213</f>
        <v>50</v>
      </c>
      <c r="AE213" s="11">
        <v>328</v>
      </c>
      <c r="AF213" s="12">
        <f t="shared" si="3417"/>
        <v>0.60780984719864173</v>
      </c>
      <c r="AG213" s="11">
        <v>30</v>
      </c>
      <c r="AH213" s="12">
        <f t="shared" si="3418"/>
        <v>8.3798882681564241E-2</v>
      </c>
      <c r="AI213" s="13"/>
      <c r="AJ213" s="11"/>
      <c r="AK213" s="11"/>
      <c r="AL213" s="14"/>
      <c r="AM213" s="10">
        <v>1</v>
      </c>
      <c r="AN213" s="11"/>
      <c r="AO213" s="61">
        <f t="shared" ref="AO213:AO218" si="3486">AO212-AM213</f>
        <v>103</v>
      </c>
      <c r="AP213" s="61">
        <f t="shared" ref="AP213:AP218" si="3487">AP212-AN213</f>
        <v>10</v>
      </c>
      <c r="AQ213" s="11">
        <v>50</v>
      </c>
      <c r="AR213" s="12">
        <f t="shared" si="3419"/>
        <v>0.60194174757281549</v>
      </c>
      <c r="AS213" s="11">
        <v>12</v>
      </c>
      <c r="AT213" s="12">
        <f t="shared" si="3420"/>
        <v>0.19354838709677419</v>
      </c>
      <c r="AU213" s="13"/>
      <c r="AV213" s="11"/>
      <c r="AW213" s="11"/>
      <c r="AX213" s="14"/>
      <c r="AY213" s="10"/>
      <c r="AZ213" s="11"/>
      <c r="BA213" s="61">
        <f t="shared" ref="BA213:BA218" si="3488">BA212-AY213</f>
        <v>585</v>
      </c>
      <c r="BB213" s="61">
        <f t="shared" ref="BB213:BB218" si="3489">BB212-AZ213</f>
        <v>50</v>
      </c>
      <c r="BC213" s="11">
        <v>314</v>
      </c>
      <c r="BD213" s="12">
        <f t="shared" si="3421"/>
        <v>0.59145299145299146</v>
      </c>
      <c r="BE213" s="11">
        <v>32</v>
      </c>
      <c r="BF213" s="12">
        <f t="shared" si="3422"/>
        <v>9.2485549132947972E-2</v>
      </c>
      <c r="BG213" s="13"/>
      <c r="BH213" s="11"/>
      <c r="BI213" s="11"/>
      <c r="BJ213" s="14"/>
      <c r="BK213" s="10"/>
      <c r="BL213" s="11"/>
      <c r="BM213" s="61">
        <f t="shared" ref="BM213:BM218" si="3490">BM212-BK213</f>
        <v>588</v>
      </c>
      <c r="BN213" s="61">
        <f t="shared" ref="BN213:BN218" si="3491">BN212-BL213</f>
        <v>49</v>
      </c>
      <c r="BO213" s="11">
        <v>319</v>
      </c>
      <c r="BP213" s="12">
        <f t="shared" si="3423"/>
        <v>0.56802721088435371</v>
      </c>
      <c r="BQ213" s="11">
        <v>15</v>
      </c>
      <c r="BR213" s="12">
        <f t="shared" si="3424"/>
        <v>4.4910179640718563E-2</v>
      </c>
      <c r="BS213" s="13"/>
      <c r="BT213" s="11"/>
      <c r="BU213" s="11"/>
      <c r="BV213" s="14"/>
      <c r="BW213" s="10"/>
      <c r="BX213" s="11"/>
      <c r="BY213" s="61">
        <f t="shared" ref="BY213:BY218" si="3492">BY212-BW213</f>
        <v>585</v>
      </c>
      <c r="BZ213" s="61">
        <f t="shared" ref="BZ213:BZ218" si="3493">BZ212-BX213</f>
        <v>49</v>
      </c>
      <c r="CA213" s="11">
        <v>300</v>
      </c>
      <c r="CB213" s="12">
        <f t="shared" si="3425"/>
        <v>0.57094017094017091</v>
      </c>
      <c r="CC213" s="11">
        <v>34</v>
      </c>
      <c r="CD213" s="12">
        <f t="shared" si="3426"/>
        <v>0.10179640718562874</v>
      </c>
      <c r="CE213" s="13"/>
      <c r="CF213" s="11"/>
      <c r="CG213" s="11"/>
      <c r="CH213" s="14"/>
      <c r="CI213" s="10">
        <v>1</v>
      </c>
      <c r="CJ213" s="11"/>
      <c r="CK213" s="61">
        <f t="shared" ref="CK213:CK218" si="3494">CK212-CI213</f>
        <v>570</v>
      </c>
      <c r="CL213" s="61">
        <f t="shared" ref="CL213:CL218" si="3495">CL212-CJ213</f>
        <v>43</v>
      </c>
      <c r="CM213" s="11">
        <v>318</v>
      </c>
      <c r="CN213" s="12">
        <f t="shared" si="3427"/>
        <v>0.59824561403508769</v>
      </c>
      <c r="CO213" s="11">
        <v>23</v>
      </c>
      <c r="CP213" s="12">
        <f t="shared" si="3428"/>
        <v>6.7448680351906154E-2</v>
      </c>
      <c r="CQ213" s="13"/>
      <c r="CR213" s="11"/>
      <c r="CS213" s="11"/>
      <c r="CT213" s="14"/>
      <c r="CU213" s="10"/>
      <c r="CV213" s="11"/>
      <c r="CW213" s="61">
        <f t="shared" ref="CW213:CW218" si="3496">CW212-CU213</f>
        <v>569</v>
      </c>
      <c r="CX213" s="61">
        <f t="shared" ref="CX213:CX218" si="3497">CX212-CV213</f>
        <v>44</v>
      </c>
      <c r="CY213" s="11">
        <v>300</v>
      </c>
      <c r="CZ213" s="12">
        <f t="shared" si="3429"/>
        <v>0.5711775043936731</v>
      </c>
      <c r="DA213" s="11">
        <v>25</v>
      </c>
      <c r="DB213" s="12">
        <f t="shared" si="3430"/>
        <v>7.6923076923076927E-2</v>
      </c>
      <c r="DC213" s="13"/>
      <c r="DD213" s="11"/>
      <c r="DE213" s="11"/>
      <c r="DF213" s="14"/>
      <c r="DG213" s="10"/>
      <c r="DH213" s="11"/>
      <c r="DI213" s="61">
        <f t="shared" ref="DI213:DI218" si="3498">DI212-DG213</f>
        <v>584</v>
      </c>
      <c r="DJ213" s="61">
        <f t="shared" ref="DJ213:DJ218" si="3499">DJ212-DH213</f>
        <v>45</v>
      </c>
      <c r="DK213" s="11">
        <v>306</v>
      </c>
      <c r="DL213" s="12">
        <f t="shared" si="3431"/>
        <v>0.57363013698630139</v>
      </c>
      <c r="DM213" s="11">
        <v>29</v>
      </c>
      <c r="DN213" s="12">
        <f t="shared" si="3432"/>
        <v>8.6567164179104483E-2</v>
      </c>
      <c r="DO213" s="13"/>
      <c r="DP213" s="11"/>
      <c r="DQ213" s="11"/>
      <c r="DR213" s="14"/>
      <c r="DS213" s="10"/>
      <c r="DT213" s="11"/>
      <c r="DU213" s="61">
        <f t="shared" ref="DU213:DU218" si="3500">DU212-DS213</f>
        <v>138</v>
      </c>
      <c r="DV213" s="61">
        <f t="shared" ref="DV213:DV218" si="3501">DV212-DT213</f>
        <v>11</v>
      </c>
      <c r="DW213" s="11">
        <v>50</v>
      </c>
      <c r="DX213" s="12">
        <f t="shared" si="3433"/>
        <v>0.42028985507246375</v>
      </c>
      <c r="DY213" s="11">
        <v>8</v>
      </c>
      <c r="DZ213" s="12">
        <f t="shared" si="3434"/>
        <v>0.13793103448275862</v>
      </c>
      <c r="EA213" s="13"/>
      <c r="EB213" s="11"/>
      <c r="EC213" s="11"/>
      <c r="ED213" s="14"/>
      <c r="EE213" s="10"/>
      <c r="EF213" s="11"/>
      <c r="EG213" s="61">
        <f t="shared" ref="EG213:EG218" si="3502">EG212-EE213</f>
        <v>590</v>
      </c>
      <c r="EH213" s="61">
        <f t="shared" ref="EH213:EH218" si="3503">EH212-EF213</f>
        <v>45</v>
      </c>
      <c r="EI213" s="11">
        <v>305</v>
      </c>
      <c r="EJ213" s="12">
        <f t="shared" si="3435"/>
        <v>0.56440677966101693</v>
      </c>
      <c r="EK213" s="11">
        <v>28</v>
      </c>
      <c r="EL213" s="12">
        <f t="shared" si="3436"/>
        <v>8.408408408408409E-2</v>
      </c>
      <c r="EM213" s="13"/>
      <c r="EN213" s="11"/>
      <c r="EO213" s="11"/>
      <c r="EP213" s="14"/>
      <c r="EQ213" s="10"/>
      <c r="ER213" s="11"/>
      <c r="ES213" s="61">
        <f t="shared" ref="ES213:ES218" si="3504">ES212-EQ213</f>
        <v>577</v>
      </c>
      <c r="ET213" s="61">
        <f t="shared" ref="ET213:ET218" si="3505">ET212-ER213</f>
        <v>44</v>
      </c>
      <c r="EU213" s="11">
        <v>321</v>
      </c>
      <c r="EV213" s="12">
        <f t="shared" si="3437"/>
        <v>0.58925476603119586</v>
      </c>
      <c r="EW213" s="11">
        <v>19</v>
      </c>
      <c r="EX213" s="12">
        <f t="shared" si="3438"/>
        <v>5.5882352941176473E-2</v>
      </c>
      <c r="EY213" s="13"/>
      <c r="EZ213" s="11"/>
      <c r="FA213" s="11"/>
      <c r="FB213" s="14"/>
      <c r="FC213" s="10">
        <v>1</v>
      </c>
      <c r="FD213" s="11"/>
      <c r="FE213" s="61">
        <f t="shared" ref="FE213:FE218" si="3506">FE212-FC213</f>
        <v>572</v>
      </c>
      <c r="FF213" s="61">
        <f t="shared" ref="FF213:FF218" si="3507">FF212-FD213</f>
        <v>44</v>
      </c>
      <c r="FG213" s="11">
        <v>313</v>
      </c>
      <c r="FH213" s="12">
        <f t="shared" si="3439"/>
        <v>0.59615384615384615</v>
      </c>
      <c r="FI213" s="11">
        <v>28</v>
      </c>
      <c r="FJ213" s="12">
        <f t="shared" si="3440"/>
        <v>8.2111436950146624E-2</v>
      </c>
      <c r="FK213" s="13"/>
      <c r="FL213" s="11"/>
      <c r="FM213" s="11"/>
      <c r="FN213" s="14"/>
      <c r="FO213" s="10"/>
      <c r="FP213" s="11"/>
      <c r="FQ213" s="61">
        <f t="shared" ref="FQ213:FQ218" si="3508">FQ212-FO213</f>
        <v>582</v>
      </c>
      <c r="FR213" s="61">
        <f t="shared" ref="FR213:FR218" si="3509">FR212-FP213</f>
        <v>48</v>
      </c>
      <c r="FS213" s="11">
        <v>318</v>
      </c>
      <c r="FT213" s="12">
        <f t="shared" si="3441"/>
        <v>0.59278350515463918</v>
      </c>
      <c r="FU213" s="11">
        <v>27</v>
      </c>
      <c r="FV213" s="12">
        <f t="shared" si="3442"/>
        <v>7.8260869565217397E-2</v>
      </c>
      <c r="FW213" s="13"/>
      <c r="FX213" s="11"/>
      <c r="FY213" s="11"/>
      <c r="FZ213" s="14"/>
      <c r="GA213" s="10">
        <v>1</v>
      </c>
      <c r="GB213" s="11"/>
      <c r="GC213" s="61">
        <f t="shared" ref="GC213:GC218" si="3510">GC212-GA213</f>
        <v>585</v>
      </c>
      <c r="GD213" s="61">
        <f t="shared" ref="GD213:GD218" si="3511">GD212-GB213</f>
        <v>49</v>
      </c>
      <c r="GE213" s="11">
        <v>320</v>
      </c>
      <c r="GF213" s="12">
        <f t="shared" si="3443"/>
        <v>0.58119658119658124</v>
      </c>
      <c r="GG213" s="11">
        <v>20</v>
      </c>
      <c r="GH213" s="12">
        <f t="shared" si="3444"/>
        <v>5.8823529411764705E-2</v>
      </c>
      <c r="GI213" s="13"/>
      <c r="GJ213" s="11"/>
      <c r="GK213" s="11"/>
      <c r="GL213" s="14"/>
      <c r="GM213" s="10"/>
      <c r="GN213" s="11"/>
      <c r="GO213" s="61">
        <f t="shared" ref="GO213:GO218" si="3512">GO212-GM213</f>
        <v>594</v>
      </c>
      <c r="GP213" s="61">
        <f t="shared" ref="GP213:GP218" si="3513">GP212-GN213</f>
        <v>49</v>
      </c>
      <c r="GQ213" s="11">
        <v>326</v>
      </c>
      <c r="GR213" s="12">
        <f t="shared" si="3445"/>
        <v>0.58080808080808077</v>
      </c>
      <c r="GS213" s="11">
        <v>19</v>
      </c>
      <c r="GT213" s="12">
        <f t="shared" si="3446"/>
        <v>5.5072463768115941E-2</v>
      </c>
      <c r="GU213" s="13"/>
      <c r="GV213" s="11"/>
      <c r="GW213" s="11"/>
      <c r="GX213" s="14"/>
      <c r="GY213" s="10"/>
      <c r="GZ213" s="11"/>
      <c r="HA213" s="61">
        <f t="shared" ref="HA213:HA218" si="3514">HA212-GY213</f>
        <v>97</v>
      </c>
      <c r="HB213" s="61">
        <f t="shared" ref="HB213:HB218" si="3515">HB212-GZ213</f>
        <v>9</v>
      </c>
      <c r="HC213" s="11">
        <v>31</v>
      </c>
      <c r="HD213" s="12">
        <f t="shared" si="3447"/>
        <v>0.46391752577319589</v>
      </c>
      <c r="HE213" s="11">
        <v>14</v>
      </c>
      <c r="HF213" s="12">
        <f t="shared" si="3448"/>
        <v>0.31111111111111112</v>
      </c>
      <c r="HG213" s="13"/>
      <c r="HH213" s="11"/>
      <c r="HI213" s="11"/>
      <c r="HJ213" s="14"/>
      <c r="HK213" s="10">
        <v>1</v>
      </c>
      <c r="HL213" s="11"/>
      <c r="HM213" s="61">
        <f t="shared" ref="HM213:HM218" si="3516">HM212-HK213</f>
        <v>596</v>
      </c>
      <c r="HN213" s="61">
        <f t="shared" ref="HN213:HN218" si="3517">HN212-HL213</f>
        <v>50</v>
      </c>
      <c r="HO213" s="11">
        <v>314</v>
      </c>
      <c r="HP213" s="12">
        <f t="shared" si="3449"/>
        <v>0.56040268456375841</v>
      </c>
      <c r="HQ213" s="11">
        <v>20</v>
      </c>
      <c r="HR213" s="12">
        <f t="shared" si="3450"/>
        <v>5.9880239520958084E-2</v>
      </c>
      <c r="HS213" s="13"/>
      <c r="HT213" s="11"/>
      <c r="HU213" s="11"/>
      <c r="HV213" s="14"/>
      <c r="HW213" s="10"/>
      <c r="HX213" s="11"/>
      <c r="HY213" s="61">
        <f t="shared" ref="HY213:HY218" si="3518">HY212-HW213</f>
        <v>591</v>
      </c>
      <c r="HZ213" s="61">
        <f t="shared" ref="HZ213:HZ218" si="3519">HZ212-HX213</f>
        <v>49</v>
      </c>
      <c r="IA213" s="11">
        <v>312</v>
      </c>
      <c r="IB213" s="12">
        <f t="shared" si="3451"/>
        <v>0.56345177664974622</v>
      </c>
      <c r="IC213" s="11">
        <v>21</v>
      </c>
      <c r="ID213" s="12">
        <f t="shared" si="3452"/>
        <v>6.3063063063063057E-2</v>
      </c>
      <c r="IE213" s="13"/>
      <c r="IF213" s="11"/>
      <c r="IG213" s="11"/>
      <c r="IH213" s="14"/>
      <c r="II213" s="10"/>
      <c r="IJ213" s="11"/>
      <c r="IK213" s="61">
        <f t="shared" ref="IK213:IK218" si="3520">IK212-II213</f>
        <v>591</v>
      </c>
      <c r="IL213" s="61">
        <f t="shared" ref="IL213:IL218" si="3521">IL212-IJ213</f>
        <v>48</v>
      </c>
      <c r="IM213" s="11">
        <v>319</v>
      </c>
      <c r="IN213" s="12">
        <f t="shared" si="3453"/>
        <v>0.59898477157360408</v>
      </c>
      <c r="IO213" s="11">
        <v>35</v>
      </c>
      <c r="IP213" s="12">
        <f t="shared" si="3454"/>
        <v>9.8870056497175146E-2</v>
      </c>
      <c r="IQ213" s="13"/>
      <c r="IR213" s="11"/>
      <c r="IS213" s="11"/>
      <c r="IT213" s="14"/>
      <c r="IU213" s="10"/>
      <c r="IV213" s="11"/>
      <c r="IW213" s="61">
        <f t="shared" ref="IW213:IW218" si="3522">IW212-IU213</f>
        <v>0</v>
      </c>
      <c r="IX213" s="61">
        <f t="shared" ref="IX213:IX218" si="3523">IX212-IV213</f>
        <v>0</v>
      </c>
      <c r="IY213" s="11"/>
      <c r="IZ213" s="12" t="e">
        <f t="shared" si="3455"/>
        <v>#DIV/0!</v>
      </c>
      <c r="JA213" s="11"/>
      <c r="JB213" s="12" t="e">
        <f t="shared" si="3456"/>
        <v>#DIV/0!</v>
      </c>
      <c r="JC213" s="13"/>
      <c r="JD213" s="11"/>
      <c r="JE213" s="11"/>
      <c r="JF213" s="14"/>
      <c r="JG213" s="10">
        <f t="shared" si="3457"/>
        <v>6</v>
      </c>
      <c r="JH213" s="14">
        <f t="shared" si="3458"/>
        <v>0</v>
      </c>
      <c r="JI213" s="373">
        <f t="shared" si="3459"/>
        <v>10867</v>
      </c>
      <c r="JJ213" s="11">
        <f t="shared" si="2847"/>
        <v>885</v>
      </c>
      <c r="JK213" s="11">
        <f t="shared" si="3460"/>
        <v>6285</v>
      </c>
      <c r="JL213" s="79">
        <f t="shared" si="3461"/>
        <v>0.57835649213214324</v>
      </c>
      <c r="JM213" s="15">
        <f t="shared" si="3462"/>
        <v>491</v>
      </c>
      <c r="JN213" s="12">
        <f t="shared" si="3463"/>
        <v>7.8122513922036591E-2</v>
      </c>
      <c r="JO213" s="16">
        <v>66.5</v>
      </c>
      <c r="JP213" s="17">
        <v>5981</v>
      </c>
      <c r="JQ213" s="16">
        <f t="shared" si="3380"/>
        <v>95.163086714399356</v>
      </c>
      <c r="JR213" s="16">
        <v>270</v>
      </c>
      <c r="JS213" s="369">
        <f t="shared" si="3155"/>
        <v>0.54989816700610994</v>
      </c>
      <c r="JT213" s="15"/>
      <c r="JU213" s="285"/>
      <c r="JV213" s="404">
        <f t="shared" si="3465"/>
        <v>0.58275957036629022</v>
      </c>
      <c r="JW213" s="401">
        <f t="shared" si="3466"/>
        <v>0.57583333333333331</v>
      </c>
      <c r="JX213" s="406">
        <f t="shared" si="3467"/>
        <v>0.57645764576457648</v>
      </c>
      <c r="JY213" s="743"/>
      <c r="JZ213" s="690"/>
      <c r="KA213" s="746"/>
      <c r="KB213" s="725"/>
      <c r="KC213" s="722"/>
      <c r="KD213" s="722"/>
      <c r="KE213" s="722"/>
      <c r="KF213" s="722"/>
      <c r="KG213" s="756"/>
      <c r="KH213" s="758"/>
      <c r="KI213" s="67">
        <f t="shared" si="3474"/>
        <v>2</v>
      </c>
      <c r="KJ213" s="430">
        <f t="shared" ref="KJ213" si="3524">KI213/KB216</f>
        <v>5.5035773252614197E-4</v>
      </c>
      <c r="KK213" s="67">
        <f t="shared" si="3476"/>
        <v>2</v>
      </c>
      <c r="KL213" s="425">
        <f t="shared" ref="KL213" si="3525">KK213/KD216</f>
        <v>5.5463117027176932E-4</v>
      </c>
      <c r="KM213" s="67">
        <f t="shared" si="3478"/>
        <v>2</v>
      </c>
      <c r="KN213" s="425">
        <f>KM213/KF216</f>
        <v>5.4960153888430885E-4</v>
      </c>
    </row>
    <row r="214" spans="1:300" ht="19.5" thickTop="1" x14ac:dyDescent="0.25">
      <c r="A214" s="734"/>
      <c r="B214" s="436">
        <f t="shared" si="3479"/>
        <v>45759</v>
      </c>
      <c r="C214" s="10"/>
      <c r="D214" s="11"/>
      <c r="E214" s="61">
        <f t="shared" si="3480"/>
        <v>588</v>
      </c>
      <c r="F214" s="61">
        <f t="shared" si="3481"/>
        <v>49</v>
      </c>
      <c r="G214" s="11">
        <v>357</v>
      </c>
      <c r="H214" s="12">
        <f t="shared" si="3413"/>
        <v>0.66156462585034015</v>
      </c>
      <c r="I214" s="11">
        <v>32</v>
      </c>
      <c r="J214" s="12">
        <f t="shared" si="3414"/>
        <v>8.2262210796915161E-2</v>
      </c>
      <c r="K214" s="13"/>
      <c r="L214" s="11"/>
      <c r="M214" s="11"/>
      <c r="N214" s="14"/>
      <c r="O214" s="10">
        <v>1</v>
      </c>
      <c r="P214" s="11"/>
      <c r="Q214" s="61">
        <f t="shared" si="3482"/>
        <v>592</v>
      </c>
      <c r="R214" s="61">
        <f t="shared" si="3483"/>
        <v>50</v>
      </c>
      <c r="S214" s="11">
        <v>343</v>
      </c>
      <c r="T214" s="12">
        <f t="shared" si="3415"/>
        <v>0.62668918918918914</v>
      </c>
      <c r="U214" s="11">
        <v>28</v>
      </c>
      <c r="V214" s="12">
        <f t="shared" si="3416"/>
        <v>7.5471698113207544E-2</v>
      </c>
      <c r="W214" s="13"/>
      <c r="X214" s="11"/>
      <c r="Y214" s="11"/>
      <c r="Z214" s="14"/>
      <c r="AA214" s="10"/>
      <c r="AB214" s="11"/>
      <c r="AC214" s="61">
        <f t="shared" si="3484"/>
        <v>589</v>
      </c>
      <c r="AD214" s="61">
        <f t="shared" si="3485"/>
        <v>50</v>
      </c>
      <c r="AE214" s="11">
        <v>339</v>
      </c>
      <c r="AF214" s="12">
        <f t="shared" si="3417"/>
        <v>0.64006791171477084</v>
      </c>
      <c r="AG214" s="11">
        <v>38</v>
      </c>
      <c r="AH214" s="12">
        <f t="shared" si="3418"/>
        <v>0.10079575596816977</v>
      </c>
      <c r="AI214" s="13"/>
      <c r="AJ214" s="11"/>
      <c r="AK214" s="11"/>
      <c r="AL214" s="14"/>
      <c r="AM214" s="10">
        <v>1</v>
      </c>
      <c r="AN214" s="11"/>
      <c r="AO214" s="61">
        <f t="shared" si="3486"/>
        <v>102</v>
      </c>
      <c r="AP214" s="61">
        <f t="shared" si="3487"/>
        <v>10</v>
      </c>
      <c r="AQ214" s="11">
        <v>53</v>
      </c>
      <c r="AR214" s="12">
        <f t="shared" si="3419"/>
        <v>0.61764705882352944</v>
      </c>
      <c r="AS214" s="11">
        <v>10</v>
      </c>
      <c r="AT214" s="12">
        <f t="shared" si="3420"/>
        <v>0.15873015873015872</v>
      </c>
      <c r="AU214" s="13"/>
      <c r="AV214" s="11"/>
      <c r="AW214" s="11"/>
      <c r="AX214" s="14"/>
      <c r="AY214" s="10"/>
      <c r="AZ214" s="11"/>
      <c r="BA214" s="61">
        <f t="shared" si="3488"/>
        <v>585</v>
      </c>
      <c r="BB214" s="61">
        <f t="shared" si="3489"/>
        <v>50</v>
      </c>
      <c r="BC214" s="11">
        <v>333</v>
      </c>
      <c r="BD214" s="12">
        <f t="shared" si="3421"/>
        <v>0.61025641025641031</v>
      </c>
      <c r="BE214" s="11">
        <v>24</v>
      </c>
      <c r="BF214" s="12">
        <f t="shared" si="3422"/>
        <v>6.7226890756302518E-2</v>
      </c>
      <c r="BG214" s="13"/>
      <c r="BH214" s="11"/>
      <c r="BI214" s="11"/>
      <c r="BJ214" s="14"/>
      <c r="BK214" s="10"/>
      <c r="BL214" s="11"/>
      <c r="BM214" s="61">
        <f t="shared" si="3490"/>
        <v>588</v>
      </c>
      <c r="BN214" s="61">
        <f t="shared" si="3491"/>
        <v>49</v>
      </c>
      <c r="BO214" s="11">
        <v>344</v>
      </c>
      <c r="BP214" s="12">
        <f t="shared" si="3423"/>
        <v>0.61224489795918369</v>
      </c>
      <c r="BQ214" s="11">
        <v>16</v>
      </c>
      <c r="BR214" s="12">
        <f t="shared" si="3424"/>
        <v>4.4444444444444446E-2</v>
      </c>
      <c r="BS214" s="13"/>
      <c r="BT214" s="11"/>
      <c r="BU214" s="11"/>
      <c r="BV214" s="14"/>
      <c r="BW214" s="10"/>
      <c r="BX214" s="11"/>
      <c r="BY214" s="61">
        <f t="shared" si="3492"/>
        <v>585</v>
      </c>
      <c r="BZ214" s="61">
        <f t="shared" si="3493"/>
        <v>49</v>
      </c>
      <c r="CA214" s="11">
        <v>321</v>
      </c>
      <c r="CB214" s="12">
        <f t="shared" si="3425"/>
        <v>0.60341880341880338</v>
      </c>
      <c r="CC214" s="11">
        <v>32</v>
      </c>
      <c r="CD214" s="12">
        <f t="shared" si="3426"/>
        <v>9.0651558073654395E-2</v>
      </c>
      <c r="CE214" s="13"/>
      <c r="CF214" s="11"/>
      <c r="CG214" s="11"/>
      <c r="CH214" s="14"/>
      <c r="CI214" s="10">
        <v>1</v>
      </c>
      <c r="CJ214" s="11"/>
      <c r="CK214" s="61">
        <f t="shared" si="3494"/>
        <v>569</v>
      </c>
      <c r="CL214" s="61">
        <f t="shared" si="3495"/>
        <v>43</v>
      </c>
      <c r="CM214" s="11">
        <v>317</v>
      </c>
      <c r="CN214" s="12">
        <f t="shared" si="3427"/>
        <v>0.59226713532513175</v>
      </c>
      <c r="CO214" s="11">
        <v>20</v>
      </c>
      <c r="CP214" s="12">
        <f t="shared" si="3428"/>
        <v>5.9347181008902079E-2</v>
      </c>
      <c r="CQ214" s="13"/>
      <c r="CR214" s="11"/>
      <c r="CS214" s="11"/>
      <c r="CT214" s="14"/>
      <c r="CU214" s="10"/>
      <c r="CV214" s="11"/>
      <c r="CW214" s="61">
        <f t="shared" si="3496"/>
        <v>569</v>
      </c>
      <c r="CX214" s="61">
        <f t="shared" si="3497"/>
        <v>44</v>
      </c>
      <c r="CY214" s="11">
        <v>283</v>
      </c>
      <c r="CZ214" s="12">
        <f t="shared" si="3429"/>
        <v>0.52899824253075567</v>
      </c>
      <c r="DA214" s="11">
        <v>18</v>
      </c>
      <c r="DB214" s="12">
        <f t="shared" si="3430"/>
        <v>5.9800664451827246E-2</v>
      </c>
      <c r="DC214" s="13"/>
      <c r="DD214" s="11"/>
      <c r="DE214" s="11"/>
      <c r="DF214" s="14"/>
      <c r="DG214" s="10"/>
      <c r="DH214" s="11"/>
      <c r="DI214" s="61">
        <f t="shared" si="3498"/>
        <v>584</v>
      </c>
      <c r="DJ214" s="61">
        <f t="shared" si="3499"/>
        <v>45</v>
      </c>
      <c r="DK214" s="11">
        <v>302</v>
      </c>
      <c r="DL214" s="12">
        <f t="shared" si="3431"/>
        <v>0.54623287671232879</v>
      </c>
      <c r="DM214" s="11">
        <v>17</v>
      </c>
      <c r="DN214" s="12">
        <f t="shared" si="3432"/>
        <v>5.329153605015674E-2</v>
      </c>
      <c r="DO214" s="13"/>
      <c r="DP214" s="11"/>
      <c r="DQ214" s="11"/>
      <c r="DR214" s="14"/>
      <c r="DS214" s="10">
        <v>2</v>
      </c>
      <c r="DT214" s="11"/>
      <c r="DU214" s="61">
        <f t="shared" si="3500"/>
        <v>136</v>
      </c>
      <c r="DV214" s="61">
        <f t="shared" si="3501"/>
        <v>11</v>
      </c>
      <c r="DW214" s="11">
        <v>33</v>
      </c>
      <c r="DX214" s="12">
        <f t="shared" si="3433"/>
        <v>0.27941176470588236</v>
      </c>
      <c r="DY214" s="11">
        <v>5</v>
      </c>
      <c r="DZ214" s="12">
        <f t="shared" si="3434"/>
        <v>0.13157894736842105</v>
      </c>
      <c r="EA214" s="13"/>
      <c r="EB214" s="11"/>
      <c r="EC214" s="11"/>
      <c r="ED214" s="14"/>
      <c r="EE214" s="10"/>
      <c r="EF214" s="11"/>
      <c r="EG214" s="61">
        <f t="shared" si="3502"/>
        <v>590</v>
      </c>
      <c r="EH214" s="61">
        <f t="shared" si="3503"/>
        <v>45</v>
      </c>
      <c r="EI214" s="11">
        <v>287</v>
      </c>
      <c r="EJ214" s="12">
        <f t="shared" si="3435"/>
        <v>0.51016949152542368</v>
      </c>
      <c r="EK214" s="11">
        <v>14</v>
      </c>
      <c r="EL214" s="12">
        <f t="shared" si="3436"/>
        <v>4.6511627906976744E-2</v>
      </c>
      <c r="EM214" s="13"/>
      <c r="EN214" s="11"/>
      <c r="EO214" s="11"/>
      <c r="EP214" s="14"/>
      <c r="EQ214" s="10"/>
      <c r="ER214" s="11"/>
      <c r="ES214" s="61">
        <f t="shared" si="3504"/>
        <v>577</v>
      </c>
      <c r="ET214" s="61">
        <f t="shared" si="3505"/>
        <v>44</v>
      </c>
      <c r="EU214" s="11">
        <v>290</v>
      </c>
      <c r="EV214" s="12">
        <f t="shared" si="3437"/>
        <v>0.53032928942807622</v>
      </c>
      <c r="EW214" s="11">
        <v>16</v>
      </c>
      <c r="EX214" s="12">
        <f t="shared" si="3438"/>
        <v>5.2287581699346407E-2</v>
      </c>
      <c r="EY214" s="13"/>
      <c r="EZ214" s="11"/>
      <c r="FA214" s="11"/>
      <c r="FB214" s="14"/>
      <c r="FC214" s="10">
        <v>1</v>
      </c>
      <c r="FD214" s="11"/>
      <c r="FE214" s="61">
        <f t="shared" si="3506"/>
        <v>571</v>
      </c>
      <c r="FF214" s="61">
        <f t="shared" si="3507"/>
        <v>44</v>
      </c>
      <c r="FG214" s="11">
        <v>317</v>
      </c>
      <c r="FH214" s="12">
        <f t="shared" si="3439"/>
        <v>0.59019264448336251</v>
      </c>
      <c r="FI214" s="11">
        <v>20</v>
      </c>
      <c r="FJ214" s="12">
        <f t="shared" si="3440"/>
        <v>5.9347181008902079E-2</v>
      </c>
      <c r="FK214" s="13"/>
      <c r="FL214" s="11"/>
      <c r="FM214" s="11"/>
      <c r="FN214" s="14"/>
      <c r="FO214" s="10"/>
      <c r="FP214" s="11"/>
      <c r="FQ214" s="61">
        <f t="shared" si="3508"/>
        <v>582</v>
      </c>
      <c r="FR214" s="61">
        <f t="shared" si="3509"/>
        <v>48</v>
      </c>
      <c r="FS214" s="11">
        <v>322</v>
      </c>
      <c r="FT214" s="12">
        <f t="shared" si="3441"/>
        <v>0.5893470790378007</v>
      </c>
      <c r="FU214" s="11">
        <v>21</v>
      </c>
      <c r="FV214" s="12">
        <f t="shared" si="3442"/>
        <v>6.1224489795918366E-2</v>
      </c>
      <c r="FW214" s="13"/>
      <c r="FX214" s="11"/>
      <c r="FY214" s="11"/>
      <c r="FZ214" s="14"/>
      <c r="GA214" s="10"/>
      <c r="GB214" s="11"/>
      <c r="GC214" s="61">
        <f t="shared" si="3510"/>
        <v>585</v>
      </c>
      <c r="GD214" s="61">
        <f t="shared" si="3511"/>
        <v>49</v>
      </c>
      <c r="GE214" s="11">
        <v>323</v>
      </c>
      <c r="GF214" s="12">
        <f t="shared" si="3443"/>
        <v>0.57777777777777772</v>
      </c>
      <c r="GG214" s="11">
        <v>15</v>
      </c>
      <c r="GH214" s="12">
        <f t="shared" si="3444"/>
        <v>4.4378698224852069E-2</v>
      </c>
      <c r="GI214" s="13"/>
      <c r="GJ214" s="11"/>
      <c r="GK214" s="11"/>
      <c r="GL214" s="14"/>
      <c r="GM214" s="10">
        <v>1</v>
      </c>
      <c r="GN214" s="11"/>
      <c r="GO214" s="61">
        <f t="shared" si="3512"/>
        <v>593</v>
      </c>
      <c r="GP214" s="61">
        <f t="shared" si="3513"/>
        <v>49</v>
      </c>
      <c r="GQ214" s="11">
        <v>322</v>
      </c>
      <c r="GR214" s="12">
        <f t="shared" si="3445"/>
        <v>0.56492411467116355</v>
      </c>
      <c r="GS214" s="11">
        <v>13</v>
      </c>
      <c r="GT214" s="12">
        <f t="shared" si="3446"/>
        <v>3.880597014925373E-2</v>
      </c>
      <c r="GU214" s="13"/>
      <c r="GV214" s="11"/>
      <c r="GW214" s="11"/>
      <c r="GX214" s="14"/>
      <c r="GY214" s="10"/>
      <c r="GZ214" s="11"/>
      <c r="HA214" s="61">
        <f t="shared" si="3514"/>
        <v>97</v>
      </c>
      <c r="HB214" s="61">
        <f t="shared" si="3515"/>
        <v>9</v>
      </c>
      <c r="HC214" s="11">
        <v>33</v>
      </c>
      <c r="HD214" s="12">
        <f t="shared" si="3447"/>
        <v>0.47422680412371132</v>
      </c>
      <c r="HE214" s="11">
        <v>13</v>
      </c>
      <c r="HF214" s="12">
        <f t="shared" si="3448"/>
        <v>0.28260869565217389</v>
      </c>
      <c r="HG214" s="13"/>
      <c r="HH214" s="11"/>
      <c r="HI214" s="11"/>
      <c r="HJ214" s="14"/>
      <c r="HK214" s="10">
        <v>1</v>
      </c>
      <c r="HL214" s="11"/>
      <c r="HM214" s="61">
        <f t="shared" si="3516"/>
        <v>595</v>
      </c>
      <c r="HN214" s="61">
        <f t="shared" si="3517"/>
        <v>50</v>
      </c>
      <c r="HO214" s="11">
        <v>325</v>
      </c>
      <c r="HP214" s="12">
        <f t="shared" si="3449"/>
        <v>0.59495798319327731</v>
      </c>
      <c r="HQ214" s="11">
        <v>29</v>
      </c>
      <c r="HR214" s="12">
        <f t="shared" si="3450"/>
        <v>8.1920903954802254E-2</v>
      </c>
      <c r="HS214" s="13"/>
      <c r="HT214" s="11"/>
      <c r="HU214" s="11"/>
      <c r="HV214" s="14"/>
      <c r="HW214" s="10"/>
      <c r="HX214" s="11"/>
      <c r="HY214" s="61">
        <f t="shared" si="3518"/>
        <v>591</v>
      </c>
      <c r="HZ214" s="61">
        <f t="shared" si="3519"/>
        <v>49</v>
      </c>
      <c r="IA214" s="11">
        <v>300</v>
      </c>
      <c r="IB214" s="12">
        <f t="shared" si="3451"/>
        <v>0.55499153976311333</v>
      </c>
      <c r="IC214" s="11">
        <v>28</v>
      </c>
      <c r="ID214" s="12">
        <f t="shared" si="3452"/>
        <v>8.5365853658536592E-2</v>
      </c>
      <c r="IE214" s="13"/>
      <c r="IF214" s="11"/>
      <c r="IG214" s="11"/>
      <c r="IH214" s="14"/>
      <c r="II214" s="10"/>
      <c r="IJ214" s="11"/>
      <c r="IK214" s="61">
        <f t="shared" si="3520"/>
        <v>591</v>
      </c>
      <c r="IL214" s="61">
        <f t="shared" si="3521"/>
        <v>48</v>
      </c>
      <c r="IM214" s="11">
        <v>323</v>
      </c>
      <c r="IN214" s="12">
        <f t="shared" si="3453"/>
        <v>0.60067681895093061</v>
      </c>
      <c r="IO214" s="11">
        <v>32</v>
      </c>
      <c r="IP214" s="12">
        <f t="shared" si="3454"/>
        <v>9.014084507042254E-2</v>
      </c>
      <c r="IQ214" s="13"/>
      <c r="IR214" s="11"/>
      <c r="IS214" s="11"/>
      <c r="IT214" s="14"/>
      <c r="IU214" s="10"/>
      <c r="IV214" s="11"/>
      <c r="IW214" s="61">
        <f t="shared" si="3522"/>
        <v>0</v>
      </c>
      <c r="IX214" s="61">
        <f t="shared" si="3523"/>
        <v>0</v>
      </c>
      <c r="IY214" s="11"/>
      <c r="IZ214" s="12" t="e">
        <f t="shared" si="3455"/>
        <v>#DIV/0!</v>
      </c>
      <c r="JA214" s="11"/>
      <c r="JB214" s="12" t="e">
        <f t="shared" si="3456"/>
        <v>#DIV/0!</v>
      </c>
      <c r="JC214" s="13"/>
      <c r="JD214" s="11"/>
      <c r="JE214" s="11"/>
      <c r="JF214" s="14"/>
      <c r="JG214" s="10">
        <f t="shared" si="3457"/>
        <v>8</v>
      </c>
      <c r="JH214" s="14">
        <f t="shared" si="3458"/>
        <v>0</v>
      </c>
      <c r="JI214" s="373">
        <f t="shared" si="3459"/>
        <v>10859</v>
      </c>
      <c r="JJ214" s="11">
        <f t="shared" si="2847"/>
        <v>885</v>
      </c>
      <c r="JK214" s="11">
        <f t="shared" si="3460"/>
        <v>6308</v>
      </c>
      <c r="JL214" s="79">
        <f t="shared" si="3461"/>
        <v>0.58090063541762593</v>
      </c>
      <c r="JM214" s="15">
        <f t="shared" si="3462"/>
        <v>441</v>
      </c>
      <c r="JN214" s="12">
        <f t="shared" si="3463"/>
        <v>6.9911223842739373E-2</v>
      </c>
      <c r="JO214" s="16" t="s">
        <v>180</v>
      </c>
      <c r="JP214" s="17">
        <v>6013</v>
      </c>
      <c r="JQ214" s="16">
        <f t="shared" si="3380"/>
        <v>95.32339885859227</v>
      </c>
      <c r="JR214" s="16">
        <v>224</v>
      </c>
      <c r="JS214" s="369">
        <f t="shared" si="3155"/>
        <v>0.50793650793650791</v>
      </c>
      <c r="JT214" s="15"/>
      <c r="JU214" s="285"/>
      <c r="JV214" s="404">
        <f t="shared" si="3465"/>
        <v>0.62551667125930011</v>
      </c>
      <c r="JW214" s="401">
        <f t="shared" si="3466"/>
        <v>0.53921023359288101</v>
      </c>
      <c r="JX214" s="406">
        <f t="shared" si="3467"/>
        <v>0.57760044028618607</v>
      </c>
      <c r="JY214" s="743"/>
      <c r="JZ214" s="690"/>
      <c r="KA214" s="746"/>
      <c r="KB214" s="718">
        <f t="shared" ref="KB214" si="3526">SUM(C219,O219,AA219,AM219,AY219,BK219,BW219)</f>
        <v>15</v>
      </c>
      <c r="KC214" s="714"/>
      <c r="KD214" s="714">
        <f t="shared" ref="KD214" si="3527">SUM(CI219,CU219,DG219,DS219,EE219,EQ219,FC219)</f>
        <v>24</v>
      </c>
      <c r="KE214" s="714"/>
      <c r="KF214" s="714">
        <f t="shared" ref="KF214" si="3528">SUM(FO219,GA219,GM219,GY219,HK219,HW219,II219)</f>
        <v>15</v>
      </c>
      <c r="KG214" s="759"/>
      <c r="KH214" s="761" t="s">
        <v>67</v>
      </c>
      <c r="KI214" s="67">
        <f t="shared" si="3474"/>
        <v>1</v>
      </c>
      <c r="KJ214" s="430">
        <f t="shared" ref="KJ214" si="3529">KI214/KB216</f>
        <v>2.7517886626307099E-4</v>
      </c>
      <c r="KK214" s="67">
        <f t="shared" si="3476"/>
        <v>4</v>
      </c>
      <c r="KL214" s="425">
        <f t="shared" ref="KL214" si="3530">KK214/KD216</f>
        <v>1.1092623405435386E-3</v>
      </c>
      <c r="KM214" s="67">
        <f t="shared" si="3478"/>
        <v>2</v>
      </c>
      <c r="KN214" s="425">
        <f>KM214/KF216</f>
        <v>5.4960153888430885E-4</v>
      </c>
    </row>
    <row r="215" spans="1:300" ht="19.5" thickBot="1" x14ac:dyDescent="0.3">
      <c r="A215" s="734"/>
      <c r="B215" s="436">
        <f t="shared" si="3479"/>
        <v>45760</v>
      </c>
      <c r="C215" s="10"/>
      <c r="D215" s="11"/>
      <c r="E215" s="61">
        <f t="shared" si="3480"/>
        <v>588</v>
      </c>
      <c r="F215" s="61">
        <f t="shared" si="3481"/>
        <v>49</v>
      </c>
      <c r="G215" s="11">
        <v>288</v>
      </c>
      <c r="H215" s="12">
        <f t="shared" si="3413"/>
        <v>0.53401360544217691</v>
      </c>
      <c r="I215" s="11">
        <v>26</v>
      </c>
      <c r="J215" s="12">
        <f t="shared" si="3414"/>
        <v>8.2802547770700632E-2</v>
      </c>
      <c r="K215" s="11"/>
      <c r="L215" s="11"/>
      <c r="M215" s="18"/>
      <c r="N215" s="20"/>
      <c r="O215" s="10"/>
      <c r="P215" s="11"/>
      <c r="Q215" s="61">
        <f t="shared" si="3482"/>
        <v>592</v>
      </c>
      <c r="R215" s="61">
        <f t="shared" si="3483"/>
        <v>50</v>
      </c>
      <c r="S215" s="11">
        <v>318</v>
      </c>
      <c r="T215" s="12">
        <f t="shared" si="3415"/>
        <v>0.57770270270270274</v>
      </c>
      <c r="U215" s="11">
        <v>24</v>
      </c>
      <c r="V215" s="12">
        <f t="shared" si="3416"/>
        <v>7.0175438596491224E-2</v>
      </c>
      <c r="W215" s="11"/>
      <c r="X215" s="11"/>
      <c r="Y215" s="18"/>
      <c r="Z215" s="20"/>
      <c r="AA215" s="10"/>
      <c r="AB215" s="11"/>
      <c r="AC215" s="61">
        <f t="shared" si="3484"/>
        <v>589</v>
      </c>
      <c r="AD215" s="61">
        <f t="shared" si="3485"/>
        <v>50</v>
      </c>
      <c r="AE215" s="11">
        <v>293</v>
      </c>
      <c r="AF215" s="12">
        <f t="shared" si="3417"/>
        <v>0.55517826825127337</v>
      </c>
      <c r="AG215" s="11">
        <v>34</v>
      </c>
      <c r="AH215" s="12">
        <f t="shared" si="3418"/>
        <v>0.10397553516819572</v>
      </c>
      <c r="AI215" s="11"/>
      <c r="AJ215" s="11"/>
      <c r="AK215" s="18"/>
      <c r="AL215" s="20"/>
      <c r="AM215" s="10">
        <v>2</v>
      </c>
      <c r="AN215" s="11"/>
      <c r="AO215" s="61">
        <f t="shared" si="3486"/>
        <v>100</v>
      </c>
      <c r="AP215" s="61">
        <f t="shared" si="3487"/>
        <v>10</v>
      </c>
      <c r="AQ215" s="11">
        <v>41</v>
      </c>
      <c r="AR215" s="12">
        <f t="shared" si="3419"/>
        <v>0.5</v>
      </c>
      <c r="AS215" s="11">
        <v>9</v>
      </c>
      <c r="AT215" s="12">
        <f t="shared" si="3420"/>
        <v>0.18</v>
      </c>
      <c r="AU215" s="11"/>
      <c r="AV215" s="11"/>
      <c r="AW215" s="18"/>
      <c r="AX215" s="20"/>
      <c r="AY215" s="10"/>
      <c r="AZ215" s="11"/>
      <c r="BA215" s="61">
        <f t="shared" si="3488"/>
        <v>585</v>
      </c>
      <c r="BB215" s="61">
        <f t="shared" si="3489"/>
        <v>50</v>
      </c>
      <c r="BC215" s="11">
        <v>313</v>
      </c>
      <c r="BD215" s="12">
        <f t="shared" si="3421"/>
        <v>0.56923076923076921</v>
      </c>
      <c r="BE215" s="11">
        <v>20</v>
      </c>
      <c r="BF215" s="12">
        <f t="shared" si="3422"/>
        <v>6.006006006006006E-2</v>
      </c>
      <c r="BG215" s="11"/>
      <c r="BH215" s="11"/>
      <c r="BI215" s="18"/>
      <c r="BJ215" s="20"/>
      <c r="BK215" s="10">
        <v>1</v>
      </c>
      <c r="BL215" s="11"/>
      <c r="BM215" s="61">
        <f t="shared" si="3490"/>
        <v>587</v>
      </c>
      <c r="BN215" s="61">
        <f t="shared" si="3491"/>
        <v>49</v>
      </c>
      <c r="BO215" s="11">
        <v>293</v>
      </c>
      <c r="BP215" s="12">
        <f t="shared" si="3423"/>
        <v>0.52981260647359452</v>
      </c>
      <c r="BQ215" s="11">
        <v>18</v>
      </c>
      <c r="BR215" s="12">
        <f t="shared" si="3424"/>
        <v>5.7877813504823149E-2</v>
      </c>
      <c r="BS215" s="11"/>
      <c r="BT215" s="11"/>
      <c r="BU215" s="18"/>
      <c r="BV215" s="20"/>
      <c r="BW215" s="10"/>
      <c r="BX215" s="11"/>
      <c r="BY215" s="61">
        <f t="shared" si="3492"/>
        <v>585</v>
      </c>
      <c r="BZ215" s="61">
        <f t="shared" si="3493"/>
        <v>49</v>
      </c>
      <c r="CA215" s="11">
        <v>299</v>
      </c>
      <c r="CB215" s="12">
        <f t="shared" si="3425"/>
        <v>0.56923076923076921</v>
      </c>
      <c r="CC215" s="11">
        <v>34</v>
      </c>
      <c r="CD215" s="12">
        <f t="shared" si="3426"/>
        <v>0.1021021021021021</v>
      </c>
      <c r="CE215" s="11"/>
      <c r="CF215" s="11"/>
      <c r="CG215" s="18"/>
      <c r="CH215" s="20"/>
      <c r="CI215" s="10"/>
      <c r="CJ215" s="11"/>
      <c r="CK215" s="61">
        <f t="shared" si="3494"/>
        <v>569</v>
      </c>
      <c r="CL215" s="61">
        <f t="shared" si="3495"/>
        <v>43</v>
      </c>
      <c r="CM215" s="11">
        <v>323</v>
      </c>
      <c r="CN215" s="12">
        <f t="shared" si="3427"/>
        <v>0.61862917398945516</v>
      </c>
      <c r="CO215" s="11">
        <v>29</v>
      </c>
      <c r="CP215" s="12">
        <f t="shared" si="3428"/>
        <v>8.2386363636363633E-2</v>
      </c>
      <c r="CQ215" s="11"/>
      <c r="CR215" s="11"/>
      <c r="CS215" s="18"/>
      <c r="CT215" s="20"/>
      <c r="CU215" s="10"/>
      <c r="CV215" s="11"/>
      <c r="CW215" s="61">
        <f t="shared" si="3496"/>
        <v>569</v>
      </c>
      <c r="CX215" s="61">
        <f t="shared" si="3497"/>
        <v>44</v>
      </c>
      <c r="CY215" s="11">
        <v>305</v>
      </c>
      <c r="CZ215" s="12">
        <f t="shared" si="3429"/>
        <v>0.58172231985940248</v>
      </c>
      <c r="DA215" s="11">
        <v>26</v>
      </c>
      <c r="DB215" s="12">
        <f t="shared" si="3430"/>
        <v>7.8549848942598186E-2</v>
      </c>
      <c r="DC215" s="11"/>
      <c r="DD215" s="11"/>
      <c r="DE215" s="18"/>
      <c r="DF215" s="20"/>
      <c r="DG215" s="10">
        <v>1</v>
      </c>
      <c r="DH215" s="11"/>
      <c r="DI215" s="61">
        <f t="shared" si="3498"/>
        <v>583</v>
      </c>
      <c r="DJ215" s="61">
        <f t="shared" si="3499"/>
        <v>45</v>
      </c>
      <c r="DK215" s="11">
        <v>321</v>
      </c>
      <c r="DL215" s="12">
        <f t="shared" si="3431"/>
        <v>0.60205831903945106</v>
      </c>
      <c r="DM215" s="11">
        <v>30</v>
      </c>
      <c r="DN215" s="12">
        <f t="shared" si="3432"/>
        <v>8.5470085470085472E-2</v>
      </c>
      <c r="DO215" s="11"/>
      <c r="DP215" s="11"/>
      <c r="DQ215" s="18"/>
      <c r="DR215" s="20"/>
      <c r="DS215" s="10">
        <v>1</v>
      </c>
      <c r="DT215" s="11"/>
      <c r="DU215" s="61">
        <f t="shared" si="3500"/>
        <v>135</v>
      </c>
      <c r="DV215" s="61">
        <f t="shared" si="3501"/>
        <v>11</v>
      </c>
      <c r="DW215" s="11">
        <v>51</v>
      </c>
      <c r="DX215" s="12">
        <f t="shared" si="3433"/>
        <v>0.4148148148148148</v>
      </c>
      <c r="DY215" s="11">
        <v>5</v>
      </c>
      <c r="DZ215" s="12">
        <f t="shared" si="3434"/>
        <v>8.9285714285714288E-2</v>
      </c>
      <c r="EA215" s="11"/>
      <c r="EB215" s="11"/>
      <c r="EC215" s="18"/>
      <c r="ED215" s="20"/>
      <c r="EE215" s="10">
        <v>1</v>
      </c>
      <c r="EF215" s="11"/>
      <c r="EG215" s="61">
        <f t="shared" si="3502"/>
        <v>589</v>
      </c>
      <c r="EH215" s="61">
        <f t="shared" si="3503"/>
        <v>45</v>
      </c>
      <c r="EI215" s="11">
        <v>293</v>
      </c>
      <c r="EJ215" s="12">
        <f t="shared" si="3435"/>
        <v>0.53989813242784379</v>
      </c>
      <c r="EK215" s="11">
        <v>25</v>
      </c>
      <c r="EL215" s="12">
        <f t="shared" si="3436"/>
        <v>7.8616352201257858E-2</v>
      </c>
      <c r="EM215" s="11"/>
      <c r="EN215" s="11"/>
      <c r="EO215" s="18"/>
      <c r="EP215" s="20"/>
      <c r="EQ215" s="10"/>
      <c r="ER215" s="11"/>
      <c r="ES215" s="61">
        <f t="shared" si="3504"/>
        <v>577</v>
      </c>
      <c r="ET215" s="61">
        <f t="shared" si="3505"/>
        <v>44</v>
      </c>
      <c r="EU215" s="11">
        <v>307</v>
      </c>
      <c r="EV215" s="12">
        <f t="shared" si="3437"/>
        <v>0.57538994800693244</v>
      </c>
      <c r="EW215" s="11">
        <v>25</v>
      </c>
      <c r="EX215" s="12">
        <f t="shared" si="3438"/>
        <v>7.5301204819277115E-2</v>
      </c>
      <c r="EY215" s="11"/>
      <c r="EZ215" s="11"/>
      <c r="FA215" s="18"/>
      <c r="FB215" s="20"/>
      <c r="FC215" s="10"/>
      <c r="FD215" s="11"/>
      <c r="FE215" s="61">
        <f t="shared" si="3506"/>
        <v>571</v>
      </c>
      <c r="FF215" s="61">
        <f t="shared" si="3507"/>
        <v>44</v>
      </c>
      <c r="FG215" s="11">
        <v>326</v>
      </c>
      <c r="FH215" s="12">
        <f t="shared" si="3439"/>
        <v>0.60245183887915932</v>
      </c>
      <c r="FI215" s="11">
        <v>18</v>
      </c>
      <c r="FJ215" s="12">
        <f t="shared" si="3440"/>
        <v>5.232558139534884E-2</v>
      </c>
      <c r="FK215" s="11"/>
      <c r="FL215" s="11"/>
      <c r="FM215" s="18"/>
      <c r="FN215" s="20"/>
      <c r="FO215" s="10">
        <v>1</v>
      </c>
      <c r="FP215" s="11"/>
      <c r="FQ215" s="61">
        <f t="shared" si="3508"/>
        <v>581</v>
      </c>
      <c r="FR215" s="61">
        <f t="shared" si="3509"/>
        <v>48</v>
      </c>
      <c r="FS215" s="11">
        <v>299</v>
      </c>
      <c r="FT215" s="12">
        <f t="shared" si="3441"/>
        <v>0.5611015490533563</v>
      </c>
      <c r="FU215" s="11">
        <v>27</v>
      </c>
      <c r="FV215" s="12">
        <f t="shared" si="3442"/>
        <v>8.2822085889570546E-2</v>
      </c>
      <c r="FW215" s="11"/>
      <c r="FX215" s="11"/>
      <c r="FY215" s="18"/>
      <c r="FZ215" s="20"/>
      <c r="GA215" s="10"/>
      <c r="GB215" s="11"/>
      <c r="GC215" s="61">
        <f t="shared" si="3510"/>
        <v>585</v>
      </c>
      <c r="GD215" s="61">
        <f t="shared" si="3511"/>
        <v>49</v>
      </c>
      <c r="GE215" s="11">
        <v>338</v>
      </c>
      <c r="GF215" s="12">
        <f t="shared" si="3443"/>
        <v>0.59829059829059827</v>
      </c>
      <c r="GG215" s="11">
        <v>12</v>
      </c>
      <c r="GH215" s="12">
        <f t="shared" si="3444"/>
        <v>3.4285714285714287E-2</v>
      </c>
      <c r="GI215" s="11"/>
      <c r="GJ215" s="11"/>
      <c r="GK215" s="18"/>
      <c r="GL215" s="20"/>
      <c r="GM215" s="10"/>
      <c r="GN215" s="11"/>
      <c r="GO215" s="61">
        <f t="shared" si="3512"/>
        <v>593</v>
      </c>
      <c r="GP215" s="61">
        <f t="shared" si="3513"/>
        <v>49</v>
      </c>
      <c r="GQ215" s="11">
        <v>324</v>
      </c>
      <c r="GR215" s="12">
        <f t="shared" si="3445"/>
        <v>0.57672849915682967</v>
      </c>
      <c r="GS215" s="11">
        <v>18</v>
      </c>
      <c r="GT215" s="12">
        <f t="shared" si="3446"/>
        <v>5.2631578947368418E-2</v>
      </c>
      <c r="GU215" s="11"/>
      <c r="GV215" s="11"/>
      <c r="GW215" s="18"/>
      <c r="GX215" s="20"/>
      <c r="GY215" s="10"/>
      <c r="GZ215" s="11"/>
      <c r="HA215" s="61">
        <f t="shared" si="3514"/>
        <v>97</v>
      </c>
      <c r="HB215" s="61">
        <f t="shared" si="3515"/>
        <v>9</v>
      </c>
      <c r="HC215" s="11">
        <v>32</v>
      </c>
      <c r="HD215" s="12">
        <f t="shared" si="3447"/>
        <v>0.4329896907216495</v>
      </c>
      <c r="HE215" s="11">
        <v>10</v>
      </c>
      <c r="HF215" s="12">
        <f t="shared" si="3448"/>
        <v>0.23809523809523808</v>
      </c>
      <c r="HG215" s="11"/>
      <c r="HH215" s="11"/>
      <c r="HI215" s="18"/>
      <c r="HJ215" s="20"/>
      <c r="HK215" s="10"/>
      <c r="HL215" s="11"/>
      <c r="HM215" s="61">
        <f t="shared" si="3516"/>
        <v>595</v>
      </c>
      <c r="HN215" s="61">
        <f t="shared" si="3517"/>
        <v>50</v>
      </c>
      <c r="HO215" s="11">
        <v>318</v>
      </c>
      <c r="HP215" s="12">
        <f t="shared" si="3449"/>
        <v>0.57647058823529407</v>
      </c>
      <c r="HQ215" s="11">
        <v>25</v>
      </c>
      <c r="HR215" s="12">
        <f t="shared" si="3450"/>
        <v>7.2886297376093298E-2</v>
      </c>
      <c r="HS215" s="11"/>
      <c r="HT215" s="11"/>
      <c r="HU215" s="18"/>
      <c r="HV215" s="20"/>
      <c r="HW215" s="10"/>
      <c r="HX215" s="11"/>
      <c r="HY215" s="61">
        <f t="shared" si="3518"/>
        <v>591</v>
      </c>
      <c r="HZ215" s="61">
        <f t="shared" si="3519"/>
        <v>49</v>
      </c>
      <c r="IA215" s="11">
        <v>314</v>
      </c>
      <c r="IB215" s="12">
        <f t="shared" si="3451"/>
        <v>0.56175972927241957</v>
      </c>
      <c r="IC215" s="11">
        <v>18</v>
      </c>
      <c r="ID215" s="12">
        <f t="shared" si="3452"/>
        <v>5.4216867469879519E-2</v>
      </c>
      <c r="IE215" s="11"/>
      <c r="IF215" s="11"/>
      <c r="IG215" s="18"/>
      <c r="IH215" s="20"/>
      <c r="II215" s="10"/>
      <c r="IJ215" s="11"/>
      <c r="IK215" s="61">
        <f t="shared" si="3520"/>
        <v>591</v>
      </c>
      <c r="IL215" s="61">
        <f t="shared" si="3521"/>
        <v>48</v>
      </c>
      <c r="IM215" s="11">
        <v>323</v>
      </c>
      <c r="IN215" s="12">
        <f t="shared" si="3453"/>
        <v>0.59898477157360408</v>
      </c>
      <c r="IO215" s="11">
        <v>31</v>
      </c>
      <c r="IP215" s="12">
        <f t="shared" si="3454"/>
        <v>8.7570621468926552E-2</v>
      </c>
      <c r="IQ215" s="11"/>
      <c r="IR215" s="11"/>
      <c r="IS215" s="18"/>
      <c r="IT215" s="20"/>
      <c r="IU215" s="10"/>
      <c r="IV215" s="11"/>
      <c r="IW215" s="61">
        <f t="shared" si="3522"/>
        <v>0</v>
      </c>
      <c r="IX215" s="61">
        <f t="shared" si="3523"/>
        <v>0</v>
      </c>
      <c r="IY215" s="11"/>
      <c r="IZ215" s="12" t="e">
        <f t="shared" si="3455"/>
        <v>#DIV/0!</v>
      </c>
      <c r="JA215" s="11"/>
      <c r="JB215" s="12" t="e">
        <f t="shared" si="3456"/>
        <v>#DIV/0!</v>
      </c>
      <c r="JC215" s="11"/>
      <c r="JD215" s="11"/>
      <c r="JE215" s="18"/>
      <c r="JF215" s="20"/>
      <c r="JG215" s="10">
        <f t="shared" si="3457"/>
        <v>7</v>
      </c>
      <c r="JH215" s="14">
        <f t="shared" si="3458"/>
        <v>0</v>
      </c>
      <c r="JI215" s="373">
        <f t="shared" si="3459"/>
        <v>10852</v>
      </c>
      <c r="JJ215" s="11">
        <f t="shared" si="2847"/>
        <v>885</v>
      </c>
      <c r="JK215" s="11">
        <f t="shared" si="3460"/>
        <v>6183</v>
      </c>
      <c r="JL215" s="79">
        <f t="shared" si="3461"/>
        <v>0.56975672687062295</v>
      </c>
      <c r="JM215" s="15">
        <f t="shared" si="3462"/>
        <v>464</v>
      </c>
      <c r="JN215" s="12">
        <f t="shared" si="3463"/>
        <v>7.5044476791201686E-2</v>
      </c>
      <c r="JO215" s="16">
        <v>66.7</v>
      </c>
      <c r="JP215" s="17">
        <v>5823</v>
      </c>
      <c r="JQ215" s="16">
        <f t="shared" si="3380"/>
        <v>94.177583697234354</v>
      </c>
      <c r="JR215" s="16">
        <v>202</v>
      </c>
      <c r="JS215" s="369">
        <f t="shared" si="3155"/>
        <v>0.43534482758620691</v>
      </c>
      <c r="JT215" s="18"/>
      <c r="JU215" s="21"/>
      <c r="JV215" s="404">
        <f t="shared" si="3465"/>
        <v>0.55432984004412578</v>
      </c>
      <c r="JW215" s="401">
        <f t="shared" si="3466"/>
        <v>0.58001669913721121</v>
      </c>
      <c r="JX215" s="406">
        <f t="shared" si="3467"/>
        <v>0.5750068813652629</v>
      </c>
      <c r="JY215" s="743"/>
      <c r="JZ215" s="690"/>
      <c r="KA215" s="746"/>
      <c r="KB215" s="719"/>
      <c r="KC215" s="716"/>
      <c r="KD215" s="716"/>
      <c r="KE215" s="716"/>
      <c r="KF215" s="716"/>
      <c r="KG215" s="760"/>
      <c r="KH215" s="758"/>
      <c r="KI215" s="67">
        <f t="shared" si="3474"/>
        <v>3</v>
      </c>
      <c r="KJ215" s="430">
        <f t="shared" ref="KJ215" si="3531">KI215/KB216</f>
        <v>8.2553659878921296E-4</v>
      </c>
      <c r="KK215" s="67">
        <f t="shared" si="3476"/>
        <v>3</v>
      </c>
      <c r="KL215" s="425">
        <f t="shared" ref="KL215" si="3532">KK215/KD216</f>
        <v>8.3194675540765393E-4</v>
      </c>
      <c r="KM215" s="67">
        <f t="shared" si="3478"/>
        <v>1</v>
      </c>
      <c r="KN215" s="425">
        <f>KM215/KF216</f>
        <v>2.7480076944215443E-4</v>
      </c>
    </row>
    <row r="216" spans="1:300" ht="19.5" thickTop="1" x14ac:dyDescent="0.25">
      <c r="A216" s="734"/>
      <c r="B216" s="436">
        <f>+B215+1</f>
        <v>45761</v>
      </c>
      <c r="C216" s="10"/>
      <c r="D216" s="11"/>
      <c r="E216" s="61">
        <f t="shared" si="3480"/>
        <v>588</v>
      </c>
      <c r="F216" s="61">
        <f t="shared" si="3481"/>
        <v>49</v>
      </c>
      <c r="G216" s="11">
        <v>346</v>
      </c>
      <c r="H216" s="12">
        <f t="shared" si="3413"/>
        <v>0.641156462585034</v>
      </c>
      <c r="I216" s="11">
        <v>31</v>
      </c>
      <c r="J216" s="12">
        <f t="shared" si="3414"/>
        <v>8.2228116710875335E-2</v>
      </c>
      <c r="K216" s="13"/>
      <c r="L216" s="13"/>
      <c r="M216" s="25"/>
      <c r="N216" s="37"/>
      <c r="O216" s="10"/>
      <c r="P216" s="11"/>
      <c r="Q216" s="61">
        <f t="shared" si="3482"/>
        <v>592</v>
      </c>
      <c r="R216" s="61">
        <f t="shared" si="3483"/>
        <v>50</v>
      </c>
      <c r="S216" s="11">
        <v>315</v>
      </c>
      <c r="T216" s="12">
        <f t="shared" si="3415"/>
        <v>0.57432432432432434</v>
      </c>
      <c r="U216" s="11">
        <v>25</v>
      </c>
      <c r="V216" s="12">
        <f t="shared" si="3416"/>
        <v>7.3529411764705885E-2</v>
      </c>
      <c r="W216" s="13"/>
      <c r="X216" s="13"/>
      <c r="Y216" s="25"/>
      <c r="Z216" s="37"/>
      <c r="AA216" s="10">
        <v>1</v>
      </c>
      <c r="AB216" s="11"/>
      <c r="AC216" s="61">
        <f t="shared" si="3484"/>
        <v>588</v>
      </c>
      <c r="AD216" s="61">
        <f t="shared" si="3485"/>
        <v>50</v>
      </c>
      <c r="AE216" s="11">
        <v>322</v>
      </c>
      <c r="AF216" s="12">
        <f t="shared" si="3417"/>
        <v>0.58673469387755106</v>
      </c>
      <c r="AG216" s="11">
        <v>23</v>
      </c>
      <c r="AH216" s="12">
        <f t="shared" si="3418"/>
        <v>6.6666666666666666E-2</v>
      </c>
      <c r="AI216" s="13"/>
      <c r="AJ216" s="13"/>
      <c r="AK216" s="25"/>
      <c r="AL216" s="37"/>
      <c r="AM216" s="10"/>
      <c r="AN216" s="11"/>
      <c r="AO216" s="61">
        <f t="shared" si="3486"/>
        <v>100</v>
      </c>
      <c r="AP216" s="61">
        <f t="shared" si="3487"/>
        <v>10</v>
      </c>
      <c r="AQ216" s="11">
        <v>48</v>
      </c>
      <c r="AR216" s="12">
        <f t="shared" si="3419"/>
        <v>0.51</v>
      </c>
      <c r="AS216" s="11">
        <v>3</v>
      </c>
      <c r="AT216" s="12">
        <f t="shared" si="3420"/>
        <v>5.8823529411764705E-2</v>
      </c>
      <c r="AU216" s="13"/>
      <c r="AV216" s="13"/>
      <c r="AW216" s="25"/>
      <c r="AX216" s="37"/>
      <c r="AY216" s="10"/>
      <c r="AZ216" s="11"/>
      <c r="BA216" s="61">
        <f t="shared" si="3488"/>
        <v>585</v>
      </c>
      <c r="BB216" s="61">
        <f t="shared" si="3489"/>
        <v>50</v>
      </c>
      <c r="BC216" s="11">
        <v>350</v>
      </c>
      <c r="BD216" s="12">
        <f t="shared" si="3421"/>
        <v>0.64273504273504278</v>
      </c>
      <c r="BE216" s="11">
        <v>26</v>
      </c>
      <c r="BF216" s="12">
        <f t="shared" si="3422"/>
        <v>6.9148936170212769E-2</v>
      </c>
      <c r="BG216" s="13"/>
      <c r="BH216" s="13"/>
      <c r="BI216" s="25"/>
      <c r="BJ216" s="37"/>
      <c r="BK216" s="10">
        <v>1</v>
      </c>
      <c r="BL216" s="11"/>
      <c r="BM216" s="61">
        <f t="shared" si="3490"/>
        <v>586</v>
      </c>
      <c r="BN216" s="61">
        <f t="shared" si="3491"/>
        <v>49</v>
      </c>
      <c r="BO216" s="11">
        <v>327</v>
      </c>
      <c r="BP216" s="12">
        <f t="shared" si="3423"/>
        <v>0.57849829351535831</v>
      </c>
      <c r="BQ216" s="11">
        <v>12</v>
      </c>
      <c r="BR216" s="12">
        <f t="shared" si="3424"/>
        <v>3.5398230088495575E-2</v>
      </c>
      <c r="BS216" s="13"/>
      <c r="BT216" s="13"/>
      <c r="BU216" s="25"/>
      <c r="BV216" s="37"/>
      <c r="BW216" s="10"/>
      <c r="BX216" s="11"/>
      <c r="BY216" s="61">
        <f t="shared" si="3492"/>
        <v>585</v>
      </c>
      <c r="BZ216" s="61">
        <f t="shared" si="3493"/>
        <v>49</v>
      </c>
      <c r="CA216" s="11">
        <v>297</v>
      </c>
      <c r="CB216" s="12">
        <f t="shared" si="3425"/>
        <v>0.53504273504273503</v>
      </c>
      <c r="CC216" s="11">
        <v>16</v>
      </c>
      <c r="CD216" s="12">
        <f t="shared" si="3426"/>
        <v>5.1118210862619806E-2</v>
      </c>
      <c r="CE216" s="13"/>
      <c r="CF216" s="13"/>
      <c r="CG216" s="25"/>
      <c r="CH216" s="37"/>
      <c r="CI216" s="10">
        <v>2</v>
      </c>
      <c r="CJ216" s="11"/>
      <c r="CK216" s="61">
        <f t="shared" si="3494"/>
        <v>567</v>
      </c>
      <c r="CL216" s="61">
        <f t="shared" si="3495"/>
        <v>43</v>
      </c>
      <c r="CM216" s="11">
        <v>315</v>
      </c>
      <c r="CN216" s="12">
        <f t="shared" si="3427"/>
        <v>0.60317460317460314</v>
      </c>
      <c r="CO216" s="11">
        <v>27</v>
      </c>
      <c r="CP216" s="12">
        <f t="shared" si="3428"/>
        <v>7.8947368421052627E-2</v>
      </c>
      <c r="CQ216" s="13"/>
      <c r="CR216" s="13"/>
      <c r="CS216" s="25"/>
      <c r="CT216" s="37"/>
      <c r="CU216" s="10">
        <v>1</v>
      </c>
      <c r="CV216" s="11"/>
      <c r="CW216" s="61">
        <f t="shared" si="3496"/>
        <v>568</v>
      </c>
      <c r="CX216" s="61">
        <f t="shared" si="3497"/>
        <v>44</v>
      </c>
      <c r="CY216" s="11">
        <v>288</v>
      </c>
      <c r="CZ216" s="12">
        <f t="shared" si="3429"/>
        <v>0.55281690140845074</v>
      </c>
      <c r="DA216" s="11">
        <v>26</v>
      </c>
      <c r="DB216" s="12">
        <f t="shared" si="3430"/>
        <v>8.2802547770700632E-2</v>
      </c>
      <c r="DC216" s="13"/>
      <c r="DD216" s="13"/>
      <c r="DE216" s="25"/>
      <c r="DF216" s="37"/>
      <c r="DG216" s="10">
        <v>1</v>
      </c>
      <c r="DH216" s="11"/>
      <c r="DI216" s="61">
        <f t="shared" si="3498"/>
        <v>582</v>
      </c>
      <c r="DJ216" s="61">
        <f t="shared" si="3499"/>
        <v>45</v>
      </c>
      <c r="DK216" s="11">
        <v>336</v>
      </c>
      <c r="DL216" s="12">
        <f t="shared" si="3431"/>
        <v>0.62714776632302405</v>
      </c>
      <c r="DM216" s="11">
        <v>29</v>
      </c>
      <c r="DN216" s="12">
        <f t="shared" si="3432"/>
        <v>7.9452054794520555E-2</v>
      </c>
      <c r="DO216" s="13"/>
      <c r="DP216" s="13"/>
      <c r="DQ216" s="25"/>
      <c r="DR216" s="37"/>
      <c r="DS216" s="10"/>
      <c r="DT216" s="11"/>
      <c r="DU216" s="61">
        <f t="shared" si="3500"/>
        <v>135</v>
      </c>
      <c r="DV216" s="61">
        <f t="shared" si="3501"/>
        <v>11</v>
      </c>
      <c r="DW216" s="11">
        <v>47</v>
      </c>
      <c r="DX216" s="12">
        <f t="shared" si="3433"/>
        <v>0.40740740740740738</v>
      </c>
      <c r="DY216" s="11">
        <v>8</v>
      </c>
      <c r="DZ216" s="12">
        <f t="shared" si="3434"/>
        <v>0.14545454545454545</v>
      </c>
      <c r="EA216" s="13"/>
      <c r="EB216" s="13"/>
      <c r="EC216" s="25"/>
      <c r="ED216" s="37"/>
      <c r="EE216" s="10">
        <v>1</v>
      </c>
      <c r="EF216" s="11"/>
      <c r="EG216" s="61">
        <f t="shared" si="3502"/>
        <v>588</v>
      </c>
      <c r="EH216" s="61">
        <f t="shared" si="3503"/>
        <v>45</v>
      </c>
      <c r="EI216" s="11">
        <v>319</v>
      </c>
      <c r="EJ216" s="12">
        <f t="shared" si="3435"/>
        <v>0.59523809523809523</v>
      </c>
      <c r="EK216" s="11">
        <v>31</v>
      </c>
      <c r="EL216" s="12">
        <f t="shared" si="3436"/>
        <v>8.8571428571428565E-2</v>
      </c>
      <c r="EM216" s="13"/>
      <c r="EN216" s="13"/>
      <c r="EO216" s="25"/>
      <c r="EP216" s="37"/>
      <c r="EQ216" s="10"/>
      <c r="ER216" s="11"/>
      <c r="ES216" s="61">
        <f t="shared" si="3504"/>
        <v>577</v>
      </c>
      <c r="ET216" s="61">
        <f t="shared" si="3505"/>
        <v>44</v>
      </c>
      <c r="EU216" s="11">
        <v>298</v>
      </c>
      <c r="EV216" s="12">
        <f t="shared" si="3437"/>
        <v>0.55632582322357016</v>
      </c>
      <c r="EW216" s="11">
        <v>23</v>
      </c>
      <c r="EX216" s="12">
        <f t="shared" si="3438"/>
        <v>7.1651090342679122E-2</v>
      </c>
      <c r="EY216" s="13"/>
      <c r="EZ216" s="13"/>
      <c r="FA216" s="25"/>
      <c r="FB216" s="37"/>
      <c r="FC216" s="10"/>
      <c r="FD216" s="11"/>
      <c r="FE216" s="61">
        <f t="shared" si="3506"/>
        <v>571</v>
      </c>
      <c r="FF216" s="61">
        <f t="shared" si="3507"/>
        <v>44</v>
      </c>
      <c r="FG216" s="11">
        <v>305</v>
      </c>
      <c r="FH216" s="12">
        <f t="shared" si="3439"/>
        <v>0.56567425569176888</v>
      </c>
      <c r="FI216" s="11">
        <v>18</v>
      </c>
      <c r="FJ216" s="12">
        <f t="shared" si="3440"/>
        <v>5.5727554179566562E-2</v>
      </c>
      <c r="FK216" s="13"/>
      <c r="FL216" s="13"/>
      <c r="FM216" s="25"/>
      <c r="FN216" s="37"/>
      <c r="FO216" s="10"/>
      <c r="FP216" s="11"/>
      <c r="FQ216" s="61">
        <f t="shared" si="3508"/>
        <v>581</v>
      </c>
      <c r="FR216" s="61">
        <f t="shared" si="3509"/>
        <v>48</v>
      </c>
      <c r="FS216" s="11">
        <v>280</v>
      </c>
      <c r="FT216" s="12">
        <f t="shared" si="3441"/>
        <v>0.54733218588640276</v>
      </c>
      <c r="FU216" s="11">
        <v>38</v>
      </c>
      <c r="FV216" s="12">
        <f t="shared" si="3442"/>
        <v>0.11949685534591195</v>
      </c>
      <c r="FW216" s="13"/>
      <c r="FX216" s="13"/>
      <c r="FY216" s="25"/>
      <c r="FZ216" s="37"/>
      <c r="GA216" s="10"/>
      <c r="GB216" s="11"/>
      <c r="GC216" s="61">
        <f t="shared" si="3510"/>
        <v>585</v>
      </c>
      <c r="GD216" s="61">
        <f t="shared" si="3511"/>
        <v>49</v>
      </c>
      <c r="GE216" s="11">
        <v>335</v>
      </c>
      <c r="GF216" s="12">
        <f t="shared" si="3443"/>
        <v>0.60512820512820509</v>
      </c>
      <c r="GG216" s="11">
        <v>19</v>
      </c>
      <c r="GH216" s="12">
        <f t="shared" si="3444"/>
        <v>5.3672316384180789E-2</v>
      </c>
      <c r="GI216" s="13"/>
      <c r="GJ216" s="13"/>
      <c r="GK216" s="25"/>
      <c r="GL216" s="37"/>
      <c r="GM216" s="10"/>
      <c r="GN216" s="11"/>
      <c r="GO216" s="61">
        <f t="shared" si="3512"/>
        <v>593</v>
      </c>
      <c r="GP216" s="61">
        <f t="shared" si="3513"/>
        <v>49</v>
      </c>
      <c r="GQ216" s="11">
        <v>332</v>
      </c>
      <c r="GR216" s="12">
        <f t="shared" si="3445"/>
        <v>0.6003372681281619</v>
      </c>
      <c r="GS216" s="11">
        <v>24</v>
      </c>
      <c r="GT216" s="12">
        <f t="shared" si="3446"/>
        <v>6.741573033707865E-2</v>
      </c>
      <c r="GU216" s="13"/>
      <c r="GV216" s="13"/>
      <c r="GW216" s="25"/>
      <c r="GX216" s="37"/>
      <c r="GY216" s="10"/>
      <c r="GZ216" s="11"/>
      <c r="HA216" s="61">
        <f t="shared" si="3514"/>
        <v>97</v>
      </c>
      <c r="HB216" s="61">
        <f t="shared" si="3515"/>
        <v>9</v>
      </c>
      <c r="HC216" s="11">
        <v>32</v>
      </c>
      <c r="HD216" s="12">
        <f t="shared" si="3447"/>
        <v>0.38144329896907214</v>
      </c>
      <c r="HE216" s="11">
        <v>5</v>
      </c>
      <c r="HF216" s="12">
        <f t="shared" si="3448"/>
        <v>0.13513513513513514</v>
      </c>
      <c r="HG216" s="13"/>
      <c r="HH216" s="13"/>
      <c r="HI216" s="25"/>
      <c r="HJ216" s="37"/>
      <c r="HK216" s="10"/>
      <c r="HL216" s="11"/>
      <c r="HM216" s="61">
        <f t="shared" si="3516"/>
        <v>595</v>
      </c>
      <c r="HN216" s="61">
        <f t="shared" si="3517"/>
        <v>50</v>
      </c>
      <c r="HO216" s="11">
        <v>332</v>
      </c>
      <c r="HP216" s="12">
        <f t="shared" si="3449"/>
        <v>0.60168067226890753</v>
      </c>
      <c r="HQ216" s="11">
        <v>26</v>
      </c>
      <c r="HR216" s="12">
        <f t="shared" si="3450"/>
        <v>7.2625698324022353E-2</v>
      </c>
      <c r="HS216" s="13"/>
      <c r="HT216" s="13"/>
      <c r="HU216" s="25"/>
      <c r="HV216" s="37"/>
      <c r="HW216" s="10">
        <v>1</v>
      </c>
      <c r="HX216" s="11"/>
      <c r="HY216" s="61">
        <f t="shared" si="3518"/>
        <v>590</v>
      </c>
      <c r="HZ216" s="61">
        <f t="shared" si="3519"/>
        <v>49</v>
      </c>
      <c r="IA216" s="11">
        <v>331</v>
      </c>
      <c r="IB216" s="12">
        <f t="shared" si="3451"/>
        <v>0.61525423728813555</v>
      </c>
      <c r="IC216" s="11">
        <v>32</v>
      </c>
      <c r="ID216" s="12">
        <f t="shared" si="3452"/>
        <v>8.8154269972451793E-2</v>
      </c>
      <c r="IE216" s="13"/>
      <c r="IF216" s="13"/>
      <c r="IG216" s="25"/>
      <c r="IH216" s="37"/>
      <c r="II216" s="10">
        <v>1</v>
      </c>
      <c r="IJ216" s="11"/>
      <c r="IK216" s="61">
        <f t="shared" si="3520"/>
        <v>590</v>
      </c>
      <c r="IL216" s="61">
        <f t="shared" si="3521"/>
        <v>48</v>
      </c>
      <c r="IM216" s="11">
        <v>338</v>
      </c>
      <c r="IN216" s="12">
        <f t="shared" si="3453"/>
        <v>0.61694915254237293</v>
      </c>
      <c r="IO216" s="11">
        <v>26</v>
      </c>
      <c r="IP216" s="12">
        <f t="shared" si="3454"/>
        <v>7.1428571428571425E-2</v>
      </c>
      <c r="IQ216" s="13"/>
      <c r="IR216" s="13"/>
      <c r="IS216" s="25"/>
      <c r="IT216" s="37"/>
      <c r="IU216" s="10"/>
      <c r="IV216" s="11"/>
      <c r="IW216" s="61">
        <f t="shared" si="3522"/>
        <v>0</v>
      </c>
      <c r="IX216" s="61">
        <f t="shared" si="3523"/>
        <v>0</v>
      </c>
      <c r="IY216" s="11"/>
      <c r="IZ216" s="12" t="e">
        <f t="shared" si="3455"/>
        <v>#DIV/0!</v>
      </c>
      <c r="JA216" s="11"/>
      <c r="JB216" s="12" t="e">
        <f t="shared" si="3456"/>
        <v>#DIV/0!</v>
      </c>
      <c r="JC216" s="13"/>
      <c r="JD216" s="13"/>
      <c r="JE216" s="25"/>
      <c r="JF216" s="37"/>
      <c r="JG216" s="10">
        <f t="shared" si="3457"/>
        <v>9</v>
      </c>
      <c r="JH216" s="14">
        <f t="shared" si="3458"/>
        <v>0</v>
      </c>
      <c r="JI216" s="373">
        <f t="shared" si="3459"/>
        <v>10843</v>
      </c>
      <c r="JJ216" s="11">
        <f t="shared" si="2847"/>
        <v>885</v>
      </c>
      <c r="JK216" s="11">
        <f t="shared" si="3460"/>
        <v>6361</v>
      </c>
      <c r="JL216" s="79">
        <f t="shared" si="3461"/>
        <v>0.58664576224292175</v>
      </c>
      <c r="JM216" s="15">
        <f t="shared" si="3462"/>
        <v>468</v>
      </c>
      <c r="JN216" s="12">
        <f t="shared" si="3463"/>
        <v>7.3573337525546303E-2</v>
      </c>
      <c r="JO216" s="16">
        <v>66.7</v>
      </c>
      <c r="JP216" s="17">
        <v>5976</v>
      </c>
      <c r="JQ216" s="16">
        <f t="shared" si="3380"/>
        <v>93.947492532620657</v>
      </c>
      <c r="JR216" s="16">
        <v>226</v>
      </c>
      <c r="JS216" s="369">
        <f t="shared" si="3155"/>
        <v>0.48290598290598291</v>
      </c>
      <c r="JT216" s="23"/>
      <c r="JU216" s="399"/>
      <c r="JV216" s="404">
        <f t="shared" si="3465"/>
        <v>0.5907836644591612</v>
      </c>
      <c r="JW216" s="401">
        <f t="shared" si="3466"/>
        <v>0.57692307692307687</v>
      </c>
      <c r="JX216" s="406">
        <f t="shared" si="3467"/>
        <v>0.59212338198843295</v>
      </c>
      <c r="JY216" s="743"/>
      <c r="JZ216" s="690"/>
      <c r="KA216" s="746"/>
      <c r="KB216" s="718">
        <f t="shared" ref="KB216" si="3533">SUM(E209,Q209,AC209,AO209,BA209,BM209,BY209)</f>
        <v>3634</v>
      </c>
      <c r="KC216" s="714"/>
      <c r="KD216" s="714">
        <f t="shared" ref="KD216" si="3534">SUM(CK209,CW209,DI209,DU209,EG209,ES209,FE209)</f>
        <v>3606</v>
      </c>
      <c r="KE216" s="714"/>
      <c r="KF216" s="714">
        <f t="shared" ref="KF216" si="3535">SUM(FQ209,GC209,GO209,HA209,HM209,HY209,IK209)</f>
        <v>3639</v>
      </c>
      <c r="KG216" s="759"/>
      <c r="KH216" s="761" t="s">
        <v>65</v>
      </c>
      <c r="KI216" s="67">
        <f t="shared" si="3474"/>
        <v>2</v>
      </c>
      <c r="KJ216" s="430">
        <f t="shared" ref="KJ216" si="3536">KI216/KB216</f>
        <v>5.5035773252614197E-4</v>
      </c>
      <c r="KK216" s="67">
        <f t="shared" si="3476"/>
        <v>5</v>
      </c>
      <c r="KL216" s="425">
        <f t="shared" ref="KL216" si="3537">KK216/KD216</f>
        <v>1.3865779256794233E-3</v>
      </c>
      <c r="KM216" s="67">
        <f t="shared" si="3478"/>
        <v>2</v>
      </c>
      <c r="KN216" s="425">
        <f>KM216/KF216</f>
        <v>5.4960153888430885E-4</v>
      </c>
    </row>
    <row r="217" spans="1:300" ht="19.5" thickBot="1" x14ac:dyDescent="0.3">
      <c r="A217" s="734"/>
      <c r="B217" s="436">
        <f t="shared" si="3479"/>
        <v>45762</v>
      </c>
      <c r="C217" s="10"/>
      <c r="D217" s="11"/>
      <c r="E217" s="61">
        <f t="shared" si="3480"/>
        <v>588</v>
      </c>
      <c r="F217" s="61">
        <f t="shared" si="3481"/>
        <v>49</v>
      </c>
      <c r="G217" s="11">
        <v>322</v>
      </c>
      <c r="H217" s="12">
        <f t="shared" si="3413"/>
        <v>0.57823129251700678</v>
      </c>
      <c r="I217" s="11">
        <v>18</v>
      </c>
      <c r="J217" s="12">
        <f t="shared" si="3414"/>
        <v>5.2941176470588235E-2</v>
      </c>
      <c r="K217" s="13"/>
      <c r="L217" s="11"/>
      <c r="M217" s="25"/>
      <c r="N217" s="37"/>
      <c r="O217" s="10"/>
      <c r="P217" s="11"/>
      <c r="Q217" s="61">
        <f t="shared" si="3482"/>
        <v>592</v>
      </c>
      <c r="R217" s="61">
        <f t="shared" si="3483"/>
        <v>50</v>
      </c>
      <c r="S217" s="11">
        <v>320</v>
      </c>
      <c r="T217" s="12">
        <f t="shared" si="3415"/>
        <v>0.58445945945945943</v>
      </c>
      <c r="U217" s="11">
        <v>26</v>
      </c>
      <c r="V217" s="12">
        <f t="shared" si="3416"/>
        <v>7.5144508670520235E-2</v>
      </c>
      <c r="W217" s="13"/>
      <c r="X217" s="11"/>
      <c r="Y217" s="25"/>
      <c r="Z217" s="37"/>
      <c r="AA217" s="10"/>
      <c r="AB217" s="11"/>
      <c r="AC217" s="61">
        <f t="shared" si="3484"/>
        <v>588</v>
      </c>
      <c r="AD217" s="61">
        <f t="shared" si="3485"/>
        <v>50</v>
      </c>
      <c r="AE217" s="11">
        <v>320</v>
      </c>
      <c r="AF217" s="12">
        <f t="shared" si="3417"/>
        <v>0.59693877551020413</v>
      </c>
      <c r="AG217" s="11">
        <v>31</v>
      </c>
      <c r="AH217" s="12">
        <f t="shared" si="3418"/>
        <v>8.8319088319088315E-2</v>
      </c>
      <c r="AI217" s="13"/>
      <c r="AJ217" s="11"/>
      <c r="AK217" s="25"/>
      <c r="AL217" s="37"/>
      <c r="AM217" s="10"/>
      <c r="AN217" s="11"/>
      <c r="AO217" s="61">
        <f t="shared" si="3486"/>
        <v>100</v>
      </c>
      <c r="AP217" s="61">
        <f t="shared" si="3487"/>
        <v>10</v>
      </c>
      <c r="AQ217" s="11">
        <v>58</v>
      </c>
      <c r="AR217" s="12">
        <f t="shared" si="3419"/>
        <v>0.66</v>
      </c>
      <c r="AS217" s="11">
        <v>8</v>
      </c>
      <c r="AT217" s="12">
        <f t="shared" si="3420"/>
        <v>0.12121212121212122</v>
      </c>
      <c r="AU217" s="13"/>
      <c r="AV217" s="11"/>
      <c r="AW217" s="25"/>
      <c r="AX217" s="37"/>
      <c r="AY217" s="10"/>
      <c r="AZ217" s="11"/>
      <c r="BA217" s="61">
        <f t="shared" si="3488"/>
        <v>585</v>
      </c>
      <c r="BB217" s="61">
        <f t="shared" si="3489"/>
        <v>50</v>
      </c>
      <c r="BC217" s="11">
        <v>314</v>
      </c>
      <c r="BD217" s="12">
        <f t="shared" si="3421"/>
        <v>0.57606837606837602</v>
      </c>
      <c r="BE217" s="11">
        <v>23</v>
      </c>
      <c r="BF217" s="12">
        <f t="shared" si="3422"/>
        <v>6.8249258160237386E-2</v>
      </c>
      <c r="BG217" s="13"/>
      <c r="BH217" s="11"/>
      <c r="BI217" s="25"/>
      <c r="BJ217" s="37"/>
      <c r="BK217" s="10"/>
      <c r="BL217" s="11"/>
      <c r="BM217" s="61">
        <f t="shared" si="3490"/>
        <v>586</v>
      </c>
      <c r="BN217" s="61">
        <f t="shared" si="3491"/>
        <v>49</v>
      </c>
      <c r="BO217" s="11">
        <v>301</v>
      </c>
      <c r="BP217" s="12">
        <f t="shared" si="3423"/>
        <v>0.53412969283276446</v>
      </c>
      <c r="BQ217" s="11">
        <v>12</v>
      </c>
      <c r="BR217" s="12">
        <f t="shared" si="3424"/>
        <v>3.8338658146964855E-2</v>
      </c>
      <c r="BS217" s="13"/>
      <c r="BT217" s="11"/>
      <c r="BU217" s="25"/>
      <c r="BV217" s="37"/>
      <c r="BW217" s="10"/>
      <c r="BX217" s="11"/>
      <c r="BY217" s="61">
        <f t="shared" si="3492"/>
        <v>585</v>
      </c>
      <c r="BZ217" s="61">
        <f t="shared" si="3493"/>
        <v>49</v>
      </c>
      <c r="CA217" s="11">
        <v>299</v>
      </c>
      <c r="CB217" s="12">
        <f t="shared" si="3425"/>
        <v>0.5658119658119658</v>
      </c>
      <c r="CC217" s="11">
        <v>32</v>
      </c>
      <c r="CD217" s="12">
        <f t="shared" si="3426"/>
        <v>9.6676737160120846E-2</v>
      </c>
      <c r="CE217" s="13"/>
      <c r="CF217" s="11"/>
      <c r="CG217" s="25"/>
      <c r="CH217" s="37"/>
      <c r="CI217" s="10"/>
      <c r="CJ217" s="11"/>
      <c r="CK217" s="61">
        <f t="shared" si="3494"/>
        <v>567</v>
      </c>
      <c r="CL217" s="61">
        <f t="shared" si="3495"/>
        <v>43</v>
      </c>
      <c r="CM217" s="11">
        <v>304</v>
      </c>
      <c r="CN217" s="12">
        <f t="shared" si="3427"/>
        <v>0.57495590828924159</v>
      </c>
      <c r="CO217" s="11">
        <v>22</v>
      </c>
      <c r="CP217" s="12">
        <f t="shared" si="3428"/>
        <v>6.7484662576687116E-2</v>
      </c>
      <c r="CQ217" s="13"/>
      <c r="CR217" s="11"/>
      <c r="CS217" s="25"/>
      <c r="CT217" s="37"/>
      <c r="CU217" s="10"/>
      <c r="CV217" s="11"/>
      <c r="CW217" s="61">
        <f t="shared" si="3496"/>
        <v>568</v>
      </c>
      <c r="CX217" s="61">
        <f t="shared" si="3497"/>
        <v>44</v>
      </c>
      <c r="CY217" s="11">
        <v>298</v>
      </c>
      <c r="CZ217" s="12">
        <f t="shared" si="3429"/>
        <v>0.573943661971831</v>
      </c>
      <c r="DA217" s="11">
        <v>28</v>
      </c>
      <c r="DB217" s="12">
        <f t="shared" si="3430"/>
        <v>8.5889570552147243E-2</v>
      </c>
      <c r="DC217" s="13"/>
      <c r="DD217" s="11"/>
      <c r="DE217" s="25"/>
      <c r="DF217" s="37"/>
      <c r="DG217" s="10"/>
      <c r="DH217" s="11"/>
      <c r="DI217" s="61">
        <f t="shared" si="3498"/>
        <v>582</v>
      </c>
      <c r="DJ217" s="61">
        <f t="shared" si="3499"/>
        <v>45</v>
      </c>
      <c r="DK217" s="11">
        <v>323</v>
      </c>
      <c r="DL217" s="12">
        <f t="shared" si="3431"/>
        <v>0.5893470790378007</v>
      </c>
      <c r="DM217" s="11">
        <v>20</v>
      </c>
      <c r="DN217" s="12">
        <f t="shared" si="3432"/>
        <v>5.8309037900874633E-2</v>
      </c>
      <c r="DO217" s="13"/>
      <c r="DP217" s="11"/>
      <c r="DQ217" s="25"/>
      <c r="DR217" s="37"/>
      <c r="DS217" s="10">
        <v>2</v>
      </c>
      <c r="DT217" s="11"/>
      <c r="DU217" s="61">
        <f t="shared" si="3500"/>
        <v>133</v>
      </c>
      <c r="DV217" s="61">
        <f t="shared" si="3501"/>
        <v>11</v>
      </c>
      <c r="DW217" s="11">
        <v>50</v>
      </c>
      <c r="DX217" s="12">
        <f t="shared" si="3433"/>
        <v>0.43609022556390975</v>
      </c>
      <c r="DY217" s="11">
        <v>8</v>
      </c>
      <c r="DZ217" s="12">
        <f t="shared" si="3434"/>
        <v>0.13793103448275862</v>
      </c>
      <c r="EA217" s="13"/>
      <c r="EB217" s="11"/>
      <c r="EC217" s="25"/>
      <c r="ED217" s="37"/>
      <c r="EE217" s="10"/>
      <c r="EF217" s="11"/>
      <c r="EG217" s="61">
        <f t="shared" si="3502"/>
        <v>588</v>
      </c>
      <c r="EH217" s="61">
        <f t="shared" si="3503"/>
        <v>45</v>
      </c>
      <c r="EI217" s="11">
        <v>314</v>
      </c>
      <c r="EJ217" s="12">
        <f t="shared" si="3435"/>
        <v>0.55952380952380953</v>
      </c>
      <c r="EK217" s="11">
        <v>15</v>
      </c>
      <c r="EL217" s="12">
        <f t="shared" si="3436"/>
        <v>4.5592705167173252E-2</v>
      </c>
      <c r="EM217" s="13"/>
      <c r="EN217" s="11"/>
      <c r="EO217" s="25"/>
      <c r="EP217" s="37"/>
      <c r="EQ217" s="10"/>
      <c r="ER217" s="11"/>
      <c r="ES217" s="61">
        <f t="shared" si="3504"/>
        <v>577</v>
      </c>
      <c r="ET217" s="61">
        <f t="shared" si="3505"/>
        <v>44</v>
      </c>
      <c r="EU217" s="11">
        <v>303</v>
      </c>
      <c r="EV217" s="12">
        <f t="shared" si="3437"/>
        <v>0.54592720970537256</v>
      </c>
      <c r="EW217" s="11">
        <v>12</v>
      </c>
      <c r="EX217" s="12">
        <f t="shared" si="3438"/>
        <v>3.8095238095238099E-2</v>
      </c>
      <c r="EY217" s="13"/>
      <c r="EZ217" s="11"/>
      <c r="FA217" s="25"/>
      <c r="FB217" s="37"/>
      <c r="FC217" s="10"/>
      <c r="FD217" s="11"/>
      <c r="FE217" s="61">
        <f t="shared" si="3506"/>
        <v>571</v>
      </c>
      <c r="FF217" s="61">
        <f t="shared" si="3507"/>
        <v>44</v>
      </c>
      <c r="FG217" s="11">
        <v>336</v>
      </c>
      <c r="FH217" s="12">
        <f t="shared" si="3439"/>
        <v>0.6112084063047285</v>
      </c>
      <c r="FI217" s="11">
        <v>13</v>
      </c>
      <c r="FJ217" s="12">
        <f t="shared" si="3440"/>
        <v>3.7249283667621778E-2</v>
      </c>
      <c r="FK217" s="13"/>
      <c r="FL217" s="11"/>
      <c r="FM217" s="25"/>
      <c r="FN217" s="37"/>
      <c r="FO217" s="10"/>
      <c r="FP217" s="11"/>
      <c r="FQ217" s="61">
        <f t="shared" si="3508"/>
        <v>581</v>
      </c>
      <c r="FR217" s="61">
        <f t="shared" si="3509"/>
        <v>48</v>
      </c>
      <c r="FS217" s="11">
        <v>303</v>
      </c>
      <c r="FT217" s="12">
        <f t="shared" si="3441"/>
        <v>0.576592082616179</v>
      </c>
      <c r="FU217" s="11">
        <v>32</v>
      </c>
      <c r="FV217" s="12">
        <f t="shared" si="3442"/>
        <v>9.5522388059701493E-2</v>
      </c>
      <c r="FW217" s="13"/>
      <c r="FX217" s="11"/>
      <c r="FY217" s="25"/>
      <c r="FZ217" s="37"/>
      <c r="GA217" s="10">
        <v>1</v>
      </c>
      <c r="GB217" s="11">
        <v>1</v>
      </c>
      <c r="GC217" s="61">
        <f t="shared" si="3510"/>
        <v>584</v>
      </c>
      <c r="GD217" s="61">
        <f t="shared" si="3511"/>
        <v>48</v>
      </c>
      <c r="GE217" s="11">
        <v>325</v>
      </c>
      <c r="GF217" s="12">
        <f t="shared" si="3443"/>
        <v>0.59246575342465757</v>
      </c>
      <c r="GG217" s="11">
        <v>21</v>
      </c>
      <c r="GH217" s="12">
        <f t="shared" si="3444"/>
        <v>6.0693641618497107E-2</v>
      </c>
      <c r="GI217" s="13"/>
      <c r="GJ217" s="11"/>
      <c r="GK217" s="25"/>
      <c r="GL217" s="37"/>
      <c r="GM217" s="10">
        <v>1</v>
      </c>
      <c r="GN217" s="11"/>
      <c r="GO217" s="61">
        <f t="shared" si="3512"/>
        <v>592</v>
      </c>
      <c r="GP217" s="61">
        <f t="shared" si="3513"/>
        <v>49</v>
      </c>
      <c r="GQ217" s="11">
        <v>331</v>
      </c>
      <c r="GR217" s="12">
        <f t="shared" si="3445"/>
        <v>0.60135135135135132</v>
      </c>
      <c r="GS217" s="11">
        <v>25</v>
      </c>
      <c r="GT217" s="12">
        <f t="shared" si="3446"/>
        <v>7.02247191011236E-2</v>
      </c>
      <c r="GU217" s="13"/>
      <c r="GV217" s="11"/>
      <c r="GW217" s="25"/>
      <c r="GX217" s="37"/>
      <c r="GY217" s="10">
        <v>2</v>
      </c>
      <c r="GZ217" s="11"/>
      <c r="HA217" s="61">
        <f t="shared" si="3514"/>
        <v>95</v>
      </c>
      <c r="HB217" s="61">
        <f t="shared" si="3515"/>
        <v>9</v>
      </c>
      <c r="HC217" s="11">
        <v>55</v>
      </c>
      <c r="HD217" s="12">
        <f t="shared" si="3447"/>
        <v>0.71578947368421053</v>
      </c>
      <c r="HE217" s="11">
        <v>13</v>
      </c>
      <c r="HF217" s="12">
        <f t="shared" si="3448"/>
        <v>0.19117647058823528</v>
      </c>
      <c r="HG217" s="13"/>
      <c r="HH217" s="11"/>
      <c r="HI217" s="25"/>
      <c r="HJ217" s="37"/>
      <c r="HK217" s="10"/>
      <c r="HL217" s="11"/>
      <c r="HM217" s="61">
        <f t="shared" si="3516"/>
        <v>595</v>
      </c>
      <c r="HN217" s="61">
        <f t="shared" si="3517"/>
        <v>50</v>
      </c>
      <c r="HO217" s="11">
        <v>320</v>
      </c>
      <c r="HP217" s="12">
        <f t="shared" si="3449"/>
        <v>0.59159663865546219</v>
      </c>
      <c r="HQ217" s="11">
        <v>32</v>
      </c>
      <c r="HR217" s="12">
        <f t="shared" si="3450"/>
        <v>9.0909090909090912E-2</v>
      </c>
      <c r="HS217" s="13"/>
      <c r="HT217" s="11"/>
      <c r="HU217" s="25"/>
      <c r="HV217" s="37"/>
      <c r="HW217" s="10"/>
      <c r="HX217" s="11"/>
      <c r="HY217" s="61">
        <f t="shared" si="3518"/>
        <v>590</v>
      </c>
      <c r="HZ217" s="61">
        <f t="shared" si="3519"/>
        <v>49</v>
      </c>
      <c r="IA217" s="11">
        <v>310</v>
      </c>
      <c r="IB217" s="12">
        <f t="shared" si="3451"/>
        <v>0.56610169491525419</v>
      </c>
      <c r="IC217" s="11">
        <v>24</v>
      </c>
      <c r="ID217" s="12">
        <f t="shared" si="3452"/>
        <v>7.1856287425149698E-2</v>
      </c>
      <c r="IE217" s="13"/>
      <c r="IF217" s="11"/>
      <c r="IG217" s="25"/>
      <c r="IH217" s="37"/>
      <c r="II217" s="10"/>
      <c r="IJ217" s="11"/>
      <c r="IK217" s="61">
        <f t="shared" si="3520"/>
        <v>590</v>
      </c>
      <c r="IL217" s="61">
        <f t="shared" si="3521"/>
        <v>48</v>
      </c>
      <c r="IM217" s="11">
        <v>339</v>
      </c>
      <c r="IN217" s="12">
        <f t="shared" si="3453"/>
        <v>0.63389830508474576</v>
      </c>
      <c r="IO217" s="11">
        <v>35</v>
      </c>
      <c r="IP217" s="12">
        <f t="shared" si="3454"/>
        <v>9.3582887700534759E-2</v>
      </c>
      <c r="IQ217" s="13"/>
      <c r="IR217" s="11"/>
      <c r="IS217" s="25"/>
      <c r="IT217" s="37"/>
      <c r="IU217" s="10"/>
      <c r="IV217" s="11"/>
      <c r="IW217" s="61">
        <f t="shared" si="3522"/>
        <v>0</v>
      </c>
      <c r="IX217" s="61">
        <f t="shared" si="3523"/>
        <v>0</v>
      </c>
      <c r="IY217" s="11"/>
      <c r="IZ217" s="12" t="e">
        <f t="shared" si="3455"/>
        <v>#DIV/0!</v>
      </c>
      <c r="JA217" s="11"/>
      <c r="JB217" s="12" t="e">
        <f t="shared" si="3456"/>
        <v>#DIV/0!</v>
      </c>
      <c r="JC217" s="13"/>
      <c r="JD217" s="11"/>
      <c r="JE217" s="25"/>
      <c r="JF217" s="37"/>
      <c r="JG217" s="10">
        <f t="shared" si="3457"/>
        <v>6</v>
      </c>
      <c r="JH217" s="14">
        <f t="shared" si="3458"/>
        <v>1</v>
      </c>
      <c r="JI217" s="373">
        <f t="shared" si="3459"/>
        <v>10837</v>
      </c>
      <c r="JJ217" s="11">
        <f t="shared" si="2847"/>
        <v>884</v>
      </c>
      <c r="JK217" s="11">
        <f t="shared" si="3460"/>
        <v>6295</v>
      </c>
      <c r="JL217" s="79">
        <f t="shared" si="3461"/>
        <v>0.58088031743102331</v>
      </c>
      <c r="JM217" s="15">
        <f t="shared" si="3462"/>
        <v>450</v>
      </c>
      <c r="JN217" s="12">
        <f t="shared" si="3463"/>
        <v>7.1485305798252588E-2</v>
      </c>
      <c r="JO217" s="16">
        <v>66.7</v>
      </c>
      <c r="JP217" s="17">
        <v>6001</v>
      </c>
      <c r="JQ217" s="16">
        <f t="shared" si="3380"/>
        <v>95.329626687847508</v>
      </c>
      <c r="JR217" s="16">
        <v>229</v>
      </c>
      <c r="JS217" s="369">
        <f t="shared" si="3155"/>
        <v>0.50888888888888884</v>
      </c>
      <c r="JT217" s="23"/>
      <c r="JU217" s="399"/>
      <c r="JV217" s="404">
        <f t="shared" si="3465"/>
        <v>0.57505518763796915</v>
      </c>
      <c r="JW217" s="401">
        <f t="shared" si="3466"/>
        <v>0.57055214723926384</v>
      </c>
      <c r="JX217" s="406">
        <f t="shared" si="3467"/>
        <v>0.59691204852495172</v>
      </c>
      <c r="JY217" s="743"/>
      <c r="JZ217" s="690"/>
      <c r="KA217" s="746"/>
      <c r="KB217" s="719"/>
      <c r="KC217" s="716"/>
      <c r="KD217" s="716"/>
      <c r="KE217" s="716"/>
      <c r="KF217" s="716"/>
      <c r="KG217" s="760"/>
      <c r="KH217" s="758"/>
      <c r="KI217" s="67">
        <f t="shared" si="3474"/>
        <v>0</v>
      </c>
      <c r="KJ217" s="430">
        <f t="shared" ref="KJ217" si="3538">KI217/KB216</f>
        <v>0</v>
      </c>
      <c r="KK217" s="67">
        <f t="shared" si="3476"/>
        <v>2</v>
      </c>
      <c r="KL217" s="425">
        <f t="shared" ref="KL217" si="3539">KK217/KD216</f>
        <v>5.5463117027176932E-4</v>
      </c>
      <c r="KM217" s="67">
        <f t="shared" si="3478"/>
        <v>4</v>
      </c>
      <c r="KN217" s="425">
        <f>KM217/KF216</f>
        <v>1.0992030777686177E-3</v>
      </c>
    </row>
    <row r="218" spans="1:300" ht="20.25" thickTop="1" thickBot="1" x14ac:dyDescent="0.3">
      <c r="A218" s="734"/>
      <c r="B218" s="436">
        <f t="shared" si="3479"/>
        <v>45763</v>
      </c>
      <c r="C218" s="10"/>
      <c r="D218" s="11"/>
      <c r="E218" s="61">
        <f t="shared" si="3480"/>
        <v>588</v>
      </c>
      <c r="F218" s="61">
        <f t="shared" si="3481"/>
        <v>49</v>
      </c>
      <c r="G218" s="11">
        <v>298</v>
      </c>
      <c r="H218" s="12">
        <f t="shared" si="3413"/>
        <v>0.55782312925170063</v>
      </c>
      <c r="I218" s="11">
        <v>30</v>
      </c>
      <c r="J218" s="12">
        <f t="shared" si="3414"/>
        <v>9.1463414634146339E-2</v>
      </c>
      <c r="K218" s="13"/>
      <c r="L218" s="11"/>
      <c r="M218" s="38"/>
      <c r="N218" s="39"/>
      <c r="O218" s="10">
        <v>2</v>
      </c>
      <c r="P218" s="11"/>
      <c r="Q218" s="61">
        <f t="shared" si="3482"/>
        <v>590</v>
      </c>
      <c r="R218" s="61">
        <f t="shared" si="3483"/>
        <v>50</v>
      </c>
      <c r="S218" s="11">
        <v>283</v>
      </c>
      <c r="T218" s="12">
        <f t="shared" si="3415"/>
        <v>0.53389830508474578</v>
      </c>
      <c r="U218" s="11">
        <v>32</v>
      </c>
      <c r="V218" s="12">
        <f t="shared" si="3416"/>
        <v>0.10158730158730159</v>
      </c>
      <c r="W218" s="13"/>
      <c r="X218" s="11"/>
      <c r="Y218" s="38"/>
      <c r="Z218" s="39"/>
      <c r="AA218" s="10"/>
      <c r="AB218" s="11"/>
      <c r="AC218" s="61">
        <f t="shared" si="3484"/>
        <v>588</v>
      </c>
      <c r="AD218" s="61">
        <f t="shared" si="3485"/>
        <v>50</v>
      </c>
      <c r="AE218" s="11">
        <v>313</v>
      </c>
      <c r="AF218" s="12">
        <f t="shared" si="3417"/>
        <v>0.58843537414965985</v>
      </c>
      <c r="AG218" s="11">
        <v>33</v>
      </c>
      <c r="AH218" s="12">
        <f t="shared" si="3418"/>
        <v>9.5375722543352595E-2</v>
      </c>
      <c r="AI218" s="13"/>
      <c r="AJ218" s="11"/>
      <c r="AK218" s="38"/>
      <c r="AL218" s="39"/>
      <c r="AM218" s="10">
        <v>1</v>
      </c>
      <c r="AN218" s="11"/>
      <c r="AO218" s="61">
        <f t="shared" si="3486"/>
        <v>99</v>
      </c>
      <c r="AP218" s="61">
        <f t="shared" si="3487"/>
        <v>10</v>
      </c>
      <c r="AQ218" s="11">
        <v>41</v>
      </c>
      <c r="AR218" s="12">
        <f t="shared" si="3419"/>
        <v>0.46464646464646464</v>
      </c>
      <c r="AS218" s="11">
        <v>5</v>
      </c>
      <c r="AT218" s="12">
        <f t="shared" si="3420"/>
        <v>0.10869565217391304</v>
      </c>
      <c r="AU218" s="13"/>
      <c r="AV218" s="11"/>
      <c r="AW218" s="38"/>
      <c r="AX218" s="39"/>
      <c r="AY218" s="10">
        <v>1</v>
      </c>
      <c r="AZ218" s="11"/>
      <c r="BA218" s="61">
        <f t="shared" si="3488"/>
        <v>584</v>
      </c>
      <c r="BB218" s="61">
        <f t="shared" si="3489"/>
        <v>50</v>
      </c>
      <c r="BC218" s="11">
        <v>300</v>
      </c>
      <c r="BD218" s="12">
        <f t="shared" si="3421"/>
        <v>0.5428082191780822</v>
      </c>
      <c r="BE218" s="11">
        <v>17</v>
      </c>
      <c r="BF218" s="12">
        <f t="shared" si="3422"/>
        <v>5.362776025236593E-2</v>
      </c>
      <c r="BG218" s="13"/>
      <c r="BH218" s="11"/>
      <c r="BI218" s="38"/>
      <c r="BJ218" s="39"/>
      <c r="BK218" s="10"/>
      <c r="BL218" s="11"/>
      <c r="BM218" s="61">
        <f t="shared" si="3490"/>
        <v>586</v>
      </c>
      <c r="BN218" s="61">
        <f t="shared" si="3491"/>
        <v>49</v>
      </c>
      <c r="BO218" s="11">
        <v>286</v>
      </c>
      <c r="BP218" s="12">
        <f t="shared" si="3423"/>
        <v>0.51877133105802042</v>
      </c>
      <c r="BQ218" s="11">
        <v>18</v>
      </c>
      <c r="BR218" s="12">
        <f t="shared" si="3424"/>
        <v>5.921052631578947E-2</v>
      </c>
      <c r="BS218" s="13"/>
      <c r="BT218" s="11"/>
      <c r="BU218" s="38"/>
      <c r="BV218" s="39"/>
      <c r="BW218" s="10">
        <v>1</v>
      </c>
      <c r="BX218" s="11"/>
      <c r="BY218" s="61">
        <f t="shared" si="3492"/>
        <v>584</v>
      </c>
      <c r="BZ218" s="61">
        <f t="shared" si="3493"/>
        <v>49</v>
      </c>
      <c r="CA218" s="11">
        <v>290</v>
      </c>
      <c r="CB218" s="12">
        <f t="shared" si="3425"/>
        <v>0.54623287671232879</v>
      </c>
      <c r="CC218" s="11">
        <v>29</v>
      </c>
      <c r="CD218" s="12">
        <f t="shared" si="3426"/>
        <v>9.0909090909090912E-2</v>
      </c>
      <c r="CE218" s="13"/>
      <c r="CF218" s="11"/>
      <c r="CG218" s="38"/>
      <c r="CH218" s="39"/>
      <c r="CI218" s="10"/>
      <c r="CJ218" s="11"/>
      <c r="CK218" s="61">
        <f t="shared" si="3494"/>
        <v>567</v>
      </c>
      <c r="CL218" s="61">
        <f t="shared" si="3495"/>
        <v>43</v>
      </c>
      <c r="CM218" s="11">
        <v>272</v>
      </c>
      <c r="CN218" s="12">
        <f t="shared" si="3427"/>
        <v>0.53262786596119926</v>
      </c>
      <c r="CO218" s="11">
        <v>30</v>
      </c>
      <c r="CP218" s="12">
        <f t="shared" si="3428"/>
        <v>9.9337748344370855E-2</v>
      </c>
      <c r="CQ218" s="13"/>
      <c r="CR218" s="11"/>
      <c r="CS218" s="38"/>
      <c r="CT218" s="39"/>
      <c r="CU218" s="10"/>
      <c r="CV218" s="11"/>
      <c r="CW218" s="61">
        <f t="shared" si="3496"/>
        <v>568</v>
      </c>
      <c r="CX218" s="61">
        <f t="shared" si="3497"/>
        <v>44</v>
      </c>
      <c r="CY218" s="11">
        <v>263</v>
      </c>
      <c r="CZ218" s="12">
        <f t="shared" si="3429"/>
        <v>0.49823943661971831</v>
      </c>
      <c r="DA218" s="11">
        <v>20</v>
      </c>
      <c r="DB218" s="12">
        <f t="shared" si="3430"/>
        <v>7.0671378091872794E-2</v>
      </c>
      <c r="DC218" s="13"/>
      <c r="DD218" s="11"/>
      <c r="DE218" s="38"/>
      <c r="DF218" s="39"/>
      <c r="DG218" s="10">
        <v>1</v>
      </c>
      <c r="DH218" s="11"/>
      <c r="DI218" s="61">
        <f t="shared" si="3498"/>
        <v>581</v>
      </c>
      <c r="DJ218" s="61">
        <f t="shared" si="3499"/>
        <v>45</v>
      </c>
      <c r="DK218" s="11">
        <v>273</v>
      </c>
      <c r="DL218" s="12">
        <f t="shared" si="3431"/>
        <v>0.51979345955249567</v>
      </c>
      <c r="DM218" s="11">
        <v>29</v>
      </c>
      <c r="DN218" s="12">
        <f t="shared" si="3432"/>
        <v>9.602649006622517E-2</v>
      </c>
      <c r="DO218" s="13"/>
      <c r="DP218" s="11"/>
      <c r="DQ218" s="38"/>
      <c r="DR218" s="39"/>
      <c r="DS218" s="10"/>
      <c r="DT218" s="11"/>
      <c r="DU218" s="61">
        <f t="shared" si="3500"/>
        <v>133</v>
      </c>
      <c r="DV218" s="61">
        <f t="shared" si="3501"/>
        <v>11</v>
      </c>
      <c r="DW218" s="11">
        <v>44</v>
      </c>
      <c r="DX218" s="12">
        <f t="shared" si="3433"/>
        <v>0.40601503759398494</v>
      </c>
      <c r="DY218" s="11">
        <v>10</v>
      </c>
      <c r="DZ218" s="12">
        <f t="shared" si="3434"/>
        <v>0.18518518518518517</v>
      </c>
      <c r="EA218" s="13"/>
      <c r="EB218" s="11"/>
      <c r="EC218" s="38"/>
      <c r="ED218" s="39"/>
      <c r="EE218" s="10">
        <v>1</v>
      </c>
      <c r="EF218" s="11"/>
      <c r="EG218" s="61">
        <f t="shared" si="3502"/>
        <v>587</v>
      </c>
      <c r="EH218" s="61">
        <f t="shared" si="3503"/>
        <v>45</v>
      </c>
      <c r="EI218" s="11">
        <v>262</v>
      </c>
      <c r="EJ218" s="12">
        <f t="shared" si="3435"/>
        <v>0.51788756388415669</v>
      </c>
      <c r="EK218" s="11">
        <v>42</v>
      </c>
      <c r="EL218" s="12">
        <f t="shared" si="3436"/>
        <v>0.13815789473684212</v>
      </c>
      <c r="EM218" s="13"/>
      <c r="EN218" s="11"/>
      <c r="EO218" s="38"/>
      <c r="EP218" s="39"/>
      <c r="EQ218" s="10">
        <v>1</v>
      </c>
      <c r="ER218" s="11"/>
      <c r="ES218" s="61">
        <f t="shared" si="3504"/>
        <v>576</v>
      </c>
      <c r="ET218" s="61">
        <f t="shared" si="3505"/>
        <v>44</v>
      </c>
      <c r="EU218" s="11">
        <v>285</v>
      </c>
      <c r="EV218" s="12">
        <f t="shared" si="3437"/>
        <v>0.53993055555555558</v>
      </c>
      <c r="EW218" s="11">
        <v>26</v>
      </c>
      <c r="EX218" s="12">
        <f t="shared" si="3438"/>
        <v>8.3601286173633438E-2</v>
      </c>
      <c r="EY218" s="13"/>
      <c r="EZ218" s="11"/>
      <c r="FA218" s="38"/>
      <c r="FB218" s="39"/>
      <c r="FC218" s="10">
        <v>1</v>
      </c>
      <c r="FD218" s="11"/>
      <c r="FE218" s="61">
        <f t="shared" si="3506"/>
        <v>570</v>
      </c>
      <c r="FF218" s="61">
        <f t="shared" si="3507"/>
        <v>44</v>
      </c>
      <c r="FG218" s="11">
        <v>286</v>
      </c>
      <c r="FH218" s="12">
        <f t="shared" si="3439"/>
        <v>0.56666666666666665</v>
      </c>
      <c r="FI218" s="11">
        <v>37</v>
      </c>
      <c r="FJ218" s="12">
        <f t="shared" si="3440"/>
        <v>0.11455108359133127</v>
      </c>
      <c r="FK218" s="13"/>
      <c r="FL218" s="11"/>
      <c r="FM218" s="38"/>
      <c r="FN218" s="39"/>
      <c r="FO218" s="10">
        <v>2</v>
      </c>
      <c r="FP218" s="11"/>
      <c r="FQ218" s="61">
        <f t="shared" si="3508"/>
        <v>579</v>
      </c>
      <c r="FR218" s="61">
        <f t="shared" si="3509"/>
        <v>48</v>
      </c>
      <c r="FS218" s="11">
        <v>245</v>
      </c>
      <c r="FT218" s="12">
        <f t="shared" si="3441"/>
        <v>0.48013816925734026</v>
      </c>
      <c r="FU218" s="11">
        <v>33</v>
      </c>
      <c r="FV218" s="12">
        <f t="shared" si="3442"/>
        <v>0.11870503597122302</v>
      </c>
      <c r="FW218" s="13"/>
      <c r="FX218" s="11"/>
      <c r="FY218" s="38"/>
      <c r="FZ218" s="39"/>
      <c r="GA218" s="10"/>
      <c r="GB218" s="11"/>
      <c r="GC218" s="61">
        <f t="shared" si="3510"/>
        <v>584</v>
      </c>
      <c r="GD218" s="61">
        <f t="shared" si="3511"/>
        <v>48</v>
      </c>
      <c r="GE218" s="11">
        <v>295</v>
      </c>
      <c r="GF218" s="12">
        <f t="shared" si="3443"/>
        <v>0.5547945205479452</v>
      </c>
      <c r="GG218" s="11">
        <v>29</v>
      </c>
      <c r="GH218" s="12">
        <f t="shared" si="3444"/>
        <v>8.9506172839506168E-2</v>
      </c>
      <c r="GI218" s="13"/>
      <c r="GJ218" s="11"/>
      <c r="GK218" s="38"/>
      <c r="GL218" s="39"/>
      <c r="GM218" s="10"/>
      <c r="GN218" s="11"/>
      <c r="GO218" s="61">
        <f t="shared" si="3512"/>
        <v>592</v>
      </c>
      <c r="GP218" s="61">
        <f t="shared" si="3513"/>
        <v>49</v>
      </c>
      <c r="GQ218" s="11">
        <v>292</v>
      </c>
      <c r="GR218" s="12">
        <f t="shared" si="3445"/>
        <v>0.53716216216216217</v>
      </c>
      <c r="GS218" s="11">
        <v>26</v>
      </c>
      <c r="GT218" s="12">
        <f t="shared" si="3446"/>
        <v>8.1761006289308172E-2</v>
      </c>
      <c r="GU218" s="13"/>
      <c r="GV218" s="11"/>
      <c r="GW218" s="38"/>
      <c r="GX218" s="39"/>
      <c r="GY218" s="10">
        <v>1</v>
      </c>
      <c r="GZ218" s="11"/>
      <c r="HA218" s="61">
        <f t="shared" si="3514"/>
        <v>94</v>
      </c>
      <c r="HB218" s="61">
        <f t="shared" si="3515"/>
        <v>9</v>
      </c>
      <c r="HC218" s="11">
        <v>30</v>
      </c>
      <c r="HD218" s="12">
        <f t="shared" si="3447"/>
        <v>0.43617021276595747</v>
      </c>
      <c r="HE218" s="11">
        <v>11</v>
      </c>
      <c r="HF218" s="12">
        <f t="shared" si="3448"/>
        <v>0.26829268292682928</v>
      </c>
      <c r="HG218" s="13"/>
      <c r="HH218" s="11"/>
      <c r="HI218" s="38"/>
      <c r="HJ218" s="39"/>
      <c r="HK218" s="10"/>
      <c r="HL218" s="11"/>
      <c r="HM218" s="61">
        <f t="shared" si="3516"/>
        <v>595</v>
      </c>
      <c r="HN218" s="61">
        <f t="shared" si="3517"/>
        <v>50</v>
      </c>
      <c r="HO218" s="11">
        <v>292</v>
      </c>
      <c r="HP218" s="12">
        <f t="shared" si="3449"/>
        <v>0.53109243697478992</v>
      </c>
      <c r="HQ218" s="11">
        <v>24</v>
      </c>
      <c r="HR218" s="12">
        <f t="shared" si="3450"/>
        <v>7.5949367088607597E-2</v>
      </c>
      <c r="HS218" s="13"/>
      <c r="HT218" s="11"/>
      <c r="HU218" s="38"/>
      <c r="HV218" s="39"/>
      <c r="HW218" s="10"/>
      <c r="HX218" s="11"/>
      <c r="HY218" s="61">
        <f t="shared" si="3518"/>
        <v>590</v>
      </c>
      <c r="HZ218" s="61">
        <f t="shared" si="3519"/>
        <v>49</v>
      </c>
      <c r="IA218" s="11">
        <v>267</v>
      </c>
      <c r="IB218" s="12">
        <f t="shared" si="3451"/>
        <v>0.49661016949152542</v>
      </c>
      <c r="IC218" s="11">
        <v>26</v>
      </c>
      <c r="ID218" s="12">
        <f t="shared" si="3452"/>
        <v>8.8737201365187715E-2</v>
      </c>
      <c r="IE218" s="13"/>
      <c r="IF218" s="11"/>
      <c r="IG218" s="38"/>
      <c r="IH218" s="39"/>
      <c r="II218" s="10"/>
      <c r="IJ218" s="11"/>
      <c r="IK218" s="61">
        <f t="shared" si="3520"/>
        <v>590</v>
      </c>
      <c r="IL218" s="61">
        <f t="shared" si="3521"/>
        <v>48</v>
      </c>
      <c r="IM218" s="11">
        <v>284</v>
      </c>
      <c r="IN218" s="12">
        <f t="shared" si="3453"/>
        <v>0.53050847457627115</v>
      </c>
      <c r="IO218" s="11">
        <v>29</v>
      </c>
      <c r="IP218" s="12">
        <f t="shared" si="3454"/>
        <v>9.2651757188498399E-2</v>
      </c>
      <c r="IQ218" s="13"/>
      <c r="IR218" s="11"/>
      <c r="IS218" s="38"/>
      <c r="IT218" s="39"/>
      <c r="IU218" s="10"/>
      <c r="IV218" s="11"/>
      <c r="IW218" s="61">
        <f t="shared" si="3522"/>
        <v>0</v>
      </c>
      <c r="IX218" s="61">
        <f t="shared" si="3523"/>
        <v>0</v>
      </c>
      <c r="IY218" s="11"/>
      <c r="IZ218" s="12" t="e">
        <f t="shared" si="3455"/>
        <v>#DIV/0!</v>
      </c>
      <c r="JA218" s="11"/>
      <c r="JB218" s="12" t="e">
        <f t="shared" si="3456"/>
        <v>#DIV/0!</v>
      </c>
      <c r="JC218" s="13"/>
      <c r="JD218" s="11"/>
      <c r="JE218" s="38"/>
      <c r="JF218" s="39"/>
      <c r="JG218" s="10">
        <f t="shared" si="3457"/>
        <v>12</v>
      </c>
      <c r="JH218" s="14">
        <f t="shared" si="3458"/>
        <v>0</v>
      </c>
      <c r="JI218" s="373">
        <f t="shared" si="3459"/>
        <v>10825</v>
      </c>
      <c r="JJ218" s="11">
        <f t="shared" si="2847"/>
        <v>884</v>
      </c>
      <c r="JK218" s="11">
        <f t="shared" si="3460"/>
        <v>5737</v>
      </c>
      <c r="JL218" s="79">
        <f t="shared" si="3461"/>
        <v>0.52997690531177832</v>
      </c>
      <c r="JM218" s="15">
        <f t="shared" si="3462"/>
        <v>536</v>
      </c>
      <c r="JN218" s="12">
        <f t="shared" si="3463"/>
        <v>9.3428621230608327E-2</v>
      </c>
      <c r="JO218" s="16">
        <v>66.400000000000006</v>
      </c>
      <c r="JP218" s="17">
        <v>5433</v>
      </c>
      <c r="JQ218" s="16">
        <f t="shared" si="3380"/>
        <v>94.70106327348789</v>
      </c>
      <c r="JR218" s="16">
        <v>301</v>
      </c>
      <c r="JS218" s="369">
        <f t="shared" si="3155"/>
        <v>0.56156716417910446</v>
      </c>
      <c r="JT218" s="23"/>
      <c r="JU218" s="399"/>
      <c r="JV218" s="404">
        <f t="shared" si="3465"/>
        <v>0.54573086487980105</v>
      </c>
      <c r="JW218" s="401">
        <f t="shared" si="3466"/>
        <v>0.52456728084868787</v>
      </c>
      <c r="JX218" s="406">
        <f t="shared" si="3467"/>
        <v>0.51959161147902866</v>
      </c>
      <c r="JY218" s="743"/>
      <c r="JZ218" s="690"/>
      <c r="KA218" s="746"/>
      <c r="KB218" s="718">
        <f t="shared" ref="KB218" si="3540">KB209+KB214</f>
        <v>326</v>
      </c>
      <c r="KC218" s="763">
        <f t="shared" ref="KC218" si="3541">KB218/$KB$10</f>
        <v>8.2636248415716096E-2</v>
      </c>
      <c r="KD218" s="714">
        <f t="shared" ref="KD218" si="3542">KD209+KD214</f>
        <v>360</v>
      </c>
      <c r="KE218" s="763">
        <f t="shared" ref="KE218" si="3543">KD218/$KD$10</f>
        <v>9.1324200913242004E-2</v>
      </c>
      <c r="KF218" s="714">
        <f t="shared" ref="KF218" si="3544">KF209+KF214</f>
        <v>323</v>
      </c>
      <c r="KG218" s="770">
        <f t="shared" ref="KG218" si="3545">KF218/$KF$10</f>
        <v>8.1834304535089941E-2</v>
      </c>
      <c r="KH218" s="761" t="s">
        <v>144</v>
      </c>
      <c r="KI218" s="304">
        <f t="shared" si="3474"/>
        <v>3</v>
      </c>
      <c r="KJ218" s="431">
        <f t="shared" ref="KJ218" si="3546">KI218/KB216</f>
        <v>8.2553659878921296E-4</v>
      </c>
      <c r="KK218" s="304">
        <f t="shared" si="3476"/>
        <v>4</v>
      </c>
      <c r="KL218" s="422">
        <f t="shared" ref="KL218" si="3547">KK218/KD216</f>
        <v>1.1092623405435386E-3</v>
      </c>
      <c r="KM218" s="304">
        <f t="shared" si="3478"/>
        <v>3</v>
      </c>
      <c r="KN218" s="422">
        <f>KM218/KF216</f>
        <v>8.2440230832646333E-4</v>
      </c>
    </row>
    <row r="219" spans="1:300" ht="19.5" thickBot="1" x14ac:dyDescent="0.3">
      <c r="A219" s="734"/>
      <c r="B219" s="437"/>
      <c r="C219" s="26">
        <f>SUM(C212:C218)</f>
        <v>0</v>
      </c>
      <c r="D219" s="27">
        <f>SUM(D212:D218)</f>
        <v>0</v>
      </c>
      <c r="E219" s="27"/>
      <c r="F219" s="27"/>
      <c r="G219" s="27">
        <f>SUM(G212:G218)</f>
        <v>2242</v>
      </c>
      <c r="H219" s="28">
        <f>((G219+I219)/7)/E218</f>
        <v>0.59110787172011658</v>
      </c>
      <c r="I219" s="27">
        <f>SUM(I212:I218)</f>
        <v>191</v>
      </c>
      <c r="J219" s="28">
        <f>(I219/(I219+G219))</f>
        <v>7.850390464447185E-2</v>
      </c>
      <c r="K219" s="27"/>
      <c r="L219" s="27"/>
      <c r="M219" s="29" t="e">
        <f>M217/M216*100-100</f>
        <v>#DIV/0!</v>
      </c>
      <c r="N219" s="60" t="e">
        <f>N217/N216*100-100</f>
        <v>#DIV/0!</v>
      </c>
      <c r="O219" s="26">
        <f>SUM(O212:O218)</f>
        <v>3</v>
      </c>
      <c r="P219" s="27">
        <f>SUM(P212:P218)</f>
        <v>0</v>
      </c>
      <c r="Q219" s="27"/>
      <c r="R219" s="27"/>
      <c r="S219" s="27">
        <f>SUM(S212:S218)</f>
        <v>2253</v>
      </c>
      <c r="T219" s="28">
        <f>((S219+U219)/7)/Q218</f>
        <v>0.58886198547215496</v>
      </c>
      <c r="U219" s="27">
        <f>SUM(U212:U218)</f>
        <v>179</v>
      </c>
      <c r="V219" s="28">
        <f>(U219/(U219+S219))</f>
        <v>7.3601973684210523E-2</v>
      </c>
      <c r="W219" s="27"/>
      <c r="X219" s="27"/>
      <c r="Y219" s="29" t="e">
        <f>Y217/Y216*100-100</f>
        <v>#DIV/0!</v>
      </c>
      <c r="Z219" s="60" t="e">
        <f>Z217/Z216*100-100</f>
        <v>#DIV/0!</v>
      </c>
      <c r="AA219" s="26">
        <f>SUM(AA212:AA218)</f>
        <v>2</v>
      </c>
      <c r="AB219" s="27">
        <f>SUM(AB212:AB218)</f>
        <v>0</v>
      </c>
      <c r="AC219" s="27"/>
      <c r="AD219" s="27"/>
      <c r="AE219" s="27">
        <f>SUM(AE212:AE218)</f>
        <v>2235</v>
      </c>
      <c r="AF219" s="28">
        <f>((AE219+AG219)/7)/AC218</f>
        <v>0.59499514091350825</v>
      </c>
      <c r="AG219" s="27">
        <f>SUM(AG212:AG218)</f>
        <v>214</v>
      </c>
      <c r="AH219" s="28">
        <f>(AG219/(AG219+AE219))</f>
        <v>8.7382605144957132E-2</v>
      </c>
      <c r="AI219" s="27"/>
      <c r="AJ219" s="27"/>
      <c r="AK219" s="29" t="e">
        <f>AK217/AK216*100-100</f>
        <v>#DIV/0!</v>
      </c>
      <c r="AL219" s="60" t="e">
        <f>AL217/AL216*100-100</f>
        <v>#DIV/0!</v>
      </c>
      <c r="AM219" s="26">
        <f>SUM(AM212:AM218)</f>
        <v>6</v>
      </c>
      <c r="AN219" s="27">
        <f>SUM(AN212:AN218)</f>
        <v>0</v>
      </c>
      <c r="AO219" s="27"/>
      <c r="AP219" s="27"/>
      <c r="AQ219" s="27">
        <f>SUM(AQ212:AQ218)</f>
        <v>353</v>
      </c>
      <c r="AR219" s="28">
        <f>((AQ219+AS219)/7)/AO218</f>
        <v>0.58297258297258303</v>
      </c>
      <c r="AS219" s="27">
        <f>SUM(AS212:AS218)</f>
        <v>51</v>
      </c>
      <c r="AT219" s="28">
        <f>(AS219/(AS219+AQ219))</f>
        <v>0.12623762376237624</v>
      </c>
      <c r="AU219" s="27"/>
      <c r="AV219" s="27"/>
      <c r="AW219" s="29" t="e">
        <f>AW217/AW216*100-100</f>
        <v>#DIV/0!</v>
      </c>
      <c r="AX219" s="60" t="e">
        <f>AX217/AX216*100-100</f>
        <v>#DIV/0!</v>
      </c>
      <c r="AY219" s="26">
        <f>SUM(AY212:AY218)</f>
        <v>1</v>
      </c>
      <c r="AZ219" s="27">
        <f>SUM(AZ212:AZ218)</f>
        <v>0</v>
      </c>
      <c r="BA219" s="27"/>
      <c r="BB219" s="27"/>
      <c r="BC219" s="27">
        <f>SUM(BC212:BC218)</f>
        <v>2268</v>
      </c>
      <c r="BD219" s="28">
        <f>((BC219+BE219)/7)/BA218</f>
        <v>0.59466731898238745</v>
      </c>
      <c r="BE219" s="27">
        <f>SUM(BE212:BE218)</f>
        <v>163</v>
      </c>
      <c r="BF219" s="28">
        <f>(BE219/(BE219+BC219))</f>
        <v>6.7050596462361167E-2</v>
      </c>
      <c r="BG219" s="27"/>
      <c r="BH219" s="27"/>
      <c r="BI219" s="29" t="e">
        <f>BI217/BI216*100-100</f>
        <v>#DIV/0!</v>
      </c>
      <c r="BJ219" s="60" t="e">
        <f>BJ217/BJ216*100-100</f>
        <v>#DIV/0!</v>
      </c>
      <c r="BK219" s="26">
        <f>SUM(BK212:BK218)</f>
        <v>2</v>
      </c>
      <c r="BL219" s="27">
        <f>SUM(BL212:BL218)</f>
        <v>0</v>
      </c>
      <c r="BM219" s="27"/>
      <c r="BN219" s="27"/>
      <c r="BO219" s="27">
        <f>SUM(BO212:BO218)</f>
        <v>2173</v>
      </c>
      <c r="BP219" s="28">
        <f>((BO219+BQ219)/7)/BM218</f>
        <v>0.55753291077523159</v>
      </c>
      <c r="BQ219" s="27">
        <f>SUM(BQ212:BQ218)</f>
        <v>114</v>
      </c>
      <c r="BR219" s="28">
        <f>(BQ219/(BQ219+BO219))</f>
        <v>4.9846961084390032E-2</v>
      </c>
      <c r="BS219" s="27"/>
      <c r="BT219" s="27"/>
      <c r="BU219" s="29" t="e">
        <f>BU217/BU216*100-100</f>
        <v>#DIV/0!</v>
      </c>
      <c r="BV219" s="60" t="e">
        <f>BV217/BV216*100-100</f>
        <v>#DIV/0!</v>
      </c>
      <c r="BW219" s="26">
        <f>SUM(BW212:BW218)</f>
        <v>1</v>
      </c>
      <c r="BX219" s="27">
        <f>SUM(BX212:BX218)</f>
        <v>0</v>
      </c>
      <c r="BY219" s="27"/>
      <c r="BZ219" s="27"/>
      <c r="CA219" s="27">
        <f>SUM(CA212:CA218)</f>
        <v>2102</v>
      </c>
      <c r="CB219" s="28">
        <f>((CA219+CC219)/7)/BY218</f>
        <v>0.56678082191780821</v>
      </c>
      <c r="CC219" s="27">
        <f>SUM(CC212:CC218)</f>
        <v>215</v>
      </c>
      <c r="CD219" s="28">
        <f>(CC219/(CC219+CA219))</f>
        <v>9.2792403970651707E-2</v>
      </c>
      <c r="CE219" s="27"/>
      <c r="CF219" s="27"/>
      <c r="CG219" s="29" t="e">
        <f>CG217/CG216*100-100</f>
        <v>#DIV/0!</v>
      </c>
      <c r="CH219" s="60" t="e">
        <f>CH217/CH216*100-100</f>
        <v>#DIV/0!</v>
      </c>
      <c r="CI219" s="26">
        <f>SUM(CI212:CI218)</f>
        <v>5</v>
      </c>
      <c r="CJ219" s="27">
        <f>SUM(CJ212:CJ218)</f>
        <v>0</v>
      </c>
      <c r="CK219" s="27"/>
      <c r="CL219" s="27"/>
      <c r="CM219" s="27">
        <f>SUM(CM212:CM218)</f>
        <v>2161</v>
      </c>
      <c r="CN219" s="28">
        <f>((CM219+CO219)/7)/CK218</f>
        <v>0.58931720836482748</v>
      </c>
      <c r="CO219" s="27">
        <f>SUM(CO212:CO218)</f>
        <v>178</v>
      </c>
      <c r="CP219" s="28">
        <f>(CO219/(CO219+CM219))</f>
        <v>7.6100897819581015E-2</v>
      </c>
      <c r="CQ219" s="27"/>
      <c r="CR219" s="27"/>
      <c r="CS219" s="29" t="e">
        <f>CS217/CS216*100-100</f>
        <v>#DIV/0!</v>
      </c>
      <c r="CT219" s="60" t="e">
        <f>CT217/CT216*100-100</f>
        <v>#DIV/0!</v>
      </c>
      <c r="CU219" s="26">
        <f>SUM(CU212:CU218)</f>
        <v>1</v>
      </c>
      <c r="CV219" s="27">
        <f>SUM(CV212:CV218)</f>
        <v>0</v>
      </c>
      <c r="CW219" s="27"/>
      <c r="CX219" s="27"/>
      <c r="CY219" s="27">
        <f>SUM(CY212:CY218)</f>
        <v>2037</v>
      </c>
      <c r="CZ219" s="28">
        <f>((CY219+DA219)/7)/CW218</f>
        <v>0.55331991951710258</v>
      </c>
      <c r="DA219" s="27">
        <f>SUM(DA212:DA218)</f>
        <v>163</v>
      </c>
      <c r="DB219" s="28">
        <f>(DA219/(DA219+CY219))</f>
        <v>7.4090909090909096E-2</v>
      </c>
      <c r="DC219" s="27"/>
      <c r="DD219" s="27"/>
      <c r="DE219" s="29" t="e">
        <f>DE217/DE216*100-100</f>
        <v>#DIV/0!</v>
      </c>
      <c r="DF219" s="60" t="e">
        <f>DF217/DF216*100-100</f>
        <v>#DIV/0!</v>
      </c>
      <c r="DG219" s="26">
        <f>SUM(DG212:DG218)</f>
        <v>4</v>
      </c>
      <c r="DH219" s="27">
        <f>SUM(DH212:DH218)</f>
        <v>0</v>
      </c>
      <c r="DI219" s="27"/>
      <c r="DJ219" s="27"/>
      <c r="DK219" s="27">
        <f>SUM(DK212:DK218)</f>
        <v>2162</v>
      </c>
      <c r="DL219" s="28">
        <f>((DK219+DM219)/7)/DI218</f>
        <v>0.57462503073518556</v>
      </c>
      <c r="DM219" s="27">
        <f>SUM(DM212:DM218)</f>
        <v>175</v>
      </c>
      <c r="DN219" s="28">
        <f>(DM219/(DM219+DK219))</f>
        <v>7.4882327770646129E-2</v>
      </c>
      <c r="DO219" s="27"/>
      <c r="DP219" s="27"/>
      <c r="DQ219" s="29" t="e">
        <f>DQ217/DQ216*100-100</f>
        <v>#DIV/0!</v>
      </c>
      <c r="DR219" s="60" t="e">
        <f>DR217/DR216*100-100</f>
        <v>#DIV/0!</v>
      </c>
      <c r="DS219" s="26">
        <f>SUM(DS212:DS218)</f>
        <v>7</v>
      </c>
      <c r="DT219" s="27">
        <f>SUM(DT212:DT218)</f>
        <v>0</v>
      </c>
      <c r="DU219" s="27"/>
      <c r="DV219" s="27"/>
      <c r="DW219" s="27">
        <f>SUM(DW212:DW218)</f>
        <v>322</v>
      </c>
      <c r="DX219" s="28">
        <f>((DW219+DY219)/7)/DU218</f>
        <v>0.40171858216971001</v>
      </c>
      <c r="DY219" s="27">
        <f>SUM(DY212:DY218)</f>
        <v>52</v>
      </c>
      <c r="DZ219" s="28">
        <f>(DY219/(DY219+DW219))</f>
        <v>0.13903743315508021</v>
      </c>
      <c r="EA219" s="27"/>
      <c r="EB219" s="27"/>
      <c r="EC219" s="29" t="e">
        <f>EC217/EC216*100-100</f>
        <v>#DIV/0!</v>
      </c>
      <c r="ED219" s="60" t="e">
        <f>ED217/ED216*100-100</f>
        <v>#DIV/0!</v>
      </c>
      <c r="EE219" s="26">
        <f>SUM(EE212:EE218)</f>
        <v>3</v>
      </c>
      <c r="EF219" s="27">
        <f>SUM(EF212:EF218)</f>
        <v>0</v>
      </c>
      <c r="EG219" s="27"/>
      <c r="EH219" s="27"/>
      <c r="EI219" s="27">
        <f>SUM(EI212:EI218)</f>
        <v>2088</v>
      </c>
      <c r="EJ219" s="28">
        <f>((EI219+EK219)/7)/EG218</f>
        <v>0.54879532733025072</v>
      </c>
      <c r="EK219" s="27">
        <f>SUM(EK212:EK218)</f>
        <v>167</v>
      </c>
      <c r="EL219" s="28">
        <f>(EK219/(EK219+EI219))</f>
        <v>7.4057649667405759E-2</v>
      </c>
      <c r="EM219" s="27"/>
      <c r="EN219" s="27"/>
      <c r="EO219" s="29" t="e">
        <f>EO217/EO216*100-100</f>
        <v>#DIV/0!</v>
      </c>
      <c r="EP219" s="60" t="e">
        <f>EP217/EP216*100-100</f>
        <v>#DIV/0!</v>
      </c>
      <c r="EQ219" s="26">
        <f>SUM(EQ212:EQ218)</f>
        <v>1</v>
      </c>
      <c r="ER219" s="27">
        <f>SUM(ER212:ER218)</f>
        <v>0</v>
      </c>
      <c r="ES219" s="27"/>
      <c r="ET219" s="27"/>
      <c r="EU219" s="27">
        <f>SUM(EU212:EU218)</f>
        <v>2107</v>
      </c>
      <c r="EV219" s="28">
        <f>((EU219+EW219)/7)/ES218</f>
        <v>0.55605158730158732</v>
      </c>
      <c r="EW219" s="27">
        <f>SUM(EW212:EW218)</f>
        <v>135</v>
      </c>
      <c r="EX219" s="28">
        <f>(EW219/(EW219+EU219))</f>
        <v>6.0214094558429972E-2</v>
      </c>
      <c r="EY219" s="27"/>
      <c r="EZ219" s="27"/>
      <c r="FA219" s="29" t="e">
        <f>FA217/FA216*100-100</f>
        <v>#DIV/0!</v>
      </c>
      <c r="FB219" s="60" t="e">
        <f>FB217/FB216*100-100</f>
        <v>#DIV/0!</v>
      </c>
      <c r="FC219" s="26">
        <f>SUM(FC212:FC218)</f>
        <v>3</v>
      </c>
      <c r="FD219" s="27">
        <f>SUM(FD212:FD218)</f>
        <v>0</v>
      </c>
      <c r="FE219" s="27"/>
      <c r="FF219" s="27"/>
      <c r="FG219" s="27">
        <f>SUM(FG212:FG218)</f>
        <v>2198</v>
      </c>
      <c r="FH219" s="28">
        <f>((FG219+FI219)/7)/FE218</f>
        <v>0.59172932330827066</v>
      </c>
      <c r="FI219" s="27">
        <f>SUM(FI212:FI218)</f>
        <v>163</v>
      </c>
      <c r="FJ219" s="28">
        <f>(FI219/(FI219+FG219))</f>
        <v>6.903854299025837E-2</v>
      </c>
      <c r="FK219" s="27"/>
      <c r="FL219" s="27"/>
      <c r="FM219" s="29" t="e">
        <f>FM217/FM216*100-100</f>
        <v>#DIV/0!</v>
      </c>
      <c r="FN219" s="60" t="e">
        <f>FN217/FN216*100-100</f>
        <v>#DIV/0!</v>
      </c>
      <c r="FO219" s="26">
        <f>SUM(FO212:FO218)</f>
        <v>3</v>
      </c>
      <c r="FP219" s="27">
        <f>SUM(FP212:FP218)</f>
        <v>0</v>
      </c>
      <c r="FQ219" s="27"/>
      <c r="FR219" s="27"/>
      <c r="FS219" s="27">
        <f>SUM(FS212:FS218)</f>
        <v>2092</v>
      </c>
      <c r="FT219" s="28">
        <f>((FS219+FU219)/7)/FQ218</f>
        <v>0.56649395509499134</v>
      </c>
      <c r="FU219" s="27">
        <f>SUM(FU212:FU218)</f>
        <v>204</v>
      </c>
      <c r="FV219" s="28">
        <f>(FU219/(FU219+FS219))</f>
        <v>8.885017421602788E-2</v>
      </c>
      <c r="FW219" s="27"/>
      <c r="FX219" s="27"/>
      <c r="FY219" s="29" t="e">
        <f>FY217/FY216*100-100</f>
        <v>#DIV/0!</v>
      </c>
      <c r="FZ219" s="60" t="e">
        <f>FZ217/FZ216*100-100</f>
        <v>#DIV/0!</v>
      </c>
      <c r="GA219" s="26">
        <f>SUM(GA212:GA218)</f>
        <v>2</v>
      </c>
      <c r="GB219" s="27">
        <f>SUM(GB212:GB218)</f>
        <v>1</v>
      </c>
      <c r="GC219" s="27"/>
      <c r="GD219" s="27"/>
      <c r="GE219" s="27">
        <f>SUM(GE212:GE218)</f>
        <v>2270</v>
      </c>
      <c r="GF219" s="28">
        <f>((GE219+GG219)/7)/GC218</f>
        <v>0.58953033268101762</v>
      </c>
      <c r="GG219" s="27">
        <f>SUM(GG212:GG218)</f>
        <v>140</v>
      </c>
      <c r="GH219" s="28">
        <f>(GG219/(GG219+GE219))</f>
        <v>5.8091286307053944E-2</v>
      </c>
      <c r="GI219" s="27"/>
      <c r="GJ219" s="27"/>
      <c r="GK219" s="29" t="e">
        <f>GK217/GK216*100-100</f>
        <v>#DIV/0!</v>
      </c>
      <c r="GL219" s="60" t="e">
        <f>GL217/GL216*100-100</f>
        <v>#DIV/0!</v>
      </c>
      <c r="GM219" s="26">
        <f>SUM(GM212:GM218)</f>
        <v>3</v>
      </c>
      <c r="GN219" s="27">
        <f>SUM(GN212:GN218)</f>
        <v>0</v>
      </c>
      <c r="GO219" s="27"/>
      <c r="GP219" s="27"/>
      <c r="GQ219" s="27">
        <f>SUM(GQ212:GQ218)</f>
        <v>2272</v>
      </c>
      <c r="GR219" s="28">
        <f>((GQ219+GS219)/7)/GO218</f>
        <v>0.58325289575289574</v>
      </c>
      <c r="GS219" s="27">
        <f>SUM(GS212:GS218)</f>
        <v>145</v>
      </c>
      <c r="GT219" s="28">
        <f>(GS219/(GS219+GQ219))</f>
        <v>5.9991725279271824E-2</v>
      </c>
      <c r="GU219" s="27"/>
      <c r="GV219" s="27"/>
      <c r="GW219" s="29" t="e">
        <f>GW217/GW216*100-100</f>
        <v>#DIV/0!</v>
      </c>
      <c r="GX219" s="60" t="e">
        <f>GX217/GX216*100-100</f>
        <v>#DIV/0!</v>
      </c>
      <c r="GY219" s="26">
        <f>SUM(GY212:GY218)</f>
        <v>3</v>
      </c>
      <c r="GZ219" s="27">
        <f>SUM(GZ212:GZ218)</f>
        <v>0</v>
      </c>
      <c r="HA219" s="27"/>
      <c r="HB219" s="27"/>
      <c r="HC219" s="27">
        <f>SUM(HC212:HC218)</f>
        <v>251</v>
      </c>
      <c r="HD219" s="28">
        <f>((HC219+HE219)/7)/HA218</f>
        <v>0.49544072948328266</v>
      </c>
      <c r="HE219" s="27">
        <f>SUM(HE212:HE218)</f>
        <v>75</v>
      </c>
      <c r="HF219" s="28">
        <f>(HE219/(HE219+HC219))</f>
        <v>0.23006134969325154</v>
      </c>
      <c r="HG219" s="27"/>
      <c r="HH219" s="27"/>
      <c r="HI219" s="29" t="e">
        <f>HI217/HI216*100-100</f>
        <v>#DIV/0!</v>
      </c>
      <c r="HJ219" s="60" t="e">
        <f>HJ217/HJ216*100-100</f>
        <v>#DIV/0!</v>
      </c>
      <c r="HK219" s="26">
        <f>SUM(HK212:HK218)</f>
        <v>2</v>
      </c>
      <c r="HL219" s="27">
        <f>SUM(HL212:HL218)</f>
        <v>0</v>
      </c>
      <c r="HM219" s="27"/>
      <c r="HN219" s="27"/>
      <c r="HO219" s="27">
        <f>SUM(HO212:HO218)</f>
        <v>2238</v>
      </c>
      <c r="HP219" s="28">
        <f>((HO219+HQ219)/7)/HM218</f>
        <v>0.57983193277310929</v>
      </c>
      <c r="HQ219" s="27">
        <f>SUM(HQ212:HQ218)</f>
        <v>177</v>
      </c>
      <c r="HR219" s="28">
        <f>(HQ219/(HQ219+HO219))</f>
        <v>7.3291925465838514E-2</v>
      </c>
      <c r="HS219" s="27"/>
      <c r="HT219" s="27"/>
      <c r="HU219" s="29" t="e">
        <f>HU217/HU216*100-100</f>
        <v>#DIV/0!</v>
      </c>
      <c r="HV219" s="60" t="e">
        <f>HV217/HV216*100-100</f>
        <v>#DIV/0!</v>
      </c>
      <c r="HW219" s="26">
        <f>SUM(HW212:HW218)</f>
        <v>1</v>
      </c>
      <c r="HX219" s="27">
        <f>SUM(HX212:HX218)</f>
        <v>0</v>
      </c>
      <c r="HY219" s="27"/>
      <c r="HZ219" s="27"/>
      <c r="IA219" s="27">
        <f>SUM(IA212:IA218)</f>
        <v>2159</v>
      </c>
      <c r="IB219" s="28">
        <f>((IA219+IC219)/7)/HY218</f>
        <v>0.56585956416464889</v>
      </c>
      <c r="IC219" s="27">
        <f>SUM(IC212:IC218)</f>
        <v>178</v>
      </c>
      <c r="ID219" s="28">
        <f>(IC219/(IC219+IA219))</f>
        <v>7.6166024818142913E-2</v>
      </c>
      <c r="IE219" s="27"/>
      <c r="IF219" s="27"/>
      <c r="IG219" s="29" t="e">
        <f>IG217/IG216*100-100</f>
        <v>#DIV/0!</v>
      </c>
      <c r="IH219" s="60" t="e">
        <f>IH217/IH216*100-100</f>
        <v>#DIV/0!</v>
      </c>
      <c r="II219" s="26">
        <f>SUM(II212:II218)</f>
        <v>1</v>
      </c>
      <c r="IJ219" s="27">
        <f>SUM(IJ212:IJ218)</f>
        <v>0</v>
      </c>
      <c r="IK219" s="27"/>
      <c r="IL219" s="27"/>
      <c r="IM219" s="27">
        <f>SUM(IM212:IM218)</f>
        <v>2251</v>
      </c>
      <c r="IN219" s="28">
        <f>((IM219+IO219)/7)/IK218</f>
        <v>0.6002421307506054</v>
      </c>
      <c r="IO219" s="27">
        <f>SUM(IO212:IO218)</f>
        <v>228</v>
      </c>
      <c r="IP219" s="28">
        <f>(IO219/(IO219+IM219))</f>
        <v>9.1972569584509889E-2</v>
      </c>
      <c r="IQ219" s="27"/>
      <c r="IR219" s="27"/>
      <c r="IS219" s="29" t="e">
        <f>IS217/IS216*100-100</f>
        <v>#DIV/0!</v>
      </c>
      <c r="IT219" s="60" t="e">
        <f>IT217/IT216*100-100</f>
        <v>#DIV/0!</v>
      </c>
      <c r="IU219" s="26">
        <f>SUM(IU212:IU218)</f>
        <v>0</v>
      </c>
      <c r="IV219" s="27">
        <f>SUM(IV212:IV218)</f>
        <v>0</v>
      </c>
      <c r="IW219" s="27"/>
      <c r="IX219" s="27"/>
      <c r="IY219" s="27">
        <f>SUM(IY212:IY218)</f>
        <v>0</v>
      </c>
      <c r="IZ219" s="28" t="e">
        <f>((IY219+JA219)/7)/IW218</f>
        <v>#DIV/0!</v>
      </c>
      <c r="JA219" s="27">
        <f>SUM(JA212:JA218)</f>
        <v>0</v>
      </c>
      <c r="JB219" s="28" t="e">
        <f>(JA219/(JA219+IY219))</f>
        <v>#DIV/0!</v>
      </c>
      <c r="JC219" s="27"/>
      <c r="JD219" s="27"/>
      <c r="JE219" s="29" t="e">
        <f>JE217/JE216*100-100</f>
        <v>#DIV/0!</v>
      </c>
      <c r="JF219" s="60" t="e">
        <f>JF217/JF216*100-100</f>
        <v>#DIV/0!</v>
      </c>
      <c r="JG219" s="26">
        <f t="shared" si="3457"/>
        <v>54</v>
      </c>
      <c r="JH219" s="443">
        <f t="shared" si="3458"/>
        <v>1</v>
      </c>
      <c r="JI219" s="378">
        <f t="shared" ref="JI219:JJ219" si="3548">SUM(JI211:JI218)</f>
        <v>75956</v>
      </c>
      <c r="JJ219" s="27">
        <f t="shared" si="3548"/>
        <v>6193</v>
      </c>
      <c r="JK219" s="27">
        <f t="shared" si="3460"/>
        <v>43541</v>
      </c>
      <c r="JL219" s="80">
        <f t="shared" si="3461"/>
        <v>0.57323977039338569</v>
      </c>
      <c r="JM219" s="15">
        <f t="shared" si="3462"/>
        <v>3307</v>
      </c>
      <c r="JN219" s="48">
        <f t="shared" si="3463"/>
        <v>7.5951402126731127E-2</v>
      </c>
      <c r="JO219" s="49">
        <f t="shared" ref="JO219" si="3549">SUM(JO212:JO218)/7</f>
        <v>57.114285714285707</v>
      </c>
      <c r="JP219" s="50">
        <f t="shared" ref="JP219" si="3550">SUM(JP212:JP218)</f>
        <v>41285</v>
      </c>
      <c r="JQ219" s="397">
        <f t="shared" si="3380"/>
        <v>94.818676649594636</v>
      </c>
      <c r="JR219" s="50">
        <f t="shared" ref="JR219" si="3551">SUM(JR212:JR218)</f>
        <v>1685</v>
      </c>
      <c r="JS219" s="370">
        <f t="shared" si="3155"/>
        <v>0.50952524947081945</v>
      </c>
      <c r="JT219" s="58" t="e">
        <f t="shared" ref="JT219:JU219" si="3552">JT217/JT216*100-100</f>
        <v>#DIV/0!</v>
      </c>
      <c r="JU219" s="318" t="e">
        <f t="shared" si="3552"/>
        <v>#DIV/0!</v>
      </c>
      <c r="JV219" s="410">
        <f t="shared" ref="JV219" si="3553">SUM(G219,I219,S219,U219,AE219,AG219,AQ219,AS219,BC219,BE219,BO219,BQ219,CA219,CC219)/7/SUM(E218,Q218,AC218,AO218,BA218,BM218,BY218)</f>
        <v>0.58236292582797133</v>
      </c>
      <c r="JW219" s="411">
        <f t="shared" ref="JW219" si="3554">SUM(CM219,CO219,CY219,DA219,DK219,DM219,DW219,DY219,EI219,EK219,EU219,EW219,FG219,FI219)/7/SUM(CK218,CW218,DI218,DU218,EG218,ES218,FE218)</f>
        <v>0.56265454255404002</v>
      </c>
      <c r="JX219" s="412">
        <f t="shared" ref="JX219" si="3555">SUM(FS219,FU219,GE219,GG219,GQ219,GS219,HC219,HE219,HO219,HQ219,IA219,IC219,IM219,IO219,)/7/SUM(FQ218,GC218,GO218,HA218,HM218,HY218,IK218)</f>
        <v>0.57868180384736678</v>
      </c>
      <c r="JY219" s="744"/>
      <c r="JZ219" s="691"/>
      <c r="KA219" s="747"/>
      <c r="KB219" s="762"/>
      <c r="KC219" s="764"/>
      <c r="KD219" s="769"/>
      <c r="KE219" s="764"/>
      <c r="KF219" s="769"/>
      <c r="KG219" s="771"/>
      <c r="KH219" s="772"/>
      <c r="KI219" s="418">
        <f t="shared" ref="KI219" si="3556">SUM(KI212:KI218)</f>
        <v>12</v>
      </c>
      <c r="KJ219" s="432">
        <f t="shared" ref="KJ219" si="3557">KI219/KB216</f>
        <v>3.3021463951568518E-3</v>
      </c>
      <c r="KK219" s="418">
        <f t="shared" ref="KK219" si="3558">SUM(KK212:KK218)</f>
        <v>24</v>
      </c>
      <c r="KL219" s="426">
        <f t="shared" ref="KL219" si="3559">KK219/KD216</f>
        <v>6.6555740432612314E-3</v>
      </c>
      <c r="KM219" s="418">
        <f t="shared" ref="KM219" si="3560">SUM(KM212:KM218)</f>
        <v>15</v>
      </c>
      <c r="KN219" s="426">
        <f>KM219/KF216</f>
        <v>4.1220115416323163E-3</v>
      </c>
    </row>
    <row r="220" spans="1:300" ht="21.75" thickBot="1" x14ac:dyDescent="0.3">
      <c r="A220" s="52"/>
      <c r="B220" s="437"/>
      <c r="C220" s="40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2"/>
      <c r="O220" s="40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2"/>
      <c r="AA220" s="40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2"/>
      <c r="AM220" s="40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2"/>
      <c r="AY220" s="40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2"/>
      <c r="BK220" s="40"/>
      <c r="BL220" s="41"/>
      <c r="BM220" s="41"/>
      <c r="BN220" s="41"/>
      <c r="BO220" s="41"/>
      <c r="BP220" s="41"/>
      <c r="BQ220" s="41"/>
      <c r="BR220" s="41"/>
      <c r="BS220" s="41"/>
      <c r="BT220" s="41"/>
      <c r="BU220" s="41"/>
      <c r="BV220" s="42"/>
      <c r="BW220" s="40"/>
      <c r="BX220" s="41"/>
      <c r="BY220" s="41"/>
      <c r="BZ220" s="41"/>
      <c r="CA220" s="41"/>
      <c r="CB220" s="41"/>
      <c r="CC220" s="41"/>
      <c r="CD220" s="41"/>
      <c r="CE220" s="41"/>
      <c r="CF220" s="41"/>
      <c r="CG220" s="41"/>
      <c r="CH220" s="42"/>
      <c r="CI220" s="40"/>
      <c r="CJ220" s="41"/>
      <c r="CK220" s="41"/>
      <c r="CL220" s="41"/>
      <c r="CM220" s="41"/>
      <c r="CN220" s="41"/>
      <c r="CO220" s="41"/>
      <c r="CP220" s="41"/>
      <c r="CQ220" s="41"/>
      <c r="CR220" s="41"/>
      <c r="CS220" s="41"/>
      <c r="CT220" s="42"/>
      <c r="CU220" s="40"/>
      <c r="CV220" s="41"/>
      <c r="CW220" s="41"/>
      <c r="CX220" s="41"/>
      <c r="CY220" s="41"/>
      <c r="CZ220" s="41"/>
      <c r="DA220" s="41"/>
      <c r="DB220" s="41"/>
      <c r="DC220" s="41"/>
      <c r="DD220" s="41"/>
      <c r="DE220" s="41"/>
      <c r="DF220" s="42"/>
      <c r="DG220" s="40"/>
      <c r="DH220" s="41"/>
      <c r="DI220" s="41"/>
      <c r="DJ220" s="41"/>
      <c r="DK220" s="41"/>
      <c r="DL220" s="41"/>
      <c r="DM220" s="41"/>
      <c r="DN220" s="41"/>
      <c r="DO220" s="41"/>
      <c r="DP220" s="41"/>
      <c r="DQ220" s="41"/>
      <c r="DR220" s="42"/>
      <c r="DS220" s="40"/>
      <c r="DT220" s="41"/>
      <c r="DU220" s="41"/>
      <c r="DV220" s="41"/>
      <c r="DW220" s="41"/>
      <c r="DX220" s="41"/>
      <c r="DY220" s="41"/>
      <c r="DZ220" s="41"/>
      <c r="EA220" s="41"/>
      <c r="EB220" s="41"/>
      <c r="EC220" s="41"/>
      <c r="ED220" s="42"/>
      <c r="EE220" s="40"/>
      <c r="EF220" s="41"/>
      <c r="EG220" s="41"/>
      <c r="EH220" s="41"/>
      <c r="EI220" s="41"/>
      <c r="EJ220" s="41"/>
      <c r="EK220" s="41"/>
      <c r="EL220" s="41"/>
      <c r="EM220" s="41"/>
      <c r="EN220" s="41"/>
      <c r="EO220" s="41"/>
      <c r="EP220" s="42"/>
      <c r="EQ220" s="40"/>
      <c r="ER220" s="41"/>
      <c r="ES220" s="41"/>
      <c r="ET220" s="41"/>
      <c r="EU220" s="41"/>
      <c r="EV220" s="41"/>
      <c r="EW220" s="41"/>
      <c r="EX220" s="41"/>
      <c r="EY220" s="41"/>
      <c r="EZ220" s="41"/>
      <c r="FA220" s="41"/>
      <c r="FB220" s="42"/>
      <c r="FC220" s="40"/>
      <c r="FD220" s="41"/>
      <c r="FE220" s="41"/>
      <c r="FF220" s="41"/>
      <c r="FG220" s="41"/>
      <c r="FH220" s="41"/>
      <c r="FI220" s="41"/>
      <c r="FJ220" s="41"/>
      <c r="FK220" s="41"/>
      <c r="FL220" s="41"/>
      <c r="FM220" s="41"/>
      <c r="FN220" s="42"/>
      <c r="FO220" s="40"/>
      <c r="FP220" s="41"/>
      <c r="FQ220" s="41"/>
      <c r="FR220" s="41"/>
      <c r="FS220" s="41"/>
      <c r="FT220" s="41"/>
      <c r="FU220" s="41"/>
      <c r="FV220" s="41"/>
      <c r="FW220" s="41"/>
      <c r="FX220" s="41"/>
      <c r="FY220" s="41"/>
      <c r="FZ220" s="42"/>
      <c r="GA220" s="40"/>
      <c r="GB220" s="41"/>
      <c r="GC220" s="41"/>
      <c r="GD220" s="41"/>
      <c r="GE220" s="41"/>
      <c r="GF220" s="41"/>
      <c r="GG220" s="41"/>
      <c r="GH220" s="41"/>
      <c r="GI220" s="41"/>
      <c r="GJ220" s="41"/>
      <c r="GK220" s="41"/>
      <c r="GL220" s="42"/>
      <c r="GM220" s="40"/>
      <c r="GN220" s="41"/>
      <c r="GO220" s="41"/>
      <c r="GP220" s="41"/>
      <c r="GQ220" s="41"/>
      <c r="GR220" s="41"/>
      <c r="GS220" s="41"/>
      <c r="GT220" s="41"/>
      <c r="GU220" s="41"/>
      <c r="GV220" s="41"/>
      <c r="GW220" s="41"/>
      <c r="GX220" s="42"/>
      <c r="GY220" s="40"/>
      <c r="GZ220" s="41"/>
      <c r="HA220" s="41"/>
      <c r="HB220" s="41"/>
      <c r="HC220" s="41"/>
      <c r="HD220" s="41"/>
      <c r="HE220" s="41"/>
      <c r="HF220" s="41"/>
      <c r="HG220" s="41"/>
      <c r="HH220" s="41"/>
      <c r="HI220" s="41"/>
      <c r="HJ220" s="42"/>
      <c r="HK220" s="40"/>
      <c r="HL220" s="41"/>
      <c r="HM220" s="41"/>
      <c r="HN220" s="41"/>
      <c r="HO220" s="41"/>
      <c r="HP220" s="41"/>
      <c r="HQ220" s="41"/>
      <c r="HR220" s="41"/>
      <c r="HS220" s="41"/>
      <c r="HT220" s="41"/>
      <c r="HU220" s="41"/>
      <c r="HV220" s="42"/>
      <c r="HW220" s="40"/>
      <c r="HX220" s="41"/>
      <c r="HY220" s="41"/>
      <c r="HZ220" s="41"/>
      <c r="IA220" s="41"/>
      <c r="IB220" s="41"/>
      <c r="IC220" s="41"/>
      <c r="ID220" s="41"/>
      <c r="IE220" s="41"/>
      <c r="IF220" s="41"/>
      <c r="IG220" s="41"/>
      <c r="IH220" s="42"/>
      <c r="II220" s="40"/>
      <c r="IJ220" s="41"/>
      <c r="IK220" s="41"/>
      <c r="IL220" s="41"/>
      <c r="IM220" s="41"/>
      <c r="IN220" s="41"/>
      <c r="IO220" s="41"/>
      <c r="IP220" s="41"/>
      <c r="IQ220" s="41"/>
      <c r="IR220" s="41"/>
      <c r="IS220" s="41"/>
      <c r="IT220" s="42"/>
      <c r="IU220" s="40"/>
      <c r="IV220" s="41"/>
      <c r="IW220" s="41"/>
      <c r="IX220" s="41"/>
      <c r="IY220" s="41"/>
      <c r="IZ220" s="41"/>
      <c r="JA220" s="41"/>
      <c r="JB220" s="41"/>
      <c r="JC220" s="41"/>
      <c r="JD220" s="41"/>
      <c r="JE220" s="41"/>
      <c r="JF220" s="42"/>
      <c r="JG220" s="444">
        <f t="shared" ref="JG220" si="3561">JG219/JI212</f>
        <v>4.9664306079278946E-3</v>
      </c>
      <c r="JH220" s="445">
        <f t="shared" ref="JH220" si="3562">JH219/JJ209</f>
        <v>1.1299435028248588E-3</v>
      </c>
      <c r="JI220" s="3"/>
      <c r="JJ220" s="4"/>
      <c r="JK220" s="4"/>
      <c r="JL220" s="374"/>
      <c r="JM220" s="4"/>
      <c r="JN220" s="4"/>
      <c r="JO220" s="4"/>
      <c r="JP220" s="375"/>
      <c r="JQ220" s="4"/>
      <c r="JR220" s="4"/>
      <c r="JS220" s="376"/>
      <c r="JT220" s="4"/>
      <c r="JU220" s="400"/>
      <c r="JV220" s="701"/>
      <c r="JW220" s="702"/>
      <c r="JX220" s="703"/>
      <c r="JY220" s="639"/>
      <c r="JZ220" s="640"/>
      <c r="KA220" s="641"/>
      <c r="KB220" s="752"/>
      <c r="KC220" s="753"/>
      <c r="KD220" s="753"/>
      <c r="KE220" s="753"/>
      <c r="KF220" s="753"/>
      <c r="KG220" s="753"/>
      <c r="KH220" s="754"/>
      <c r="KI220" s="416"/>
      <c r="KJ220" s="420"/>
      <c r="KK220" s="416"/>
      <c r="KL220" s="417"/>
      <c r="KM220" s="416"/>
      <c r="KN220" s="417"/>
    </row>
    <row r="221" spans="1:300" x14ac:dyDescent="0.25">
      <c r="A221" s="736">
        <v>49</v>
      </c>
      <c r="B221" s="435">
        <f>B218+1</f>
        <v>45764</v>
      </c>
      <c r="C221" s="32"/>
      <c r="D221" s="33"/>
      <c r="E221" s="33">
        <f>E218-C221</f>
        <v>588</v>
      </c>
      <c r="F221" s="33">
        <f>F218-D221</f>
        <v>49</v>
      </c>
      <c r="G221" s="33">
        <v>345</v>
      </c>
      <c r="H221" s="34">
        <f t="shared" ref="H221:H227" si="3563">((G221+I221)/E221)</f>
        <v>0.63095238095238093</v>
      </c>
      <c r="I221" s="33">
        <v>26</v>
      </c>
      <c r="J221" s="34">
        <f t="shared" ref="J221:J227" si="3564">I221/(G221+I221)</f>
        <v>7.0080862533692723E-2</v>
      </c>
      <c r="K221" s="35"/>
      <c r="L221" s="33"/>
      <c r="M221" s="33"/>
      <c r="N221" s="36"/>
      <c r="O221" s="32"/>
      <c r="P221" s="33"/>
      <c r="Q221" s="33">
        <f>Q218-O221</f>
        <v>590</v>
      </c>
      <c r="R221" s="33">
        <f>R218-P221</f>
        <v>50</v>
      </c>
      <c r="S221" s="33">
        <v>309</v>
      </c>
      <c r="T221" s="34">
        <f t="shared" ref="T221:T227" si="3565">((S221+U221)/Q221)</f>
        <v>0.56101694915254241</v>
      </c>
      <c r="U221" s="33">
        <v>22</v>
      </c>
      <c r="V221" s="34">
        <f t="shared" ref="V221:V227" si="3566">U221/(S221+U221)</f>
        <v>6.6465256797583083E-2</v>
      </c>
      <c r="W221" s="35"/>
      <c r="X221" s="33"/>
      <c r="Y221" s="33"/>
      <c r="Z221" s="36"/>
      <c r="AA221" s="32">
        <v>1</v>
      </c>
      <c r="AB221" s="33"/>
      <c r="AC221" s="33">
        <f>AC218-AA221</f>
        <v>587</v>
      </c>
      <c r="AD221" s="33">
        <f>AD218-AB221</f>
        <v>50</v>
      </c>
      <c r="AE221" s="33">
        <v>279</v>
      </c>
      <c r="AF221" s="34">
        <f t="shared" ref="AF221:AF227" si="3567">((AE221+AG221)/AC221)</f>
        <v>0.52470187393526402</v>
      </c>
      <c r="AG221" s="33">
        <v>29</v>
      </c>
      <c r="AH221" s="34">
        <f t="shared" ref="AH221:AH227" si="3568">AG221/(AE221+AG221)</f>
        <v>9.4155844155844159E-2</v>
      </c>
      <c r="AI221" s="35"/>
      <c r="AJ221" s="33"/>
      <c r="AK221" s="33"/>
      <c r="AL221" s="36"/>
      <c r="AM221" s="32">
        <v>1</v>
      </c>
      <c r="AN221" s="33"/>
      <c r="AO221" s="33">
        <f>AO218-AM221</f>
        <v>98</v>
      </c>
      <c r="AP221" s="33">
        <f>AP218-AN221</f>
        <v>10</v>
      </c>
      <c r="AQ221" s="33">
        <v>46</v>
      </c>
      <c r="AR221" s="34">
        <f t="shared" ref="AR221:AR227" si="3569">((AQ221+AS221)/AO221)</f>
        <v>0.55102040816326525</v>
      </c>
      <c r="AS221" s="33">
        <v>8</v>
      </c>
      <c r="AT221" s="34">
        <f t="shared" ref="AT221:AT227" si="3570">AS221/(AQ221+AS221)</f>
        <v>0.14814814814814814</v>
      </c>
      <c r="AU221" s="35"/>
      <c r="AV221" s="33"/>
      <c r="AW221" s="33"/>
      <c r="AX221" s="36"/>
      <c r="AY221" s="32">
        <v>1</v>
      </c>
      <c r="AZ221" s="33"/>
      <c r="BA221" s="33">
        <f>BA218-AY221</f>
        <v>583</v>
      </c>
      <c r="BB221" s="33">
        <f>BB218-AZ221</f>
        <v>50</v>
      </c>
      <c r="BC221" s="33">
        <v>310</v>
      </c>
      <c r="BD221" s="34">
        <f t="shared" ref="BD221:BD227" si="3571">((BC221+BE221)/BA221)</f>
        <v>0.57632933104631223</v>
      </c>
      <c r="BE221" s="33">
        <v>26</v>
      </c>
      <c r="BF221" s="34">
        <f t="shared" ref="BF221:BF227" si="3572">BE221/(BC221+BE221)</f>
        <v>7.7380952380952384E-2</v>
      </c>
      <c r="BG221" s="35"/>
      <c r="BH221" s="33"/>
      <c r="BI221" s="33"/>
      <c r="BJ221" s="36"/>
      <c r="BK221" s="32"/>
      <c r="BL221" s="33"/>
      <c r="BM221" s="33">
        <f>BM218-BK221</f>
        <v>586</v>
      </c>
      <c r="BN221" s="33">
        <f>BN218-BL221</f>
        <v>49</v>
      </c>
      <c r="BO221" s="33">
        <v>302</v>
      </c>
      <c r="BP221" s="34">
        <f t="shared" ref="BP221:BP227" si="3573">((BO221+BQ221)/BM221)</f>
        <v>0.5460750853242321</v>
      </c>
      <c r="BQ221" s="33">
        <v>18</v>
      </c>
      <c r="BR221" s="34">
        <f t="shared" ref="BR221:BR227" si="3574">BQ221/(BO221+BQ221)</f>
        <v>5.6250000000000001E-2</v>
      </c>
      <c r="BS221" s="35"/>
      <c r="BT221" s="33"/>
      <c r="BU221" s="33"/>
      <c r="BV221" s="36"/>
      <c r="BW221" s="32"/>
      <c r="BX221" s="33"/>
      <c r="BY221" s="33">
        <f>BY218-BW221</f>
        <v>584</v>
      </c>
      <c r="BZ221" s="33">
        <f>BZ218-BX221</f>
        <v>49</v>
      </c>
      <c r="CA221" s="33">
        <v>310</v>
      </c>
      <c r="CB221" s="34">
        <f t="shared" ref="CB221:CB227" si="3575">((CA221+CC221)/BY221)</f>
        <v>0.60787671232876717</v>
      </c>
      <c r="CC221" s="33">
        <v>45</v>
      </c>
      <c r="CD221" s="34">
        <f t="shared" ref="CD221:CD227" si="3576">CC221/(CA221+CC221)</f>
        <v>0.12676056338028169</v>
      </c>
      <c r="CE221" s="35"/>
      <c r="CF221" s="33"/>
      <c r="CG221" s="33"/>
      <c r="CH221" s="36"/>
      <c r="CI221" s="32">
        <v>1</v>
      </c>
      <c r="CJ221" s="33"/>
      <c r="CK221" s="33">
        <f>CK218-CI221</f>
        <v>566</v>
      </c>
      <c r="CL221" s="33">
        <f>CL218-CJ221</f>
        <v>43</v>
      </c>
      <c r="CM221" s="33">
        <v>292</v>
      </c>
      <c r="CN221" s="34">
        <f t="shared" ref="CN221:CN227" si="3577">((CM221+CO221)/CK221)</f>
        <v>0.56360424028268552</v>
      </c>
      <c r="CO221" s="33">
        <v>27</v>
      </c>
      <c r="CP221" s="34">
        <f t="shared" ref="CP221:CP227" si="3578">CO221/(CM221+CO221)</f>
        <v>8.4639498432601878E-2</v>
      </c>
      <c r="CQ221" s="35"/>
      <c r="CR221" s="33"/>
      <c r="CS221" s="33"/>
      <c r="CT221" s="36"/>
      <c r="CU221" s="32">
        <v>1</v>
      </c>
      <c r="CV221" s="33"/>
      <c r="CW221" s="33">
        <f>CW218-CU221</f>
        <v>567</v>
      </c>
      <c r="CX221" s="33">
        <f>CX218-CV221</f>
        <v>44</v>
      </c>
      <c r="CY221" s="33">
        <v>262</v>
      </c>
      <c r="CZ221" s="34">
        <f t="shared" ref="CZ221:CZ227" si="3579">((CY221+DA221)/CW221)</f>
        <v>0.53086419753086422</v>
      </c>
      <c r="DA221" s="33">
        <v>39</v>
      </c>
      <c r="DB221" s="34">
        <f t="shared" ref="DB221:DB227" si="3580">DA221/(CY221+DA221)</f>
        <v>0.12956810631229235</v>
      </c>
      <c r="DC221" s="35"/>
      <c r="DD221" s="33"/>
      <c r="DE221" s="33"/>
      <c r="DF221" s="36"/>
      <c r="DG221" s="32"/>
      <c r="DH221" s="33"/>
      <c r="DI221" s="33">
        <f>DI218-DG221</f>
        <v>581</v>
      </c>
      <c r="DJ221" s="33">
        <f>DJ218-DH221</f>
        <v>45</v>
      </c>
      <c r="DK221" s="33">
        <v>280</v>
      </c>
      <c r="DL221" s="34">
        <f t="shared" ref="DL221:DL227" si="3581">((DK221+DM221)/DI221)</f>
        <v>0.54561101549053359</v>
      </c>
      <c r="DM221" s="33">
        <v>37</v>
      </c>
      <c r="DN221" s="34">
        <f t="shared" ref="DN221:DN227" si="3582">DM221/(DK221+DM221)</f>
        <v>0.1167192429022082</v>
      </c>
      <c r="DO221" s="35"/>
      <c r="DP221" s="33"/>
      <c r="DQ221" s="33"/>
      <c r="DR221" s="36"/>
      <c r="DS221" s="32"/>
      <c r="DT221" s="33"/>
      <c r="DU221" s="33">
        <f>DU218-DS221</f>
        <v>133</v>
      </c>
      <c r="DV221" s="33">
        <f>DV218-DT221</f>
        <v>11</v>
      </c>
      <c r="DW221" s="33">
        <v>55</v>
      </c>
      <c r="DX221" s="34">
        <f t="shared" ref="DX221:DX227" si="3583">((DW221+DY221)/DU221)</f>
        <v>0.46616541353383456</v>
      </c>
      <c r="DY221" s="33">
        <v>7</v>
      </c>
      <c r="DZ221" s="34">
        <f t="shared" ref="DZ221:DZ227" si="3584">DY221/(DW221+DY221)</f>
        <v>0.11290322580645161</v>
      </c>
      <c r="EA221" s="35"/>
      <c r="EB221" s="33"/>
      <c r="EC221" s="33"/>
      <c r="ED221" s="36"/>
      <c r="EE221" s="32"/>
      <c r="EF221" s="33"/>
      <c r="EG221" s="33">
        <f>EG218-EE221</f>
        <v>587</v>
      </c>
      <c r="EH221" s="33">
        <f>EH218-EF221</f>
        <v>45</v>
      </c>
      <c r="EI221" s="33">
        <v>310</v>
      </c>
      <c r="EJ221" s="34">
        <f t="shared" ref="EJ221:EJ227" si="3585">((EI221+EK221)/EG221)</f>
        <v>0.59114139693356049</v>
      </c>
      <c r="EK221" s="33">
        <v>37</v>
      </c>
      <c r="EL221" s="34">
        <f t="shared" ref="EL221:EL227" si="3586">EK221/(EI221+EK221)</f>
        <v>0.10662824207492795</v>
      </c>
      <c r="EM221" s="35"/>
      <c r="EN221" s="33"/>
      <c r="EO221" s="33"/>
      <c r="EP221" s="36"/>
      <c r="EQ221" s="32">
        <v>1</v>
      </c>
      <c r="ER221" s="33"/>
      <c r="ES221" s="33">
        <f>ES218-EQ221</f>
        <v>575</v>
      </c>
      <c r="ET221" s="33">
        <f>ET218-ER221</f>
        <v>44</v>
      </c>
      <c r="EU221" s="33">
        <v>301</v>
      </c>
      <c r="EV221" s="34">
        <f t="shared" ref="EV221:EV227" si="3587">((EU221+EW221)/ES221)</f>
        <v>0.55652173913043479</v>
      </c>
      <c r="EW221" s="33">
        <v>19</v>
      </c>
      <c r="EX221" s="34">
        <f t="shared" ref="EX221:EX227" si="3588">EW221/(EU221+EW221)</f>
        <v>5.9374999999999997E-2</v>
      </c>
      <c r="EY221" s="35"/>
      <c r="EZ221" s="33"/>
      <c r="FA221" s="33"/>
      <c r="FB221" s="36"/>
      <c r="FC221" s="32"/>
      <c r="FD221" s="33"/>
      <c r="FE221" s="33">
        <f>FE218-FC221</f>
        <v>570</v>
      </c>
      <c r="FF221" s="33">
        <f>FF218-FD221</f>
        <v>44</v>
      </c>
      <c r="FG221" s="33">
        <v>303</v>
      </c>
      <c r="FH221" s="34">
        <f t="shared" ref="FH221:FH227" si="3589">((FG221+FI221)/FE221)</f>
        <v>0.59473684210526312</v>
      </c>
      <c r="FI221" s="33">
        <v>36</v>
      </c>
      <c r="FJ221" s="34">
        <f t="shared" ref="FJ221:FJ227" si="3590">FI221/(FG221+FI221)</f>
        <v>0.10619469026548672</v>
      </c>
      <c r="FK221" s="35"/>
      <c r="FL221" s="33"/>
      <c r="FM221" s="33"/>
      <c r="FN221" s="36"/>
      <c r="FO221" s="32">
        <v>1</v>
      </c>
      <c r="FP221" s="33"/>
      <c r="FQ221" s="33">
        <f>FQ218-FO221</f>
        <v>578</v>
      </c>
      <c r="FR221" s="33">
        <f>FR218-FP221</f>
        <v>48</v>
      </c>
      <c r="FS221" s="33">
        <v>250</v>
      </c>
      <c r="FT221" s="34">
        <f t="shared" ref="FT221:FT227" si="3591">((FS221+FU221)/FQ221)</f>
        <v>0.47923875432525953</v>
      </c>
      <c r="FU221" s="33">
        <v>27</v>
      </c>
      <c r="FV221" s="34">
        <f t="shared" ref="FV221:FV227" si="3592">FU221/(FS221+FU221)</f>
        <v>9.7472924187725629E-2</v>
      </c>
      <c r="FW221" s="35"/>
      <c r="FX221" s="33"/>
      <c r="FY221" s="33"/>
      <c r="FZ221" s="36"/>
      <c r="GA221" s="32">
        <v>1</v>
      </c>
      <c r="GB221" s="33"/>
      <c r="GC221" s="33">
        <f>GC218-GA221</f>
        <v>583</v>
      </c>
      <c r="GD221" s="33">
        <f>GD218-GB221</f>
        <v>48</v>
      </c>
      <c r="GE221" s="33">
        <v>329</v>
      </c>
      <c r="GF221" s="34">
        <f t="shared" ref="GF221:GF227" si="3593">((GE221+GG221)/GC221)</f>
        <v>0.60548885077186965</v>
      </c>
      <c r="GG221" s="33">
        <v>24</v>
      </c>
      <c r="GH221" s="34">
        <f t="shared" ref="GH221:GH227" si="3594">GG221/(GE221+GG221)</f>
        <v>6.79886685552408E-2</v>
      </c>
      <c r="GI221" s="35"/>
      <c r="GJ221" s="33"/>
      <c r="GK221" s="33"/>
      <c r="GL221" s="36"/>
      <c r="GM221" s="32"/>
      <c r="GN221" s="33"/>
      <c r="GO221" s="33">
        <f>GO218-GM221</f>
        <v>592</v>
      </c>
      <c r="GP221" s="33">
        <f>GP218-GN221</f>
        <v>49</v>
      </c>
      <c r="GQ221" s="33">
        <v>338</v>
      </c>
      <c r="GR221" s="34">
        <f t="shared" ref="GR221:GR227" si="3595">((GQ221+GS221)/GO221)</f>
        <v>0.60641891891891897</v>
      </c>
      <c r="GS221" s="33">
        <v>21</v>
      </c>
      <c r="GT221" s="34">
        <f t="shared" ref="GT221:GT227" si="3596">GS221/(GQ221+GS221)</f>
        <v>5.8495821727019497E-2</v>
      </c>
      <c r="GU221" s="35"/>
      <c r="GV221" s="33"/>
      <c r="GW221" s="33"/>
      <c r="GX221" s="36"/>
      <c r="GY221" s="32">
        <v>2</v>
      </c>
      <c r="GZ221" s="33"/>
      <c r="HA221" s="33">
        <f>HA218-GY221</f>
        <v>92</v>
      </c>
      <c r="HB221" s="33">
        <f>HB218-GZ221</f>
        <v>9</v>
      </c>
      <c r="HC221" s="33">
        <v>25</v>
      </c>
      <c r="HD221" s="34">
        <f t="shared" ref="HD221:HD227" si="3597">((HC221+HE221)/HA221)</f>
        <v>0.35869565217391303</v>
      </c>
      <c r="HE221" s="33">
        <v>8</v>
      </c>
      <c r="HF221" s="34">
        <f t="shared" ref="HF221:HF227" si="3598">HE221/(HC221+HE221)</f>
        <v>0.24242424242424243</v>
      </c>
      <c r="HG221" s="35"/>
      <c r="HH221" s="33"/>
      <c r="HI221" s="33"/>
      <c r="HJ221" s="36"/>
      <c r="HK221" s="32"/>
      <c r="HL221" s="33"/>
      <c r="HM221" s="33">
        <f>HM218-HK221</f>
        <v>595</v>
      </c>
      <c r="HN221" s="33">
        <f>HN218-HL221</f>
        <v>50</v>
      </c>
      <c r="HO221" s="33">
        <v>299</v>
      </c>
      <c r="HP221" s="34">
        <f t="shared" ref="HP221:HP227" si="3599">((HO221+HQ221)/HM221)</f>
        <v>0.53781512605042014</v>
      </c>
      <c r="HQ221" s="33">
        <v>21</v>
      </c>
      <c r="HR221" s="34">
        <f t="shared" ref="HR221:HR227" si="3600">HQ221/(HO221+HQ221)</f>
        <v>6.5625000000000003E-2</v>
      </c>
      <c r="HS221" s="35"/>
      <c r="HT221" s="33"/>
      <c r="HU221" s="33"/>
      <c r="HV221" s="36"/>
      <c r="HW221" s="32">
        <v>1</v>
      </c>
      <c r="HX221" s="33"/>
      <c r="HY221" s="33">
        <f>HY218-HW221</f>
        <v>589</v>
      </c>
      <c r="HZ221" s="33">
        <f>HZ218-HX221</f>
        <v>49</v>
      </c>
      <c r="IA221" s="33">
        <v>310</v>
      </c>
      <c r="IB221" s="34">
        <f t="shared" ref="IB221:IB227" si="3601">((IA221+IC221)/HY221)</f>
        <v>0.56876061120543298</v>
      </c>
      <c r="IC221" s="33">
        <v>25</v>
      </c>
      <c r="ID221" s="34">
        <f t="shared" ref="ID221:ID227" si="3602">IC221/(IA221+IC221)</f>
        <v>7.4626865671641784E-2</v>
      </c>
      <c r="IE221" s="35"/>
      <c r="IF221" s="33"/>
      <c r="IG221" s="33"/>
      <c r="IH221" s="36"/>
      <c r="II221" s="32">
        <v>1</v>
      </c>
      <c r="IJ221" s="33"/>
      <c r="IK221" s="33">
        <f>IK218-II221</f>
        <v>589</v>
      </c>
      <c r="IL221" s="33">
        <f>IL218-IJ221</f>
        <v>48</v>
      </c>
      <c r="IM221" s="33">
        <v>316</v>
      </c>
      <c r="IN221" s="34">
        <f t="shared" ref="IN221:IN227" si="3603">((IM221+IO221)/IK221)</f>
        <v>0.5857385398981324</v>
      </c>
      <c r="IO221" s="33">
        <v>29</v>
      </c>
      <c r="IP221" s="34">
        <f t="shared" ref="IP221:IP227" si="3604">IO221/(IM221+IO221)</f>
        <v>8.4057971014492749E-2</v>
      </c>
      <c r="IQ221" s="35"/>
      <c r="IR221" s="33"/>
      <c r="IS221" s="33"/>
      <c r="IT221" s="36"/>
      <c r="IU221" s="32"/>
      <c r="IV221" s="33"/>
      <c r="IW221" s="33">
        <f>IW218-IU221</f>
        <v>0</v>
      </c>
      <c r="IX221" s="33">
        <f>IX218-IV221</f>
        <v>0</v>
      </c>
      <c r="IY221" s="33"/>
      <c r="IZ221" s="34" t="e">
        <f t="shared" ref="IZ221:IZ227" si="3605">((IY221+JA221)/IW221)</f>
        <v>#DIV/0!</v>
      </c>
      <c r="JA221" s="33"/>
      <c r="JB221" s="34" t="e">
        <f t="shared" ref="JB221:JB227" si="3606">JA221/(IY221+JA221)</f>
        <v>#DIV/0!</v>
      </c>
      <c r="JC221" s="35"/>
      <c r="JD221" s="33"/>
      <c r="JE221" s="33"/>
      <c r="JF221" s="36"/>
      <c r="JG221" s="32">
        <f t="shared" ref="JG221:JG228" si="3607">+C221+O221+AA221+AM221+AY221+BK221+BW221+CI221+CU221+DG221+DS221+EE221+EQ221+FC221+GA221+GM221+GY221+HK221+HW221+II221+FO221+IU221</f>
        <v>12</v>
      </c>
      <c r="JH221" s="36">
        <f t="shared" ref="JH221:JH228" si="3608">+D221+P221+AB221+AN221+AZ221+BL221+BX221+CJ221+CV221+DH221+DT221+EF221+ER221+FD221+GB221+GN221+GZ221+HL221+HX221+IJ221+FP221+IV221</f>
        <v>0</v>
      </c>
      <c r="JI221" s="372">
        <f t="shared" ref="JI221:JI227" si="3609">+E221+Q221+AC221+AO221+BA221+BM221+BY221+CK221+CW221+DI221+DU221+EG221+ES221+FE221+GC221+GO221+HA221+HM221+HY221+FQ221+IK221</f>
        <v>10813</v>
      </c>
      <c r="JJ221" s="11">
        <f t="shared" si="2847"/>
        <v>884</v>
      </c>
      <c r="JK221" s="33">
        <f t="shared" ref="JK221:JK228" si="3610">+G221+S221+AE221+AQ221+BC221+BO221+CA221+CM221+CY221+DK221+DW221+EI221+EU221+FG221+GE221+GQ221+HC221+HO221+I221+U221+AG221+AS221+BE221+BQ221+CC221+CO221+DA221+DM221+DY221+EK221+EW221+FI221+GG221+GS221+HE221+HQ221+IA221+IC221+FS221+FU221+IM221+IO221</f>
        <v>6102</v>
      </c>
      <c r="JL221" s="78">
        <f t="shared" ref="JL221:JL228" si="3611">+(JK221)/JI221</f>
        <v>0.56432072505317676</v>
      </c>
      <c r="JM221" s="15">
        <f t="shared" ref="JM221:JM228" si="3612">+I221+U221+AG221+AS221+BE221+BQ221+CC221+CO221+DA221+DM221+DY221+EK221+EW221+FI221+GG221+GS221+HE221+HQ221+IC221+IO221+FU221</f>
        <v>531</v>
      </c>
      <c r="JN221" s="34">
        <f t="shared" ref="JN221:JN228" si="3613">+(JM221/(JK221))</f>
        <v>8.7020648967551628E-2</v>
      </c>
      <c r="JO221" s="45">
        <v>66.7</v>
      </c>
      <c r="JP221" s="46">
        <v>5771</v>
      </c>
      <c r="JQ221" s="45">
        <f t="shared" si="3380"/>
        <v>94.575549000327769</v>
      </c>
      <c r="JR221" s="45">
        <v>274</v>
      </c>
      <c r="JS221" s="366">
        <f t="shared" ref="JS221" si="3614">JR221/JM221</f>
        <v>0.51600753295668544</v>
      </c>
      <c r="JT221" s="44"/>
      <c r="JU221" s="284"/>
      <c r="JV221" s="402">
        <f t="shared" ref="JV221:JV227" si="3615">SUM(G221,I221,S221,U221,AE221,AG221,AQ221,AS221,BC221,BE221,BO221,BQ221,CA221,CC221)/SUM(E221,Q221,AC221,AO221,BA221,BM221,BY221)</f>
        <v>0.57383849557522126</v>
      </c>
      <c r="JW221" s="403">
        <f t="shared" ref="JW221:JW227" si="3616">SUM(CM221,CO221,CY221,DA221,DK221,DM221,DW221,DY221,EI221,EK221,EU221,EW221,FG221,FI221)/SUM(CK221,CW221,DI221,DU221,EG221,ES221,FE221)</f>
        <v>0.56021234981838497</v>
      </c>
      <c r="JX221" s="405">
        <f t="shared" ref="JX221:JX227" si="3617">SUM(FS221,FU221,GE221,GG221,GQ221,GS221,HC221,HE221,HO221,HQ221,IA221,IC221,IM221,IO221,)/SUM(FQ221,GC221,GO221,HA221,HM221,HY221,IK221)</f>
        <v>0.55887230514096187</v>
      </c>
      <c r="JY221" s="742">
        <f t="shared" ref="JY221" si="3618">SUM(I228,U228,AG228,AS228,BE228,BQ228,CC228)/SUM(G228,I228,S228,U228,AE228,AG228,AQ228,AS228,BC228,BE228,BO228,BQ228,CA228,CC228)</f>
        <v>8.6156419907988294E-2</v>
      </c>
      <c r="JZ221" s="689">
        <f t="shared" ref="JZ221" si="3619">SUM(CO228,DA228,DM228,DY228,EK228,EW228,FI228)/SUM(CM228,CO228,CY228,DA228,DK228,DM228,DW228,DY228,EI228,EK228,EU228,EW228,FG228,FI228)</f>
        <v>8.587137379729437E-2</v>
      </c>
      <c r="KA221" s="745">
        <f t="shared" ref="KA221" si="3620">SUM(,FU228,GG228,GS228,HE228,HQ228,IC228,IO228)/SUM(FU228,FS228,GG228,GE228,GS228,GQ228,HE228,HC228,HQ228,HO228,IC228,IA228,IO228,IM228)</f>
        <v>8.1628333568505712E-2</v>
      </c>
      <c r="KB221" s="724">
        <f t="shared" ref="KB221" si="3621">KB223/KB225</f>
        <v>4.4211108040895274E-3</v>
      </c>
      <c r="KC221" s="720"/>
      <c r="KD221" s="720">
        <f t="shared" ref="KD221" si="3622">KD223/KD225</f>
        <v>3.9084310441094361E-3</v>
      </c>
      <c r="KE221" s="720"/>
      <c r="KF221" s="720">
        <f t="shared" ref="KF221" si="3623">KF223/KF225</f>
        <v>4.6909492273730681E-3</v>
      </c>
      <c r="KG221" s="755"/>
      <c r="KH221" s="757" t="s">
        <v>68</v>
      </c>
      <c r="KI221" s="419">
        <f t="shared" ref="KI221:KI227" si="3624">C221+AA221+AM221+AY221+BK221+BW221</f>
        <v>3</v>
      </c>
      <c r="KJ221" s="427">
        <f t="shared" ref="KJ221" si="3625">KI221/KB225</f>
        <v>8.2895827576678644E-4</v>
      </c>
      <c r="KK221" s="419">
        <f t="shared" ref="KK221:KK227" si="3626">CI221+CU221+DG221+EE221+EQ221+FC221+DS221</f>
        <v>3</v>
      </c>
      <c r="KL221" s="424">
        <f t="shared" ref="KL221" si="3627">KK221/KD225</f>
        <v>8.375209380234506E-4</v>
      </c>
      <c r="KM221" s="419">
        <f t="shared" ref="KM221:KM227" si="3628">FO221+GA221+GM221+GY221+HK221+HW221+II221</f>
        <v>6</v>
      </c>
      <c r="KN221" s="424">
        <f>KM221/KF225</f>
        <v>1.6556291390728477E-3</v>
      </c>
    </row>
    <row r="222" spans="1:300" ht="19.5" thickBot="1" x14ac:dyDescent="0.3">
      <c r="A222" s="734"/>
      <c r="B222" s="436">
        <f t="shared" ref="B222:B227" si="3629">+B221+1</f>
        <v>45765</v>
      </c>
      <c r="C222" s="10"/>
      <c r="D222" s="11"/>
      <c r="E222" s="61">
        <f t="shared" ref="E222:E227" si="3630">E221-C222</f>
        <v>588</v>
      </c>
      <c r="F222" s="61">
        <f t="shared" ref="F222:F227" si="3631">F221-D222</f>
        <v>49</v>
      </c>
      <c r="G222" s="11">
        <v>312</v>
      </c>
      <c r="H222" s="12">
        <f t="shared" si="3563"/>
        <v>0.56802721088435371</v>
      </c>
      <c r="I222" s="11">
        <v>22</v>
      </c>
      <c r="J222" s="12">
        <f t="shared" si="3564"/>
        <v>6.5868263473053898E-2</v>
      </c>
      <c r="K222" s="13"/>
      <c r="L222" s="11"/>
      <c r="M222" s="11"/>
      <c r="N222" s="14"/>
      <c r="O222" s="10"/>
      <c r="P222" s="11"/>
      <c r="Q222" s="61">
        <f t="shared" ref="Q222:Q227" si="3632">Q221-O222</f>
        <v>590</v>
      </c>
      <c r="R222" s="61">
        <f t="shared" ref="R222:R227" si="3633">R221-P222</f>
        <v>50</v>
      </c>
      <c r="S222" s="11">
        <v>316</v>
      </c>
      <c r="T222" s="12">
        <f t="shared" si="3565"/>
        <v>0.5847457627118644</v>
      </c>
      <c r="U222" s="11">
        <v>29</v>
      </c>
      <c r="V222" s="12">
        <f t="shared" si="3566"/>
        <v>8.4057971014492749E-2</v>
      </c>
      <c r="W222" s="13"/>
      <c r="X222" s="11"/>
      <c r="Y222" s="11"/>
      <c r="Z222" s="14"/>
      <c r="AA222" s="10">
        <v>1</v>
      </c>
      <c r="AB222" s="11"/>
      <c r="AC222" s="61">
        <f t="shared" ref="AC222:AC227" si="3634">AC221-AA222</f>
        <v>586</v>
      </c>
      <c r="AD222" s="61">
        <f t="shared" ref="AD222:AD227" si="3635">AD221-AB222</f>
        <v>50</v>
      </c>
      <c r="AE222" s="11">
        <v>312</v>
      </c>
      <c r="AF222" s="12">
        <f t="shared" si="3567"/>
        <v>0.59385665529010234</v>
      </c>
      <c r="AG222" s="11">
        <v>36</v>
      </c>
      <c r="AH222" s="12">
        <f t="shared" si="3568"/>
        <v>0.10344827586206896</v>
      </c>
      <c r="AI222" s="13"/>
      <c r="AJ222" s="11"/>
      <c r="AK222" s="11"/>
      <c r="AL222" s="14"/>
      <c r="AM222" s="10">
        <v>2</v>
      </c>
      <c r="AN222" s="11"/>
      <c r="AO222" s="61">
        <f t="shared" ref="AO222:AO227" si="3636">AO221-AM222</f>
        <v>96</v>
      </c>
      <c r="AP222" s="61">
        <f t="shared" ref="AP222:AP227" si="3637">AP221-AN222</f>
        <v>10</v>
      </c>
      <c r="AQ222" s="11">
        <v>43</v>
      </c>
      <c r="AR222" s="12">
        <f t="shared" si="3569"/>
        <v>0.53125</v>
      </c>
      <c r="AS222" s="11">
        <v>8</v>
      </c>
      <c r="AT222" s="12">
        <f t="shared" si="3570"/>
        <v>0.15686274509803921</v>
      </c>
      <c r="AU222" s="13"/>
      <c r="AV222" s="11"/>
      <c r="AW222" s="11"/>
      <c r="AX222" s="14"/>
      <c r="AY222" s="10"/>
      <c r="AZ222" s="11"/>
      <c r="BA222" s="61">
        <f t="shared" ref="BA222:BA227" si="3638">BA221-AY222</f>
        <v>583</v>
      </c>
      <c r="BB222" s="61">
        <f t="shared" ref="BB222:BB227" si="3639">BB221-AZ222</f>
        <v>50</v>
      </c>
      <c r="BC222" s="11">
        <v>306</v>
      </c>
      <c r="BD222" s="12">
        <f t="shared" si="3571"/>
        <v>0.57804459691252141</v>
      </c>
      <c r="BE222" s="11">
        <v>31</v>
      </c>
      <c r="BF222" s="12">
        <f t="shared" si="3572"/>
        <v>9.1988130563798218E-2</v>
      </c>
      <c r="BG222" s="13"/>
      <c r="BH222" s="11"/>
      <c r="BI222" s="11"/>
      <c r="BJ222" s="14"/>
      <c r="BK222" s="10"/>
      <c r="BL222" s="11"/>
      <c r="BM222" s="61">
        <f t="shared" ref="BM222:BM227" si="3640">BM221-BK222</f>
        <v>586</v>
      </c>
      <c r="BN222" s="61">
        <f t="shared" ref="BN222:BN227" si="3641">BN221-BL222</f>
        <v>49</v>
      </c>
      <c r="BO222" s="11">
        <v>313</v>
      </c>
      <c r="BP222" s="12">
        <f t="shared" si="3573"/>
        <v>0.58703071672354945</v>
      </c>
      <c r="BQ222" s="11">
        <v>31</v>
      </c>
      <c r="BR222" s="12">
        <f t="shared" si="3574"/>
        <v>9.0116279069767435E-2</v>
      </c>
      <c r="BS222" s="13"/>
      <c r="BT222" s="11"/>
      <c r="BU222" s="11"/>
      <c r="BV222" s="14"/>
      <c r="BW222" s="10"/>
      <c r="BX222" s="11"/>
      <c r="BY222" s="61">
        <f t="shared" ref="BY222:BY227" si="3642">BY221-BW222</f>
        <v>584</v>
      </c>
      <c r="BZ222" s="61">
        <f t="shared" ref="BZ222:BZ227" si="3643">BZ221-BX222</f>
        <v>49</v>
      </c>
      <c r="CA222" s="11">
        <v>307</v>
      </c>
      <c r="CB222" s="12">
        <f t="shared" si="3575"/>
        <v>0.55136986301369861</v>
      </c>
      <c r="CC222" s="11">
        <v>15</v>
      </c>
      <c r="CD222" s="12">
        <f t="shared" si="3576"/>
        <v>4.6583850931677016E-2</v>
      </c>
      <c r="CE222" s="13"/>
      <c r="CF222" s="11"/>
      <c r="CG222" s="11"/>
      <c r="CH222" s="14"/>
      <c r="CI222" s="10"/>
      <c r="CJ222" s="11"/>
      <c r="CK222" s="61">
        <f t="shared" ref="CK222:CK227" si="3644">CK221-CI222</f>
        <v>566</v>
      </c>
      <c r="CL222" s="61">
        <f t="shared" ref="CL222:CL227" si="3645">CL221-CJ222</f>
        <v>43</v>
      </c>
      <c r="CM222" s="11">
        <v>297</v>
      </c>
      <c r="CN222" s="12">
        <f t="shared" si="3577"/>
        <v>0.5795053003533569</v>
      </c>
      <c r="CO222" s="11">
        <v>31</v>
      </c>
      <c r="CP222" s="12">
        <f t="shared" si="3578"/>
        <v>9.451219512195122E-2</v>
      </c>
      <c r="CQ222" s="13"/>
      <c r="CR222" s="11"/>
      <c r="CS222" s="11"/>
      <c r="CT222" s="14"/>
      <c r="CU222" s="10"/>
      <c r="CV222" s="11"/>
      <c r="CW222" s="61">
        <f t="shared" ref="CW222:CW227" si="3646">CW221-CU222</f>
        <v>567</v>
      </c>
      <c r="CX222" s="61">
        <f t="shared" ref="CX222:CX227" si="3647">CX221-CV222</f>
        <v>44</v>
      </c>
      <c r="CY222" s="11">
        <v>284</v>
      </c>
      <c r="CZ222" s="12">
        <f t="shared" si="3579"/>
        <v>0.55555555555555558</v>
      </c>
      <c r="DA222" s="11">
        <v>31</v>
      </c>
      <c r="DB222" s="12">
        <f t="shared" si="3580"/>
        <v>9.841269841269841E-2</v>
      </c>
      <c r="DC222" s="13"/>
      <c r="DD222" s="11"/>
      <c r="DE222" s="11"/>
      <c r="DF222" s="14"/>
      <c r="DG222" s="10"/>
      <c r="DH222" s="11"/>
      <c r="DI222" s="61">
        <f t="shared" ref="DI222:DI227" si="3648">DI221-DG222</f>
        <v>581</v>
      </c>
      <c r="DJ222" s="61">
        <f t="shared" ref="DJ222:DJ227" si="3649">DJ221-DH222</f>
        <v>45</v>
      </c>
      <c r="DK222" s="11">
        <v>307</v>
      </c>
      <c r="DL222" s="12">
        <f t="shared" si="3581"/>
        <v>0.57487091222030984</v>
      </c>
      <c r="DM222" s="11">
        <v>27</v>
      </c>
      <c r="DN222" s="12">
        <f t="shared" si="3582"/>
        <v>8.0838323353293412E-2</v>
      </c>
      <c r="DO222" s="13"/>
      <c r="DP222" s="11"/>
      <c r="DQ222" s="11"/>
      <c r="DR222" s="14"/>
      <c r="DS222" s="10"/>
      <c r="DT222" s="11"/>
      <c r="DU222" s="61">
        <f t="shared" ref="DU222:DU227" si="3650">DU221-DS222</f>
        <v>133</v>
      </c>
      <c r="DV222" s="61">
        <f t="shared" ref="DV222:DV227" si="3651">DV221-DT222</f>
        <v>11</v>
      </c>
      <c r="DW222" s="11">
        <v>41</v>
      </c>
      <c r="DX222" s="12">
        <f t="shared" si="3583"/>
        <v>0.36842105263157893</v>
      </c>
      <c r="DY222" s="11">
        <v>8</v>
      </c>
      <c r="DZ222" s="12">
        <f t="shared" si="3584"/>
        <v>0.16326530612244897</v>
      </c>
      <c r="EA222" s="13"/>
      <c r="EB222" s="11"/>
      <c r="EC222" s="11"/>
      <c r="ED222" s="14"/>
      <c r="EE222" s="10"/>
      <c r="EF222" s="11"/>
      <c r="EG222" s="61">
        <f t="shared" ref="EG222:EG227" si="3652">EG221-EE222</f>
        <v>587</v>
      </c>
      <c r="EH222" s="61">
        <f t="shared" ref="EH222:EH227" si="3653">EH221-EF222</f>
        <v>45</v>
      </c>
      <c r="EI222" s="11">
        <v>301</v>
      </c>
      <c r="EJ222" s="12">
        <f t="shared" si="3585"/>
        <v>0.56388415672913117</v>
      </c>
      <c r="EK222" s="11">
        <v>30</v>
      </c>
      <c r="EL222" s="12">
        <f t="shared" si="3586"/>
        <v>9.0634441087613288E-2</v>
      </c>
      <c r="EM222" s="13"/>
      <c r="EN222" s="11"/>
      <c r="EO222" s="11"/>
      <c r="EP222" s="14"/>
      <c r="EQ222" s="10">
        <v>2</v>
      </c>
      <c r="ER222" s="11"/>
      <c r="ES222" s="61">
        <f t="shared" ref="ES222:ES227" si="3654">ES221-EQ222</f>
        <v>573</v>
      </c>
      <c r="ET222" s="61">
        <f t="shared" ref="ET222:ET227" si="3655">ET221-ER222</f>
        <v>44</v>
      </c>
      <c r="EU222" s="11">
        <v>317</v>
      </c>
      <c r="EV222" s="12">
        <f t="shared" si="3587"/>
        <v>0.5759162303664922</v>
      </c>
      <c r="EW222" s="11">
        <v>13</v>
      </c>
      <c r="EX222" s="12">
        <f t="shared" si="3588"/>
        <v>3.9393939393939391E-2</v>
      </c>
      <c r="EY222" s="13"/>
      <c r="EZ222" s="11"/>
      <c r="FA222" s="11"/>
      <c r="FB222" s="14"/>
      <c r="FC222" s="10">
        <v>1</v>
      </c>
      <c r="FD222" s="11"/>
      <c r="FE222" s="61">
        <f t="shared" ref="FE222:FE227" si="3656">FE221-FC222</f>
        <v>569</v>
      </c>
      <c r="FF222" s="61">
        <f t="shared" ref="FF222:FF227" si="3657">FF221-FD222</f>
        <v>44</v>
      </c>
      <c r="FG222" s="11">
        <v>316</v>
      </c>
      <c r="FH222" s="12">
        <f t="shared" si="3589"/>
        <v>0.57820738137082606</v>
      </c>
      <c r="FI222" s="11">
        <v>13</v>
      </c>
      <c r="FJ222" s="12">
        <f t="shared" si="3590"/>
        <v>3.9513677811550151E-2</v>
      </c>
      <c r="FK222" s="13"/>
      <c r="FL222" s="11"/>
      <c r="FM222" s="11"/>
      <c r="FN222" s="14"/>
      <c r="FO222" s="10">
        <v>1</v>
      </c>
      <c r="FP222" s="11"/>
      <c r="FQ222" s="61">
        <f t="shared" ref="FQ222:FQ227" si="3658">FQ221-FO222</f>
        <v>577</v>
      </c>
      <c r="FR222" s="61">
        <f t="shared" ref="FR222:FR227" si="3659">FR221-FP222</f>
        <v>48</v>
      </c>
      <c r="FS222" s="11">
        <v>271</v>
      </c>
      <c r="FT222" s="12">
        <f t="shared" si="3591"/>
        <v>0.52512998266897748</v>
      </c>
      <c r="FU222" s="11">
        <v>32</v>
      </c>
      <c r="FV222" s="12">
        <f t="shared" si="3592"/>
        <v>0.10561056105610561</v>
      </c>
      <c r="FW222" s="13"/>
      <c r="FX222" s="11"/>
      <c r="FY222" s="11"/>
      <c r="FZ222" s="14"/>
      <c r="GA222" s="10"/>
      <c r="GB222" s="11"/>
      <c r="GC222" s="61">
        <f t="shared" ref="GC222:GC227" si="3660">GC221-GA222</f>
        <v>583</v>
      </c>
      <c r="GD222" s="61">
        <f t="shared" ref="GD222:GD227" si="3661">GD221-GB222</f>
        <v>48</v>
      </c>
      <c r="GE222" s="11">
        <v>304</v>
      </c>
      <c r="GF222" s="12">
        <f t="shared" si="3593"/>
        <v>0.56775300171526588</v>
      </c>
      <c r="GG222" s="11">
        <v>27</v>
      </c>
      <c r="GH222" s="12">
        <f t="shared" si="3594"/>
        <v>8.1570996978851965E-2</v>
      </c>
      <c r="GI222" s="13"/>
      <c r="GJ222" s="11"/>
      <c r="GK222" s="11"/>
      <c r="GL222" s="14"/>
      <c r="GM222" s="10"/>
      <c r="GN222" s="11"/>
      <c r="GO222" s="61">
        <f t="shared" ref="GO222:GO227" si="3662">GO221-GM222</f>
        <v>592</v>
      </c>
      <c r="GP222" s="61">
        <f t="shared" ref="GP222:GP227" si="3663">GP221-GN222</f>
        <v>49</v>
      </c>
      <c r="GQ222" s="11">
        <v>329</v>
      </c>
      <c r="GR222" s="12">
        <f t="shared" si="3595"/>
        <v>0.59966216216216217</v>
      </c>
      <c r="GS222" s="11">
        <v>26</v>
      </c>
      <c r="GT222" s="12">
        <f t="shared" si="3596"/>
        <v>7.3239436619718309E-2</v>
      </c>
      <c r="GU222" s="13"/>
      <c r="GV222" s="11"/>
      <c r="GW222" s="11"/>
      <c r="GX222" s="14"/>
      <c r="GY222" s="10">
        <v>1</v>
      </c>
      <c r="GZ222" s="11"/>
      <c r="HA222" s="61">
        <f t="shared" ref="HA222:HA227" si="3664">HA221-GY222</f>
        <v>91</v>
      </c>
      <c r="HB222" s="61">
        <f t="shared" ref="HB222:HB227" si="3665">HB221-GZ222</f>
        <v>9</v>
      </c>
      <c r="HC222" s="11">
        <v>30</v>
      </c>
      <c r="HD222" s="12">
        <f t="shared" si="3597"/>
        <v>0.45054945054945056</v>
      </c>
      <c r="HE222" s="11">
        <v>11</v>
      </c>
      <c r="HF222" s="12">
        <f t="shared" si="3598"/>
        <v>0.26829268292682928</v>
      </c>
      <c r="HG222" s="13"/>
      <c r="HH222" s="11"/>
      <c r="HI222" s="11"/>
      <c r="HJ222" s="14"/>
      <c r="HK222" s="10"/>
      <c r="HL222" s="11"/>
      <c r="HM222" s="61">
        <f t="shared" ref="HM222:HM227" si="3666">HM221-HK222</f>
        <v>595</v>
      </c>
      <c r="HN222" s="61">
        <f t="shared" ref="HN222:HN227" si="3667">HN221-HL222</f>
        <v>50</v>
      </c>
      <c r="HO222" s="11">
        <v>315</v>
      </c>
      <c r="HP222" s="12">
        <f t="shared" si="3599"/>
        <v>0.57310924369747895</v>
      </c>
      <c r="HQ222" s="11">
        <v>26</v>
      </c>
      <c r="HR222" s="12">
        <f t="shared" si="3600"/>
        <v>7.6246334310850442E-2</v>
      </c>
      <c r="HS222" s="13"/>
      <c r="HT222" s="11"/>
      <c r="HU222" s="11"/>
      <c r="HV222" s="14"/>
      <c r="HW222" s="10"/>
      <c r="HX222" s="11"/>
      <c r="HY222" s="61">
        <f t="shared" ref="HY222:HY227" si="3668">HY221-HW222</f>
        <v>589</v>
      </c>
      <c r="HZ222" s="61">
        <f t="shared" ref="HZ222:HZ227" si="3669">HZ221-HX222</f>
        <v>49</v>
      </c>
      <c r="IA222" s="11">
        <v>334</v>
      </c>
      <c r="IB222" s="12">
        <f t="shared" si="3601"/>
        <v>0.60611205432937176</v>
      </c>
      <c r="IC222" s="11">
        <v>23</v>
      </c>
      <c r="ID222" s="12">
        <f t="shared" si="3602"/>
        <v>6.4425770308123242E-2</v>
      </c>
      <c r="IE222" s="13"/>
      <c r="IF222" s="11"/>
      <c r="IG222" s="11"/>
      <c r="IH222" s="14"/>
      <c r="II222" s="10"/>
      <c r="IJ222" s="11"/>
      <c r="IK222" s="61">
        <f t="shared" ref="IK222:IK227" si="3670">IK221-II222</f>
        <v>589</v>
      </c>
      <c r="IL222" s="61">
        <f t="shared" ref="IL222:IL227" si="3671">IL221-IJ222</f>
        <v>48</v>
      </c>
      <c r="IM222" s="11">
        <v>324</v>
      </c>
      <c r="IN222" s="12">
        <f t="shared" si="3603"/>
        <v>0.57894736842105265</v>
      </c>
      <c r="IO222" s="11">
        <v>17</v>
      </c>
      <c r="IP222" s="12">
        <f t="shared" si="3604"/>
        <v>4.9853372434017593E-2</v>
      </c>
      <c r="IQ222" s="13"/>
      <c r="IR222" s="11"/>
      <c r="IS222" s="11"/>
      <c r="IT222" s="14"/>
      <c r="IU222" s="10"/>
      <c r="IV222" s="11"/>
      <c r="IW222" s="61">
        <f t="shared" ref="IW222:IW227" si="3672">IW221-IU222</f>
        <v>0</v>
      </c>
      <c r="IX222" s="61">
        <f t="shared" ref="IX222:IX227" si="3673">IX221-IV222</f>
        <v>0</v>
      </c>
      <c r="IY222" s="11"/>
      <c r="IZ222" s="12" t="e">
        <f t="shared" si="3605"/>
        <v>#DIV/0!</v>
      </c>
      <c r="JA222" s="11"/>
      <c r="JB222" s="12" t="e">
        <f t="shared" si="3606"/>
        <v>#DIV/0!</v>
      </c>
      <c r="JC222" s="13"/>
      <c r="JD222" s="11"/>
      <c r="JE222" s="11"/>
      <c r="JF222" s="14"/>
      <c r="JG222" s="10">
        <f t="shared" si="3607"/>
        <v>8</v>
      </c>
      <c r="JH222" s="14">
        <f t="shared" si="3608"/>
        <v>0</v>
      </c>
      <c r="JI222" s="373">
        <f t="shared" si="3609"/>
        <v>10805</v>
      </c>
      <c r="JJ222" s="11">
        <f t="shared" si="2847"/>
        <v>884</v>
      </c>
      <c r="JK222" s="11">
        <f t="shared" si="3610"/>
        <v>6166</v>
      </c>
      <c r="JL222" s="79">
        <f t="shared" si="3611"/>
        <v>0.57066173068024062</v>
      </c>
      <c r="JM222" s="15">
        <f t="shared" si="3612"/>
        <v>487</v>
      </c>
      <c r="JN222" s="12">
        <f t="shared" si="3613"/>
        <v>7.8981511514758351E-2</v>
      </c>
      <c r="JO222" s="16">
        <v>66.599999999999994</v>
      </c>
      <c r="JP222" s="17">
        <v>5799</v>
      </c>
      <c r="JQ222" s="16">
        <f t="shared" si="3380"/>
        <v>94.048005189750242</v>
      </c>
      <c r="JR222" s="16">
        <v>195</v>
      </c>
      <c r="JS222" s="369">
        <f t="shared" si="3155"/>
        <v>0.40041067761806981</v>
      </c>
      <c r="JT222" s="15"/>
      <c r="JU222" s="285"/>
      <c r="JV222" s="404">
        <f t="shared" si="3615"/>
        <v>0.57597564350954888</v>
      </c>
      <c r="JW222" s="401">
        <f t="shared" si="3616"/>
        <v>0.56375838926174493</v>
      </c>
      <c r="JX222" s="406">
        <f t="shared" si="3617"/>
        <v>0.57217920353982299</v>
      </c>
      <c r="JY222" s="743"/>
      <c r="JZ222" s="690"/>
      <c r="KA222" s="746"/>
      <c r="KB222" s="725"/>
      <c r="KC222" s="722"/>
      <c r="KD222" s="722"/>
      <c r="KE222" s="722"/>
      <c r="KF222" s="722"/>
      <c r="KG222" s="756"/>
      <c r="KH222" s="758"/>
      <c r="KI222" s="67">
        <f t="shared" si="3624"/>
        <v>3</v>
      </c>
      <c r="KJ222" s="430">
        <f t="shared" ref="KJ222" si="3674">KI222/KB225</f>
        <v>8.2895827576678644E-4</v>
      </c>
      <c r="KK222" s="67">
        <f t="shared" si="3626"/>
        <v>3</v>
      </c>
      <c r="KL222" s="425">
        <f t="shared" ref="KL222" si="3675">KK222/KD225</f>
        <v>8.375209380234506E-4</v>
      </c>
      <c r="KM222" s="67">
        <f t="shared" si="3628"/>
        <v>2</v>
      </c>
      <c r="KN222" s="425">
        <f>KM222/KF225</f>
        <v>5.5187637969094923E-4</v>
      </c>
    </row>
    <row r="223" spans="1:300" ht="19.5" thickTop="1" x14ac:dyDescent="0.25">
      <c r="A223" s="734"/>
      <c r="B223" s="436">
        <f t="shared" si="3629"/>
        <v>45766</v>
      </c>
      <c r="C223" s="10">
        <v>1</v>
      </c>
      <c r="D223" s="11"/>
      <c r="E223" s="61">
        <f t="shared" si="3630"/>
        <v>587</v>
      </c>
      <c r="F223" s="61">
        <f t="shared" si="3631"/>
        <v>49</v>
      </c>
      <c r="G223" s="11">
        <v>300</v>
      </c>
      <c r="H223" s="12">
        <f t="shared" si="3563"/>
        <v>0.55025553662691651</v>
      </c>
      <c r="I223" s="11">
        <v>23</v>
      </c>
      <c r="J223" s="12">
        <f t="shared" si="3564"/>
        <v>7.1207430340557279E-2</v>
      </c>
      <c r="K223" s="13"/>
      <c r="L223" s="11"/>
      <c r="M223" s="11"/>
      <c r="N223" s="14"/>
      <c r="O223" s="10"/>
      <c r="P223" s="11"/>
      <c r="Q223" s="61">
        <f t="shared" si="3632"/>
        <v>590</v>
      </c>
      <c r="R223" s="61">
        <f t="shared" si="3633"/>
        <v>50</v>
      </c>
      <c r="S223" s="11">
        <v>301</v>
      </c>
      <c r="T223" s="12">
        <f t="shared" si="3565"/>
        <v>0.53559322033898304</v>
      </c>
      <c r="U223" s="11">
        <v>15</v>
      </c>
      <c r="V223" s="12">
        <f t="shared" si="3566"/>
        <v>4.746835443037975E-2</v>
      </c>
      <c r="W223" s="13"/>
      <c r="X223" s="11"/>
      <c r="Y223" s="11"/>
      <c r="Z223" s="14"/>
      <c r="AA223" s="10"/>
      <c r="AB223" s="11"/>
      <c r="AC223" s="61">
        <f t="shared" si="3634"/>
        <v>586</v>
      </c>
      <c r="AD223" s="61">
        <f t="shared" si="3635"/>
        <v>50</v>
      </c>
      <c r="AE223" s="11">
        <v>303</v>
      </c>
      <c r="AF223" s="12">
        <f t="shared" si="3567"/>
        <v>0.57679180887372017</v>
      </c>
      <c r="AG223" s="11">
        <v>35</v>
      </c>
      <c r="AH223" s="12">
        <f t="shared" si="3568"/>
        <v>0.10355029585798817</v>
      </c>
      <c r="AI223" s="13"/>
      <c r="AJ223" s="11"/>
      <c r="AK223" s="11"/>
      <c r="AL223" s="14"/>
      <c r="AM223" s="10">
        <v>1</v>
      </c>
      <c r="AN223" s="11"/>
      <c r="AO223" s="61">
        <f t="shared" si="3636"/>
        <v>95</v>
      </c>
      <c r="AP223" s="61">
        <f t="shared" si="3637"/>
        <v>10</v>
      </c>
      <c r="AQ223" s="11">
        <v>39</v>
      </c>
      <c r="AR223" s="12">
        <f t="shared" si="3569"/>
        <v>0.49473684210526314</v>
      </c>
      <c r="AS223" s="11">
        <v>8</v>
      </c>
      <c r="AT223" s="12">
        <f t="shared" si="3570"/>
        <v>0.1702127659574468</v>
      </c>
      <c r="AU223" s="13"/>
      <c r="AV223" s="11"/>
      <c r="AW223" s="11"/>
      <c r="AX223" s="14"/>
      <c r="AY223" s="10"/>
      <c r="AZ223" s="11"/>
      <c r="BA223" s="61">
        <f t="shared" si="3638"/>
        <v>583</v>
      </c>
      <c r="BB223" s="61">
        <f t="shared" si="3639"/>
        <v>50</v>
      </c>
      <c r="BC223" s="11">
        <v>307</v>
      </c>
      <c r="BD223" s="12">
        <f t="shared" si="3571"/>
        <v>0.59348198970840482</v>
      </c>
      <c r="BE223" s="11">
        <v>39</v>
      </c>
      <c r="BF223" s="12">
        <f t="shared" si="3572"/>
        <v>0.11271676300578035</v>
      </c>
      <c r="BG223" s="13"/>
      <c r="BH223" s="11"/>
      <c r="BI223" s="11"/>
      <c r="BJ223" s="14"/>
      <c r="BK223" s="10"/>
      <c r="BL223" s="11"/>
      <c r="BM223" s="61">
        <f t="shared" si="3640"/>
        <v>586</v>
      </c>
      <c r="BN223" s="61">
        <f t="shared" si="3641"/>
        <v>49</v>
      </c>
      <c r="BO223" s="11">
        <v>306</v>
      </c>
      <c r="BP223" s="12">
        <f t="shared" si="3573"/>
        <v>0.54948805460750849</v>
      </c>
      <c r="BQ223" s="11">
        <v>16</v>
      </c>
      <c r="BR223" s="12">
        <f t="shared" si="3574"/>
        <v>4.9689440993788817E-2</v>
      </c>
      <c r="BS223" s="13"/>
      <c r="BT223" s="11"/>
      <c r="BU223" s="11"/>
      <c r="BV223" s="14"/>
      <c r="BW223" s="10"/>
      <c r="BX223" s="11"/>
      <c r="BY223" s="61">
        <f t="shared" si="3642"/>
        <v>584</v>
      </c>
      <c r="BZ223" s="61">
        <f t="shared" si="3643"/>
        <v>49</v>
      </c>
      <c r="CA223" s="11">
        <v>284</v>
      </c>
      <c r="CB223" s="12">
        <f t="shared" si="3575"/>
        <v>0.55136986301369861</v>
      </c>
      <c r="CC223" s="11">
        <v>38</v>
      </c>
      <c r="CD223" s="12">
        <f t="shared" si="3576"/>
        <v>0.11801242236024845</v>
      </c>
      <c r="CE223" s="13"/>
      <c r="CF223" s="11"/>
      <c r="CG223" s="11"/>
      <c r="CH223" s="14"/>
      <c r="CI223" s="10">
        <v>1</v>
      </c>
      <c r="CJ223" s="11"/>
      <c r="CK223" s="61">
        <f t="shared" si="3644"/>
        <v>565</v>
      </c>
      <c r="CL223" s="61">
        <f t="shared" si="3645"/>
        <v>43</v>
      </c>
      <c r="CM223" s="11">
        <v>301</v>
      </c>
      <c r="CN223" s="12">
        <f t="shared" si="3577"/>
        <v>0.57699115044247784</v>
      </c>
      <c r="CO223" s="11">
        <v>25</v>
      </c>
      <c r="CP223" s="12">
        <f t="shared" si="3578"/>
        <v>7.6687116564417179E-2</v>
      </c>
      <c r="CQ223" s="13"/>
      <c r="CR223" s="11"/>
      <c r="CS223" s="11"/>
      <c r="CT223" s="14"/>
      <c r="CU223" s="10">
        <v>1</v>
      </c>
      <c r="CV223" s="11"/>
      <c r="CW223" s="61">
        <f t="shared" si="3646"/>
        <v>566</v>
      </c>
      <c r="CX223" s="61">
        <f t="shared" si="3647"/>
        <v>44</v>
      </c>
      <c r="CY223" s="11">
        <v>284</v>
      </c>
      <c r="CZ223" s="12">
        <f t="shared" si="3579"/>
        <v>0.56360424028268552</v>
      </c>
      <c r="DA223" s="11">
        <v>35</v>
      </c>
      <c r="DB223" s="12">
        <f t="shared" si="3580"/>
        <v>0.109717868338558</v>
      </c>
      <c r="DC223" s="13"/>
      <c r="DD223" s="11"/>
      <c r="DE223" s="11"/>
      <c r="DF223" s="14"/>
      <c r="DG223" s="10"/>
      <c r="DH223" s="11"/>
      <c r="DI223" s="61">
        <f t="shared" si="3648"/>
        <v>581</v>
      </c>
      <c r="DJ223" s="61">
        <f t="shared" si="3649"/>
        <v>45</v>
      </c>
      <c r="DK223" s="11">
        <v>315</v>
      </c>
      <c r="DL223" s="12">
        <f t="shared" si="3581"/>
        <v>0.59036144578313254</v>
      </c>
      <c r="DM223" s="11">
        <v>28</v>
      </c>
      <c r="DN223" s="12">
        <f t="shared" si="3582"/>
        <v>8.1632653061224483E-2</v>
      </c>
      <c r="DO223" s="13"/>
      <c r="DP223" s="11"/>
      <c r="DQ223" s="11"/>
      <c r="DR223" s="14"/>
      <c r="DS223" s="10"/>
      <c r="DT223" s="11"/>
      <c r="DU223" s="61">
        <f t="shared" si="3650"/>
        <v>133</v>
      </c>
      <c r="DV223" s="61">
        <f t="shared" si="3651"/>
        <v>11</v>
      </c>
      <c r="DW223" s="11">
        <v>46</v>
      </c>
      <c r="DX223" s="12">
        <f t="shared" si="3583"/>
        <v>0.41353383458646614</v>
      </c>
      <c r="DY223" s="11">
        <v>9</v>
      </c>
      <c r="DZ223" s="12">
        <f t="shared" si="3584"/>
        <v>0.16363636363636364</v>
      </c>
      <c r="EA223" s="13"/>
      <c r="EB223" s="11"/>
      <c r="EC223" s="11"/>
      <c r="ED223" s="14"/>
      <c r="EE223" s="10"/>
      <c r="EF223" s="11"/>
      <c r="EG223" s="61">
        <f t="shared" si="3652"/>
        <v>587</v>
      </c>
      <c r="EH223" s="61">
        <f t="shared" si="3653"/>
        <v>45</v>
      </c>
      <c r="EI223" s="11">
        <v>316</v>
      </c>
      <c r="EJ223" s="12">
        <f t="shared" si="3585"/>
        <v>0.57240204429301533</v>
      </c>
      <c r="EK223" s="11">
        <v>20</v>
      </c>
      <c r="EL223" s="12">
        <f t="shared" si="3586"/>
        <v>5.9523809523809521E-2</v>
      </c>
      <c r="EM223" s="13"/>
      <c r="EN223" s="11"/>
      <c r="EO223" s="11"/>
      <c r="EP223" s="14"/>
      <c r="EQ223" s="10"/>
      <c r="ER223" s="11"/>
      <c r="ES223" s="61">
        <f t="shared" si="3654"/>
        <v>573</v>
      </c>
      <c r="ET223" s="61">
        <f t="shared" si="3655"/>
        <v>44</v>
      </c>
      <c r="EU223" s="11">
        <v>306</v>
      </c>
      <c r="EV223" s="12">
        <f t="shared" si="3587"/>
        <v>0.55846422338568935</v>
      </c>
      <c r="EW223" s="11">
        <v>14</v>
      </c>
      <c r="EX223" s="12">
        <f t="shared" si="3588"/>
        <v>4.3749999999999997E-2</v>
      </c>
      <c r="EY223" s="13"/>
      <c r="EZ223" s="11"/>
      <c r="FA223" s="11"/>
      <c r="FB223" s="14"/>
      <c r="FC223" s="10"/>
      <c r="FD223" s="11"/>
      <c r="FE223" s="61">
        <f t="shared" si="3656"/>
        <v>569</v>
      </c>
      <c r="FF223" s="61">
        <f t="shared" si="3657"/>
        <v>44</v>
      </c>
      <c r="FG223" s="11">
        <v>296</v>
      </c>
      <c r="FH223" s="12">
        <f t="shared" si="3589"/>
        <v>0.55360281195079086</v>
      </c>
      <c r="FI223" s="11">
        <v>19</v>
      </c>
      <c r="FJ223" s="12">
        <f t="shared" si="3590"/>
        <v>6.0317460317460318E-2</v>
      </c>
      <c r="FK223" s="13"/>
      <c r="FL223" s="11"/>
      <c r="FM223" s="11"/>
      <c r="FN223" s="14"/>
      <c r="FO223" s="10">
        <v>2</v>
      </c>
      <c r="FP223" s="11"/>
      <c r="FQ223" s="61">
        <f t="shared" si="3658"/>
        <v>575</v>
      </c>
      <c r="FR223" s="61">
        <f t="shared" si="3659"/>
        <v>48</v>
      </c>
      <c r="FS223" s="11">
        <v>303</v>
      </c>
      <c r="FT223" s="12">
        <f t="shared" si="3591"/>
        <v>0.57217391304347831</v>
      </c>
      <c r="FU223" s="11">
        <v>26</v>
      </c>
      <c r="FV223" s="12">
        <f t="shared" si="3592"/>
        <v>7.9027355623100301E-2</v>
      </c>
      <c r="FW223" s="13"/>
      <c r="FX223" s="11"/>
      <c r="FY223" s="11"/>
      <c r="FZ223" s="14"/>
      <c r="GA223" s="10"/>
      <c r="GB223" s="11"/>
      <c r="GC223" s="61">
        <f t="shared" si="3660"/>
        <v>583</v>
      </c>
      <c r="GD223" s="61">
        <f t="shared" si="3661"/>
        <v>48</v>
      </c>
      <c r="GE223" s="11">
        <v>300</v>
      </c>
      <c r="GF223" s="12">
        <f t="shared" si="3593"/>
        <v>0.56089193825042882</v>
      </c>
      <c r="GG223" s="11">
        <v>27</v>
      </c>
      <c r="GH223" s="12">
        <f t="shared" si="3594"/>
        <v>8.2568807339449546E-2</v>
      </c>
      <c r="GI223" s="13"/>
      <c r="GJ223" s="11"/>
      <c r="GK223" s="11"/>
      <c r="GL223" s="14"/>
      <c r="GM223" s="10"/>
      <c r="GN223" s="11"/>
      <c r="GO223" s="61">
        <f t="shared" si="3662"/>
        <v>592</v>
      </c>
      <c r="GP223" s="61">
        <f t="shared" si="3663"/>
        <v>49</v>
      </c>
      <c r="GQ223" s="11">
        <v>311</v>
      </c>
      <c r="GR223" s="12">
        <f t="shared" si="3595"/>
        <v>0.5658783783783784</v>
      </c>
      <c r="GS223" s="11">
        <v>24</v>
      </c>
      <c r="GT223" s="12">
        <f t="shared" si="3596"/>
        <v>7.1641791044776124E-2</v>
      </c>
      <c r="GU223" s="13"/>
      <c r="GV223" s="11"/>
      <c r="GW223" s="11"/>
      <c r="GX223" s="14"/>
      <c r="GY223" s="10">
        <v>1</v>
      </c>
      <c r="GZ223" s="11"/>
      <c r="HA223" s="61">
        <f t="shared" si="3664"/>
        <v>90</v>
      </c>
      <c r="HB223" s="61">
        <f t="shared" si="3665"/>
        <v>9</v>
      </c>
      <c r="HC223" s="11">
        <v>34</v>
      </c>
      <c r="HD223" s="12">
        <f t="shared" si="3597"/>
        <v>0.48888888888888887</v>
      </c>
      <c r="HE223" s="11">
        <v>10</v>
      </c>
      <c r="HF223" s="12">
        <f t="shared" si="3598"/>
        <v>0.22727272727272727</v>
      </c>
      <c r="HG223" s="13"/>
      <c r="HH223" s="11"/>
      <c r="HI223" s="11"/>
      <c r="HJ223" s="14"/>
      <c r="HK223" s="10"/>
      <c r="HL223" s="11"/>
      <c r="HM223" s="61">
        <f t="shared" si="3666"/>
        <v>595</v>
      </c>
      <c r="HN223" s="61">
        <f t="shared" si="3667"/>
        <v>50</v>
      </c>
      <c r="HO223" s="11">
        <v>306</v>
      </c>
      <c r="HP223" s="12">
        <f t="shared" si="3599"/>
        <v>0.55798319327731094</v>
      </c>
      <c r="HQ223" s="11">
        <v>26</v>
      </c>
      <c r="HR223" s="12">
        <f t="shared" si="3600"/>
        <v>7.8313253012048195E-2</v>
      </c>
      <c r="HS223" s="13"/>
      <c r="HT223" s="11"/>
      <c r="HU223" s="11"/>
      <c r="HV223" s="14"/>
      <c r="HW223" s="10"/>
      <c r="HX223" s="11"/>
      <c r="HY223" s="61">
        <f t="shared" si="3668"/>
        <v>589</v>
      </c>
      <c r="HZ223" s="61">
        <f t="shared" si="3669"/>
        <v>49</v>
      </c>
      <c r="IA223" s="11">
        <v>314</v>
      </c>
      <c r="IB223" s="12">
        <f t="shared" si="3601"/>
        <v>0.58064516129032262</v>
      </c>
      <c r="IC223" s="11">
        <v>28</v>
      </c>
      <c r="ID223" s="12">
        <f t="shared" si="3602"/>
        <v>8.1871345029239762E-2</v>
      </c>
      <c r="IE223" s="13"/>
      <c r="IF223" s="11"/>
      <c r="IG223" s="11"/>
      <c r="IH223" s="14"/>
      <c r="II223" s="10">
        <v>1</v>
      </c>
      <c r="IJ223" s="11"/>
      <c r="IK223" s="61">
        <f t="shared" si="3670"/>
        <v>588</v>
      </c>
      <c r="IL223" s="61">
        <f t="shared" si="3671"/>
        <v>48</v>
      </c>
      <c r="IM223" s="11">
        <v>313</v>
      </c>
      <c r="IN223" s="12">
        <f t="shared" si="3603"/>
        <v>0.57482993197278909</v>
      </c>
      <c r="IO223" s="11">
        <v>25</v>
      </c>
      <c r="IP223" s="12">
        <f t="shared" si="3604"/>
        <v>7.3964497041420121E-2</v>
      </c>
      <c r="IQ223" s="13"/>
      <c r="IR223" s="11"/>
      <c r="IS223" s="11"/>
      <c r="IT223" s="14"/>
      <c r="IU223" s="10"/>
      <c r="IV223" s="11"/>
      <c r="IW223" s="61">
        <f t="shared" si="3672"/>
        <v>0</v>
      </c>
      <c r="IX223" s="61">
        <f t="shared" si="3673"/>
        <v>0</v>
      </c>
      <c r="IY223" s="11"/>
      <c r="IZ223" s="12" t="e">
        <f t="shared" si="3605"/>
        <v>#DIV/0!</v>
      </c>
      <c r="JA223" s="11"/>
      <c r="JB223" s="12" t="e">
        <f t="shared" si="3606"/>
        <v>#DIV/0!</v>
      </c>
      <c r="JC223" s="13"/>
      <c r="JD223" s="11"/>
      <c r="JE223" s="11"/>
      <c r="JF223" s="14"/>
      <c r="JG223" s="10">
        <f t="shared" si="3607"/>
        <v>8</v>
      </c>
      <c r="JH223" s="14">
        <f t="shared" si="3608"/>
        <v>0</v>
      </c>
      <c r="JI223" s="373">
        <f t="shared" si="3609"/>
        <v>10797</v>
      </c>
      <c r="JJ223" s="11">
        <f t="shared" si="2847"/>
        <v>884</v>
      </c>
      <c r="JK223" s="11">
        <f t="shared" si="3610"/>
        <v>6075</v>
      </c>
      <c r="JL223" s="79">
        <f t="shared" si="3611"/>
        <v>0.56265629341483747</v>
      </c>
      <c r="JM223" s="15">
        <f t="shared" si="3612"/>
        <v>490</v>
      </c>
      <c r="JN223" s="12">
        <f t="shared" si="3613"/>
        <v>8.0658436213991769E-2</v>
      </c>
      <c r="JO223" s="16">
        <v>67</v>
      </c>
      <c r="JP223" s="17">
        <v>5870</v>
      </c>
      <c r="JQ223" s="16">
        <f t="shared" si="3380"/>
        <v>96.625514403292172</v>
      </c>
      <c r="JR223" s="16">
        <v>358</v>
      </c>
      <c r="JS223" s="369">
        <f t="shared" si="3155"/>
        <v>0.73061224489795917</v>
      </c>
      <c r="JT223" s="15"/>
      <c r="JU223" s="285"/>
      <c r="JV223" s="404">
        <f t="shared" si="3615"/>
        <v>0.55774023816117424</v>
      </c>
      <c r="JW223" s="401">
        <f t="shared" si="3616"/>
        <v>0.56351426972579743</v>
      </c>
      <c r="JX223" s="406">
        <f t="shared" si="3617"/>
        <v>0.56672203765227025</v>
      </c>
      <c r="JY223" s="743"/>
      <c r="JZ223" s="690"/>
      <c r="KA223" s="746"/>
      <c r="KB223" s="718">
        <f t="shared" ref="KB223" si="3676">SUM(C228,O228,AA228,AM228,AY228,BK228,BW228)</f>
        <v>16</v>
      </c>
      <c r="KC223" s="714"/>
      <c r="KD223" s="714">
        <f t="shared" ref="KD223" si="3677">SUM(CI228,CU228,DG228,DS228,EE228,EQ228,FC228)</f>
        <v>14</v>
      </c>
      <c r="KE223" s="714"/>
      <c r="KF223" s="714">
        <f t="shared" ref="KF223" si="3678">SUM(FO228,GA228,GM228,GY228,HK228,HW228,II228)</f>
        <v>17</v>
      </c>
      <c r="KG223" s="759"/>
      <c r="KH223" s="761" t="s">
        <v>67</v>
      </c>
      <c r="KI223" s="67">
        <f t="shared" si="3624"/>
        <v>2</v>
      </c>
      <c r="KJ223" s="430">
        <f t="shared" ref="KJ223" si="3679">KI223/KB225</f>
        <v>5.5263885051119092E-4</v>
      </c>
      <c r="KK223" s="67">
        <f t="shared" si="3626"/>
        <v>2</v>
      </c>
      <c r="KL223" s="425">
        <f t="shared" ref="KL223" si="3680">KK223/KD225</f>
        <v>5.5834729201563373E-4</v>
      </c>
      <c r="KM223" s="67">
        <f t="shared" si="3628"/>
        <v>4</v>
      </c>
      <c r="KN223" s="425">
        <f>KM223/KF225</f>
        <v>1.1037527593818985E-3</v>
      </c>
    </row>
    <row r="224" spans="1:300" ht="19.5" thickBot="1" x14ac:dyDescent="0.3">
      <c r="A224" s="734"/>
      <c r="B224" s="436">
        <f>+B223+1</f>
        <v>45767</v>
      </c>
      <c r="C224" s="10">
        <v>1</v>
      </c>
      <c r="D224" s="11"/>
      <c r="E224" s="61">
        <f t="shared" si="3630"/>
        <v>586</v>
      </c>
      <c r="F224" s="61">
        <f t="shared" si="3631"/>
        <v>49</v>
      </c>
      <c r="G224" s="11">
        <v>306</v>
      </c>
      <c r="H224" s="12">
        <f t="shared" si="3563"/>
        <v>0.58020477815699656</v>
      </c>
      <c r="I224" s="11">
        <v>34</v>
      </c>
      <c r="J224" s="12">
        <f t="shared" si="3564"/>
        <v>0.1</v>
      </c>
      <c r="K224" s="11"/>
      <c r="L224" s="11"/>
      <c r="M224" s="18"/>
      <c r="N224" s="20"/>
      <c r="O224" s="10"/>
      <c r="P224" s="11"/>
      <c r="Q224" s="61">
        <f t="shared" si="3632"/>
        <v>590</v>
      </c>
      <c r="R224" s="61">
        <f t="shared" si="3633"/>
        <v>50</v>
      </c>
      <c r="S224" s="11">
        <v>308</v>
      </c>
      <c r="T224" s="12">
        <f t="shared" si="3565"/>
        <v>0.56779661016949157</v>
      </c>
      <c r="U224" s="11">
        <v>27</v>
      </c>
      <c r="V224" s="12">
        <f t="shared" si="3566"/>
        <v>8.0597014925373134E-2</v>
      </c>
      <c r="W224" s="11"/>
      <c r="X224" s="11"/>
      <c r="Y224" s="18"/>
      <c r="Z224" s="20"/>
      <c r="AA224" s="10"/>
      <c r="AB224" s="11"/>
      <c r="AC224" s="61">
        <f t="shared" si="3634"/>
        <v>586</v>
      </c>
      <c r="AD224" s="61">
        <f t="shared" si="3635"/>
        <v>50</v>
      </c>
      <c r="AE224" s="11">
        <v>296</v>
      </c>
      <c r="AF224" s="12">
        <f t="shared" si="3567"/>
        <v>0.56484641638225253</v>
      </c>
      <c r="AG224" s="11">
        <v>35</v>
      </c>
      <c r="AH224" s="12">
        <f t="shared" si="3568"/>
        <v>0.10574018126888217</v>
      </c>
      <c r="AI224" s="11"/>
      <c r="AJ224" s="11"/>
      <c r="AK224" s="18"/>
      <c r="AL224" s="20"/>
      <c r="AM224" s="10">
        <v>1</v>
      </c>
      <c r="AN224" s="11"/>
      <c r="AO224" s="61">
        <f t="shared" si="3636"/>
        <v>94</v>
      </c>
      <c r="AP224" s="61">
        <f t="shared" si="3637"/>
        <v>10</v>
      </c>
      <c r="AQ224" s="11">
        <v>47</v>
      </c>
      <c r="AR224" s="12">
        <f t="shared" si="3569"/>
        <v>0.54255319148936165</v>
      </c>
      <c r="AS224" s="11">
        <v>4</v>
      </c>
      <c r="AT224" s="12">
        <f t="shared" si="3570"/>
        <v>7.8431372549019607E-2</v>
      </c>
      <c r="AU224" s="11"/>
      <c r="AV224" s="11"/>
      <c r="AW224" s="18"/>
      <c r="AX224" s="20"/>
      <c r="AY224" s="10"/>
      <c r="AZ224" s="11"/>
      <c r="BA224" s="61">
        <f t="shared" si="3638"/>
        <v>583</v>
      </c>
      <c r="BB224" s="61">
        <f t="shared" si="3639"/>
        <v>50</v>
      </c>
      <c r="BC224" s="11">
        <v>312</v>
      </c>
      <c r="BD224" s="12">
        <f t="shared" si="3571"/>
        <v>0.58319039451114918</v>
      </c>
      <c r="BE224" s="11">
        <v>28</v>
      </c>
      <c r="BF224" s="12">
        <f t="shared" si="3572"/>
        <v>8.2352941176470587E-2</v>
      </c>
      <c r="BG224" s="11"/>
      <c r="BH224" s="11"/>
      <c r="BI224" s="18"/>
      <c r="BJ224" s="20"/>
      <c r="BK224" s="10"/>
      <c r="BL224" s="11"/>
      <c r="BM224" s="61">
        <f t="shared" si="3640"/>
        <v>586</v>
      </c>
      <c r="BN224" s="61">
        <f t="shared" si="3641"/>
        <v>49</v>
      </c>
      <c r="BO224" s="11">
        <v>294</v>
      </c>
      <c r="BP224" s="12">
        <f t="shared" si="3573"/>
        <v>0.55290102389078499</v>
      </c>
      <c r="BQ224" s="11">
        <v>30</v>
      </c>
      <c r="BR224" s="12">
        <f t="shared" si="3574"/>
        <v>9.2592592592592587E-2</v>
      </c>
      <c r="BS224" s="11"/>
      <c r="BT224" s="11"/>
      <c r="BU224" s="18"/>
      <c r="BV224" s="20"/>
      <c r="BW224" s="10"/>
      <c r="BX224" s="11"/>
      <c r="BY224" s="61">
        <f t="shared" si="3642"/>
        <v>584</v>
      </c>
      <c r="BZ224" s="61">
        <f t="shared" si="3643"/>
        <v>49</v>
      </c>
      <c r="CA224" s="11">
        <v>287</v>
      </c>
      <c r="CB224" s="12">
        <f t="shared" si="3575"/>
        <v>0.5547945205479452</v>
      </c>
      <c r="CC224" s="11">
        <v>37</v>
      </c>
      <c r="CD224" s="12">
        <f t="shared" si="3576"/>
        <v>0.11419753086419752</v>
      </c>
      <c r="CE224" s="11"/>
      <c r="CF224" s="11"/>
      <c r="CG224" s="18"/>
      <c r="CH224" s="20"/>
      <c r="CI224" s="10"/>
      <c r="CJ224" s="11"/>
      <c r="CK224" s="61">
        <f t="shared" si="3644"/>
        <v>565</v>
      </c>
      <c r="CL224" s="61">
        <f t="shared" si="3645"/>
        <v>43</v>
      </c>
      <c r="CM224" s="11">
        <v>295</v>
      </c>
      <c r="CN224" s="12">
        <f t="shared" si="3577"/>
        <v>0.56460176991150446</v>
      </c>
      <c r="CO224" s="11">
        <v>24</v>
      </c>
      <c r="CP224" s="12">
        <f t="shared" si="3578"/>
        <v>7.5235109717868343E-2</v>
      </c>
      <c r="CQ224" s="11"/>
      <c r="CR224" s="11"/>
      <c r="CS224" s="18"/>
      <c r="CT224" s="20"/>
      <c r="CU224" s="10"/>
      <c r="CV224" s="11"/>
      <c r="CW224" s="61">
        <f t="shared" si="3646"/>
        <v>566</v>
      </c>
      <c r="CX224" s="61">
        <f t="shared" si="3647"/>
        <v>44</v>
      </c>
      <c r="CY224" s="11">
        <v>268</v>
      </c>
      <c r="CZ224" s="12">
        <f t="shared" si="3579"/>
        <v>0.53003533568904593</v>
      </c>
      <c r="DA224" s="11">
        <v>32</v>
      </c>
      <c r="DB224" s="12">
        <f t="shared" si="3580"/>
        <v>0.10666666666666667</v>
      </c>
      <c r="DC224" s="11"/>
      <c r="DD224" s="11"/>
      <c r="DE224" s="18"/>
      <c r="DF224" s="20"/>
      <c r="DG224" s="10"/>
      <c r="DH224" s="11"/>
      <c r="DI224" s="61">
        <f t="shared" si="3648"/>
        <v>581</v>
      </c>
      <c r="DJ224" s="61">
        <f t="shared" si="3649"/>
        <v>45</v>
      </c>
      <c r="DK224" s="11">
        <v>277</v>
      </c>
      <c r="DL224" s="12">
        <f t="shared" si="3581"/>
        <v>0.51462994836488818</v>
      </c>
      <c r="DM224" s="11">
        <v>22</v>
      </c>
      <c r="DN224" s="12">
        <f t="shared" si="3582"/>
        <v>7.3578595317725759E-2</v>
      </c>
      <c r="DO224" s="11"/>
      <c r="DP224" s="11"/>
      <c r="DQ224" s="18"/>
      <c r="DR224" s="20"/>
      <c r="DS224" s="10">
        <v>1</v>
      </c>
      <c r="DT224" s="11"/>
      <c r="DU224" s="61">
        <f t="shared" si="3650"/>
        <v>132</v>
      </c>
      <c r="DV224" s="61">
        <f t="shared" si="3651"/>
        <v>11</v>
      </c>
      <c r="DW224" s="11">
        <v>45</v>
      </c>
      <c r="DX224" s="12">
        <f t="shared" si="3583"/>
        <v>0.37121212121212122</v>
      </c>
      <c r="DY224" s="11">
        <v>4</v>
      </c>
      <c r="DZ224" s="12">
        <f t="shared" si="3584"/>
        <v>8.1632653061224483E-2</v>
      </c>
      <c r="EA224" s="11"/>
      <c r="EB224" s="11"/>
      <c r="EC224" s="18"/>
      <c r="ED224" s="20"/>
      <c r="EE224" s="10">
        <v>1</v>
      </c>
      <c r="EF224" s="11"/>
      <c r="EG224" s="61">
        <f t="shared" si="3652"/>
        <v>586</v>
      </c>
      <c r="EH224" s="61">
        <f t="shared" si="3653"/>
        <v>45</v>
      </c>
      <c r="EI224" s="11">
        <v>280</v>
      </c>
      <c r="EJ224" s="12">
        <f t="shared" si="3585"/>
        <v>0.52901023890784982</v>
      </c>
      <c r="EK224" s="11">
        <v>30</v>
      </c>
      <c r="EL224" s="12">
        <f t="shared" si="3586"/>
        <v>9.6774193548387094E-2</v>
      </c>
      <c r="EM224" s="11"/>
      <c r="EN224" s="11"/>
      <c r="EO224" s="18"/>
      <c r="EP224" s="20"/>
      <c r="EQ224" s="10"/>
      <c r="ER224" s="11"/>
      <c r="ES224" s="61">
        <f t="shared" si="3654"/>
        <v>573</v>
      </c>
      <c r="ET224" s="61">
        <f t="shared" si="3655"/>
        <v>44</v>
      </c>
      <c r="EU224" s="11">
        <v>301</v>
      </c>
      <c r="EV224" s="12">
        <f t="shared" si="3587"/>
        <v>0.55148342059336819</v>
      </c>
      <c r="EW224" s="11">
        <v>15</v>
      </c>
      <c r="EX224" s="12">
        <f t="shared" si="3588"/>
        <v>4.746835443037975E-2</v>
      </c>
      <c r="EY224" s="11"/>
      <c r="EZ224" s="11"/>
      <c r="FA224" s="18"/>
      <c r="FB224" s="20"/>
      <c r="FC224" s="10"/>
      <c r="FD224" s="11"/>
      <c r="FE224" s="61">
        <f t="shared" si="3656"/>
        <v>569</v>
      </c>
      <c r="FF224" s="61">
        <f t="shared" si="3657"/>
        <v>44</v>
      </c>
      <c r="FG224" s="11">
        <v>257</v>
      </c>
      <c r="FH224" s="12">
        <f t="shared" si="3589"/>
        <v>0.50966608084358522</v>
      </c>
      <c r="FI224" s="11">
        <v>33</v>
      </c>
      <c r="FJ224" s="12">
        <f t="shared" si="3590"/>
        <v>0.11379310344827587</v>
      </c>
      <c r="FK224" s="11"/>
      <c r="FL224" s="11"/>
      <c r="FM224" s="18"/>
      <c r="FN224" s="20"/>
      <c r="FO224" s="10"/>
      <c r="FP224" s="11"/>
      <c r="FQ224" s="61">
        <f t="shared" si="3658"/>
        <v>575</v>
      </c>
      <c r="FR224" s="61">
        <f t="shared" si="3659"/>
        <v>48</v>
      </c>
      <c r="FS224" s="11">
        <v>217</v>
      </c>
      <c r="FT224" s="12">
        <f t="shared" si="3591"/>
        <v>0.44347826086956521</v>
      </c>
      <c r="FU224" s="11">
        <v>38</v>
      </c>
      <c r="FV224" s="12">
        <f t="shared" si="3592"/>
        <v>0.14901960784313725</v>
      </c>
      <c r="FW224" s="11"/>
      <c r="FX224" s="11"/>
      <c r="FY224" s="18"/>
      <c r="FZ224" s="20"/>
      <c r="GA224" s="10"/>
      <c r="GB224" s="11"/>
      <c r="GC224" s="61">
        <f t="shared" si="3660"/>
        <v>583</v>
      </c>
      <c r="GD224" s="61">
        <f t="shared" si="3661"/>
        <v>48</v>
      </c>
      <c r="GE224" s="11">
        <v>296</v>
      </c>
      <c r="GF224" s="12">
        <f t="shared" si="3593"/>
        <v>0.56260720411663812</v>
      </c>
      <c r="GG224" s="11">
        <v>32</v>
      </c>
      <c r="GH224" s="12">
        <f t="shared" si="3594"/>
        <v>9.7560975609756101E-2</v>
      </c>
      <c r="GI224" s="11"/>
      <c r="GJ224" s="11"/>
      <c r="GK224" s="18"/>
      <c r="GL224" s="20"/>
      <c r="GM224" s="10"/>
      <c r="GN224" s="11"/>
      <c r="GO224" s="61">
        <f t="shared" si="3662"/>
        <v>592</v>
      </c>
      <c r="GP224" s="61">
        <f t="shared" si="3663"/>
        <v>49</v>
      </c>
      <c r="GQ224" s="11">
        <v>289</v>
      </c>
      <c r="GR224" s="12">
        <f t="shared" si="3595"/>
        <v>0.54898648648648651</v>
      </c>
      <c r="GS224" s="11">
        <v>36</v>
      </c>
      <c r="GT224" s="12">
        <f t="shared" si="3596"/>
        <v>0.11076923076923077</v>
      </c>
      <c r="GU224" s="11"/>
      <c r="GV224" s="11"/>
      <c r="GW224" s="18"/>
      <c r="GX224" s="20"/>
      <c r="GY224" s="10">
        <v>1</v>
      </c>
      <c r="GZ224" s="11"/>
      <c r="HA224" s="61">
        <f t="shared" si="3664"/>
        <v>89</v>
      </c>
      <c r="HB224" s="61">
        <f t="shared" si="3665"/>
        <v>9</v>
      </c>
      <c r="HC224" s="11">
        <v>33</v>
      </c>
      <c r="HD224" s="12">
        <f t="shared" si="3597"/>
        <v>0.48314606741573035</v>
      </c>
      <c r="HE224" s="11">
        <v>10</v>
      </c>
      <c r="HF224" s="12">
        <f t="shared" si="3598"/>
        <v>0.23255813953488372</v>
      </c>
      <c r="HG224" s="11"/>
      <c r="HH224" s="11"/>
      <c r="HI224" s="18"/>
      <c r="HJ224" s="20"/>
      <c r="HK224" s="10">
        <v>1</v>
      </c>
      <c r="HL224" s="11"/>
      <c r="HM224" s="61">
        <f t="shared" si="3666"/>
        <v>594</v>
      </c>
      <c r="HN224" s="61">
        <f t="shared" si="3667"/>
        <v>50</v>
      </c>
      <c r="HO224" s="11">
        <v>304</v>
      </c>
      <c r="HP224" s="12">
        <f t="shared" si="3599"/>
        <v>0.56228956228956228</v>
      </c>
      <c r="HQ224" s="11">
        <v>30</v>
      </c>
      <c r="HR224" s="12">
        <f t="shared" si="3600"/>
        <v>8.9820359281437126E-2</v>
      </c>
      <c r="HS224" s="11"/>
      <c r="HT224" s="11"/>
      <c r="HU224" s="18"/>
      <c r="HV224" s="20"/>
      <c r="HW224" s="10"/>
      <c r="HX224" s="11"/>
      <c r="HY224" s="61">
        <f t="shared" si="3668"/>
        <v>589</v>
      </c>
      <c r="HZ224" s="61">
        <f t="shared" si="3669"/>
        <v>49</v>
      </c>
      <c r="IA224" s="11">
        <v>291</v>
      </c>
      <c r="IB224" s="12">
        <f t="shared" si="3601"/>
        <v>0.53820033955857383</v>
      </c>
      <c r="IC224" s="11">
        <v>26</v>
      </c>
      <c r="ID224" s="12">
        <f t="shared" si="3602"/>
        <v>8.2018927444794956E-2</v>
      </c>
      <c r="IE224" s="11"/>
      <c r="IF224" s="11"/>
      <c r="IG224" s="18"/>
      <c r="IH224" s="20"/>
      <c r="II224" s="10">
        <v>1</v>
      </c>
      <c r="IJ224" s="11"/>
      <c r="IK224" s="61">
        <f t="shared" si="3670"/>
        <v>587</v>
      </c>
      <c r="IL224" s="61">
        <f t="shared" si="3671"/>
        <v>48</v>
      </c>
      <c r="IM224" s="11">
        <v>287</v>
      </c>
      <c r="IN224" s="12">
        <f t="shared" si="3603"/>
        <v>0.53321976149914818</v>
      </c>
      <c r="IO224" s="11">
        <v>26</v>
      </c>
      <c r="IP224" s="12">
        <f t="shared" si="3604"/>
        <v>8.3067092651757185E-2</v>
      </c>
      <c r="IQ224" s="11"/>
      <c r="IR224" s="11"/>
      <c r="IS224" s="18"/>
      <c r="IT224" s="20"/>
      <c r="IU224" s="10"/>
      <c r="IV224" s="11"/>
      <c r="IW224" s="61">
        <f t="shared" si="3672"/>
        <v>0</v>
      </c>
      <c r="IX224" s="61">
        <f t="shared" si="3673"/>
        <v>0</v>
      </c>
      <c r="IY224" s="11"/>
      <c r="IZ224" s="12" t="e">
        <f t="shared" si="3605"/>
        <v>#DIV/0!</v>
      </c>
      <c r="JA224" s="11"/>
      <c r="JB224" s="12" t="e">
        <f t="shared" si="3606"/>
        <v>#DIV/0!</v>
      </c>
      <c r="JC224" s="11"/>
      <c r="JD224" s="11"/>
      <c r="JE224" s="18"/>
      <c r="JF224" s="20"/>
      <c r="JG224" s="10">
        <f t="shared" si="3607"/>
        <v>7</v>
      </c>
      <c r="JH224" s="14">
        <f t="shared" si="3608"/>
        <v>0</v>
      </c>
      <c r="JI224" s="373">
        <f t="shared" si="3609"/>
        <v>10790</v>
      </c>
      <c r="JJ224" s="11">
        <f t="shared" si="2847"/>
        <v>884</v>
      </c>
      <c r="JK224" s="11">
        <f t="shared" si="3610"/>
        <v>5843</v>
      </c>
      <c r="JL224" s="79">
        <f t="shared" si="3611"/>
        <v>0.54151992585727526</v>
      </c>
      <c r="JM224" s="15">
        <f t="shared" si="3612"/>
        <v>553</v>
      </c>
      <c r="JN224" s="12">
        <f t="shared" si="3613"/>
        <v>9.4643162758856758E-2</v>
      </c>
      <c r="JO224" s="16">
        <v>66.900000000000006</v>
      </c>
      <c r="JP224" s="17">
        <v>5432</v>
      </c>
      <c r="JQ224" s="16">
        <f t="shared" si="3380"/>
        <v>92.965942153003596</v>
      </c>
      <c r="JR224" s="16">
        <v>262</v>
      </c>
      <c r="JS224" s="369">
        <f t="shared" si="3155"/>
        <v>0.47377938517179025</v>
      </c>
      <c r="JT224" s="18"/>
      <c r="JU224" s="21"/>
      <c r="JV224" s="404">
        <f t="shared" si="3615"/>
        <v>0.56663895816015519</v>
      </c>
      <c r="JW224" s="401">
        <f t="shared" si="3616"/>
        <v>0.52715565509518481</v>
      </c>
      <c r="JX224" s="406">
        <f t="shared" si="3617"/>
        <v>0.53061789969520645</v>
      </c>
      <c r="JY224" s="743"/>
      <c r="JZ224" s="690"/>
      <c r="KA224" s="746"/>
      <c r="KB224" s="719"/>
      <c r="KC224" s="716"/>
      <c r="KD224" s="716"/>
      <c r="KE224" s="716"/>
      <c r="KF224" s="716"/>
      <c r="KG224" s="760"/>
      <c r="KH224" s="758"/>
      <c r="KI224" s="67">
        <f t="shared" si="3624"/>
        <v>2</v>
      </c>
      <c r="KJ224" s="430">
        <f t="shared" ref="KJ224" si="3681">KI224/KB225</f>
        <v>5.5263885051119092E-4</v>
      </c>
      <c r="KK224" s="67">
        <f t="shared" si="3626"/>
        <v>2</v>
      </c>
      <c r="KL224" s="425">
        <f t="shared" ref="KL224" si="3682">KK224/KD225</f>
        <v>5.5834729201563373E-4</v>
      </c>
      <c r="KM224" s="67">
        <f t="shared" si="3628"/>
        <v>3</v>
      </c>
      <c r="KN224" s="425">
        <f>KM224/KF225</f>
        <v>8.2781456953642384E-4</v>
      </c>
    </row>
    <row r="225" spans="1:300" ht="19.5" thickTop="1" x14ac:dyDescent="0.25">
      <c r="A225" s="734"/>
      <c r="B225" s="436">
        <f>+B224+1</f>
        <v>45768</v>
      </c>
      <c r="C225" s="10"/>
      <c r="D225" s="11"/>
      <c r="E225" s="61">
        <f t="shared" si="3630"/>
        <v>586</v>
      </c>
      <c r="F225" s="61">
        <f t="shared" si="3631"/>
        <v>49</v>
      </c>
      <c r="G225" s="11">
        <v>319</v>
      </c>
      <c r="H225" s="12">
        <f t="shared" si="3563"/>
        <v>0.60068259385665534</v>
      </c>
      <c r="I225" s="11">
        <v>33</v>
      </c>
      <c r="J225" s="12">
        <f t="shared" si="3564"/>
        <v>9.375E-2</v>
      </c>
      <c r="K225" s="13"/>
      <c r="L225" s="13"/>
      <c r="M225" s="25"/>
      <c r="N225" s="37"/>
      <c r="O225" s="10">
        <v>1</v>
      </c>
      <c r="P225" s="11"/>
      <c r="Q225" s="61">
        <f t="shared" si="3632"/>
        <v>589</v>
      </c>
      <c r="R225" s="61">
        <f t="shared" si="3633"/>
        <v>50</v>
      </c>
      <c r="S225" s="11">
        <v>330</v>
      </c>
      <c r="T225" s="12">
        <f t="shared" si="3565"/>
        <v>0.59592529711375208</v>
      </c>
      <c r="U225" s="11">
        <v>21</v>
      </c>
      <c r="V225" s="12">
        <f t="shared" si="3566"/>
        <v>5.9829059829059832E-2</v>
      </c>
      <c r="W225" s="13"/>
      <c r="X225" s="13"/>
      <c r="Y225" s="25"/>
      <c r="Z225" s="37"/>
      <c r="AA225" s="10"/>
      <c r="AB225" s="11"/>
      <c r="AC225" s="61">
        <f t="shared" si="3634"/>
        <v>586</v>
      </c>
      <c r="AD225" s="61">
        <f t="shared" si="3635"/>
        <v>50</v>
      </c>
      <c r="AE225" s="11">
        <v>309</v>
      </c>
      <c r="AF225" s="12">
        <f t="shared" si="3567"/>
        <v>0.58532423208191131</v>
      </c>
      <c r="AG225" s="11">
        <v>34</v>
      </c>
      <c r="AH225" s="12">
        <f t="shared" si="3568"/>
        <v>9.9125364431486881E-2</v>
      </c>
      <c r="AI225" s="13"/>
      <c r="AJ225" s="13"/>
      <c r="AK225" s="25"/>
      <c r="AL225" s="37"/>
      <c r="AM225" s="10"/>
      <c r="AN225" s="11"/>
      <c r="AO225" s="61">
        <f t="shared" si="3636"/>
        <v>94</v>
      </c>
      <c r="AP225" s="61">
        <f t="shared" si="3637"/>
        <v>10</v>
      </c>
      <c r="AQ225" s="11">
        <v>52</v>
      </c>
      <c r="AR225" s="12">
        <f t="shared" si="3569"/>
        <v>0.5957446808510638</v>
      </c>
      <c r="AS225" s="11">
        <v>4</v>
      </c>
      <c r="AT225" s="12">
        <f t="shared" si="3570"/>
        <v>7.1428571428571425E-2</v>
      </c>
      <c r="AU225" s="13"/>
      <c r="AV225" s="13"/>
      <c r="AW225" s="25"/>
      <c r="AX225" s="37"/>
      <c r="AY225" s="10">
        <v>1</v>
      </c>
      <c r="AZ225" s="11"/>
      <c r="BA225" s="61">
        <f t="shared" si="3638"/>
        <v>582</v>
      </c>
      <c r="BB225" s="61">
        <f t="shared" si="3639"/>
        <v>50</v>
      </c>
      <c r="BC225" s="11">
        <v>324</v>
      </c>
      <c r="BD225" s="12">
        <f t="shared" si="3571"/>
        <v>0.59793814432989689</v>
      </c>
      <c r="BE225" s="11">
        <v>24</v>
      </c>
      <c r="BF225" s="12">
        <f t="shared" si="3572"/>
        <v>6.8965517241379309E-2</v>
      </c>
      <c r="BG225" s="13"/>
      <c r="BH225" s="13"/>
      <c r="BI225" s="25"/>
      <c r="BJ225" s="37"/>
      <c r="BK225" s="10"/>
      <c r="BL225" s="11"/>
      <c r="BM225" s="61">
        <f t="shared" si="3640"/>
        <v>586</v>
      </c>
      <c r="BN225" s="61">
        <f t="shared" si="3641"/>
        <v>49</v>
      </c>
      <c r="BO225" s="11">
        <v>317</v>
      </c>
      <c r="BP225" s="12">
        <f t="shared" si="3573"/>
        <v>0.57508532423208192</v>
      </c>
      <c r="BQ225" s="11">
        <v>20</v>
      </c>
      <c r="BR225" s="12">
        <f t="shared" si="3574"/>
        <v>5.9347181008902079E-2</v>
      </c>
      <c r="BS225" s="13"/>
      <c r="BT225" s="13"/>
      <c r="BU225" s="25"/>
      <c r="BV225" s="37"/>
      <c r="BW225" s="10"/>
      <c r="BX225" s="11"/>
      <c r="BY225" s="61">
        <f t="shared" si="3642"/>
        <v>584</v>
      </c>
      <c r="BZ225" s="61">
        <f t="shared" si="3643"/>
        <v>49</v>
      </c>
      <c r="CA225" s="11">
        <v>278</v>
      </c>
      <c r="CB225" s="12">
        <f t="shared" si="3575"/>
        <v>0.53424657534246578</v>
      </c>
      <c r="CC225" s="11">
        <v>34</v>
      </c>
      <c r="CD225" s="12">
        <f t="shared" si="3576"/>
        <v>0.10897435897435898</v>
      </c>
      <c r="CE225" s="13"/>
      <c r="CF225" s="13"/>
      <c r="CG225" s="25"/>
      <c r="CH225" s="37"/>
      <c r="CI225" s="10"/>
      <c r="CJ225" s="11"/>
      <c r="CK225" s="61">
        <f t="shared" si="3644"/>
        <v>565</v>
      </c>
      <c r="CL225" s="61">
        <f t="shared" si="3645"/>
        <v>43</v>
      </c>
      <c r="CM225" s="11">
        <v>279</v>
      </c>
      <c r="CN225" s="12">
        <f t="shared" si="3577"/>
        <v>0.54690265486725664</v>
      </c>
      <c r="CO225" s="11">
        <v>30</v>
      </c>
      <c r="CP225" s="12">
        <f t="shared" si="3578"/>
        <v>9.7087378640776698E-2</v>
      </c>
      <c r="CQ225" s="13"/>
      <c r="CR225" s="13"/>
      <c r="CS225" s="25"/>
      <c r="CT225" s="37"/>
      <c r="CU225" s="10"/>
      <c r="CV225" s="11"/>
      <c r="CW225" s="61">
        <f t="shared" si="3646"/>
        <v>566</v>
      </c>
      <c r="CX225" s="61">
        <f t="shared" si="3647"/>
        <v>44</v>
      </c>
      <c r="CY225" s="11">
        <v>288</v>
      </c>
      <c r="CZ225" s="12">
        <f t="shared" si="3579"/>
        <v>0.56183745583038869</v>
      </c>
      <c r="DA225" s="11">
        <v>30</v>
      </c>
      <c r="DB225" s="12">
        <f t="shared" si="3580"/>
        <v>9.4339622641509441E-2</v>
      </c>
      <c r="DC225" s="13"/>
      <c r="DD225" s="13"/>
      <c r="DE225" s="25"/>
      <c r="DF225" s="37"/>
      <c r="DG225" s="10"/>
      <c r="DH225" s="11"/>
      <c r="DI225" s="61">
        <f t="shared" si="3648"/>
        <v>581</v>
      </c>
      <c r="DJ225" s="61">
        <f t="shared" si="3649"/>
        <v>45</v>
      </c>
      <c r="DK225" s="11">
        <v>299</v>
      </c>
      <c r="DL225" s="12">
        <f t="shared" si="3581"/>
        <v>0.57314974182444067</v>
      </c>
      <c r="DM225" s="11">
        <v>34</v>
      </c>
      <c r="DN225" s="12">
        <f t="shared" si="3582"/>
        <v>0.1021021021021021</v>
      </c>
      <c r="DO225" s="13"/>
      <c r="DP225" s="13"/>
      <c r="DQ225" s="25"/>
      <c r="DR225" s="37"/>
      <c r="DS225" s="10"/>
      <c r="DT225" s="11"/>
      <c r="DU225" s="61">
        <f t="shared" si="3650"/>
        <v>132</v>
      </c>
      <c r="DV225" s="61">
        <f t="shared" si="3651"/>
        <v>11</v>
      </c>
      <c r="DW225" s="11">
        <v>52</v>
      </c>
      <c r="DX225" s="12">
        <f t="shared" si="3583"/>
        <v>0.44696969696969696</v>
      </c>
      <c r="DY225" s="11">
        <v>7</v>
      </c>
      <c r="DZ225" s="12">
        <f t="shared" si="3584"/>
        <v>0.11864406779661017</v>
      </c>
      <c r="EA225" s="13"/>
      <c r="EB225" s="13"/>
      <c r="EC225" s="25"/>
      <c r="ED225" s="37"/>
      <c r="EE225" s="10"/>
      <c r="EF225" s="11"/>
      <c r="EG225" s="61">
        <f t="shared" si="3652"/>
        <v>586</v>
      </c>
      <c r="EH225" s="61">
        <f t="shared" si="3653"/>
        <v>45</v>
      </c>
      <c r="EI225" s="11">
        <v>272</v>
      </c>
      <c r="EJ225" s="12">
        <f t="shared" si="3585"/>
        <v>0.50853242320819114</v>
      </c>
      <c r="EK225" s="11">
        <v>26</v>
      </c>
      <c r="EL225" s="12">
        <f t="shared" si="3586"/>
        <v>8.7248322147651006E-2</v>
      </c>
      <c r="EM225" s="13"/>
      <c r="EN225" s="13"/>
      <c r="EO225" s="25"/>
      <c r="EP225" s="37"/>
      <c r="EQ225" s="10"/>
      <c r="ER225" s="11"/>
      <c r="ES225" s="61">
        <f t="shared" si="3654"/>
        <v>573</v>
      </c>
      <c r="ET225" s="61">
        <f t="shared" si="3655"/>
        <v>44</v>
      </c>
      <c r="EU225" s="11">
        <v>275</v>
      </c>
      <c r="EV225" s="12">
        <f t="shared" si="3587"/>
        <v>0.50959860383944156</v>
      </c>
      <c r="EW225" s="11">
        <v>17</v>
      </c>
      <c r="EX225" s="12">
        <f t="shared" si="3588"/>
        <v>5.8219178082191778E-2</v>
      </c>
      <c r="EY225" s="13"/>
      <c r="EZ225" s="13"/>
      <c r="FA225" s="25"/>
      <c r="FB225" s="37"/>
      <c r="FC225" s="10"/>
      <c r="FD225" s="11"/>
      <c r="FE225" s="61">
        <f t="shared" si="3656"/>
        <v>569</v>
      </c>
      <c r="FF225" s="61">
        <f t="shared" si="3657"/>
        <v>44</v>
      </c>
      <c r="FG225" s="11">
        <v>271</v>
      </c>
      <c r="FH225" s="12">
        <f t="shared" si="3589"/>
        <v>0.52196836555360282</v>
      </c>
      <c r="FI225" s="11">
        <v>26</v>
      </c>
      <c r="FJ225" s="12">
        <f t="shared" si="3590"/>
        <v>8.7542087542087546E-2</v>
      </c>
      <c r="FK225" s="13"/>
      <c r="FL225" s="13"/>
      <c r="FM225" s="25"/>
      <c r="FN225" s="37"/>
      <c r="FO225" s="10"/>
      <c r="FP225" s="11"/>
      <c r="FQ225" s="61">
        <f t="shared" si="3658"/>
        <v>575</v>
      </c>
      <c r="FR225" s="61">
        <f t="shared" si="3659"/>
        <v>48</v>
      </c>
      <c r="FS225" s="11">
        <v>245</v>
      </c>
      <c r="FT225" s="12">
        <f t="shared" si="3591"/>
        <v>0.48521739130434782</v>
      </c>
      <c r="FU225" s="11">
        <v>34</v>
      </c>
      <c r="FV225" s="12">
        <f t="shared" si="3592"/>
        <v>0.12186379928315412</v>
      </c>
      <c r="FW225" s="13"/>
      <c r="FX225" s="13"/>
      <c r="FY225" s="25"/>
      <c r="FZ225" s="37"/>
      <c r="GA225" s="10"/>
      <c r="GB225" s="11"/>
      <c r="GC225" s="61">
        <f t="shared" si="3660"/>
        <v>583</v>
      </c>
      <c r="GD225" s="61">
        <f t="shared" si="3661"/>
        <v>48</v>
      </c>
      <c r="GE225" s="11">
        <v>295</v>
      </c>
      <c r="GF225" s="12">
        <f t="shared" si="3593"/>
        <v>0.54716981132075471</v>
      </c>
      <c r="GG225" s="11">
        <v>24</v>
      </c>
      <c r="GH225" s="12">
        <f t="shared" si="3594"/>
        <v>7.5235109717868343E-2</v>
      </c>
      <c r="GI225" s="13"/>
      <c r="GJ225" s="13"/>
      <c r="GK225" s="25"/>
      <c r="GL225" s="37"/>
      <c r="GM225" s="10"/>
      <c r="GN225" s="11"/>
      <c r="GO225" s="61">
        <f t="shared" si="3662"/>
        <v>592</v>
      </c>
      <c r="GP225" s="61">
        <f t="shared" si="3663"/>
        <v>49</v>
      </c>
      <c r="GQ225" s="11">
        <v>304</v>
      </c>
      <c r="GR225" s="12">
        <f t="shared" si="3595"/>
        <v>0.57094594594594594</v>
      </c>
      <c r="GS225" s="11">
        <v>34</v>
      </c>
      <c r="GT225" s="12">
        <f t="shared" si="3596"/>
        <v>0.10059171597633136</v>
      </c>
      <c r="GU225" s="13"/>
      <c r="GV225" s="13"/>
      <c r="GW225" s="25"/>
      <c r="GX225" s="37"/>
      <c r="GY225" s="10"/>
      <c r="GZ225" s="11"/>
      <c r="HA225" s="61">
        <f t="shared" si="3664"/>
        <v>89</v>
      </c>
      <c r="HB225" s="61">
        <f t="shared" si="3665"/>
        <v>9</v>
      </c>
      <c r="HC225" s="11">
        <v>27</v>
      </c>
      <c r="HD225" s="12">
        <f t="shared" si="3597"/>
        <v>0.4157303370786517</v>
      </c>
      <c r="HE225" s="11">
        <v>10</v>
      </c>
      <c r="HF225" s="12">
        <f t="shared" si="3598"/>
        <v>0.27027027027027029</v>
      </c>
      <c r="HG225" s="13"/>
      <c r="HH225" s="13"/>
      <c r="HI225" s="25"/>
      <c r="HJ225" s="37"/>
      <c r="HK225" s="10"/>
      <c r="HL225" s="11"/>
      <c r="HM225" s="61">
        <f t="shared" si="3666"/>
        <v>594</v>
      </c>
      <c r="HN225" s="61">
        <f t="shared" si="3667"/>
        <v>50</v>
      </c>
      <c r="HO225" s="11">
        <v>311</v>
      </c>
      <c r="HP225" s="12">
        <f t="shared" si="3599"/>
        <v>0.56397306397306401</v>
      </c>
      <c r="HQ225" s="11">
        <v>24</v>
      </c>
      <c r="HR225" s="12">
        <f t="shared" si="3600"/>
        <v>7.1641791044776124E-2</v>
      </c>
      <c r="HS225" s="13"/>
      <c r="HT225" s="13"/>
      <c r="HU225" s="25"/>
      <c r="HV225" s="37"/>
      <c r="HW225" s="10"/>
      <c r="HX225" s="11"/>
      <c r="HY225" s="61">
        <f t="shared" si="3668"/>
        <v>589</v>
      </c>
      <c r="HZ225" s="61">
        <f t="shared" si="3669"/>
        <v>49</v>
      </c>
      <c r="IA225" s="11">
        <v>291</v>
      </c>
      <c r="IB225" s="12">
        <f t="shared" si="3601"/>
        <v>0.54668930390492365</v>
      </c>
      <c r="IC225" s="11">
        <v>31</v>
      </c>
      <c r="ID225" s="12">
        <f t="shared" si="3602"/>
        <v>9.627329192546584E-2</v>
      </c>
      <c r="IE225" s="13"/>
      <c r="IF225" s="13"/>
      <c r="IG225" s="25"/>
      <c r="IH225" s="37"/>
      <c r="II225" s="10"/>
      <c r="IJ225" s="11"/>
      <c r="IK225" s="61">
        <f t="shared" si="3670"/>
        <v>587</v>
      </c>
      <c r="IL225" s="61">
        <f t="shared" si="3671"/>
        <v>48</v>
      </c>
      <c r="IM225" s="11">
        <v>334</v>
      </c>
      <c r="IN225" s="12">
        <f t="shared" si="3603"/>
        <v>0.63373083475298131</v>
      </c>
      <c r="IO225" s="11">
        <v>38</v>
      </c>
      <c r="IP225" s="12">
        <f t="shared" si="3604"/>
        <v>0.10215053763440861</v>
      </c>
      <c r="IQ225" s="13"/>
      <c r="IR225" s="13"/>
      <c r="IS225" s="25"/>
      <c r="IT225" s="37"/>
      <c r="IU225" s="10"/>
      <c r="IV225" s="11"/>
      <c r="IW225" s="61">
        <f t="shared" si="3672"/>
        <v>0</v>
      </c>
      <c r="IX225" s="61">
        <f t="shared" si="3673"/>
        <v>0</v>
      </c>
      <c r="IY225" s="11"/>
      <c r="IZ225" s="12" t="e">
        <f t="shared" si="3605"/>
        <v>#DIV/0!</v>
      </c>
      <c r="JA225" s="11"/>
      <c r="JB225" s="12" t="e">
        <f t="shared" si="3606"/>
        <v>#DIV/0!</v>
      </c>
      <c r="JC225" s="13"/>
      <c r="JD225" s="13"/>
      <c r="JE225" s="25"/>
      <c r="JF225" s="37"/>
      <c r="JG225" s="10">
        <f t="shared" si="3607"/>
        <v>2</v>
      </c>
      <c r="JH225" s="14">
        <f t="shared" si="3608"/>
        <v>0</v>
      </c>
      <c r="JI225" s="373">
        <f t="shared" si="3609"/>
        <v>10788</v>
      </c>
      <c r="JJ225" s="11">
        <f t="shared" si="2847"/>
        <v>884</v>
      </c>
      <c r="JK225" s="11">
        <f t="shared" si="3610"/>
        <v>6007</v>
      </c>
      <c r="JL225" s="79">
        <f t="shared" si="3611"/>
        <v>0.55682239525398591</v>
      </c>
      <c r="JM225" s="15">
        <f t="shared" si="3612"/>
        <v>535</v>
      </c>
      <c r="JN225" s="12">
        <f t="shared" si="3613"/>
        <v>8.9062760113201259E-2</v>
      </c>
      <c r="JO225" s="16">
        <v>66.7</v>
      </c>
      <c r="JP225" s="17">
        <v>5596</v>
      </c>
      <c r="JQ225" s="16">
        <f t="shared" si="3380"/>
        <v>93.157982353920417</v>
      </c>
      <c r="JR225" s="16">
        <v>238</v>
      </c>
      <c r="JS225" s="369">
        <f t="shared" si="3155"/>
        <v>0.44485981308411215</v>
      </c>
      <c r="JT225" s="23"/>
      <c r="JU225" s="399"/>
      <c r="JV225" s="404">
        <f t="shared" si="3615"/>
        <v>0.58192403659550873</v>
      </c>
      <c r="JW225" s="401">
        <f t="shared" si="3616"/>
        <v>0.5335946248600224</v>
      </c>
      <c r="JX225" s="406">
        <f t="shared" si="3617"/>
        <v>0.55472430036021059</v>
      </c>
      <c r="JY225" s="743"/>
      <c r="JZ225" s="690"/>
      <c r="KA225" s="746"/>
      <c r="KB225" s="718">
        <f t="shared" ref="KB225" si="3683">SUM(E218,Q218,AC218,AO218,BA218,BM218,BY218)</f>
        <v>3619</v>
      </c>
      <c r="KC225" s="714"/>
      <c r="KD225" s="714">
        <f t="shared" ref="KD225" si="3684">SUM(CK218,CW218,DI218,DU218,EG218,ES218,FE218)</f>
        <v>3582</v>
      </c>
      <c r="KE225" s="714"/>
      <c r="KF225" s="714">
        <f t="shared" ref="KF225" si="3685">SUM(FQ218,GC218,GO218,HA218,HM218,HY218,IK218)</f>
        <v>3624</v>
      </c>
      <c r="KG225" s="759"/>
      <c r="KH225" s="761" t="s">
        <v>65</v>
      </c>
      <c r="KI225" s="67">
        <f t="shared" si="3624"/>
        <v>1</v>
      </c>
      <c r="KJ225" s="430">
        <f t="shared" ref="KJ225" si="3686">KI225/KB225</f>
        <v>2.7631942525559546E-4</v>
      </c>
      <c r="KK225" s="67">
        <f t="shared" si="3626"/>
        <v>0</v>
      </c>
      <c r="KL225" s="425">
        <f t="shared" ref="KL225" si="3687">KK225/KD225</f>
        <v>0</v>
      </c>
      <c r="KM225" s="67">
        <f t="shared" si="3628"/>
        <v>0</v>
      </c>
      <c r="KN225" s="425">
        <f>KM225/KF225</f>
        <v>0</v>
      </c>
    </row>
    <row r="226" spans="1:300" ht="19.5" thickBot="1" x14ac:dyDescent="0.3">
      <c r="A226" s="734"/>
      <c r="B226" s="436">
        <f t="shared" si="3629"/>
        <v>45769</v>
      </c>
      <c r="C226" s="10"/>
      <c r="D226" s="11"/>
      <c r="E226" s="61">
        <f t="shared" si="3630"/>
        <v>586</v>
      </c>
      <c r="F226" s="61">
        <f t="shared" si="3631"/>
        <v>49</v>
      </c>
      <c r="G226" s="11">
        <v>283</v>
      </c>
      <c r="H226" s="12">
        <f t="shared" si="3563"/>
        <v>0.52047781569965867</v>
      </c>
      <c r="I226" s="11">
        <v>22</v>
      </c>
      <c r="J226" s="12">
        <f t="shared" si="3564"/>
        <v>7.2131147540983612E-2</v>
      </c>
      <c r="K226" s="13"/>
      <c r="L226" s="11"/>
      <c r="M226" s="25"/>
      <c r="N226" s="37"/>
      <c r="O226" s="10">
        <v>1</v>
      </c>
      <c r="P226" s="11"/>
      <c r="Q226" s="61">
        <f t="shared" si="3632"/>
        <v>588</v>
      </c>
      <c r="R226" s="61">
        <f t="shared" si="3633"/>
        <v>50</v>
      </c>
      <c r="S226" s="11">
        <v>315</v>
      </c>
      <c r="T226" s="12">
        <f t="shared" si="3565"/>
        <v>0.5714285714285714</v>
      </c>
      <c r="U226" s="11">
        <v>21</v>
      </c>
      <c r="V226" s="12">
        <f t="shared" si="3566"/>
        <v>6.25E-2</v>
      </c>
      <c r="W226" s="13"/>
      <c r="X226" s="11"/>
      <c r="Y226" s="25"/>
      <c r="Z226" s="37"/>
      <c r="AA226" s="10"/>
      <c r="AB226" s="11"/>
      <c r="AC226" s="61">
        <f t="shared" si="3634"/>
        <v>586</v>
      </c>
      <c r="AD226" s="61">
        <f t="shared" si="3635"/>
        <v>50</v>
      </c>
      <c r="AE226" s="11">
        <v>298</v>
      </c>
      <c r="AF226" s="12">
        <f t="shared" si="3567"/>
        <v>0.57849829351535831</v>
      </c>
      <c r="AG226" s="11">
        <v>41</v>
      </c>
      <c r="AH226" s="12">
        <f t="shared" si="3568"/>
        <v>0.12094395280235988</v>
      </c>
      <c r="AI226" s="13"/>
      <c r="AJ226" s="11"/>
      <c r="AK226" s="25"/>
      <c r="AL226" s="37"/>
      <c r="AM226" s="10">
        <v>1</v>
      </c>
      <c r="AN226" s="11"/>
      <c r="AO226" s="61">
        <f t="shared" si="3636"/>
        <v>93</v>
      </c>
      <c r="AP226" s="61">
        <f t="shared" si="3637"/>
        <v>10</v>
      </c>
      <c r="AQ226" s="11">
        <v>45</v>
      </c>
      <c r="AR226" s="12">
        <f t="shared" si="3569"/>
        <v>0.58064516129032262</v>
      </c>
      <c r="AS226" s="11">
        <v>9</v>
      </c>
      <c r="AT226" s="12">
        <f t="shared" si="3570"/>
        <v>0.16666666666666666</v>
      </c>
      <c r="AU226" s="13"/>
      <c r="AV226" s="11"/>
      <c r="AW226" s="25"/>
      <c r="AX226" s="37"/>
      <c r="AY226" s="10">
        <v>1</v>
      </c>
      <c r="AZ226" s="11"/>
      <c r="BA226" s="61">
        <f t="shared" si="3638"/>
        <v>581</v>
      </c>
      <c r="BB226" s="61">
        <f t="shared" si="3639"/>
        <v>50</v>
      </c>
      <c r="BC226" s="11">
        <v>325</v>
      </c>
      <c r="BD226" s="12">
        <f t="shared" si="3571"/>
        <v>0.59552495697074015</v>
      </c>
      <c r="BE226" s="11">
        <v>21</v>
      </c>
      <c r="BF226" s="12">
        <f t="shared" si="3572"/>
        <v>6.0693641618497107E-2</v>
      </c>
      <c r="BG226" s="13"/>
      <c r="BH226" s="11"/>
      <c r="BI226" s="25"/>
      <c r="BJ226" s="37"/>
      <c r="BK226" s="10"/>
      <c r="BL226" s="11"/>
      <c r="BM226" s="61">
        <f t="shared" si="3640"/>
        <v>586</v>
      </c>
      <c r="BN226" s="61">
        <f t="shared" si="3641"/>
        <v>49</v>
      </c>
      <c r="BO226" s="11">
        <v>297</v>
      </c>
      <c r="BP226" s="12">
        <f t="shared" si="3573"/>
        <v>0.54436860068259385</v>
      </c>
      <c r="BQ226" s="11">
        <v>22</v>
      </c>
      <c r="BR226" s="12">
        <f t="shared" si="3574"/>
        <v>6.8965517241379309E-2</v>
      </c>
      <c r="BS226" s="13"/>
      <c r="BT226" s="11"/>
      <c r="BU226" s="25"/>
      <c r="BV226" s="37"/>
      <c r="BW226" s="10"/>
      <c r="BX226" s="11"/>
      <c r="BY226" s="61">
        <f t="shared" si="3642"/>
        <v>584</v>
      </c>
      <c r="BZ226" s="61">
        <f t="shared" si="3643"/>
        <v>49</v>
      </c>
      <c r="CA226" s="11">
        <v>293</v>
      </c>
      <c r="CB226" s="12">
        <f t="shared" si="3575"/>
        <v>0.57191780821917804</v>
      </c>
      <c r="CC226" s="11">
        <v>41</v>
      </c>
      <c r="CD226" s="12">
        <f t="shared" si="3576"/>
        <v>0.12275449101796407</v>
      </c>
      <c r="CE226" s="13"/>
      <c r="CF226" s="11"/>
      <c r="CG226" s="25"/>
      <c r="CH226" s="37"/>
      <c r="CI226" s="10"/>
      <c r="CJ226" s="11"/>
      <c r="CK226" s="61">
        <f t="shared" si="3644"/>
        <v>565</v>
      </c>
      <c r="CL226" s="61">
        <f t="shared" si="3645"/>
        <v>43</v>
      </c>
      <c r="CM226" s="11">
        <v>284</v>
      </c>
      <c r="CN226" s="12">
        <f t="shared" si="3577"/>
        <v>0.55752212389380529</v>
      </c>
      <c r="CO226" s="11">
        <v>31</v>
      </c>
      <c r="CP226" s="12">
        <f t="shared" si="3578"/>
        <v>9.841269841269841E-2</v>
      </c>
      <c r="CQ226" s="13"/>
      <c r="CR226" s="11"/>
      <c r="CS226" s="25"/>
      <c r="CT226" s="37"/>
      <c r="CU226" s="10">
        <v>1</v>
      </c>
      <c r="CV226" s="11"/>
      <c r="CW226" s="61">
        <f t="shared" si="3646"/>
        <v>565</v>
      </c>
      <c r="CX226" s="61">
        <f t="shared" si="3647"/>
        <v>44</v>
      </c>
      <c r="CY226" s="11">
        <v>267</v>
      </c>
      <c r="CZ226" s="12">
        <f t="shared" si="3579"/>
        <v>0.52389380530973451</v>
      </c>
      <c r="DA226" s="11">
        <v>29</v>
      </c>
      <c r="DB226" s="12">
        <f t="shared" si="3580"/>
        <v>9.7972972972972971E-2</v>
      </c>
      <c r="DC226" s="13"/>
      <c r="DD226" s="11"/>
      <c r="DE226" s="25"/>
      <c r="DF226" s="37"/>
      <c r="DG226" s="10"/>
      <c r="DH226" s="11"/>
      <c r="DI226" s="61">
        <f t="shared" si="3648"/>
        <v>581</v>
      </c>
      <c r="DJ226" s="61">
        <f t="shared" si="3649"/>
        <v>45</v>
      </c>
      <c r="DK226" s="11">
        <v>296</v>
      </c>
      <c r="DL226" s="12">
        <f t="shared" si="3581"/>
        <v>0.56282271944922546</v>
      </c>
      <c r="DM226" s="11">
        <v>31</v>
      </c>
      <c r="DN226" s="12">
        <f t="shared" si="3582"/>
        <v>9.480122324159021E-2</v>
      </c>
      <c r="DO226" s="13"/>
      <c r="DP226" s="11"/>
      <c r="DQ226" s="25"/>
      <c r="DR226" s="37"/>
      <c r="DS226" s="10"/>
      <c r="DT226" s="11"/>
      <c r="DU226" s="61">
        <f t="shared" si="3650"/>
        <v>132</v>
      </c>
      <c r="DV226" s="61">
        <f t="shared" si="3651"/>
        <v>11</v>
      </c>
      <c r="DW226" s="11">
        <v>50</v>
      </c>
      <c r="DX226" s="12">
        <f t="shared" si="3583"/>
        <v>0.44696969696969696</v>
      </c>
      <c r="DY226" s="11">
        <v>9</v>
      </c>
      <c r="DZ226" s="12">
        <f t="shared" si="3584"/>
        <v>0.15254237288135594</v>
      </c>
      <c r="EA226" s="13"/>
      <c r="EB226" s="11"/>
      <c r="EC226" s="25"/>
      <c r="ED226" s="37"/>
      <c r="EE226" s="10"/>
      <c r="EF226" s="11"/>
      <c r="EG226" s="61">
        <f t="shared" si="3652"/>
        <v>586</v>
      </c>
      <c r="EH226" s="61">
        <f t="shared" si="3653"/>
        <v>45</v>
      </c>
      <c r="EI226" s="11">
        <v>309</v>
      </c>
      <c r="EJ226" s="12">
        <f t="shared" si="3585"/>
        <v>0.58361774744027306</v>
      </c>
      <c r="EK226" s="11">
        <v>33</v>
      </c>
      <c r="EL226" s="12">
        <f t="shared" si="3586"/>
        <v>9.6491228070175433E-2</v>
      </c>
      <c r="EM226" s="13"/>
      <c r="EN226" s="11"/>
      <c r="EO226" s="25"/>
      <c r="EP226" s="37"/>
      <c r="EQ226" s="10"/>
      <c r="ER226" s="11"/>
      <c r="ES226" s="61">
        <f t="shared" si="3654"/>
        <v>573</v>
      </c>
      <c r="ET226" s="61">
        <f t="shared" si="3655"/>
        <v>44</v>
      </c>
      <c r="EU226" s="11">
        <v>316</v>
      </c>
      <c r="EV226" s="12">
        <f t="shared" si="3587"/>
        <v>0.57766143106457246</v>
      </c>
      <c r="EW226" s="11">
        <v>15</v>
      </c>
      <c r="EX226" s="12">
        <f t="shared" si="3588"/>
        <v>4.5317220543806644E-2</v>
      </c>
      <c r="EY226" s="13"/>
      <c r="EZ226" s="11"/>
      <c r="FA226" s="25"/>
      <c r="FB226" s="37"/>
      <c r="FC226" s="10">
        <v>1</v>
      </c>
      <c r="FD226" s="11"/>
      <c r="FE226" s="61">
        <f t="shared" si="3656"/>
        <v>568</v>
      </c>
      <c r="FF226" s="61">
        <f t="shared" si="3657"/>
        <v>44</v>
      </c>
      <c r="FG226" s="11">
        <v>311</v>
      </c>
      <c r="FH226" s="12">
        <f t="shared" si="3589"/>
        <v>0.60915492957746475</v>
      </c>
      <c r="FI226" s="11">
        <v>35</v>
      </c>
      <c r="FJ226" s="12">
        <f t="shared" si="3590"/>
        <v>0.10115606936416185</v>
      </c>
      <c r="FK226" s="13"/>
      <c r="FL226" s="11"/>
      <c r="FM226" s="25"/>
      <c r="FN226" s="37"/>
      <c r="FO226" s="10">
        <v>1</v>
      </c>
      <c r="FP226" s="11"/>
      <c r="FQ226" s="61">
        <f t="shared" si="3658"/>
        <v>574</v>
      </c>
      <c r="FR226" s="61">
        <f t="shared" si="3659"/>
        <v>48</v>
      </c>
      <c r="FS226" s="11">
        <v>298</v>
      </c>
      <c r="FT226" s="12">
        <f t="shared" si="3591"/>
        <v>0.56620209059233451</v>
      </c>
      <c r="FU226" s="11">
        <v>27</v>
      </c>
      <c r="FV226" s="12">
        <f t="shared" si="3592"/>
        <v>8.3076923076923076E-2</v>
      </c>
      <c r="FW226" s="13"/>
      <c r="FX226" s="11"/>
      <c r="FY226" s="25"/>
      <c r="FZ226" s="37"/>
      <c r="GA226" s="10"/>
      <c r="GB226" s="11"/>
      <c r="GC226" s="61">
        <f t="shared" si="3660"/>
        <v>583</v>
      </c>
      <c r="GD226" s="61">
        <f t="shared" si="3661"/>
        <v>48</v>
      </c>
      <c r="GE226" s="11">
        <v>341</v>
      </c>
      <c r="GF226" s="12">
        <f t="shared" si="3593"/>
        <v>0.62092624356775306</v>
      </c>
      <c r="GG226" s="11">
        <v>21</v>
      </c>
      <c r="GH226" s="12">
        <f t="shared" si="3594"/>
        <v>5.8011049723756904E-2</v>
      </c>
      <c r="GI226" s="13"/>
      <c r="GJ226" s="11"/>
      <c r="GK226" s="25"/>
      <c r="GL226" s="37"/>
      <c r="GM226" s="10"/>
      <c r="GN226" s="11"/>
      <c r="GO226" s="61">
        <f t="shared" si="3662"/>
        <v>592</v>
      </c>
      <c r="GP226" s="61">
        <f t="shared" si="3663"/>
        <v>49</v>
      </c>
      <c r="GQ226" s="11">
        <v>334</v>
      </c>
      <c r="GR226" s="12">
        <f t="shared" si="3595"/>
        <v>0.59290540540540537</v>
      </c>
      <c r="GS226" s="11">
        <v>17</v>
      </c>
      <c r="GT226" s="12">
        <f t="shared" si="3596"/>
        <v>4.843304843304843E-2</v>
      </c>
      <c r="GU226" s="13"/>
      <c r="GV226" s="11"/>
      <c r="GW226" s="25"/>
      <c r="GX226" s="37"/>
      <c r="GY226" s="10">
        <v>1</v>
      </c>
      <c r="GZ226" s="11"/>
      <c r="HA226" s="61">
        <f t="shared" si="3664"/>
        <v>88</v>
      </c>
      <c r="HB226" s="61">
        <f t="shared" si="3665"/>
        <v>9</v>
      </c>
      <c r="HC226" s="11">
        <v>33</v>
      </c>
      <c r="HD226" s="12">
        <f t="shared" si="3597"/>
        <v>0.47727272727272729</v>
      </c>
      <c r="HE226" s="11">
        <v>9</v>
      </c>
      <c r="HF226" s="12">
        <f t="shared" si="3598"/>
        <v>0.21428571428571427</v>
      </c>
      <c r="HG226" s="13"/>
      <c r="HH226" s="11"/>
      <c r="HI226" s="25"/>
      <c r="HJ226" s="37"/>
      <c r="HK226" s="10"/>
      <c r="HL226" s="11"/>
      <c r="HM226" s="61">
        <f t="shared" si="3666"/>
        <v>594</v>
      </c>
      <c r="HN226" s="61">
        <f t="shared" si="3667"/>
        <v>50</v>
      </c>
      <c r="HO226" s="11">
        <v>328</v>
      </c>
      <c r="HP226" s="12">
        <f t="shared" si="3599"/>
        <v>0.57407407407407407</v>
      </c>
      <c r="HQ226" s="11">
        <v>13</v>
      </c>
      <c r="HR226" s="12">
        <f t="shared" si="3600"/>
        <v>3.8123167155425221E-2</v>
      </c>
      <c r="HS226" s="13"/>
      <c r="HT226" s="11"/>
      <c r="HU226" s="25"/>
      <c r="HV226" s="37"/>
      <c r="HW226" s="10"/>
      <c r="HX226" s="11"/>
      <c r="HY226" s="61">
        <f t="shared" si="3668"/>
        <v>589</v>
      </c>
      <c r="HZ226" s="61">
        <f t="shared" si="3669"/>
        <v>49</v>
      </c>
      <c r="IA226" s="11">
        <v>320</v>
      </c>
      <c r="IB226" s="12">
        <f t="shared" si="3601"/>
        <v>0.57724957555178269</v>
      </c>
      <c r="IC226" s="11">
        <v>20</v>
      </c>
      <c r="ID226" s="12">
        <f t="shared" si="3602"/>
        <v>5.8823529411764705E-2</v>
      </c>
      <c r="IE226" s="13"/>
      <c r="IF226" s="11"/>
      <c r="IG226" s="25"/>
      <c r="IH226" s="37"/>
      <c r="II226" s="10"/>
      <c r="IJ226" s="11"/>
      <c r="IK226" s="61">
        <f t="shared" si="3670"/>
        <v>587</v>
      </c>
      <c r="IL226" s="61">
        <f t="shared" si="3671"/>
        <v>48</v>
      </c>
      <c r="IM226" s="11">
        <v>322</v>
      </c>
      <c r="IN226" s="12">
        <f t="shared" si="3603"/>
        <v>0.58773424190800683</v>
      </c>
      <c r="IO226" s="11">
        <v>23</v>
      </c>
      <c r="IP226" s="12">
        <f t="shared" si="3604"/>
        <v>6.6666666666666666E-2</v>
      </c>
      <c r="IQ226" s="13"/>
      <c r="IR226" s="11"/>
      <c r="IS226" s="25"/>
      <c r="IT226" s="37"/>
      <c r="IU226" s="10"/>
      <c r="IV226" s="11"/>
      <c r="IW226" s="61">
        <f t="shared" si="3672"/>
        <v>0</v>
      </c>
      <c r="IX226" s="61">
        <f t="shared" si="3673"/>
        <v>0</v>
      </c>
      <c r="IY226" s="11"/>
      <c r="IZ226" s="12" t="e">
        <f t="shared" si="3605"/>
        <v>#DIV/0!</v>
      </c>
      <c r="JA226" s="11"/>
      <c r="JB226" s="12" t="e">
        <f t="shared" si="3606"/>
        <v>#DIV/0!</v>
      </c>
      <c r="JC226" s="13"/>
      <c r="JD226" s="11"/>
      <c r="JE226" s="25"/>
      <c r="JF226" s="37"/>
      <c r="JG226" s="10">
        <f t="shared" si="3607"/>
        <v>7</v>
      </c>
      <c r="JH226" s="14">
        <f t="shared" si="3608"/>
        <v>0</v>
      </c>
      <c r="JI226" s="373">
        <f t="shared" si="3609"/>
        <v>10781</v>
      </c>
      <c r="JJ226" s="11">
        <f t="shared" si="2847"/>
        <v>884</v>
      </c>
      <c r="JK226" s="11">
        <f t="shared" si="3610"/>
        <v>6155</v>
      </c>
      <c r="JL226" s="79">
        <f t="shared" si="3611"/>
        <v>0.57091178925888142</v>
      </c>
      <c r="JM226" s="15">
        <f t="shared" si="3612"/>
        <v>490</v>
      </c>
      <c r="JN226" s="12">
        <f t="shared" si="3613"/>
        <v>7.9610073111291632E-2</v>
      </c>
      <c r="JO226" s="16">
        <v>66.7</v>
      </c>
      <c r="JP226" s="17">
        <v>5883</v>
      </c>
      <c r="JQ226" s="16">
        <f t="shared" si="3380"/>
        <v>95.580828594638504</v>
      </c>
      <c r="JR226" s="16">
        <v>295</v>
      </c>
      <c r="JS226" s="369">
        <f t="shared" si="3155"/>
        <v>0.60204081632653061</v>
      </c>
      <c r="JT226" s="23"/>
      <c r="JU226" s="399"/>
      <c r="JV226" s="404">
        <f t="shared" si="3615"/>
        <v>0.5640954495005549</v>
      </c>
      <c r="JW226" s="401">
        <f t="shared" si="3616"/>
        <v>0.56470588235294117</v>
      </c>
      <c r="JX226" s="406">
        <f t="shared" si="3617"/>
        <v>0.58386470751316888</v>
      </c>
      <c r="JY226" s="743"/>
      <c r="JZ226" s="690"/>
      <c r="KA226" s="746"/>
      <c r="KB226" s="719"/>
      <c r="KC226" s="716"/>
      <c r="KD226" s="716"/>
      <c r="KE226" s="716"/>
      <c r="KF226" s="716"/>
      <c r="KG226" s="760"/>
      <c r="KH226" s="758"/>
      <c r="KI226" s="67">
        <f t="shared" si="3624"/>
        <v>2</v>
      </c>
      <c r="KJ226" s="430">
        <f t="shared" ref="KJ226" si="3688">KI226/KB225</f>
        <v>5.5263885051119092E-4</v>
      </c>
      <c r="KK226" s="67">
        <f t="shared" si="3626"/>
        <v>2</v>
      </c>
      <c r="KL226" s="425">
        <f t="shared" ref="KL226" si="3689">KK226/KD225</f>
        <v>5.5834729201563373E-4</v>
      </c>
      <c r="KM226" s="67">
        <f t="shared" si="3628"/>
        <v>2</v>
      </c>
      <c r="KN226" s="425">
        <f>KM226/KF225</f>
        <v>5.5187637969094923E-4</v>
      </c>
    </row>
    <row r="227" spans="1:300" ht="20.25" thickTop="1" thickBot="1" x14ac:dyDescent="0.3">
      <c r="A227" s="734"/>
      <c r="B227" s="436">
        <f t="shared" si="3629"/>
        <v>45770</v>
      </c>
      <c r="C227" s="10"/>
      <c r="D227" s="11"/>
      <c r="E227" s="61">
        <f t="shared" si="3630"/>
        <v>586</v>
      </c>
      <c r="F227" s="61">
        <f t="shared" si="3631"/>
        <v>49</v>
      </c>
      <c r="G227" s="11">
        <v>320</v>
      </c>
      <c r="H227" s="12">
        <f t="shared" si="3563"/>
        <v>0.58703071672354945</v>
      </c>
      <c r="I227" s="11">
        <v>24</v>
      </c>
      <c r="J227" s="12">
        <f t="shared" si="3564"/>
        <v>6.9767441860465115E-2</v>
      </c>
      <c r="K227" s="13"/>
      <c r="L227" s="11"/>
      <c r="M227" s="38"/>
      <c r="N227" s="39"/>
      <c r="O227" s="10"/>
      <c r="P227" s="11"/>
      <c r="Q227" s="61">
        <f t="shared" si="3632"/>
        <v>588</v>
      </c>
      <c r="R227" s="61">
        <f t="shared" si="3633"/>
        <v>50</v>
      </c>
      <c r="S227" s="11">
        <v>316</v>
      </c>
      <c r="T227" s="12">
        <f t="shared" si="3565"/>
        <v>0.58843537414965985</v>
      </c>
      <c r="U227" s="11">
        <v>30</v>
      </c>
      <c r="V227" s="12">
        <f t="shared" si="3566"/>
        <v>8.6705202312138727E-2</v>
      </c>
      <c r="W227" s="13"/>
      <c r="X227" s="11"/>
      <c r="Y227" s="38"/>
      <c r="Z227" s="39"/>
      <c r="AA227" s="10"/>
      <c r="AB227" s="11"/>
      <c r="AC227" s="61">
        <f t="shared" si="3634"/>
        <v>586</v>
      </c>
      <c r="AD227" s="61">
        <f t="shared" si="3635"/>
        <v>50</v>
      </c>
      <c r="AE227" s="11">
        <v>295</v>
      </c>
      <c r="AF227" s="12">
        <f t="shared" si="3567"/>
        <v>0.55972696245733788</v>
      </c>
      <c r="AG227" s="11">
        <v>33</v>
      </c>
      <c r="AH227" s="12">
        <f t="shared" si="3568"/>
        <v>0.10060975609756098</v>
      </c>
      <c r="AI227" s="13"/>
      <c r="AJ227" s="11"/>
      <c r="AK227" s="38"/>
      <c r="AL227" s="39"/>
      <c r="AM227" s="10"/>
      <c r="AN227" s="11"/>
      <c r="AO227" s="61">
        <f t="shared" si="3636"/>
        <v>93</v>
      </c>
      <c r="AP227" s="61">
        <f t="shared" si="3637"/>
        <v>10</v>
      </c>
      <c r="AQ227" s="11">
        <v>37</v>
      </c>
      <c r="AR227" s="12">
        <f t="shared" si="3569"/>
        <v>0.5161290322580645</v>
      </c>
      <c r="AS227" s="11">
        <v>11</v>
      </c>
      <c r="AT227" s="12">
        <f t="shared" si="3570"/>
        <v>0.22916666666666666</v>
      </c>
      <c r="AU227" s="13"/>
      <c r="AV227" s="11"/>
      <c r="AW227" s="38"/>
      <c r="AX227" s="39"/>
      <c r="AY227" s="10">
        <v>1</v>
      </c>
      <c r="AZ227" s="11"/>
      <c r="BA227" s="61">
        <f t="shared" si="3638"/>
        <v>580</v>
      </c>
      <c r="BB227" s="61">
        <f t="shared" si="3639"/>
        <v>50</v>
      </c>
      <c r="BC227" s="11">
        <v>285</v>
      </c>
      <c r="BD227" s="12">
        <f t="shared" si="3571"/>
        <v>0.53620689655172415</v>
      </c>
      <c r="BE227" s="11">
        <v>26</v>
      </c>
      <c r="BF227" s="12">
        <f t="shared" si="3572"/>
        <v>8.3601286173633438E-2</v>
      </c>
      <c r="BG227" s="13"/>
      <c r="BH227" s="11"/>
      <c r="BI227" s="38"/>
      <c r="BJ227" s="39"/>
      <c r="BK227" s="10"/>
      <c r="BL227" s="11"/>
      <c r="BM227" s="61">
        <f t="shared" si="3640"/>
        <v>586</v>
      </c>
      <c r="BN227" s="61">
        <f t="shared" si="3641"/>
        <v>49</v>
      </c>
      <c r="BO227" s="11">
        <v>276</v>
      </c>
      <c r="BP227" s="12">
        <f t="shared" si="3573"/>
        <v>0.4948805460750853</v>
      </c>
      <c r="BQ227" s="11">
        <v>14</v>
      </c>
      <c r="BR227" s="12">
        <f t="shared" si="3574"/>
        <v>4.8275862068965517E-2</v>
      </c>
      <c r="BS227" s="13"/>
      <c r="BT227" s="11"/>
      <c r="BU227" s="38"/>
      <c r="BV227" s="39"/>
      <c r="BW227" s="10"/>
      <c r="BX227" s="11"/>
      <c r="BY227" s="61">
        <f t="shared" si="3642"/>
        <v>584</v>
      </c>
      <c r="BZ227" s="61">
        <f t="shared" si="3643"/>
        <v>49</v>
      </c>
      <c r="CA227" s="11">
        <v>296</v>
      </c>
      <c r="CB227" s="12">
        <f t="shared" si="3575"/>
        <v>0.56849315068493156</v>
      </c>
      <c r="CC227" s="11">
        <v>36</v>
      </c>
      <c r="CD227" s="12">
        <f t="shared" si="3576"/>
        <v>0.10843373493975904</v>
      </c>
      <c r="CE227" s="13"/>
      <c r="CF227" s="11"/>
      <c r="CG227" s="38"/>
      <c r="CH227" s="39"/>
      <c r="CI227" s="10">
        <v>1</v>
      </c>
      <c r="CJ227" s="11"/>
      <c r="CK227" s="61">
        <f t="shared" si="3644"/>
        <v>564</v>
      </c>
      <c r="CL227" s="61">
        <f t="shared" si="3645"/>
        <v>43</v>
      </c>
      <c r="CM227" s="11">
        <v>330</v>
      </c>
      <c r="CN227" s="12">
        <f t="shared" si="3577"/>
        <v>0.63829787234042556</v>
      </c>
      <c r="CO227" s="11">
        <v>30</v>
      </c>
      <c r="CP227" s="12">
        <f t="shared" si="3578"/>
        <v>8.3333333333333329E-2</v>
      </c>
      <c r="CQ227" s="13"/>
      <c r="CR227" s="11"/>
      <c r="CS227" s="38"/>
      <c r="CT227" s="39"/>
      <c r="CU227" s="10">
        <v>1</v>
      </c>
      <c r="CV227" s="11"/>
      <c r="CW227" s="61">
        <f t="shared" si="3646"/>
        <v>564</v>
      </c>
      <c r="CX227" s="61">
        <f t="shared" si="3647"/>
        <v>44</v>
      </c>
      <c r="CY227" s="11">
        <v>284</v>
      </c>
      <c r="CZ227" s="12">
        <f t="shared" si="3579"/>
        <v>0.55673758865248224</v>
      </c>
      <c r="DA227" s="11">
        <v>30</v>
      </c>
      <c r="DB227" s="12">
        <f t="shared" si="3580"/>
        <v>9.5541401273885357E-2</v>
      </c>
      <c r="DC227" s="13"/>
      <c r="DD227" s="11"/>
      <c r="DE227" s="38"/>
      <c r="DF227" s="39"/>
      <c r="DG227" s="10"/>
      <c r="DH227" s="11"/>
      <c r="DI227" s="61">
        <f t="shared" si="3648"/>
        <v>581</v>
      </c>
      <c r="DJ227" s="61">
        <f t="shared" si="3649"/>
        <v>45</v>
      </c>
      <c r="DK227" s="11">
        <v>288</v>
      </c>
      <c r="DL227" s="12">
        <f t="shared" si="3581"/>
        <v>0.55938037865748713</v>
      </c>
      <c r="DM227" s="11">
        <v>37</v>
      </c>
      <c r="DN227" s="12">
        <f t="shared" si="3582"/>
        <v>0.11384615384615385</v>
      </c>
      <c r="DO227" s="13"/>
      <c r="DP227" s="11"/>
      <c r="DQ227" s="38"/>
      <c r="DR227" s="39"/>
      <c r="DS227" s="10"/>
      <c r="DT227" s="11"/>
      <c r="DU227" s="61">
        <f t="shared" si="3650"/>
        <v>132</v>
      </c>
      <c r="DV227" s="61">
        <f t="shared" si="3651"/>
        <v>11</v>
      </c>
      <c r="DW227" s="11">
        <v>35</v>
      </c>
      <c r="DX227" s="12">
        <f t="shared" si="3583"/>
        <v>0.35606060606060608</v>
      </c>
      <c r="DY227" s="11">
        <v>12</v>
      </c>
      <c r="DZ227" s="12">
        <f t="shared" si="3584"/>
        <v>0.25531914893617019</v>
      </c>
      <c r="EA227" s="13"/>
      <c r="EB227" s="11"/>
      <c r="EC227" s="38"/>
      <c r="ED227" s="39"/>
      <c r="EE227" s="10"/>
      <c r="EF227" s="11"/>
      <c r="EG227" s="61">
        <f t="shared" si="3652"/>
        <v>586</v>
      </c>
      <c r="EH227" s="61">
        <f t="shared" si="3653"/>
        <v>45</v>
      </c>
      <c r="EI227" s="11">
        <v>287</v>
      </c>
      <c r="EJ227" s="12">
        <f t="shared" si="3585"/>
        <v>0.53412969283276446</v>
      </c>
      <c r="EK227" s="11">
        <v>26</v>
      </c>
      <c r="EL227" s="12">
        <f t="shared" si="3586"/>
        <v>8.3067092651757185E-2</v>
      </c>
      <c r="EM227" s="13"/>
      <c r="EN227" s="11"/>
      <c r="EO227" s="38"/>
      <c r="EP227" s="39"/>
      <c r="EQ227" s="10"/>
      <c r="ER227" s="11"/>
      <c r="ES227" s="61">
        <f t="shared" si="3654"/>
        <v>573</v>
      </c>
      <c r="ET227" s="61">
        <f t="shared" si="3655"/>
        <v>44</v>
      </c>
      <c r="EU227" s="11">
        <v>293</v>
      </c>
      <c r="EV227" s="12">
        <f t="shared" si="3587"/>
        <v>0.54275741710296688</v>
      </c>
      <c r="EW227" s="11">
        <v>18</v>
      </c>
      <c r="EX227" s="12">
        <f t="shared" si="3588"/>
        <v>5.7877813504823149E-2</v>
      </c>
      <c r="EY227" s="13"/>
      <c r="EZ227" s="11"/>
      <c r="FA227" s="38"/>
      <c r="FB227" s="39"/>
      <c r="FC227" s="10"/>
      <c r="FD227" s="11"/>
      <c r="FE227" s="61">
        <f t="shared" si="3656"/>
        <v>568</v>
      </c>
      <c r="FF227" s="61">
        <f t="shared" si="3657"/>
        <v>44</v>
      </c>
      <c r="FG227" s="11">
        <v>297</v>
      </c>
      <c r="FH227" s="12">
        <f t="shared" si="3589"/>
        <v>0.551056338028169</v>
      </c>
      <c r="FI227" s="11">
        <v>16</v>
      </c>
      <c r="FJ227" s="12">
        <f t="shared" si="3590"/>
        <v>5.1118210862619806E-2</v>
      </c>
      <c r="FK227" s="13"/>
      <c r="FL227" s="11"/>
      <c r="FM227" s="38"/>
      <c r="FN227" s="39"/>
      <c r="FO227" s="10"/>
      <c r="FP227" s="11"/>
      <c r="FQ227" s="61">
        <f t="shared" si="3658"/>
        <v>574</v>
      </c>
      <c r="FR227" s="61">
        <f t="shared" si="3659"/>
        <v>48</v>
      </c>
      <c r="FS227" s="11">
        <v>308</v>
      </c>
      <c r="FT227" s="12">
        <f t="shared" si="3591"/>
        <v>0.5714285714285714</v>
      </c>
      <c r="FU227" s="11">
        <v>20</v>
      </c>
      <c r="FV227" s="12">
        <f t="shared" si="3592"/>
        <v>6.097560975609756E-2</v>
      </c>
      <c r="FW227" s="13"/>
      <c r="FX227" s="11"/>
      <c r="FY227" s="38"/>
      <c r="FZ227" s="39"/>
      <c r="GA227" s="10"/>
      <c r="GB227" s="11"/>
      <c r="GC227" s="61">
        <f t="shared" si="3660"/>
        <v>583</v>
      </c>
      <c r="GD227" s="61">
        <f t="shared" si="3661"/>
        <v>48</v>
      </c>
      <c r="GE227" s="11">
        <v>304</v>
      </c>
      <c r="GF227" s="12">
        <f t="shared" si="3593"/>
        <v>0.548885077186964</v>
      </c>
      <c r="GG227" s="11">
        <v>16</v>
      </c>
      <c r="GH227" s="12">
        <f t="shared" si="3594"/>
        <v>0.05</v>
      </c>
      <c r="GI227" s="13"/>
      <c r="GJ227" s="11"/>
      <c r="GK227" s="38"/>
      <c r="GL227" s="39"/>
      <c r="GM227" s="10"/>
      <c r="GN227" s="11"/>
      <c r="GO227" s="61">
        <f t="shared" si="3662"/>
        <v>592</v>
      </c>
      <c r="GP227" s="61">
        <f t="shared" si="3663"/>
        <v>49</v>
      </c>
      <c r="GQ227" s="11">
        <v>301</v>
      </c>
      <c r="GR227" s="12">
        <f t="shared" si="3595"/>
        <v>0.55236486486486491</v>
      </c>
      <c r="GS227" s="11">
        <v>26</v>
      </c>
      <c r="GT227" s="12">
        <f t="shared" si="3596"/>
        <v>7.9510703363914373E-2</v>
      </c>
      <c r="GU227" s="13"/>
      <c r="GV227" s="11"/>
      <c r="GW227" s="38"/>
      <c r="GX227" s="39"/>
      <c r="GY227" s="10"/>
      <c r="GZ227" s="11"/>
      <c r="HA227" s="61">
        <f t="shared" si="3664"/>
        <v>88</v>
      </c>
      <c r="HB227" s="61">
        <f t="shared" si="3665"/>
        <v>9</v>
      </c>
      <c r="HC227" s="11">
        <v>33</v>
      </c>
      <c r="HD227" s="12">
        <f t="shared" si="3597"/>
        <v>0.5</v>
      </c>
      <c r="HE227" s="11">
        <v>11</v>
      </c>
      <c r="HF227" s="12">
        <f t="shared" si="3598"/>
        <v>0.25</v>
      </c>
      <c r="HG227" s="13"/>
      <c r="HH227" s="11"/>
      <c r="HI227" s="38"/>
      <c r="HJ227" s="39"/>
      <c r="HK227" s="10"/>
      <c r="HL227" s="11"/>
      <c r="HM227" s="61">
        <f t="shared" si="3666"/>
        <v>594</v>
      </c>
      <c r="HN227" s="61">
        <f t="shared" si="3667"/>
        <v>50</v>
      </c>
      <c r="HO227" s="11">
        <v>312</v>
      </c>
      <c r="HP227" s="12">
        <f t="shared" si="3599"/>
        <v>0.57239057239057234</v>
      </c>
      <c r="HQ227" s="11">
        <v>28</v>
      </c>
      <c r="HR227" s="12">
        <f t="shared" si="3600"/>
        <v>8.2352941176470587E-2</v>
      </c>
      <c r="HS227" s="13"/>
      <c r="HT227" s="11"/>
      <c r="HU227" s="38"/>
      <c r="HV227" s="39"/>
      <c r="HW227" s="10"/>
      <c r="HX227" s="11"/>
      <c r="HY227" s="61">
        <f t="shared" si="3668"/>
        <v>589</v>
      </c>
      <c r="HZ227" s="61">
        <f t="shared" si="3669"/>
        <v>49</v>
      </c>
      <c r="IA227" s="11">
        <v>295</v>
      </c>
      <c r="IB227" s="12">
        <f t="shared" si="3601"/>
        <v>0.53820033955857383</v>
      </c>
      <c r="IC227" s="11">
        <v>22</v>
      </c>
      <c r="ID227" s="12">
        <f t="shared" si="3602"/>
        <v>6.9400630914826497E-2</v>
      </c>
      <c r="IE227" s="13"/>
      <c r="IF227" s="11"/>
      <c r="IG227" s="38"/>
      <c r="IH227" s="39"/>
      <c r="II227" s="10"/>
      <c r="IJ227" s="11"/>
      <c r="IK227" s="61">
        <f t="shared" si="3670"/>
        <v>587</v>
      </c>
      <c r="IL227" s="61">
        <f t="shared" si="3671"/>
        <v>48</v>
      </c>
      <c r="IM227" s="11">
        <v>309</v>
      </c>
      <c r="IN227" s="12">
        <f t="shared" si="3603"/>
        <v>0.57410562180579217</v>
      </c>
      <c r="IO227" s="11">
        <v>28</v>
      </c>
      <c r="IP227" s="12">
        <f t="shared" si="3604"/>
        <v>8.3086053412462904E-2</v>
      </c>
      <c r="IQ227" s="13"/>
      <c r="IR227" s="11"/>
      <c r="IS227" s="38"/>
      <c r="IT227" s="39"/>
      <c r="IU227" s="10"/>
      <c r="IV227" s="11"/>
      <c r="IW227" s="61">
        <f t="shared" si="3672"/>
        <v>0</v>
      </c>
      <c r="IX227" s="61">
        <f t="shared" si="3673"/>
        <v>0</v>
      </c>
      <c r="IY227" s="11"/>
      <c r="IZ227" s="12" t="e">
        <f t="shared" si="3605"/>
        <v>#DIV/0!</v>
      </c>
      <c r="JA227" s="11"/>
      <c r="JB227" s="12" t="e">
        <f t="shared" si="3606"/>
        <v>#DIV/0!</v>
      </c>
      <c r="JC227" s="13"/>
      <c r="JD227" s="11"/>
      <c r="JE227" s="38"/>
      <c r="JF227" s="39"/>
      <c r="JG227" s="10">
        <f t="shared" si="3607"/>
        <v>3</v>
      </c>
      <c r="JH227" s="14">
        <f t="shared" si="3608"/>
        <v>0</v>
      </c>
      <c r="JI227" s="373">
        <f t="shared" si="3609"/>
        <v>10778</v>
      </c>
      <c r="JJ227" s="11">
        <f t="shared" si="2847"/>
        <v>884</v>
      </c>
      <c r="JK227" s="11">
        <f t="shared" si="3610"/>
        <v>5995</v>
      </c>
      <c r="JL227" s="79">
        <f t="shared" si="3611"/>
        <v>0.55622564483206527</v>
      </c>
      <c r="JM227" s="15">
        <f t="shared" si="3612"/>
        <v>494</v>
      </c>
      <c r="JN227" s="12">
        <f t="shared" si="3613"/>
        <v>8.240200166805671E-2</v>
      </c>
      <c r="JO227" s="16">
        <v>66.7</v>
      </c>
      <c r="JP227" s="17">
        <v>5741</v>
      </c>
      <c r="JQ227" s="16">
        <f t="shared" si="3380"/>
        <v>95.763135946622185</v>
      </c>
      <c r="JR227" s="16">
        <v>311</v>
      </c>
      <c r="JS227" s="369">
        <f t="shared" si="3155"/>
        <v>0.62955465587044535</v>
      </c>
      <c r="JT227" s="23"/>
      <c r="JU227" s="399"/>
      <c r="JV227" s="404">
        <f t="shared" si="3615"/>
        <v>0.55481543158479041</v>
      </c>
      <c r="JW227" s="401">
        <f t="shared" si="3616"/>
        <v>0.55577354260089684</v>
      </c>
      <c r="JX227" s="406">
        <f t="shared" si="3617"/>
        <v>0.55808150817854174</v>
      </c>
      <c r="JY227" s="743"/>
      <c r="JZ227" s="690"/>
      <c r="KA227" s="746"/>
      <c r="KB227" s="718">
        <f t="shared" ref="KB227" si="3690">KB218+KB223</f>
        <v>342</v>
      </c>
      <c r="KC227" s="763">
        <f t="shared" ref="KC227" si="3691">KB227/$KB$10</f>
        <v>8.6692015209125478E-2</v>
      </c>
      <c r="KD227" s="714">
        <f t="shared" ref="KD227" si="3692">KD218+KD223</f>
        <v>374</v>
      </c>
      <c r="KE227" s="763">
        <f t="shared" ref="KE227" si="3693">KD227/$KD$10</f>
        <v>9.4875697615423638E-2</v>
      </c>
      <c r="KF227" s="714">
        <f t="shared" ref="KF227" si="3694">KF218+KF223</f>
        <v>340</v>
      </c>
      <c r="KG227" s="770">
        <f t="shared" ref="KG227" si="3695">KF227/$KF$10</f>
        <v>8.6141373194831519E-2</v>
      </c>
      <c r="KH227" s="761" t="s">
        <v>144</v>
      </c>
      <c r="KI227" s="304">
        <f t="shared" si="3624"/>
        <v>1</v>
      </c>
      <c r="KJ227" s="431">
        <f t="shared" ref="KJ227" si="3696">KI227/KB225</f>
        <v>2.7631942525559546E-4</v>
      </c>
      <c r="KK227" s="304">
        <f t="shared" si="3626"/>
        <v>2</v>
      </c>
      <c r="KL227" s="422">
        <f t="shared" ref="KL227" si="3697">KK227/KD225</f>
        <v>5.5834729201563373E-4</v>
      </c>
      <c r="KM227" s="304">
        <f t="shared" si="3628"/>
        <v>0</v>
      </c>
      <c r="KN227" s="422">
        <f>KM227/KF225</f>
        <v>0</v>
      </c>
    </row>
    <row r="228" spans="1:300" ht="19.5" thickBot="1" x14ac:dyDescent="0.3">
      <c r="A228" s="734"/>
      <c r="B228" s="437"/>
      <c r="C228" s="26">
        <f>SUM(C221:C227)</f>
        <v>2</v>
      </c>
      <c r="D228" s="27">
        <f>SUM(D221:D227)</f>
        <v>0</v>
      </c>
      <c r="E228" s="27"/>
      <c r="F228" s="27"/>
      <c r="G228" s="27">
        <f>SUM(G221:G227)</f>
        <v>2185</v>
      </c>
      <c r="H228" s="28">
        <f>((G228+I228)/7)/E227</f>
        <v>0.57752315943442223</v>
      </c>
      <c r="I228" s="27">
        <f>SUM(I221:I227)</f>
        <v>184</v>
      </c>
      <c r="J228" s="28">
        <f>(I228/(I228+G228))</f>
        <v>7.7669902912621352E-2</v>
      </c>
      <c r="K228" s="27"/>
      <c r="L228" s="27"/>
      <c r="M228" s="29" t="e">
        <f>M226/M225*100-100</f>
        <v>#DIV/0!</v>
      </c>
      <c r="N228" s="60" t="e">
        <f>N226/N225*100-100</f>
        <v>#DIV/0!</v>
      </c>
      <c r="O228" s="26">
        <f>SUM(O221:O227)</f>
        <v>2</v>
      </c>
      <c r="P228" s="27">
        <f>SUM(P221:P227)</f>
        <v>0</v>
      </c>
      <c r="Q228" s="27"/>
      <c r="R228" s="27"/>
      <c r="S228" s="27">
        <f>SUM(S221:S227)</f>
        <v>2195</v>
      </c>
      <c r="T228" s="28">
        <f>((S228+U228)/7)/Q227</f>
        <v>0.57337220602526728</v>
      </c>
      <c r="U228" s="27">
        <f>SUM(U221:U227)</f>
        <v>165</v>
      </c>
      <c r="V228" s="28">
        <f>(U228/(U228+S228))</f>
        <v>6.991525423728813E-2</v>
      </c>
      <c r="W228" s="27"/>
      <c r="X228" s="27"/>
      <c r="Y228" s="29" t="e">
        <f>Y226/Y225*100-100</f>
        <v>#DIV/0!</v>
      </c>
      <c r="Z228" s="60" t="e">
        <f>Z226/Z225*100-100</f>
        <v>#DIV/0!</v>
      </c>
      <c r="AA228" s="26">
        <f>SUM(AA221:AA227)</f>
        <v>2</v>
      </c>
      <c r="AB228" s="27">
        <f>SUM(AB221:AB227)</f>
        <v>0</v>
      </c>
      <c r="AC228" s="27"/>
      <c r="AD228" s="27"/>
      <c r="AE228" s="27">
        <f>SUM(AE221:AE227)</f>
        <v>2092</v>
      </c>
      <c r="AF228" s="28">
        <f>((AE228+AG228)/7)/AC227</f>
        <v>0.56923451974646511</v>
      </c>
      <c r="AG228" s="27">
        <f>SUM(AG221:AG227)</f>
        <v>243</v>
      </c>
      <c r="AH228" s="28">
        <f>(AG228/(AG228+AE228))</f>
        <v>0.10406852248394004</v>
      </c>
      <c r="AI228" s="27"/>
      <c r="AJ228" s="27"/>
      <c r="AK228" s="29" t="e">
        <f>AK226/AK225*100-100</f>
        <v>#DIV/0!</v>
      </c>
      <c r="AL228" s="60" t="e">
        <f>AL226/AL225*100-100</f>
        <v>#DIV/0!</v>
      </c>
      <c r="AM228" s="26">
        <f>SUM(AM221:AM227)</f>
        <v>6</v>
      </c>
      <c r="AN228" s="27">
        <f>SUM(AN221:AN227)</f>
        <v>0</v>
      </c>
      <c r="AO228" s="27"/>
      <c r="AP228" s="27"/>
      <c r="AQ228" s="27">
        <f>SUM(AQ221:AQ227)</f>
        <v>309</v>
      </c>
      <c r="AR228" s="28">
        <f>((AQ228+AS228)/7)/AO227</f>
        <v>0.55453149001536095</v>
      </c>
      <c r="AS228" s="27">
        <f>SUM(AS221:AS227)</f>
        <v>52</v>
      </c>
      <c r="AT228" s="28">
        <f>(AS228/(AS228+AQ228))</f>
        <v>0.1440443213296399</v>
      </c>
      <c r="AU228" s="27"/>
      <c r="AV228" s="27"/>
      <c r="AW228" s="29" t="e">
        <f>AW226/AW225*100-100</f>
        <v>#DIV/0!</v>
      </c>
      <c r="AX228" s="60" t="e">
        <f>AX226/AX225*100-100</f>
        <v>#DIV/0!</v>
      </c>
      <c r="AY228" s="26">
        <f>SUM(AY221:AY227)</f>
        <v>4</v>
      </c>
      <c r="AZ228" s="27">
        <f>SUM(AZ221:AZ227)</f>
        <v>0</v>
      </c>
      <c r="BA228" s="27"/>
      <c r="BB228" s="27"/>
      <c r="BC228" s="27">
        <f>SUM(BC221:BC227)</f>
        <v>2169</v>
      </c>
      <c r="BD228" s="28">
        <f>((BC228+BE228)/7)/BA227</f>
        <v>0.58226600985221677</v>
      </c>
      <c r="BE228" s="27">
        <f>SUM(BE221:BE227)</f>
        <v>195</v>
      </c>
      <c r="BF228" s="28">
        <f>(BE228/(BE228+BC228))</f>
        <v>8.2487309644670048E-2</v>
      </c>
      <c r="BG228" s="27"/>
      <c r="BH228" s="27"/>
      <c r="BI228" s="29" t="e">
        <f>BI226/BI225*100-100</f>
        <v>#DIV/0!</v>
      </c>
      <c r="BJ228" s="60" t="e">
        <f>BJ226/BJ225*100-100</f>
        <v>#DIV/0!</v>
      </c>
      <c r="BK228" s="26">
        <f>SUM(BK221:BK227)</f>
        <v>0</v>
      </c>
      <c r="BL228" s="27">
        <f>SUM(BL221:BL227)</f>
        <v>0</v>
      </c>
      <c r="BM228" s="27"/>
      <c r="BN228" s="27"/>
      <c r="BO228" s="27">
        <f>SUM(BO221:BO227)</f>
        <v>2105</v>
      </c>
      <c r="BP228" s="28">
        <f>((BO228+BQ228)/7)/BM227</f>
        <v>0.54997562164797653</v>
      </c>
      <c r="BQ228" s="27">
        <f>SUM(BQ221:BQ227)</f>
        <v>151</v>
      </c>
      <c r="BR228" s="28">
        <f>(BQ228/(BQ228+BO228))</f>
        <v>6.6932624113475184E-2</v>
      </c>
      <c r="BS228" s="27"/>
      <c r="BT228" s="27"/>
      <c r="BU228" s="29" t="e">
        <f>BU226/BU225*100-100</f>
        <v>#DIV/0!</v>
      </c>
      <c r="BV228" s="60" t="e">
        <f>BV226/BV225*100-100</f>
        <v>#DIV/0!</v>
      </c>
      <c r="BW228" s="26">
        <f>SUM(BW221:BW227)</f>
        <v>0</v>
      </c>
      <c r="BX228" s="27">
        <f>SUM(BX221:BX227)</f>
        <v>0</v>
      </c>
      <c r="BY228" s="27"/>
      <c r="BZ228" s="27"/>
      <c r="CA228" s="27">
        <f>SUM(CA221:CA227)</f>
        <v>2055</v>
      </c>
      <c r="CB228" s="28">
        <f>((CA228+CC228)/7)/BY227</f>
        <v>0.56286692759295498</v>
      </c>
      <c r="CC228" s="27">
        <f>SUM(CC221:CC227)</f>
        <v>246</v>
      </c>
      <c r="CD228" s="28">
        <f>(CC228/(CC228+CA228))</f>
        <v>0.10691003911342895</v>
      </c>
      <c r="CE228" s="27"/>
      <c r="CF228" s="27"/>
      <c r="CG228" s="29" t="e">
        <f>CG226/CG225*100-100</f>
        <v>#DIV/0!</v>
      </c>
      <c r="CH228" s="60" t="e">
        <f>CH226/CH225*100-100</f>
        <v>#DIV/0!</v>
      </c>
      <c r="CI228" s="26">
        <f>SUM(CI221:CI227)</f>
        <v>3</v>
      </c>
      <c r="CJ228" s="27">
        <f>SUM(CJ221:CJ227)</f>
        <v>0</v>
      </c>
      <c r="CK228" s="27"/>
      <c r="CL228" s="27"/>
      <c r="CM228" s="27">
        <f>SUM(CM221:CM227)</f>
        <v>2078</v>
      </c>
      <c r="CN228" s="28">
        <f>((CM228+CO228)/7)/CK227</f>
        <v>0.57649442755825742</v>
      </c>
      <c r="CO228" s="27">
        <f>SUM(CO221:CO227)</f>
        <v>198</v>
      </c>
      <c r="CP228" s="28">
        <f>(CO228/(CO228+CM228))</f>
        <v>8.6994727592267132E-2</v>
      </c>
      <c r="CQ228" s="27"/>
      <c r="CR228" s="27"/>
      <c r="CS228" s="29" t="e">
        <f>CS226/CS225*100-100</f>
        <v>#DIV/0!</v>
      </c>
      <c r="CT228" s="60" t="e">
        <f>CT226/CT225*100-100</f>
        <v>#DIV/0!</v>
      </c>
      <c r="CU228" s="26">
        <f>SUM(CU221:CU227)</f>
        <v>4</v>
      </c>
      <c r="CV228" s="27">
        <f>SUM(CV221:CV227)</f>
        <v>0</v>
      </c>
      <c r="CW228" s="27"/>
      <c r="CX228" s="27"/>
      <c r="CY228" s="27">
        <f>SUM(CY221:CY227)</f>
        <v>1937</v>
      </c>
      <c r="CZ228" s="28">
        <f>((CY228+DA228)/7)/CW227</f>
        <v>0.5478723404255319</v>
      </c>
      <c r="DA228" s="27">
        <f>SUM(DA221:DA227)</f>
        <v>226</v>
      </c>
      <c r="DB228" s="28">
        <f>(DA228/(DA228+CY228))</f>
        <v>0.10448451225150254</v>
      </c>
      <c r="DC228" s="27"/>
      <c r="DD228" s="27"/>
      <c r="DE228" s="29" t="e">
        <f>DE226/DE225*100-100</f>
        <v>#DIV/0!</v>
      </c>
      <c r="DF228" s="60" t="e">
        <f>DF226/DF225*100-100</f>
        <v>#DIV/0!</v>
      </c>
      <c r="DG228" s="26">
        <f>SUM(DG221:DG227)</f>
        <v>0</v>
      </c>
      <c r="DH228" s="27">
        <f>SUM(DH221:DH227)</f>
        <v>0</v>
      </c>
      <c r="DI228" s="27"/>
      <c r="DJ228" s="27"/>
      <c r="DK228" s="27">
        <f>SUM(DK221:DK227)</f>
        <v>2062</v>
      </c>
      <c r="DL228" s="28">
        <f>((DK228+DM228)/7)/DI227</f>
        <v>0.56011802311285963</v>
      </c>
      <c r="DM228" s="27">
        <f>SUM(DM221:DM227)</f>
        <v>216</v>
      </c>
      <c r="DN228" s="28">
        <f>(DM228/(DM228+DK228))</f>
        <v>9.4820017559262518E-2</v>
      </c>
      <c r="DO228" s="27"/>
      <c r="DP228" s="27"/>
      <c r="DQ228" s="29" t="e">
        <f>DQ226/DQ225*100-100</f>
        <v>#DIV/0!</v>
      </c>
      <c r="DR228" s="60" t="e">
        <f>DR226/DR225*100-100</f>
        <v>#DIV/0!</v>
      </c>
      <c r="DS228" s="26">
        <f>SUM(DS221:DS227)</f>
        <v>1</v>
      </c>
      <c r="DT228" s="27">
        <f>SUM(DT221:DT227)</f>
        <v>0</v>
      </c>
      <c r="DU228" s="27"/>
      <c r="DV228" s="27"/>
      <c r="DW228" s="27">
        <f>SUM(DW221:DW227)</f>
        <v>324</v>
      </c>
      <c r="DX228" s="28">
        <f>((DW228+DY228)/7)/DU227</f>
        <v>0.41125541125541126</v>
      </c>
      <c r="DY228" s="27">
        <f>SUM(DY221:DY227)</f>
        <v>56</v>
      </c>
      <c r="DZ228" s="28">
        <f>(DY228/(DY228+DW228))</f>
        <v>0.14736842105263157</v>
      </c>
      <c r="EA228" s="27"/>
      <c r="EB228" s="27"/>
      <c r="EC228" s="29" t="e">
        <f>EC226/EC225*100-100</f>
        <v>#DIV/0!</v>
      </c>
      <c r="ED228" s="60" t="e">
        <f>ED226/ED225*100-100</f>
        <v>#DIV/0!</v>
      </c>
      <c r="EE228" s="26">
        <f>SUM(EE221:EE227)</f>
        <v>1</v>
      </c>
      <c r="EF228" s="27">
        <f>SUM(EF221:EF227)</f>
        <v>0</v>
      </c>
      <c r="EG228" s="27"/>
      <c r="EH228" s="27"/>
      <c r="EI228" s="27">
        <f>SUM(EI221:EI227)</f>
        <v>2075</v>
      </c>
      <c r="EJ228" s="28">
        <f>((EI228+EK228)/7)/EG227</f>
        <v>0.55509507557289128</v>
      </c>
      <c r="EK228" s="27">
        <f>SUM(EK221:EK227)</f>
        <v>202</v>
      </c>
      <c r="EL228" s="28">
        <f>(EK228/(EK228+EI228))</f>
        <v>8.871321914800176E-2</v>
      </c>
      <c r="EM228" s="27"/>
      <c r="EN228" s="27"/>
      <c r="EO228" s="29" t="e">
        <f>EO226/EO225*100-100</f>
        <v>#DIV/0!</v>
      </c>
      <c r="EP228" s="60" t="e">
        <f>EP226/EP225*100-100</f>
        <v>#DIV/0!</v>
      </c>
      <c r="EQ228" s="26">
        <f>SUM(EQ221:EQ227)</f>
        <v>3</v>
      </c>
      <c r="ER228" s="27">
        <f>SUM(ER221:ER227)</f>
        <v>0</v>
      </c>
      <c r="ES228" s="27"/>
      <c r="ET228" s="27"/>
      <c r="EU228" s="27">
        <f>SUM(EU221:EU227)</f>
        <v>2109</v>
      </c>
      <c r="EV228" s="28">
        <f>((EU228+EW228)/7)/ES227</f>
        <v>0.55347793567688863</v>
      </c>
      <c r="EW228" s="27">
        <f>SUM(EW221:EW227)</f>
        <v>111</v>
      </c>
      <c r="EX228" s="28">
        <f>(EW228/(EW228+EU228))</f>
        <v>0.05</v>
      </c>
      <c r="EY228" s="27"/>
      <c r="EZ228" s="27"/>
      <c r="FA228" s="29" t="e">
        <f>FA226/FA225*100-100</f>
        <v>#DIV/0!</v>
      </c>
      <c r="FB228" s="60" t="e">
        <f>FB226/FB225*100-100</f>
        <v>#DIV/0!</v>
      </c>
      <c r="FC228" s="26">
        <f>SUM(FC221:FC227)</f>
        <v>2</v>
      </c>
      <c r="FD228" s="27">
        <f>SUM(FD221:FD227)</f>
        <v>0</v>
      </c>
      <c r="FE228" s="27"/>
      <c r="FF228" s="27"/>
      <c r="FG228" s="27">
        <f>SUM(FG221:FG227)</f>
        <v>2051</v>
      </c>
      <c r="FH228" s="28">
        <f>((FG228+FI228)/7)/FE227</f>
        <v>0.56061368209255535</v>
      </c>
      <c r="FI228" s="27">
        <f>SUM(FI221:FI227)</f>
        <v>178</v>
      </c>
      <c r="FJ228" s="28">
        <f>(FI228/(FI228+FG228))</f>
        <v>7.9856437864513241E-2</v>
      </c>
      <c r="FK228" s="27"/>
      <c r="FL228" s="27"/>
      <c r="FM228" s="29" t="e">
        <f>FM226/FM225*100-100</f>
        <v>#DIV/0!</v>
      </c>
      <c r="FN228" s="60" t="e">
        <f>FN226/FN225*100-100</f>
        <v>#DIV/0!</v>
      </c>
      <c r="FO228" s="26">
        <f>SUM(FO221:FO227)</f>
        <v>5</v>
      </c>
      <c r="FP228" s="27">
        <f>SUM(FP221:FP227)</f>
        <v>0</v>
      </c>
      <c r="FQ228" s="27"/>
      <c r="FR228" s="27"/>
      <c r="FS228" s="27">
        <f>SUM(FS221:FS227)</f>
        <v>1892</v>
      </c>
      <c r="FT228" s="28">
        <f>((FS228+FU228)/7)/FQ227</f>
        <v>0.52165256346441014</v>
      </c>
      <c r="FU228" s="27">
        <f>SUM(FU221:FU227)</f>
        <v>204</v>
      </c>
      <c r="FV228" s="28">
        <f>(FU228/(FU228+FS228))</f>
        <v>9.7328244274809156E-2</v>
      </c>
      <c r="FW228" s="27"/>
      <c r="FX228" s="27"/>
      <c r="FY228" s="29" t="e">
        <f>FY226/FY225*100-100</f>
        <v>#DIV/0!</v>
      </c>
      <c r="FZ228" s="60" t="e">
        <f>FZ226/FZ225*100-100</f>
        <v>#DIV/0!</v>
      </c>
      <c r="GA228" s="26">
        <f>SUM(GA221:GA227)</f>
        <v>1</v>
      </c>
      <c r="GB228" s="27">
        <f>SUM(GB221:GB227)</f>
        <v>0</v>
      </c>
      <c r="GC228" s="27"/>
      <c r="GD228" s="27"/>
      <c r="GE228" s="27">
        <f>SUM(GE221:GE227)</f>
        <v>2169</v>
      </c>
      <c r="GF228" s="28">
        <f>((GE228+GG228)/7)/GC227</f>
        <v>0.57338887527566773</v>
      </c>
      <c r="GG228" s="27">
        <f>SUM(GG221:GG227)</f>
        <v>171</v>
      </c>
      <c r="GH228" s="28">
        <f>(GG228/(GG228+GE228))</f>
        <v>7.3076923076923081E-2</v>
      </c>
      <c r="GI228" s="27"/>
      <c r="GJ228" s="27"/>
      <c r="GK228" s="29" t="e">
        <f>GK226/GK225*100-100</f>
        <v>#DIV/0!</v>
      </c>
      <c r="GL228" s="60" t="e">
        <f>GL226/GL225*100-100</f>
        <v>#DIV/0!</v>
      </c>
      <c r="GM228" s="26">
        <f>SUM(GM221:GM227)</f>
        <v>0</v>
      </c>
      <c r="GN228" s="27">
        <f>SUM(GN221:GN227)</f>
        <v>0</v>
      </c>
      <c r="GO228" s="27"/>
      <c r="GP228" s="27"/>
      <c r="GQ228" s="27">
        <f>SUM(GQ221:GQ227)</f>
        <v>2206</v>
      </c>
      <c r="GR228" s="28">
        <f>((GQ228+GS228)/7)/GO227</f>
        <v>0.57673745173745172</v>
      </c>
      <c r="GS228" s="27">
        <f>SUM(GS221:GS227)</f>
        <v>184</v>
      </c>
      <c r="GT228" s="28">
        <f>(GS228/(GS228+GQ228))</f>
        <v>7.6987447698744771E-2</v>
      </c>
      <c r="GU228" s="27"/>
      <c r="GV228" s="27"/>
      <c r="GW228" s="29" t="e">
        <f>GW226/GW225*100-100</f>
        <v>#DIV/0!</v>
      </c>
      <c r="GX228" s="60" t="e">
        <f>GX226/GX225*100-100</f>
        <v>#DIV/0!</v>
      </c>
      <c r="GY228" s="26">
        <f>SUM(GY221:GY227)</f>
        <v>6</v>
      </c>
      <c r="GZ228" s="27">
        <f>SUM(GZ221:GZ227)</f>
        <v>0</v>
      </c>
      <c r="HA228" s="27"/>
      <c r="HB228" s="27"/>
      <c r="HC228" s="27">
        <f>SUM(HC221:HC227)</f>
        <v>215</v>
      </c>
      <c r="HD228" s="28">
        <f>((HC228+HE228)/7)/HA227</f>
        <v>0.46103896103896103</v>
      </c>
      <c r="HE228" s="27">
        <f>SUM(HE221:HE227)</f>
        <v>69</v>
      </c>
      <c r="HF228" s="28">
        <f>(HE228/(HE228+HC228))</f>
        <v>0.24295774647887325</v>
      </c>
      <c r="HG228" s="27"/>
      <c r="HH228" s="27"/>
      <c r="HI228" s="29" t="e">
        <f>HI226/HI225*100-100</f>
        <v>#DIV/0!</v>
      </c>
      <c r="HJ228" s="60" t="e">
        <f>HJ226/HJ225*100-100</f>
        <v>#DIV/0!</v>
      </c>
      <c r="HK228" s="26">
        <f>SUM(HK221:HK227)</f>
        <v>1</v>
      </c>
      <c r="HL228" s="27">
        <f>SUM(HL221:HL227)</f>
        <v>0</v>
      </c>
      <c r="HM228" s="27"/>
      <c r="HN228" s="27"/>
      <c r="HO228" s="27">
        <f>SUM(HO221:HO227)</f>
        <v>2175</v>
      </c>
      <c r="HP228" s="28">
        <f>((HO228+HQ228)/7)/HM227</f>
        <v>0.56349206349206349</v>
      </c>
      <c r="HQ228" s="27">
        <f>SUM(HQ221:HQ227)</f>
        <v>168</v>
      </c>
      <c r="HR228" s="28">
        <f>(HQ228/(HQ228+HO228))</f>
        <v>7.1702944942381566E-2</v>
      </c>
      <c r="HS228" s="27"/>
      <c r="HT228" s="27"/>
      <c r="HU228" s="29" t="e">
        <f>HU226/HU225*100-100</f>
        <v>#DIV/0!</v>
      </c>
      <c r="HV228" s="60" t="e">
        <f>HV226/HV225*100-100</f>
        <v>#DIV/0!</v>
      </c>
      <c r="HW228" s="26">
        <f>SUM(HW221:HW227)</f>
        <v>1</v>
      </c>
      <c r="HX228" s="27">
        <f>SUM(HX221:HX227)</f>
        <v>0</v>
      </c>
      <c r="HY228" s="27"/>
      <c r="HZ228" s="27"/>
      <c r="IA228" s="27">
        <f>SUM(IA221:IA227)</f>
        <v>2155</v>
      </c>
      <c r="IB228" s="28">
        <f>((IA228+IC228)/7)/HY227</f>
        <v>0.56512248362842588</v>
      </c>
      <c r="IC228" s="27">
        <f>SUM(IC221:IC227)</f>
        <v>175</v>
      </c>
      <c r="ID228" s="28">
        <f>(IC228/(IC228+IA228))</f>
        <v>7.5107296137339061E-2</v>
      </c>
      <c r="IE228" s="27"/>
      <c r="IF228" s="27"/>
      <c r="IG228" s="29" t="e">
        <f>IG226/IG225*100-100</f>
        <v>#DIV/0!</v>
      </c>
      <c r="IH228" s="60" t="e">
        <f>IH226/IH225*100-100</f>
        <v>#DIV/0!</v>
      </c>
      <c r="II228" s="26">
        <f>SUM(II221:II227)</f>
        <v>3</v>
      </c>
      <c r="IJ228" s="27">
        <f>SUM(IJ221:IJ227)</f>
        <v>0</v>
      </c>
      <c r="IK228" s="27"/>
      <c r="IL228" s="27"/>
      <c r="IM228" s="27">
        <f>SUM(IM221:IM227)</f>
        <v>2205</v>
      </c>
      <c r="IN228" s="28">
        <f>((IM228+IO228)/7)/IK227</f>
        <v>0.58189340472134332</v>
      </c>
      <c r="IO228" s="27">
        <f>SUM(IO221:IO227)</f>
        <v>186</v>
      </c>
      <c r="IP228" s="28">
        <f>(IO228/(IO228+IM228))</f>
        <v>7.779171894604768E-2</v>
      </c>
      <c r="IQ228" s="27"/>
      <c r="IR228" s="27"/>
      <c r="IS228" s="29" t="e">
        <f>IS226/IS225*100-100</f>
        <v>#DIV/0!</v>
      </c>
      <c r="IT228" s="60" t="e">
        <f>IT226/IT225*100-100</f>
        <v>#DIV/0!</v>
      </c>
      <c r="IU228" s="26">
        <f>SUM(IU221:IU227)</f>
        <v>0</v>
      </c>
      <c r="IV228" s="27">
        <f>SUM(IV221:IV227)</f>
        <v>0</v>
      </c>
      <c r="IW228" s="27"/>
      <c r="IX228" s="27"/>
      <c r="IY228" s="27">
        <f>SUM(IY221:IY227)</f>
        <v>0</v>
      </c>
      <c r="IZ228" s="28" t="e">
        <f>((IY228+JA228)/7)/IW227</f>
        <v>#DIV/0!</v>
      </c>
      <c r="JA228" s="27">
        <f>SUM(JA221:JA227)</f>
        <v>0</v>
      </c>
      <c r="JB228" s="28" t="e">
        <f>(JA228/(JA228+IY228))</f>
        <v>#DIV/0!</v>
      </c>
      <c r="JC228" s="27"/>
      <c r="JD228" s="27"/>
      <c r="JE228" s="29" t="e">
        <f>JE226/JE225*100-100</f>
        <v>#DIV/0!</v>
      </c>
      <c r="JF228" s="60" t="e">
        <f>JF226/JF225*100-100</f>
        <v>#DIV/0!</v>
      </c>
      <c r="JG228" s="26">
        <f t="shared" si="3607"/>
        <v>47</v>
      </c>
      <c r="JH228" s="443">
        <f t="shared" si="3608"/>
        <v>0</v>
      </c>
      <c r="JI228" s="378">
        <f t="shared" ref="JI228:JJ228" si="3698">SUM(JI220:JI227)</f>
        <v>75552</v>
      </c>
      <c r="JJ228" s="27">
        <f t="shared" si="3698"/>
        <v>6188</v>
      </c>
      <c r="JK228" s="27">
        <f t="shared" si="3610"/>
        <v>42343</v>
      </c>
      <c r="JL228" s="80">
        <f t="shared" si="3611"/>
        <v>0.56044843286742907</v>
      </c>
      <c r="JM228" s="15">
        <f t="shared" si="3612"/>
        <v>3580</v>
      </c>
      <c r="JN228" s="48">
        <f t="shared" si="3613"/>
        <v>8.454762298372813E-2</v>
      </c>
      <c r="JO228" s="49">
        <f t="shared" ref="JO228" si="3699">SUM(JO221:JO227)/7</f>
        <v>66.757142857142853</v>
      </c>
      <c r="JP228" s="50">
        <f t="shared" ref="JP228" si="3700">SUM(JP221:JP227)</f>
        <v>40092</v>
      </c>
      <c r="JQ228" s="397">
        <f t="shared" si="3380"/>
        <v>94.683891079989607</v>
      </c>
      <c r="JR228" s="50">
        <f t="shared" ref="JR228" si="3701">SUM(JR221:JR227)</f>
        <v>1933</v>
      </c>
      <c r="JS228" s="370">
        <f t="shared" si="3155"/>
        <v>0.53994413407821229</v>
      </c>
      <c r="JT228" s="58" t="e">
        <f t="shared" ref="JT228:JU228" si="3702">JT226/JT225*100-100</f>
        <v>#DIV/0!</v>
      </c>
      <c r="JU228" s="318" t="e">
        <f t="shared" si="3702"/>
        <v>#DIV/0!</v>
      </c>
      <c r="JV228" s="410">
        <f t="shared" ref="JV228" si="3703">SUM(G228,I228,S228,U228,AE228,AG228,AQ228,AS228,BC228,BE228,BO228,BQ228,CA228,CC228)/7/SUM(E227,Q227,AC227,AO227,BA227,BM227,BY227)</f>
        <v>0.56881170453193775</v>
      </c>
      <c r="JW228" s="411">
        <f t="shared" ref="JW228" si="3704">SUM(CM228,CO228,CY228,DA228,DK228,DM228,DW228,DY228,EI228,EK228,EU228,EW228,FG228,FI228)/7/SUM(CK227,CW227,DI227,DU227,EG227,ES227,FE227)</f>
        <v>0.55345131326073027</v>
      </c>
      <c r="JX228" s="412">
        <f t="shared" ref="JX228" si="3705">SUM(FS228,FU228,GE228,GG228,GQ228,GS228,HC228,HE228,HO228,HQ228,IA228,IC228,IM228,IO228,)/7/SUM(FQ227,GC227,GO227,HA227,HM227,HY227,IK227)</f>
        <v>0.56136876707988437</v>
      </c>
      <c r="JY228" s="744"/>
      <c r="JZ228" s="691"/>
      <c r="KA228" s="747"/>
      <c r="KB228" s="762"/>
      <c r="KC228" s="764"/>
      <c r="KD228" s="769"/>
      <c r="KE228" s="764"/>
      <c r="KF228" s="769"/>
      <c r="KG228" s="771"/>
      <c r="KH228" s="772"/>
      <c r="KI228" s="418">
        <f t="shared" ref="KI228" si="3706">SUM(KI221:KI227)</f>
        <v>14</v>
      </c>
      <c r="KJ228" s="432">
        <f t="shared" ref="KJ228" si="3707">KI228/KB225</f>
        <v>3.8684719535783366E-3</v>
      </c>
      <c r="KK228" s="418">
        <f t="shared" ref="KK228" si="3708">SUM(KK221:KK227)</f>
        <v>14</v>
      </c>
      <c r="KL228" s="426">
        <f t="shared" ref="KL228" si="3709">KK228/KD225</f>
        <v>3.9084310441094361E-3</v>
      </c>
      <c r="KM228" s="418">
        <f t="shared" ref="KM228" si="3710">SUM(KM221:KM227)</f>
        <v>17</v>
      </c>
      <c r="KN228" s="426">
        <f>KM228/KF225</f>
        <v>4.6909492273730681E-3</v>
      </c>
    </row>
    <row r="229" spans="1:300" ht="21.75" thickBot="1" x14ac:dyDescent="0.3">
      <c r="A229" s="52"/>
      <c r="B229" s="437"/>
      <c r="C229" s="40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2"/>
      <c r="O229" s="40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2"/>
      <c r="AA229" s="40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2"/>
      <c r="AM229" s="40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2"/>
      <c r="AY229" s="40"/>
      <c r="AZ229" s="41"/>
      <c r="BA229" s="41"/>
      <c r="BB229" s="41"/>
      <c r="BC229" s="41"/>
      <c r="BD229" s="41"/>
      <c r="BE229" s="41"/>
      <c r="BF229" s="41"/>
      <c r="BG229" s="41"/>
      <c r="BH229" s="41"/>
      <c r="BI229" s="41"/>
      <c r="BJ229" s="42"/>
      <c r="BK229" s="40"/>
      <c r="BL229" s="41"/>
      <c r="BM229" s="41"/>
      <c r="BN229" s="41"/>
      <c r="BO229" s="41"/>
      <c r="BP229" s="41"/>
      <c r="BQ229" s="41"/>
      <c r="BR229" s="41"/>
      <c r="BS229" s="41"/>
      <c r="BT229" s="41"/>
      <c r="BU229" s="41"/>
      <c r="BV229" s="42"/>
      <c r="BW229" s="40"/>
      <c r="BX229" s="41"/>
      <c r="BY229" s="41"/>
      <c r="BZ229" s="41"/>
      <c r="CA229" s="41"/>
      <c r="CB229" s="41"/>
      <c r="CC229" s="41"/>
      <c r="CD229" s="41"/>
      <c r="CE229" s="41"/>
      <c r="CF229" s="41"/>
      <c r="CG229" s="41"/>
      <c r="CH229" s="42"/>
      <c r="CI229" s="40"/>
      <c r="CJ229" s="41"/>
      <c r="CK229" s="41"/>
      <c r="CL229" s="41"/>
      <c r="CM229" s="41"/>
      <c r="CN229" s="41"/>
      <c r="CO229" s="41"/>
      <c r="CP229" s="41"/>
      <c r="CQ229" s="41"/>
      <c r="CR229" s="41"/>
      <c r="CS229" s="41"/>
      <c r="CT229" s="42"/>
      <c r="CU229" s="40"/>
      <c r="CV229" s="41"/>
      <c r="CW229" s="41"/>
      <c r="CX229" s="41"/>
      <c r="CY229" s="41"/>
      <c r="CZ229" s="41"/>
      <c r="DA229" s="41"/>
      <c r="DB229" s="41"/>
      <c r="DC229" s="41"/>
      <c r="DD229" s="41"/>
      <c r="DE229" s="41"/>
      <c r="DF229" s="42"/>
      <c r="DG229" s="40"/>
      <c r="DH229" s="41"/>
      <c r="DI229" s="41"/>
      <c r="DJ229" s="41"/>
      <c r="DK229" s="41"/>
      <c r="DL229" s="41"/>
      <c r="DM229" s="41"/>
      <c r="DN229" s="41"/>
      <c r="DO229" s="41"/>
      <c r="DP229" s="41"/>
      <c r="DQ229" s="41"/>
      <c r="DR229" s="42"/>
      <c r="DS229" s="40"/>
      <c r="DT229" s="41"/>
      <c r="DU229" s="41"/>
      <c r="DV229" s="41"/>
      <c r="DW229" s="41"/>
      <c r="DX229" s="41"/>
      <c r="DY229" s="41"/>
      <c r="DZ229" s="41"/>
      <c r="EA229" s="41"/>
      <c r="EB229" s="41"/>
      <c r="EC229" s="41"/>
      <c r="ED229" s="42"/>
      <c r="EE229" s="40"/>
      <c r="EF229" s="41"/>
      <c r="EG229" s="41"/>
      <c r="EH229" s="41"/>
      <c r="EI229" s="41"/>
      <c r="EJ229" s="41"/>
      <c r="EK229" s="41"/>
      <c r="EL229" s="41"/>
      <c r="EM229" s="41"/>
      <c r="EN229" s="41"/>
      <c r="EO229" s="41"/>
      <c r="EP229" s="42"/>
      <c r="EQ229" s="40"/>
      <c r="ER229" s="41"/>
      <c r="ES229" s="41"/>
      <c r="ET229" s="41"/>
      <c r="EU229" s="41"/>
      <c r="EV229" s="41"/>
      <c r="EW229" s="41"/>
      <c r="EX229" s="41"/>
      <c r="EY229" s="41"/>
      <c r="EZ229" s="41"/>
      <c r="FA229" s="41"/>
      <c r="FB229" s="42"/>
      <c r="FC229" s="40"/>
      <c r="FD229" s="41"/>
      <c r="FE229" s="41"/>
      <c r="FF229" s="41"/>
      <c r="FG229" s="41"/>
      <c r="FH229" s="41"/>
      <c r="FI229" s="41"/>
      <c r="FJ229" s="41"/>
      <c r="FK229" s="41"/>
      <c r="FL229" s="41"/>
      <c r="FM229" s="41"/>
      <c r="FN229" s="42"/>
      <c r="FO229" s="40"/>
      <c r="FP229" s="41"/>
      <c r="FQ229" s="41"/>
      <c r="FR229" s="41"/>
      <c r="FS229" s="41"/>
      <c r="FT229" s="41"/>
      <c r="FU229" s="41"/>
      <c r="FV229" s="41"/>
      <c r="FW229" s="41"/>
      <c r="FX229" s="41"/>
      <c r="FY229" s="41"/>
      <c r="FZ229" s="42"/>
      <c r="GA229" s="40"/>
      <c r="GB229" s="41"/>
      <c r="GC229" s="41"/>
      <c r="GD229" s="41"/>
      <c r="GE229" s="41"/>
      <c r="GF229" s="41"/>
      <c r="GG229" s="41"/>
      <c r="GH229" s="41"/>
      <c r="GI229" s="41"/>
      <c r="GJ229" s="41"/>
      <c r="GK229" s="41"/>
      <c r="GL229" s="42"/>
      <c r="GM229" s="40"/>
      <c r="GN229" s="41"/>
      <c r="GO229" s="41"/>
      <c r="GP229" s="41"/>
      <c r="GQ229" s="41"/>
      <c r="GR229" s="41"/>
      <c r="GS229" s="41"/>
      <c r="GT229" s="41"/>
      <c r="GU229" s="41"/>
      <c r="GV229" s="41"/>
      <c r="GW229" s="41"/>
      <c r="GX229" s="42"/>
      <c r="GY229" s="40"/>
      <c r="GZ229" s="41"/>
      <c r="HA229" s="41"/>
      <c r="HB229" s="41"/>
      <c r="HC229" s="41"/>
      <c r="HD229" s="41"/>
      <c r="HE229" s="41"/>
      <c r="HF229" s="41"/>
      <c r="HG229" s="41"/>
      <c r="HH229" s="41"/>
      <c r="HI229" s="41"/>
      <c r="HJ229" s="42"/>
      <c r="HK229" s="40"/>
      <c r="HL229" s="41"/>
      <c r="HM229" s="41"/>
      <c r="HN229" s="41"/>
      <c r="HO229" s="41"/>
      <c r="HP229" s="41"/>
      <c r="HQ229" s="41"/>
      <c r="HR229" s="41"/>
      <c r="HS229" s="41"/>
      <c r="HT229" s="41"/>
      <c r="HU229" s="41"/>
      <c r="HV229" s="42"/>
      <c r="HW229" s="40"/>
      <c r="HX229" s="41"/>
      <c r="HY229" s="41"/>
      <c r="HZ229" s="41"/>
      <c r="IA229" s="41"/>
      <c r="IB229" s="41"/>
      <c r="IC229" s="41"/>
      <c r="ID229" s="41"/>
      <c r="IE229" s="41"/>
      <c r="IF229" s="41"/>
      <c r="IG229" s="41"/>
      <c r="IH229" s="42"/>
      <c r="II229" s="40"/>
      <c r="IJ229" s="41"/>
      <c r="IK229" s="41"/>
      <c r="IL229" s="41"/>
      <c r="IM229" s="41"/>
      <c r="IN229" s="41"/>
      <c r="IO229" s="41"/>
      <c r="IP229" s="41"/>
      <c r="IQ229" s="41"/>
      <c r="IR229" s="41"/>
      <c r="IS229" s="41"/>
      <c r="IT229" s="42"/>
      <c r="IU229" s="40"/>
      <c r="IV229" s="41"/>
      <c r="IW229" s="41"/>
      <c r="IX229" s="41"/>
      <c r="IY229" s="41"/>
      <c r="IZ229" s="41"/>
      <c r="JA229" s="41"/>
      <c r="JB229" s="41"/>
      <c r="JC229" s="41"/>
      <c r="JD229" s="41"/>
      <c r="JE229" s="41"/>
      <c r="JF229" s="42"/>
      <c r="JG229" s="444">
        <f t="shared" ref="JG229" si="3711">JG228/JI221</f>
        <v>4.3466198094885789E-3</v>
      </c>
      <c r="JH229" s="445">
        <f t="shared" ref="JH229" si="3712">JH228/JJ218</f>
        <v>0</v>
      </c>
      <c r="JI229" s="3"/>
      <c r="JJ229" s="4"/>
      <c r="JK229" s="4"/>
      <c r="JL229" s="374"/>
      <c r="JM229" s="4"/>
      <c r="JN229" s="4"/>
      <c r="JO229" s="4"/>
      <c r="JP229" s="375"/>
      <c r="JQ229" s="4"/>
      <c r="JR229" s="4"/>
      <c r="JS229" s="376"/>
      <c r="JT229" s="4"/>
      <c r="JU229" s="400"/>
      <c r="JV229" s="701"/>
      <c r="JW229" s="702"/>
      <c r="JX229" s="703"/>
      <c r="JY229" s="639"/>
      <c r="JZ229" s="640"/>
      <c r="KA229" s="641"/>
      <c r="KB229" s="752"/>
      <c r="KC229" s="753"/>
      <c r="KD229" s="753"/>
      <c r="KE229" s="753"/>
      <c r="KF229" s="753"/>
      <c r="KG229" s="753"/>
      <c r="KH229" s="754"/>
      <c r="KI229" s="416"/>
      <c r="KJ229" s="420"/>
      <c r="KK229" s="416"/>
      <c r="KL229" s="417"/>
      <c r="KM229" s="416"/>
      <c r="KN229" s="417"/>
    </row>
    <row r="230" spans="1:300" x14ac:dyDescent="0.25">
      <c r="A230" s="736">
        <v>50</v>
      </c>
      <c r="B230" s="435">
        <f>B227+1</f>
        <v>45771</v>
      </c>
      <c r="C230" s="32"/>
      <c r="D230" s="33"/>
      <c r="E230" s="33">
        <f>E227-C230</f>
        <v>586</v>
      </c>
      <c r="F230" s="33">
        <f>F227-D230</f>
        <v>49</v>
      </c>
      <c r="G230" s="33">
        <v>325</v>
      </c>
      <c r="H230" s="34">
        <f t="shared" ref="H230:H236" si="3713">((G230+I230)/E230)</f>
        <v>0.59726962457337884</v>
      </c>
      <c r="I230" s="33">
        <v>25</v>
      </c>
      <c r="J230" s="34">
        <f t="shared" ref="J230:J236" si="3714">I230/(G230+I230)</f>
        <v>7.1428571428571425E-2</v>
      </c>
      <c r="K230" s="35"/>
      <c r="L230" s="33"/>
      <c r="M230" s="33"/>
      <c r="N230" s="36"/>
      <c r="O230" s="32"/>
      <c r="P230" s="33"/>
      <c r="Q230" s="33">
        <f>Q227-O230</f>
        <v>588</v>
      </c>
      <c r="R230" s="33">
        <f>R227-P230</f>
        <v>50</v>
      </c>
      <c r="S230" s="33">
        <v>307</v>
      </c>
      <c r="T230" s="34">
        <f t="shared" ref="T230:T236" si="3715">((S230+U230)/Q230)</f>
        <v>0.5714285714285714</v>
      </c>
      <c r="U230" s="33">
        <v>29</v>
      </c>
      <c r="V230" s="34">
        <f t="shared" ref="V230:V236" si="3716">U230/(S230+U230)</f>
        <v>8.6309523809523808E-2</v>
      </c>
      <c r="W230" s="35"/>
      <c r="X230" s="33"/>
      <c r="Y230" s="33"/>
      <c r="Z230" s="36"/>
      <c r="AA230" s="32"/>
      <c r="AB230" s="33"/>
      <c r="AC230" s="33">
        <f>AC227-AA230</f>
        <v>586</v>
      </c>
      <c r="AD230" s="33">
        <f>AD227-AB230</f>
        <v>50</v>
      </c>
      <c r="AE230" s="33">
        <v>300</v>
      </c>
      <c r="AF230" s="34">
        <f t="shared" ref="AF230:AF236" si="3717">((AE230+AG230)/AC230)</f>
        <v>0.56996587030716728</v>
      </c>
      <c r="AG230" s="33">
        <v>34</v>
      </c>
      <c r="AH230" s="34">
        <f t="shared" ref="AH230:AH236" si="3718">AG230/(AE230+AG230)</f>
        <v>0.10179640718562874</v>
      </c>
      <c r="AI230" s="35"/>
      <c r="AJ230" s="33"/>
      <c r="AK230" s="33"/>
      <c r="AL230" s="36"/>
      <c r="AM230" s="32">
        <v>2</v>
      </c>
      <c r="AN230" s="33"/>
      <c r="AO230" s="33">
        <f>AO227-AM230</f>
        <v>91</v>
      </c>
      <c r="AP230" s="33">
        <f>AP227-AN230</f>
        <v>10</v>
      </c>
      <c r="AQ230" s="33">
        <v>45</v>
      </c>
      <c r="AR230" s="34">
        <f t="shared" ref="AR230:AR236" si="3719">((AQ230+AS230)/AO230)</f>
        <v>0.58241758241758246</v>
      </c>
      <c r="AS230" s="33">
        <v>8</v>
      </c>
      <c r="AT230" s="34">
        <f t="shared" ref="AT230:AT236" si="3720">AS230/(AQ230+AS230)</f>
        <v>0.15094339622641509</v>
      </c>
      <c r="AU230" s="35"/>
      <c r="AV230" s="33"/>
      <c r="AW230" s="33"/>
      <c r="AX230" s="36"/>
      <c r="AY230" s="32"/>
      <c r="AZ230" s="33"/>
      <c r="BA230" s="33">
        <f>BA227-AY230</f>
        <v>580</v>
      </c>
      <c r="BB230" s="33">
        <f>BB227-AZ230</f>
        <v>50</v>
      </c>
      <c r="BC230" s="33">
        <v>302</v>
      </c>
      <c r="BD230" s="34">
        <f t="shared" ref="BD230:BD236" si="3721">((BC230+BE230)/BA230)</f>
        <v>0.56551724137931036</v>
      </c>
      <c r="BE230" s="33">
        <v>26</v>
      </c>
      <c r="BF230" s="34">
        <f t="shared" ref="BF230:BF236" si="3722">BE230/(BC230+BE230)</f>
        <v>7.926829268292683E-2</v>
      </c>
      <c r="BG230" s="35"/>
      <c r="BH230" s="33"/>
      <c r="BI230" s="33"/>
      <c r="BJ230" s="36"/>
      <c r="BK230" s="32">
        <v>1</v>
      </c>
      <c r="BL230" s="33"/>
      <c r="BM230" s="33">
        <f>BM227-BK230</f>
        <v>585</v>
      </c>
      <c r="BN230" s="33">
        <f>BN227-BL230</f>
        <v>49</v>
      </c>
      <c r="BO230" s="33">
        <v>320</v>
      </c>
      <c r="BP230" s="34">
        <f t="shared" ref="BP230:BP236" si="3723">((BO230+BQ230)/BM230)</f>
        <v>0.58119658119658124</v>
      </c>
      <c r="BQ230" s="33">
        <v>20</v>
      </c>
      <c r="BR230" s="34">
        <f t="shared" ref="BR230:BR236" si="3724">BQ230/(BO230+BQ230)</f>
        <v>5.8823529411764705E-2</v>
      </c>
      <c r="BS230" s="35"/>
      <c r="BT230" s="33"/>
      <c r="BU230" s="33"/>
      <c r="BV230" s="36"/>
      <c r="BW230" s="32"/>
      <c r="BX230" s="33"/>
      <c r="BY230" s="33">
        <f>BY227-BW230</f>
        <v>584</v>
      </c>
      <c r="BZ230" s="33">
        <f>BZ227-BX230</f>
        <v>49</v>
      </c>
      <c r="CA230" s="33">
        <v>295</v>
      </c>
      <c r="CB230" s="12">
        <f t="shared" ref="CB230:CB236" si="3725">((CA230+CC230)/BY230)</f>
        <v>0.56164383561643838</v>
      </c>
      <c r="CC230" s="33">
        <v>33</v>
      </c>
      <c r="CD230" s="34">
        <f t="shared" ref="CD230:CD236" si="3726">CC230/(CA230+CC230)</f>
        <v>0.10060975609756098</v>
      </c>
      <c r="CE230" s="35"/>
      <c r="CF230" s="33"/>
      <c r="CG230" s="33"/>
      <c r="CH230" s="36"/>
      <c r="CI230" s="32"/>
      <c r="CJ230" s="33"/>
      <c r="CK230" s="33">
        <f>CK227-CI230</f>
        <v>564</v>
      </c>
      <c r="CL230" s="33">
        <f>CL227-CJ230</f>
        <v>43</v>
      </c>
      <c r="CM230" s="33">
        <v>269</v>
      </c>
      <c r="CN230" s="34">
        <f t="shared" ref="CN230:CN236" si="3727">((CM230+CO230)/CK230)</f>
        <v>0.51595744680851063</v>
      </c>
      <c r="CO230" s="33">
        <v>22</v>
      </c>
      <c r="CP230" s="34">
        <f t="shared" ref="CP230:CP236" si="3728">CO230/(CM230+CO230)</f>
        <v>7.560137457044673E-2</v>
      </c>
      <c r="CQ230" s="35"/>
      <c r="CR230" s="33"/>
      <c r="CS230" s="33"/>
      <c r="CT230" s="36"/>
      <c r="CU230" s="32"/>
      <c r="CV230" s="33"/>
      <c r="CW230" s="33">
        <f>CW227-CU230</f>
        <v>564</v>
      </c>
      <c r="CX230" s="33">
        <f>CX227-CV230</f>
        <v>44</v>
      </c>
      <c r="CY230" s="33">
        <v>268</v>
      </c>
      <c r="CZ230" s="34">
        <f t="shared" ref="CZ230:CZ236" si="3729">((CY230+DA230)/CW230)</f>
        <v>0.53014184397163122</v>
      </c>
      <c r="DA230" s="33">
        <v>31</v>
      </c>
      <c r="DB230" s="34">
        <f t="shared" ref="DB230:DB236" si="3730">DA230/(CY230+DA230)</f>
        <v>0.10367892976588629</v>
      </c>
      <c r="DC230" s="35"/>
      <c r="DD230" s="33"/>
      <c r="DE230" s="33"/>
      <c r="DF230" s="36"/>
      <c r="DG230" s="32"/>
      <c r="DH230" s="33"/>
      <c r="DI230" s="33">
        <f>DI227-DG230</f>
        <v>581</v>
      </c>
      <c r="DJ230" s="33">
        <f>DJ227-DH230</f>
        <v>45</v>
      </c>
      <c r="DK230" s="33">
        <v>260</v>
      </c>
      <c r="DL230" s="34">
        <f t="shared" ref="DL230:DL236" si="3731">((DK230+DM230)/DI230)</f>
        <v>0.5025817555938038</v>
      </c>
      <c r="DM230" s="33">
        <v>32</v>
      </c>
      <c r="DN230" s="34">
        <f t="shared" ref="DN230:DN236" si="3732">DM230/(DK230+DM230)</f>
        <v>0.1095890410958904</v>
      </c>
      <c r="DO230" s="35"/>
      <c r="DP230" s="33"/>
      <c r="DQ230" s="33"/>
      <c r="DR230" s="36"/>
      <c r="DS230" s="32">
        <v>1</v>
      </c>
      <c r="DT230" s="33"/>
      <c r="DU230" s="33">
        <f>DU227-DS230</f>
        <v>131</v>
      </c>
      <c r="DV230" s="33">
        <f>DV227-DT230</f>
        <v>11</v>
      </c>
      <c r="DW230" s="33">
        <v>56</v>
      </c>
      <c r="DX230" s="34">
        <f t="shared" ref="DX230:DX236" si="3733">((DW230+DY230)/DU230)</f>
        <v>0.48854961832061067</v>
      </c>
      <c r="DY230" s="33">
        <v>8</v>
      </c>
      <c r="DZ230" s="34">
        <f t="shared" ref="DZ230:DZ236" si="3734">DY230/(DW230+DY230)</f>
        <v>0.125</v>
      </c>
      <c r="EA230" s="35"/>
      <c r="EB230" s="33"/>
      <c r="EC230" s="33"/>
      <c r="ED230" s="36"/>
      <c r="EE230" s="32"/>
      <c r="EF230" s="33"/>
      <c r="EG230" s="33">
        <f>EG227-EE230</f>
        <v>586</v>
      </c>
      <c r="EH230" s="33">
        <f>EH227-EF230</f>
        <v>45</v>
      </c>
      <c r="EI230" s="33">
        <v>284</v>
      </c>
      <c r="EJ230" s="34">
        <f t="shared" ref="EJ230:EJ236" si="3735">((EI230+EK230)/EG230)</f>
        <v>0.53412969283276446</v>
      </c>
      <c r="EK230" s="33">
        <v>29</v>
      </c>
      <c r="EL230" s="34">
        <f t="shared" ref="EL230:EL236" si="3736">EK230/(EI230+EK230)</f>
        <v>9.2651757188498399E-2</v>
      </c>
      <c r="EM230" s="35"/>
      <c r="EN230" s="33"/>
      <c r="EO230" s="33"/>
      <c r="EP230" s="36"/>
      <c r="EQ230" s="32"/>
      <c r="ER230" s="33"/>
      <c r="ES230" s="33">
        <f>ES227-EQ230</f>
        <v>573</v>
      </c>
      <c r="ET230" s="33">
        <f>ET227-ER230</f>
        <v>44</v>
      </c>
      <c r="EU230" s="33">
        <v>270</v>
      </c>
      <c r="EV230" s="34">
        <f t="shared" ref="EV230:EV236" si="3737">((EU230+EW230)/ES230)</f>
        <v>0.49912739965095987</v>
      </c>
      <c r="EW230" s="33">
        <v>16</v>
      </c>
      <c r="EX230" s="34">
        <f t="shared" ref="EX230:EX236" si="3738">EW230/(EU230+EW230)</f>
        <v>5.5944055944055944E-2</v>
      </c>
      <c r="EY230" s="35"/>
      <c r="EZ230" s="33"/>
      <c r="FA230" s="33"/>
      <c r="FB230" s="36"/>
      <c r="FC230" s="32"/>
      <c r="FD230" s="33"/>
      <c r="FE230" s="33">
        <f>FE227-FC230</f>
        <v>568</v>
      </c>
      <c r="FF230" s="33">
        <f>FF227-FD230</f>
        <v>44</v>
      </c>
      <c r="FG230" s="33">
        <v>285</v>
      </c>
      <c r="FH230" s="34">
        <f t="shared" ref="FH230:FH236" si="3739">((FG230+FI230)/FE230)</f>
        <v>0.5369718309859155</v>
      </c>
      <c r="FI230" s="33">
        <v>20</v>
      </c>
      <c r="FJ230" s="34">
        <f t="shared" ref="FJ230:FJ236" si="3740">FI230/(FG230+FI230)</f>
        <v>6.5573770491803282E-2</v>
      </c>
      <c r="FK230" s="35"/>
      <c r="FL230" s="33"/>
      <c r="FM230" s="33"/>
      <c r="FN230" s="36"/>
      <c r="FO230" s="32"/>
      <c r="FP230" s="33"/>
      <c r="FQ230" s="33">
        <f>FQ227-FO230</f>
        <v>574</v>
      </c>
      <c r="FR230" s="33">
        <f>FR227-FP230</f>
        <v>48</v>
      </c>
      <c r="FS230" s="33">
        <v>251</v>
      </c>
      <c r="FT230" s="34">
        <f t="shared" ref="FT230:FT236" si="3741">((FS230+FU230)/FQ230)</f>
        <v>0.47560975609756095</v>
      </c>
      <c r="FU230" s="33">
        <v>22</v>
      </c>
      <c r="FV230" s="34">
        <f t="shared" ref="FV230:FV236" si="3742">FU230/(FS230+FU230)</f>
        <v>8.0586080586080591E-2</v>
      </c>
      <c r="FW230" s="35"/>
      <c r="FX230" s="33"/>
      <c r="FY230" s="33"/>
      <c r="FZ230" s="36"/>
      <c r="GA230" s="32"/>
      <c r="GB230" s="33"/>
      <c r="GC230" s="33">
        <f>GC227-GA230</f>
        <v>583</v>
      </c>
      <c r="GD230" s="33">
        <f>GD227-GB230</f>
        <v>48</v>
      </c>
      <c r="GE230" s="33">
        <v>326</v>
      </c>
      <c r="GF230" s="34">
        <f t="shared" ref="GF230:GF236" si="3743">((GE230+GG230)/GC230)</f>
        <v>0.58833619210977706</v>
      </c>
      <c r="GG230" s="33">
        <v>17</v>
      </c>
      <c r="GH230" s="34">
        <f t="shared" ref="GH230:GH236" si="3744">GG230/(GE230+GG230)</f>
        <v>4.9562682215743441E-2</v>
      </c>
      <c r="GI230" s="35"/>
      <c r="GJ230" s="33"/>
      <c r="GK230" s="33"/>
      <c r="GL230" s="36"/>
      <c r="GM230" s="32">
        <v>1</v>
      </c>
      <c r="GN230" s="33"/>
      <c r="GO230" s="33">
        <f>GO227-GM230</f>
        <v>591</v>
      </c>
      <c r="GP230" s="33">
        <f>GP227-GN230</f>
        <v>49</v>
      </c>
      <c r="GQ230" s="33">
        <v>301</v>
      </c>
      <c r="GR230" s="34">
        <f t="shared" ref="GR230:GR236" si="3745">((GQ230+GS230)/GO230)</f>
        <v>0.55499153976311333</v>
      </c>
      <c r="GS230" s="33">
        <v>27</v>
      </c>
      <c r="GT230" s="34">
        <f t="shared" ref="GT230:GT236" si="3746">GS230/(GQ230+GS230)</f>
        <v>8.2317073170731711E-2</v>
      </c>
      <c r="GU230" s="35"/>
      <c r="GV230" s="33"/>
      <c r="GW230" s="33"/>
      <c r="GX230" s="36"/>
      <c r="GY230" s="32"/>
      <c r="GZ230" s="33"/>
      <c r="HA230" s="33">
        <f>HA227-GY230</f>
        <v>88</v>
      </c>
      <c r="HB230" s="33">
        <f>HB227-GZ230</f>
        <v>9</v>
      </c>
      <c r="HC230" s="33">
        <v>27</v>
      </c>
      <c r="HD230" s="34">
        <f t="shared" ref="HD230:HD236" si="3747">((HC230+HE230)/HA230)</f>
        <v>0.45454545454545453</v>
      </c>
      <c r="HE230" s="33">
        <v>13</v>
      </c>
      <c r="HF230" s="34">
        <f t="shared" ref="HF230:HF236" si="3748">HE230/(HC230+HE230)</f>
        <v>0.32500000000000001</v>
      </c>
      <c r="HG230" s="35"/>
      <c r="HH230" s="33"/>
      <c r="HI230" s="33"/>
      <c r="HJ230" s="36"/>
      <c r="HK230" s="32"/>
      <c r="HL230" s="33"/>
      <c r="HM230" s="33">
        <f>HM227-HK230</f>
        <v>594</v>
      </c>
      <c r="HN230" s="33">
        <f>HN227-HL230</f>
        <v>50</v>
      </c>
      <c r="HO230" s="33">
        <v>324</v>
      </c>
      <c r="HP230" s="34">
        <f t="shared" ref="HP230:HP236" si="3749">((HO230+HQ230)/HM230)</f>
        <v>0.58922558922558921</v>
      </c>
      <c r="HQ230" s="33">
        <v>26</v>
      </c>
      <c r="HR230" s="34">
        <f t="shared" ref="HR230:HR236" si="3750">HQ230/(HO230+HQ230)</f>
        <v>7.4285714285714288E-2</v>
      </c>
      <c r="HS230" s="35"/>
      <c r="HT230" s="33"/>
      <c r="HU230" s="33"/>
      <c r="HV230" s="36"/>
      <c r="HW230" s="32"/>
      <c r="HX230" s="33"/>
      <c r="HY230" s="33">
        <f>HY227-HW230</f>
        <v>589</v>
      </c>
      <c r="HZ230" s="33">
        <f>HZ227-HX230</f>
        <v>49</v>
      </c>
      <c r="IA230" s="33">
        <v>295</v>
      </c>
      <c r="IB230" s="34">
        <f t="shared" ref="IB230:IB236" si="3751">((IA230+IC230)/HY230)</f>
        <v>0.53989813242784379</v>
      </c>
      <c r="IC230" s="33">
        <v>23</v>
      </c>
      <c r="ID230" s="34">
        <f t="shared" ref="ID230:ID236" si="3752">IC230/(IA230+IC230)</f>
        <v>7.2327044025157231E-2</v>
      </c>
      <c r="IE230" s="35"/>
      <c r="IF230" s="33"/>
      <c r="IG230" s="33"/>
      <c r="IH230" s="36"/>
      <c r="II230" s="32"/>
      <c r="IJ230" s="33"/>
      <c r="IK230" s="33">
        <f>IK227-II230</f>
        <v>587</v>
      </c>
      <c r="IL230" s="33">
        <f>IL227-IJ230</f>
        <v>48</v>
      </c>
      <c r="IM230" s="33">
        <v>313</v>
      </c>
      <c r="IN230" s="34">
        <f t="shared" ref="IN230:IN236" si="3753">((IM230+IO230)/IK230)</f>
        <v>0.58603066439522999</v>
      </c>
      <c r="IO230" s="33">
        <v>31</v>
      </c>
      <c r="IP230" s="34">
        <f t="shared" ref="IP230:IP236" si="3754">IO230/(IM230+IO230)</f>
        <v>9.0116279069767435E-2</v>
      </c>
      <c r="IQ230" s="35"/>
      <c r="IR230" s="33"/>
      <c r="IS230" s="33"/>
      <c r="IT230" s="36"/>
      <c r="IU230" s="32"/>
      <c r="IV230" s="33"/>
      <c r="IW230" s="33">
        <f>IW227-IU230</f>
        <v>0</v>
      </c>
      <c r="IX230" s="33">
        <f>IX227-IV230</f>
        <v>0</v>
      </c>
      <c r="IY230" s="33"/>
      <c r="IZ230" s="34" t="e">
        <f t="shared" ref="IZ230:IZ236" si="3755">((IY230+JA230)/IW230)</f>
        <v>#DIV/0!</v>
      </c>
      <c r="JA230" s="33"/>
      <c r="JB230" s="34" t="e">
        <f t="shared" ref="JB230:JB236" si="3756">JA230/(IY230+JA230)</f>
        <v>#DIV/0!</v>
      </c>
      <c r="JC230" s="35"/>
      <c r="JD230" s="33"/>
      <c r="JE230" s="33"/>
      <c r="JF230" s="36"/>
      <c r="JG230" s="32">
        <f t="shared" ref="JG230:JG237" si="3757">+C230+O230+AA230+AM230+AY230+BK230+BW230+CI230+CU230+DG230+DS230+EE230+EQ230+FC230+GA230+GM230+GY230+HK230+HW230+II230+FO230+IU230</f>
        <v>5</v>
      </c>
      <c r="JH230" s="36">
        <f t="shared" ref="JH230:JH237" si="3758">+D230+P230+AB230+AN230+AZ230+BL230+BX230+CJ230+CV230+DH230+DT230+EF230+ER230+FD230+GB230+GN230+GZ230+HL230+HX230+IJ230+FP230+IV230</f>
        <v>0</v>
      </c>
      <c r="JI230" s="372">
        <f t="shared" ref="JI230:JI236" si="3759">+E230+Q230+AC230+AO230+BA230+BM230+BY230+CK230+CW230+DI230+DU230+EG230+ES230+FE230+GC230+GO230+HA230+HM230+HY230+FQ230+IK230</f>
        <v>10773</v>
      </c>
      <c r="JJ230" s="11">
        <f t="shared" si="2847"/>
        <v>884</v>
      </c>
      <c r="JK230" s="33">
        <f t="shared" ref="JK230:JK237" si="3760">+G230+S230+AE230+AQ230+BC230+BO230+CA230+CM230+CY230+DK230+DW230+EI230+EU230+FG230+GE230+GQ230+HC230+HO230+I230+U230+AG230+AS230+BE230+BQ230+CC230+CO230+DA230+DM230+DY230+EK230+EW230+FI230+GG230+GS230+HE230+HQ230+IA230+IC230+FS230+FU230+IM230+IO230</f>
        <v>5915</v>
      </c>
      <c r="JL230" s="78">
        <f t="shared" ref="JL230:JL237" si="3761">+(JK230)/JI230</f>
        <v>0.54905782975958417</v>
      </c>
      <c r="JM230" s="15">
        <f t="shared" ref="JM230:JM237" si="3762">+I230+U230+AG230+AS230+BE230+BQ230+CC230+CO230+DA230+DM230+DY230+EK230+EW230+FI230+GG230+GS230+HE230+HQ230+IC230+IO230+FU230</f>
        <v>492</v>
      </c>
      <c r="JN230" s="34">
        <f t="shared" ref="JN230:JN237" si="3763">+(JM230/(JK230))</f>
        <v>8.3178360101437018E-2</v>
      </c>
      <c r="JO230" s="45">
        <v>66.599999999999994</v>
      </c>
      <c r="JP230" s="46">
        <v>5548</v>
      </c>
      <c r="JQ230" s="45">
        <f t="shared" si="3380"/>
        <v>93.795435333896876</v>
      </c>
      <c r="JR230" s="45">
        <v>262</v>
      </c>
      <c r="JS230" s="366">
        <f t="shared" ref="JS230" si="3764">JR230/JM230</f>
        <v>0.53252032520325199</v>
      </c>
      <c r="JT230" s="44"/>
      <c r="JU230" s="284"/>
      <c r="JV230" s="402">
        <f t="shared" ref="JV230:JV236" si="3765">SUM(G230,I230,S230,U230,AE230,AG230,AQ230,AS230,BC230,BE230,BO230,BQ230,CA230,CC230)/SUM(E230,Q230,AC230,AO230,BA230,BM230,BY230)</f>
        <v>0.57472222222222225</v>
      </c>
      <c r="JW230" s="403">
        <f t="shared" ref="JW230:JW236" si="3766">SUM(CM230,CO230,CY230,DA230,DK230,DM230,DW230,DY230,EI230,EK230,EU230,EW230,FG230,FI230)/SUM(CK230,CW230,DI230,DU230,EG230,ES230,FE230)</f>
        <v>0.51864311746565739</v>
      </c>
      <c r="JX230" s="405">
        <f t="shared" ref="JX230:JX236" si="3767">SUM(FS230,FU230,GE230,GG230,GQ230,GS230,HC230,HE230,HO230,HQ230,IA230,IC230,IM230,IO230,)/SUM(FQ230,GC230,GO230,HA230,HM230,HY230,IK230)</f>
        <v>0.55352190793122569</v>
      </c>
      <c r="JY230" s="742">
        <f t="shared" ref="JY230" si="3768">SUM(I237,U237,AG237,AS237,BE237,BQ237,CC237)/SUM(G237,I237,S237,U237,AE237,AG237,AQ237,AS237,BC237,BE237,BO237,BQ237,CA237,CC237)</f>
        <v>8.1113629923491068E-2</v>
      </c>
      <c r="JZ230" s="689">
        <f t="shared" ref="JZ230" si="3769">SUM(CO237,DA237,DM237,DY237,EK237,EW237,FI237)/SUM(CM237,CO237,CY237,DA237,DK237,DM237,DW237,DY237,EI237,EK237,EU237,EW237,FG237,FI237)</f>
        <v>8.3007740508661998E-2</v>
      </c>
      <c r="KA230" s="745">
        <f t="shared" ref="KA230" si="3770">SUM(,FU237,GG237,GS237,HE237,HQ237,IC237,IO237)/SUM(FU237,FS237,GG237,GE237,GS237,GQ237,HE237,HC237,HQ237,HO237,IC237,IA237,IO237,IM237)</f>
        <v>7.6145795741609526E-2</v>
      </c>
      <c r="KB230" s="724">
        <f t="shared" ref="KB230" si="3771">KB232/KB234</f>
        <v>5.550929780738274E-3</v>
      </c>
      <c r="KC230" s="720"/>
      <c r="KD230" s="720">
        <f t="shared" ref="KD230" si="3772">KD232/KD234</f>
        <v>5.3251121076233181E-3</v>
      </c>
      <c r="KE230" s="720"/>
      <c r="KF230" s="720">
        <f t="shared" ref="KF230" si="3773">KF232/KF234</f>
        <v>3.8813418353202105E-3</v>
      </c>
      <c r="KG230" s="755"/>
      <c r="KH230" s="757" t="s">
        <v>68</v>
      </c>
      <c r="KI230" s="419">
        <f t="shared" ref="KI230:KI236" si="3774">C230+AA230+AM230+AY230+BK230+BW230</f>
        <v>3</v>
      </c>
      <c r="KJ230" s="427">
        <f t="shared" ref="KJ230" si="3775">KI230/KB234</f>
        <v>8.3263946711074107E-4</v>
      </c>
      <c r="KK230" s="419">
        <f t="shared" ref="KK230:KK236" si="3776">CI230+CU230+DG230+EE230+EQ230+FC230+DS230</f>
        <v>1</v>
      </c>
      <c r="KL230" s="424">
        <f t="shared" ref="KL230" si="3777">KK230/KD234</f>
        <v>2.8026905829596412E-4</v>
      </c>
      <c r="KM230" s="419">
        <f t="shared" ref="KM230:KM236" si="3778">FO230+GA230+GM230+GY230+HK230+HW230+II230</f>
        <v>1</v>
      </c>
      <c r="KN230" s="424">
        <f>KM230/KF234</f>
        <v>2.772387025228722E-4</v>
      </c>
    </row>
    <row r="231" spans="1:300" ht="19.5" thickBot="1" x14ac:dyDescent="0.3">
      <c r="A231" s="734"/>
      <c r="B231" s="436">
        <f t="shared" ref="B231:B236" si="3779">+B230+1</f>
        <v>45772</v>
      </c>
      <c r="C231" s="10">
        <v>1</v>
      </c>
      <c r="D231" s="11"/>
      <c r="E231" s="61">
        <f t="shared" ref="E231:E236" si="3780">E230-C231</f>
        <v>585</v>
      </c>
      <c r="F231" s="61">
        <f t="shared" ref="F231:F236" si="3781">F230-D231</f>
        <v>49</v>
      </c>
      <c r="G231" s="11">
        <v>319</v>
      </c>
      <c r="H231" s="12">
        <f t="shared" si="3713"/>
        <v>0.60854700854700849</v>
      </c>
      <c r="I231" s="11">
        <v>37</v>
      </c>
      <c r="J231" s="12">
        <f t="shared" si="3714"/>
        <v>0.10393258426966293</v>
      </c>
      <c r="K231" s="13"/>
      <c r="L231" s="11"/>
      <c r="M231" s="11"/>
      <c r="N231" s="14"/>
      <c r="O231" s="10"/>
      <c r="P231" s="11"/>
      <c r="Q231" s="61">
        <f t="shared" ref="Q231:Q236" si="3782">Q230-O231</f>
        <v>588</v>
      </c>
      <c r="R231" s="61">
        <f t="shared" ref="R231:R236" si="3783">R230-P231</f>
        <v>50</v>
      </c>
      <c r="S231" s="11">
        <v>288</v>
      </c>
      <c r="T231" s="12">
        <f t="shared" si="3715"/>
        <v>0.52551020408163263</v>
      </c>
      <c r="U231" s="11">
        <v>21</v>
      </c>
      <c r="V231" s="12">
        <f t="shared" si="3716"/>
        <v>6.7961165048543687E-2</v>
      </c>
      <c r="W231" s="13"/>
      <c r="X231" s="11"/>
      <c r="Y231" s="11"/>
      <c r="Z231" s="14"/>
      <c r="AA231" s="10"/>
      <c r="AB231" s="11"/>
      <c r="AC231" s="61">
        <f t="shared" ref="AC231:AC236" si="3784">AC230-AA231</f>
        <v>586</v>
      </c>
      <c r="AD231" s="61">
        <f t="shared" ref="AD231:AD236" si="3785">AD230-AB231</f>
        <v>50</v>
      </c>
      <c r="AE231" s="11">
        <v>295</v>
      </c>
      <c r="AF231" s="12">
        <f t="shared" si="3717"/>
        <v>0.57849829351535831</v>
      </c>
      <c r="AG231" s="11">
        <v>44</v>
      </c>
      <c r="AH231" s="12">
        <f t="shared" si="3718"/>
        <v>0.12979351032448377</v>
      </c>
      <c r="AI231" s="13"/>
      <c r="AJ231" s="11"/>
      <c r="AK231" s="11"/>
      <c r="AL231" s="14"/>
      <c r="AM231" s="10">
        <v>1</v>
      </c>
      <c r="AN231" s="11"/>
      <c r="AO231" s="61">
        <f t="shared" ref="AO231:AO236" si="3786">AO230-AM231</f>
        <v>90</v>
      </c>
      <c r="AP231" s="61">
        <f t="shared" ref="AP231:AP236" si="3787">AP230-AN231</f>
        <v>10</v>
      </c>
      <c r="AQ231" s="11">
        <v>45</v>
      </c>
      <c r="AR231" s="12">
        <f t="shared" si="3719"/>
        <v>0.55555555555555558</v>
      </c>
      <c r="AS231" s="11">
        <v>5</v>
      </c>
      <c r="AT231" s="12">
        <f t="shared" si="3720"/>
        <v>0.1</v>
      </c>
      <c r="AU231" s="13"/>
      <c r="AV231" s="11"/>
      <c r="AW231" s="11"/>
      <c r="AX231" s="14"/>
      <c r="AY231" s="10"/>
      <c r="AZ231" s="11"/>
      <c r="BA231" s="61">
        <f t="shared" ref="BA231:BA236" si="3788">BA230-AY231</f>
        <v>580</v>
      </c>
      <c r="BB231" s="61">
        <f t="shared" ref="BB231:BB236" si="3789">BB230-AZ231</f>
        <v>50</v>
      </c>
      <c r="BC231" s="11">
        <v>323</v>
      </c>
      <c r="BD231" s="12">
        <f t="shared" si="3721"/>
        <v>0.61896551724137927</v>
      </c>
      <c r="BE231" s="11">
        <v>36</v>
      </c>
      <c r="BF231" s="12">
        <f t="shared" si="3722"/>
        <v>0.10027855153203342</v>
      </c>
      <c r="BG231" s="13"/>
      <c r="BH231" s="11"/>
      <c r="BI231" s="11"/>
      <c r="BJ231" s="14"/>
      <c r="BK231" s="10"/>
      <c r="BL231" s="11"/>
      <c r="BM231" s="61">
        <f t="shared" ref="BM231:BM236" si="3790">BM230-BK231</f>
        <v>585</v>
      </c>
      <c r="BN231" s="61">
        <f t="shared" ref="BN231:BN236" si="3791">BN230-BL231</f>
        <v>49</v>
      </c>
      <c r="BO231" s="11">
        <v>309</v>
      </c>
      <c r="BP231" s="12">
        <f t="shared" si="3723"/>
        <v>0.56068376068376069</v>
      </c>
      <c r="BQ231" s="11">
        <v>19</v>
      </c>
      <c r="BR231" s="12">
        <f t="shared" si="3724"/>
        <v>5.7926829268292686E-2</v>
      </c>
      <c r="BS231" s="13"/>
      <c r="BT231" s="11"/>
      <c r="BU231" s="11"/>
      <c r="BV231" s="14"/>
      <c r="BW231" s="10"/>
      <c r="BX231" s="11"/>
      <c r="BY231" s="61">
        <f t="shared" ref="BY231:BY236" si="3792">BY230-BW231</f>
        <v>584</v>
      </c>
      <c r="BZ231" s="61">
        <f t="shared" ref="BZ231:BZ236" si="3793">BZ230-BX231</f>
        <v>49</v>
      </c>
      <c r="CA231" s="11">
        <v>286</v>
      </c>
      <c r="CB231" s="12">
        <f t="shared" si="3725"/>
        <v>0.53424657534246578</v>
      </c>
      <c r="CC231" s="11">
        <v>26</v>
      </c>
      <c r="CD231" s="12">
        <f t="shared" si="3726"/>
        <v>8.3333333333333329E-2</v>
      </c>
      <c r="CE231" s="13"/>
      <c r="CF231" s="11"/>
      <c r="CG231" s="11"/>
      <c r="CH231" s="14"/>
      <c r="CI231" s="10"/>
      <c r="CJ231" s="11"/>
      <c r="CK231" s="61">
        <f t="shared" ref="CK231:CK236" si="3794">CK230-CI231</f>
        <v>564</v>
      </c>
      <c r="CL231" s="61">
        <f t="shared" ref="CL231:CL236" si="3795">CL230-CJ231</f>
        <v>43</v>
      </c>
      <c r="CM231" s="11">
        <v>297</v>
      </c>
      <c r="CN231" s="12">
        <f t="shared" si="3727"/>
        <v>0.58156028368794321</v>
      </c>
      <c r="CO231" s="11">
        <v>31</v>
      </c>
      <c r="CP231" s="12">
        <f t="shared" si="3728"/>
        <v>9.451219512195122E-2</v>
      </c>
      <c r="CQ231" s="13"/>
      <c r="CR231" s="11"/>
      <c r="CS231" s="11"/>
      <c r="CT231" s="14"/>
      <c r="CU231" s="10"/>
      <c r="CV231" s="11"/>
      <c r="CW231" s="61">
        <f t="shared" ref="CW231:CW236" si="3796">CW230-CU231</f>
        <v>564</v>
      </c>
      <c r="CX231" s="61">
        <f t="shared" ref="CX231:CX236" si="3797">CX230-CV231</f>
        <v>44</v>
      </c>
      <c r="CY231" s="11">
        <v>282</v>
      </c>
      <c r="CZ231" s="12">
        <f t="shared" si="3729"/>
        <v>0.54255319148936165</v>
      </c>
      <c r="DA231" s="11">
        <v>24</v>
      </c>
      <c r="DB231" s="12">
        <f t="shared" si="3730"/>
        <v>7.8431372549019607E-2</v>
      </c>
      <c r="DC231" s="13"/>
      <c r="DD231" s="11"/>
      <c r="DE231" s="11"/>
      <c r="DF231" s="14"/>
      <c r="DG231" s="10">
        <v>1</v>
      </c>
      <c r="DH231" s="11"/>
      <c r="DI231" s="61">
        <f t="shared" ref="DI231:DI236" si="3798">DI230-DG231</f>
        <v>580</v>
      </c>
      <c r="DJ231" s="61">
        <f t="shared" ref="DJ231:DJ236" si="3799">DJ230-DH231</f>
        <v>45</v>
      </c>
      <c r="DK231" s="11">
        <v>315</v>
      </c>
      <c r="DL231" s="12">
        <f t="shared" si="3731"/>
        <v>0.6</v>
      </c>
      <c r="DM231" s="11">
        <v>33</v>
      </c>
      <c r="DN231" s="12">
        <f t="shared" si="3732"/>
        <v>9.4827586206896547E-2</v>
      </c>
      <c r="DO231" s="13"/>
      <c r="DP231" s="11"/>
      <c r="DQ231" s="11"/>
      <c r="DR231" s="14"/>
      <c r="DS231" s="10">
        <v>1</v>
      </c>
      <c r="DT231" s="11"/>
      <c r="DU231" s="61">
        <f t="shared" ref="DU231:DU236" si="3800">DU230-DS231</f>
        <v>130</v>
      </c>
      <c r="DV231" s="61">
        <f t="shared" ref="DV231:DV236" si="3801">DV230-DT231</f>
        <v>11</v>
      </c>
      <c r="DW231" s="11">
        <v>45</v>
      </c>
      <c r="DX231" s="12">
        <f t="shared" si="3733"/>
        <v>0.40769230769230769</v>
      </c>
      <c r="DY231" s="11">
        <v>8</v>
      </c>
      <c r="DZ231" s="12">
        <f t="shared" si="3734"/>
        <v>0.15094339622641509</v>
      </c>
      <c r="EA231" s="13"/>
      <c r="EB231" s="11"/>
      <c r="EC231" s="11"/>
      <c r="ED231" s="14"/>
      <c r="EE231" s="10"/>
      <c r="EF231" s="11"/>
      <c r="EG231" s="61">
        <f t="shared" ref="EG231:EG236" si="3802">EG230-EE231</f>
        <v>586</v>
      </c>
      <c r="EH231" s="61">
        <f t="shared" ref="EH231:EH236" si="3803">EH230-EF231</f>
        <v>45</v>
      </c>
      <c r="EI231" s="11">
        <v>286</v>
      </c>
      <c r="EJ231" s="12">
        <f t="shared" si="3735"/>
        <v>0.53583617747440271</v>
      </c>
      <c r="EK231" s="11">
        <v>28</v>
      </c>
      <c r="EL231" s="12">
        <f t="shared" si="3736"/>
        <v>8.9171974522292988E-2</v>
      </c>
      <c r="EM231" s="13"/>
      <c r="EN231" s="11"/>
      <c r="EO231" s="11"/>
      <c r="EP231" s="14"/>
      <c r="EQ231" s="10"/>
      <c r="ER231" s="11"/>
      <c r="ES231" s="61">
        <f t="shared" ref="ES231:ES236" si="3804">ES230-EQ231</f>
        <v>573</v>
      </c>
      <c r="ET231" s="61">
        <f t="shared" ref="ET231:ET236" si="3805">ET230-ER231</f>
        <v>44</v>
      </c>
      <c r="EU231" s="11">
        <v>309</v>
      </c>
      <c r="EV231" s="12">
        <f t="shared" si="3737"/>
        <v>0.57940663176265272</v>
      </c>
      <c r="EW231" s="11">
        <v>23</v>
      </c>
      <c r="EX231" s="12">
        <f t="shared" si="3738"/>
        <v>6.9277108433734941E-2</v>
      </c>
      <c r="EY231" s="13"/>
      <c r="EZ231" s="11"/>
      <c r="FA231" s="11"/>
      <c r="FB231" s="14"/>
      <c r="FC231" s="10">
        <v>2</v>
      </c>
      <c r="FD231" s="11"/>
      <c r="FE231" s="61">
        <f t="shared" ref="FE231:FE236" si="3806">FE230-FC231</f>
        <v>566</v>
      </c>
      <c r="FF231" s="61">
        <f t="shared" ref="FF231:FF236" si="3807">FF230-FD231</f>
        <v>44</v>
      </c>
      <c r="FG231" s="11">
        <v>319</v>
      </c>
      <c r="FH231" s="12">
        <f t="shared" si="3739"/>
        <v>0.61484098939929333</v>
      </c>
      <c r="FI231" s="11">
        <v>29</v>
      </c>
      <c r="FJ231" s="12">
        <f t="shared" si="3740"/>
        <v>8.3333333333333329E-2</v>
      </c>
      <c r="FK231" s="13"/>
      <c r="FL231" s="11"/>
      <c r="FM231" s="11"/>
      <c r="FN231" s="14"/>
      <c r="FO231" s="10">
        <v>1</v>
      </c>
      <c r="FP231" s="11"/>
      <c r="FQ231" s="61">
        <f t="shared" ref="FQ231:FQ236" si="3808">FQ230-FO231</f>
        <v>573</v>
      </c>
      <c r="FR231" s="61">
        <f t="shared" ref="FR231:FR236" si="3809">FR230-FP231</f>
        <v>48</v>
      </c>
      <c r="FS231" s="11">
        <v>293</v>
      </c>
      <c r="FT231" s="12">
        <f t="shared" si="3741"/>
        <v>0.54973821989528793</v>
      </c>
      <c r="FU231" s="11">
        <v>22</v>
      </c>
      <c r="FV231" s="12">
        <f t="shared" si="3742"/>
        <v>6.9841269841269843E-2</v>
      </c>
      <c r="FW231" s="13"/>
      <c r="FX231" s="11"/>
      <c r="FY231" s="11"/>
      <c r="FZ231" s="14"/>
      <c r="GA231" s="10">
        <v>1</v>
      </c>
      <c r="GB231" s="11"/>
      <c r="GC231" s="61">
        <f t="shared" ref="GC231:GC236" si="3810">GC230-GA231</f>
        <v>582</v>
      </c>
      <c r="GD231" s="61">
        <f t="shared" ref="GD231:GD236" si="3811">GD230-GB231</f>
        <v>48</v>
      </c>
      <c r="GE231" s="11">
        <v>303</v>
      </c>
      <c r="GF231" s="12">
        <f t="shared" si="3743"/>
        <v>0.5532646048109966</v>
      </c>
      <c r="GG231" s="11">
        <v>19</v>
      </c>
      <c r="GH231" s="12">
        <f t="shared" si="3744"/>
        <v>5.9006211180124224E-2</v>
      </c>
      <c r="GI231" s="13"/>
      <c r="GJ231" s="11"/>
      <c r="GK231" s="11"/>
      <c r="GL231" s="14"/>
      <c r="GM231" s="10"/>
      <c r="GN231" s="11"/>
      <c r="GO231" s="61">
        <f t="shared" ref="GO231:GO236" si="3812">GO230-GM231</f>
        <v>591</v>
      </c>
      <c r="GP231" s="61">
        <f t="shared" ref="GP231:GP236" si="3813">GP230-GN231</f>
        <v>49</v>
      </c>
      <c r="GQ231" s="11">
        <v>317</v>
      </c>
      <c r="GR231" s="12">
        <f t="shared" si="3745"/>
        <v>0.56175972927241957</v>
      </c>
      <c r="GS231" s="11">
        <v>15</v>
      </c>
      <c r="GT231" s="12">
        <f t="shared" si="3746"/>
        <v>4.5180722891566265E-2</v>
      </c>
      <c r="GU231" s="13"/>
      <c r="GV231" s="11"/>
      <c r="GW231" s="11"/>
      <c r="GX231" s="14"/>
      <c r="GY231" s="10"/>
      <c r="GZ231" s="11"/>
      <c r="HA231" s="61">
        <f t="shared" ref="HA231:HA236" si="3814">HA230-GY231</f>
        <v>88</v>
      </c>
      <c r="HB231" s="61">
        <f t="shared" ref="HB231:HB236" si="3815">HB230-GZ231</f>
        <v>9</v>
      </c>
      <c r="HC231" s="11">
        <v>41</v>
      </c>
      <c r="HD231" s="12">
        <f t="shared" si="3747"/>
        <v>0.56818181818181823</v>
      </c>
      <c r="HE231" s="11">
        <v>9</v>
      </c>
      <c r="HF231" s="12">
        <f t="shared" si="3748"/>
        <v>0.18</v>
      </c>
      <c r="HG231" s="13"/>
      <c r="HH231" s="11"/>
      <c r="HI231" s="11"/>
      <c r="HJ231" s="14"/>
      <c r="HK231" s="10"/>
      <c r="HL231" s="11"/>
      <c r="HM231" s="61">
        <f t="shared" ref="HM231:HM236" si="3816">HM230-HK231</f>
        <v>594</v>
      </c>
      <c r="HN231" s="61">
        <f t="shared" ref="HN231:HN236" si="3817">HN230-HL231</f>
        <v>50</v>
      </c>
      <c r="HO231" s="11">
        <v>299</v>
      </c>
      <c r="HP231" s="12">
        <f t="shared" si="3749"/>
        <v>0.54545454545454541</v>
      </c>
      <c r="HQ231" s="11">
        <v>25</v>
      </c>
      <c r="HR231" s="12">
        <f t="shared" si="3750"/>
        <v>7.716049382716049E-2</v>
      </c>
      <c r="HS231" s="13"/>
      <c r="HT231" s="11"/>
      <c r="HU231" s="11"/>
      <c r="HV231" s="14"/>
      <c r="HW231" s="10">
        <v>1</v>
      </c>
      <c r="HX231" s="11"/>
      <c r="HY231" s="61">
        <f t="shared" ref="HY231:HY236" si="3818">HY230-HW231</f>
        <v>588</v>
      </c>
      <c r="HZ231" s="61">
        <f t="shared" ref="HZ231:HZ236" si="3819">HZ230-HX231</f>
        <v>49</v>
      </c>
      <c r="IA231" s="11">
        <v>311</v>
      </c>
      <c r="IB231" s="12">
        <f t="shared" si="3751"/>
        <v>0.56632653061224492</v>
      </c>
      <c r="IC231" s="11">
        <v>22</v>
      </c>
      <c r="ID231" s="12">
        <f t="shared" si="3752"/>
        <v>6.6066066066066062E-2</v>
      </c>
      <c r="IE231" s="13"/>
      <c r="IF231" s="11"/>
      <c r="IG231" s="11"/>
      <c r="IH231" s="14"/>
      <c r="II231" s="10"/>
      <c r="IJ231" s="11"/>
      <c r="IK231" s="61">
        <f t="shared" ref="IK231:IK236" si="3820">IK230-II231</f>
        <v>587</v>
      </c>
      <c r="IL231" s="61">
        <f t="shared" ref="IL231:IL236" si="3821">IL230-IJ231</f>
        <v>48</v>
      </c>
      <c r="IM231" s="11">
        <v>304</v>
      </c>
      <c r="IN231" s="12">
        <f t="shared" si="3753"/>
        <v>0.56729131175468483</v>
      </c>
      <c r="IO231" s="11">
        <v>29</v>
      </c>
      <c r="IP231" s="12">
        <f t="shared" si="3754"/>
        <v>8.7087087087087081E-2</v>
      </c>
      <c r="IQ231" s="13"/>
      <c r="IR231" s="11"/>
      <c r="IS231" s="11"/>
      <c r="IT231" s="14"/>
      <c r="IU231" s="10"/>
      <c r="IV231" s="11"/>
      <c r="IW231" s="61">
        <f t="shared" ref="IW231:IW236" si="3822">IW230-IU231</f>
        <v>0</v>
      </c>
      <c r="IX231" s="61">
        <f t="shared" ref="IX231:IX236" si="3823">IX230-IV231</f>
        <v>0</v>
      </c>
      <c r="IY231" s="11"/>
      <c r="IZ231" s="12" t="e">
        <f t="shared" si="3755"/>
        <v>#DIV/0!</v>
      </c>
      <c r="JA231" s="11"/>
      <c r="JB231" s="12" t="e">
        <f t="shared" si="3756"/>
        <v>#DIV/0!</v>
      </c>
      <c r="JC231" s="13"/>
      <c r="JD231" s="11"/>
      <c r="JE231" s="11"/>
      <c r="JF231" s="14"/>
      <c r="JG231" s="10">
        <f t="shared" si="3757"/>
        <v>9</v>
      </c>
      <c r="JH231" s="14">
        <f t="shared" si="3758"/>
        <v>0</v>
      </c>
      <c r="JI231" s="373">
        <f t="shared" si="3759"/>
        <v>10764</v>
      </c>
      <c r="JJ231" s="11">
        <f t="shared" si="2847"/>
        <v>884</v>
      </c>
      <c r="JK231" s="11">
        <f t="shared" si="3760"/>
        <v>6091</v>
      </c>
      <c r="JL231" s="79">
        <f t="shared" si="3761"/>
        <v>0.56586770717205503</v>
      </c>
      <c r="JM231" s="15">
        <f t="shared" si="3762"/>
        <v>505</v>
      </c>
      <c r="JN231" s="12">
        <f t="shared" si="3763"/>
        <v>8.2909210310293871E-2</v>
      </c>
      <c r="JO231" s="16">
        <v>66.8</v>
      </c>
      <c r="JP231" s="17">
        <v>5788</v>
      </c>
      <c r="JQ231" s="16">
        <f t="shared" si="3380"/>
        <v>95.025447381382364</v>
      </c>
      <c r="JR231" s="16">
        <v>273</v>
      </c>
      <c r="JS231" s="369">
        <f t="shared" si="3155"/>
        <v>0.54059405940594063</v>
      </c>
      <c r="JT231" s="15"/>
      <c r="JU231" s="285"/>
      <c r="JV231" s="404">
        <f t="shared" si="3765"/>
        <v>0.57059477487493049</v>
      </c>
      <c r="JW231" s="401">
        <f t="shared" si="3766"/>
        <v>0.56946393488633174</v>
      </c>
      <c r="JX231" s="406">
        <f t="shared" si="3767"/>
        <v>0.55759089647515958</v>
      </c>
      <c r="JY231" s="743"/>
      <c r="JZ231" s="690"/>
      <c r="KA231" s="746"/>
      <c r="KB231" s="725"/>
      <c r="KC231" s="722"/>
      <c r="KD231" s="722"/>
      <c r="KE231" s="722"/>
      <c r="KF231" s="722"/>
      <c r="KG231" s="756"/>
      <c r="KH231" s="758"/>
      <c r="KI231" s="67">
        <f t="shared" si="3774"/>
        <v>2</v>
      </c>
      <c r="KJ231" s="430">
        <f t="shared" ref="KJ231" si="3824">KI231/KB234</f>
        <v>5.5509297807382742E-4</v>
      </c>
      <c r="KK231" s="67">
        <f t="shared" si="3776"/>
        <v>4</v>
      </c>
      <c r="KL231" s="425">
        <f t="shared" ref="KL231" si="3825">KK231/KD234</f>
        <v>1.1210762331838565E-3</v>
      </c>
      <c r="KM231" s="67">
        <f t="shared" si="3778"/>
        <v>3</v>
      </c>
      <c r="KN231" s="425">
        <f>KM231/KF234</f>
        <v>8.3171610756861659E-4</v>
      </c>
    </row>
    <row r="232" spans="1:300" ht="19.5" thickTop="1" x14ac:dyDescent="0.25">
      <c r="A232" s="734"/>
      <c r="B232" s="436">
        <f t="shared" si="3779"/>
        <v>45773</v>
      </c>
      <c r="C232" s="10">
        <v>1</v>
      </c>
      <c r="D232" s="11"/>
      <c r="E232" s="61">
        <f t="shared" si="3780"/>
        <v>584</v>
      </c>
      <c r="F232" s="61">
        <f t="shared" si="3781"/>
        <v>49</v>
      </c>
      <c r="G232" s="11">
        <v>321</v>
      </c>
      <c r="H232" s="12">
        <f t="shared" si="3713"/>
        <v>0.58047945205479456</v>
      </c>
      <c r="I232" s="11">
        <v>18</v>
      </c>
      <c r="J232" s="12">
        <f t="shared" si="3714"/>
        <v>5.3097345132743362E-2</v>
      </c>
      <c r="K232" s="13"/>
      <c r="L232" s="11"/>
      <c r="M232" s="11"/>
      <c r="N232" s="14"/>
      <c r="O232" s="10"/>
      <c r="P232" s="11"/>
      <c r="Q232" s="61">
        <f t="shared" si="3782"/>
        <v>588</v>
      </c>
      <c r="R232" s="61">
        <f t="shared" si="3783"/>
        <v>50</v>
      </c>
      <c r="S232" s="11">
        <v>317</v>
      </c>
      <c r="T232" s="12">
        <f t="shared" si="3715"/>
        <v>0.57653061224489799</v>
      </c>
      <c r="U232" s="11">
        <v>22</v>
      </c>
      <c r="V232" s="12">
        <f t="shared" si="3716"/>
        <v>6.4896755162241887E-2</v>
      </c>
      <c r="W232" s="13"/>
      <c r="X232" s="11"/>
      <c r="Y232" s="11"/>
      <c r="Z232" s="14"/>
      <c r="AA232" s="10">
        <v>1</v>
      </c>
      <c r="AB232" s="11"/>
      <c r="AC232" s="61">
        <f t="shared" si="3784"/>
        <v>585</v>
      </c>
      <c r="AD232" s="61">
        <f t="shared" si="3785"/>
        <v>50</v>
      </c>
      <c r="AE232" s="11">
        <v>321</v>
      </c>
      <c r="AF232" s="12">
        <f t="shared" si="3717"/>
        <v>0.6</v>
      </c>
      <c r="AG232" s="11">
        <v>30</v>
      </c>
      <c r="AH232" s="12">
        <f t="shared" si="3718"/>
        <v>8.5470085470085472E-2</v>
      </c>
      <c r="AI232" s="13"/>
      <c r="AJ232" s="11"/>
      <c r="AK232" s="11"/>
      <c r="AL232" s="14"/>
      <c r="AM232" s="10">
        <v>2</v>
      </c>
      <c r="AN232" s="11"/>
      <c r="AO232" s="61">
        <f t="shared" si="3786"/>
        <v>88</v>
      </c>
      <c r="AP232" s="61">
        <f t="shared" si="3787"/>
        <v>10</v>
      </c>
      <c r="AQ232" s="11">
        <v>40</v>
      </c>
      <c r="AR232" s="12">
        <f t="shared" si="3719"/>
        <v>0.52272727272727271</v>
      </c>
      <c r="AS232" s="11">
        <v>6</v>
      </c>
      <c r="AT232" s="12">
        <f t="shared" si="3720"/>
        <v>0.13043478260869565</v>
      </c>
      <c r="AU232" s="13"/>
      <c r="AV232" s="11"/>
      <c r="AW232" s="11"/>
      <c r="AX232" s="14"/>
      <c r="AY232" s="10"/>
      <c r="AZ232" s="11"/>
      <c r="BA232" s="61">
        <f t="shared" si="3788"/>
        <v>580</v>
      </c>
      <c r="BB232" s="61">
        <f t="shared" si="3789"/>
        <v>50</v>
      </c>
      <c r="BC232" s="11">
        <v>329</v>
      </c>
      <c r="BD232" s="12">
        <f t="shared" si="3721"/>
        <v>0.6103448275862069</v>
      </c>
      <c r="BE232" s="11">
        <v>25</v>
      </c>
      <c r="BF232" s="12">
        <f t="shared" si="3722"/>
        <v>7.0621468926553674E-2</v>
      </c>
      <c r="BG232" s="13"/>
      <c r="BH232" s="11"/>
      <c r="BI232" s="11"/>
      <c r="BJ232" s="14"/>
      <c r="BK232" s="10"/>
      <c r="BL232" s="11"/>
      <c r="BM232" s="61">
        <f t="shared" si="3790"/>
        <v>585</v>
      </c>
      <c r="BN232" s="61">
        <f t="shared" si="3791"/>
        <v>49</v>
      </c>
      <c r="BO232" s="11">
        <v>322</v>
      </c>
      <c r="BP232" s="12">
        <f t="shared" si="3723"/>
        <v>0.58803418803418805</v>
      </c>
      <c r="BQ232" s="11">
        <v>22</v>
      </c>
      <c r="BR232" s="12">
        <f t="shared" si="3724"/>
        <v>6.3953488372093026E-2</v>
      </c>
      <c r="BS232" s="13"/>
      <c r="BT232" s="11"/>
      <c r="BU232" s="11"/>
      <c r="BV232" s="14"/>
      <c r="BW232" s="10"/>
      <c r="BX232" s="11"/>
      <c r="BY232" s="61">
        <f t="shared" si="3792"/>
        <v>584</v>
      </c>
      <c r="BZ232" s="61">
        <f t="shared" si="3793"/>
        <v>49</v>
      </c>
      <c r="CA232" s="11">
        <v>279</v>
      </c>
      <c r="CB232" s="12">
        <f t="shared" si="3725"/>
        <v>0.51883561643835618</v>
      </c>
      <c r="CC232" s="11">
        <v>24</v>
      </c>
      <c r="CD232" s="12">
        <f t="shared" si="3726"/>
        <v>7.9207920792079209E-2</v>
      </c>
      <c r="CE232" s="13"/>
      <c r="CF232" s="11"/>
      <c r="CG232" s="11"/>
      <c r="CH232" s="14"/>
      <c r="CI232" s="10">
        <v>3</v>
      </c>
      <c r="CJ232" s="11"/>
      <c r="CK232" s="61">
        <f t="shared" si="3794"/>
        <v>561</v>
      </c>
      <c r="CL232" s="61">
        <f t="shared" si="3795"/>
        <v>43</v>
      </c>
      <c r="CM232" s="11">
        <v>288</v>
      </c>
      <c r="CN232" s="12">
        <f t="shared" si="3727"/>
        <v>0.55614973262032086</v>
      </c>
      <c r="CO232" s="11">
        <v>24</v>
      </c>
      <c r="CP232" s="12">
        <f t="shared" si="3728"/>
        <v>7.6923076923076927E-2</v>
      </c>
      <c r="CQ232" s="13"/>
      <c r="CR232" s="11"/>
      <c r="CS232" s="11"/>
      <c r="CT232" s="14"/>
      <c r="CU232" s="10"/>
      <c r="CV232" s="11"/>
      <c r="CW232" s="61">
        <f t="shared" si="3796"/>
        <v>564</v>
      </c>
      <c r="CX232" s="61">
        <f t="shared" si="3797"/>
        <v>44</v>
      </c>
      <c r="CY232" s="11">
        <v>285</v>
      </c>
      <c r="CZ232" s="12">
        <f t="shared" si="3729"/>
        <v>0.55496453900709219</v>
      </c>
      <c r="DA232" s="11">
        <v>28</v>
      </c>
      <c r="DB232" s="12">
        <f t="shared" si="3730"/>
        <v>8.9456869009584661E-2</v>
      </c>
      <c r="DC232" s="13"/>
      <c r="DD232" s="11"/>
      <c r="DE232" s="11"/>
      <c r="DF232" s="14"/>
      <c r="DG232" s="10">
        <v>1</v>
      </c>
      <c r="DH232" s="11"/>
      <c r="DI232" s="61">
        <f t="shared" si="3798"/>
        <v>579</v>
      </c>
      <c r="DJ232" s="61">
        <f t="shared" si="3799"/>
        <v>45</v>
      </c>
      <c r="DK232" s="11">
        <v>288</v>
      </c>
      <c r="DL232" s="12">
        <f t="shared" si="3731"/>
        <v>0.55440414507772018</v>
      </c>
      <c r="DM232" s="11">
        <v>33</v>
      </c>
      <c r="DN232" s="12">
        <f t="shared" si="3732"/>
        <v>0.10280373831775701</v>
      </c>
      <c r="DO232" s="13"/>
      <c r="DP232" s="11"/>
      <c r="DQ232" s="11"/>
      <c r="DR232" s="14"/>
      <c r="DS232" s="10"/>
      <c r="DT232" s="11"/>
      <c r="DU232" s="61">
        <f t="shared" si="3800"/>
        <v>130</v>
      </c>
      <c r="DV232" s="61">
        <f t="shared" si="3801"/>
        <v>11</v>
      </c>
      <c r="DW232" s="11">
        <v>48</v>
      </c>
      <c r="DX232" s="12">
        <f t="shared" si="3733"/>
        <v>0.43846153846153846</v>
      </c>
      <c r="DY232" s="11">
        <v>9</v>
      </c>
      <c r="DZ232" s="12">
        <f t="shared" si="3734"/>
        <v>0.15789473684210525</v>
      </c>
      <c r="EA232" s="13"/>
      <c r="EB232" s="11"/>
      <c r="EC232" s="11"/>
      <c r="ED232" s="14"/>
      <c r="EE232" s="10">
        <v>1</v>
      </c>
      <c r="EF232" s="11"/>
      <c r="EG232" s="61">
        <f t="shared" si="3802"/>
        <v>585</v>
      </c>
      <c r="EH232" s="61">
        <f t="shared" si="3803"/>
        <v>45</v>
      </c>
      <c r="EI232" s="11">
        <v>312</v>
      </c>
      <c r="EJ232" s="12">
        <f t="shared" si="3735"/>
        <v>0.58803418803418805</v>
      </c>
      <c r="EK232" s="11">
        <v>32</v>
      </c>
      <c r="EL232" s="12">
        <f t="shared" si="3736"/>
        <v>9.3023255813953487E-2</v>
      </c>
      <c r="EM232" s="13"/>
      <c r="EN232" s="11"/>
      <c r="EO232" s="11"/>
      <c r="EP232" s="14"/>
      <c r="EQ232" s="10"/>
      <c r="ER232" s="11"/>
      <c r="ES232" s="61">
        <f t="shared" si="3804"/>
        <v>573</v>
      </c>
      <c r="ET232" s="61">
        <f t="shared" si="3805"/>
        <v>44</v>
      </c>
      <c r="EU232" s="11">
        <v>320</v>
      </c>
      <c r="EV232" s="12">
        <f t="shared" si="3737"/>
        <v>0.59860383944153572</v>
      </c>
      <c r="EW232" s="11">
        <v>23</v>
      </c>
      <c r="EX232" s="12">
        <f t="shared" si="3738"/>
        <v>6.7055393586005832E-2</v>
      </c>
      <c r="EY232" s="13"/>
      <c r="EZ232" s="11"/>
      <c r="FA232" s="11"/>
      <c r="FB232" s="14"/>
      <c r="FC232" s="10"/>
      <c r="FD232" s="11"/>
      <c r="FE232" s="61">
        <f t="shared" si="3806"/>
        <v>566</v>
      </c>
      <c r="FF232" s="61">
        <f t="shared" si="3807"/>
        <v>44</v>
      </c>
      <c r="FG232" s="11">
        <v>308</v>
      </c>
      <c r="FH232" s="12">
        <f t="shared" si="3739"/>
        <v>0.5848056537102474</v>
      </c>
      <c r="FI232" s="11">
        <v>23</v>
      </c>
      <c r="FJ232" s="12">
        <f t="shared" si="3740"/>
        <v>6.9486404833836862E-2</v>
      </c>
      <c r="FK232" s="13"/>
      <c r="FL232" s="11"/>
      <c r="FM232" s="11"/>
      <c r="FN232" s="14"/>
      <c r="FO232" s="10"/>
      <c r="FP232" s="11"/>
      <c r="FQ232" s="61">
        <f t="shared" si="3808"/>
        <v>573</v>
      </c>
      <c r="FR232" s="61">
        <f t="shared" si="3809"/>
        <v>48</v>
      </c>
      <c r="FS232" s="11">
        <v>267</v>
      </c>
      <c r="FT232" s="12">
        <f t="shared" si="3741"/>
        <v>0.50610820244328103</v>
      </c>
      <c r="FU232" s="11">
        <v>23</v>
      </c>
      <c r="FV232" s="12">
        <f t="shared" si="3742"/>
        <v>7.9310344827586213E-2</v>
      </c>
      <c r="FW232" s="13"/>
      <c r="FX232" s="11"/>
      <c r="FY232" s="11"/>
      <c r="FZ232" s="14"/>
      <c r="GA232" s="10"/>
      <c r="GB232" s="11"/>
      <c r="GC232" s="61">
        <f t="shared" si="3810"/>
        <v>582</v>
      </c>
      <c r="GD232" s="61">
        <f t="shared" si="3811"/>
        <v>48</v>
      </c>
      <c r="GE232" s="11">
        <v>328</v>
      </c>
      <c r="GF232" s="12">
        <f t="shared" si="3743"/>
        <v>0.59106529209621994</v>
      </c>
      <c r="GG232" s="11">
        <v>16</v>
      </c>
      <c r="GH232" s="12">
        <f t="shared" si="3744"/>
        <v>4.6511627906976744E-2</v>
      </c>
      <c r="GI232" s="13"/>
      <c r="GJ232" s="11"/>
      <c r="GK232" s="11"/>
      <c r="GL232" s="14"/>
      <c r="GM232" s="10"/>
      <c r="GN232" s="11"/>
      <c r="GO232" s="61">
        <f t="shared" si="3812"/>
        <v>591</v>
      </c>
      <c r="GP232" s="61">
        <f t="shared" si="3813"/>
        <v>49</v>
      </c>
      <c r="GQ232" s="11">
        <v>315</v>
      </c>
      <c r="GR232" s="12">
        <f t="shared" si="3745"/>
        <v>0.56514382402707275</v>
      </c>
      <c r="GS232" s="11">
        <v>19</v>
      </c>
      <c r="GT232" s="12">
        <f t="shared" si="3746"/>
        <v>5.6886227544910177E-2</v>
      </c>
      <c r="GU232" s="13"/>
      <c r="GV232" s="11"/>
      <c r="GW232" s="11"/>
      <c r="GX232" s="14"/>
      <c r="GY232" s="10"/>
      <c r="GZ232" s="11"/>
      <c r="HA232" s="61">
        <f t="shared" si="3814"/>
        <v>88</v>
      </c>
      <c r="HB232" s="61">
        <f t="shared" si="3815"/>
        <v>9</v>
      </c>
      <c r="HC232" s="11">
        <v>33</v>
      </c>
      <c r="HD232" s="12">
        <f t="shared" si="3747"/>
        <v>0.51136363636363635</v>
      </c>
      <c r="HE232" s="11">
        <v>12</v>
      </c>
      <c r="HF232" s="12">
        <f t="shared" si="3748"/>
        <v>0.26666666666666666</v>
      </c>
      <c r="HG232" s="13"/>
      <c r="HH232" s="11"/>
      <c r="HI232" s="11"/>
      <c r="HJ232" s="14"/>
      <c r="HK232" s="10"/>
      <c r="HL232" s="11"/>
      <c r="HM232" s="61">
        <f t="shared" si="3816"/>
        <v>594</v>
      </c>
      <c r="HN232" s="61">
        <f t="shared" si="3817"/>
        <v>50</v>
      </c>
      <c r="HO232" s="11">
        <v>324</v>
      </c>
      <c r="HP232" s="12">
        <f t="shared" si="3749"/>
        <v>0.58080808080808077</v>
      </c>
      <c r="HQ232" s="11">
        <v>21</v>
      </c>
      <c r="HR232" s="12">
        <f t="shared" si="3750"/>
        <v>6.0869565217391307E-2</v>
      </c>
      <c r="HS232" s="13"/>
      <c r="HT232" s="11"/>
      <c r="HU232" s="11"/>
      <c r="HV232" s="14"/>
      <c r="HW232" s="10"/>
      <c r="HX232" s="11"/>
      <c r="HY232" s="61">
        <f t="shared" si="3818"/>
        <v>588</v>
      </c>
      <c r="HZ232" s="61">
        <f t="shared" si="3819"/>
        <v>49</v>
      </c>
      <c r="IA232" s="11">
        <v>312</v>
      </c>
      <c r="IB232" s="12">
        <f t="shared" si="3751"/>
        <v>0.58503401360544216</v>
      </c>
      <c r="IC232" s="11">
        <v>32</v>
      </c>
      <c r="ID232" s="12">
        <f t="shared" si="3752"/>
        <v>9.3023255813953487E-2</v>
      </c>
      <c r="IE232" s="13"/>
      <c r="IF232" s="11"/>
      <c r="IG232" s="11"/>
      <c r="IH232" s="14"/>
      <c r="II232" s="10">
        <v>1</v>
      </c>
      <c r="IJ232" s="11"/>
      <c r="IK232" s="61">
        <f t="shared" si="3820"/>
        <v>586</v>
      </c>
      <c r="IL232" s="61">
        <f t="shared" si="3821"/>
        <v>48</v>
      </c>
      <c r="IM232" s="11">
        <v>319</v>
      </c>
      <c r="IN232" s="12">
        <f t="shared" si="3753"/>
        <v>0.58191126279863481</v>
      </c>
      <c r="IO232" s="11">
        <v>22</v>
      </c>
      <c r="IP232" s="12">
        <f t="shared" si="3754"/>
        <v>6.4516129032258063E-2</v>
      </c>
      <c r="IQ232" s="13"/>
      <c r="IR232" s="11"/>
      <c r="IS232" s="11"/>
      <c r="IT232" s="14"/>
      <c r="IU232" s="10"/>
      <c r="IV232" s="11"/>
      <c r="IW232" s="61">
        <f t="shared" si="3822"/>
        <v>0</v>
      </c>
      <c r="IX232" s="61">
        <f t="shared" si="3823"/>
        <v>0</v>
      </c>
      <c r="IY232" s="11"/>
      <c r="IZ232" s="12" t="e">
        <f t="shared" si="3755"/>
        <v>#DIV/0!</v>
      </c>
      <c r="JA232" s="11"/>
      <c r="JB232" s="12" t="e">
        <f t="shared" si="3756"/>
        <v>#DIV/0!</v>
      </c>
      <c r="JC232" s="13"/>
      <c r="JD232" s="11"/>
      <c r="JE232" s="11"/>
      <c r="JF232" s="14"/>
      <c r="JG232" s="10">
        <f t="shared" si="3757"/>
        <v>10</v>
      </c>
      <c r="JH232" s="14">
        <f t="shared" si="3758"/>
        <v>0</v>
      </c>
      <c r="JI232" s="373">
        <f t="shared" si="3759"/>
        <v>10754</v>
      </c>
      <c r="JJ232" s="11">
        <f t="shared" si="2847"/>
        <v>884</v>
      </c>
      <c r="JK232" s="11">
        <f t="shared" si="3760"/>
        <v>6140</v>
      </c>
      <c r="JL232" s="79">
        <f t="shared" si="3761"/>
        <v>0.57095034405802492</v>
      </c>
      <c r="JM232" s="15">
        <f t="shared" si="3762"/>
        <v>464</v>
      </c>
      <c r="JN232" s="12">
        <f t="shared" si="3763"/>
        <v>7.5570032573289897E-2</v>
      </c>
      <c r="JO232" s="16">
        <v>66.8</v>
      </c>
      <c r="JP232" s="17">
        <v>5861</v>
      </c>
      <c r="JQ232" s="16">
        <f t="shared" si="3380"/>
        <v>95.45602605863192</v>
      </c>
      <c r="JR232" s="16">
        <v>266</v>
      </c>
      <c r="JS232" s="369">
        <f t="shared" si="3155"/>
        <v>0.57327586206896552</v>
      </c>
      <c r="JT232" s="15"/>
      <c r="JU232" s="285"/>
      <c r="JV232" s="404">
        <f t="shared" si="3765"/>
        <v>0.57762938230383976</v>
      </c>
      <c r="JW232" s="401">
        <f t="shared" si="3766"/>
        <v>0.56801573917931425</v>
      </c>
      <c r="JX232" s="406">
        <f t="shared" si="3767"/>
        <v>0.56718489727928934</v>
      </c>
      <c r="JY232" s="743"/>
      <c r="JZ232" s="690"/>
      <c r="KA232" s="746"/>
      <c r="KB232" s="718">
        <f t="shared" ref="KB232" si="3826">SUM(C237,O237,AA237,AM237,AY237,BK237,BW237)</f>
        <v>20</v>
      </c>
      <c r="KC232" s="714"/>
      <c r="KD232" s="714">
        <f t="shared" ref="KD232" si="3827">SUM(CI237,CU237,DG237,DS237,EE237,EQ237,FC237)</f>
        <v>19</v>
      </c>
      <c r="KE232" s="714"/>
      <c r="KF232" s="714">
        <f t="shared" ref="KF232" si="3828">SUM(FO237,GA237,GM237,GY237,HK237,HW237,II237)</f>
        <v>14</v>
      </c>
      <c r="KG232" s="759"/>
      <c r="KH232" s="761" t="s">
        <v>67</v>
      </c>
      <c r="KI232" s="67">
        <f t="shared" si="3774"/>
        <v>4</v>
      </c>
      <c r="KJ232" s="430">
        <f t="shared" ref="KJ232" si="3829">KI232/KB234</f>
        <v>1.1101859561476548E-3</v>
      </c>
      <c r="KK232" s="67">
        <f t="shared" si="3776"/>
        <v>5</v>
      </c>
      <c r="KL232" s="425">
        <f t="shared" ref="KL232" si="3830">KK232/KD234</f>
        <v>1.4013452914798206E-3</v>
      </c>
      <c r="KM232" s="67">
        <f t="shared" si="3778"/>
        <v>1</v>
      </c>
      <c r="KN232" s="425">
        <f>KM232/KF234</f>
        <v>2.772387025228722E-4</v>
      </c>
    </row>
    <row r="233" spans="1:300" ht="19.5" thickBot="1" x14ac:dyDescent="0.3">
      <c r="A233" s="734"/>
      <c r="B233" s="436">
        <f t="shared" si="3779"/>
        <v>45774</v>
      </c>
      <c r="C233" s="10"/>
      <c r="D233" s="11"/>
      <c r="E233" s="61">
        <f t="shared" si="3780"/>
        <v>584</v>
      </c>
      <c r="F233" s="61">
        <f t="shared" si="3781"/>
        <v>49</v>
      </c>
      <c r="G233" s="11">
        <v>298</v>
      </c>
      <c r="H233" s="12">
        <f t="shared" si="3713"/>
        <v>0.55650684931506844</v>
      </c>
      <c r="I233" s="11">
        <v>27</v>
      </c>
      <c r="J233" s="12">
        <f t="shared" si="3714"/>
        <v>8.3076923076923076E-2</v>
      </c>
      <c r="K233" s="11"/>
      <c r="L233" s="11"/>
      <c r="M233" s="18"/>
      <c r="N233" s="20"/>
      <c r="O233" s="10"/>
      <c r="P233" s="11"/>
      <c r="Q233" s="61">
        <f t="shared" si="3782"/>
        <v>588</v>
      </c>
      <c r="R233" s="61">
        <f t="shared" si="3783"/>
        <v>50</v>
      </c>
      <c r="S233" s="11">
        <v>289</v>
      </c>
      <c r="T233" s="12">
        <f t="shared" si="3715"/>
        <v>0.53401360544217691</v>
      </c>
      <c r="U233" s="11">
        <v>25</v>
      </c>
      <c r="V233" s="12">
        <f t="shared" si="3716"/>
        <v>7.9617834394904455E-2</v>
      </c>
      <c r="W233" s="11"/>
      <c r="X233" s="11"/>
      <c r="Y233" s="18"/>
      <c r="Z233" s="20"/>
      <c r="AA233" s="10"/>
      <c r="AB233" s="11"/>
      <c r="AC233" s="61">
        <f t="shared" si="3784"/>
        <v>585</v>
      </c>
      <c r="AD233" s="61">
        <f t="shared" si="3785"/>
        <v>50</v>
      </c>
      <c r="AE233" s="11">
        <v>299</v>
      </c>
      <c r="AF233" s="12">
        <f t="shared" si="3717"/>
        <v>0.56923076923076921</v>
      </c>
      <c r="AG233" s="11">
        <v>34</v>
      </c>
      <c r="AH233" s="12">
        <f t="shared" si="3718"/>
        <v>0.1021021021021021</v>
      </c>
      <c r="AI233" s="11"/>
      <c r="AJ233" s="11"/>
      <c r="AK233" s="18"/>
      <c r="AL233" s="20"/>
      <c r="AM233" s="10">
        <v>1</v>
      </c>
      <c r="AN233" s="11"/>
      <c r="AO233" s="61">
        <f t="shared" si="3786"/>
        <v>87</v>
      </c>
      <c r="AP233" s="61">
        <f t="shared" si="3787"/>
        <v>10</v>
      </c>
      <c r="AQ233" s="11">
        <v>38</v>
      </c>
      <c r="AR233" s="12">
        <f t="shared" si="3719"/>
        <v>0.51724137931034486</v>
      </c>
      <c r="AS233" s="11">
        <v>7</v>
      </c>
      <c r="AT233" s="12">
        <f t="shared" si="3720"/>
        <v>0.15555555555555556</v>
      </c>
      <c r="AU233" s="11"/>
      <c r="AV233" s="11"/>
      <c r="AW233" s="18"/>
      <c r="AX233" s="20"/>
      <c r="AY233" s="10"/>
      <c r="AZ233" s="11"/>
      <c r="BA233" s="61">
        <f t="shared" si="3788"/>
        <v>580</v>
      </c>
      <c r="BB233" s="61">
        <f t="shared" si="3789"/>
        <v>50</v>
      </c>
      <c r="BC233" s="11">
        <v>305</v>
      </c>
      <c r="BD233" s="12">
        <f t="shared" si="3721"/>
        <v>0.56551724137931036</v>
      </c>
      <c r="BE233" s="11">
        <v>23</v>
      </c>
      <c r="BF233" s="12">
        <f t="shared" si="3722"/>
        <v>7.0121951219512202E-2</v>
      </c>
      <c r="BG233" s="11"/>
      <c r="BH233" s="11"/>
      <c r="BI233" s="18"/>
      <c r="BJ233" s="20"/>
      <c r="BK233" s="10">
        <v>1</v>
      </c>
      <c r="BL233" s="11"/>
      <c r="BM233" s="61">
        <f t="shared" si="3790"/>
        <v>584</v>
      </c>
      <c r="BN233" s="61">
        <f t="shared" si="3791"/>
        <v>49</v>
      </c>
      <c r="BO233" s="11">
        <v>305</v>
      </c>
      <c r="BP233" s="12">
        <f t="shared" si="3723"/>
        <v>0.55136986301369861</v>
      </c>
      <c r="BQ233" s="11">
        <v>17</v>
      </c>
      <c r="BR233" s="12">
        <f t="shared" si="3724"/>
        <v>5.2795031055900624E-2</v>
      </c>
      <c r="BS233" s="11"/>
      <c r="BT233" s="11"/>
      <c r="BU233" s="18"/>
      <c r="BV233" s="20"/>
      <c r="BW233" s="10"/>
      <c r="BX233" s="11"/>
      <c r="BY233" s="61">
        <f t="shared" si="3792"/>
        <v>584</v>
      </c>
      <c r="BZ233" s="61">
        <f t="shared" si="3793"/>
        <v>49</v>
      </c>
      <c r="CA233" s="11">
        <v>286</v>
      </c>
      <c r="CB233" s="12">
        <f t="shared" si="3725"/>
        <v>0.53253424657534243</v>
      </c>
      <c r="CC233" s="11">
        <v>25</v>
      </c>
      <c r="CD233" s="12">
        <f t="shared" si="3726"/>
        <v>8.0385852090032156E-2</v>
      </c>
      <c r="CE233" s="11"/>
      <c r="CF233" s="11"/>
      <c r="CG233" s="18"/>
      <c r="CH233" s="20"/>
      <c r="CI233" s="10"/>
      <c r="CJ233" s="11"/>
      <c r="CK233" s="61">
        <f t="shared" si="3794"/>
        <v>561</v>
      </c>
      <c r="CL233" s="61">
        <f t="shared" si="3795"/>
        <v>43</v>
      </c>
      <c r="CM233" s="11">
        <v>288</v>
      </c>
      <c r="CN233" s="12">
        <f t="shared" si="3727"/>
        <v>0.5490196078431373</v>
      </c>
      <c r="CO233" s="11">
        <v>20</v>
      </c>
      <c r="CP233" s="12">
        <f t="shared" si="3728"/>
        <v>6.4935064935064929E-2</v>
      </c>
      <c r="CQ233" s="11"/>
      <c r="CR233" s="11"/>
      <c r="CS233" s="18"/>
      <c r="CT233" s="20"/>
      <c r="CU233" s="10">
        <v>1</v>
      </c>
      <c r="CV233" s="11"/>
      <c r="CW233" s="61">
        <f t="shared" si="3796"/>
        <v>563</v>
      </c>
      <c r="CX233" s="61">
        <f t="shared" si="3797"/>
        <v>44</v>
      </c>
      <c r="CY233" s="11">
        <v>277</v>
      </c>
      <c r="CZ233" s="12">
        <f t="shared" si="3729"/>
        <v>0.53463587921847244</v>
      </c>
      <c r="DA233" s="11">
        <v>24</v>
      </c>
      <c r="DB233" s="12">
        <f t="shared" si="3730"/>
        <v>7.9734219269102985E-2</v>
      </c>
      <c r="DC233" s="11"/>
      <c r="DD233" s="11"/>
      <c r="DE233" s="18"/>
      <c r="DF233" s="20"/>
      <c r="DG233" s="10">
        <v>2</v>
      </c>
      <c r="DH233" s="11"/>
      <c r="DI233" s="61">
        <f t="shared" si="3798"/>
        <v>577</v>
      </c>
      <c r="DJ233" s="61">
        <f t="shared" si="3799"/>
        <v>45</v>
      </c>
      <c r="DK233" s="11">
        <v>284</v>
      </c>
      <c r="DL233" s="12">
        <f t="shared" si="3731"/>
        <v>0.55112651646447142</v>
      </c>
      <c r="DM233" s="11">
        <v>34</v>
      </c>
      <c r="DN233" s="12">
        <f t="shared" si="3732"/>
        <v>0.1069182389937107</v>
      </c>
      <c r="DO233" s="11"/>
      <c r="DP233" s="11"/>
      <c r="DQ233" s="18"/>
      <c r="DR233" s="20"/>
      <c r="DS233" s="10">
        <v>1</v>
      </c>
      <c r="DT233" s="11"/>
      <c r="DU233" s="61">
        <f t="shared" si="3800"/>
        <v>129</v>
      </c>
      <c r="DV233" s="61">
        <f t="shared" si="3801"/>
        <v>11</v>
      </c>
      <c r="DW233" s="11">
        <v>47</v>
      </c>
      <c r="DX233" s="12">
        <f t="shared" si="3733"/>
        <v>0.41085271317829458</v>
      </c>
      <c r="DY233" s="11">
        <v>6</v>
      </c>
      <c r="DZ233" s="12">
        <f t="shared" si="3734"/>
        <v>0.11320754716981132</v>
      </c>
      <c r="EA233" s="11"/>
      <c r="EB233" s="11"/>
      <c r="EC233" s="18"/>
      <c r="ED233" s="20"/>
      <c r="EE233" s="10">
        <v>1</v>
      </c>
      <c r="EF233" s="11"/>
      <c r="EG233" s="61">
        <f t="shared" si="3802"/>
        <v>584</v>
      </c>
      <c r="EH233" s="61">
        <f t="shared" si="3803"/>
        <v>45</v>
      </c>
      <c r="EI233" s="11">
        <v>284</v>
      </c>
      <c r="EJ233" s="12">
        <f t="shared" si="3735"/>
        <v>0.53253424657534243</v>
      </c>
      <c r="EK233" s="11">
        <v>27</v>
      </c>
      <c r="EL233" s="12">
        <f t="shared" si="3736"/>
        <v>8.6816720257234734E-2</v>
      </c>
      <c r="EM233" s="11"/>
      <c r="EN233" s="11"/>
      <c r="EO233" s="18"/>
      <c r="EP233" s="20"/>
      <c r="EQ233" s="10"/>
      <c r="ER233" s="11"/>
      <c r="ES233" s="61">
        <f t="shared" si="3804"/>
        <v>573</v>
      </c>
      <c r="ET233" s="61">
        <f t="shared" si="3805"/>
        <v>44</v>
      </c>
      <c r="EU233" s="11">
        <v>299</v>
      </c>
      <c r="EV233" s="12">
        <f t="shared" si="3737"/>
        <v>0.54275741710296688</v>
      </c>
      <c r="EW233" s="11">
        <v>12</v>
      </c>
      <c r="EX233" s="12">
        <f t="shared" si="3738"/>
        <v>3.8585209003215437E-2</v>
      </c>
      <c r="EY233" s="11"/>
      <c r="EZ233" s="11"/>
      <c r="FA233" s="18"/>
      <c r="FB233" s="20"/>
      <c r="FC233" s="10">
        <v>2</v>
      </c>
      <c r="FD233" s="11"/>
      <c r="FE233" s="61">
        <f t="shared" si="3806"/>
        <v>564</v>
      </c>
      <c r="FF233" s="61">
        <f t="shared" si="3807"/>
        <v>44</v>
      </c>
      <c r="FG233" s="11">
        <v>312</v>
      </c>
      <c r="FH233" s="12">
        <f t="shared" si="3739"/>
        <v>0.6028368794326241</v>
      </c>
      <c r="FI233" s="11">
        <v>28</v>
      </c>
      <c r="FJ233" s="12">
        <f t="shared" si="3740"/>
        <v>8.2352941176470587E-2</v>
      </c>
      <c r="FK233" s="11"/>
      <c r="FL233" s="11"/>
      <c r="FM233" s="18"/>
      <c r="FN233" s="20"/>
      <c r="FO233" s="10"/>
      <c r="FP233" s="11"/>
      <c r="FQ233" s="61">
        <f t="shared" si="3808"/>
        <v>573</v>
      </c>
      <c r="FR233" s="61">
        <f t="shared" si="3809"/>
        <v>48</v>
      </c>
      <c r="FS233" s="11">
        <v>276</v>
      </c>
      <c r="FT233" s="12">
        <f t="shared" si="3741"/>
        <v>0.50959860383944156</v>
      </c>
      <c r="FU233" s="11">
        <v>16</v>
      </c>
      <c r="FV233" s="12">
        <f t="shared" si="3742"/>
        <v>5.4794520547945202E-2</v>
      </c>
      <c r="FW233" s="11"/>
      <c r="FX233" s="11"/>
      <c r="FY233" s="18"/>
      <c r="FZ233" s="20"/>
      <c r="GA233" s="10"/>
      <c r="GB233" s="11"/>
      <c r="GC233" s="61">
        <f t="shared" si="3810"/>
        <v>582</v>
      </c>
      <c r="GD233" s="61">
        <f t="shared" si="3811"/>
        <v>48</v>
      </c>
      <c r="GE233" s="11">
        <v>282</v>
      </c>
      <c r="GF233" s="12">
        <f t="shared" si="3743"/>
        <v>0.52061855670103097</v>
      </c>
      <c r="GG233" s="11">
        <v>21</v>
      </c>
      <c r="GH233" s="12">
        <f t="shared" si="3744"/>
        <v>6.9306930693069313E-2</v>
      </c>
      <c r="GI233" s="11"/>
      <c r="GJ233" s="11"/>
      <c r="GK233" s="18"/>
      <c r="GL233" s="20"/>
      <c r="GM233" s="10">
        <v>1</v>
      </c>
      <c r="GN233" s="11"/>
      <c r="GO233" s="61">
        <f t="shared" si="3812"/>
        <v>590</v>
      </c>
      <c r="GP233" s="61">
        <f t="shared" si="3813"/>
        <v>49</v>
      </c>
      <c r="GQ233" s="11">
        <v>303</v>
      </c>
      <c r="GR233" s="12">
        <f t="shared" si="3745"/>
        <v>0.55593220338983051</v>
      </c>
      <c r="GS233" s="11">
        <v>25</v>
      </c>
      <c r="GT233" s="12">
        <f t="shared" si="3746"/>
        <v>7.621951219512195E-2</v>
      </c>
      <c r="GU233" s="11"/>
      <c r="GV233" s="11"/>
      <c r="GW233" s="18"/>
      <c r="GX233" s="20"/>
      <c r="GY233" s="10"/>
      <c r="GZ233" s="11"/>
      <c r="HA233" s="61">
        <f t="shared" si="3814"/>
        <v>88</v>
      </c>
      <c r="HB233" s="61">
        <f t="shared" si="3815"/>
        <v>9</v>
      </c>
      <c r="HC233" s="11">
        <v>30</v>
      </c>
      <c r="HD233" s="12">
        <f t="shared" si="3747"/>
        <v>0.45454545454545453</v>
      </c>
      <c r="HE233" s="11">
        <v>10</v>
      </c>
      <c r="HF233" s="12">
        <f t="shared" si="3748"/>
        <v>0.25</v>
      </c>
      <c r="HG233" s="11"/>
      <c r="HH233" s="11"/>
      <c r="HI233" s="18"/>
      <c r="HJ233" s="20"/>
      <c r="HK233" s="10">
        <v>1</v>
      </c>
      <c r="HL233" s="11"/>
      <c r="HM233" s="61">
        <f t="shared" si="3816"/>
        <v>593</v>
      </c>
      <c r="HN233" s="61">
        <f t="shared" si="3817"/>
        <v>50</v>
      </c>
      <c r="HO233" s="11">
        <v>307</v>
      </c>
      <c r="HP233" s="12">
        <f t="shared" si="3749"/>
        <v>0.54806070826306919</v>
      </c>
      <c r="HQ233" s="11">
        <v>18</v>
      </c>
      <c r="HR233" s="12">
        <f t="shared" si="3750"/>
        <v>5.5384615384615386E-2</v>
      </c>
      <c r="HS233" s="11"/>
      <c r="HT233" s="11"/>
      <c r="HU233" s="18"/>
      <c r="HV233" s="20"/>
      <c r="HW233" s="10"/>
      <c r="HX233" s="11"/>
      <c r="HY233" s="61">
        <f t="shared" si="3818"/>
        <v>588</v>
      </c>
      <c r="HZ233" s="61">
        <f t="shared" si="3819"/>
        <v>49</v>
      </c>
      <c r="IA233" s="11">
        <v>296</v>
      </c>
      <c r="IB233" s="12">
        <f t="shared" si="3751"/>
        <v>0.5374149659863946</v>
      </c>
      <c r="IC233" s="11">
        <v>20</v>
      </c>
      <c r="ID233" s="12">
        <f t="shared" si="3752"/>
        <v>6.3291139240506333E-2</v>
      </c>
      <c r="IE233" s="11"/>
      <c r="IF233" s="11"/>
      <c r="IG233" s="18"/>
      <c r="IH233" s="20"/>
      <c r="II233" s="10"/>
      <c r="IJ233" s="11"/>
      <c r="IK233" s="61">
        <f t="shared" si="3820"/>
        <v>586</v>
      </c>
      <c r="IL233" s="61">
        <f t="shared" si="3821"/>
        <v>48</v>
      </c>
      <c r="IM233" s="11">
        <v>294</v>
      </c>
      <c r="IN233" s="12">
        <f t="shared" si="3753"/>
        <v>0.56313993174061439</v>
      </c>
      <c r="IO233" s="11">
        <v>36</v>
      </c>
      <c r="IP233" s="12">
        <f t="shared" si="3754"/>
        <v>0.10909090909090909</v>
      </c>
      <c r="IQ233" s="11"/>
      <c r="IR233" s="11"/>
      <c r="IS233" s="18"/>
      <c r="IT233" s="20"/>
      <c r="IU233" s="10"/>
      <c r="IV233" s="11"/>
      <c r="IW233" s="61">
        <f t="shared" si="3822"/>
        <v>0</v>
      </c>
      <c r="IX233" s="61">
        <f t="shared" si="3823"/>
        <v>0</v>
      </c>
      <c r="IY233" s="11"/>
      <c r="IZ233" s="12" t="e">
        <f t="shared" si="3755"/>
        <v>#DIV/0!</v>
      </c>
      <c r="JA233" s="11"/>
      <c r="JB233" s="12" t="e">
        <f t="shared" si="3756"/>
        <v>#DIV/0!</v>
      </c>
      <c r="JC233" s="11"/>
      <c r="JD233" s="11"/>
      <c r="JE233" s="18"/>
      <c r="JF233" s="20"/>
      <c r="JG233" s="10">
        <f t="shared" si="3757"/>
        <v>11</v>
      </c>
      <c r="JH233" s="14">
        <f t="shared" si="3758"/>
        <v>0</v>
      </c>
      <c r="JI233" s="373">
        <f t="shared" si="3759"/>
        <v>10743</v>
      </c>
      <c r="JJ233" s="11">
        <f t="shared" si="2847"/>
        <v>884</v>
      </c>
      <c r="JK233" s="11">
        <f t="shared" si="3760"/>
        <v>5854</v>
      </c>
      <c r="JL233" s="79">
        <f t="shared" si="3761"/>
        <v>0.54491296658289123</v>
      </c>
      <c r="JM233" s="15">
        <f t="shared" si="3762"/>
        <v>455</v>
      </c>
      <c r="JN233" s="12">
        <f t="shared" si="3763"/>
        <v>7.7724632729757437E-2</v>
      </c>
      <c r="JO233" s="16">
        <v>67.400000000000006</v>
      </c>
      <c r="JP233" s="17">
        <v>5578</v>
      </c>
      <c r="JQ233" s="16">
        <f t="shared" si="3380"/>
        <v>95.285275025623505</v>
      </c>
      <c r="JR233" s="16">
        <v>253</v>
      </c>
      <c r="JS233" s="369">
        <f t="shared" si="3155"/>
        <v>0.55604395604395607</v>
      </c>
      <c r="JT233" s="18"/>
      <c r="JU233" s="21"/>
      <c r="JV233" s="404">
        <f t="shared" si="3765"/>
        <v>0.55066815144766146</v>
      </c>
      <c r="JW233" s="401">
        <f t="shared" si="3766"/>
        <v>0.54688820050689946</v>
      </c>
      <c r="JX233" s="406">
        <f t="shared" si="3767"/>
        <v>0.53722222222222227</v>
      </c>
      <c r="JY233" s="743"/>
      <c r="JZ233" s="690"/>
      <c r="KA233" s="746"/>
      <c r="KB233" s="719"/>
      <c r="KC233" s="716"/>
      <c r="KD233" s="716"/>
      <c r="KE233" s="716"/>
      <c r="KF233" s="716"/>
      <c r="KG233" s="760"/>
      <c r="KH233" s="758"/>
      <c r="KI233" s="67">
        <f t="shared" si="3774"/>
        <v>2</v>
      </c>
      <c r="KJ233" s="430">
        <f t="shared" ref="KJ233" si="3831">KI233/KB234</f>
        <v>5.5509297807382742E-4</v>
      </c>
      <c r="KK233" s="67">
        <f t="shared" si="3776"/>
        <v>7</v>
      </c>
      <c r="KL233" s="425">
        <f t="shared" ref="KL233" si="3832">KK233/KD234</f>
        <v>1.9618834080717489E-3</v>
      </c>
      <c r="KM233" s="67">
        <f t="shared" si="3778"/>
        <v>2</v>
      </c>
      <c r="KN233" s="425">
        <f>KM233/KF234</f>
        <v>5.5447740504574439E-4</v>
      </c>
    </row>
    <row r="234" spans="1:300" ht="19.5" thickTop="1" x14ac:dyDescent="0.25">
      <c r="A234" s="734"/>
      <c r="B234" s="436">
        <f>+B233+1</f>
        <v>45775</v>
      </c>
      <c r="C234" s="10"/>
      <c r="D234" s="11"/>
      <c r="E234" s="61">
        <f t="shared" si="3780"/>
        <v>584</v>
      </c>
      <c r="F234" s="61">
        <f t="shared" si="3781"/>
        <v>49</v>
      </c>
      <c r="G234" s="11">
        <v>305</v>
      </c>
      <c r="H234" s="12">
        <f t="shared" si="3713"/>
        <v>0.57191780821917804</v>
      </c>
      <c r="I234" s="11">
        <v>29</v>
      </c>
      <c r="J234" s="12">
        <f t="shared" si="3714"/>
        <v>8.6826347305389226E-2</v>
      </c>
      <c r="K234" s="13"/>
      <c r="L234" s="13"/>
      <c r="M234" s="25"/>
      <c r="N234" s="37"/>
      <c r="O234" s="10"/>
      <c r="P234" s="11"/>
      <c r="Q234" s="61">
        <f t="shared" si="3782"/>
        <v>588</v>
      </c>
      <c r="R234" s="61">
        <f t="shared" si="3783"/>
        <v>50</v>
      </c>
      <c r="S234" s="11">
        <v>310</v>
      </c>
      <c r="T234" s="12">
        <f t="shared" si="3715"/>
        <v>0.55442176870748294</v>
      </c>
      <c r="U234" s="11">
        <v>16</v>
      </c>
      <c r="V234" s="12">
        <f t="shared" si="3716"/>
        <v>4.9079754601226995E-2</v>
      </c>
      <c r="W234" s="13"/>
      <c r="X234" s="13"/>
      <c r="Y234" s="25"/>
      <c r="Z234" s="37"/>
      <c r="AA234" s="10"/>
      <c r="AB234" s="11"/>
      <c r="AC234" s="61">
        <f t="shared" si="3784"/>
        <v>585</v>
      </c>
      <c r="AD234" s="61">
        <f t="shared" si="3785"/>
        <v>50</v>
      </c>
      <c r="AE234" s="11">
        <v>312</v>
      </c>
      <c r="AF234" s="12">
        <f t="shared" si="3717"/>
        <v>0.60170940170940168</v>
      </c>
      <c r="AG234" s="11">
        <v>40</v>
      </c>
      <c r="AH234" s="12">
        <f t="shared" si="3718"/>
        <v>0.11363636363636363</v>
      </c>
      <c r="AI234" s="13"/>
      <c r="AJ234" s="13"/>
      <c r="AK234" s="25"/>
      <c r="AL234" s="37"/>
      <c r="AM234" s="10">
        <v>1</v>
      </c>
      <c r="AN234" s="11"/>
      <c r="AO234" s="61">
        <f t="shared" si="3786"/>
        <v>86</v>
      </c>
      <c r="AP234" s="61">
        <f t="shared" si="3787"/>
        <v>10</v>
      </c>
      <c r="AQ234" s="11">
        <v>42</v>
      </c>
      <c r="AR234" s="12">
        <f t="shared" si="3719"/>
        <v>0.55813953488372092</v>
      </c>
      <c r="AS234" s="11">
        <v>6</v>
      </c>
      <c r="AT234" s="12">
        <f t="shared" si="3720"/>
        <v>0.125</v>
      </c>
      <c r="AU234" s="13"/>
      <c r="AV234" s="13"/>
      <c r="AW234" s="25"/>
      <c r="AX234" s="37"/>
      <c r="AY234" s="10"/>
      <c r="AZ234" s="11"/>
      <c r="BA234" s="61">
        <f t="shared" si="3788"/>
        <v>580</v>
      </c>
      <c r="BB234" s="61">
        <f t="shared" si="3789"/>
        <v>50</v>
      </c>
      <c r="BC234" s="11">
        <v>327</v>
      </c>
      <c r="BD234" s="12">
        <f t="shared" si="3721"/>
        <v>0.60517241379310349</v>
      </c>
      <c r="BE234" s="11">
        <v>24</v>
      </c>
      <c r="BF234" s="12">
        <f t="shared" si="3722"/>
        <v>6.8376068376068383E-2</v>
      </c>
      <c r="BG234" s="13"/>
      <c r="BH234" s="13"/>
      <c r="BI234" s="25"/>
      <c r="BJ234" s="37"/>
      <c r="BK234" s="10">
        <v>2</v>
      </c>
      <c r="BL234" s="11"/>
      <c r="BM234" s="61">
        <f t="shared" si="3790"/>
        <v>582</v>
      </c>
      <c r="BN234" s="61">
        <f t="shared" si="3791"/>
        <v>49</v>
      </c>
      <c r="BO234" s="11">
        <v>315</v>
      </c>
      <c r="BP234" s="12">
        <f t="shared" si="3723"/>
        <v>0.5670103092783505</v>
      </c>
      <c r="BQ234" s="11">
        <v>15</v>
      </c>
      <c r="BR234" s="12">
        <f t="shared" si="3724"/>
        <v>4.5454545454545456E-2</v>
      </c>
      <c r="BS234" s="13"/>
      <c r="BT234" s="13"/>
      <c r="BU234" s="25"/>
      <c r="BV234" s="37"/>
      <c r="BW234" s="10"/>
      <c r="BX234" s="11"/>
      <c r="BY234" s="61">
        <f t="shared" si="3792"/>
        <v>584</v>
      </c>
      <c r="BZ234" s="61">
        <f t="shared" si="3793"/>
        <v>49</v>
      </c>
      <c r="CA234" s="11">
        <v>257</v>
      </c>
      <c r="CB234" s="12">
        <f t="shared" si="3725"/>
        <v>0.49315068493150682</v>
      </c>
      <c r="CC234" s="11">
        <v>31</v>
      </c>
      <c r="CD234" s="12">
        <f t="shared" si="3726"/>
        <v>0.1076388888888889</v>
      </c>
      <c r="CE234" s="13"/>
      <c r="CF234" s="13"/>
      <c r="CG234" s="25"/>
      <c r="CH234" s="37"/>
      <c r="CI234" s="10"/>
      <c r="CJ234" s="11"/>
      <c r="CK234" s="61">
        <f t="shared" si="3794"/>
        <v>561</v>
      </c>
      <c r="CL234" s="61">
        <f t="shared" si="3795"/>
        <v>43</v>
      </c>
      <c r="CM234" s="11">
        <v>300</v>
      </c>
      <c r="CN234" s="12">
        <f t="shared" si="3727"/>
        <v>0.5935828877005348</v>
      </c>
      <c r="CO234" s="11">
        <v>33</v>
      </c>
      <c r="CP234" s="12">
        <f t="shared" si="3728"/>
        <v>9.90990990990991E-2</v>
      </c>
      <c r="CQ234" s="13"/>
      <c r="CR234" s="13"/>
      <c r="CS234" s="25"/>
      <c r="CT234" s="37"/>
      <c r="CU234" s="10">
        <v>1</v>
      </c>
      <c r="CV234" s="11"/>
      <c r="CW234" s="61">
        <f t="shared" si="3796"/>
        <v>562</v>
      </c>
      <c r="CX234" s="61">
        <f t="shared" si="3797"/>
        <v>44</v>
      </c>
      <c r="CY234" s="11">
        <v>275</v>
      </c>
      <c r="CZ234" s="12">
        <f t="shared" si="3729"/>
        <v>0.53914590747330959</v>
      </c>
      <c r="DA234" s="11">
        <v>28</v>
      </c>
      <c r="DB234" s="12">
        <f t="shared" si="3730"/>
        <v>9.2409240924092403E-2</v>
      </c>
      <c r="DC234" s="13"/>
      <c r="DD234" s="13"/>
      <c r="DE234" s="25"/>
      <c r="DF234" s="37"/>
      <c r="DG234" s="10"/>
      <c r="DH234" s="11"/>
      <c r="DI234" s="61">
        <f t="shared" si="3798"/>
        <v>577</v>
      </c>
      <c r="DJ234" s="61">
        <f t="shared" si="3799"/>
        <v>45</v>
      </c>
      <c r="DK234" s="11">
        <v>266</v>
      </c>
      <c r="DL234" s="12">
        <f t="shared" si="3731"/>
        <v>0.52166377816291165</v>
      </c>
      <c r="DM234" s="11">
        <v>35</v>
      </c>
      <c r="DN234" s="12">
        <f t="shared" si="3732"/>
        <v>0.11627906976744186</v>
      </c>
      <c r="DO234" s="13"/>
      <c r="DP234" s="13"/>
      <c r="DQ234" s="25"/>
      <c r="DR234" s="37"/>
      <c r="DS234" s="10"/>
      <c r="DT234" s="11"/>
      <c r="DU234" s="61">
        <f t="shared" si="3800"/>
        <v>129</v>
      </c>
      <c r="DV234" s="61">
        <f t="shared" si="3801"/>
        <v>11</v>
      </c>
      <c r="DW234" s="11">
        <v>57</v>
      </c>
      <c r="DX234" s="12">
        <f t="shared" si="3733"/>
        <v>0.52713178294573648</v>
      </c>
      <c r="DY234" s="11">
        <v>11</v>
      </c>
      <c r="DZ234" s="12">
        <f t="shared" si="3734"/>
        <v>0.16176470588235295</v>
      </c>
      <c r="EA234" s="13"/>
      <c r="EB234" s="13"/>
      <c r="EC234" s="25"/>
      <c r="ED234" s="37"/>
      <c r="EE234" s="10"/>
      <c r="EF234" s="11"/>
      <c r="EG234" s="61">
        <f t="shared" si="3802"/>
        <v>584</v>
      </c>
      <c r="EH234" s="61">
        <f t="shared" si="3803"/>
        <v>45</v>
      </c>
      <c r="EI234" s="11">
        <v>290</v>
      </c>
      <c r="EJ234" s="12">
        <f t="shared" si="3735"/>
        <v>0.5428082191780822</v>
      </c>
      <c r="EK234" s="11">
        <v>27</v>
      </c>
      <c r="EL234" s="12">
        <f t="shared" si="3736"/>
        <v>8.5173501577287064E-2</v>
      </c>
      <c r="EM234" s="13"/>
      <c r="EN234" s="13"/>
      <c r="EO234" s="25"/>
      <c r="EP234" s="37"/>
      <c r="EQ234" s="10"/>
      <c r="ER234" s="11"/>
      <c r="ES234" s="61">
        <f t="shared" si="3804"/>
        <v>573</v>
      </c>
      <c r="ET234" s="61">
        <f t="shared" si="3805"/>
        <v>44</v>
      </c>
      <c r="EU234" s="11">
        <v>310</v>
      </c>
      <c r="EV234" s="12">
        <f t="shared" si="3737"/>
        <v>0.57940663176265272</v>
      </c>
      <c r="EW234" s="11">
        <v>22</v>
      </c>
      <c r="EX234" s="12">
        <f t="shared" si="3738"/>
        <v>6.6265060240963861E-2</v>
      </c>
      <c r="EY234" s="13"/>
      <c r="EZ234" s="13"/>
      <c r="FA234" s="25"/>
      <c r="FB234" s="37"/>
      <c r="FC234" s="10"/>
      <c r="FD234" s="11"/>
      <c r="FE234" s="61">
        <f t="shared" si="3806"/>
        <v>564</v>
      </c>
      <c r="FF234" s="61">
        <f t="shared" si="3807"/>
        <v>44</v>
      </c>
      <c r="FG234" s="11">
        <v>270</v>
      </c>
      <c r="FH234" s="12">
        <f t="shared" si="3739"/>
        <v>0.53368794326241131</v>
      </c>
      <c r="FI234" s="11">
        <v>31</v>
      </c>
      <c r="FJ234" s="12">
        <f t="shared" si="3740"/>
        <v>0.10299003322259136</v>
      </c>
      <c r="FK234" s="13"/>
      <c r="FL234" s="13"/>
      <c r="FM234" s="25"/>
      <c r="FN234" s="37"/>
      <c r="FO234" s="10">
        <v>1</v>
      </c>
      <c r="FP234" s="11"/>
      <c r="FQ234" s="61">
        <f t="shared" si="3808"/>
        <v>572</v>
      </c>
      <c r="FR234" s="61">
        <f t="shared" si="3809"/>
        <v>48</v>
      </c>
      <c r="FS234" s="11">
        <v>244</v>
      </c>
      <c r="FT234" s="12">
        <f t="shared" si="3741"/>
        <v>0.47552447552447552</v>
      </c>
      <c r="FU234" s="11">
        <v>28</v>
      </c>
      <c r="FV234" s="12">
        <f t="shared" si="3742"/>
        <v>0.10294117647058823</v>
      </c>
      <c r="FW234" s="13"/>
      <c r="FX234" s="13"/>
      <c r="FY234" s="25"/>
      <c r="FZ234" s="37"/>
      <c r="GA234" s="10"/>
      <c r="GB234" s="11"/>
      <c r="GC234" s="61">
        <f t="shared" si="3810"/>
        <v>582</v>
      </c>
      <c r="GD234" s="61">
        <f t="shared" si="3811"/>
        <v>48</v>
      </c>
      <c r="GE234" s="11">
        <v>325</v>
      </c>
      <c r="GF234" s="12">
        <f t="shared" si="3743"/>
        <v>0.59450171821305842</v>
      </c>
      <c r="GG234" s="11">
        <v>21</v>
      </c>
      <c r="GH234" s="12">
        <f t="shared" si="3744"/>
        <v>6.0693641618497107E-2</v>
      </c>
      <c r="GI234" s="13"/>
      <c r="GJ234" s="13"/>
      <c r="GK234" s="25"/>
      <c r="GL234" s="37"/>
      <c r="GM234" s="10"/>
      <c r="GN234" s="11"/>
      <c r="GO234" s="61">
        <f t="shared" si="3812"/>
        <v>590</v>
      </c>
      <c r="GP234" s="61">
        <f t="shared" si="3813"/>
        <v>49</v>
      </c>
      <c r="GQ234" s="11">
        <v>327</v>
      </c>
      <c r="GR234" s="12">
        <f t="shared" si="3745"/>
        <v>0.5898305084745763</v>
      </c>
      <c r="GS234" s="11">
        <v>21</v>
      </c>
      <c r="GT234" s="12">
        <f t="shared" si="3746"/>
        <v>6.0344827586206899E-2</v>
      </c>
      <c r="GU234" s="13"/>
      <c r="GV234" s="13"/>
      <c r="GW234" s="25"/>
      <c r="GX234" s="37"/>
      <c r="GY234" s="10"/>
      <c r="GZ234" s="11"/>
      <c r="HA234" s="61">
        <f t="shared" si="3814"/>
        <v>88</v>
      </c>
      <c r="HB234" s="61">
        <f t="shared" si="3815"/>
        <v>9</v>
      </c>
      <c r="HC234" s="11">
        <v>36</v>
      </c>
      <c r="HD234" s="12">
        <f t="shared" si="3747"/>
        <v>0.53409090909090906</v>
      </c>
      <c r="HE234" s="11">
        <v>11</v>
      </c>
      <c r="HF234" s="12">
        <f t="shared" si="3748"/>
        <v>0.23404255319148937</v>
      </c>
      <c r="HG234" s="13"/>
      <c r="HH234" s="13"/>
      <c r="HI234" s="25"/>
      <c r="HJ234" s="37"/>
      <c r="HK234" s="10"/>
      <c r="HL234" s="11"/>
      <c r="HM234" s="61">
        <f t="shared" si="3816"/>
        <v>593</v>
      </c>
      <c r="HN234" s="61">
        <f t="shared" si="3817"/>
        <v>50</v>
      </c>
      <c r="HO234" s="11">
        <v>301</v>
      </c>
      <c r="HP234" s="12">
        <f t="shared" si="3749"/>
        <v>0.53794266441821248</v>
      </c>
      <c r="HQ234" s="11">
        <v>18</v>
      </c>
      <c r="HR234" s="12">
        <f t="shared" si="3750"/>
        <v>5.6426332288401257E-2</v>
      </c>
      <c r="HS234" s="13"/>
      <c r="HT234" s="13"/>
      <c r="HU234" s="25"/>
      <c r="HV234" s="37"/>
      <c r="HW234" s="10"/>
      <c r="HX234" s="11"/>
      <c r="HY234" s="61">
        <f t="shared" si="3818"/>
        <v>588</v>
      </c>
      <c r="HZ234" s="61">
        <f t="shared" si="3819"/>
        <v>49</v>
      </c>
      <c r="IA234" s="11">
        <v>275</v>
      </c>
      <c r="IB234" s="12">
        <f t="shared" si="3751"/>
        <v>0.50850340136054417</v>
      </c>
      <c r="IC234" s="11">
        <v>24</v>
      </c>
      <c r="ID234" s="12">
        <f t="shared" si="3752"/>
        <v>8.0267558528428096E-2</v>
      </c>
      <c r="IE234" s="13"/>
      <c r="IF234" s="13"/>
      <c r="IG234" s="25"/>
      <c r="IH234" s="37"/>
      <c r="II234" s="10"/>
      <c r="IJ234" s="11"/>
      <c r="IK234" s="61">
        <f t="shared" si="3820"/>
        <v>586</v>
      </c>
      <c r="IL234" s="61">
        <f t="shared" si="3821"/>
        <v>48</v>
      </c>
      <c r="IM234" s="11">
        <v>315</v>
      </c>
      <c r="IN234" s="12">
        <f t="shared" si="3753"/>
        <v>0.57679180887372017</v>
      </c>
      <c r="IO234" s="11">
        <v>23</v>
      </c>
      <c r="IP234" s="12">
        <f t="shared" si="3754"/>
        <v>6.8047337278106509E-2</v>
      </c>
      <c r="IQ234" s="13"/>
      <c r="IR234" s="13"/>
      <c r="IS234" s="25"/>
      <c r="IT234" s="37"/>
      <c r="IU234" s="10"/>
      <c r="IV234" s="11"/>
      <c r="IW234" s="61">
        <f t="shared" si="3822"/>
        <v>0</v>
      </c>
      <c r="IX234" s="61">
        <f t="shared" si="3823"/>
        <v>0</v>
      </c>
      <c r="IY234" s="11"/>
      <c r="IZ234" s="12" t="e">
        <f t="shared" si="3755"/>
        <v>#DIV/0!</v>
      </c>
      <c r="JA234" s="11"/>
      <c r="JB234" s="12" t="e">
        <f t="shared" si="3756"/>
        <v>#DIV/0!</v>
      </c>
      <c r="JC234" s="13"/>
      <c r="JD234" s="13"/>
      <c r="JE234" s="25"/>
      <c r="JF234" s="37"/>
      <c r="JG234" s="10">
        <f t="shared" si="3757"/>
        <v>5</v>
      </c>
      <c r="JH234" s="14">
        <f t="shared" si="3758"/>
        <v>0</v>
      </c>
      <c r="JI234" s="373">
        <f t="shared" si="3759"/>
        <v>10738</v>
      </c>
      <c r="JJ234" s="11">
        <f t="shared" si="2847"/>
        <v>884</v>
      </c>
      <c r="JK234" s="11">
        <f t="shared" si="3760"/>
        <v>5953</v>
      </c>
      <c r="JL234" s="79">
        <f t="shared" si="3761"/>
        <v>0.55438629167442732</v>
      </c>
      <c r="JM234" s="15">
        <f t="shared" si="3762"/>
        <v>494</v>
      </c>
      <c r="JN234" s="12">
        <f t="shared" si="3763"/>
        <v>8.2983369729548132E-2</v>
      </c>
      <c r="JO234" s="16">
        <v>67.2</v>
      </c>
      <c r="JP234" s="17">
        <v>5744</v>
      </c>
      <c r="JQ234" s="16">
        <f t="shared" si="3380"/>
        <v>96.489165126826819</v>
      </c>
      <c r="JR234" s="16">
        <v>354</v>
      </c>
      <c r="JS234" s="369">
        <f t="shared" si="3155"/>
        <v>0.7165991902834008</v>
      </c>
      <c r="JT234" s="23"/>
      <c r="JU234" s="399"/>
      <c r="JV234" s="404">
        <f t="shared" si="3765"/>
        <v>0.56533853441069937</v>
      </c>
      <c r="JW234" s="401">
        <f t="shared" si="3766"/>
        <v>0.55070422535211272</v>
      </c>
      <c r="JX234" s="406">
        <f t="shared" si="3767"/>
        <v>0.54709641567101974</v>
      </c>
      <c r="JY234" s="743"/>
      <c r="JZ234" s="690"/>
      <c r="KA234" s="746"/>
      <c r="KB234" s="718">
        <f t="shared" ref="KB234" si="3833">SUM(E227,Q227,AC227,AO227,BA227,BM227,BY227)</f>
        <v>3603</v>
      </c>
      <c r="KC234" s="714"/>
      <c r="KD234" s="714">
        <f t="shared" ref="KD234" si="3834">SUM(CK227,CW227,DI227,DU227,EG227,ES227,FE227)</f>
        <v>3568</v>
      </c>
      <c r="KE234" s="714"/>
      <c r="KF234" s="714">
        <f t="shared" ref="KF234" si="3835">SUM(FQ227,GC227,GO227,HA227,HM227,HY227,IK227)</f>
        <v>3607</v>
      </c>
      <c r="KG234" s="759"/>
      <c r="KH234" s="761" t="s">
        <v>65</v>
      </c>
      <c r="KI234" s="67">
        <f t="shared" si="3774"/>
        <v>3</v>
      </c>
      <c r="KJ234" s="430">
        <f t="shared" ref="KJ234" si="3836">KI234/KB234</f>
        <v>8.3263946711074107E-4</v>
      </c>
      <c r="KK234" s="67">
        <f t="shared" si="3776"/>
        <v>1</v>
      </c>
      <c r="KL234" s="425">
        <f t="shared" ref="KL234" si="3837">KK234/KD234</f>
        <v>2.8026905829596412E-4</v>
      </c>
      <c r="KM234" s="67">
        <f t="shared" si="3778"/>
        <v>1</v>
      </c>
      <c r="KN234" s="425">
        <f>KM234/KF234</f>
        <v>2.772387025228722E-4</v>
      </c>
    </row>
    <row r="235" spans="1:300" ht="19.5" thickBot="1" x14ac:dyDescent="0.3">
      <c r="A235" s="734"/>
      <c r="B235" s="436">
        <f t="shared" si="3779"/>
        <v>45776</v>
      </c>
      <c r="C235" s="10"/>
      <c r="D235" s="11"/>
      <c r="E235" s="61">
        <f t="shared" si="3780"/>
        <v>584</v>
      </c>
      <c r="F235" s="61">
        <f t="shared" si="3781"/>
        <v>49</v>
      </c>
      <c r="G235" s="11">
        <v>291</v>
      </c>
      <c r="H235" s="12">
        <f t="shared" si="3713"/>
        <v>0.53767123287671237</v>
      </c>
      <c r="I235" s="11">
        <v>23</v>
      </c>
      <c r="J235" s="12">
        <f t="shared" si="3714"/>
        <v>7.32484076433121E-2</v>
      </c>
      <c r="K235" s="13"/>
      <c r="L235" s="11"/>
      <c r="M235" s="25"/>
      <c r="N235" s="37"/>
      <c r="O235" s="10"/>
      <c r="P235" s="11"/>
      <c r="Q235" s="61">
        <f t="shared" si="3782"/>
        <v>588</v>
      </c>
      <c r="R235" s="61">
        <f t="shared" si="3783"/>
        <v>50</v>
      </c>
      <c r="S235" s="11">
        <v>285</v>
      </c>
      <c r="T235" s="12">
        <f t="shared" si="3715"/>
        <v>0.53061224489795922</v>
      </c>
      <c r="U235" s="11">
        <v>27</v>
      </c>
      <c r="V235" s="12">
        <f t="shared" si="3716"/>
        <v>8.6538461538461536E-2</v>
      </c>
      <c r="W235" s="13"/>
      <c r="X235" s="11"/>
      <c r="Y235" s="25"/>
      <c r="Z235" s="37"/>
      <c r="AA235" s="10">
        <v>1</v>
      </c>
      <c r="AB235" s="11"/>
      <c r="AC235" s="61">
        <f t="shared" si="3784"/>
        <v>584</v>
      </c>
      <c r="AD235" s="61">
        <f t="shared" si="3785"/>
        <v>50</v>
      </c>
      <c r="AE235" s="11">
        <v>290</v>
      </c>
      <c r="AF235" s="12">
        <f t="shared" si="3717"/>
        <v>0.5702054794520548</v>
      </c>
      <c r="AG235" s="11">
        <v>43</v>
      </c>
      <c r="AH235" s="12">
        <f t="shared" si="3718"/>
        <v>0.12912912912912913</v>
      </c>
      <c r="AI235" s="13"/>
      <c r="AJ235" s="11"/>
      <c r="AK235" s="25"/>
      <c r="AL235" s="37"/>
      <c r="AM235" s="10">
        <v>2</v>
      </c>
      <c r="AN235" s="11">
        <v>1</v>
      </c>
      <c r="AO235" s="61">
        <f t="shared" si="3786"/>
        <v>84</v>
      </c>
      <c r="AP235" s="61">
        <f t="shared" si="3787"/>
        <v>9</v>
      </c>
      <c r="AQ235" s="11">
        <v>31</v>
      </c>
      <c r="AR235" s="12">
        <f t="shared" si="3719"/>
        <v>0.44047619047619047</v>
      </c>
      <c r="AS235" s="11">
        <v>6</v>
      </c>
      <c r="AT235" s="12">
        <f t="shared" si="3720"/>
        <v>0.16216216216216217</v>
      </c>
      <c r="AU235" s="13"/>
      <c r="AV235" s="11"/>
      <c r="AW235" s="25"/>
      <c r="AX235" s="37"/>
      <c r="AY235" s="10"/>
      <c r="AZ235" s="11"/>
      <c r="BA235" s="61">
        <f t="shared" si="3788"/>
        <v>580</v>
      </c>
      <c r="BB235" s="61">
        <f t="shared" si="3789"/>
        <v>50</v>
      </c>
      <c r="BC235" s="11">
        <v>298</v>
      </c>
      <c r="BD235" s="12">
        <f t="shared" si="3721"/>
        <v>0.56206896551724139</v>
      </c>
      <c r="BE235" s="11">
        <v>28</v>
      </c>
      <c r="BF235" s="12">
        <f t="shared" si="3722"/>
        <v>8.5889570552147243E-2</v>
      </c>
      <c r="BG235" s="13"/>
      <c r="BH235" s="11"/>
      <c r="BI235" s="25"/>
      <c r="BJ235" s="37"/>
      <c r="BK235" s="10"/>
      <c r="BL235" s="11"/>
      <c r="BM235" s="61">
        <f t="shared" si="3790"/>
        <v>582</v>
      </c>
      <c r="BN235" s="61">
        <f t="shared" si="3791"/>
        <v>49</v>
      </c>
      <c r="BO235" s="11">
        <v>290</v>
      </c>
      <c r="BP235" s="12">
        <f t="shared" si="3723"/>
        <v>0.51546391752577314</v>
      </c>
      <c r="BQ235" s="11">
        <v>10</v>
      </c>
      <c r="BR235" s="12">
        <f t="shared" si="3724"/>
        <v>3.3333333333333333E-2</v>
      </c>
      <c r="BS235" s="13"/>
      <c r="BT235" s="11"/>
      <c r="BU235" s="25"/>
      <c r="BV235" s="37"/>
      <c r="BW235" s="10"/>
      <c r="BX235" s="11"/>
      <c r="BY235" s="61">
        <f t="shared" si="3792"/>
        <v>584</v>
      </c>
      <c r="BZ235" s="61">
        <f t="shared" si="3793"/>
        <v>49</v>
      </c>
      <c r="CA235" s="11">
        <v>298</v>
      </c>
      <c r="CB235" s="12">
        <f t="shared" si="3725"/>
        <v>0.56678082191780821</v>
      </c>
      <c r="CC235" s="11">
        <v>33</v>
      </c>
      <c r="CD235" s="12">
        <f t="shared" si="3726"/>
        <v>9.9697885196374625E-2</v>
      </c>
      <c r="CE235" s="13"/>
      <c r="CF235" s="11"/>
      <c r="CG235" s="25"/>
      <c r="CH235" s="37"/>
      <c r="CI235" s="10"/>
      <c r="CJ235" s="11"/>
      <c r="CK235" s="61">
        <f t="shared" si="3794"/>
        <v>561</v>
      </c>
      <c r="CL235" s="61">
        <f t="shared" si="3795"/>
        <v>43</v>
      </c>
      <c r="CM235" s="11">
        <v>281</v>
      </c>
      <c r="CN235" s="12">
        <f t="shared" si="3727"/>
        <v>0.54188948306595364</v>
      </c>
      <c r="CO235" s="11">
        <v>23</v>
      </c>
      <c r="CP235" s="12">
        <f t="shared" si="3728"/>
        <v>7.5657894736842105E-2</v>
      </c>
      <c r="CQ235" s="13"/>
      <c r="CR235" s="11"/>
      <c r="CS235" s="25"/>
      <c r="CT235" s="37"/>
      <c r="CU235" s="10"/>
      <c r="CV235" s="11"/>
      <c r="CW235" s="61">
        <f t="shared" si="3796"/>
        <v>562</v>
      </c>
      <c r="CX235" s="61">
        <f t="shared" si="3797"/>
        <v>44</v>
      </c>
      <c r="CY235" s="11">
        <v>284</v>
      </c>
      <c r="CZ235" s="12">
        <f t="shared" si="3729"/>
        <v>0.53380782918149461</v>
      </c>
      <c r="DA235" s="11">
        <v>16</v>
      </c>
      <c r="DB235" s="12">
        <f t="shared" si="3730"/>
        <v>5.3333333333333337E-2</v>
      </c>
      <c r="DC235" s="13"/>
      <c r="DD235" s="11"/>
      <c r="DE235" s="25"/>
      <c r="DF235" s="37"/>
      <c r="DG235" s="10"/>
      <c r="DH235" s="11"/>
      <c r="DI235" s="61">
        <f t="shared" si="3798"/>
        <v>577</v>
      </c>
      <c r="DJ235" s="61">
        <f t="shared" si="3799"/>
        <v>45</v>
      </c>
      <c r="DK235" s="11">
        <v>295</v>
      </c>
      <c r="DL235" s="12">
        <f t="shared" si="3731"/>
        <v>0.55805892547660307</v>
      </c>
      <c r="DM235" s="11">
        <v>27</v>
      </c>
      <c r="DN235" s="12">
        <f t="shared" si="3732"/>
        <v>8.3850931677018639E-2</v>
      </c>
      <c r="DO235" s="13"/>
      <c r="DP235" s="11"/>
      <c r="DQ235" s="25"/>
      <c r="DR235" s="37"/>
      <c r="DS235" s="10"/>
      <c r="DT235" s="11"/>
      <c r="DU235" s="61">
        <f t="shared" si="3800"/>
        <v>129</v>
      </c>
      <c r="DV235" s="61">
        <f t="shared" si="3801"/>
        <v>11</v>
      </c>
      <c r="DW235" s="11">
        <v>47</v>
      </c>
      <c r="DX235" s="12">
        <f t="shared" si="3733"/>
        <v>0.40310077519379844</v>
      </c>
      <c r="DY235" s="11">
        <v>5</v>
      </c>
      <c r="DZ235" s="12">
        <f t="shared" si="3734"/>
        <v>9.6153846153846159E-2</v>
      </c>
      <c r="EA235" s="13"/>
      <c r="EB235" s="11"/>
      <c r="EC235" s="25"/>
      <c r="ED235" s="37"/>
      <c r="EE235" s="10"/>
      <c r="EF235" s="11"/>
      <c r="EG235" s="61">
        <f t="shared" si="3802"/>
        <v>584</v>
      </c>
      <c r="EH235" s="61">
        <f t="shared" si="3803"/>
        <v>45</v>
      </c>
      <c r="EI235" s="11">
        <v>273</v>
      </c>
      <c r="EJ235" s="12">
        <f t="shared" si="3735"/>
        <v>0.5154109589041096</v>
      </c>
      <c r="EK235" s="11">
        <v>28</v>
      </c>
      <c r="EL235" s="12">
        <f t="shared" si="3736"/>
        <v>9.3023255813953487E-2</v>
      </c>
      <c r="EM235" s="13"/>
      <c r="EN235" s="11"/>
      <c r="EO235" s="25"/>
      <c r="EP235" s="37"/>
      <c r="EQ235" s="10"/>
      <c r="ER235" s="11"/>
      <c r="ES235" s="61">
        <f t="shared" si="3804"/>
        <v>573</v>
      </c>
      <c r="ET235" s="61">
        <f t="shared" si="3805"/>
        <v>44</v>
      </c>
      <c r="EU235" s="11">
        <v>284</v>
      </c>
      <c r="EV235" s="12">
        <f t="shared" si="3737"/>
        <v>0.52879581151832455</v>
      </c>
      <c r="EW235" s="11">
        <v>19</v>
      </c>
      <c r="EX235" s="12">
        <f t="shared" si="3738"/>
        <v>6.2706270627062702E-2</v>
      </c>
      <c r="EY235" s="13"/>
      <c r="EZ235" s="11"/>
      <c r="FA235" s="25"/>
      <c r="FB235" s="37"/>
      <c r="FC235" s="10"/>
      <c r="FD235" s="11"/>
      <c r="FE235" s="61">
        <f t="shared" si="3806"/>
        <v>564</v>
      </c>
      <c r="FF235" s="61">
        <f t="shared" si="3807"/>
        <v>44</v>
      </c>
      <c r="FG235" s="11">
        <v>318</v>
      </c>
      <c r="FH235" s="12">
        <f t="shared" si="3739"/>
        <v>0.60106382978723405</v>
      </c>
      <c r="FI235" s="11">
        <v>21</v>
      </c>
      <c r="FJ235" s="12">
        <f t="shared" si="3740"/>
        <v>6.1946902654867256E-2</v>
      </c>
      <c r="FK235" s="13"/>
      <c r="FL235" s="11"/>
      <c r="FM235" s="25"/>
      <c r="FN235" s="37"/>
      <c r="FO235" s="10">
        <v>1</v>
      </c>
      <c r="FP235" s="11"/>
      <c r="FQ235" s="61">
        <f t="shared" si="3808"/>
        <v>571</v>
      </c>
      <c r="FR235" s="61">
        <f t="shared" si="3809"/>
        <v>48</v>
      </c>
      <c r="FS235" s="11">
        <v>291</v>
      </c>
      <c r="FT235" s="12">
        <f t="shared" si="3741"/>
        <v>0.54991243432574433</v>
      </c>
      <c r="FU235" s="11">
        <v>23</v>
      </c>
      <c r="FV235" s="12">
        <f t="shared" si="3742"/>
        <v>7.32484076433121E-2</v>
      </c>
      <c r="FW235" s="13"/>
      <c r="FX235" s="11"/>
      <c r="FY235" s="25"/>
      <c r="FZ235" s="37"/>
      <c r="GA235" s="10"/>
      <c r="GB235" s="11"/>
      <c r="GC235" s="61">
        <f t="shared" si="3810"/>
        <v>582</v>
      </c>
      <c r="GD235" s="61">
        <f t="shared" si="3811"/>
        <v>48</v>
      </c>
      <c r="GE235" s="11">
        <v>300</v>
      </c>
      <c r="GF235" s="12">
        <f t="shared" si="3743"/>
        <v>0.54810996563573888</v>
      </c>
      <c r="GG235" s="11">
        <v>19</v>
      </c>
      <c r="GH235" s="12">
        <f t="shared" si="3744"/>
        <v>5.9561128526645767E-2</v>
      </c>
      <c r="GI235" s="13"/>
      <c r="GJ235" s="11"/>
      <c r="GK235" s="25"/>
      <c r="GL235" s="37"/>
      <c r="GM235" s="10"/>
      <c r="GN235" s="11"/>
      <c r="GO235" s="61">
        <f t="shared" si="3812"/>
        <v>590</v>
      </c>
      <c r="GP235" s="61">
        <f t="shared" si="3813"/>
        <v>49</v>
      </c>
      <c r="GQ235" s="11">
        <v>295</v>
      </c>
      <c r="GR235" s="12">
        <f t="shared" si="3745"/>
        <v>0.53898305084745768</v>
      </c>
      <c r="GS235" s="11">
        <v>23</v>
      </c>
      <c r="GT235" s="12">
        <f t="shared" si="3746"/>
        <v>7.2327044025157231E-2</v>
      </c>
      <c r="GU235" s="13"/>
      <c r="GV235" s="11"/>
      <c r="GW235" s="25"/>
      <c r="GX235" s="37"/>
      <c r="GY235" s="10">
        <v>1</v>
      </c>
      <c r="GZ235" s="11"/>
      <c r="HA235" s="61">
        <f t="shared" si="3814"/>
        <v>87</v>
      </c>
      <c r="HB235" s="61">
        <f t="shared" si="3815"/>
        <v>9</v>
      </c>
      <c r="HC235" s="11">
        <v>35</v>
      </c>
      <c r="HD235" s="12">
        <f t="shared" si="3747"/>
        <v>0.52873563218390807</v>
      </c>
      <c r="HE235" s="11">
        <v>11</v>
      </c>
      <c r="HF235" s="12">
        <f t="shared" si="3748"/>
        <v>0.2391304347826087</v>
      </c>
      <c r="HG235" s="13"/>
      <c r="HH235" s="11"/>
      <c r="HI235" s="25"/>
      <c r="HJ235" s="37"/>
      <c r="HK235" s="10"/>
      <c r="HL235" s="11"/>
      <c r="HM235" s="61">
        <f t="shared" si="3816"/>
        <v>593</v>
      </c>
      <c r="HN235" s="61">
        <f t="shared" si="3817"/>
        <v>50</v>
      </c>
      <c r="HO235" s="11">
        <v>312</v>
      </c>
      <c r="HP235" s="12">
        <f t="shared" si="3749"/>
        <v>0.56661045531197307</v>
      </c>
      <c r="HQ235" s="11">
        <v>24</v>
      </c>
      <c r="HR235" s="12">
        <f t="shared" si="3750"/>
        <v>7.1428571428571425E-2</v>
      </c>
      <c r="HS235" s="13"/>
      <c r="HT235" s="11"/>
      <c r="HU235" s="25"/>
      <c r="HV235" s="37"/>
      <c r="HW235" s="10"/>
      <c r="HX235" s="11"/>
      <c r="HY235" s="61">
        <f t="shared" si="3818"/>
        <v>588</v>
      </c>
      <c r="HZ235" s="61">
        <f t="shared" si="3819"/>
        <v>49</v>
      </c>
      <c r="IA235" s="11">
        <v>297</v>
      </c>
      <c r="IB235" s="12">
        <f t="shared" si="3751"/>
        <v>0.54591836734693877</v>
      </c>
      <c r="IC235" s="11">
        <v>24</v>
      </c>
      <c r="ID235" s="12">
        <f t="shared" si="3752"/>
        <v>7.476635514018691E-2</v>
      </c>
      <c r="IE235" s="13"/>
      <c r="IF235" s="11"/>
      <c r="IG235" s="25"/>
      <c r="IH235" s="37"/>
      <c r="II235" s="10"/>
      <c r="IJ235" s="11"/>
      <c r="IK235" s="61">
        <f t="shared" si="3820"/>
        <v>586</v>
      </c>
      <c r="IL235" s="61">
        <f t="shared" si="3821"/>
        <v>48</v>
      </c>
      <c r="IM235" s="11">
        <v>298</v>
      </c>
      <c r="IN235" s="12">
        <f t="shared" si="3753"/>
        <v>0.56655290102389078</v>
      </c>
      <c r="IO235" s="11">
        <v>34</v>
      </c>
      <c r="IP235" s="12">
        <f t="shared" si="3754"/>
        <v>0.10240963855421686</v>
      </c>
      <c r="IQ235" s="13"/>
      <c r="IR235" s="11"/>
      <c r="IS235" s="25"/>
      <c r="IT235" s="37"/>
      <c r="IU235" s="10"/>
      <c r="IV235" s="11"/>
      <c r="IW235" s="61">
        <f t="shared" si="3822"/>
        <v>0</v>
      </c>
      <c r="IX235" s="61">
        <f t="shared" si="3823"/>
        <v>0</v>
      </c>
      <c r="IY235" s="11"/>
      <c r="IZ235" s="12" t="e">
        <f t="shared" si="3755"/>
        <v>#DIV/0!</v>
      </c>
      <c r="JA235" s="11"/>
      <c r="JB235" s="12" t="e">
        <f t="shared" si="3756"/>
        <v>#DIV/0!</v>
      </c>
      <c r="JC235" s="13"/>
      <c r="JD235" s="11"/>
      <c r="JE235" s="25"/>
      <c r="JF235" s="37"/>
      <c r="JG235" s="10">
        <f t="shared" si="3757"/>
        <v>5</v>
      </c>
      <c r="JH235" s="14">
        <f t="shared" si="3758"/>
        <v>1</v>
      </c>
      <c r="JI235" s="373">
        <f t="shared" si="3759"/>
        <v>10733</v>
      </c>
      <c r="JJ235" s="11">
        <f t="shared" si="2847"/>
        <v>883</v>
      </c>
      <c r="JK235" s="11">
        <f t="shared" si="3760"/>
        <v>5860</v>
      </c>
      <c r="JL235" s="79">
        <f t="shared" si="3761"/>
        <v>0.54597968881021153</v>
      </c>
      <c r="JM235" s="15">
        <f t="shared" si="3762"/>
        <v>467</v>
      </c>
      <c r="JN235" s="12">
        <f t="shared" si="3763"/>
        <v>7.9692832764505117E-2</v>
      </c>
      <c r="JO235" s="16">
        <v>66.400000000000006</v>
      </c>
      <c r="JP235" s="17">
        <v>5633</v>
      </c>
      <c r="JQ235" s="16">
        <f t="shared" si="3380"/>
        <v>96.12627986348123</v>
      </c>
      <c r="JR235" s="16">
        <v>312</v>
      </c>
      <c r="JS235" s="369">
        <f t="shared" si="3155"/>
        <v>0.66809421841541761</v>
      </c>
      <c r="JT235" s="23"/>
      <c r="JU235" s="399"/>
      <c r="JV235" s="404">
        <f t="shared" si="3765"/>
        <v>0.54461795872838814</v>
      </c>
      <c r="JW235" s="401">
        <f t="shared" si="3766"/>
        <v>0.54112676056338027</v>
      </c>
      <c r="JX235" s="406">
        <f t="shared" si="3767"/>
        <v>0.55212677231025853</v>
      </c>
      <c r="JY235" s="743"/>
      <c r="JZ235" s="690"/>
      <c r="KA235" s="746"/>
      <c r="KB235" s="719"/>
      <c r="KC235" s="716"/>
      <c r="KD235" s="716"/>
      <c r="KE235" s="716"/>
      <c r="KF235" s="716"/>
      <c r="KG235" s="760"/>
      <c r="KH235" s="758"/>
      <c r="KI235" s="67">
        <f t="shared" si="3774"/>
        <v>3</v>
      </c>
      <c r="KJ235" s="430">
        <f t="shared" ref="KJ235" si="3838">KI235/KB234</f>
        <v>8.3263946711074107E-4</v>
      </c>
      <c r="KK235" s="67">
        <f t="shared" si="3776"/>
        <v>0</v>
      </c>
      <c r="KL235" s="425">
        <f t="shared" ref="KL235" si="3839">KK235/KD234</f>
        <v>0</v>
      </c>
      <c r="KM235" s="67">
        <f t="shared" si="3778"/>
        <v>2</v>
      </c>
      <c r="KN235" s="425">
        <f>KM235/KF234</f>
        <v>5.5447740504574439E-4</v>
      </c>
    </row>
    <row r="236" spans="1:300" ht="20.25" thickTop="1" thickBot="1" x14ac:dyDescent="0.3">
      <c r="A236" s="734"/>
      <c r="B236" s="436">
        <f t="shared" si="3779"/>
        <v>45777</v>
      </c>
      <c r="C236" s="10">
        <v>1</v>
      </c>
      <c r="D236" s="11"/>
      <c r="E236" s="61">
        <f t="shared" si="3780"/>
        <v>583</v>
      </c>
      <c r="F236" s="61">
        <f t="shared" si="3781"/>
        <v>49</v>
      </c>
      <c r="G236" s="11">
        <v>297</v>
      </c>
      <c r="H236" s="12">
        <f t="shared" si="3713"/>
        <v>0.54202401372212694</v>
      </c>
      <c r="I236" s="11">
        <v>19</v>
      </c>
      <c r="J236" s="12">
        <f t="shared" si="3714"/>
        <v>6.0126582278481014E-2</v>
      </c>
      <c r="K236" s="13"/>
      <c r="L236" s="11"/>
      <c r="M236" s="38"/>
      <c r="N236" s="39"/>
      <c r="O236" s="10"/>
      <c r="P236" s="11"/>
      <c r="Q236" s="61">
        <f t="shared" si="3782"/>
        <v>588</v>
      </c>
      <c r="R236" s="61">
        <f t="shared" si="3783"/>
        <v>50</v>
      </c>
      <c r="S236" s="11">
        <v>298</v>
      </c>
      <c r="T236" s="12">
        <f t="shared" si="3715"/>
        <v>0.55612244897959184</v>
      </c>
      <c r="U236" s="11">
        <v>29</v>
      </c>
      <c r="V236" s="12">
        <f t="shared" si="3716"/>
        <v>8.8685015290519878E-2</v>
      </c>
      <c r="W236" s="13"/>
      <c r="X236" s="11"/>
      <c r="Y236" s="38"/>
      <c r="Z236" s="39"/>
      <c r="AA236" s="10">
        <v>1</v>
      </c>
      <c r="AB236" s="11"/>
      <c r="AC236" s="61">
        <f t="shared" si="3784"/>
        <v>583</v>
      </c>
      <c r="AD236" s="61">
        <f t="shared" si="3785"/>
        <v>50</v>
      </c>
      <c r="AE236" s="11">
        <v>298</v>
      </c>
      <c r="AF236" s="12">
        <f t="shared" si="3717"/>
        <v>0.56603773584905659</v>
      </c>
      <c r="AG236" s="11">
        <v>32</v>
      </c>
      <c r="AH236" s="12">
        <f t="shared" si="3718"/>
        <v>9.696969696969697E-2</v>
      </c>
      <c r="AI236" s="13"/>
      <c r="AJ236" s="11"/>
      <c r="AK236" s="38"/>
      <c r="AL236" s="39"/>
      <c r="AM236" s="10">
        <v>1</v>
      </c>
      <c r="AN236" s="11"/>
      <c r="AO236" s="61">
        <f t="shared" si="3786"/>
        <v>83</v>
      </c>
      <c r="AP236" s="61">
        <f t="shared" si="3787"/>
        <v>9</v>
      </c>
      <c r="AQ236" s="11">
        <v>35</v>
      </c>
      <c r="AR236" s="12">
        <f t="shared" si="3719"/>
        <v>0.48192771084337349</v>
      </c>
      <c r="AS236" s="11">
        <v>5</v>
      </c>
      <c r="AT236" s="12">
        <f t="shared" si="3720"/>
        <v>0.125</v>
      </c>
      <c r="AU236" s="13"/>
      <c r="AV236" s="11"/>
      <c r="AW236" s="38"/>
      <c r="AX236" s="39"/>
      <c r="AY236" s="10"/>
      <c r="AZ236" s="11"/>
      <c r="BA236" s="61">
        <f t="shared" si="3788"/>
        <v>580</v>
      </c>
      <c r="BB236" s="61">
        <f t="shared" si="3789"/>
        <v>50</v>
      </c>
      <c r="BC236" s="11">
        <v>297</v>
      </c>
      <c r="BD236" s="12">
        <f t="shared" si="3721"/>
        <v>0.55344827586206902</v>
      </c>
      <c r="BE236" s="11">
        <v>24</v>
      </c>
      <c r="BF236" s="12">
        <f t="shared" si="3722"/>
        <v>7.476635514018691E-2</v>
      </c>
      <c r="BG236" s="13"/>
      <c r="BH236" s="11"/>
      <c r="BI236" s="38"/>
      <c r="BJ236" s="39"/>
      <c r="BK236" s="10"/>
      <c r="BL236" s="11"/>
      <c r="BM236" s="61">
        <f t="shared" si="3790"/>
        <v>582</v>
      </c>
      <c r="BN236" s="61">
        <f t="shared" si="3791"/>
        <v>49</v>
      </c>
      <c r="BO236" s="11">
        <v>296</v>
      </c>
      <c r="BP236" s="12">
        <f t="shared" si="3723"/>
        <v>0.54123711340206182</v>
      </c>
      <c r="BQ236" s="11">
        <v>19</v>
      </c>
      <c r="BR236" s="12">
        <f t="shared" si="3724"/>
        <v>6.0317460317460318E-2</v>
      </c>
      <c r="BS236" s="13"/>
      <c r="BT236" s="11"/>
      <c r="BU236" s="38"/>
      <c r="BV236" s="39"/>
      <c r="BW236" s="10"/>
      <c r="BX236" s="11"/>
      <c r="BY236" s="61">
        <f t="shared" si="3792"/>
        <v>584</v>
      </c>
      <c r="BZ236" s="61">
        <f t="shared" si="3793"/>
        <v>49</v>
      </c>
      <c r="CA236" s="11">
        <v>291</v>
      </c>
      <c r="CB236" s="12">
        <f t="shared" si="3725"/>
        <v>0.52910958904109584</v>
      </c>
      <c r="CC236" s="11">
        <v>18</v>
      </c>
      <c r="CD236" s="12">
        <f t="shared" si="3726"/>
        <v>5.8252427184466021E-2</v>
      </c>
      <c r="CE236" s="13"/>
      <c r="CF236" s="11"/>
      <c r="CG236" s="38"/>
      <c r="CH236" s="39"/>
      <c r="CI236" s="10"/>
      <c r="CJ236" s="11"/>
      <c r="CK236" s="61">
        <f t="shared" si="3794"/>
        <v>561</v>
      </c>
      <c r="CL236" s="61">
        <f t="shared" si="3795"/>
        <v>43</v>
      </c>
      <c r="CM236" s="11">
        <v>269</v>
      </c>
      <c r="CN236" s="12">
        <f t="shared" si="3727"/>
        <v>0.51693404634581108</v>
      </c>
      <c r="CO236" s="11">
        <v>21</v>
      </c>
      <c r="CP236" s="12">
        <f t="shared" si="3728"/>
        <v>7.2413793103448282E-2</v>
      </c>
      <c r="CQ236" s="13"/>
      <c r="CR236" s="11"/>
      <c r="CS236" s="38"/>
      <c r="CT236" s="39"/>
      <c r="CU236" s="10"/>
      <c r="CV236" s="11"/>
      <c r="CW236" s="61">
        <f t="shared" si="3796"/>
        <v>562</v>
      </c>
      <c r="CX236" s="61">
        <f t="shared" si="3797"/>
        <v>44</v>
      </c>
      <c r="CY236" s="11">
        <v>261</v>
      </c>
      <c r="CZ236" s="12">
        <f t="shared" si="3729"/>
        <v>0.50711743772241991</v>
      </c>
      <c r="DA236" s="11">
        <v>24</v>
      </c>
      <c r="DB236" s="12">
        <f t="shared" si="3730"/>
        <v>8.4210526315789472E-2</v>
      </c>
      <c r="DC236" s="13"/>
      <c r="DD236" s="11"/>
      <c r="DE236" s="38"/>
      <c r="DF236" s="39"/>
      <c r="DG236" s="10">
        <v>1</v>
      </c>
      <c r="DH236" s="11"/>
      <c r="DI236" s="61">
        <f t="shared" si="3798"/>
        <v>576</v>
      </c>
      <c r="DJ236" s="61">
        <f t="shared" si="3799"/>
        <v>45</v>
      </c>
      <c r="DK236" s="11">
        <v>268</v>
      </c>
      <c r="DL236" s="12">
        <f t="shared" si="3731"/>
        <v>0.50868055555555558</v>
      </c>
      <c r="DM236" s="11">
        <v>25</v>
      </c>
      <c r="DN236" s="12">
        <f t="shared" si="3732"/>
        <v>8.5324232081911269E-2</v>
      </c>
      <c r="DO236" s="13"/>
      <c r="DP236" s="11"/>
      <c r="DQ236" s="38"/>
      <c r="DR236" s="39"/>
      <c r="DS236" s="10"/>
      <c r="DT236" s="11"/>
      <c r="DU236" s="61">
        <f t="shared" si="3800"/>
        <v>129</v>
      </c>
      <c r="DV236" s="61">
        <f t="shared" si="3801"/>
        <v>11</v>
      </c>
      <c r="DW236" s="11">
        <v>49</v>
      </c>
      <c r="DX236" s="12">
        <f t="shared" si="3733"/>
        <v>0.41860465116279072</v>
      </c>
      <c r="DY236" s="11">
        <v>5</v>
      </c>
      <c r="DZ236" s="12">
        <f t="shared" si="3734"/>
        <v>9.2592592592592587E-2</v>
      </c>
      <c r="EA236" s="13"/>
      <c r="EB236" s="11"/>
      <c r="EC236" s="38"/>
      <c r="ED236" s="39"/>
      <c r="EE236" s="10"/>
      <c r="EF236" s="11"/>
      <c r="EG236" s="61">
        <f t="shared" si="3802"/>
        <v>584</v>
      </c>
      <c r="EH236" s="61">
        <f t="shared" si="3803"/>
        <v>45</v>
      </c>
      <c r="EI236" s="11">
        <v>296</v>
      </c>
      <c r="EJ236" s="12">
        <f t="shared" si="3735"/>
        <v>0.5547945205479452</v>
      </c>
      <c r="EK236" s="11">
        <v>28</v>
      </c>
      <c r="EL236" s="12">
        <f t="shared" si="3736"/>
        <v>8.6419753086419748E-2</v>
      </c>
      <c r="EM236" s="13"/>
      <c r="EN236" s="11"/>
      <c r="EO236" s="38"/>
      <c r="EP236" s="39"/>
      <c r="EQ236" s="10"/>
      <c r="ER236" s="11"/>
      <c r="ES236" s="61">
        <f t="shared" si="3804"/>
        <v>573</v>
      </c>
      <c r="ET236" s="61">
        <f t="shared" si="3805"/>
        <v>44</v>
      </c>
      <c r="EU236" s="11">
        <v>288</v>
      </c>
      <c r="EV236" s="12">
        <f t="shared" si="3737"/>
        <v>0.53054101221640493</v>
      </c>
      <c r="EW236" s="11">
        <v>16</v>
      </c>
      <c r="EX236" s="12">
        <f t="shared" si="3738"/>
        <v>5.2631578947368418E-2</v>
      </c>
      <c r="EY236" s="13"/>
      <c r="EZ236" s="11"/>
      <c r="FA236" s="38"/>
      <c r="FB236" s="39"/>
      <c r="FC236" s="10"/>
      <c r="FD236" s="11"/>
      <c r="FE236" s="61">
        <f t="shared" si="3806"/>
        <v>564</v>
      </c>
      <c r="FF236" s="61">
        <f t="shared" si="3807"/>
        <v>44</v>
      </c>
      <c r="FG236" s="11">
        <v>273</v>
      </c>
      <c r="FH236" s="12">
        <f t="shared" si="3739"/>
        <v>0.52659574468085102</v>
      </c>
      <c r="FI236" s="11">
        <v>24</v>
      </c>
      <c r="FJ236" s="12">
        <f t="shared" si="3740"/>
        <v>8.0808080808080815E-2</v>
      </c>
      <c r="FK236" s="13"/>
      <c r="FL236" s="11"/>
      <c r="FM236" s="38"/>
      <c r="FN236" s="39"/>
      <c r="FO236" s="10">
        <v>1</v>
      </c>
      <c r="FP236" s="11"/>
      <c r="FQ236" s="61">
        <f t="shared" si="3808"/>
        <v>570</v>
      </c>
      <c r="FR236" s="61">
        <f t="shared" si="3809"/>
        <v>48</v>
      </c>
      <c r="FS236" s="11">
        <v>260</v>
      </c>
      <c r="FT236" s="12">
        <f t="shared" si="3741"/>
        <v>0.512280701754386</v>
      </c>
      <c r="FU236" s="11">
        <v>32</v>
      </c>
      <c r="FV236" s="12">
        <f t="shared" si="3742"/>
        <v>0.1095890410958904</v>
      </c>
      <c r="FW236" s="13"/>
      <c r="FX236" s="11"/>
      <c r="FY236" s="38"/>
      <c r="FZ236" s="39"/>
      <c r="GA236" s="10">
        <v>1</v>
      </c>
      <c r="GB236" s="11"/>
      <c r="GC236" s="61">
        <f t="shared" si="3810"/>
        <v>581</v>
      </c>
      <c r="GD236" s="61">
        <f t="shared" si="3811"/>
        <v>48</v>
      </c>
      <c r="GE236" s="11">
        <v>311</v>
      </c>
      <c r="GF236" s="12">
        <f t="shared" si="3743"/>
        <v>0.55938037865748713</v>
      </c>
      <c r="GG236" s="11">
        <v>14</v>
      </c>
      <c r="GH236" s="12">
        <f t="shared" si="3744"/>
        <v>4.3076923076923075E-2</v>
      </c>
      <c r="GI236" s="13"/>
      <c r="GJ236" s="11"/>
      <c r="GK236" s="38"/>
      <c r="GL236" s="39"/>
      <c r="GM236" s="10">
        <v>2</v>
      </c>
      <c r="GN236" s="11"/>
      <c r="GO236" s="61">
        <f t="shared" si="3812"/>
        <v>588</v>
      </c>
      <c r="GP236" s="61">
        <f t="shared" si="3813"/>
        <v>49</v>
      </c>
      <c r="GQ236" s="11">
        <v>295</v>
      </c>
      <c r="GR236" s="12">
        <f t="shared" si="3745"/>
        <v>0.54081632653061229</v>
      </c>
      <c r="GS236" s="11">
        <v>23</v>
      </c>
      <c r="GT236" s="12">
        <f t="shared" si="3746"/>
        <v>7.2327044025157231E-2</v>
      </c>
      <c r="GU236" s="13"/>
      <c r="GV236" s="11"/>
      <c r="GW236" s="38"/>
      <c r="GX236" s="39"/>
      <c r="GY236" s="10"/>
      <c r="GZ236" s="11">
        <v>1</v>
      </c>
      <c r="HA236" s="61">
        <f t="shared" si="3814"/>
        <v>87</v>
      </c>
      <c r="HB236" s="61">
        <f t="shared" si="3815"/>
        <v>8</v>
      </c>
      <c r="HC236" s="11">
        <v>32</v>
      </c>
      <c r="HD236" s="12">
        <f t="shared" si="3747"/>
        <v>0.44827586206896552</v>
      </c>
      <c r="HE236" s="11">
        <v>7</v>
      </c>
      <c r="HF236" s="12">
        <f t="shared" si="3748"/>
        <v>0.17948717948717949</v>
      </c>
      <c r="HG236" s="13"/>
      <c r="HH236" s="11"/>
      <c r="HI236" s="38"/>
      <c r="HJ236" s="39"/>
      <c r="HK236" s="10"/>
      <c r="HL236" s="11"/>
      <c r="HM236" s="61">
        <f t="shared" si="3816"/>
        <v>593</v>
      </c>
      <c r="HN236" s="61">
        <f t="shared" si="3817"/>
        <v>50</v>
      </c>
      <c r="HO236" s="11">
        <v>275</v>
      </c>
      <c r="HP236" s="12">
        <f t="shared" si="3749"/>
        <v>0.51096121416526141</v>
      </c>
      <c r="HQ236" s="11">
        <v>28</v>
      </c>
      <c r="HR236" s="12">
        <f t="shared" si="3750"/>
        <v>9.2409240924092403E-2</v>
      </c>
      <c r="HS236" s="13"/>
      <c r="HT236" s="11"/>
      <c r="HU236" s="38"/>
      <c r="HV236" s="39"/>
      <c r="HW236" s="10"/>
      <c r="HX236" s="11"/>
      <c r="HY236" s="61">
        <f t="shared" si="3818"/>
        <v>588</v>
      </c>
      <c r="HZ236" s="61">
        <f t="shared" si="3819"/>
        <v>49</v>
      </c>
      <c r="IA236" s="11">
        <v>297</v>
      </c>
      <c r="IB236" s="12">
        <f t="shared" si="3751"/>
        <v>0.55272108843537415</v>
      </c>
      <c r="IC236" s="11">
        <v>28</v>
      </c>
      <c r="ID236" s="12">
        <f t="shared" si="3752"/>
        <v>8.615384615384615E-2</v>
      </c>
      <c r="IE236" s="13"/>
      <c r="IF236" s="11"/>
      <c r="IG236" s="38"/>
      <c r="IH236" s="39"/>
      <c r="II236" s="10"/>
      <c r="IJ236" s="11"/>
      <c r="IK236" s="61">
        <f t="shared" si="3820"/>
        <v>586</v>
      </c>
      <c r="IL236" s="61">
        <f t="shared" si="3821"/>
        <v>48</v>
      </c>
      <c r="IM236" s="11">
        <v>288</v>
      </c>
      <c r="IN236" s="12">
        <f t="shared" si="3753"/>
        <v>0.53924914675767921</v>
      </c>
      <c r="IO236" s="11">
        <v>28</v>
      </c>
      <c r="IP236" s="12">
        <f t="shared" si="3754"/>
        <v>8.8607594936708861E-2</v>
      </c>
      <c r="IQ236" s="13"/>
      <c r="IR236" s="11"/>
      <c r="IS236" s="38"/>
      <c r="IT236" s="39"/>
      <c r="IU236" s="10"/>
      <c r="IV236" s="11"/>
      <c r="IW236" s="61">
        <f t="shared" si="3822"/>
        <v>0</v>
      </c>
      <c r="IX236" s="61">
        <f t="shared" si="3823"/>
        <v>0</v>
      </c>
      <c r="IY236" s="11"/>
      <c r="IZ236" s="12" t="e">
        <f t="shared" si="3755"/>
        <v>#DIV/0!</v>
      </c>
      <c r="JA236" s="11"/>
      <c r="JB236" s="12" t="e">
        <f t="shared" si="3756"/>
        <v>#DIV/0!</v>
      </c>
      <c r="JC236" s="13"/>
      <c r="JD236" s="11"/>
      <c r="JE236" s="38"/>
      <c r="JF236" s="39"/>
      <c r="JG236" s="10">
        <f t="shared" si="3757"/>
        <v>8</v>
      </c>
      <c r="JH236" s="14">
        <f t="shared" si="3758"/>
        <v>1</v>
      </c>
      <c r="JI236" s="373">
        <f t="shared" si="3759"/>
        <v>10725</v>
      </c>
      <c r="JJ236" s="11">
        <f t="shared" si="2847"/>
        <v>882</v>
      </c>
      <c r="JK236" s="11">
        <f t="shared" si="3760"/>
        <v>5723</v>
      </c>
      <c r="JL236" s="79">
        <f t="shared" si="3761"/>
        <v>0.53361305361305367</v>
      </c>
      <c r="JM236" s="15">
        <f t="shared" si="3762"/>
        <v>449</v>
      </c>
      <c r="JN236" s="12">
        <f t="shared" si="3763"/>
        <v>7.8455355582736322E-2</v>
      </c>
      <c r="JO236" s="16">
        <v>66.099999999999994</v>
      </c>
      <c r="JP236" s="17">
        <v>5455</v>
      </c>
      <c r="JQ236" s="16">
        <f t="shared" si="3380"/>
        <v>95.31714135942687</v>
      </c>
      <c r="JR236" s="16">
        <v>263</v>
      </c>
      <c r="JS236" s="369">
        <f t="shared" si="3155"/>
        <v>0.58574610244988867</v>
      </c>
      <c r="JT236" s="23"/>
      <c r="JU236" s="399"/>
      <c r="JV236" s="404">
        <f t="shared" si="3765"/>
        <v>0.54646943901758305</v>
      </c>
      <c r="JW236" s="401">
        <f t="shared" si="3766"/>
        <v>0.52042828965905885</v>
      </c>
      <c r="JX236" s="406">
        <f t="shared" si="3767"/>
        <v>0.53381575285276928</v>
      </c>
      <c r="JY236" s="743"/>
      <c r="JZ236" s="690"/>
      <c r="KA236" s="746"/>
      <c r="KB236" s="718">
        <f t="shared" ref="KB236" si="3840">KB227+KB232</f>
        <v>362</v>
      </c>
      <c r="KC236" s="763">
        <f t="shared" ref="KC236" si="3841">KB236/$KB$10</f>
        <v>9.1761723700887199E-2</v>
      </c>
      <c r="KD236" s="714">
        <f t="shared" ref="KD236" si="3842">KD227+KD232</f>
        <v>393</v>
      </c>
      <c r="KE236" s="763">
        <f t="shared" ref="KE236" si="3843">KD236/$KD$10</f>
        <v>9.9695585996955854E-2</v>
      </c>
      <c r="KF236" s="714">
        <f t="shared" ref="KF236" si="3844">KF227+KF232</f>
        <v>354</v>
      </c>
      <c r="KG236" s="770">
        <f t="shared" ref="KG236" si="3845">KF236/$KF$10</f>
        <v>8.9688370914618704E-2</v>
      </c>
      <c r="KH236" s="761" t="s">
        <v>144</v>
      </c>
      <c r="KI236" s="304">
        <f t="shared" si="3774"/>
        <v>3</v>
      </c>
      <c r="KJ236" s="431">
        <f t="shared" ref="KJ236" si="3846">KI236/KB234</f>
        <v>8.3263946711074107E-4</v>
      </c>
      <c r="KK236" s="304">
        <f t="shared" si="3776"/>
        <v>1</v>
      </c>
      <c r="KL236" s="422">
        <f t="shared" ref="KL236" si="3847">KK236/KD234</f>
        <v>2.8026905829596412E-4</v>
      </c>
      <c r="KM236" s="304">
        <f t="shared" si="3778"/>
        <v>4</v>
      </c>
      <c r="KN236" s="422">
        <f>KM236/KF234</f>
        <v>1.1089548100914888E-3</v>
      </c>
    </row>
    <row r="237" spans="1:300" ht="19.5" thickBot="1" x14ac:dyDescent="0.3">
      <c r="A237" s="734"/>
      <c r="B237" s="437"/>
      <c r="C237" s="26">
        <f>SUM(C230:C236)</f>
        <v>3</v>
      </c>
      <c r="D237" s="27">
        <f>SUM(D230:D236)</f>
        <v>0</v>
      </c>
      <c r="E237" s="27"/>
      <c r="F237" s="27"/>
      <c r="G237" s="27">
        <f>SUM(G230:G236)</f>
        <v>2156</v>
      </c>
      <c r="H237" s="28">
        <f>((G237+I237)/7)/E236</f>
        <v>0.57191864739034548</v>
      </c>
      <c r="I237" s="27">
        <f>SUM(I230:I236)</f>
        <v>178</v>
      </c>
      <c r="J237" s="28">
        <f>(I237/(I237+G237))</f>
        <v>7.6263924592973431E-2</v>
      </c>
      <c r="K237" s="27"/>
      <c r="L237" s="27"/>
      <c r="M237" s="29" t="e">
        <f>M235/M234*100-100</f>
        <v>#DIV/0!</v>
      </c>
      <c r="N237" s="60" t="e">
        <f>N235/N234*100-100</f>
        <v>#DIV/0!</v>
      </c>
      <c r="O237" s="26">
        <f>SUM(O230:O236)</f>
        <v>0</v>
      </c>
      <c r="P237" s="27">
        <f>SUM(P230:P236)</f>
        <v>0</v>
      </c>
      <c r="Q237" s="27"/>
      <c r="R237" s="27"/>
      <c r="S237" s="27">
        <f>SUM(S230:S236)</f>
        <v>2094</v>
      </c>
      <c r="T237" s="28">
        <f>((S237+U237)/7)/Q236</f>
        <v>0.54980563654033043</v>
      </c>
      <c r="U237" s="27">
        <f>SUM(U230:U236)</f>
        <v>169</v>
      </c>
      <c r="V237" s="28">
        <f>(U237/(U237+S237))</f>
        <v>7.4679628811312418E-2</v>
      </c>
      <c r="W237" s="27"/>
      <c r="X237" s="27"/>
      <c r="Y237" s="29" t="e">
        <f>Y235/Y234*100-100</f>
        <v>#DIV/0!</v>
      </c>
      <c r="Z237" s="60" t="e">
        <f>Z235/Z234*100-100</f>
        <v>#DIV/0!</v>
      </c>
      <c r="AA237" s="26">
        <f>SUM(AA230:AA236)</f>
        <v>3</v>
      </c>
      <c r="AB237" s="27">
        <f>SUM(AB230:AB236)</f>
        <v>0</v>
      </c>
      <c r="AC237" s="27"/>
      <c r="AD237" s="27"/>
      <c r="AE237" s="27">
        <f>SUM(AE230:AE236)</f>
        <v>2115</v>
      </c>
      <c r="AF237" s="28">
        <f>((AE237+AG237)/7)/AC236</f>
        <v>0.58123009066405285</v>
      </c>
      <c r="AG237" s="27">
        <f>SUM(AG230:AG236)</f>
        <v>257</v>
      </c>
      <c r="AH237" s="28">
        <f>(AG237/(AG237+AE237))</f>
        <v>0.10834738617200675</v>
      </c>
      <c r="AI237" s="27"/>
      <c r="AJ237" s="27"/>
      <c r="AK237" s="29" t="e">
        <f>AK235/AK234*100-100</f>
        <v>#DIV/0!</v>
      </c>
      <c r="AL237" s="60" t="e">
        <f>AL235/AL234*100-100</f>
        <v>#DIV/0!</v>
      </c>
      <c r="AM237" s="26">
        <f>SUM(AM230:AM236)</f>
        <v>10</v>
      </c>
      <c r="AN237" s="27">
        <f>SUM(AN230:AN236)</f>
        <v>1</v>
      </c>
      <c r="AO237" s="27"/>
      <c r="AP237" s="27"/>
      <c r="AQ237" s="27">
        <f>SUM(AQ230:AQ236)</f>
        <v>276</v>
      </c>
      <c r="AR237" s="28">
        <f>((AQ237+AS237)/7)/AO236</f>
        <v>0.54905335628227192</v>
      </c>
      <c r="AS237" s="27">
        <f>SUM(AS230:AS236)</f>
        <v>43</v>
      </c>
      <c r="AT237" s="28">
        <f>(AS237/(AS237+AQ237))</f>
        <v>0.13479623824451412</v>
      </c>
      <c r="AU237" s="27"/>
      <c r="AV237" s="27"/>
      <c r="AW237" s="29" t="e">
        <f>AW235/AW234*100-100</f>
        <v>#DIV/0!</v>
      </c>
      <c r="AX237" s="60" t="e">
        <f>AX235/AX234*100-100</f>
        <v>#DIV/0!</v>
      </c>
      <c r="AY237" s="26">
        <f>SUM(AY230:AY236)</f>
        <v>0</v>
      </c>
      <c r="AZ237" s="27">
        <f>SUM(AZ230:AZ236)</f>
        <v>0</v>
      </c>
      <c r="BA237" s="27"/>
      <c r="BB237" s="27"/>
      <c r="BC237" s="27">
        <f>SUM(BC230:BC236)</f>
        <v>2181</v>
      </c>
      <c r="BD237" s="28">
        <f>((BC237+BE237)/7)/BA236</f>
        <v>0.5830049261083744</v>
      </c>
      <c r="BE237" s="27">
        <f>SUM(BE230:BE236)</f>
        <v>186</v>
      </c>
      <c r="BF237" s="28">
        <f>(BE237/(BE237+BC237))</f>
        <v>7.8580481622306714E-2</v>
      </c>
      <c r="BG237" s="27"/>
      <c r="BH237" s="27"/>
      <c r="BI237" s="29" t="e">
        <f>BI235/BI234*100-100</f>
        <v>#DIV/0!</v>
      </c>
      <c r="BJ237" s="60" t="e">
        <f>BJ235/BJ234*100-100</f>
        <v>#DIV/0!</v>
      </c>
      <c r="BK237" s="26">
        <f>SUM(BK230:BK236)</f>
        <v>4</v>
      </c>
      <c r="BL237" s="27">
        <f>SUM(BL230:BL236)</f>
        <v>0</v>
      </c>
      <c r="BM237" s="27"/>
      <c r="BN237" s="27"/>
      <c r="BO237" s="27">
        <f>SUM(BO230:BO236)</f>
        <v>2157</v>
      </c>
      <c r="BP237" s="28">
        <f>((BO237+BQ237)/7)/BM236</f>
        <v>0.55940108001963673</v>
      </c>
      <c r="BQ237" s="27">
        <f>SUM(BQ230:BQ236)</f>
        <v>122</v>
      </c>
      <c r="BR237" s="28">
        <f>(BQ237/(BQ237+BO237))</f>
        <v>5.3532250987275119E-2</v>
      </c>
      <c r="BS237" s="27"/>
      <c r="BT237" s="27"/>
      <c r="BU237" s="29" t="e">
        <f>BU235/BU234*100-100</f>
        <v>#DIV/0!</v>
      </c>
      <c r="BV237" s="60" t="e">
        <f>BV235/BV234*100-100</f>
        <v>#DIV/0!</v>
      </c>
      <c r="BW237" s="26">
        <f>SUM(BW230:BW236)</f>
        <v>0</v>
      </c>
      <c r="BX237" s="27">
        <f>SUM(BX230:BX236)</f>
        <v>0</v>
      </c>
      <c r="BY237" s="27"/>
      <c r="BZ237" s="27"/>
      <c r="CA237" s="27">
        <f>SUM(CA230:CA236)</f>
        <v>1992</v>
      </c>
      <c r="CB237" s="28">
        <f>((CA237+CC237)/7)/BY236</f>
        <v>0.53375733855185914</v>
      </c>
      <c r="CC237" s="27">
        <f>SUM(CC230:CC236)</f>
        <v>190</v>
      </c>
      <c r="CD237" s="28">
        <f>(CC237/(CC237+CA237))</f>
        <v>8.707607699358387E-2</v>
      </c>
      <c r="CE237" s="27"/>
      <c r="CF237" s="27"/>
      <c r="CG237" s="29" t="e">
        <f>CG235/CG234*100-100</f>
        <v>#DIV/0!</v>
      </c>
      <c r="CH237" s="60" t="e">
        <f>CH235/CH234*100-100</f>
        <v>#DIV/0!</v>
      </c>
      <c r="CI237" s="26">
        <f>SUM(CI230:CI236)</f>
        <v>3</v>
      </c>
      <c r="CJ237" s="27">
        <f>SUM(CJ230:CJ236)</f>
        <v>0</v>
      </c>
      <c r="CK237" s="27"/>
      <c r="CL237" s="27"/>
      <c r="CM237" s="27">
        <f>SUM(CM230:CM236)</f>
        <v>1992</v>
      </c>
      <c r="CN237" s="28">
        <f>((CM237+CO237)/7)/CK236</f>
        <v>0.55156608097784576</v>
      </c>
      <c r="CO237" s="27">
        <f>SUM(CO230:CO236)</f>
        <v>174</v>
      </c>
      <c r="CP237" s="28">
        <f>(CO237/(CO237+CM237))</f>
        <v>8.0332409972299165E-2</v>
      </c>
      <c r="CQ237" s="27"/>
      <c r="CR237" s="27"/>
      <c r="CS237" s="29" t="e">
        <f>CS235/CS234*100-100</f>
        <v>#DIV/0!</v>
      </c>
      <c r="CT237" s="60" t="e">
        <f>CT235/CT234*100-100</f>
        <v>#DIV/0!</v>
      </c>
      <c r="CU237" s="26">
        <f>SUM(CU230:CU236)</f>
        <v>2</v>
      </c>
      <c r="CV237" s="27">
        <f>SUM(CV230:CV236)</f>
        <v>0</v>
      </c>
      <c r="CW237" s="27"/>
      <c r="CX237" s="27"/>
      <c r="CY237" s="27">
        <f>SUM(CY230:CY236)</f>
        <v>1932</v>
      </c>
      <c r="CZ237" s="28">
        <f>((CY237+DA237)/7)/CW236</f>
        <v>0.53558718861209964</v>
      </c>
      <c r="DA237" s="27">
        <f>SUM(DA230:DA236)</f>
        <v>175</v>
      </c>
      <c r="DB237" s="28">
        <f>(DA237/(DA237+CY237))</f>
        <v>8.3056478405315617E-2</v>
      </c>
      <c r="DC237" s="27"/>
      <c r="DD237" s="27"/>
      <c r="DE237" s="29" t="e">
        <f>DE235/DE234*100-100</f>
        <v>#DIV/0!</v>
      </c>
      <c r="DF237" s="60" t="e">
        <f>DF235/DF234*100-100</f>
        <v>#DIV/0!</v>
      </c>
      <c r="DG237" s="26">
        <f>SUM(DG230:DG236)</f>
        <v>5</v>
      </c>
      <c r="DH237" s="27">
        <f>SUM(DH230:DH236)</f>
        <v>0</v>
      </c>
      <c r="DI237" s="27"/>
      <c r="DJ237" s="27"/>
      <c r="DK237" s="27">
        <f>SUM(DK230:DK236)</f>
        <v>1976</v>
      </c>
      <c r="DL237" s="28">
        <f>((DK237+DM237)/7)/DI236</f>
        <v>0.54439484126984128</v>
      </c>
      <c r="DM237" s="27">
        <f>SUM(DM230:DM236)</f>
        <v>219</v>
      </c>
      <c r="DN237" s="28">
        <f>(DM237/(DM237+DK237))</f>
        <v>9.9772209567198178E-2</v>
      </c>
      <c r="DO237" s="27"/>
      <c r="DP237" s="27"/>
      <c r="DQ237" s="29" t="e">
        <f>DQ235/DQ234*100-100</f>
        <v>#DIV/0!</v>
      </c>
      <c r="DR237" s="60" t="e">
        <f>DR235/DR234*100-100</f>
        <v>#DIV/0!</v>
      </c>
      <c r="DS237" s="26">
        <f>SUM(DS230:DS236)</f>
        <v>3</v>
      </c>
      <c r="DT237" s="27">
        <f>SUM(DT230:DT236)</f>
        <v>0</v>
      </c>
      <c r="DU237" s="27"/>
      <c r="DV237" s="27"/>
      <c r="DW237" s="27">
        <f>SUM(DW230:DW236)</f>
        <v>349</v>
      </c>
      <c r="DX237" s="28">
        <f>((DW237+DY237)/7)/DU236</f>
        <v>0.44407530454042082</v>
      </c>
      <c r="DY237" s="27">
        <f>SUM(DY230:DY236)</f>
        <v>52</v>
      </c>
      <c r="DZ237" s="28">
        <f>(DY237/(DY237+DW237))</f>
        <v>0.12967581047381546</v>
      </c>
      <c r="EA237" s="27"/>
      <c r="EB237" s="27"/>
      <c r="EC237" s="29" t="e">
        <f>EC235/EC234*100-100</f>
        <v>#DIV/0!</v>
      </c>
      <c r="ED237" s="60" t="e">
        <f>ED235/ED234*100-100</f>
        <v>#DIV/0!</v>
      </c>
      <c r="EE237" s="26">
        <f>SUM(EE230:EE236)</f>
        <v>2</v>
      </c>
      <c r="EF237" s="27">
        <f>SUM(EF230:EF236)</f>
        <v>0</v>
      </c>
      <c r="EG237" s="27"/>
      <c r="EH237" s="27"/>
      <c r="EI237" s="27">
        <f>SUM(EI230:EI236)</f>
        <v>2025</v>
      </c>
      <c r="EJ237" s="28">
        <f>((EI237+EK237)/7)/EG236</f>
        <v>0.5440313111545988</v>
      </c>
      <c r="EK237" s="27">
        <f>SUM(EK230:EK236)</f>
        <v>199</v>
      </c>
      <c r="EL237" s="28">
        <f>(EK237/(EK237+EI237))</f>
        <v>8.9478417266187049E-2</v>
      </c>
      <c r="EM237" s="27"/>
      <c r="EN237" s="27"/>
      <c r="EO237" s="29" t="e">
        <f>EO235/EO234*100-100</f>
        <v>#DIV/0!</v>
      </c>
      <c r="EP237" s="60" t="e">
        <f>EP235/EP234*100-100</f>
        <v>#DIV/0!</v>
      </c>
      <c r="EQ237" s="26">
        <f>SUM(EQ230:EQ236)</f>
        <v>0</v>
      </c>
      <c r="ER237" s="27">
        <f>SUM(ER230:ER236)</f>
        <v>0</v>
      </c>
      <c r="ES237" s="27"/>
      <c r="ET237" s="27"/>
      <c r="EU237" s="27">
        <f>SUM(EU230:EU236)</f>
        <v>2080</v>
      </c>
      <c r="EV237" s="28">
        <f>((EU237+EW237)/7)/ES236</f>
        <v>0.55123410620792812</v>
      </c>
      <c r="EW237" s="27">
        <f>SUM(EW230:EW236)</f>
        <v>131</v>
      </c>
      <c r="EX237" s="28">
        <f>(EW237/(EW237+EU237))</f>
        <v>5.9249208502939847E-2</v>
      </c>
      <c r="EY237" s="27"/>
      <c r="EZ237" s="27"/>
      <c r="FA237" s="29" t="e">
        <f>FA235/FA234*100-100</f>
        <v>#DIV/0!</v>
      </c>
      <c r="FB237" s="60" t="e">
        <f>FB235/FB234*100-100</f>
        <v>#DIV/0!</v>
      </c>
      <c r="FC237" s="26">
        <f>SUM(FC230:FC236)</f>
        <v>4</v>
      </c>
      <c r="FD237" s="27">
        <f>SUM(FD230:FD236)</f>
        <v>0</v>
      </c>
      <c r="FE237" s="27"/>
      <c r="FF237" s="27"/>
      <c r="FG237" s="27">
        <f>SUM(FG230:FG236)</f>
        <v>2085</v>
      </c>
      <c r="FH237" s="28">
        <f>((FG237+FI237)/7)/FE236</f>
        <v>0.57269503546099287</v>
      </c>
      <c r="FI237" s="27">
        <f>SUM(FI230:FI236)</f>
        <v>176</v>
      </c>
      <c r="FJ237" s="28">
        <f>(FI237/(FI237+FG237))</f>
        <v>7.7841662980981871E-2</v>
      </c>
      <c r="FK237" s="27"/>
      <c r="FL237" s="27"/>
      <c r="FM237" s="29" t="e">
        <f>FM235/FM234*100-100</f>
        <v>#DIV/0!</v>
      </c>
      <c r="FN237" s="60" t="e">
        <f>FN235/FN234*100-100</f>
        <v>#DIV/0!</v>
      </c>
      <c r="FO237" s="26">
        <f>SUM(FO230:FO236)</f>
        <v>4</v>
      </c>
      <c r="FP237" s="27">
        <f>SUM(FP230:FP236)</f>
        <v>0</v>
      </c>
      <c r="FQ237" s="27"/>
      <c r="FR237" s="27"/>
      <c r="FS237" s="27">
        <f>SUM(FS230:FS236)</f>
        <v>1882</v>
      </c>
      <c r="FT237" s="28">
        <f>((FS237+FU237)/7)/FQ236</f>
        <v>0.51328320802005012</v>
      </c>
      <c r="FU237" s="27">
        <f>SUM(FU230:FU236)</f>
        <v>166</v>
      </c>
      <c r="FV237" s="28">
        <f>(FU237/(FU237+FS237))</f>
        <v>8.10546875E-2</v>
      </c>
      <c r="FW237" s="27"/>
      <c r="FX237" s="27"/>
      <c r="FY237" s="29" t="e">
        <f>FY235/FY234*100-100</f>
        <v>#DIV/0!</v>
      </c>
      <c r="FZ237" s="60" t="e">
        <f>FZ235/FZ234*100-100</f>
        <v>#DIV/0!</v>
      </c>
      <c r="GA237" s="26">
        <f>SUM(GA230:GA236)</f>
        <v>2</v>
      </c>
      <c r="GB237" s="27">
        <f>SUM(GB230:GB236)</f>
        <v>0</v>
      </c>
      <c r="GC237" s="27"/>
      <c r="GD237" s="27"/>
      <c r="GE237" s="27">
        <f>SUM(GE230:GE236)</f>
        <v>2175</v>
      </c>
      <c r="GF237" s="28">
        <f>((GE237+GG237)/7)/GC236</f>
        <v>0.56601917875583962</v>
      </c>
      <c r="GG237" s="27">
        <f>SUM(GG230:GG236)</f>
        <v>127</v>
      </c>
      <c r="GH237" s="28">
        <f>(GG237/(GG237+GE237))</f>
        <v>5.5169417897480449E-2</v>
      </c>
      <c r="GI237" s="27"/>
      <c r="GJ237" s="27"/>
      <c r="GK237" s="29" t="e">
        <f>GK235/GK234*100-100</f>
        <v>#DIV/0!</v>
      </c>
      <c r="GL237" s="60" t="e">
        <f>GL235/GL234*100-100</f>
        <v>#DIV/0!</v>
      </c>
      <c r="GM237" s="26">
        <f>SUM(GM230:GM236)</f>
        <v>4</v>
      </c>
      <c r="GN237" s="27">
        <f>SUM(GN230:GN236)</f>
        <v>0</v>
      </c>
      <c r="GO237" s="27"/>
      <c r="GP237" s="27"/>
      <c r="GQ237" s="27">
        <f>SUM(GQ230:GQ236)</f>
        <v>2153</v>
      </c>
      <c r="GR237" s="28">
        <f>((GQ237+GS237)/7)/GO236</f>
        <v>0.56025267249757049</v>
      </c>
      <c r="GS237" s="27">
        <f>SUM(GS230:GS236)</f>
        <v>153</v>
      </c>
      <c r="GT237" s="28">
        <f>(GS237/(GS237+GQ237))</f>
        <v>6.6348655680832605E-2</v>
      </c>
      <c r="GU237" s="27"/>
      <c r="GV237" s="27"/>
      <c r="GW237" s="29" t="e">
        <f>GW235/GW234*100-100</f>
        <v>#DIV/0!</v>
      </c>
      <c r="GX237" s="60" t="e">
        <f>GX235/GX234*100-100</f>
        <v>#DIV/0!</v>
      </c>
      <c r="GY237" s="26">
        <f>SUM(GY230:GY236)</f>
        <v>1</v>
      </c>
      <c r="GZ237" s="27">
        <f>SUM(GZ230:GZ236)</f>
        <v>1</v>
      </c>
      <c r="HA237" s="27"/>
      <c r="HB237" s="27"/>
      <c r="HC237" s="27">
        <f>SUM(HC230:HC236)</f>
        <v>234</v>
      </c>
      <c r="HD237" s="28">
        <f>((HC237+HE237)/7)/HA236</f>
        <v>0.5041050903119868</v>
      </c>
      <c r="HE237" s="27">
        <f>SUM(HE230:HE236)</f>
        <v>73</v>
      </c>
      <c r="HF237" s="28">
        <f>(HE237/(HE237+HC237))</f>
        <v>0.23778501628664495</v>
      </c>
      <c r="HG237" s="27"/>
      <c r="HH237" s="27"/>
      <c r="HI237" s="29" t="e">
        <f>HI235/HI234*100-100</f>
        <v>#DIV/0!</v>
      </c>
      <c r="HJ237" s="60" t="e">
        <f>HJ235/HJ234*100-100</f>
        <v>#DIV/0!</v>
      </c>
      <c r="HK237" s="26">
        <f>SUM(HK230:HK236)</f>
        <v>1</v>
      </c>
      <c r="HL237" s="27">
        <f>SUM(HL230:HL236)</f>
        <v>0</v>
      </c>
      <c r="HM237" s="27"/>
      <c r="HN237" s="27"/>
      <c r="HO237" s="27">
        <f>SUM(HO230:HO236)</f>
        <v>2142</v>
      </c>
      <c r="HP237" s="28">
        <f>((HO237+HQ237)/7)/HM236</f>
        <v>0.55456516502047692</v>
      </c>
      <c r="HQ237" s="27">
        <f>SUM(HQ230:HQ236)</f>
        <v>160</v>
      </c>
      <c r="HR237" s="28">
        <f>(HQ237/(HQ237+HO237))</f>
        <v>6.9504778453518684E-2</v>
      </c>
      <c r="HS237" s="27"/>
      <c r="HT237" s="27"/>
      <c r="HU237" s="29" t="e">
        <f>HU235/HU234*100-100</f>
        <v>#DIV/0!</v>
      </c>
      <c r="HV237" s="60" t="e">
        <f>HV235/HV234*100-100</f>
        <v>#DIV/0!</v>
      </c>
      <c r="HW237" s="26">
        <f>SUM(HW230:HW236)</f>
        <v>1</v>
      </c>
      <c r="HX237" s="27">
        <f>SUM(HX230:HX236)</f>
        <v>0</v>
      </c>
      <c r="HY237" s="27"/>
      <c r="HZ237" s="27"/>
      <c r="IA237" s="27">
        <f>SUM(IA230:IA236)</f>
        <v>2083</v>
      </c>
      <c r="IB237" s="28">
        <f>((IA237+IC237)/7)/HY236</f>
        <v>0.54810495626822153</v>
      </c>
      <c r="IC237" s="27">
        <f>SUM(IC230:IC236)</f>
        <v>173</v>
      </c>
      <c r="ID237" s="28">
        <f>(IC237/(IC237+IA237))</f>
        <v>7.6684397163120574E-2</v>
      </c>
      <c r="IE237" s="27"/>
      <c r="IF237" s="27"/>
      <c r="IG237" s="29" t="e">
        <f>IG235/IG234*100-100</f>
        <v>#DIV/0!</v>
      </c>
      <c r="IH237" s="60" t="e">
        <f>IH235/IH234*100-100</f>
        <v>#DIV/0!</v>
      </c>
      <c r="II237" s="26">
        <f>SUM(II230:II236)</f>
        <v>1</v>
      </c>
      <c r="IJ237" s="27">
        <f>SUM(IJ230:IJ236)</f>
        <v>0</v>
      </c>
      <c r="IK237" s="27"/>
      <c r="IL237" s="27"/>
      <c r="IM237" s="27">
        <f>SUM(IM230:IM236)</f>
        <v>2131</v>
      </c>
      <c r="IN237" s="28">
        <f>((IM237+IO237)/7)/IK236</f>
        <v>0.56899073622623109</v>
      </c>
      <c r="IO237" s="27">
        <f>SUM(IO230:IO236)</f>
        <v>203</v>
      </c>
      <c r="IP237" s="28">
        <f>(IO237/(IO237+IM237))</f>
        <v>8.6975149957155093E-2</v>
      </c>
      <c r="IQ237" s="27"/>
      <c r="IR237" s="27"/>
      <c r="IS237" s="29" t="e">
        <f>IS235/IS234*100-100</f>
        <v>#DIV/0!</v>
      </c>
      <c r="IT237" s="60" t="e">
        <f>IT235/IT234*100-100</f>
        <v>#DIV/0!</v>
      </c>
      <c r="IU237" s="26">
        <f>SUM(IU230:IU236)</f>
        <v>0</v>
      </c>
      <c r="IV237" s="27">
        <f>SUM(IV230:IV236)</f>
        <v>0</v>
      </c>
      <c r="IW237" s="27"/>
      <c r="IX237" s="27"/>
      <c r="IY237" s="27">
        <f>SUM(IY230:IY236)</f>
        <v>0</v>
      </c>
      <c r="IZ237" s="28" t="e">
        <f>((IY237+JA237)/7)/IW236</f>
        <v>#DIV/0!</v>
      </c>
      <c r="JA237" s="27">
        <f>SUM(JA230:JA236)</f>
        <v>0</v>
      </c>
      <c r="JB237" s="28" t="e">
        <f>(JA237/(JA237+IY237))</f>
        <v>#DIV/0!</v>
      </c>
      <c r="JC237" s="27"/>
      <c r="JD237" s="27"/>
      <c r="JE237" s="29" t="e">
        <f>JE235/JE234*100-100</f>
        <v>#DIV/0!</v>
      </c>
      <c r="JF237" s="60" t="e">
        <f>JF235/JF234*100-100</f>
        <v>#DIV/0!</v>
      </c>
      <c r="JG237" s="26">
        <f t="shared" si="3757"/>
        <v>53</v>
      </c>
      <c r="JH237" s="443">
        <f t="shared" si="3758"/>
        <v>2</v>
      </c>
      <c r="JI237" s="378">
        <f t="shared" ref="JI237:JJ237" si="3848">SUM(JI229:JI236)</f>
        <v>75230</v>
      </c>
      <c r="JJ237" s="27">
        <f t="shared" si="3848"/>
        <v>6185</v>
      </c>
      <c r="JK237" s="27">
        <f t="shared" si="3760"/>
        <v>41536</v>
      </c>
      <c r="JL237" s="80">
        <f t="shared" si="3761"/>
        <v>0.55212016482786119</v>
      </c>
      <c r="JM237" s="15">
        <f t="shared" si="3762"/>
        <v>3326</v>
      </c>
      <c r="JN237" s="48">
        <f t="shared" si="3763"/>
        <v>8.0075115562403695E-2</v>
      </c>
      <c r="JO237" s="49">
        <f t="shared" ref="JO237" si="3849">SUM(JO230:JO236)/7</f>
        <v>66.757142857142867</v>
      </c>
      <c r="JP237" s="50">
        <f t="shared" ref="JP237" si="3850">SUM(JP230:JP236)</f>
        <v>39607</v>
      </c>
      <c r="JQ237" s="397">
        <f t="shared" si="3380"/>
        <v>95.355835901386754</v>
      </c>
      <c r="JR237" s="50">
        <f t="shared" ref="JR237" si="3851">SUM(JR230:JR236)</f>
        <v>1983</v>
      </c>
      <c r="JS237" s="370">
        <f t="shared" si="3155"/>
        <v>0.59621166566446182</v>
      </c>
      <c r="JT237" s="58" t="e">
        <f t="shared" ref="JT237:JU237" si="3852">JT235/JT234*100-100</f>
        <v>#DIV/0!</v>
      </c>
      <c r="JU237" s="318" t="e">
        <f t="shared" si="3852"/>
        <v>#DIV/0!</v>
      </c>
      <c r="JV237" s="410">
        <f t="shared" ref="JV237" si="3853">SUM(G237,I237,S237,U237,AE237,AG237,AQ237,AS237,BC237,BE237,BO237,BQ237,CA237,CC237)/7/SUM(E236,Q236,AC236,AO236,BA236,BM236,BY236)</f>
        <v>0.56281647462222406</v>
      </c>
      <c r="JW237" s="411">
        <f t="shared" ref="JW237" si="3854">SUM(CM237,CO237,CY237,DA237,DK237,DM237,DW237,DY237,EI237,EK237,EU237,EW237,FG237,FI237)/7/SUM(CK236,CW236,DI236,DU236,EG236,ES236,FE236)</f>
        <v>0.54602906251257899</v>
      </c>
      <c r="JX237" s="412">
        <f t="shared" ref="JX237" si="3855">SUM(FS237,FU237,GE237,GG237,GQ237,GS237,HC237,HE237,HO237,HQ237,IA237,IC237,IM237,IO237,)/7/SUM(FQ236,GC236,GO236,HA236,HM236,HY236,IK236)</f>
        <v>0.55087272871853998</v>
      </c>
      <c r="JY237" s="744"/>
      <c r="JZ237" s="691"/>
      <c r="KA237" s="747"/>
      <c r="KB237" s="762"/>
      <c r="KC237" s="764"/>
      <c r="KD237" s="769"/>
      <c r="KE237" s="764"/>
      <c r="KF237" s="769"/>
      <c r="KG237" s="771"/>
      <c r="KH237" s="772"/>
      <c r="KI237" s="418">
        <f t="shared" ref="KI237" si="3856">SUM(KI230:KI236)</f>
        <v>20</v>
      </c>
      <c r="KJ237" s="432">
        <f t="shared" ref="KJ237" si="3857">KI237/KB234</f>
        <v>5.550929780738274E-3</v>
      </c>
      <c r="KK237" s="418">
        <f t="shared" ref="KK237" si="3858">SUM(KK230:KK236)</f>
        <v>19</v>
      </c>
      <c r="KL237" s="426">
        <f t="shared" ref="KL237" si="3859">KK237/KD234</f>
        <v>5.3251121076233181E-3</v>
      </c>
      <c r="KM237" s="418">
        <f t="shared" ref="KM237" si="3860">SUM(KM230:KM236)</f>
        <v>14</v>
      </c>
      <c r="KN237" s="426">
        <f>KM237/KF234</f>
        <v>3.8813418353202105E-3</v>
      </c>
    </row>
    <row r="238" spans="1:300" ht="21.75" thickBot="1" x14ac:dyDescent="0.3">
      <c r="A238" s="52"/>
      <c r="B238" s="437"/>
      <c r="C238" s="40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2"/>
      <c r="O238" s="40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2"/>
      <c r="AA238" s="40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2"/>
      <c r="AM238" s="40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2"/>
      <c r="AY238" s="40"/>
      <c r="AZ238" s="41"/>
      <c r="BA238" s="41"/>
      <c r="BB238" s="41"/>
      <c r="BC238" s="41"/>
      <c r="BD238" s="41"/>
      <c r="BE238" s="41"/>
      <c r="BF238" s="41"/>
      <c r="BG238" s="41"/>
      <c r="BH238" s="41"/>
      <c r="BI238" s="41"/>
      <c r="BJ238" s="42"/>
      <c r="BK238" s="40"/>
      <c r="BL238" s="41"/>
      <c r="BM238" s="41"/>
      <c r="BN238" s="41"/>
      <c r="BO238" s="41"/>
      <c r="BP238" s="41"/>
      <c r="BQ238" s="41"/>
      <c r="BR238" s="41"/>
      <c r="BS238" s="41"/>
      <c r="BT238" s="41"/>
      <c r="BU238" s="41"/>
      <c r="BV238" s="42"/>
      <c r="BW238" s="40"/>
      <c r="BX238" s="41"/>
      <c r="BY238" s="41"/>
      <c r="BZ238" s="41"/>
      <c r="CA238" s="41"/>
      <c r="CB238" s="41"/>
      <c r="CC238" s="41"/>
      <c r="CD238" s="41"/>
      <c r="CE238" s="41"/>
      <c r="CF238" s="41"/>
      <c r="CG238" s="41"/>
      <c r="CH238" s="42"/>
      <c r="CI238" s="40"/>
      <c r="CJ238" s="41"/>
      <c r="CK238" s="41"/>
      <c r="CL238" s="41"/>
      <c r="CM238" s="41"/>
      <c r="CN238" s="41"/>
      <c r="CO238" s="41"/>
      <c r="CP238" s="41"/>
      <c r="CQ238" s="41"/>
      <c r="CR238" s="41"/>
      <c r="CS238" s="41"/>
      <c r="CT238" s="42"/>
      <c r="CU238" s="40"/>
      <c r="CV238" s="41"/>
      <c r="CW238" s="41"/>
      <c r="CX238" s="41"/>
      <c r="CY238" s="41"/>
      <c r="CZ238" s="41"/>
      <c r="DA238" s="41"/>
      <c r="DB238" s="41"/>
      <c r="DC238" s="41"/>
      <c r="DD238" s="41"/>
      <c r="DE238" s="41"/>
      <c r="DF238" s="42"/>
      <c r="DG238" s="40"/>
      <c r="DH238" s="41"/>
      <c r="DI238" s="41"/>
      <c r="DJ238" s="41"/>
      <c r="DK238" s="41"/>
      <c r="DL238" s="41"/>
      <c r="DM238" s="41"/>
      <c r="DN238" s="41"/>
      <c r="DO238" s="41"/>
      <c r="DP238" s="41"/>
      <c r="DQ238" s="41"/>
      <c r="DR238" s="42"/>
      <c r="DS238" s="40"/>
      <c r="DT238" s="41"/>
      <c r="DU238" s="41"/>
      <c r="DV238" s="41"/>
      <c r="DW238" s="41"/>
      <c r="DX238" s="41"/>
      <c r="DY238" s="41"/>
      <c r="DZ238" s="41"/>
      <c r="EA238" s="41"/>
      <c r="EB238" s="41"/>
      <c r="EC238" s="41"/>
      <c r="ED238" s="42"/>
      <c r="EE238" s="40"/>
      <c r="EF238" s="41"/>
      <c r="EG238" s="41"/>
      <c r="EH238" s="41"/>
      <c r="EI238" s="41"/>
      <c r="EJ238" s="41"/>
      <c r="EK238" s="41"/>
      <c r="EL238" s="41"/>
      <c r="EM238" s="41"/>
      <c r="EN238" s="41"/>
      <c r="EO238" s="41"/>
      <c r="EP238" s="42"/>
      <c r="EQ238" s="40"/>
      <c r="ER238" s="41"/>
      <c r="ES238" s="41"/>
      <c r="ET238" s="41"/>
      <c r="EU238" s="41"/>
      <c r="EV238" s="41"/>
      <c r="EW238" s="41"/>
      <c r="EX238" s="41"/>
      <c r="EY238" s="41"/>
      <c r="EZ238" s="41"/>
      <c r="FA238" s="41"/>
      <c r="FB238" s="42"/>
      <c r="FC238" s="40"/>
      <c r="FD238" s="41"/>
      <c r="FE238" s="41"/>
      <c r="FF238" s="41"/>
      <c r="FG238" s="41"/>
      <c r="FH238" s="41"/>
      <c r="FI238" s="41"/>
      <c r="FJ238" s="41"/>
      <c r="FK238" s="41"/>
      <c r="FL238" s="41"/>
      <c r="FM238" s="41"/>
      <c r="FN238" s="42"/>
      <c r="FO238" s="40"/>
      <c r="FP238" s="41"/>
      <c r="FQ238" s="41"/>
      <c r="FR238" s="41"/>
      <c r="FS238" s="41"/>
      <c r="FT238" s="41"/>
      <c r="FU238" s="41"/>
      <c r="FV238" s="41"/>
      <c r="FW238" s="41"/>
      <c r="FX238" s="41"/>
      <c r="FY238" s="41"/>
      <c r="FZ238" s="42"/>
      <c r="GA238" s="40"/>
      <c r="GB238" s="41"/>
      <c r="GC238" s="41"/>
      <c r="GD238" s="41"/>
      <c r="GE238" s="41"/>
      <c r="GF238" s="41"/>
      <c r="GG238" s="41"/>
      <c r="GH238" s="41"/>
      <c r="GI238" s="41"/>
      <c r="GJ238" s="41"/>
      <c r="GK238" s="41"/>
      <c r="GL238" s="42"/>
      <c r="GM238" s="40"/>
      <c r="GN238" s="41"/>
      <c r="GO238" s="41"/>
      <c r="GP238" s="41"/>
      <c r="GQ238" s="41"/>
      <c r="GR238" s="41"/>
      <c r="GS238" s="41"/>
      <c r="GT238" s="41"/>
      <c r="GU238" s="41"/>
      <c r="GV238" s="41"/>
      <c r="GW238" s="41"/>
      <c r="GX238" s="42"/>
      <c r="GY238" s="40"/>
      <c r="GZ238" s="41"/>
      <c r="HA238" s="41"/>
      <c r="HB238" s="41"/>
      <c r="HC238" s="41"/>
      <c r="HD238" s="41"/>
      <c r="HE238" s="41"/>
      <c r="HF238" s="41"/>
      <c r="HG238" s="41"/>
      <c r="HH238" s="41"/>
      <c r="HI238" s="41"/>
      <c r="HJ238" s="42"/>
      <c r="HK238" s="40"/>
      <c r="HL238" s="41"/>
      <c r="HM238" s="41"/>
      <c r="HN238" s="41"/>
      <c r="HO238" s="41"/>
      <c r="HP238" s="41"/>
      <c r="HQ238" s="41"/>
      <c r="HR238" s="41"/>
      <c r="HS238" s="41"/>
      <c r="HT238" s="41"/>
      <c r="HU238" s="41"/>
      <c r="HV238" s="42"/>
      <c r="HW238" s="40"/>
      <c r="HX238" s="41"/>
      <c r="HY238" s="41"/>
      <c r="HZ238" s="41"/>
      <c r="IA238" s="41"/>
      <c r="IB238" s="41"/>
      <c r="IC238" s="41"/>
      <c r="ID238" s="41"/>
      <c r="IE238" s="41"/>
      <c r="IF238" s="41"/>
      <c r="IG238" s="41"/>
      <c r="IH238" s="42"/>
      <c r="II238" s="40"/>
      <c r="IJ238" s="41"/>
      <c r="IK238" s="41"/>
      <c r="IL238" s="41"/>
      <c r="IM238" s="41"/>
      <c r="IN238" s="41"/>
      <c r="IO238" s="41"/>
      <c r="IP238" s="41"/>
      <c r="IQ238" s="41"/>
      <c r="IR238" s="41"/>
      <c r="IS238" s="41"/>
      <c r="IT238" s="42"/>
      <c r="IU238" s="40"/>
      <c r="IV238" s="41"/>
      <c r="IW238" s="41"/>
      <c r="IX238" s="41"/>
      <c r="IY238" s="41"/>
      <c r="IZ238" s="41"/>
      <c r="JA238" s="41"/>
      <c r="JB238" s="41"/>
      <c r="JC238" s="41"/>
      <c r="JD238" s="41"/>
      <c r="JE238" s="41"/>
      <c r="JF238" s="42"/>
      <c r="JG238" s="444">
        <f t="shared" ref="JG238" si="3861">JG237/JI230</f>
        <v>4.9197066740926387E-3</v>
      </c>
      <c r="JH238" s="445">
        <f t="shared" ref="JH238" si="3862">JH237/JJ227</f>
        <v>2.2624434389140274E-3</v>
      </c>
      <c r="JI238" s="3"/>
      <c r="JJ238" s="4"/>
      <c r="JK238" s="4"/>
      <c r="JL238" s="374"/>
      <c r="JM238" s="4"/>
      <c r="JN238" s="4"/>
      <c r="JO238" s="4"/>
      <c r="JP238" s="375"/>
      <c r="JQ238" s="4"/>
      <c r="JR238" s="4"/>
      <c r="JS238" s="376"/>
      <c r="JT238" s="4"/>
      <c r="JU238" s="400"/>
      <c r="JV238" s="701"/>
      <c r="JW238" s="702"/>
      <c r="JX238" s="703"/>
      <c r="JY238" s="639"/>
      <c r="JZ238" s="640"/>
      <c r="KA238" s="641"/>
      <c r="KB238" s="752"/>
      <c r="KC238" s="753"/>
      <c r="KD238" s="753"/>
      <c r="KE238" s="753"/>
      <c r="KF238" s="753"/>
      <c r="KG238" s="753"/>
      <c r="KH238" s="754"/>
      <c r="KI238" s="416"/>
      <c r="KJ238" s="420"/>
      <c r="KK238" s="416"/>
      <c r="KL238" s="417"/>
      <c r="KM238" s="416"/>
      <c r="KN238" s="417"/>
    </row>
    <row r="239" spans="1:300" x14ac:dyDescent="0.25">
      <c r="A239" s="736">
        <v>51</v>
      </c>
      <c r="B239" s="435">
        <f>B236+1</f>
        <v>45778</v>
      </c>
      <c r="C239" s="32">
        <v>1</v>
      </c>
      <c r="D239" s="33"/>
      <c r="E239" s="33">
        <f>E236-C239</f>
        <v>582</v>
      </c>
      <c r="F239" s="33">
        <f>F236-D239</f>
        <v>49</v>
      </c>
      <c r="G239" s="33">
        <v>293</v>
      </c>
      <c r="H239" s="34">
        <f t="shared" ref="H239:H245" si="3863">((G239+I239)/E239)</f>
        <v>0.54810996563573888</v>
      </c>
      <c r="I239" s="33">
        <v>26</v>
      </c>
      <c r="J239" s="34">
        <f t="shared" ref="J239:J245" si="3864">I239/(G239+I239)</f>
        <v>8.1504702194357362E-2</v>
      </c>
      <c r="K239" s="35"/>
      <c r="L239" s="33"/>
      <c r="M239" s="33"/>
      <c r="N239" s="36"/>
      <c r="O239" s="32">
        <v>1</v>
      </c>
      <c r="P239" s="33"/>
      <c r="Q239" s="33">
        <f>Q236-O239</f>
        <v>587</v>
      </c>
      <c r="R239" s="33">
        <f>R236-P239</f>
        <v>50</v>
      </c>
      <c r="S239" s="33">
        <v>294</v>
      </c>
      <c r="T239" s="34">
        <f t="shared" ref="T239:T245" si="3865">((S239+U239)/Q239)</f>
        <v>0.55536626916524701</v>
      </c>
      <c r="U239" s="33">
        <v>32</v>
      </c>
      <c r="V239" s="34">
        <f t="shared" ref="V239:V245" si="3866">U239/(S239+U239)</f>
        <v>9.815950920245399E-2</v>
      </c>
      <c r="W239" s="35"/>
      <c r="X239" s="33"/>
      <c r="Y239" s="33"/>
      <c r="Z239" s="36"/>
      <c r="AA239" s="32">
        <v>1</v>
      </c>
      <c r="AB239" s="33"/>
      <c r="AC239" s="33">
        <f>AC236-AA239</f>
        <v>582</v>
      </c>
      <c r="AD239" s="33">
        <f>AD236-AB239</f>
        <v>50</v>
      </c>
      <c r="AE239" s="33">
        <v>298</v>
      </c>
      <c r="AF239" s="34">
        <f t="shared" ref="AF239:AF245" si="3867">((AE239+AG239)/AC239)</f>
        <v>0.58591065292096223</v>
      </c>
      <c r="AG239" s="33">
        <v>43</v>
      </c>
      <c r="AH239" s="34">
        <f t="shared" ref="AH239:AH245" si="3868">AG239/(AE239+AG239)</f>
        <v>0.12609970674486803</v>
      </c>
      <c r="AI239" s="35"/>
      <c r="AJ239" s="33"/>
      <c r="AK239" s="33"/>
      <c r="AL239" s="36"/>
      <c r="AM239" s="32"/>
      <c r="AN239" s="33"/>
      <c r="AO239" s="33">
        <f>AO236-AM239</f>
        <v>83</v>
      </c>
      <c r="AP239" s="33">
        <f>AP236-AN239</f>
        <v>9</v>
      </c>
      <c r="AQ239" s="33">
        <v>39</v>
      </c>
      <c r="AR239" s="34">
        <f t="shared" ref="AR239:AR245" si="3869">((AQ239+AS239)/AO239)</f>
        <v>0.54216867469879515</v>
      </c>
      <c r="AS239" s="33">
        <v>6</v>
      </c>
      <c r="AT239" s="34">
        <f t="shared" ref="AT239:AT245" si="3870">AS239/(AQ239+AS239)</f>
        <v>0.13333333333333333</v>
      </c>
      <c r="AU239" s="35"/>
      <c r="AV239" s="33"/>
      <c r="AW239" s="33"/>
      <c r="AX239" s="36"/>
      <c r="AY239" s="32"/>
      <c r="AZ239" s="33"/>
      <c r="BA239" s="33">
        <f>BA236-AY239</f>
        <v>580</v>
      </c>
      <c r="BB239" s="33">
        <f>BB236-AZ239</f>
        <v>50</v>
      </c>
      <c r="BC239" s="33">
        <v>310</v>
      </c>
      <c r="BD239" s="34">
        <f t="shared" ref="BD239:BD245" si="3871">((BC239+BE239)/BA239)</f>
        <v>0.6</v>
      </c>
      <c r="BE239" s="33">
        <v>38</v>
      </c>
      <c r="BF239" s="34">
        <f t="shared" ref="BF239:BF245" si="3872">BE239/(BC239+BE239)</f>
        <v>0.10919540229885058</v>
      </c>
      <c r="BG239" s="35"/>
      <c r="BH239" s="33"/>
      <c r="BI239" s="33"/>
      <c r="BJ239" s="36"/>
      <c r="BK239" s="32"/>
      <c r="BL239" s="33"/>
      <c r="BM239" s="33">
        <f>BM236-BK239</f>
        <v>582</v>
      </c>
      <c r="BN239" s="33">
        <f>BN236-BL239</f>
        <v>49</v>
      </c>
      <c r="BO239" s="33">
        <v>280</v>
      </c>
      <c r="BP239" s="34">
        <f t="shared" ref="BP239:BP245" si="3873">((BO239+BQ239)/BM239)</f>
        <v>0.52061855670103097</v>
      </c>
      <c r="BQ239" s="33">
        <v>23</v>
      </c>
      <c r="BR239" s="34">
        <f t="shared" ref="BR239:BR245" si="3874">BQ239/(BO239+BQ239)</f>
        <v>7.590759075907591E-2</v>
      </c>
      <c r="BS239" s="35"/>
      <c r="BT239" s="33"/>
      <c r="BU239" s="33"/>
      <c r="BV239" s="36"/>
      <c r="BW239" s="32"/>
      <c r="BX239" s="33"/>
      <c r="BY239" s="33">
        <f>BY236-BW239</f>
        <v>584</v>
      </c>
      <c r="BZ239" s="33">
        <f>BZ236-BX239</f>
        <v>49</v>
      </c>
      <c r="CA239" s="33">
        <v>273</v>
      </c>
      <c r="CB239" s="34">
        <f t="shared" ref="CB239:CB245" si="3875">((CA239+CC239)/BY239)</f>
        <v>0.53424657534246578</v>
      </c>
      <c r="CC239" s="33">
        <v>39</v>
      </c>
      <c r="CD239" s="34">
        <f t="shared" ref="CD239:CD245" si="3876">CC239/(CA239+CC239)</f>
        <v>0.125</v>
      </c>
      <c r="CE239" s="35"/>
      <c r="CF239" s="33"/>
      <c r="CG239" s="33"/>
      <c r="CH239" s="36"/>
      <c r="CI239" s="32">
        <v>2</v>
      </c>
      <c r="CJ239" s="33"/>
      <c r="CK239" s="33">
        <f>CK236-CI239</f>
        <v>559</v>
      </c>
      <c r="CL239" s="33">
        <f>CL236-CJ239</f>
        <v>43</v>
      </c>
      <c r="CM239" s="33">
        <v>276</v>
      </c>
      <c r="CN239" s="34">
        <f t="shared" ref="CN239:CN245" si="3877">((CM239+CO239)/CK239)</f>
        <v>0.54203935599284436</v>
      </c>
      <c r="CO239" s="33">
        <v>27</v>
      </c>
      <c r="CP239" s="34">
        <f t="shared" ref="CP239:CP245" si="3878">CO239/(CM239+CO239)</f>
        <v>8.9108910891089105E-2</v>
      </c>
      <c r="CQ239" s="35"/>
      <c r="CR239" s="33"/>
      <c r="CS239" s="33"/>
      <c r="CT239" s="36"/>
      <c r="CU239" s="32"/>
      <c r="CV239" s="33"/>
      <c r="CW239" s="33">
        <f>CW236-CU239</f>
        <v>562</v>
      </c>
      <c r="CX239" s="33">
        <f>CX236-CV239</f>
        <v>44</v>
      </c>
      <c r="CY239" s="33">
        <v>277</v>
      </c>
      <c r="CZ239" s="34">
        <f t="shared" ref="CZ239:CZ245" si="3879">((CY239+DA239)/CW239)</f>
        <v>0.53914590747330959</v>
      </c>
      <c r="DA239" s="33">
        <v>26</v>
      </c>
      <c r="DB239" s="34">
        <f t="shared" ref="DB239:DB245" si="3880">DA239/(CY239+DA239)</f>
        <v>8.5808580858085806E-2</v>
      </c>
      <c r="DC239" s="35"/>
      <c r="DD239" s="33"/>
      <c r="DE239" s="33"/>
      <c r="DF239" s="36"/>
      <c r="DG239" s="32"/>
      <c r="DH239" s="33"/>
      <c r="DI239" s="33">
        <f>DI236-DG239</f>
        <v>576</v>
      </c>
      <c r="DJ239" s="33">
        <f>DJ236-DH239</f>
        <v>45</v>
      </c>
      <c r="DK239" s="33">
        <v>280</v>
      </c>
      <c r="DL239" s="34">
        <f t="shared" ref="DL239:DL245" si="3881">((DK239+DM239)/DI239)</f>
        <v>0.54166666666666663</v>
      </c>
      <c r="DM239" s="33">
        <v>32</v>
      </c>
      <c r="DN239" s="34">
        <f t="shared" ref="DN239:DN245" si="3882">DM239/(DK239+DM239)</f>
        <v>0.10256410256410256</v>
      </c>
      <c r="DO239" s="35"/>
      <c r="DP239" s="33"/>
      <c r="DQ239" s="33"/>
      <c r="DR239" s="36"/>
      <c r="DS239" s="32">
        <v>1</v>
      </c>
      <c r="DT239" s="33"/>
      <c r="DU239" s="33">
        <f>DU236-DS239</f>
        <v>128</v>
      </c>
      <c r="DV239" s="33">
        <f>DV236-DT239</f>
        <v>11</v>
      </c>
      <c r="DW239" s="33">
        <v>39</v>
      </c>
      <c r="DX239" s="34">
        <f t="shared" ref="DX239:DX245" si="3883">((DW239+DY239)/DU239)</f>
        <v>0.3671875</v>
      </c>
      <c r="DY239" s="33">
        <v>8</v>
      </c>
      <c r="DZ239" s="34">
        <f t="shared" ref="DZ239:DZ245" si="3884">DY239/(DW239+DY239)</f>
        <v>0.1702127659574468</v>
      </c>
      <c r="EA239" s="35"/>
      <c r="EB239" s="33"/>
      <c r="EC239" s="33"/>
      <c r="ED239" s="36"/>
      <c r="EE239" s="32"/>
      <c r="EF239" s="33"/>
      <c r="EG239" s="33">
        <f>EG236-EE239</f>
        <v>584</v>
      </c>
      <c r="EH239" s="33">
        <f>EH236-EF239</f>
        <v>45</v>
      </c>
      <c r="EI239" s="33">
        <v>284</v>
      </c>
      <c r="EJ239" s="34">
        <f t="shared" ref="EJ239:EJ245" si="3885">((EI239+EK239)/EG239)</f>
        <v>0.54623287671232879</v>
      </c>
      <c r="EK239" s="33">
        <v>35</v>
      </c>
      <c r="EL239" s="34">
        <f t="shared" ref="EL239:EL245" si="3886">EK239/(EI239+EK239)</f>
        <v>0.109717868338558</v>
      </c>
      <c r="EM239" s="35"/>
      <c r="EN239" s="33"/>
      <c r="EO239" s="33"/>
      <c r="EP239" s="36"/>
      <c r="EQ239" s="32"/>
      <c r="ER239" s="33"/>
      <c r="ES239" s="33">
        <f>ES236-EQ239</f>
        <v>573</v>
      </c>
      <c r="ET239" s="33">
        <f>ET236-ER239</f>
        <v>44</v>
      </c>
      <c r="EU239" s="33">
        <v>298</v>
      </c>
      <c r="EV239" s="34">
        <f t="shared" ref="EV239:EV245" si="3887">((EU239+EW239)/ES239)</f>
        <v>0.56719022687609078</v>
      </c>
      <c r="EW239" s="33">
        <v>27</v>
      </c>
      <c r="EX239" s="34">
        <f t="shared" ref="EX239:EX245" si="3888">EW239/(EU239+EW239)</f>
        <v>8.3076923076923076E-2</v>
      </c>
      <c r="EY239" s="35"/>
      <c r="EZ239" s="33"/>
      <c r="FA239" s="33"/>
      <c r="FB239" s="36"/>
      <c r="FC239" s="32"/>
      <c r="FD239" s="33"/>
      <c r="FE239" s="33">
        <f>FE236-FC239</f>
        <v>564</v>
      </c>
      <c r="FF239" s="33">
        <f>FF236-FD239</f>
        <v>44</v>
      </c>
      <c r="FG239" s="33">
        <v>297</v>
      </c>
      <c r="FH239" s="34">
        <f t="shared" ref="FH239:FH245" si="3889">((FG239+FI239)/FE239)</f>
        <v>0.57624113475177308</v>
      </c>
      <c r="FI239" s="33">
        <v>28</v>
      </c>
      <c r="FJ239" s="34">
        <f t="shared" ref="FJ239:FJ245" si="3890">FI239/(FG239+FI239)</f>
        <v>8.615384615384615E-2</v>
      </c>
      <c r="FK239" s="35"/>
      <c r="FL239" s="33"/>
      <c r="FM239" s="33"/>
      <c r="FN239" s="36"/>
      <c r="FO239" s="32"/>
      <c r="FP239" s="33"/>
      <c r="FQ239" s="33">
        <f>FQ236-FO239</f>
        <v>570</v>
      </c>
      <c r="FR239" s="33">
        <f>FR236-FP239</f>
        <v>48</v>
      </c>
      <c r="FS239" s="33">
        <v>285</v>
      </c>
      <c r="FT239" s="34">
        <f t="shared" ref="FT239:FT245" si="3891">((FS239+FU239)/FQ239)</f>
        <v>0.55789473684210522</v>
      </c>
      <c r="FU239" s="33">
        <v>33</v>
      </c>
      <c r="FV239" s="34">
        <f t="shared" ref="FV239:FV245" si="3892">FU239/(FS239+FU239)</f>
        <v>0.10377358490566038</v>
      </c>
      <c r="FW239" s="35"/>
      <c r="FX239" s="33"/>
      <c r="FY239" s="33"/>
      <c r="FZ239" s="36"/>
      <c r="GA239" s="32">
        <v>2</v>
      </c>
      <c r="GB239" s="33"/>
      <c r="GC239" s="33">
        <f>GC236-GA239</f>
        <v>579</v>
      </c>
      <c r="GD239" s="33">
        <f>GD236-GB239</f>
        <v>48</v>
      </c>
      <c r="GE239" s="33">
        <v>305</v>
      </c>
      <c r="GF239" s="34">
        <f t="shared" ref="GF239:GF245" si="3893">((GE239+GG239)/GC239)</f>
        <v>0.55613126079447328</v>
      </c>
      <c r="GG239" s="33">
        <v>17</v>
      </c>
      <c r="GH239" s="34">
        <f t="shared" ref="GH239:GH245" si="3894">GG239/(GE239+GG239)</f>
        <v>5.2795031055900624E-2</v>
      </c>
      <c r="GI239" s="35"/>
      <c r="GJ239" s="33"/>
      <c r="GK239" s="33"/>
      <c r="GL239" s="36"/>
      <c r="GM239" s="32"/>
      <c r="GN239" s="33"/>
      <c r="GO239" s="33">
        <f>GO236-GM239</f>
        <v>588</v>
      </c>
      <c r="GP239" s="33">
        <f>GP236-GN239</f>
        <v>49</v>
      </c>
      <c r="GQ239" s="33">
        <v>282</v>
      </c>
      <c r="GR239" s="34">
        <f t="shared" ref="GR239:GR245" si="3895">((GQ239+GS239)/GO239)</f>
        <v>0.51530612244897955</v>
      </c>
      <c r="GS239" s="33">
        <v>21</v>
      </c>
      <c r="GT239" s="34">
        <f t="shared" ref="GT239:GT245" si="3896">GS239/(GQ239+GS239)</f>
        <v>6.9306930693069313E-2</v>
      </c>
      <c r="GU239" s="35"/>
      <c r="GV239" s="33"/>
      <c r="GW239" s="33"/>
      <c r="GX239" s="36"/>
      <c r="GY239" s="32">
        <v>1</v>
      </c>
      <c r="GZ239" s="33"/>
      <c r="HA239" s="33">
        <f>HA236-GY239</f>
        <v>86</v>
      </c>
      <c r="HB239" s="33">
        <f>HB236-GZ239</f>
        <v>8</v>
      </c>
      <c r="HC239" s="33">
        <v>40</v>
      </c>
      <c r="HD239" s="34">
        <f t="shared" ref="HD239:HD245" si="3897">((HC239+HE239)/HA239)</f>
        <v>0.59302325581395354</v>
      </c>
      <c r="HE239" s="33">
        <v>11</v>
      </c>
      <c r="HF239" s="34">
        <f t="shared" ref="HF239:HF245" si="3898">HE239/(HC239+HE239)</f>
        <v>0.21568627450980393</v>
      </c>
      <c r="HG239" s="35"/>
      <c r="HH239" s="33"/>
      <c r="HI239" s="33"/>
      <c r="HJ239" s="36"/>
      <c r="HK239" s="32"/>
      <c r="HL239" s="33"/>
      <c r="HM239" s="33">
        <f>HM236-HK239</f>
        <v>593</v>
      </c>
      <c r="HN239" s="33">
        <f>HN236-HL239</f>
        <v>50</v>
      </c>
      <c r="HO239" s="33">
        <v>261</v>
      </c>
      <c r="HP239" s="34">
        <f t="shared" ref="HP239:HP245" si="3899">((HO239+HQ239)/HM239)</f>
        <v>0.47386172006745364</v>
      </c>
      <c r="HQ239" s="33">
        <v>20</v>
      </c>
      <c r="HR239" s="34">
        <f t="shared" ref="HR239:HR245" si="3900">HQ239/(HO239+HQ239)</f>
        <v>7.1174377224199295E-2</v>
      </c>
      <c r="HS239" s="35"/>
      <c r="HT239" s="33"/>
      <c r="HU239" s="33"/>
      <c r="HV239" s="36"/>
      <c r="HW239" s="32"/>
      <c r="HX239" s="33"/>
      <c r="HY239" s="33">
        <f>HY236-HW239</f>
        <v>588</v>
      </c>
      <c r="HZ239" s="33">
        <f>HZ236-HX239</f>
        <v>49</v>
      </c>
      <c r="IA239" s="33">
        <v>268</v>
      </c>
      <c r="IB239" s="34">
        <f t="shared" ref="IB239:IB245" si="3901">((IA239+IC239)/HY239)</f>
        <v>0.49149659863945577</v>
      </c>
      <c r="IC239" s="33">
        <v>21</v>
      </c>
      <c r="ID239" s="34">
        <f t="shared" ref="ID239:ID245" si="3902">IC239/(IA239+IC239)</f>
        <v>7.2664359861591699E-2</v>
      </c>
      <c r="IE239" s="35"/>
      <c r="IF239" s="33"/>
      <c r="IG239" s="33"/>
      <c r="IH239" s="36"/>
      <c r="II239" s="32">
        <v>1</v>
      </c>
      <c r="IJ239" s="33"/>
      <c r="IK239" s="33">
        <f>IK236-II239</f>
        <v>585</v>
      </c>
      <c r="IL239" s="33">
        <f>IL236-IJ239</f>
        <v>48</v>
      </c>
      <c r="IM239" s="33">
        <v>292</v>
      </c>
      <c r="IN239" s="34">
        <f t="shared" ref="IN239:IN245" si="3903">((IM239+IO239)/IK239)</f>
        <v>0.56068376068376069</v>
      </c>
      <c r="IO239" s="33">
        <v>36</v>
      </c>
      <c r="IP239" s="34">
        <f t="shared" ref="IP239:IP245" si="3904">IO239/(IM239+IO239)</f>
        <v>0.10975609756097561</v>
      </c>
      <c r="IQ239" s="35"/>
      <c r="IR239" s="33"/>
      <c r="IS239" s="33"/>
      <c r="IT239" s="36"/>
      <c r="IU239" s="32"/>
      <c r="IV239" s="33"/>
      <c r="IW239" s="33">
        <f>IW236-IU239</f>
        <v>0</v>
      </c>
      <c r="IX239" s="33">
        <f>IX236-IV239</f>
        <v>0</v>
      </c>
      <c r="IY239" s="33"/>
      <c r="IZ239" s="34" t="e">
        <f t="shared" ref="IZ239:IZ245" si="3905">((IY239+JA239)/IW239)</f>
        <v>#DIV/0!</v>
      </c>
      <c r="JA239" s="33"/>
      <c r="JB239" s="34" t="e">
        <f t="shared" ref="JB239:JB245" si="3906">JA239/(IY239+JA239)</f>
        <v>#DIV/0!</v>
      </c>
      <c r="JC239" s="35"/>
      <c r="JD239" s="33"/>
      <c r="JE239" s="33"/>
      <c r="JF239" s="36"/>
      <c r="JG239" s="32">
        <f t="shared" ref="JG239:JG246" si="3907">+C239+O239+AA239+AM239+AY239+BK239+BW239+CI239+CU239+DG239+DS239+EE239+EQ239+FC239+GA239+GM239+GY239+HK239+HW239+II239+FO239+IU239</f>
        <v>10</v>
      </c>
      <c r="JH239" s="36">
        <f t="shared" ref="JH239:JH246" si="3908">+D239+P239+AB239+AN239+AZ239+BL239+BX239+CJ239+CV239+DH239+DT239+EF239+ER239+FD239+GB239+GN239+GZ239+HL239+HX239+IJ239+FP239+IV239</f>
        <v>0</v>
      </c>
      <c r="JI239" s="372">
        <f t="shared" ref="JI239:JI245" si="3909">+E239+Q239+AC239+AO239+BA239+BM239+BY239+CK239+CW239+DI239+DU239+EG239+ES239+FE239+GC239+GO239+HA239+HM239+HY239+FQ239+IK239</f>
        <v>10715</v>
      </c>
      <c r="JJ239" s="11">
        <f t="shared" si="2847"/>
        <v>882</v>
      </c>
      <c r="JK239" s="33">
        <f t="shared" ref="JK239:JK246" si="3910">+G239+S239+AE239+AQ239+BC239+BO239+CA239+CM239+CY239+DK239+DW239+EI239+EU239+FG239+GE239+GQ239+HC239+HO239+I239+U239+AG239+AS239+BE239+BQ239+CC239+CO239+DA239+DM239+DY239+EK239+EW239+FI239+GG239+GS239+HE239+HQ239+IA239+IC239+FS239+FU239+IM239+IO239</f>
        <v>5820</v>
      </c>
      <c r="JL239" s="78">
        <f t="shared" ref="JL239:JL246" si="3911">+(JK239)/JI239</f>
        <v>0.54316378908072793</v>
      </c>
      <c r="JM239" s="15">
        <f t="shared" ref="JM239:JM246" si="3912">+I239+U239+AG239+AS239+BE239+BQ239+CC239+CO239+DA239+DM239+DY239+EK239+EW239+FI239+GG239+GS239+HE239+HQ239+IC239+IO239+FU239</f>
        <v>549</v>
      </c>
      <c r="JN239" s="34">
        <f t="shared" ref="JN239:JN246" si="3913">+(JM239/(JK239))</f>
        <v>9.4329896907216493E-2</v>
      </c>
      <c r="JO239" s="45">
        <v>67.599999999999994</v>
      </c>
      <c r="JP239" s="46">
        <v>5514</v>
      </c>
      <c r="JQ239" s="45">
        <f t="shared" si="3380"/>
        <v>94.742268041237111</v>
      </c>
      <c r="JR239" s="45">
        <v>328</v>
      </c>
      <c r="JS239" s="366">
        <f t="shared" ref="JS239" si="3914">JR239/JM239</f>
        <v>0.5974499089253188</v>
      </c>
      <c r="JT239" s="44"/>
      <c r="JU239" s="284"/>
      <c r="JV239" s="402">
        <f t="shared" ref="JV239:JV245" si="3915">SUM(G239,I239,S239,U239,AE239,AG239,AQ239,AS239,BC239,BE239,BO239,BQ239,CA239,CC239)/SUM(E239,Q239,AC239,AO239,BA239,BM239,BY239)</f>
        <v>0.55698324022346368</v>
      </c>
      <c r="JW239" s="403">
        <f t="shared" ref="JW239:JW245" si="3916">SUM(CM239,CO239,CY239,DA239,DK239,DM239,DW239,DY239,EI239,EK239,EU239,EW239,FG239,FI239)/SUM(CK239,CW239,DI239,DU239,EG239,ES239,FE239)</f>
        <v>0.54540327129159616</v>
      </c>
      <c r="JX239" s="405">
        <f t="shared" ref="JX239:JX245" si="3917">SUM(FS239,FU239,GE239,GG239,GQ239,GS239,HC239,HE239,HO239,HQ239,IA239,IC239,IM239,IO239,)/SUM(FQ239,GC239,GO239,HA239,HM239,HY239,IK239)</f>
        <v>0.52716634159933129</v>
      </c>
      <c r="JY239" s="742">
        <f t="shared" ref="JY239" si="3918">SUM(I246,U246,AG246,AS246,BE246,BQ246,CC246)/SUM(G246,I246,S246,U246,AE246,AG246,AQ246,AS246,BC246,BE246,BO246,BQ246,CA246,CC246)</f>
        <v>8.9240734077006112E-2</v>
      </c>
      <c r="JZ239" s="689">
        <f t="shared" ref="JZ239" si="3919">SUM(CO246,DA246,DM246,DY246,EK246,EW246,FI246)/SUM(CM246,CO246,CY246,DA246,DK246,DM246,DW246,DY246,EI246,EK246,EU246,EW246,FG246,FI246)</f>
        <v>9.3102934604498727E-2</v>
      </c>
      <c r="KA239" s="745">
        <f t="shared" ref="KA239" si="3920">SUM(,FU246,GG246,GS246,HE246,HQ246,IC246,IO246)/SUM(FU246,FS246,GG246,GE246,GS246,GQ246,HE246,HC246,HQ246,HO246,IC246,IA246,IO246,IM246)</f>
        <v>8.255553143766732E-2</v>
      </c>
      <c r="KB239" s="724">
        <f t="shared" ref="KB239" si="3921">KB241/KB243</f>
        <v>7.8146804353893384E-3</v>
      </c>
      <c r="KC239" s="720"/>
      <c r="KD239" s="720">
        <f t="shared" ref="KD239" si="3922">KD241/KD243</f>
        <v>5.3536207382361232E-3</v>
      </c>
      <c r="KE239" s="720"/>
      <c r="KF239" s="720">
        <f t="shared" ref="KF239" si="3923">KF241/KF243</f>
        <v>5.0097411633732254E-3</v>
      </c>
      <c r="KG239" s="755"/>
      <c r="KH239" s="757" t="s">
        <v>68</v>
      </c>
      <c r="KI239" s="419">
        <f t="shared" ref="KI239:KI245" si="3924">C239+AA239+AM239+AY239+BK239+BW239</f>
        <v>2</v>
      </c>
      <c r="KJ239" s="427">
        <f t="shared" ref="KJ239" si="3925">KI239/KB243</f>
        <v>5.5819145967066707E-4</v>
      </c>
      <c r="KK239" s="419">
        <f t="shared" ref="KK239:KK245" si="3926">CI239+CU239+DG239+EE239+EQ239+FC239+DS239</f>
        <v>3</v>
      </c>
      <c r="KL239" s="424">
        <f t="shared" ref="KL239" si="3927">KK239/KD243</f>
        <v>8.4530853761622987E-4</v>
      </c>
      <c r="KM239" s="419">
        <f t="shared" ref="KM239:KM245" si="3928">FO239+GA239+GM239+GY239+HK239+HW239+II239</f>
        <v>4</v>
      </c>
      <c r="KN239" s="424">
        <f>KM239/KF243</f>
        <v>1.113275814082939E-3</v>
      </c>
    </row>
    <row r="240" spans="1:300" ht="19.5" thickBot="1" x14ac:dyDescent="0.3">
      <c r="A240" s="734"/>
      <c r="B240" s="436">
        <f t="shared" ref="B240:B245" si="3929">+B239+1</f>
        <v>45779</v>
      </c>
      <c r="C240" s="10"/>
      <c r="D240" s="11"/>
      <c r="E240" s="61">
        <f t="shared" ref="E240:E245" si="3930">E239-C240</f>
        <v>582</v>
      </c>
      <c r="F240" s="61">
        <f t="shared" ref="F240:F245" si="3931">F239-D240</f>
        <v>49</v>
      </c>
      <c r="G240" s="11">
        <v>283</v>
      </c>
      <c r="H240" s="12">
        <f t="shared" si="3863"/>
        <v>0.54123711340206182</v>
      </c>
      <c r="I240" s="11">
        <v>32</v>
      </c>
      <c r="J240" s="12">
        <f t="shared" si="3864"/>
        <v>0.10158730158730159</v>
      </c>
      <c r="K240" s="13"/>
      <c r="L240" s="11"/>
      <c r="M240" s="11"/>
      <c r="N240" s="14"/>
      <c r="O240" s="10">
        <v>3</v>
      </c>
      <c r="P240" s="11"/>
      <c r="Q240" s="61">
        <f t="shared" ref="Q240:Q245" si="3932">Q239-O240</f>
        <v>584</v>
      </c>
      <c r="R240" s="61">
        <f t="shared" ref="R240:R245" si="3933">R239-P240</f>
        <v>50</v>
      </c>
      <c r="S240" s="11">
        <v>296</v>
      </c>
      <c r="T240" s="12">
        <f t="shared" si="3865"/>
        <v>0.55136986301369861</v>
      </c>
      <c r="U240" s="11">
        <v>26</v>
      </c>
      <c r="V240" s="12">
        <f t="shared" si="3866"/>
        <v>8.0745341614906832E-2</v>
      </c>
      <c r="W240" s="13"/>
      <c r="X240" s="11"/>
      <c r="Y240" s="11"/>
      <c r="Z240" s="14"/>
      <c r="AA240" s="10"/>
      <c r="AB240" s="11"/>
      <c r="AC240" s="61">
        <f t="shared" ref="AC240:AC245" si="3934">AC239-AA240</f>
        <v>582</v>
      </c>
      <c r="AD240" s="61">
        <f t="shared" ref="AD240:AD245" si="3935">AD239-AB240</f>
        <v>50</v>
      </c>
      <c r="AE240" s="11">
        <v>295</v>
      </c>
      <c r="AF240" s="12">
        <f t="shared" si="3867"/>
        <v>0.57216494845360821</v>
      </c>
      <c r="AG240" s="11">
        <v>38</v>
      </c>
      <c r="AH240" s="12">
        <f t="shared" si="3868"/>
        <v>0.11411411411411411</v>
      </c>
      <c r="AI240" s="13"/>
      <c r="AJ240" s="11"/>
      <c r="AK240" s="11"/>
      <c r="AL240" s="14"/>
      <c r="AM240" s="10">
        <v>2</v>
      </c>
      <c r="AN240" s="11"/>
      <c r="AO240" s="61">
        <f t="shared" ref="AO240:AO245" si="3936">AO239-AM240</f>
        <v>81</v>
      </c>
      <c r="AP240" s="61">
        <f t="shared" ref="AP240:AP245" si="3937">AP239-AN240</f>
        <v>9</v>
      </c>
      <c r="AQ240" s="11">
        <v>36</v>
      </c>
      <c r="AR240" s="12">
        <f t="shared" si="3869"/>
        <v>0.60493827160493829</v>
      </c>
      <c r="AS240" s="11">
        <v>13</v>
      </c>
      <c r="AT240" s="12">
        <f t="shared" si="3870"/>
        <v>0.26530612244897961</v>
      </c>
      <c r="AU240" s="13"/>
      <c r="AV240" s="11"/>
      <c r="AW240" s="11"/>
      <c r="AX240" s="14"/>
      <c r="AY240" s="10">
        <v>1</v>
      </c>
      <c r="AZ240" s="11"/>
      <c r="BA240" s="61">
        <f t="shared" ref="BA240:BA245" si="3938">BA239-AY240</f>
        <v>579</v>
      </c>
      <c r="BB240" s="61">
        <f t="shared" ref="BB240:BB245" si="3939">BB239-AZ240</f>
        <v>50</v>
      </c>
      <c r="BC240" s="11">
        <v>296</v>
      </c>
      <c r="BD240" s="12">
        <f t="shared" si="3871"/>
        <v>0.55440414507772018</v>
      </c>
      <c r="BE240" s="11">
        <v>25</v>
      </c>
      <c r="BF240" s="12">
        <f t="shared" si="3872"/>
        <v>7.7881619937694699E-2</v>
      </c>
      <c r="BG240" s="13"/>
      <c r="BH240" s="11"/>
      <c r="BI240" s="11"/>
      <c r="BJ240" s="14"/>
      <c r="BK240" s="10">
        <v>1</v>
      </c>
      <c r="BL240" s="11"/>
      <c r="BM240" s="61">
        <f t="shared" ref="BM240:BM245" si="3940">BM239-BK240</f>
        <v>581</v>
      </c>
      <c r="BN240" s="61">
        <f t="shared" ref="BN240:BN245" si="3941">BN239-BL240</f>
        <v>49</v>
      </c>
      <c r="BO240" s="11">
        <v>295</v>
      </c>
      <c r="BP240" s="12">
        <f t="shared" si="3873"/>
        <v>0.53528399311531838</v>
      </c>
      <c r="BQ240" s="11">
        <v>16</v>
      </c>
      <c r="BR240" s="12">
        <f t="shared" si="3874"/>
        <v>5.1446945337620578E-2</v>
      </c>
      <c r="BS240" s="13"/>
      <c r="BT240" s="11"/>
      <c r="BU240" s="11"/>
      <c r="BV240" s="14"/>
      <c r="BW240" s="10">
        <v>2</v>
      </c>
      <c r="BX240" s="11"/>
      <c r="BY240" s="61">
        <f t="shared" ref="BY240:BY245" si="3942">BY239-BW240</f>
        <v>582</v>
      </c>
      <c r="BZ240" s="61">
        <f t="shared" ref="BZ240:BZ245" si="3943">BZ239-BX240</f>
        <v>49</v>
      </c>
      <c r="CA240" s="11">
        <v>277</v>
      </c>
      <c r="CB240" s="12">
        <f t="shared" si="3875"/>
        <v>0.53608247422680411</v>
      </c>
      <c r="CC240" s="11">
        <v>35</v>
      </c>
      <c r="CD240" s="12">
        <f t="shared" si="3876"/>
        <v>0.11217948717948718</v>
      </c>
      <c r="CE240" s="13"/>
      <c r="CF240" s="11"/>
      <c r="CG240" s="11"/>
      <c r="CH240" s="14"/>
      <c r="CI240" s="10">
        <v>1</v>
      </c>
      <c r="CJ240" s="11"/>
      <c r="CK240" s="61">
        <f t="shared" ref="CK240:CK245" si="3944">CK239-CI240</f>
        <v>558</v>
      </c>
      <c r="CL240" s="61">
        <f t="shared" ref="CL240:CL245" si="3945">CL239-CJ240</f>
        <v>43</v>
      </c>
      <c r="CM240" s="11">
        <v>289</v>
      </c>
      <c r="CN240" s="12">
        <f t="shared" si="3877"/>
        <v>0.57526881720430112</v>
      </c>
      <c r="CO240" s="11">
        <v>32</v>
      </c>
      <c r="CP240" s="12">
        <f t="shared" si="3878"/>
        <v>9.9688473520249218E-2</v>
      </c>
      <c r="CQ240" s="13"/>
      <c r="CR240" s="11"/>
      <c r="CS240" s="11"/>
      <c r="CT240" s="14"/>
      <c r="CU240" s="10"/>
      <c r="CV240" s="11"/>
      <c r="CW240" s="61">
        <f t="shared" ref="CW240:CW245" si="3946">CW239-CU240</f>
        <v>562</v>
      </c>
      <c r="CX240" s="61">
        <f t="shared" ref="CX240:CX245" si="3947">CX239-CV240</f>
        <v>44</v>
      </c>
      <c r="CY240" s="11">
        <v>268</v>
      </c>
      <c r="CZ240" s="12">
        <f t="shared" si="3879"/>
        <v>0.53202846975088969</v>
      </c>
      <c r="DA240" s="11">
        <v>31</v>
      </c>
      <c r="DB240" s="12">
        <f t="shared" si="3880"/>
        <v>0.10367892976588629</v>
      </c>
      <c r="DC240" s="13"/>
      <c r="DD240" s="11"/>
      <c r="DE240" s="11"/>
      <c r="DF240" s="14"/>
      <c r="DG240" s="10"/>
      <c r="DH240" s="11"/>
      <c r="DI240" s="61">
        <f t="shared" ref="DI240:DI245" si="3948">DI239-DG240</f>
        <v>576</v>
      </c>
      <c r="DJ240" s="61">
        <f t="shared" ref="DJ240:DJ245" si="3949">DJ239-DH240</f>
        <v>45</v>
      </c>
      <c r="DK240" s="11">
        <v>279</v>
      </c>
      <c r="DL240" s="12">
        <f t="shared" si="3881"/>
        <v>0.54166666666666663</v>
      </c>
      <c r="DM240" s="11">
        <v>33</v>
      </c>
      <c r="DN240" s="12">
        <f t="shared" si="3882"/>
        <v>0.10576923076923077</v>
      </c>
      <c r="DO240" s="13"/>
      <c r="DP240" s="11"/>
      <c r="DQ240" s="11"/>
      <c r="DR240" s="14"/>
      <c r="DS240" s="10"/>
      <c r="DT240" s="11"/>
      <c r="DU240" s="61">
        <f t="shared" ref="DU240:DU245" si="3950">DU239-DS240</f>
        <v>128</v>
      </c>
      <c r="DV240" s="61">
        <f t="shared" ref="DV240:DV245" si="3951">DV239-DT240</f>
        <v>11</v>
      </c>
      <c r="DW240" s="11">
        <v>54</v>
      </c>
      <c r="DX240" s="12">
        <f t="shared" si="3883"/>
        <v>0.484375</v>
      </c>
      <c r="DY240" s="11">
        <v>8</v>
      </c>
      <c r="DZ240" s="12">
        <f t="shared" si="3884"/>
        <v>0.12903225806451613</v>
      </c>
      <c r="EA240" s="13"/>
      <c r="EB240" s="11"/>
      <c r="EC240" s="11"/>
      <c r="ED240" s="14"/>
      <c r="EE240" s="10"/>
      <c r="EF240" s="11"/>
      <c r="EG240" s="61">
        <f t="shared" ref="EG240:EG245" si="3952">EG239-EE240</f>
        <v>584</v>
      </c>
      <c r="EH240" s="61">
        <f t="shared" ref="EH240:EH245" si="3953">EH239-EF240</f>
        <v>45</v>
      </c>
      <c r="EI240" s="11">
        <v>291</v>
      </c>
      <c r="EJ240" s="12">
        <f t="shared" si="3885"/>
        <v>0.54965753424657537</v>
      </c>
      <c r="EK240" s="11">
        <v>30</v>
      </c>
      <c r="EL240" s="12">
        <f t="shared" si="3886"/>
        <v>9.3457943925233641E-2</v>
      </c>
      <c r="EM240" s="13"/>
      <c r="EN240" s="11"/>
      <c r="EO240" s="11"/>
      <c r="EP240" s="14"/>
      <c r="EQ240" s="10">
        <v>1</v>
      </c>
      <c r="ER240" s="11"/>
      <c r="ES240" s="61">
        <f t="shared" ref="ES240:ES245" si="3954">ES239-EQ240</f>
        <v>572</v>
      </c>
      <c r="ET240" s="61">
        <f t="shared" ref="ET240:ET245" si="3955">ET239-ER240</f>
        <v>44</v>
      </c>
      <c r="EU240" s="11">
        <v>298</v>
      </c>
      <c r="EV240" s="12">
        <f t="shared" si="3887"/>
        <v>0.55944055944055948</v>
      </c>
      <c r="EW240" s="11">
        <v>22</v>
      </c>
      <c r="EX240" s="12">
        <f t="shared" si="3888"/>
        <v>6.8750000000000006E-2</v>
      </c>
      <c r="EY240" s="13"/>
      <c r="EZ240" s="11"/>
      <c r="FA240" s="11"/>
      <c r="FB240" s="14"/>
      <c r="FC240" s="10"/>
      <c r="FD240" s="11"/>
      <c r="FE240" s="61">
        <f t="shared" ref="FE240:FE245" si="3956">FE239-FC240</f>
        <v>564</v>
      </c>
      <c r="FF240" s="61">
        <f t="shared" ref="FF240:FF245" si="3957">FF239-FD240</f>
        <v>44</v>
      </c>
      <c r="FG240" s="11">
        <v>278</v>
      </c>
      <c r="FH240" s="12">
        <f t="shared" si="3889"/>
        <v>0.55673758865248224</v>
      </c>
      <c r="FI240" s="11">
        <v>36</v>
      </c>
      <c r="FJ240" s="12">
        <f t="shared" si="3890"/>
        <v>0.11464968152866242</v>
      </c>
      <c r="FK240" s="13"/>
      <c r="FL240" s="11"/>
      <c r="FM240" s="11"/>
      <c r="FN240" s="14"/>
      <c r="FO240" s="10"/>
      <c r="FP240" s="11"/>
      <c r="FQ240" s="61">
        <f t="shared" ref="FQ240:FQ245" si="3958">FQ239-FO240</f>
        <v>570</v>
      </c>
      <c r="FR240" s="61">
        <f t="shared" ref="FR240:FR245" si="3959">FR239-FP240</f>
        <v>48</v>
      </c>
      <c r="FS240" s="11">
        <v>271</v>
      </c>
      <c r="FT240" s="12">
        <f t="shared" si="3891"/>
        <v>0.54035087719298247</v>
      </c>
      <c r="FU240" s="11">
        <v>37</v>
      </c>
      <c r="FV240" s="12">
        <f t="shared" si="3892"/>
        <v>0.12012987012987013</v>
      </c>
      <c r="FW240" s="13"/>
      <c r="FX240" s="11"/>
      <c r="FY240" s="11"/>
      <c r="FZ240" s="14"/>
      <c r="GA240" s="10">
        <v>1</v>
      </c>
      <c r="GB240" s="11"/>
      <c r="GC240" s="61">
        <f t="shared" ref="GC240:GC245" si="3960">GC239-GA240</f>
        <v>578</v>
      </c>
      <c r="GD240" s="61">
        <f t="shared" ref="GD240:GD245" si="3961">GD239-GB240</f>
        <v>48</v>
      </c>
      <c r="GE240" s="11">
        <v>286</v>
      </c>
      <c r="GF240" s="12">
        <f t="shared" si="3893"/>
        <v>0.54152249134948094</v>
      </c>
      <c r="GG240" s="11">
        <v>27</v>
      </c>
      <c r="GH240" s="12">
        <f t="shared" si="3894"/>
        <v>8.6261980830670923E-2</v>
      </c>
      <c r="GI240" s="13"/>
      <c r="GJ240" s="11"/>
      <c r="GK240" s="11"/>
      <c r="GL240" s="14"/>
      <c r="GM240" s="10"/>
      <c r="GN240" s="11"/>
      <c r="GO240" s="61">
        <f t="shared" ref="GO240:GO245" si="3962">GO239-GM240</f>
        <v>588</v>
      </c>
      <c r="GP240" s="61">
        <f t="shared" ref="GP240:GP245" si="3963">GP239-GN240</f>
        <v>49</v>
      </c>
      <c r="GQ240" s="11">
        <v>282</v>
      </c>
      <c r="GR240" s="12">
        <f t="shared" si="3895"/>
        <v>0.54251700680272108</v>
      </c>
      <c r="GS240" s="11">
        <v>37</v>
      </c>
      <c r="GT240" s="12">
        <f t="shared" si="3896"/>
        <v>0.11598746081504702</v>
      </c>
      <c r="GU240" s="13"/>
      <c r="GV240" s="11"/>
      <c r="GW240" s="11"/>
      <c r="GX240" s="14"/>
      <c r="GY240" s="10"/>
      <c r="GZ240" s="11"/>
      <c r="HA240" s="61">
        <f t="shared" ref="HA240:HA245" si="3964">HA239-GY240</f>
        <v>86</v>
      </c>
      <c r="HB240" s="61">
        <f t="shared" ref="HB240:HB245" si="3965">HB239-GZ240</f>
        <v>8</v>
      </c>
      <c r="HC240" s="11">
        <v>30</v>
      </c>
      <c r="HD240" s="12">
        <f t="shared" si="3897"/>
        <v>0.48837209302325579</v>
      </c>
      <c r="HE240" s="11">
        <v>12</v>
      </c>
      <c r="HF240" s="12">
        <f t="shared" si="3898"/>
        <v>0.2857142857142857</v>
      </c>
      <c r="HG240" s="13"/>
      <c r="HH240" s="11"/>
      <c r="HI240" s="11"/>
      <c r="HJ240" s="14"/>
      <c r="HK240" s="10"/>
      <c r="HL240" s="11"/>
      <c r="HM240" s="61">
        <f t="shared" ref="HM240:HM245" si="3966">HM239-HK240</f>
        <v>593</v>
      </c>
      <c r="HN240" s="61">
        <f t="shared" ref="HN240:HN245" si="3967">HN239-HL240</f>
        <v>50</v>
      </c>
      <c r="HO240" s="11">
        <v>278</v>
      </c>
      <c r="HP240" s="12">
        <f t="shared" si="3899"/>
        <v>0.53288364249578413</v>
      </c>
      <c r="HQ240" s="11">
        <v>38</v>
      </c>
      <c r="HR240" s="12">
        <f t="shared" si="3900"/>
        <v>0.12025316455696203</v>
      </c>
      <c r="HS240" s="13"/>
      <c r="HT240" s="11"/>
      <c r="HU240" s="11"/>
      <c r="HV240" s="14"/>
      <c r="HW240" s="10"/>
      <c r="HX240" s="11"/>
      <c r="HY240" s="61">
        <f t="shared" ref="HY240:HY245" si="3968">HY239-HW240</f>
        <v>588</v>
      </c>
      <c r="HZ240" s="61">
        <f t="shared" ref="HZ240:HZ245" si="3969">HZ239-HX240</f>
        <v>49</v>
      </c>
      <c r="IA240" s="11">
        <v>276</v>
      </c>
      <c r="IB240" s="12">
        <f t="shared" si="3901"/>
        <v>0.51360544217687076</v>
      </c>
      <c r="IC240" s="11">
        <v>26</v>
      </c>
      <c r="ID240" s="12">
        <f t="shared" si="3902"/>
        <v>8.6092715231788075E-2</v>
      </c>
      <c r="IE240" s="13"/>
      <c r="IF240" s="11"/>
      <c r="IG240" s="11"/>
      <c r="IH240" s="14"/>
      <c r="II240" s="10">
        <v>1</v>
      </c>
      <c r="IJ240" s="11"/>
      <c r="IK240" s="61">
        <f t="shared" ref="IK240:IK245" si="3970">IK239-II240</f>
        <v>584</v>
      </c>
      <c r="IL240" s="61">
        <f t="shared" ref="IL240:IL245" si="3971">IL239-IJ240</f>
        <v>48</v>
      </c>
      <c r="IM240" s="11">
        <v>308</v>
      </c>
      <c r="IN240" s="12">
        <f t="shared" si="3903"/>
        <v>0.59589041095890416</v>
      </c>
      <c r="IO240" s="11">
        <v>40</v>
      </c>
      <c r="IP240" s="12">
        <f t="shared" si="3904"/>
        <v>0.11494252873563218</v>
      </c>
      <c r="IQ240" s="13"/>
      <c r="IR240" s="11"/>
      <c r="IS240" s="11"/>
      <c r="IT240" s="14"/>
      <c r="IU240" s="10"/>
      <c r="IV240" s="11"/>
      <c r="IW240" s="61">
        <f t="shared" ref="IW240:IW245" si="3972">IW239-IU240</f>
        <v>0</v>
      </c>
      <c r="IX240" s="61">
        <f t="shared" ref="IX240:IX245" si="3973">IX239-IV240</f>
        <v>0</v>
      </c>
      <c r="IY240" s="11"/>
      <c r="IZ240" s="12" t="e">
        <f t="shared" si="3905"/>
        <v>#DIV/0!</v>
      </c>
      <c r="JA240" s="11"/>
      <c r="JB240" s="12" t="e">
        <f t="shared" si="3906"/>
        <v>#DIV/0!</v>
      </c>
      <c r="JC240" s="13"/>
      <c r="JD240" s="11"/>
      <c r="JE240" s="11"/>
      <c r="JF240" s="14"/>
      <c r="JG240" s="10">
        <f t="shared" si="3907"/>
        <v>13</v>
      </c>
      <c r="JH240" s="14">
        <f t="shared" si="3908"/>
        <v>0</v>
      </c>
      <c r="JI240" s="373">
        <f t="shared" si="3909"/>
        <v>10702</v>
      </c>
      <c r="JJ240" s="11">
        <f t="shared" si="2847"/>
        <v>882</v>
      </c>
      <c r="JK240" s="11">
        <f t="shared" si="3910"/>
        <v>5860</v>
      </c>
      <c r="JL240" s="79">
        <f t="shared" si="3911"/>
        <v>0.54756120351336202</v>
      </c>
      <c r="JM240" s="15">
        <f t="shared" si="3912"/>
        <v>594</v>
      </c>
      <c r="JN240" s="12">
        <f t="shared" si="3913"/>
        <v>0.10136518771331059</v>
      </c>
      <c r="JO240" s="16">
        <v>66.8</v>
      </c>
      <c r="JP240" s="17">
        <v>5534</v>
      </c>
      <c r="JQ240" s="16">
        <f t="shared" si="3380"/>
        <v>94.436860068259392</v>
      </c>
      <c r="JR240" s="16">
        <v>356</v>
      </c>
      <c r="JS240" s="369">
        <f t="shared" si="3155"/>
        <v>0.59932659932659937</v>
      </c>
      <c r="JT240" s="15"/>
      <c r="JU240" s="285"/>
      <c r="JV240" s="404">
        <f t="shared" si="3915"/>
        <v>0.54970596471576594</v>
      </c>
      <c r="JW240" s="401">
        <f t="shared" si="3916"/>
        <v>0.54994356659142207</v>
      </c>
      <c r="JX240" s="406">
        <f t="shared" si="3917"/>
        <v>0.54307220518539168</v>
      </c>
      <c r="JY240" s="743"/>
      <c r="JZ240" s="690"/>
      <c r="KA240" s="746"/>
      <c r="KB240" s="725"/>
      <c r="KC240" s="722"/>
      <c r="KD240" s="722"/>
      <c r="KE240" s="722"/>
      <c r="KF240" s="722"/>
      <c r="KG240" s="756"/>
      <c r="KH240" s="758"/>
      <c r="KI240" s="67">
        <f t="shared" si="3924"/>
        <v>6</v>
      </c>
      <c r="KJ240" s="430">
        <f t="shared" ref="KJ240" si="3974">KI240/KB243</f>
        <v>1.6745743790120011E-3</v>
      </c>
      <c r="KK240" s="67">
        <f t="shared" si="3926"/>
        <v>2</v>
      </c>
      <c r="KL240" s="425">
        <f t="shared" ref="KL240" si="3975">KK240/KD243</f>
        <v>5.6353902507748658E-4</v>
      </c>
      <c r="KM240" s="67">
        <f t="shared" si="3928"/>
        <v>2</v>
      </c>
      <c r="KN240" s="425">
        <f>KM240/KF243</f>
        <v>5.5663790704146951E-4</v>
      </c>
    </row>
    <row r="241" spans="1:300" ht="19.5" thickTop="1" x14ac:dyDescent="0.25">
      <c r="A241" s="734"/>
      <c r="B241" s="436">
        <f t="shared" si="3929"/>
        <v>45780</v>
      </c>
      <c r="C241" s="10"/>
      <c r="D241" s="11"/>
      <c r="E241" s="61">
        <f t="shared" si="3930"/>
        <v>582</v>
      </c>
      <c r="F241" s="61">
        <f t="shared" si="3931"/>
        <v>49</v>
      </c>
      <c r="G241" s="11">
        <v>295</v>
      </c>
      <c r="H241" s="12">
        <f t="shared" si="3863"/>
        <v>0.54982817869415812</v>
      </c>
      <c r="I241" s="11">
        <v>25</v>
      </c>
      <c r="J241" s="12">
        <f t="shared" si="3864"/>
        <v>7.8125E-2</v>
      </c>
      <c r="K241" s="13"/>
      <c r="L241" s="11"/>
      <c r="M241" s="11"/>
      <c r="N241" s="14"/>
      <c r="O241" s="10">
        <v>1</v>
      </c>
      <c r="P241" s="11"/>
      <c r="Q241" s="61">
        <f t="shared" si="3932"/>
        <v>583</v>
      </c>
      <c r="R241" s="61">
        <f t="shared" si="3933"/>
        <v>50</v>
      </c>
      <c r="S241" s="11">
        <v>305</v>
      </c>
      <c r="T241" s="12">
        <f t="shared" si="3865"/>
        <v>0.56946826758147517</v>
      </c>
      <c r="U241" s="11">
        <v>27</v>
      </c>
      <c r="V241" s="12">
        <f t="shared" si="3866"/>
        <v>8.1325301204819275E-2</v>
      </c>
      <c r="W241" s="13"/>
      <c r="X241" s="11"/>
      <c r="Y241" s="11"/>
      <c r="Z241" s="14"/>
      <c r="AA241" s="10">
        <v>1</v>
      </c>
      <c r="AB241" s="11"/>
      <c r="AC241" s="61">
        <f t="shared" si="3934"/>
        <v>581</v>
      </c>
      <c r="AD241" s="61">
        <f t="shared" si="3935"/>
        <v>50</v>
      </c>
      <c r="AE241" s="11">
        <v>299</v>
      </c>
      <c r="AF241" s="12">
        <f t="shared" si="3867"/>
        <v>0.56798623063683307</v>
      </c>
      <c r="AG241" s="11">
        <v>31</v>
      </c>
      <c r="AH241" s="12">
        <f t="shared" si="3868"/>
        <v>9.3939393939393934E-2</v>
      </c>
      <c r="AI241" s="13"/>
      <c r="AJ241" s="11"/>
      <c r="AK241" s="11"/>
      <c r="AL241" s="14"/>
      <c r="AM241" s="10"/>
      <c r="AN241" s="11"/>
      <c r="AO241" s="61">
        <f t="shared" si="3936"/>
        <v>81</v>
      </c>
      <c r="AP241" s="61">
        <f t="shared" si="3937"/>
        <v>9</v>
      </c>
      <c r="AQ241" s="11">
        <v>32</v>
      </c>
      <c r="AR241" s="12">
        <f t="shared" si="3869"/>
        <v>0.50617283950617287</v>
      </c>
      <c r="AS241" s="11">
        <v>9</v>
      </c>
      <c r="AT241" s="12">
        <f t="shared" si="3870"/>
        <v>0.21951219512195122</v>
      </c>
      <c r="AU241" s="13"/>
      <c r="AV241" s="11"/>
      <c r="AW241" s="11"/>
      <c r="AX241" s="14"/>
      <c r="AY241" s="10">
        <v>1</v>
      </c>
      <c r="AZ241" s="11"/>
      <c r="BA241" s="61">
        <f t="shared" si="3938"/>
        <v>578</v>
      </c>
      <c r="BB241" s="61">
        <f t="shared" si="3939"/>
        <v>50</v>
      </c>
      <c r="BC241" s="11">
        <v>297</v>
      </c>
      <c r="BD241" s="12">
        <f t="shared" si="3871"/>
        <v>0.56055363321799312</v>
      </c>
      <c r="BE241" s="11">
        <v>27</v>
      </c>
      <c r="BF241" s="12">
        <f t="shared" si="3872"/>
        <v>8.3333333333333329E-2</v>
      </c>
      <c r="BG241" s="13"/>
      <c r="BH241" s="11"/>
      <c r="BI241" s="11"/>
      <c r="BJ241" s="14"/>
      <c r="BK241" s="10">
        <v>1</v>
      </c>
      <c r="BL241" s="11"/>
      <c r="BM241" s="61">
        <f t="shared" si="3940"/>
        <v>580</v>
      </c>
      <c r="BN241" s="61">
        <f t="shared" si="3941"/>
        <v>49</v>
      </c>
      <c r="BO241" s="11">
        <v>301</v>
      </c>
      <c r="BP241" s="12">
        <f t="shared" si="3873"/>
        <v>0.56034482758620685</v>
      </c>
      <c r="BQ241" s="11">
        <v>24</v>
      </c>
      <c r="BR241" s="12">
        <f t="shared" si="3874"/>
        <v>7.3846153846153853E-2</v>
      </c>
      <c r="BS241" s="13"/>
      <c r="BT241" s="11"/>
      <c r="BU241" s="11"/>
      <c r="BV241" s="14"/>
      <c r="BW241" s="10"/>
      <c r="BX241" s="11"/>
      <c r="BY241" s="61">
        <f t="shared" si="3942"/>
        <v>582</v>
      </c>
      <c r="BZ241" s="61">
        <f t="shared" si="3943"/>
        <v>49</v>
      </c>
      <c r="CA241" s="11">
        <v>302</v>
      </c>
      <c r="CB241" s="12">
        <f t="shared" si="3875"/>
        <v>0.58762886597938147</v>
      </c>
      <c r="CC241" s="11">
        <v>40</v>
      </c>
      <c r="CD241" s="12">
        <f t="shared" si="3876"/>
        <v>0.11695906432748537</v>
      </c>
      <c r="CE241" s="13"/>
      <c r="CF241" s="11"/>
      <c r="CG241" s="11"/>
      <c r="CH241" s="14"/>
      <c r="CI241" s="10"/>
      <c r="CJ241" s="11"/>
      <c r="CK241" s="61">
        <f t="shared" si="3944"/>
        <v>558</v>
      </c>
      <c r="CL241" s="61">
        <f t="shared" si="3945"/>
        <v>43</v>
      </c>
      <c r="CM241" s="11">
        <v>267</v>
      </c>
      <c r="CN241" s="12">
        <f t="shared" si="3877"/>
        <v>0.521505376344086</v>
      </c>
      <c r="CO241" s="11">
        <v>24</v>
      </c>
      <c r="CP241" s="12">
        <f t="shared" si="3878"/>
        <v>8.247422680412371E-2</v>
      </c>
      <c r="CQ241" s="13"/>
      <c r="CR241" s="11"/>
      <c r="CS241" s="11"/>
      <c r="CT241" s="14"/>
      <c r="CU241" s="10"/>
      <c r="CV241" s="11"/>
      <c r="CW241" s="61">
        <f t="shared" si="3946"/>
        <v>562</v>
      </c>
      <c r="CX241" s="61">
        <f t="shared" si="3947"/>
        <v>44</v>
      </c>
      <c r="CY241" s="11">
        <v>251</v>
      </c>
      <c r="CZ241" s="12">
        <f t="shared" si="3879"/>
        <v>0.49466192170818507</v>
      </c>
      <c r="DA241" s="11">
        <v>27</v>
      </c>
      <c r="DB241" s="12">
        <f t="shared" si="3880"/>
        <v>9.7122302158273388E-2</v>
      </c>
      <c r="DC241" s="13"/>
      <c r="DD241" s="11"/>
      <c r="DE241" s="11"/>
      <c r="DF241" s="14"/>
      <c r="DG241" s="10"/>
      <c r="DH241" s="11"/>
      <c r="DI241" s="61">
        <f t="shared" si="3948"/>
        <v>576</v>
      </c>
      <c r="DJ241" s="61">
        <f t="shared" si="3949"/>
        <v>45</v>
      </c>
      <c r="DK241" s="11">
        <v>282</v>
      </c>
      <c r="DL241" s="12">
        <f t="shared" si="3881"/>
        <v>0.54166666666666663</v>
      </c>
      <c r="DM241" s="11">
        <v>30</v>
      </c>
      <c r="DN241" s="12">
        <f t="shared" si="3882"/>
        <v>9.6153846153846159E-2</v>
      </c>
      <c r="DO241" s="13"/>
      <c r="DP241" s="11"/>
      <c r="DQ241" s="11"/>
      <c r="DR241" s="14"/>
      <c r="DS241" s="10"/>
      <c r="DT241" s="11"/>
      <c r="DU241" s="61">
        <f t="shared" si="3950"/>
        <v>128</v>
      </c>
      <c r="DV241" s="61">
        <f t="shared" si="3951"/>
        <v>11</v>
      </c>
      <c r="DW241" s="11">
        <v>49</v>
      </c>
      <c r="DX241" s="12">
        <f t="shared" si="3883"/>
        <v>0.421875</v>
      </c>
      <c r="DY241" s="11">
        <v>5</v>
      </c>
      <c r="DZ241" s="12">
        <f t="shared" si="3884"/>
        <v>9.2592592592592587E-2</v>
      </c>
      <c r="EA241" s="13"/>
      <c r="EB241" s="11"/>
      <c r="EC241" s="11"/>
      <c r="ED241" s="14"/>
      <c r="EE241" s="10"/>
      <c r="EF241" s="11"/>
      <c r="EG241" s="61">
        <f t="shared" si="3952"/>
        <v>584</v>
      </c>
      <c r="EH241" s="61">
        <f t="shared" si="3953"/>
        <v>45</v>
      </c>
      <c r="EI241" s="11">
        <v>294</v>
      </c>
      <c r="EJ241" s="12">
        <f t="shared" si="3885"/>
        <v>0.56335616438356162</v>
      </c>
      <c r="EK241" s="11">
        <v>35</v>
      </c>
      <c r="EL241" s="12">
        <f t="shared" si="3886"/>
        <v>0.10638297872340426</v>
      </c>
      <c r="EM241" s="13"/>
      <c r="EN241" s="11"/>
      <c r="EO241" s="11"/>
      <c r="EP241" s="14"/>
      <c r="EQ241" s="10"/>
      <c r="ER241" s="11"/>
      <c r="ES241" s="61">
        <f t="shared" si="3954"/>
        <v>572</v>
      </c>
      <c r="ET241" s="61">
        <f t="shared" si="3955"/>
        <v>44</v>
      </c>
      <c r="EU241" s="11">
        <v>303</v>
      </c>
      <c r="EV241" s="12">
        <f t="shared" si="3887"/>
        <v>0.57167832167832167</v>
      </c>
      <c r="EW241" s="11">
        <v>24</v>
      </c>
      <c r="EX241" s="12">
        <f t="shared" si="3888"/>
        <v>7.3394495412844041E-2</v>
      </c>
      <c r="EY241" s="13"/>
      <c r="EZ241" s="11"/>
      <c r="FA241" s="11"/>
      <c r="FB241" s="14"/>
      <c r="FC241" s="10">
        <v>1</v>
      </c>
      <c r="FD241" s="11"/>
      <c r="FE241" s="61">
        <f t="shared" si="3956"/>
        <v>563</v>
      </c>
      <c r="FF241" s="61">
        <f t="shared" si="3957"/>
        <v>44</v>
      </c>
      <c r="FG241" s="11">
        <v>273</v>
      </c>
      <c r="FH241" s="12">
        <f t="shared" si="3889"/>
        <v>0.53463587921847244</v>
      </c>
      <c r="FI241" s="11">
        <v>28</v>
      </c>
      <c r="FJ241" s="12">
        <f t="shared" si="3890"/>
        <v>9.3023255813953487E-2</v>
      </c>
      <c r="FK241" s="13"/>
      <c r="FL241" s="11"/>
      <c r="FM241" s="11"/>
      <c r="FN241" s="14"/>
      <c r="FO241" s="10"/>
      <c r="FP241" s="11"/>
      <c r="FQ241" s="61">
        <f t="shared" si="3958"/>
        <v>570</v>
      </c>
      <c r="FR241" s="61">
        <f t="shared" si="3959"/>
        <v>48</v>
      </c>
      <c r="FS241" s="11">
        <v>302</v>
      </c>
      <c r="FT241" s="12">
        <f t="shared" si="3891"/>
        <v>0.57017543859649122</v>
      </c>
      <c r="FU241" s="11">
        <v>23</v>
      </c>
      <c r="FV241" s="12">
        <f t="shared" si="3892"/>
        <v>7.0769230769230765E-2</v>
      </c>
      <c r="FW241" s="13"/>
      <c r="FX241" s="11"/>
      <c r="FY241" s="11"/>
      <c r="FZ241" s="14"/>
      <c r="GA241" s="10">
        <v>1</v>
      </c>
      <c r="GB241" s="11"/>
      <c r="GC241" s="61">
        <f t="shared" si="3960"/>
        <v>577</v>
      </c>
      <c r="GD241" s="61">
        <f t="shared" si="3961"/>
        <v>48</v>
      </c>
      <c r="GE241" s="11">
        <v>300</v>
      </c>
      <c r="GF241" s="12">
        <f t="shared" si="3893"/>
        <v>0.56325823223570193</v>
      </c>
      <c r="GG241" s="11">
        <v>25</v>
      </c>
      <c r="GH241" s="12">
        <f t="shared" si="3894"/>
        <v>7.6923076923076927E-2</v>
      </c>
      <c r="GI241" s="13"/>
      <c r="GJ241" s="11"/>
      <c r="GK241" s="11"/>
      <c r="GL241" s="14"/>
      <c r="GM241" s="10"/>
      <c r="GN241" s="11"/>
      <c r="GO241" s="61">
        <f t="shared" si="3962"/>
        <v>588</v>
      </c>
      <c r="GP241" s="61">
        <f t="shared" si="3963"/>
        <v>49</v>
      </c>
      <c r="GQ241" s="11">
        <v>305</v>
      </c>
      <c r="GR241" s="12">
        <f t="shared" si="3895"/>
        <v>0.56632653061224492</v>
      </c>
      <c r="GS241" s="11">
        <v>28</v>
      </c>
      <c r="GT241" s="12">
        <f t="shared" si="3896"/>
        <v>8.408408408408409E-2</v>
      </c>
      <c r="GU241" s="13"/>
      <c r="GV241" s="11"/>
      <c r="GW241" s="11"/>
      <c r="GX241" s="14"/>
      <c r="GY241" s="10"/>
      <c r="GZ241" s="11"/>
      <c r="HA241" s="61">
        <f t="shared" si="3964"/>
        <v>86</v>
      </c>
      <c r="HB241" s="61">
        <f t="shared" si="3965"/>
        <v>8</v>
      </c>
      <c r="HC241" s="11">
        <v>31</v>
      </c>
      <c r="HD241" s="12">
        <f t="shared" si="3897"/>
        <v>0.46511627906976744</v>
      </c>
      <c r="HE241" s="11">
        <v>9</v>
      </c>
      <c r="HF241" s="12">
        <f t="shared" si="3898"/>
        <v>0.22500000000000001</v>
      </c>
      <c r="HG241" s="13"/>
      <c r="HH241" s="11"/>
      <c r="HI241" s="11"/>
      <c r="HJ241" s="14"/>
      <c r="HK241" s="10"/>
      <c r="HL241" s="11"/>
      <c r="HM241" s="61">
        <f t="shared" si="3966"/>
        <v>593</v>
      </c>
      <c r="HN241" s="61">
        <f t="shared" si="3967"/>
        <v>50</v>
      </c>
      <c r="HO241" s="11">
        <v>295</v>
      </c>
      <c r="HP241" s="12">
        <f t="shared" si="3899"/>
        <v>0.54637436762225966</v>
      </c>
      <c r="HQ241" s="11">
        <v>29</v>
      </c>
      <c r="HR241" s="12">
        <f t="shared" si="3900"/>
        <v>8.9506172839506168E-2</v>
      </c>
      <c r="HS241" s="13"/>
      <c r="HT241" s="11"/>
      <c r="HU241" s="11"/>
      <c r="HV241" s="14"/>
      <c r="HW241" s="10">
        <v>2</v>
      </c>
      <c r="HX241" s="11"/>
      <c r="HY241" s="61">
        <f t="shared" si="3968"/>
        <v>586</v>
      </c>
      <c r="HZ241" s="61">
        <f t="shared" si="3969"/>
        <v>49</v>
      </c>
      <c r="IA241" s="11">
        <v>294</v>
      </c>
      <c r="IB241" s="12">
        <f t="shared" si="3901"/>
        <v>0.55460750853242324</v>
      </c>
      <c r="IC241" s="11">
        <v>31</v>
      </c>
      <c r="ID241" s="12">
        <f t="shared" si="3902"/>
        <v>9.5384615384615387E-2</v>
      </c>
      <c r="IE241" s="13"/>
      <c r="IF241" s="11"/>
      <c r="IG241" s="11"/>
      <c r="IH241" s="14"/>
      <c r="II241" s="10"/>
      <c r="IJ241" s="11"/>
      <c r="IK241" s="61">
        <f t="shared" si="3970"/>
        <v>584</v>
      </c>
      <c r="IL241" s="61">
        <f t="shared" si="3971"/>
        <v>48</v>
      </c>
      <c r="IM241" s="11">
        <v>290</v>
      </c>
      <c r="IN241" s="12">
        <f t="shared" si="3903"/>
        <v>0.53767123287671237</v>
      </c>
      <c r="IO241" s="11">
        <v>24</v>
      </c>
      <c r="IP241" s="12">
        <f t="shared" si="3904"/>
        <v>7.6433121019108277E-2</v>
      </c>
      <c r="IQ241" s="13"/>
      <c r="IR241" s="11"/>
      <c r="IS241" s="11"/>
      <c r="IT241" s="14"/>
      <c r="IU241" s="10"/>
      <c r="IV241" s="11"/>
      <c r="IW241" s="61">
        <f t="shared" si="3972"/>
        <v>0</v>
      </c>
      <c r="IX241" s="61">
        <f t="shared" si="3973"/>
        <v>0</v>
      </c>
      <c r="IY241" s="11"/>
      <c r="IZ241" s="12" t="e">
        <f t="shared" si="3905"/>
        <v>#DIV/0!</v>
      </c>
      <c r="JA241" s="11"/>
      <c r="JB241" s="12" t="e">
        <f t="shared" si="3906"/>
        <v>#DIV/0!</v>
      </c>
      <c r="JC241" s="13"/>
      <c r="JD241" s="11"/>
      <c r="JE241" s="11"/>
      <c r="JF241" s="14"/>
      <c r="JG241" s="10">
        <f t="shared" si="3907"/>
        <v>8</v>
      </c>
      <c r="JH241" s="14">
        <f t="shared" si="3908"/>
        <v>0</v>
      </c>
      <c r="JI241" s="373">
        <f t="shared" si="3909"/>
        <v>10694</v>
      </c>
      <c r="JJ241" s="11">
        <f t="shared" si="2847"/>
        <v>882</v>
      </c>
      <c r="JK241" s="11">
        <f t="shared" si="3910"/>
        <v>5892</v>
      </c>
      <c r="JL241" s="79">
        <f t="shared" si="3911"/>
        <v>0.55096315691041708</v>
      </c>
      <c r="JM241" s="15">
        <f t="shared" si="3912"/>
        <v>525</v>
      </c>
      <c r="JN241" s="12">
        <f t="shared" si="3913"/>
        <v>8.910386965376782E-2</v>
      </c>
      <c r="JO241" s="16">
        <v>66.900000000000006</v>
      </c>
      <c r="JP241" s="17">
        <v>5588</v>
      </c>
      <c r="JQ241" s="16">
        <f t="shared" si="3380"/>
        <v>94.840461642905638</v>
      </c>
      <c r="JR241" s="16">
        <v>298</v>
      </c>
      <c r="JS241" s="369">
        <f t="shared" si="3155"/>
        <v>0.56761904761904758</v>
      </c>
      <c r="JT241" s="15"/>
      <c r="JU241" s="285"/>
      <c r="JV241" s="404">
        <f t="shared" si="3915"/>
        <v>0.56462012895991032</v>
      </c>
      <c r="JW241" s="401">
        <f t="shared" si="3916"/>
        <v>0.53401072537397687</v>
      </c>
      <c r="JX241" s="406">
        <f t="shared" si="3917"/>
        <v>0.5541294642857143</v>
      </c>
      <c r="JY241" s="743"/>
      <c r="JZ241" s="690"/>
      <c r="KA241" s="746"/>
      <c r="KB241" s="718">
        <f t="shared" ref="KB241" si="3976">SUM(C246,O246,AA246,AM246,AY246,BK246,BW246)</f>
        <v>28</v>
      </c>
      <c r="KC241" s="714"/>
      <c r="KD241" s="714">
        <f t="shared" ref="KD241" si="3977">SUM(CI246,CU246,DG246,DS246,EE246,EQ246,FC246)</f>
        <v>19</v>
      </c>
      <c r="KE241" s="714"/>
      <c r="KF241" s="714">
        <f t="shared" ref="KF241" si="3978">SUM(FO246,GA246,GM246,GY246,HK246,HW246,II246)</f>
        <v>18</v>
      </c>
      <c r="KG241" s="759"/>
      <c r="KH241" s="761" t="s">
        <v>67</v>
      </c>
      <c r="KI241" s="67">
        <f t="shared" si="3924"/>
        <v>3</v>
      </c>
      <c r="KJ241" s="430">
        <f t="shared" ref="KJ241" si="3979">KI241/KB243</f>
        <v>8.3728718950600055E-4</v>
      </c>
      <c r="KK241" s="67">
        <f t="shared" si="3926"/>
        <v>1</v>
      </c>
      <c r="KL241" s="425">
        <f t="shared" ref="KL241" si="3980">KK241/KD243</f>
        <v>2.8176951253874329E-4</v>
      </c>
      <c r="KM241" s="67">
        <f t="shared" si="3928"/>
        <v>3</v>
      </c>
      <c r="KN241" s="425">
        <f>KM241/KF243</f>
        <v>8.3495686056220427E-4</v>
      </c>
    </row>
    <row r="242" spans="1:300" ht="19.5" thickBot="1" x14ac:dyDescent="0.3">
      <c r="A242" s="734"/>
      <c r="B242" s="436">
        <f t="shared" si="3929"/>
        <v>45781</v>
      </c>
      <c r="C242" s="10">
        <v>1</v>
      </c>
      <c r="D242" s="11"/>
      <c r="E242" s="61">
        <f t="shared" si="3930"/>
        <v>581</v>
      </c>
      <c r="F242" s="61">
        <f t="shared" si="3931"/>
        <v>49</v>
      </c>
      <c r="G242" s="11">
        <v>304</v>
      </c>
      <c r="H242" s="12">
        <f t="shared" si="3863"/>
        <v>0.56454388984509463</v>
      </c>
      <c r="I242" s="11">
        <v>24</v>
      </c>
      <c r="J242" s="12">
        <f t="shared" si="3864"/>
        <v>7.3170731707317069E-2</v>
      </c>
      <c r="K242" s="11"/>
      <c r="L242" s="11"/>
      <c r="M242" s="18"/>
      <c r="N242" s="20"/>
      <c r="O242" s="10">
        <v>1</v>
      </c>
      <c r="P242" s="11"/>
      <c r="Q242" s="61">
        <f t="shared" si="3932"/>
        <v>582</v>
      </c>
      <c r="R242" s="61">
        <f t="shared" si="3933"/>
        <v>50</v>
      </c>
      <c r="S242" s="11">
        <v>295</v>
      </c>
      <c r="T242" s="12">
        <f t="shared" si="3865"/>
        <v>0.5532646048109966</v>
      </c>
      <c r="U242" s="11">
        <v>27</v>
      </c>
      <c r="V242" s="12">
        <f t="shared" si="3866"/>
        <v>8.3850931677018639E-2</v>
      </c>
      <c r="W242" s="11"/>
      <c r="X242" s="11"/>
      <c r="Y242" s="18"/>
      <c r="Z242" s="20"/>
      <c r="AA242" s="10">
        <v>1</v>
      </c>
      <c r="AB242" s="11"/>
      <c r="AC242" s="61">
        <f t="shared" si="3934"/>
        <v>580</v>
      </c>
      <c r="AD242" s="61">
        <f t="shared" si="3935"/>
        <v>50</v>
      </c>
      <c r="AE242" s="11">
        <v>298</v>
      </c>
      <c r="AF242" s="12">
        <f t="shared" si="3867"/>
        <v>0.57931034482758625</v>
      </c>
      <c r="AG242" s="11">
        <v>38</v>
      </c>
      <c r="AH242" s="12">
        <f t="shared" si="3868"/>
        <v>0.1130952380952381</v>
      </c>
      <c r="AI242" s="11"/>
      <c r="AJ242" s="11"/>
      <c r="AK242" s="18"/>
      <c r="AL242" s="20"/>
      <c r="AM242" s="10"/>
      <c r="AN242" s="11"/>
      <c r="AO242" s="61">
        <f t="shared" si="3936"/>
        <v>81</v>
      </c>
      <c r="AP242" s="61">
        <f t="shared" si="3937"/>
        <v>9</v>
      </c>
      <c r="AQ242" s="11">
        <v>28</v>
      </c>
      <c r="AR242" s="12">
        <f t="shared" si="3869"/>
        <v>0.46913580246913578</v>
      </c>
      <c r="AS242" s="11">
        <v>10</v>
      </c>
      <c r="AT242" s="12">
        <f t="shared" si="3870"/>
        <v>0.26315789473684209</v>
      </c>
      <c r="AU242" s="11"/>
      <c r="AV242" s="11"/>
      <c r="AW242" s="18"/>
      <c r="AX242" s="20"/>
      <c r="AY242" s="10"/>
      <c r="AZ242" s="11"/>
      <c r="BA242" s="61">
        <f t="shared" si="3938"/>
        <v>578</v>
      </c>
      <c r="BB242" s="61">
        <f t="shared" si="3939"/>
        <v>50</v>
      </c>
      <c r="BC242" s="11">
        <v>304</v>
      </c>
      <c r="BD242" s="12">
        <f t="shared" si="3871"/>
        <v>0.57612456747404839</v>
      </c>
      <c r="BE242" s="11">
        <v>29</v>
      </c>
      <c r="BF242" s="12">
        <f t="shared" si="3872"/>
        <v>8.7087087087087081E-2</v>
      </c>
      <c r="BG242" s="11"/>
      <c r="BH242" s="11"/>
      <c r="BI242" s="18"/>
      <c r="BJ242" s="20"/>
      <c r="BK242" s="10"/>
      <c r="BL242" s="11"/>
      <c r="BM242" s="61">
        <f t="shared" si="3940"/>
        <v>580</v>
      </c>
      <c r="BN242" s="61">
        <f t="shared" si="3941"/>
        <v>49</v>
      </c>
      <c r="BO242" s="11">
        <v>280</v>
      </c>
      <c r="BP242" s="12">
        <f t="shared" si="3873"/>
        <v>0.51551724137931032</v>
      </c>
      <c r="BQ242" s="11">
        <v>19</v>
      </c>
      <c r="BR242" s="12">
        <f t="shared" si="3874"/>
        <v>6.354515050167224E-2</v>
      </c>
      <c r="BS242" s="11"/>
      <c r="BT242" s="11"/>
      <c r="BU242" s="18"/>
      <c r="BV242" s="20"/>
      <c r="BW242" s="10">
        <v>1</v>
      </c>
      <c r="BX242" s="11"/>
      <c r="BY242" s="61">
        <f t="shared" si="3942"/>
        <v>581</v>
      </c>
      <c r="BZ242" s="61">
        <f t="shared" si="3943"/>
        <v>49</v>
      </c>
      <c r="CA242" s="11">
        <v>270</v>
      </c>
      <c r="CB242" s="12">
        <f t="shared" si="3875"/>
        <v>0.53356282271944921</v>
      </c>
      <c r="CC242" s="11">
        <v>40</v>
      </c>
      <c r="CD242" s="12">
        <f t="shared" si="3876"/>
        <v>0.12903225806451613</v>
      </c>
      <c r="CE242" s="11"/>
      <c r="CF242" s="11"/>
      <c r="CG242" s="18"/>
      <c r="CH242" s="20"/>
      <c r="CI242" s="10"/>
      <c r="CJ242" s="11"/>
      <c r="CK242" s="61">
        <f t="shared" si="3944"/>
        <v>558</v>
      </c>
      <c r="CL242" s="61">
        <f t="shared" si="3945"/>
        <v>43</v>
      </c>
      <c r="CM242" s="11">
        <v>303</v>
      </c>
      <c r="CN242" s="12">
        <f t="shared" si="3877"/>
        <v>0.59677419354838712</v>
      </c>
      <c r="CO242" s="11">
        <v>30</v>
      </c>
      <c r="CP242" s="12">
        <f t="shared" si="3878"/>
        <v>9.0090090090090086E-2</v>
      </c>
      <c r="CQ242" s="11"/>
      <c r="CR242" s="11"/>
      <c r="CS242" s="18"/>
      <c r="CT242" s="20"/>
      <c r="CU242" s="10">
        <v>2</v>
      </c>
      <c r="CV242" s="11"/>
      <c r="CW242" s="61">
        <f t="shared" si="3946"/>
        <v>560</v>
      </c>
      <c r="CX242" s="61">
        <f t="shared" si="3947"/>
        <v>44</v>
      </c>
      <c r="CY242" s="11">
        <v>279</v>
      </c>
      <c r="CZ242" s="12">
        <f t="shared" si="3879"/>
        <v>0.54285714285714282</v>
      </c>
      <c r="DA242" s="11">
        <v>25</v>
      </c>
      <c r="DB242" s="12">
        <f t="shared" si="3880"/>
        <v>8.2236842105263164E-2</v>
      </c>
      <c r="DC242" s="11"/>
      <c r="DD242" s="11"/>
      <c r="DE242" s="18"/>
      <c r="DF242" s="20"/>
      <c r="DG242" s="10"/>
      <c r="DH242" s="11"/>
      <c r="DI242" s="61">
        <f t="shared" si="3948"/>
        <v>576</v>
      </c>
      <c r="DJ242" s="61">
        <f t="shared" si="3949"/>
        <v>45</v>
      </c>
      <c r="DK242" s="11">
        <v>293</v>
      </c>
      <c r="DL242" s="12">
        <f t="shared" si="3881"/>
        <v>0.56597222222222221</v>
      </c>
      <c r="DM242" s="11">
        <v>33</v>
      </c>
      <c r="DN242" s="12">
        <f t="shared" si="3882"/>
        <v>0.10122699386503067</v>
      </c>
      <c r="DO242" s="11"/>
      <c r="DP242" s="11"/>
      <c r="DQ242" s="18"/>
      <c r="DR242" s="20"/>
      <c r="DS242" s="10">
        <v>2</v>
      </c>
      <c r="DT242" s="11"/>
      <c r="DU242" s="61">
        <f t="shared" si="3950"/>
        <v>126</v>
      </c>
      <c r="DV242" s="61">
        <f t="shared" si="3951"/>
        <v>11</v>
      </c>
      <c r="DW242" s="11">
        <v>51</v>
      </c>
      <c r="DX242" s="12">
        <f t="shared" si="3883"/>
        <v>0.46031746031746029</v>
      </c>
      <c r="DY242" s="11">
        <v>7</v>
      </c>
      <c r="DZ242" s="12">
        <f t="shared" si="3884"/>
        <v>0.1206896551724138</v>
      </c>
      <c r="EA242" s="11"/>
      <c r="EB242" s="11"/>
      <c r="EC242" s="18"/>
      <c r="ED242" s="20"/>
      <c r="EE242" s="10"/>
      <c r="EF242" s="11"/>
      <c r="EG242" s="61">
        <f t="shared" si="3952"/>
        <v>584</v>
      </c>
      <c r="EH242" s="61">
        <f t="shared" si="3953"/>
        <v>45</v>
      </c>
      <c r="EI242" s="11">
        <v>307</v>
      </c>
      <c r="EJ242" s="12">
        <f t="shared" si="3885"/>
        <v>0.57191780821917804</v>
      </c>
      <c r="EK242" s="11">
        <v>27</v>
      </c>
      <c r="EL242" s="12">
        <f t="shared" si="3886"/>
        <v>8.0838323353293412E-2</v>
      </c>
      <c r="EM242" s="11"/>
      <c r="EN242" s="11"/>
      <c r="EO242" s="18"/>
      <c r="EP242" s="20"/>
      <c r="EQ242" s="10"/>
      <c r="ER242" s="11"/>
      <c r="ES242" s="61">
        <f t="shared" si="3954"/>
        <v>572</v>
      </c>
      <c r="ET242" s="61">
        <f t="shared" si="3955"/>
        <v>44</v>
      </c>
      <c r="EU242" s="11">
        <v>301</v>
      </c>
      <c r="EV242" s="12">
        <f t="shared" si="3887"/>
        <v>0.55944055944055948</v>
      </c>
      <c r="EW242" s="11">
        <v>19</v>
      </c>
      <c r="EX242" s="12">
        <f t="shared" si="3888"/>
        <v>5.9374999999999997E-2</v>
      </c>
      <c r="EY242" s="11"/>
      <c r="EZ242" s="11"/>
      <c r="FA242" s="18"/>
      <c r="FB242" s="20"/>
      <c r="FC242" s="10">
        <v>1</v>
      </c>
      <c r="FD242" s="11"/>
      <c r="FE242" s="61">
        <f t="shared" si="3956"/>
        <v>562</v>
      </c>
      <c r="FF242" s="61">
        <f t="shared" si="3957"/>
        <v>44</v>
      </c>
      <c r="FG242" s="11">
        <v>259</v>
      </c>
      <c r="FH242" s="12">
        <f t="shared" si="3889"/>
        <v>0.50177935943060503</v>
      </c>
      <c r="FI242" s="11">
        <v>23</v>
      </c>
      <c r="FJ242" s="12">
        <f t="shared" si="3890"/>
        <v>8.1560283687943269E-2</v>
      </c>
      <c r="FK242" s="11"/>
      <c r="FL242" s="11"/>
      <c r="FM242" s="18"/>
      <c r="FN242" s="20"/>
      <c r="FO242" s="10"/>
      <c r="FP242" s="11"/>
      <c r="FQ242" s="61">
        <f t="shared" si="3958"/>
        <v>570</v>
      </c>
      <c r="FR242" s="61">
        <f t="shared" si="3959"/>
        <v>48</v>
      </c>
      <c r="FS242" s="11">
        <v>295</v>
      </c>
      <c r="FT242" s="12">
        <f t="shared" si="3891"/>
        <v>0.55087719298245619</v>
      </c>
      <c r="FU242" s="11">
        <v>19</v>
      </c>
      <c r="FV242" s="12">
        <f t="shared" si="3892"/>
        <v>6.0509554140127389E-2</v>
      </c>
      <c r="FW242" s="11"/>
      <c r="FX242" s="11"/>
      <c r="FY242" s="18"/>
      <c r="FZ242" s="20"/>
      <c r="GA242" s="10"/>
      <c r="GB242" s="11"/>
      <c r="GC242" s="61">
        <f t="shared" si="3960"/>
        <v>577</v>
      </c>
      <c r="GD242" s="61">
        <f t="shared" si="3961"/>
        <v>48</v>
      </c>
      <c r="GE242" s="11">
        <v>300</v>
      </c>
      <c r="GF242" s="12">
        <f t="shared" si="3893"/>
        <v>0.54592720970537256</v>
      </c>
      <c r="GG242" s="11">
        <v>15</v>
      </c>
      <c r="GH242" s="12">
        <f t="shared" si="3894"/>
        <v>4.7619047619047616E-2</v>
      </c>
      <c r="GI242" s="11"/>
      <c r="GJ242" s="11"/>
      <c r="GK242" s="18"/>
      <c r="GL242" s="20"/>
      <c r="GM242" s="10"/>
      <c r="GN242" s="11"/>
      <c r="GO242" s="61">
        <f t="shared" si="3962"/>
        <v>588</v>
      </c>
      <c r="GP242" s="61">
        <f t="shared" si="3963"/>
        <v>49</v>
      </c>
      <c r="GQ242" s="11">
        <v>301</v>
      </c>
      <c r="GR242" s="12">
        <f t="shared" si="3895"/>
        <v>0.54251700680272108</v>
      </c>
      <c r="GS242" s="11">
        <v>18</v>
      </c>
      <c r="GT242" s="12">
        <f t="shared" si="3896"/>
        <v>5.6426332288401257E-2</v>
      </c>
      <c r="GU242" s="11"/>
      <c r="GV242" s="11"/>
      <c r="GW242" s="18"/>
      <c r="GX242" s="20"/>
      <c r="GY242" s="10">
        <v>3</v>
      </c>
      <c r="GZ242" s="11"/>
      <c r="HA242" s="61">
        <f t="shared" si="3964"/>
        <v>83</v>
      </c>
      <c r="HB242" s="61">
        <f t="shared" si="3965"/>
        <v>8</v>
      </c>
      <c r="HC242" s="11">
        <v>38</v>
      </c>
      <c r="HD242" s="12">
        <f t="shared" si="3897"/>
        <v>0.57831325301204817</v>
      </c>
      <c r="HE242" s="11">
        <v>10</v>
      </c>
      <c r="HF242" s="12">
        <f t="shared" si="3898"/>
        <v>0.20833333333333334</v>
      </c>
      <c r="HG242" s="11"/>
      <c r="HH242" s="11"/>
      <c r="HI242" s="18"/>
      <c r="HJ242" s="20"/>
      <c r="HK242" s="10"/>
      <c r="HL242" s="11"/>
      <c r="HM242" s="61">
        <f t="shared" si="3966"/>
        <v>593</v>
      </c>
      <c r="HN242" s="61">
        <f t="shared" si="3967"/>
        <v>50</v>
      </c>
      <c r="HO242" s="11">
        <v>302</v>
      </c>
      <c r="HP242" s="12">
        <f t="shared" si="3899"/>
        <v>0.54131534569983142</v>
      </c>
      <c r="HQ242" s="11">
        <v>19</v>
      </c>
      <c r="HR242" s="12">
        <f t="shared" si="3900"/>
        <v>5.9190031152647975E-2</v>
      </c>
      <c r="HS242" s="11"/>
      <c r="HT242" s="11"/>
      <c r="HU242" s="18"/>
      <c r="HV242" s="20"/>
      <c r="HW242" s="10">
        <v>1</v>
      </c>
      <c r="HX242" s="11"/>
      <c r="HY242" s="61">
        <f t="shared" si="3968"/>
        <v>585</v>
      </c>
      <c r="HZ242" s="61">
        <f t="shared" si="3969"/>
        <v>49</v>
      </c>
      <c r="IA242" s="11">
        <v>297</v>
      </c>
      <c r="IB242" s="12">
        <f t="shared" si="3901"/>
        <v>0.56239316239316239</v>
      </c>
      <c r="IC242" s="11">
        <v>32</v>
      </c>
      <c r="ID242" s="12">
        <f t="shared" si="3902"/>
        <v>9.7264437689969604E-2</v>
      </c>
      <c r="IE242" s="11"/>
      <c r="IF242" s="11"/>
      <c r="IG242" s="18"/>
      <c r="IH242" s="20"/>
      <c r="II242" s="10"/>
      <c r="IJ242" s="11"/>
      <c r="IK242" s="61">
        <f t="shared" si="3970"/>
        <v>584</v>
      </c>
      <c r="IL242" s="61">
        <f t="shared" si="3971"/>
        <v>48</v>
      </c>
      <c r="IM242" s="11">
        <v>279</v>
      </c>
      <c r="IN242" s="12">
        <f t="shared" si="3903"/>
        <v>0.53938356164383561</v>
      </c>
      <c r="IO242" s="11">
        <v>36</v>
      </c>
      <c r="IP242" s="12">
        <f t="shared" si="3904"/>
        <v>0.11428571428571428</v>
      </c>
      <c r="IQ242" s="11"/>
      <c r="IR242" s="11"/>
      <c r="IS242" s="18"/>
      <c r="IT242" s="20"/>
      <c r="IU242" s="10"/>
      <c r="IV242" s="11"/>
      <c r="IW242" s="61">
        <f t="shared" si="3972"/>
        <v>0</v>
      </c>
      <c r="IX242" s="61">
        <f t="shared" si="3973"/>
        <v>0</v>
      </c>
      <c r="IY242" s="11"/>
      <c r="IZ242" s="12" t="e">
        <f t="shared" si="3905"/>
        <v>#DIV/0!</v>
      </c>
      <c r="JA242" s="11"/>
      <c r="JB242" s="12" t="e">
        <f t="shared" si="3906"/>
        <v>#DIV/0!</v>
      </c>
      <c r="JC242" s="11"/>
      <c r="JD242" s="11"/>
      <c r="JE242" s="18"/>
      <c r="JF242" s="20"/>
      <c r="JG242" s="10">
        <f t="shared" si="3907"/>
        <v>13</v>
      </c>
      <c r="JH242" s="14">
        <f t="shared" si="3908"/>
        <v>0</v>
      </c>
      <c r="JI242" s="373">
        <f t="shared" si="3909"/>
        <v>10681</v>
      </c>
      <c r="JJ242" s="11">
        <f t="shared" ref="JJ242:JJ305" si="3981">+F242+R242+AD242+AP242+BB242+BN242+BZ242+CL242+CX242+DJ242+DV242+EH242+ET242+FF242+GD242+GP242+HB242+HN242+HZ242+FR242+IL242+IX242</f>
        <v>882</v>
      </c>
      <c r="JK242" s="11">
        <f t="shared" si="3910"/>
        <v>5884</v>
      </c>
      <c r="JL242" s="79">
        <f t="shared" si="3911"/>
        <v>0.55088474861904313</v>
      </c>
      <c r="JM242" s="15">
        <f t="shared" si="3912"/>
        <v>500</v>
      </c>
      <c r="JN242" s="12">
        <f t="shared" si="3913"/>
        <v>8.4976206662134596E-2</v>
      </c>
      <c r="JO242" s="16">
        <v>66.3</v>
      </c>
      <c r="JP242" s="17">
        <v>5606</v>
      </c>
      <c r="JQ242" s="16">
        <f t="shared" si="3380"/>
        <v>95.275322909585313</v>
      </c>
      <c r="JR242" s="16">
        <v>298</v>
      </c>
      <c r="JS242" s="369">
        <f t="shared" si="3155"/>
        <v>0.59599999999999997</v>
      </c>
      <c r="JT242" s="18"/>
      <c r="JU242" s="21"/>
      <c r="JV242" s="404">
        <f t="shared" si="3915"/>
        <v>0.55178220600617456</v>
      </c>
      <c r="JW242" s="401">
        <f t="shared" si="3916"/>
        <v>0.55313736574335781</v>
      </c>
      <c r="JX242" s="406">
        <f t="shared" si="3917"/>
        <v>0.54776536312849167</v>
      </c>
      <c r="JY242" s="743"/>
      <c r="JZ242" s="690"/>
      <c r="KA242" s="746"/>
      <c r="KB242" s="719"/>
      <c r="KC242" s="716"/>
      <c r="KD242" s="716"/>
      <c r="KE242" s="716"/>
      <c r="KF242" s="716"/>
      <c r="KG242" s="760"/>
      <c r="KH242" s="758"/>
      <c r="KI242" s="67">
        <f t="shared" si="3924"/>
        <v>3</v>
      </c>
      <c r="KJ242" s="430">
        <f t="shared" ref="KJ242" si="3982">KI242/KB243</f>
        <v>8.3728718950600055E-4</v>
      </c>
      <c r="KK242" s="67">
        <f t="shared" si="3926"/>
        <v>5</v>
      </c>
      <c r="KL242" s="425">
        <f t="shared" ref="KL242" si="3983">KK242/KD243</f>
        <v>1.4088475626937165E-3</v>
      </c>
      <c r="KM242" s="67">
        <f t="shared" si="3928"/>
        <v>4</v>
      </c>
      <c r="KN242" s="425">
        <f>KM242/KF243</f>
        <v>1.113275814082939E-3</v>
      </c>
    </row>
    <row r="243" spans="1:300" ht="19.5" thickTop="1" x14ac:dyDescent="0.25">
      <c r="A243" s="734"/>
      <c r="B243" s="436">
        <f>+B242+1</f>
        <v>45782</v>
      </c>
      <c r="C243" s="10"/>
      <c r="D243" s="11"/>
      <c r="E243" s="61">
        <f t="shared" si="3930"/>
        <v>581</v>
      </c>
      <c r="F243" s="61">
        <f t="shared" si="3931"/>
        <v>49</v>
      </c>
      <c r="G243" s="11">
        <v>293</v>
      </c>
      <c r="H243" s="12">
        <f t="shared" si="3863"/>
        <v>0.54561101549053359</v>
      </c>
      <c r="I243" s="11">
        <v>24</v>
      </c>
      <c r="J243" s="12">
        <f t="shared" si="3864"/>
        <v>7.5709779179810727E-2</v>
      </c>
      <c r="K243" s="13"/>
      <c r="L243" s="13"/>
      <c r="M243" s="25"/>
      <c r="N243" s="37"/>
      <c r="O243" s="10"/>
      <c r="P243" s="11"/>
      <c r="Q243" s="61">
        <f t="shared" si="3932"/>
        <v>582</v>
      </c>
      <c r="R243" s="61">
        <f t="shared" si="3933"/>
        <v>50</v>
      </c>
      <c r="S243" s="11">
        <v>287</v>
      </c>
      <c r="T243" s="12">
        <f t="shared" si="3865"/>
        <v>0.53608247422680411</v>
      </c>
      <c r="U243" s="11">
        <v>25</v>
      </c>
      <c r="V243" s="12">
        <f t="shared" si="3866"/>
        <v>8.0128205128205135E-2</v>
      </c>
      <c r="W243" s="13"/>
      <c r="X243" s="13"/>
      <c r="Y243" s="25"/>
      <c r="Z243" s="37"/>
      <c r="AA243" s="10"/>
      <c r="AB243" s="11"/>
      <c r="AC243" s="61">
        <f t="shared" si="3934"/>
        <v>580</v>
      </c>
      <c r="AD243" s="61">
        <f t="shared" si="3935"/>
        <v>50</v>
      </c>
      <c r="AE243" s="11">
        <v>300</v>
      </c>
      <c r="AF243" s="12">
        <f t="shared" si="3867"/>
        <v>0.58448275862068966</v>
      </c>
      <c r="AG243" s="11">
        <v>39</v>
      </c>
      <c r="AH243" s="12">
        <f t="shared" si="3868"/>
        <v>0.11504424778761062</v>
      </c>
      <c r="AI243" s="13"/>
      <c r="AJ243" s="13"/>
      <c r="AK243" s="25"/>
      <c r="AL243" s="37"/>
      <c r="AM243" s="10">
        <v>1</v>
      </c>
      <c r="AN243" s="11">
        <v>1</v>
      </c>
      <c r="AO243" s="61">
        <f t="shared" si="3936"/>
        <v>80</v>
      </c>
      <c r="AP243" s="61">
        <f t="shared" si="3937"/>
        <v>8</v>
      </c>
      <c r="AQ243" s="11">
        <v>38</v>
      </c>
      <c r="AR243" s="12">
        <f t="shared" si="3869"/>
        <v>0.52500000000000002</v>
      </c>
      <c r="AS243" s="11">
        <v>4</v>
      </c>
      <c r="AT243" s="12">
        <f t="shared" si="3870"/>
        <v>9.5238095238095233E-2</v>
      </c>
      <c r="AU243" s="13"/>
      <c r="AV243" s="13"/>
      <c r="AW243" s="25"/>
      <c r="AX243" s="37"/>
      <c r="AY243" s="10">
        <v>1</v>
      </c>
      <c r="AZ243" s="11"/>
      <c r="BA243" s="61">
        <f t="shared" si="3938"/>
        <v>577</v>
      </c>
      <c r="BB243" s="61">
        <f t="shared" si="3939"/>
        <v>50</v>
      </c>
      <c r="BC243" s="11">
        <v>316</v>
      </c>
      <c r="BD243" s="12">
        <f t="shared" si="3871"/>
        <v>0.59445407279029461</v>
      </c>
      <c r="BE243" s="11">
        <v>27</v>
      </c>
      <c r="BF243" s="12">
        <f t="shared" si="3872"/>
        <v>7.8717201166180764E-2</v>
      </c>
      <c r="BG243" s="13"/>
      <c r="BH243" s="13"/>
      <c r="BI243" s="25"/>
      <c r="BJ243" s="37"/>
      <c r="BK243" s="10"/>
      <c r="BL243" s="11"/>
      <c r="BM243" s="61">
        <f t="shared" si="3940"/>
        <v>580</v>
      </c>
      <c r="BN243" s="61">
        <f t="shared" si="3941"/>
        <v>49</v>
      </c>
      <c r="BO243" s="11">
        <v>302</v>
      </c>
      <c r="BP243" s="12">
        <f t="shared" si="3873"/>
        <v>0.55344827586206902</v>
      </c>
      <c r="BQ243" s="11">
        <v>19</v>
      </c>
      <c r="BR243" s="12">
        <f t="shared" si="3874"/>
        <v>5.9190031152647975E-2</v>
      </c>
      <c r="BS243" s="13"/>
      <c r="BT243" s="13"/>
      <c r="BU243" s="25"/>
      <c r="BV243" s="37"/>
      <c r="BW243" s="10"/>
      <c r="BX243" s="11"/>
      <c r="BY243" s="61">
        <f t="shared" si="3942"/>
        <v>581</v>
      </c>
      <c r="BZ243" s="61">
        <f t="shared" si="3943"/>
        <v>49</v>
      </c>
      <c r="CA243" s="11">
        <v>296</v>
      </c>
      <c r="CB243" s="12">
        <f t="shared" si="3875"/>
        <v>0.58347676419965577</v>
      </c>
      <c r="CC243" s="11">
        <v>43</v>
      </c>
      <c r="CD243" s="12">
        <f t="shared" si="3876"/>
        <v>0.12684365781710916</v>
      </c>
      <c r="CE243" s="13"/>
      <c r="CF243" s="13"/>
      <c r="CG243" s="25"/>
      <c r="CH243" s="37"/>
      <c r="CI243" s="10"/>
      <c r="CJ243" s="11"/>
      <c r="CK243" s="61">
        <f t="shared" si="3944"/>
        <v>558</v>
      </c>
      <c r="CL243" s="61">
        <f t="shared" si="3945"/>
        <v>43</v>
      </c>
      <c r="CM243" s="11">
        <v>287</v>
      </c>
      <c r="CN243" s="12">
        <f t="shared" si="3877"/>
        <v>0.55913978494623651</v>
      </c>
      <c r="CO243" s="11">
        <v>25</v>
      </c>
      <c r="CP243" s="12">
        <f t="shared" si="3878"/>
        <v>8.0128205128205135E-2</v>
      </c>
      <c r="CQ243" s="13"/>
      <c r="CR243" s="13"/>
      <c r="CS243" s="25"/>
      <c r="CT243" s="37"/>
      <c r="CU243" s="10"/>
      <c r="CV243" s="11"/>
      <c r="CW243" s="61">
        <f t="shared" si="3946"/>
        <v>560</v>
      </c>
      <c r="CX243" s="61">
        <f t="shared" si="3947"/>
        <v>44</v>
      </c>
      <c r="CY243" s="11">
        <v>266</v>
      </c>
      <c r="CZ243" s="12">
        <f t="shared" si="3879"/>
        <v>0.52857142857142858</v>
      </c>
      <c r="DA243" s="11">
        <v>30</v>
      </c>
      <c r="DB243" s="12">
        <f t="shared" si="3880"/>
        <v>0.10135135135135136</v>
      </c>
      <c r="DC243" s="13"/>
      <c r="DD243" s="13"/>
      <c r="DE243" s="25"/>
      <c r="DF243" s="37"/>
      <c r="DG243" s="10"/>
      <c r="DH243" s="11"/>
      <c r="DI243" s="61">
        <f t="shared" si="3948"/>
        <v>576</v>
      </c>
      <c r="DJ243" s="61">
        <f t="shared" si="3949"/>
        <v>45</v>
      </c>
      <c r="DK243" s="11">
        <v>281</v>
      </c>
      <c r="DL243" s="12">
        <f t="shared" si="3881"/>
        <v>0.55208333333333337</v>
      </c>
      <c r="DM243" s="11">
        <v>37</v>
      </c>
      <c r="DN243" s="12">
        <f t="shared" si="3882"/>
        <v>0.11635220125786164</v>
      </c>
      <c r="DO243" s="13"/>
      <c r="DP243" s="13"/>
      <c r="DQ243" s="25"/>
      <c r="DR243" s="37"/>
      <c r="DS243" s="10">
        <v>1</v>
      </c>
      <c r="DT243" s="11"/>
      <c r="DU243" s="61">
        <f t="shared" si="3950"/>
        <v>125</v>
      </c>
      <c r="DV243" s="61">
        <f t="shared" si="3951"/>
        <v>11</v>
      </c>
      <c r="DW243" s="11">
        <v>56</v>
      </c>
      <c r="DX243" s="12">
        <f t="shared" si="3883"/>
        <v>0.504</v>
      </c>
      <c r="DY243" s="11">
        <v>7</v>
      </c>
      <c r="DZ243" s="12">
        <f t="shared" si="3884"/>
        <v>0.1111111111111111</v>
      </c>
      <c r="EA243" s="13"/>
      <c r="EB243" s="13"/>
      <c r="EC243" s="25"/>
      <c r="ED243" s="37"/>
      <c r="EE243" s="10"/>
      <c r="EF243" s="11"/>
      <c r="EG243" s="61">
        <f t="shared" si="3952"/>
        <v>584</v>
      </c>
      <c r="EH243" s="61">
        <f t="shared" si="3953"/>
        <v>45</v>
      </c>
      <c r="EI243" s="11">
        <v>288</v>
      </c>
      <c r="EJ243" s="12">
        <f t="shared" si="3885"/>
        <v>0.56506849315068497</v>
      </c>
      <c r="EK243" s="11">
        <v>42</v>
      </c>
      <c r="EL243" s="12">
        <f t="shared" si="3886"/>
        <v>0.12727272727272726</v>
      </c>
      <c r="EM243" s="13"/>
      <c r="EN243" s="13"/>
      <c r="EO243" s="25"/>
      <c r="EP243" s="37"/>
      <c r="EQ243" s="10"/>
      <c r="ER243" s="11"/>
      <c r="ES243" s="61">
        <f t="shared" si="3954"/>
        <v>572</v>
      </c>
      <c r="ET243" s="61">
        <f t="shared" si="3955"/>
        <v>44</v>
      </c>
      <c r="EU243" s="11">
        <v>314</v>
      </c>
      <c r="EV243" s="12">
        <f t="shared" si="3887"/>
        <v>0.58566433566433562</v>
      </c>
      <c r="EW243" s="11">
        <v>21</v>
      </c>
      <c r="EX243" s="12">
        <f t="shared" si="3888"/>
        <v>6.2686567164179099E-2</v>
      </c>
      <c r="EY243" s="13"/>
      <c r="EZ243" s="13"/>
      <c r="FA243" s="25"/>
      <c r="FB243" s="37"/>
      <c r="FC243" s="10">
        <v>1</v>
      </c>
      <c r="FD243" s="11"/>
      <c r="FE243" s="61">
        <f t="shared" si="3956"/>
        <v>561</v>
      </c>
      <c r="FF243" s="61">
        <f t="shared" si="3957"/>
        <v>44</v>
      </c>
      <c r="FG243" s="11">
        <v>263</v>
      </c>
      <c r="FH243" s="12">
        <f t="shared" si="3889"/>
        <v>0.52941176470588236</v>
      </c>
      <c r="FI243" s="11">
        <v>34</v>
      </c>
      <c r="FJ243" s="12">
        <f t="shared" si="3890"/>
        <v>0.11447811447811448</v>
      </c>
      <c r="FK243" s="13"/>
      <c r="FL243" s="13"/>
      <c r="FM243" s="25"/>
      <c r="FN243" s="37"/>
      <c r="FO243" s="10"/>
      <c r="FP243" s="11"/>
      <c r="FQ243" s="61">
        <f t="shared" si="3958"/>
        <v>570</v>
      </c>
      <c r="FR243" s="61">
        <f t="shared" si="3959"/>
        <v>48</v>
      </c>
      <c r="FS243" s="11">
        <v>316</v>
      </c>
      <c r="FT243" s="12">
        <f t="shared" si="3891"/>
        <v>0.59824561403508769</v>
      </c>
      <c r="FU243" s="11">
        <v>25</v>
      </c>
      <c r="FV243" s="12">
        <f t="shared" si="3892"/>
        <v>7.331378299120235E-2</v>
      </c>
      <c r="FW243" s="13"/>
      <c r="FX243" s="13"/>
      <c r="FY243" s="25"/>
      <c r="FZ243" s="37"/>
      <c r="GA243" s="10"/>
      <c r="GB243" s="11"/>
      <c r="GC243" s="61">
        <f t="shared" si="3960"/>
        <v>577</v>
      </c>
      <c r="GD243" s="61">
        <f t="shared" si="3961"/>
        <v>48</v>
      </c>
      <c r="GE243" s="11">
        <v>311</v>
      </c>
      <c r="GF243" s="12">
        <f t="shared" si="3893"/>
        <v>0.57538994800693244</v>
      </c>
      <c r="GG243" s="11">
        <v>21</v>
      </c>
      <c r="GH243" s="12">
        <f t="shared" si="3894"/>
        <v>6.3253012048192767E-2</v>
      </c>
      <c r="GI243" s="13"/>
      <c r="GJ243" s="13"/>
      <c r="GK243" s="25"/>
      <c r="GL243" s="37"/>
      <c r="GM243" s="10"/>
      <c r="GN243" s="11"/>
      <c r="GO243" s="61">
        <f t="shared" si="3962"/>
        <v>588</v>
      </c>
      <c r="GP243" s="61">
        <f t="shared" si="3963"/>
        <v>49</v>
      </c>
      <c r="GQ243" s="11">
        <v>308</v>
      </c>
      <c r="GR243" s="12">
        <f t="shared" si="3895"/>
        <v>0.56632653061224492</v>
      </c>
      <c r="GS243" s="11">
        <v>25</v>
      </c>
      <c r="GT243" s="12">
        <f t="shared" si="3896"/>
        <v>7.5075075075075076E-2</v>
      </c>
      <c r="GU243" s="13"/>
      <c r="GV243" s="13"/>
      <c r="GW243" s="25"/>
      <c r="GX243" s="37"/>
      <c r="GY243" s="10">
        <v>1</v>
      </c>
      <c r="GZ243" s="11"/>
      <c r="HA243" s="61">
        <f t="shared" si="3964"/>
        <v>82</v>
      </c>
      <c r="HB243" s="61">
        <f t="shared" si="3965"/>
        <v>8</v>
      </c>
      <c r="HC243" s="11">
        <v>31</v>
      </c>
      <c r="HD243" s="12">
        <f t="shared" si="3897"/>
        <v>0.48780487804878048</v>
      </c>
      <c r="HE243" s="11">
        <v>9</v>
      </c>
      <c r="HF243" s="12">
        <f t="shared" si="3898"/>
        <v>0.22500000000000001</v>
      </c>
      <c r="HG243" s="13"/>
      <c r="HH243" s="13"/>
      <c r="HI243" s="25"/>
      <c r="HJ243" s="37"/>
      <c r="HK243" s="10">
        <v>1</v>
      </c>
      <c r="HL243" s="11"/>
      <c r="HM243" s="61">
        <f t="shared" si="3966"/>
        <v>592</v>
      </c>
      <c r="HN243" s="61">
        <f t="shared" si="3967"/>
        <v>50</v>
      </c>
      <c r="HO243" s="11">
        <v>293</v>
      </c>
      <c r="HP243" s="12">
        <f t="shared" si="3899"/>
        <v>0.53547297297297303</v>
      </c>
      <c r="HQ243" s="11">
        <v>24</v>
      </c>
      <c r="HR243" s="12">
        <f t="shared" si="3900"/>
        <v>7.5709779179810727E-2</v>
      </c>
      <c r="HS243" s="13"/>
      <c r="HT243" s="13"/>
      <c r="HU243" s="25"/>
      <c r="HV243" s="37"/>
      <c r="HW243" s="10"/>
      <c r="HX243" s="11"/>
      <c r="HY243" s="61">
        <f t="shared" si="3968"/>
        <v>585</v>
      </c>
      <c r="HZ243" s="61">
        <f t="shared" si="3969"/>
        <v>49</v>
      </c>
      <c r="IA243" s="11">
        <v>297</v>
      </c>
      <c r="IB243" s="12">
        <f t="shared" si="3901"/>
        <v>0.54529914529914525</v>
      </c>
      <c r="IC243" s="11">
        <v>22</v>
      </c>
      <c r="ID243" s="12">
        <f t="shared" si="3902"/>
        <v>6.8965517241379309E-2</v>
      </c>
      <c r="IE243" s="13"/>
      <c r="IF243" s="13"/>
      <c r="IG243" s="25"/>
      <c r="IH243" s="37"/>
      <c r="II243" s="10">
        <v>1</v>
      </c>
      <c r="IJ243" s="11"/>
      <c r="IK243" s="61">
        <f t="shared" si="3970"/>
        <v>583</v>
      </c>
      <c r="IL243" s="61">
        <f t="shared" si="3971"/>
        <v>48</v>
      </c>
      <c r="IM243" s="11">
        <v>284</v>
      </c>
      <c r="IN243" s="12">
        <f t="shared" si="3903"/>
        <v>0.53001715265866212</v>
      </c>
      <c r="IO243" s="11">
        <v>25</v>
      </c>
      <c r="IP243" s="12">
        <f t="shared" si="3904"/>
        <v>8.0906148867313912E-2</v>
      </c>
      <c r="IQ243" s="13"/>
      <c r="IR243" s="13"/>
      <c r="IS243" s="25"/>
      <c r="IT243" s="37"/>
      <c r="IU243" s="10"/>
      <c r="IV243" s="11"/>
      <c r="IW243" s="61">
        <f t="shared" si="3972"/>
        <v>0</v>
      </c>
      <c r="IX243" s="61">
        <f t="shared" si="3973"/>
        <v>0</v>
      </c>
      <c r="IY243" s="11"/>
      <c r="IZ243" s="12" t="e">
        <f t="shared" si="3905"/>
        <v>#DIV/0!</v>
      </c>
      <c r="JA243" s="11"/>
      <c r="JB243" s="12" t="e">
        <f t="shared" si="3906"/>
        <v>#DIV/0!</v>
      </c>
      <c r="JC243" s="13"/>
      <c r="JD243" s="13"/>
      <c r="JE243" s="25"/>
      <c r="JF243" s="37"/>
      <c r="JG243" s="10">
        <f t="shared" si="3907"/>
        <v>7</v>
      </c>
      <c r="JH243" s="14">
        <f t="shared" si="3908"/>
        <v>1</v>
      </c>
      <c r="JI243" s="373">
        <f t="shared" si="3909"/>
        <v>10674</v>
      </c>
      <c r="JJ243" s="11">
        <f t="shared" si="3981"/>
        <v>881</v>
      </c>
      <c r="JK243" s="11">
        <f t="shared" si="3910"/>
        <v>5955</v>
      </c>
      <c r="JL243" s="79">
        <f t="shared" si="3911"/>
        <v>0.55789769533445754</v>
      </c>
      <c r="JM243" s="15">
        <f t="shared" si="3912"/>
        <v>528</v>
      </c>
      <c r="JN243" s="12">
        <f t="shared" si="3913"/>
        <v>8.8664987405541559E-2</v>
      </c>
      <c r="JO243" s="16">
        <v>66.3</v>
      </c>
      <c r="JP243" s="17">
        <v>5633</v>
      </c>
      <c r="JQ243" s="16">
        <f t="shared" si="3380"/>
        <v>94.592779177162043</v>
      </c>
      <c r="JR243" s="16">
        <v>303</v>
      </c>
      <c r="JS243" s="369">
        <f t="shared" si="3155"/>
        <v>0.57386363636363635</v>
      </c>
      <c r="JT243" s="23"/>
      <c r="JU243" s="399"/>
      <c r="JV243" s="404">
        <f t="shared" si="3915"/>
        <v>0.56529064869418699</v>
      </c>
      <c r="JW243" s="401">
        <f t="shared" si="3916"/>
        <v>0.55175339366515841</v>
      </c>
      <c r="JX243" s="406">
        <f t="shared" si="3917"/>
        <v>0.55661168577019848</v>
      </c>
      <c r="JY243" s="743"/>
      <c r="JZ243" s="690"/>
      <c r="KA243" s="746"/>
      <c r="KB243" s="718">
        <f t="shared" ref="KB243" si="3984">SUM(E236,Q236,AC236,AO236,BA236,BM236,BY236)</f>
        <v>3583</v>
      </c>
      <c r="KC243" s="714"/>
      <c r="KD243" s="714">
        <f t="shared" ref="KD243" si="3985">SUM(CK236,CW236,DI236,DU236,EG236,ES236,FE236)</f>
        <v>3549</v>
      </c>
      <c r="KE243" s="714"/>
      <c r="KF243" s="714">
        <f t="shared" ref="KF243" si="3986">SUM(FQ236,GC236,GO236,HA236,HM236,HY236,IK236)</f>
        <v>3593</v>
      </c>
      <c r="KG243" s="759"/>
      <c r="KH243" s="761" t="s">
        <v>65</v>
      </c>
      <c r="KI243" s="67">
        <f t="shared" si="3924"/>
        <v>2</v>
      </c>
      <c r="KJ243" s="430">
        <f t="shared" ref="KJ243" si="3987">KI243/KB243</f>
        <v>5.5819145967066707E-4</v>
      </c>
      <c r="KK243" s="67">
        <f t="shared" si="3926"/>
        <v>2</v>
      </c>
      <c r="KL243" s="425">
        <f t="shared" ref="KL243" si="3988">KK243/KD243</f>
        <v>5.6353902507748658E-4</v>
      </c>
      <c r="KM243" s="67">
        <f t="shared" si="3928"/>
        <v>3</v>
      </c>
      <c r="KN243" s="425">
        <f>KM243/KF243</f>
        <v>8.3495686056220427E-4</v>
      </c>
    </row>
    <row r="244" spans="1:300" ht="19.5" thickBot="1" x14ac:dyDescent="0.3">
      <c r="A244" s="734"/>
      <c r="B244" s="436">
        <f t="shared" si="3929"/>
        <v>45783</v>
      </c>
      <c r="C244" s="10"/>
      <c r="D244" s="11"/>
      <c r="E244" s="61">
        <f t="shared" si="3930"/>
        <v>581</v>
      </c>
      <c r="F244" s="61">
        <f t="shared" si="3931"/>
        <v>49</v>
      </c>
      <c r="G244" s="11">
        <v>302</v>
      </c>
      <c r="H244" s="12">
        <f t="shared" si="3863"/>
        <v>0.55421686746987953</v>
      </c>
      <c r="I244" s="11">
        <v>20</v>
      </c>
      <c r="J244" s="12">
        <f t="shared" si="3864"/>
        <v>6.2111801242236024E-2</v>
      </c>
      <c r="K244" s="13"/>
      <c r="L244" s="11"/>
      <c r="M244" s="25"/>
      <c r="N244" s="37"/>
      <c r="O244" s="10">
        <v>1</v>
      </c>
      <c r="P244" s="11"/>
      <c r="Q244" s="61">
        <f t="shared" si="3932"/>
        <v>581</v>
      </c>
      <c r="R244" s="61">
        <f t="shared" si="3933"/>
        <v>50</v>
      </c>
      <c r="S244" s="11">
        <v>307</v>
      </c>
      <c r="T244" s="12">
        <f t="shared" si="3865"/>
        <v>0.56282271944922546</v>
      </c>
      <c r="U244" s="11">
        <v>20</v>
      </c>
      <c r="V244" s="12">
        <f t="shared" si="3866"/>
        <v>6.1162079510703363E-2</v>
      </c>
      <c r="W244" s="13"/>
      <c r="X244" s="11"/>
      <c r="Y244" s="25"/>
      <c r="Z244" s="37"/>
      <c r="AA244" s="10"/>
      <c r="AB244" s="11"/>
      <c r="AC244" s="61">
        <f t="shared" si="3934"/>
        <v>580</v>
      </c>
      <c r="AD244" s="61">
        <f t="shared" si="3935"/>
        <v>50</v>
      </c>
      <c r="AE244" s="11">
        <v>317</v>
      </c>
      <c r="AF244" s="12">
        <f t="shared" si="3867"/>
        <v>0.58448275862068966</v>
      </c>
      <c r="AG244" s="11">
        <v>22</v>
      </c>
      <c r="AH244" s="12">
        <f t="shared" si="3868"/>
        <v>6.4896755162241887E-2</v>
      </c>
      <c r="AI244" s="13"/>
      <c r="AJ244" s="11"/>
      <c r="AK244" s="25"/>
      <c r="AL244" s="37"/>
      <c r="AM244" s="10">
        <v>1</v>
      </c>
      <c r="AN244" s="11"/>
      <c r="AO244" s="61">
        <f t="shared" si="3936"/>
        <v>79</v>
      </c>
      <c r="AP244" s="61">
        <f t="shared" si="3937"/>
        <v>8</v>
      </c>
      <c r="AQ244" s="11">
        <v>42</v>
      </c>
      <c r="AR244" s="12">
        <f t="shared" si="3869"/>
        <v>0.60759493670886078</v>
      </c>
      <c r="AS244" s="11">
        <v>6</v>
      </c>
      <c r="AT244" s="12">
        <f t="shared" si="3870"/>
        <v>0.125</v>
      </c>
      <c r="AU244" s="13"/>
      <c r="AV244" s="11"/>
      <c r="AW244" s="25"/>
      <c r="AX244" s="37"/>
      <c r="AY244" s="10"/>
      <c r="AZ244" s="11"/>
      <c r="BA244" s="61">
        <f t="shared" si="3938"/>
        <v>577</v>
      </c>
      <c r="BB244" s="61">
        <f t="shared" si="3939"/>
        <v>50</v>
      </c>
      <c r="BC244" s="11">
        <v>298</v>
      </c>
      <c r="BD244" s="12">
        <f t="shared" si="3871"/>
        <v>0.56845753899480067</v>
      </c>
      <c r="BE244" s="11">
        <v>30</v>
      </c>
      <c r="BF244" s="12">
        <f t="shared" si="3872"/>
        <v>9.1463414634146339E-2</v>
      </c>
      <c r="BG244" s="13"/>
      <c r="BH244" s="11"/>
      <c r="BI244" s="25"/>
      <c r="BJ244" s="37"/>
      <c r="BK244" s="10"/>
      <c r="BL244" s="11"/>
      <c r="BM244" s="61">
        <f t="shared" si="3940"/>
        <v>580</v>
      </c>
      <c r="BN244" s="61">
        <f t="shared" si="3941"/>
        <v>49</v>
      </c>
      <c r="BO244" s="11">
        <v>303</v>
      </c>
      <c r="BP244" s="12">
        <f t="shared" si="3873"/>
        <v>0.56206896551724139</v>
      </c>
      <c r="BQ244" s="11">
        <v>23</v>
      </c>
      <c r="BR244" s="12">
        <f t="shared" si="3874"/>
        <v>7.0552147239263799E-2</v>
      </c>
      <c r="BS244" s="13"/>
      <c r="BT244" s="11"/>
      <c r="BU244" s="25"/>
      <c r="BV244" s="37"/>
      <c r="BW244" s="10"/>
      <c r="BX244" s="11"/>
      <c r="BY244" s="61">
        <f t="shared" si="3942"/>
        <v>581</v>
      </c>
      <c r="BZ244" s="61">
        <f t="shared" si="3943"/>
        <v>49</v>
      </c>
      <c r="CA244" s="11">
        <v>279</v>
      </c>
      <c r="CB244" s="12">
        <f t="shared" si="3875"/>
        <v>0.53184165232358005</v>
      </c>
      <c r="CC244" s="11">
        <v>30</v>
      </c>
      <c r="CD244" s="12">
        <f t="shared" si="3876"/>
        <v>9.7087378640776698E-2</v>
      </c>
      <c r="CE244" s="13"/>
      <c r="CF244" s="11"/>
      <c r="CG244" s="25"/>
      <c r="CH244" s="37"/>
      <c r="CI244" s="10">
        <v>1</v>
      </c>
      <c r="CJ244" s="11"/>
      <c r="CK244" s="61">
        <f t="shared" si="3944"/>
        <v>557</v>
      </c>
      <c r="CL244" s="61">
        <f t="shared" si="3945"/>
        <v>43</v>
      </c>
      <c r="CM244" s="11">
        <v>308</v>
      </c>
      <c r="CN244" s="12">
        <f t="shared" si="3877"/>
        <v>0.59784560143626575</v>
      </c>
      <c r="CO244" s="11">
        <v>25</v>
      </c>
      <c r="CP244" s="12">
        <f t="shared" si="3878"/>
        <v>7.5075075075075076E-2</v>
      </c>
      <c r="CQ244" s="13"/>
      <c r="CR244" s="11"/>
      <c r="CS244" s="25"/>
      <c r="CT244" s="37"/>
      <c r="CU244" s="10"/>
      <c r="CV244" s="11"/>
      <c r="CW244" s="61">
        <f t="shared" si="3946"/>
        <v>560</v>
      </c>
      <c r="CX244" s="61">
        <f t="shared" si="3947"/>
        <v>44</v>
      </c>
      <c r="CY244" s="11">
        <v>276</v>
      </c>
      <c r="CZ244" s="12">
        <f t="shared" si="3879"/>
        <v>0.54821428571428577</v>
      </c>
      <c r="DA244" s="11">
        <v>31</v>
      </c>
      <c r="DB244" s="12">
        <f t="shared" si="3880"/>
        <v>0.10097719869706841</v>
      </c>
      <c r="DC244" s="13"/>
      <c r="DD244" s="11"/>
      <c r="DE244" s="25"/>
      <c r="DF244" s="37"/>
      <c r="DG244" s="10"/>
      <c r="DH244" s="11"/>
      <c r="DI244" s="61">
        <f t="shared" si="3948"/>
        <v>576</v>
      </c>
      <c r="DJ244" s="61">
        <f t="shared" si="3949"/>
        <v>45</v>
      </c>
      <c r="DK244" s="11">
        <v>302</v>
      </c>
      <c r="DL244" s="12">
        <f t="shared" si="3881"/>
        <v>0.578125</v>
      </c>
      <c r="DM244" s="11">
        <v>31</v>
      </c>
      <c r="DN244" s="12">
        <f t="shared" si="3882"/>
        <v>9.3093093093093091E-2</v>
      </c>
      <c r="DO244" s="13"/>
      <c r="DP244" s="11"/>
      <c r="DQ244" s="25"/>
      <c r="DR244" s="37"/>
      <c r="DS244" s="10"/>
      <c r="DT244" s="11"/>
      <c r="DU244" s="61">
        <f t="shared" si="3950"/>
        <v>125</v>
      </c>
      <c r="DV244" s="61">
        <f t="shared" si="3951"/>
        <v>11</v>
      </c>
      <c r="DW244" s="11">
        <v>45</v>
      </c>
      <c r="DX244" s="12">
        <f t="shared" si="3883"/>
        <v>0.4</v>
      </c>
      <c r="DY244" s="11">
        <v>5</v>
      </c>
      <c r="DZ244" s="12">
        <f t="shared" si="3884"/>
        <v>0.1</v>
      </c>
      <c r="EA244" s="13"/>
      <c r="EB244" s="11"/>
      <c r="EC244" s="25"/>
      <c r="ED244" s="37"/>
      <c r="EE244" s="10">
        <v>1</v>
      </c>
      <c r="EF244" s="11"/>
      <c r="EG244" s="61">
        <f t="shared" si="3952"/>
        <v>583</v>
      </c>
      <c r="EH244" s="61">
        <f t="shared" si="3953"/>
        <v>45</v>
      </c>
      <c r="EI244" s="11">
        <v>280</v>
      </c>
      <c r="EJ244" s="12">
        <f t="shared" si="3885"/>
        <v>0.53173241852487141</v>
      </c>
      <c r="EK244" s="11">
        <v>30</v>
      </c>
      <c r="EL244" s="12">
        <f t="shared" si="3886"/>
        <v>9.6774193548387094E-2</v>
      </c>
      <c r="EM244" s="13"/>
      <c r="EN244" s="11"/>
      <c r="EO244" s="25"/>
      <c r="EP244" s="37"/>
      <c r="EQ244" s="10">
        <v>1</v>
      </c>
      <c r="ER244" s="11"/>
      <c r="ES244" s="61">
        <f t="shared" si="3954"/>
        <v>571</v>
      </c>
      <c r="ET244" s="61">
        <f t="shared" si="3955"/>
        <v>44</v>
      </c>
      <c r="EU244" s="11">
        <v>275</v>
      </c>
      <c r="EV244" s="12">
        <f t="shared" si="3887"/>
        <v>0.51838879159369522</v>
      </c>
      <c r="EW244" s="11">
        <v>21</v>
      </c>
      <c r="EX244" s="12">
        <f t="shared" si="3888"/>
        <v>7.0945945945945943E-2</v>
      </c>
      <c r="EY244" s="13"/>
      <c r="EZ244" s="11"/>
      <c r="FA244" s="25"/>
      <c r="FB244" s="37"/>
      <c r="FC244" s="10">
        <v>1</v>
      </c>
      <c r="FD244" s="11"/>
      <c r="FE244" s="61">
        <f t="shared" si="3956"/>
        <v>560</v>
      </c>
      <c r="FF244" s="61">
        <f t="shared" si="3957"/>
        <v>44</v>
      </c>
      <c r="FG244" s="11">
        <v>276</v>
      </c>
      <c r="FH244" s="12">
        <f t="shared" si="3889"/>
        <v>0.53214285714285714</v>
      </c>
      <c r="FI244" s="11">
        <v>22</v>
      </c>
      <c r="FJ244" s="12">
        <f t="shared" si="3890"/>
        <v>7.3825503355704702E-2</v>
      </c>
      <c r="FK244" s="13"/>
      <c r="FL244" s="11"/>
      <c r="FM244" s="25"/>
      <c r="FN244" s="37"/>
      <c r="FO244" s="10"/>
      <c r="FP244" s="11"/>
      <c r="FQ244" s="61">
        <f t="shared" si="3958"/>
        <v>570</v>
      </c>
      <c r="FR244" s="61">
        <f t="shared" si="3959"/>
        <v>48</v>
      </c>
      <c r="FS244" s="11">
        <v>300</v>
      </c>
      <c r="FT244" s="12">
        <f t="shared" si="3891"/>
        <v>0.57543859649122808</v>
      </c>
      <c r="FU244" s="11">
        <v>28</v>
      </c>
      <c r="FV244" s="12">
        <f t="shared" si="3892"/>
        <v>8.5365853658536592E-2</v>
      </c>
      <c r="FW244" s="13"/>
      <c r="FX244" s="11"/>
      <c r="FY244" s="25"/>
      <c r="FZ244" s="37"/>
      <c r="GA244" s="10"/>
      <c r="GB244" s="11"/>
      <c r="GC244" s="61">
        <f t="shared" si="3960"/>
        <v>577</v>
      </c>
      <c r="GD244" s="61">
        <f t="shared" si="3961"/>
        <v>48</v>
      </c>
      <c r="GE244" s="11">
        <v>302</v>
      </c>
      <c r="GF244" s="12">
        <f t="shared" si="3893"/>
        <v>0.57019064124783359</v>
      </c>
      <c r="GG244" s="11">
        <v>27</v>
      </c>
      <c r="GH244" s="12">
        <f t="shared" si="3894"/>
        <v>8.2066869300911852E-2</v>
      </c>
      <c r="GI244" s="13"/>
      <c r="GJ244" s="11"/>
      <c r="GK244" s="25"/>
      <c r="GL244" s="37"/>
      <c r="GM244" s="10"/>
      <c r="GN244" s="11"/>
      <c r="GO244" s="61">
        <f t="shared" si="3962"/>
        <v>588</v>
      </c>
      <c r="GP244" s="61">
        <f t="shared" si="3963"/>
        <v>49</v>
      </c>
      <c r="GQ244" s="11">
        <v>316</v>
      </c>
      <c r="GR244" s="12">
        <f t="shared" si="3895"/>
        <v>0.57823129251700678</v>
      </c>
      <c r="GS244" s="11">
        <v>24</v>
      </c>
      <c r="GT244" s="12">
        <f t="shared" si="3896"/>
        <v>7.0588235294117646E-2</v>
      </c>
      <c r="GU244" s="13"/>
      <c r="GV244" s="11"/>
      <c r="GW244" s="25"/>
      <c r="GX244" s="37"/>
      <c r="GY244" s="10">
        <v>1</v>
      </c>
      <c r="GZ244" s="11"/>
      <c r="HA244" s="61">
        <f t="shared" si="3964"/>
        <v>81</v>
      </c>
      <c r="HB244" s="61">
        <f t="shared" si="3965"/>
        <v>8</v>
      </c>
      <c r="HC244" s="11">
        <v>34</v>
      </c>
      <c r="HD244" s="12">
        <f t="shared" si="3897"/>
        <v>0.61728395061728392</v>
      </c>
      <c r="HE244" s="11">
        <v>16</v>
      </c>
      <c r="HF244" s="12">
        <f t="shared" si="3898"/>
        <v>0.32</v>
      </c>
      <c r="HG244" s="13"/>
      <c r="HH244" s="11"/>
      <c r="HI244" s="25"/>
      <c r="HJ244" s="37"/>
      <c r="HK244" s="10"/>
      <c r="HL244" s="11"/>
      <c r="HM244" s="61">
        <f t="shared" si="3966"/>
        <v>592</v>
      </c>
      <c r="HN244" s="61">
        <f t="shared" si="3967"/>
        <v>50</v>
      </c>
      <c r="HO244" s="11">
        <v>321</v>
      </c>
      <c r="HP244" s="12">
        <f t="shared" si="3899"/>
        <v>0.58277027027027029</v>
      </c>
      <c r="HQ244" s="11">
        <v>24</v>
      </c>
      <c r="HR244" s="12">
        <f t="shared" si="3900"/>
        <v>6.9565217391304349E-2</v>
      </c>
      <c r="HS244" s="13"/>
      <c r="HT244" s="11"/>
      <c r="HU244" s="25"/>
      <c r="HV244" s="37"/>
      <c r="HW244" s="10"/>
      <c r="HX244" s="11"/>
      <c r="HY244" s="61">
        <f t="shared" si="3968"/>
        <v>585</v>
      </c>
      <c r="HZ244" s="61">
        <f t="shared" si="3969"/>
        <v>49</v>
      </c>
      <c r="IA244" s="11">
        <v>313</v>
      </c>
      <c r="IB244" s="12">
        <f t="shared" si="3901"/>
        <v>0.57606837606837602</v>
      </c>
      <c r="IC244" s="11">
        <v>24</v>
      </c>
      <c r="ID244" s="12">
        <f t="shared" si="3902"/>
        <v>7.1216617210682495E-2</v>
      </c>
      <c r="IE244" s="13"/>
      <c r="IF244" s="11"/>
      <c r="IG244" s="25"/>
      <c r="IH244" s="37"/>
      <c r="II244" s="10"/>
      <c r="IJ244" s="11"/>
      <c r="IK244" s="61">
        <f t="shared" si="3970"/>
        <v>583</v>
      </c>
      <c r="IL244" s="61">
        <f t="shared" si="3971"/>
        <v>48</v>
      </c>
      <c r="IM244" s="11">
        <v>315</v>
      </c>
      <c r="IN244" s="12">
        <f t="shared" si="3903"/>
        <v>0.59519725557461411</v>
      </c>
      <c r="IO244" s="11">
        <v>32</v>
      </c>
      <c r="IP244" s="12">
        <f t="shared" si="3904"/>
        <v>9.2219020172910657E-2</v>
      </c>
      <c r="IQ244" s="13"/>
      <c r="IR244" s="11"/>
      <c r="IS244" s="25"/>
      <c r="IT244" s="37"/>
      <c r="IU244" s="10"/>
      <c r="IV244" s="11"/>
      <c r="IW244" s="61">
        <f t="shared" si="3972"/>
        <v>0</v>
      </c>
      <c r="IX244" s="61">
        <f t="shared" si="3973"/>
        <v>0</v>
      </c>
      <c r="IY244" s="11"/>
      <c r="IZ244" s="12" t="e">
        <f t="shared" si="3905"/>
        <v>#DIV/0!</v>
      </c>
      <c r="JA244" s="11"/>
      <c r="JB244" s="12" t="e">
        <f t="shared" si="3906"/>
        <v>#DIV/0!</v>
      </c>
      <c r="JC244" s="13"/>
      <c r="JD244" s="11"/>
      <c r="JE244" s="25"/>
      <c r="JF244" s="37"/>
      <c r="JG244" s="10">
        <f t="shared" si="3907"/>
        <v>7</v>
      </c>
      <c r="JH244" s="14">
        <f t="shared" si="3908"/>
        <v>0</v>
      </c>
      <c r="JI244" s="373">
        <f t="shared" si="3909"/>
        <v>10667</v>
      </c>
      <c r="JJ244" s="11">
        <f t="shared" si="3981"/>
        <v>881</v>
      </c>
      <c r="JK244" s="11">
        <f t="shared" si="3910"/>
        <v>6002</v>
      </c>
      <c r="JL244" s="79">
        <f t="shared" si="3911"/>
        <v>0.56266991656510734</v>
      </c>
      <c r="JM244" s="15">
        <f t="shared" si="3912"/>
        <v>491</v>
      </c>
      <c r="JN244" s="12">
        <f t="shared" si="3913"/>
        <v>8.180606464511829E-2</v>
      </c>
      <c r="JO244" s="16">
        <v>67.099999999999994</v>
      </c>
      <c r="JP244" s="17">
        <v>5738</v>
      </c>
      <c r="JQ244" s="16">
        <f t="shared" si="3380"/>
        <v>95.601466177940679</v>
      </c>
      <c r="JR244" s="16">
        <v>309</v>
      </c>
      <c r="JS244" s="369">
        <f t="shared" si="3155"/>
        <v>0.62932790224032586</v>
      </c>
      <c r="JT244" s="23"/>
      <c r="JU244" s="399"/>
      <c r="JV244" s="404">
        <f t="shared" si="3915"/>
        <v>0.56167462770441134</v>
      </c>
      <c r="JW244" s="401">
        <f t="shared" si="3916"/>
        <v>0.54558323895809735</v>
      </c>
      <c r="JX244" s="406">
        <f t="shared" si="3917"/>
        <v>0.58053691275167785</v>
      </c>
      <c r="JY244" s="743"/>
      <c r="JZ244" s="690"/>
      <c r="KA244" s="746"/>
      <c r="KB244" s="719"/>
      <c r="KC244" s="716"/>
      <c r="KD244" s="716"/>
      <c r="KE244" s="716"/>
      <c r="KF244" s="716"/>
      <c r="KG244" s="760"/>
      <c r="KH244" s="758"/>
      <c r="KI244" s="67">
        <f t="shared" si="3924"/>
        <v>1</v>
      </c>
      <c r="KJ244" s="430">
        <f t="shared" ref="KJ244" si="3989">KI244/KB243</f>
        <v>2.7909572983533354E-4</v>
      </c>
      <c r="KK244" s="67">
        <f t="shared" si="3926"/>
        <v>4</v>
      </c>
      <c r="KL244" s="425">
        <f t="shared" ref="KL244" si="3990">KK244/KD243</f>
        <v>1.1270780501549732E-3</v>
      </c>
      <c r="KM244" s="67">
        <f t="shared" si="3928"/>
        <v>1</v>
      </c>
      <c r="KN244" s="425">
        <f>KM244/KF243</f>
        <v>2.7831895352073476E-4</v>
      </c>
    </row>
    <row r="245" spans="1:300" ht="20.25" thickTop="1" thickBot="1" x14ac:dyDescent="0.3">
      <c r="A245" s="734"/>
      <c r="B245" s="436">
        <f t="shared" si="3929"/>
        <v>45784</v>
      </c>
      <c r="C245" s="10">
        <v>1</v>
      </c>
      <c r="D245" s="11"/>
      <c r="E245" s="61">
        <f t="shared" si="3930"/>
        <v>580</v>
      </c>
      <c r="F245" s="61">
        <f t="shared" si="3931"/>
        <v>49</v>
      </c>
      <c r="G245" s="11">
        <v>310</v>
      </c>
      <c r="H245" s="12">
        <f t="shared" si="3863"/>
        <v>0.56379310344827582</v>
      </c>
      <c r="I245" s="11">
        <v>17</v>
      </c>
      <c r="J245" s="12">
        <f t="shared" si="3864"/>
        <v>5.1987767584097858E-2</v>
      </c>
      <c r="K245" s="13"/>
      <c r="L245" s="11"/>
      <c r="M245" s="38"/>
      <c r="N245" s="39"/>
      <c r="O245" s="10"/>
      <c r="P245" s="11"/>
      <c r="Q245" s="61">
        <f t="shared" si="3932"/>
        <v>581</v>
      </c>
      <c r="R245" s="61">
        <f t="shared" si="3933"/>
        <v>50</v>
      </c>
      <c r="S245" s="11">
        <v>301</v>
      </c>
      <c r="T245" s="12">
        <f t="shared" si="3865"/>
        <v>0.54733218588640276</v>
      </c>
      <c r="U245" s="11">
        <v>17</v>
      </c>
      <c r="V245" s="12">
        <f t="shared" si="3866"/>
        <v>5.3459119496855348E-2</v>
      </c>
      <c r="W245" s="13"/>
      <c r="X245" s="11"/>
      <c r="Y245" s="38"/>
      <c r="Z245" s="39"/>
      <c r="AA245" s="10"/>
      <c r="AB245" s="11"/>
      <c r="AC245" s="61">
        <f t="shared" si="3934"/>
        <v>580</v>
      </c>
      <c r="AD245" s="61">
        <f t="shared" si="3935"/>
        <v>50</v>
      </c>
      <c r="AE245" s="11">
        <v>295</v>
      </c>
      <c r="AF245" s="12">
        <f t="shared" si="3867"/>
        <v>0.56379310344827582</v>
      </c>
      <c r="AG245" s="11">
        <v>32</v>
      </c>
      <c r="AH245" s="12">
        <f t="shared" si="3868"/>
        <v>9.7859327217125383E-2</v>
      </c>
      <c r="AI245" s="13"/>
      <c r="AJ245" s="11"/>
      <c r="AK245" s="38"/>
      <c r="AL245" s="39"/>
      <c r="AM245" s="10">
        <v>2</v>
      </c>
      <c r="AN245" s="11"/>
      <c r="AO245" s="61">
        <f t="shared" si="3936"/>
        <v>77</v>
      </c>
      <c r="AP245" s="61">
        <f t="shared" si="3937"/>
        <v>8</v>
      </c>
      <c r="AQ245" s="11">
        <v>30</v>
      </c>
      <c r="AR245" s="12">
        <f t="shared" si="3869"/>
        <v>0.50649350649350644</v>
      </c>
      <c r="AS245" s="11">
        <v>9</v>
      </c>
      <c r="AT245" s="12">
        <f t="shared" si="3870"/>
        <v>0.23076923076923078</v>
      </c>
      <c r="AU245" s="13"/>
      <c r="AV245" s="11"/>
      <c r="AW245" s="38"/>
      <c r="AX245" s="39"/>
      <c r="AY245" s="10"/>
      <c r="AZ245" s="11"/>
      <c r="BA245" s="61">
        <f t="shared" si="3938"/>
        <v>577</v>
      </c>
      <c r="BB245" s="61">
        <f t="shared" si="3939"/>
        <v>50</v>
      </c>
      <c r="BC245" s="11">
        <v>302</v>
      </c>
      <c r="BD245" s="12">
        <f t="shared" si="3871"/>
        <v>0.56325823223570193</v>
      </c>
      <c r="BE245" s="11">
        <v>23</v>
      </c>
      <c r="BF245" s="12">
        <f t="shared" si="3872"/>
        <v>7.0769230769230765E-2</v>
      </c>
      <c r="BG245" s="13"/>
      <c r="BH245" s="11"/>
      <c r="BI245" s="38"/>
      <c r="BJ245" s="39"/>
      <c r="BK245" s="10">
        <v>1</v>
      </c>
      <c r="BL245" s="11"/>
      <c r="BM245" s="61">
        <f t="shared" si="3940"/>
        <v>579</v>
      </c>
      <c r="BN245" s="61">
        <f t="shared" si="3941"/>
        <v>49</v>
      </c>
      <c r="BO245" s="11">
        <v>285</v>
      </c>
      <c r="BP245" s="12">
        <f t="shared" si="3873"/>
        <v>0.51986183074265979</v>
      </c>
      <c r="BQ245" s="11">
        <v>16</v>
      </c>
      <c r="BR245" s="12">
        <f t="shared" si="3874"/>
        <v>5.3156146179401995E-2</v>
      </c>
      <c r="BS245" s="13"/>
      <c r="BT245" s="11"/>
      <c r="BU245" s="38"/>
      <c r="BV245" s="39"/>
      <c r="BW245" s="10"/>
      <c r="BX245" s="11"/>
      <c r="BY245" s="61">
        <f t="shared" si="3942"/>
        <v>581</v>
      </c>
      <c r="BZ245" s="61">
        <f t="shared" si="3943"/>
        <v>49</v>
      </c>
      <c r="CA245" s="11">
        <v>277</v>
      </c>
      <c r="CB245" s="12">
        <f t="shared" si="3875"/>
        <v>0.53184165232358005</v>
      </c>
      <c r="CC245" s="11">
        <v>32</v>
      </c>
      <c r="CD245" s="12">
        <f t="shared" si="3876"/>
        <v>0.10355987055016182</v>
      </c>
      <c r="CE245" s="13"/>
      <c r="CF245" s="11"/>
      <c r="CG245" s="38"/>
      <c r="CH245" s="39"/>
      <c r="CI245" s="10"/>
      <c r="CJ245" s="11"/>
      <c r="CK245" s="61">
        <f t="shared" si="3944"/>
        <v>557</v>
      </c>
      <c r="CL245" s="61">
        <f t="shared" si="3945"/>
        <v>43</v>
      </c>
      <c r="CM245" s="11">
        <v>278</v>
      </c>
      <c r="CN245" s="12">
        <f t="shared" si="3877"/>
        <v>0.54398563734290839</v>
      </c>
      <c r="CO245" s="11">
        <v>25</v>
      </c>
      <c r="CP245" s="12">
        <f t="shared" si="3878"/>
        <v>8.2508250825082508E-2</v>
      </c>
      <c r="CQ245" s="13"/>
      <c r="CR245" s="11"/>
      <c r="CS245" s="38"/>
      <c r="CT245" s="39"/>
      <c r="CU245" s="10">
        <v>1</v>
      </c>
      <c r="CV245" s="11"/>
      <c r="CW245" s="61">
        <f t="shared" si="3946"/>
        <v>559</v>
      </c>
      <c r="CX245" s="61">
        <f t="shared" si="3947"/>
        <v>44</v>
      </c>
      <c r="CY245" s="11">
        <v>232</v>
      </c>
      <c r="CZ245" s="12">
        <f t="shared" si="3879"/>
        <v>0.46869409660107336</v>
      </c>
      <c r="DA245" s="11">
        <v>30</v>
      </c>
      <c r="DB245" s="12">
        <f t="shared" si="3880"/>
        <v>0.11450381679389313</v>
      </c>
      <c r="DC245" s="13"/>
      <c r="DD245" s="11"/>
      <c r="DE245" s="38"/>
      <c r="DF245" s="39"/>
      <c r="DG245" s="10"/>
      <c r="DH245" s="11"/>
      <c r="DI245" s="61">
        <f t="shared" si="3948"/>
        <v>576</v>
      </c>
      <c r="DJ245" s="61">
        <f t="shared" si="3949"/>
        <v>45</v>
      </c>
      <c r="DK245" s="11">
        <v>269</v>
      </c>
      <c r="DL245" s="12">
        <f t="shared" si="3881"/>
        <v>0.52083333333333337</v>
      </c>
      <c r="DM245" s="11">
        <v>31</v>
      </c>
      <c r="DN245" s="12">
        <f t="shared" si="3882"/>
        <v>0.10333333333333333</v>
      </c>
      <c r="DO245" s="13"/>
      <c r="DP245" s="11"/>
      <c r="DQ245" s="38"/>
      <c r="DR245" s="39"/>
      <c r="DS245" s="10">
        <v>1</v>
      </c>
      <c r="DT245" s="11"/>
      <c r="DU245" s="61">
        <f t="shared" si="3950"/>
        <v>124</v>
      </c>
      <c r="DV245" s="61">
        <f t="shared" si="3951"/>
        <v>11</v>
      </c>
      <c r="DW245" s="11">
        <v>43</v>
      </c>
      <c r="DX245" s="12">
        <f t="shared" si="3883"/>
        <v>0.41129032258064518</v>
      </c>
      <c r="DY245" s="11">
        <v>8</v>
      </c>
      <c r="DZ245" s="12">
        <f t="shared" si="3884"/>
        <v>0.15686274509803921</v>
      </c>
      <c r="EA245" s="13"/>
      <c r="EB245" s="11"/>
      <c r="EC245" s="38"/>
      <c r="ED245" s="39"/>
      <c r="EE245" s="10"/>
      <c r="EF245" s="11"/>
      <c r="EG245" s="61">
        <f t="shared" si="3952"/>
        <v>583</v>
      </c>
      <c r="EH245" s="61">
        <f t="shared" si="3953"/>
        <v>45</v>
      </c>
      <c r="EI245" s="11">
        <v>277</v>
      </c>
      <c r="EJ245" s="12">
        <f t="shared" si="3885"/>
        <v>0.52658662092624353</v>
      </c>
      <c r="EK245" s="11">
        <v>30</v>
      </c>
      <c r="EL245" s="12">
        <f t="shared" si="3886"/>
        <v>9.7719869706840393E-2</v>
      </c>
      <c r="EM245" s="13"/>
      <c r="EN245" s="11"/>
      <c r="EO245" s="38"/>
      <c r="EP245" s="39"/>
      <c r="EQ245" s="10"/>
      <c r="ER245" s="11"/>
      <c r="ES245" s="61">
        <f t="shared" si="3954"/>
        <v>571</v>
      </c>
      <c r="ET245" s="61">
        <f t="shared" si="3955"/>
        <v>44</v>
      </c>
      <c r="EU245" s="11">
        <v>277</v>
      </c>
      <c r="EV245" s="12">
        <f t="shared" si="3887"/>
        <v>0.52364273204903677</v>
      </c>
      <c r="EW245" s="11">
        <v>22</v>
      </c>
      <c r="EX245" s="12">
        <f t="shared" si="3888"/>
        <v>7.3578595317725759E-2</v>
      </c>
      <c r="EY245" s="13"/>
      <c r="EZ245" s="11"/>
      <c r="FA245" s="38"/>
      <c r="FB245" s="39"/>
      <c r="FC245" s="10"/>
      <c r="FD245" s="11"/>
      <c r="FE245" s="61">
        <f t="shared" si="3956"/>
        <v>560</v>
      </c>
      <c r="FF245" s="61">
        <f t="shared" si="3957"/>
        <v>44</v>
      </c>
      <c r="FG245" s="11">
        <v>263</v>
      </c>
      <c r="FH245" s="12">
        <f t="shared" si="3889"/>
        <v>0.52500000000000002</v>
      </c>
      <c r="FI245" s="11">
        <v>31</v>
      </c>
      <c r="FJ245" s="12">
        <f t="shared" si="3890"/>
        <v>0.10544217687074831</v>
      </c>
      <c r="FK245" s="13"/>
      <c r="FL245" s="11"/>
      <c r="FM245" s="38"/>
      <c r="FN245" s="39"/>
      <c r="FO245" s="10"/>
      <c r="FP245" s="11"/>
      <c r="FQ245" s="61">
        <f t="shared" si="3958"/>
        <v>570</v>
      </c>
      <c r="FR245" s="61">
        <f t="shared" si="3959"/>
        <v>48</v>
      </c>
      <c r="FS245" s="11">
        <v>297</v>
      </c>
      <c r="FT245" s="12">
        <f t="shared" si="3891"/>
        <v>0.55964912280701751</v>
      </c>
      <c r="FU245" s="11">
        <v>22</v>
      </c>
      <c r="FV245" s="12">
        <f t="shared" si="3892"/>
        <v>6.8965517241379309E-2</v>
      </c>
      <c r="FW245" s="13"/>
      <c r="FX245" s="11"/>
      <c r="FY245" s="38"/>
      <c r="FZ245" s="39"/>
      <c r="GA245" s="10">
        <v>1</v>
      </c>
      <c r="GB245" s="11"/>
      <c r="GC245" s="61">
        <f t="shared" si="3960"/>
        <v>576</v>
      </c>
      <c r="GD245" s="61">
        <f t="shared" si="3961"/>
        <v>48</v>
      </c>
      <c r="GE245" s="11">
        <v>300</v>
      </c>
      <c r="GF245" s="12">
        <f t="shared" si="3893"/>
        <v>0.54340277777777779</v>
      </c>
      <c r="GG245" s="11">
        <v>13</v>
      </c>
      <c r="GH245" s="12">
        <f t="shared" si="3894"/>
        <v>4.1533546325878593E-2</v>
      </c>
      <c r="GI245" s="13"/>
      <c r="GJ245" s="11"/>
      <c r="GK245" s="38"/>
      <c r="GL245" s="39"/>
      <c r="GM245" s="10"/>
      <c r="GN245" s="11"/>
      <c r="GO245" s="61">
        <f t="shared" si="3962"/>
        <v>588</v>
      </c>
      <c r="GP245" s="61">
        <f t="shared" si="3963"/>
        <v>49</v>
      </c>
      <c r="GQ245" s="11">
        <v>300</v>
      </c>
      <c r="GR245" s="12">
        <f t="shared" si="3895"/>
        <v>0.5357142857142857</v>
      </c>
      <c r="GS245" s="11">
        <v>15</v>
      </c>
      <c r="GT245" s="12">
        <f t="shared" si="3896"/>
        <v>4.7619047619047616E-2</v>
      </c>
      <c r="GU245" s="13"/>
      <c r="GV245" s="11"/>
      <c r="GW245" s="38"/>
      <c r="GX245" s="39"/>
      <c r="GY245" s="10"/>
      <c r="GZ245" s="11"/>
      <c r="HA245" s="61">
        <f t="shared" si="3964"/>
        <v>81</v>
      </c>
      <c r="HB245" s="61">
        <f t="shared" si="3965"/>
        <v>8</v>
      </c>
      <c r="HC245" s="11">
        <v>30</v>
      </c>
      <c r="HD245" s="12">
        <f t="shared" si="3897"/>
        <v>0.44444444444444442</v>
      </c>
      <c r="HE245" s="11">
        <v>6</v>
      </c>
      <c r="HF245" s="12">
        <f t="shared" si="3898"/>
        <v>0.16666666666666666</v>
      </c>
      <c r="HG245" s="13"/>
      <c r="HH245" s="11"/>
      <c r="HI245" s="38"/>
      <c r="HJ245" s="39"/>
      <c r="HK245" s="10"/>
      <c r="HL245" s="11"/>
      <c r="HM245" s="61">
        <f t="shared" si="3966"/>
        <v>592</v>
      </c>
      <c r="HN245" s="61">
        <f t="shared" si="3967"/>
        <v>50</v>
      </c>
      <c r="HO245" s="11">
        <v>303</v>
      </c>
      <c r="HP245" s="12">
        <f t="shared" si="3899"/>
        <v>0.55405405405405406</v>
      </c>
      <c r="HQ245" s="11">
        <v>25</v>
      </c>
      <c r="HR245" s="12">
        <f t="shared" si="3900"/>
        <v>7.621951219512195E-2</v>
      </c>
      <c r="HS245" s="13"/>
      <c r="HT245" s="11"/>
      <c r="HU245" s="38"/>
      <c r="HV245" s="39"/>
      <c r="HW245" s="10"/>
      <c r="HX245" s="11"/>
      <c r="HY245" s="61">
        <f t="shared" si="3968"/>
        <v>585</v>
      </c>
      <c r="HZ245" s="61">
        <f t="shared" si="3969"/>
        <v>49</v>
      </c>
      <c r="IA245" s="11">
        <v>308</v>
      </c>
      <c r="IB245" s="12">
        <f t="shared" si="3901"/>
        <v>0.5658119658119658</v>
      </c>
      <c r="IC245" s="11">
        <v>23</v>
      </c>
      <c r="ID245" s="12">
        <f t="shared" si="3902"/>
        <v>6.9486404833836862E-2</v>
      </c>
      <c r="IE245" s="13"/>
      <c r="IF245" s="11"/>
      <c r="IG245" s="38"/>
      <c r="IH245" s="39"/>
      <c r="II245" s="10"/>
      <c r="IJ245" s="11"/>
      <c r="IK245" s="61">
        <f t="shared" si="3970"/>
        <v>583</v>
      </c>
      <c r="IL245" s="61">
        <f t="shared" si="3971"/>
        <v>48</v>
      </c>
      <c r="IM245" s="11">
        <v>308</v>
      </c>
      <c r="IN245" s="12">
        <f t="shared" si="3903"/>
        <v>0.55746140651801024</v>
      </c>
      <c r="IO245" s="11">
        <v>17</v>
      </c>
      <c r="IP245" s="12">
        <f t="shared" si="3904"/>
        <v>5.2307692307692305E-2</v>
      </c>
      <c r="IQ245" s="13"/>
      <c r="IR245" s="11"/>
      <c r="IS245" s="38"/>
      <c r="IT245" s="39"/>
      <c r="IU245" s="10"/>
      <c r="IV245" s="11"/>
      <c r="IW245" s="61">
        <f t="shared" si="3972"/>
        <v>0</v>
      </c>
      <c r="IX245" s="61">
        <f t="shared" si="3973"/>
        <v>0</v>
      </c>
      <c r="IY245" s="11"/>
      <c r="IZ245" s="12" t="e">
        <f t="shared" si="3905"/>
        <v>#DIV/0!</v>
      </c>
      <c r="JA245" s="11"/>
      <c r="JB245" s="12" t="e">
        <f t="shared" si="3906"/>
        <v>#DIV/0!</v>
      </c>
      <c r="JC245" s="13"/>
      <c r="JD245" s="11"/>
      <c r="JE245" s="38"/>
      <c r="JF245" s="39"/>
      <c r="JG245" s="10">
        <f t="shared" si="3907"/>
        <v>7</v>
      </c>
      <c r="JH245" s="14">
        <f t="shared" si="3908"/>
        <v>0</v>
      </c>
      <c r="JI245" s="373">
        <f t="shared" si="3909"/>
        <v>10660</v>
      </c>
      <c r="JJ245" s="11">
        <f t="shared" si="3981"/>
        <v>881</v>
      </c>
      <c r="JK245" s="11">
        <f t="shared" si="3910"/>
        <v>5729</v>
      </c>
      <c r="JL245" s="79">
        <f t="shared" si="3911"/>
        <v>0.53742964352720446</v>
      </c>
      <c r="JM245" s="15">
        <f t="shared" si="3912"/>
        <v>444</v>
      </c>
      <c r="JN245" s="12">
        <f t="shared" si="3913"/>
        <v>7.7500436376330945E-2</v>
      </c>
      <c r="JO245" s="16">
        <v>66.7</v>
      </c>
      <c r="JP245" s="17">
        <v>5493</v>
      </c>
      <c r="JQ245" s="16">
        <f t="shared" si="3380"/>
        <v>95.880607435852681</v>
      </c>
      <c r="JR245" s="16">
        <v>300</v>
      </c>
      <c r="JS245" s="369">
        <f t="shared" si="3155"/>
        <v>0.67567567567567566</v>
      </c>
      <c r="JT245" s="23"/>
      <c r="JU245" s="399"/>
      <c r="JV245" s="404">
        <f t="shared" si="3915"/>
        <v>0.54739803094233475</v>
      </c>
      <c r="JW245" s="401">
        <f t="shared" si="3916"/>
        <v>0.51444759206798862</v>
      </c>
      <c r="JX245" s="406">
        <f t="shared" si="3917"/>
        <v>0.55020979020979022</v>
      </c>
      <c r="JY245" s="743"/>
      <c r="JZ245" s="690"/>
      <c r="KA245" s="746"/>
      <c r="KB245" s="718">
        <f t="shared" ref="KB245" si="3991">KB236+KB241</f>
        <v>390</v>
      </c>
      <c r="KC245" s="763">
        <f t="shared" ref="KC245" si="3992">KB245/$KB$10</f>
        <v>9.8859315589353611E-2</v>
      </c>
      <c r="KD245" s="714">
        <f t="shared" ref="KD245" si="3993">KD236+KD241</f>
        <v>412</v>
      </c>
      <c r="KE245" s="763">
        <f t="shared" ref="KE245" si="3994">KD245/$KD$10</f>
        <v>0.10451547437848807</v>
      </c>
      <c r="KF245" s="714">
        <f t="shared" ref="KF245" si="3995">KF236+KF241</f>
        <v>372</v>
      </c>
      <c r="KG245" s="770">
        <f t="shared" ref="KG245" si="3996">KF245/$KF$10</f>
        <v>9.4248796554345066E-2</v>
      </c>
      <c r="KH245" s="761" t="s">
        <v>144</v>
      </c>
      <c r="KI245" s="304">
        <f t="shared" si="3924"/>
        <v>4</v>
      </c>
      <c r="KJ245" s="431">
        <f t="shared" ref="KJ245" si="3997">KI245/KB243</f>
        <v>1.1163829193413341E-3</v>
      </c>
      <c r="KK245" s="304">
        <f t="shared" si="3926"/>
        <v>2</v>
      </c>
      <c r="KL245" s="422">
        <f t="shared" ref="KL245" si="3998">KK245/KD243</f>
        <v>5.6353902507748658E-4</v>
      </c>
      <c r="KM245" s="304">
        <f t="shared" si="3928"/>
        <v>1</v>
      </c>
      <c r="KN245" s="422">
        <f>KM245/KF243</f>
        <v>2.7831895352073476E-4</v>
      </c>
    </row>
    <row r="246" spans="1:300" ht="19.5" thickBot="1" x14ac:dyDescent="0.3">
      <c r="A246" s="734"/>
      <c r="B246" s="437"/>
      <c r="C246" s="26">
        <f>SUM(C239:C245)</f>
        <v>3</v>
      </c>
      <c r="D246" s="27">
        <f>SUM(D239:D245)</f>
        <v>0</v>
      </c>
      <c r="E246" s="27"/>
      <c r="F246" s="27"/>
      <c r="G246" s="27">
        <f>SUM(G239:G245)</f>
        <v>2080</v>
      </c>
      <c r="H246" s="28">
        <f>((G246+I246)/7)/E245</f>
        <v>0.55369458128078819</v>
      </c>
      <c r="I246" s="27">
        <f>SUM(I239:I245)</f>
        <v>168</v>
      </c>
      <c r="J246" s="28">
        <f>(I246/(I246+G246))</f>
        <v>7.4733096085409248E-2</v>
      </c>
      <c r="K246" s="27"/>
      <c r="L246" s="27"/>
      <c r="M246" s="29" t="e">
        <f>M244/M243*100-100</f>
        <v>#DIV/0!</v>
      </c>
      <c r="N246" s="60" t="e">
        <f>N244/N243*100-100</f>
        <v>#DIV/0!</v>
      </c>
      <c r="O246" s="26">
        <f>SUM(O239:O245)</f>
        <v>7</v>
      </c>
      <c r="P246" s="27">
        <f>SUM(P239:P245)</f>
        <v>0</v>
      </c>
      <c r="Q246" s="27"/>
      <c r="R246" s="27"/>
      <c r="S246" s="27">
        <f>SUM(S239:S245)</f>
        <v>2085</v>
      </c>
      <c r="T246" s="28">
        <f>((S246+U246)/7)/Q245</f>
        <v>0.55544627489550036</v>
      </c>
      <c r="U246" s="27">
        <f>SUM(U239:U245)</f>
        <v>174</v>
      </c>
      <c r="V246" s="28">
        <f>(U246/(U246+S246))</f>
        <v>7.702523240371846E-2</v>
      </c>
      <c r="W246" s="27"/>
      <c r="X246" s="27"/>
      <c r="Y246" s="29" t="e">
        <f>Y244/Y243*100-100</f>
        <v>#DIV/0!</v>
      </c>
      <c r="Z246" s="60" t="e">
        <f>Z244/Z243*100-100</f>
        <v>#DIV/0!</v>
      </c>
      <c r="AA246" s="26">
        <f>SUM(AA239:AA245)</f>
        <v>3</v>
      </c>
      <c r="AB246" s="27">
        <f>SUM(AB239:AB245)</f>
        <v>0</v>
      </c>
      <c r="AC246" s="27"/>
      <c r="AD246" s="27"/>
      <c r="AE246" s="27">
        <f>SUM(AE239:AE245)</f>
        <v>2102</v>
      </c>
      <c r="AF246" s="28">
        <f>((AE246+AG246)/7)/AC245</f>
        <v>0.57758620689655171</v>
      </c>
      <c r="AG246" s="27">
        <f>SUM(AG239:AG245)</f>
        <v>243</v>
      </c>
      <c r="AH246" s="28">
        <f>(AG246/(AG246+AE246))</f>
        <v>0.10362473347547975</v>
      </c>
      <c r="AI246" s="27"/>
      <c r="AJ246" s="27"/>
      <c r="AK246" s="29" t="e">
        <f>AK244/AK243*100-100</f>
        <v>#DIV/0!</v>
      </c>
      <c r="AL246" s="60" t="e">
        <f>AL244/AL243*100-100</f>
        <v>#DIV/0!</v>
      </c>
      <c r="AM246" s="26">
        <f>SUM(AM239:AM245)</f>
        <v>6</v>
      </c>
      <c r="AN246" s="27">
        <f>SUM(AN239:AN245)</f>
        <v>1</v>
      </c>
      <c r="AO246" s="27"/>
      <c r="AP246" s="27"/>
      <c r="AQ246" s="27">
        <f>SUM(AQ239:AQ245)</f>
        <v>245</v>
      </c>
      <c r="AR246" s="28">
        <f>((AQ246+AS246)/7)/AO245</f>
        <v>0.56029684601113172</v>
      </c>
      <c r="AS246" s="27">
        <f>SUM(AS239:AS245)</f>
        <v>57</v>
      </c>
      <c r="AT246" s="28">
        <f>(AS246/(AS246+AQ246))</f>
        <v>0.18874172185430463</v>
      </c>
      <c r="AU246" s="27"/>
      <c r="AV246" s="27"/>
      <c r="AW246" s="29" t="e">
        <f>AW244/AW243*100-100</f>
        <v>#DIV/0!</v>
      </c>
      <c r="AX246" s="60" t="e">
        <f>AX244/AX243*100-100</f>
        <v>#DIV/0!</v>
      </c>
      <c r="AY246" s="26">
        <f>SUM(AY239:AY245)</f>
        <v>3</v>
      </c>
      <c r="AZ246" s="27">
        <f>SUM(AZ239:AZ245)</f>
        <v>0</v>
      </c>
      <c r="BA246" s="27"/>
      <c r="BB246" s="27"/>
      <c r="BC246" s="27">
        <f>SUM(BC239:BC245)</f>
        <v>2123</v>
      </c>
      <c r="BD246" s="28">
        <f>((BC246+BE246)/7)/BA245</f>
        <v>0.57489477593463734</v>
      </c>
      <c r="BE246" s="27">
        <f>SUM(BE239:BE245)</f>
        <v>199</v>
      </c>
      <c r="BF246" s="28">
        <f>(BE246/(BE246+BC246))</f>
        <v>8.5701981050818263E-2</v>
      </c>
      <c r="BG246" s="27"/>
      <c r="BH246" s="27"/>
      <c r="BI246" s="29" t="e">
        <f>BI244/BI243*100-100</f>
        <v>#DIV/0!</v>
      </c>
      <c r="BJ246" s="60" t="e">
        <f>BJ244/BJ243*100-100</f>
        <v>#DIV/0!</v>
      </c>
      <c r="BK246" s="26">
        <f>SUM(BK239:BK245)</f>
        <v>3</v>
      </c>
      <c r="BL246" s="27">
        <f>SUM(BL239:BL245)</f>
        <v>0</v>
      </c>
      <c r="BM246" s="27"/>
      <c r="BN246" s="27"/>
      <c r="BO246" s="27">
        <f>SUM(BO239:BO245)</f>
        <v>2046</v>
      </c>
      <c r="BP246" s="28">
        <f>((BO246+BQ246)/7)/BM245</f>
        <v>0.53935356526030098</v>
      </c>
      <c r="BQ246" s="27">
        <f>SUM(BQ239:BQ245)</f>
        <v>140</v>
      </c>
      <c r="BR246" s="28">
        <f>(BQ246/(BQ246+BO246))</f>
        <v>6.4043915827996345E-2</v>
      </c>
      <c r="BS246" s="27"/>
      <c r="BT246" s="27"/>
      <c r="BU246" s="29" t="e">
        <f>BU244/BU243*100-100</f>
        <v>#DIV/0!</v>
      </c>
      <c r="BV246" s="60" t="e">
        <f>BV244/BV243*100-100</f>
        <v>#DIV/0!</v>
      </c>
      <c r="BW246" s="26">
        <f>SUM(BW239:BW245)</f>
        <v>3</v>
      </c>
      <c r="BX246" s="27">
        <f>SUM(BX239:BX245)</f>
        <v>0</v>
      </c>
      <c r="BY246" s="27"/>
      <c r="BZ246" s="27"/>
      <c r="CA246" s="27">
        <f>SUM(CA239:CA245)</f>
        <v>1974</v>
      </c>
      <c r="CB246" s="28">
        <f>((CA246+CC246)/7)/BY245</f>
        <v>0.54905335628227192</v>
      </c>
      <c r="CC246" s="27">
        <f>SUM(CC239:CC245)</f>
        <v>259</v>
      </c>
      <c r="CD246" s="28">
        <f>(CC246/(CC246+CA246))</f>
        <v>0.11598746081504702</v>
      </c>
      <c r="CE246" s="27"/>
      <c r="CF246" s="27"/>
      <c r="CG246" s="29" t="e">
        <f>CG244/CG243*100-100</f>
        <v>#DIV/0!</v>
      </c>
      <c r="CH246" s="60" t="e">
        <f>CH244/CH243*100-100</f>
        <v>#DIV/0!</v>
      </c>
      <c r="CI246" s="26">
        <f>SUM(CI239:CI245)</f>
        <v>4</v>
      </c>
      <c r="CJ246" s="27">
        <f>SUM(CJ239:CJ245)</f>
        <v>0</v>
      </c>
      <c r="CK246" s="27"/>
      <c r="CL246" s="27"/>
      <c r="CM246" s="27">
        <f>SUM(CM239:CM245)</f>
        <v>2008</v>
      </c>
      <c r="CN246" s="28">
        <f>((CM246+CO246)/7)/CK245</f>
        <v>0.56322133880482173</v>
      </c>
      <c r="CO246" s="27">
        <f>SUM(CO239:CO245)</f>
        <v>188</v>
      </c>
      <c r="CP246" s="28">
        <f>(CO246/(CO246+CM246))</f>
        <v>8.5610200364298727E-2</v>
      </c>
      <c r="CQ246" s="27"/>
      <c r="CR246" s="27"/>
      <c r="CS246" s="29" t="e">
        <f>CS244/CS243*100-100</f>
        <v>#DIV/0!</v>
      </c>
      <c r="CT246" s="60" t="e">
        <f>CT244/CT243*100-100</f>
        <v>#DIV/0!</v>
      </c>
      <c r="CU246" s="26">
        <f>SUM(CU239:CU245)</f>
        <v>3</v>
      </c>
      <c r="CV246" s="27">
        <f>SUM(CV239:CV245)</f>
        <v>0</v>
      </c>
      <c r="CW246" s="27"/>
      <c r="CX246" s="27"/>
      <c r="CY246" s="27">
        <f>SUM(CY239:CY245)</f>
        <v>1849</v>
      </c>
      <c r="CZ246" s="28">
        <f>((CY246+DA246)/7)/CW245</f>
        <v>0.52363915154612828</v>
      </c>
      <c r="DA246" s="27">
        <f>SUM(DA239:DA245)</f>
        <v>200</v>
      </c>
      <c r="DB246" s="28">
        <f>(DA246/(DA246+CY246))</f>
        <v>9.760858955588092E-2</v>
      </c>
      <c r="DC246" s="27"/>
      <c r="DD246" s="27"/>
      <c r="DE246" s="29" t="e">
        <f>DE244/DE243*100-100</f>
        <v>#DIV/0!</v>
      </c>
      <c r="DF246" s="60" t="e">
        <f>DF244/DF243*100-100</f>
        <v>#DIV/0!</v>
      </c>
      <c r="DG246" s="26">
        <f>SUM(DG239:DG245)</f>
        <v>0</v>
      </c>
      <c r="DH246" s="27">
        <f>SUM(DH239:DH245)</f>
        <v>0</v>
      </c>
      <c r="DI246" s="27"/>
      <c r="DJ246" s="27"/>
      <c r="DK246" s="27">
        <f>SUM(DK239:DK245)</f>
        <v>1986</v>
      </c>
      <c r="DL246" s="28">
        <f>((DK246+DM246)/7)/DI245</f>
        <v>0.54885912698412698</v>
      </c>
      <c r="DM246" s="27">
        <f>SUM(DM239:DM245)</f>
        <v>227</v>
      </c>
      <c r="DN246" s="28">
        <f>(DM246/(DM246+DK246))</f>
        <v>0.10257568910980569</v>
      </c>
      <c r="DO246" s="27"/>
      <c r="DP246" s="27"/>
      <c r="DQ246" s="29" t="e">
        <f>DQ244/DQ243*100-100</f>
        <v>#DIV/0!</v>
      </c>
      <c r="DR246" s="60" t="e">
        <f>DR244/DR243*100-100</f>
        <v>#DIV/0!</v>
      </c>
      <c r="DS246" s="26">
        <f>SUM(DS239:DS245)</f>
        <v>5</v>
      </c>
      <c r="DT246" s="27">
        <f>SUM(DT239:DT245)</f>
        <v>0</v>
      </c>
      <c r="DU246" s="27"/>
      <c r="DV246" s="27"/>
      <c r="DW246" s="27">
        <f>SUM(DW239:DW245)</f>
        <v>337</v>
      </c>
      <c r="DX246" s="28">
        <f>((DW246+DY246)/7)/DU245</f>
        <v>0.44354838709677419</v>
      </c>
      <c r="DY246" s="27">
        <f>SUM(DY239:DY245)</f>
        <v>48</v>
      </c>
      <c r="DZ246" s="28">
        <f>(DY246/(DY246+DW246))</f>
        <v>0.12467532467532468</v>
      </c>
      <c r="EA246" s="27"/>
      <c r="EB246" s="27"/>
      <c r="EC246" s="29" t="e">
        <f>EC244/EC243*100-100</f>
        <v>#DIV/0!</v>
      </c>
      <c r="ED246" s="60" t="e">
        <f>ED244/ED243*100-100</f>
        <v>#DIV/0!</v>
      </c>
      <c r="EE246" s="26">
        <f>SUM(EE239:EE245)</f>
        <v>1</v>
      </c>
      <c r="EF246" s="27">
        <f>SUM(EF239:EF245)</f>
        <v>0</v>
      </c>
      <c r="EG246" s="27"/>
      <c r="EH246" s="27"/>
      <c r="EI246" s="27">
        <f>SUM(EI239:EI245)</f>
        <v>2021</v>
      </c>
      <c r="EJ246" s="28">
        <f>((EI246+EK246)/7)/EG245</f>
        <v>0.55133545699583442</v>
      </c>
      <c r="EK246" s="27">
        <f>SUM(EK239:EK245)</f>
        <v>229</v>
      </c>
      <c r="EL246" s="28">
        <f>(EK246/(EK246+EI246))</f>
        <v>0.10177777777777777</v>
      </c>
      <c r="EM246" s="27"/>
      <c r="EN246" s="27"/>
      <c r="EO246" s="29" t="e">
        <f>EO244/EO243*100-100</f>
        <v>#DIV/0!</v>
      </c>
      <c r="EP246" s="60" t="e">
        <f>EP244/EP243*100-100</f>
        <v>#DIV/0!</v>
      </c>
      <c r="EQ246" s="26">
        <f>SUM(EQ239:EQ245)</f>
        <v>2</v>
      </c>
      <c r="ER246" s="27">
        <f>SUM(ER239:ER245)</f>
        <v>0</v>
      </c>
      <c r="ES246" s="27"/>
      <c r="ET246" s="27"/>
      <c r="EU246" s="27">
        <f>SUM(EU239:EU245)</f>
        <v>2066</v>
      </c>
      <c r="EV246" s="28">
        <f>((EU246+EW246)/7)/ES245</f>
        <v>0.55591693770327744</v>
      </c>
      <c r="EW246" s="27">
        <f>SUM(EW239:EW245)</f>
        <v>156</v>
      </c>
      <c r="EX246" s="28">
        <f>(EW246/(EW246+EU246))</f>
        <v>7.0207020702070203E-2</v>
      </c>
      <c r="EY246" s="27"/>
      <c r="EZ246" s="27"/>
      <c r="FA246" s="29" t="e">
        <f>FA244/FA243*100-100</f>
        <v>#DIV/0!</v>
      </c>
      <c r="FB246" s="60" t="e">
        <f>FB244/FB243*100-100</f>
        <v>#DIV/0!</v>
      </c>
      <c r="FC246" s="26">
        <f>SUM(FC239:FC245)</f>
        <v>4</v>
      </c>
      <c r="FD246" s="27">
        <f>SUM(FD239:FD245)</f>
        <v>0</v>
      </c>
      <c r="FE246" s="27"/>
      <c r="FF246" s="27"/>
      <c r="FG246" s="27">
        <f>SUM(FG239:FG245)</f>
        <v>1909</v>
      </c>
      <c r="FH246" s="28">
        <f>((FG246+FI246)/7)/FE245</f>
        <v>0.5385204081632653</v>
      </c>
      <c r="FI246" s="27">
        <f>SUM(FI239:FI245)</f>
        <v>202</v>
      </c>
      <c r="FJ246" s="28">
        <f>(FI246/(FI246+FG246))</f>
        <v>9.5689246802463282E-2</v>
      </c>
      <c r="FK246" s="27"/>
      <c r="FL246" s="27"/>
      <c r="FM246" s="29" t="e">
        <f>FM244/FM243*100-100</f>
        <v>#DIV/0!</v>
      </c>
      <c r="FN246" s="60" t="e">
        <f>FN244/FN243*100-100</f>
        <v>#DIV/0!</v>
      </c>
      <c r="FO246" s="26">
        <f>SUM(FO239:FO245)</f>
        <v>0</v>
      </c>
      <c r="FP246" s="27">
        <f>SUM(FP239:FP245)</f>
        <v>0</v>
      </c>
      <c r="FQ246" s="27"/>
      <c r="FR246" s="27"/>
      <c r="FS246" s="27">
        <f>SUM(FS239:FS245)</f>
        <v>2066</v>
      </c>
      <c r="FT246" s="28">
        <f>((FS246+FU246)/7)/FQ245</f>
        <v>0.56466165413533831</v>
      </c>
      <c r="FU246" s="27">
        <f>SUM(FU239:FU245)</f>
        <v>187</v>
      </c>
      <c r="FV246" s="28">
        <f>(FU246/(FU246+FS246))</f>
        <v>8.3000443852640923E-2</v>
      </c>
      <c r="FW246" s="27"/>
      <c r="FX246" s="27"/>
      <c r="FY246" s="29" t="e">
        <f>FY244/FY243*100-100</f>
        <v>#DIV/0!</v>
      </c>
      <c r="FZ246" s="60" t="e">
        <f>FZ244/FZ243*100-100</f>
        <v>#DIV/0!</v>
      </c>
      <c r="GA246" s="26">
        <f>SUM(GA239:GA245)</f>
        <v>5</v>
      </c>
      <c r="GB246" s="27">
        <f>SUM(GB239:GB245)</f>
        <v>0</v>
      </c>
      <c r="GC246" s="27"/>
      <c r="GD246" s="27"/>
      <c r="GE246" s="27">
        <f>SUM(GE239:GE245)</f>
        <v>2104</v>
      </c>
      <c r="GF246" s="28">
        <f>((GE246+GG246)/7)/GC245</f>
        <v>0.55778769841269837</v>
      </c>
      <c r="GG246" s="27">
        <f>SUM(GG239:GG245)</f>
        <v>145</v>
      </c>
      <c r="GH246" s="28">
        <f>(GG246/(GG246+GE246))</f>
        <v>6.4473099155180083E-2</v>
      </c>
      <c r="GI246" s="27"/>
      <c r="GJ246" s="27"/>
      <c r="GK246" s="29" t="e">
        <f>GK244/GK243*100-100</f>
        <v>#DIV/0!</v>
      </c>
      <c r="GL246" s="60" t="e">
        <f>GL244/GL243*100-100</f>
        <v>#DIV/0!</v>
      </c>
      <c r="GM246" s="26">
        <f>SUM(GM239:GM245)</f>
        <v>0</v>
      </c>
      <c r="GN246" s="27">
        <f>SUM(GN239:GN245)</f>
        <v>0</v>
      </c>
      <c r="GO246" s="27"/>
      <c r="GP246" s="27"/>
      <c r="GQ246" s="27">
        <f>SUM(GQ239:GQ245)</f>
        <v>2094</v>
      </c>
      <c r="GR246" s="28">
        <f>((GQ246+GS246)/7)/GO245</f>
        <v>0.54956268221574345</v>
      </c>
      <c r="GS246" s="27">
        <f>SUM(GS239:GS245)</f>
        <v>168</v>
      </c>
      <c r="GT246" s="28">
        <f>(GS246/(GS246+GQ246))</f>
        <v>7.4270557029177717E-2</v>
      </c>
      <c r="GU246" s="27"/>
      <c r="GV246" s="27"/>
      <c r="GW246" s="29" t="e">
        <f>GW244/GW243*100-100</f>
        <v>#DIV/0!</v>
      </c>
      <c r="GX246" s="60" t="e">
        <f>GX244/GX243*100-100</f>
        <v>#DIV/0!</v>
      </c>
      <c r="GY246" s="26">
        <f>SUM(GY239:GY245)</f>
        <v>6</v>
      </c>
      <c r="GZ246" s="27">
        <f>SUM(GZ239:GZ245)</f>
        <v>0</v>
      </c>
      <c r="HA246" s="27"/>
      <c r="HB246" s="27"/>
      <c r="HC246" s="27">
        <f>SUM(HC239:HC245)</f>
        <v>234</v>
      </c>
      <c r="HD246" s="28">
        <f>((HC246+HE246)/7)/HA245</f>
        <v>0.54144620811287469</v>
      </c>
      <c r="HE246" s="27">
        <f>SUM(HE239:HE245)</f>
        <v>73</v>
      </c>
      <c r="HF246" s="28">
        <f>(HE246/(HE246+HC246))</f>
        <v>0.23778501628664495</v>
      </c>
      <c r="HG246" s="27"/>
      <c r="HH246" s="27"/>
      <c r="HI246" s="29" t="e">
        <f>HI244/HI243*100-100</f>
        <v>#DIV/0!</v>
      </c>
      <c r="HJ246" s="60" t="e">
        <f>HJ244/HJ243*100-100</f>
        <v>#DIV/0!</v>
      </c>
      <c r="HK246" s="26">
        <f>SUM(HK239:HK245)</f>
        <v>1</v>
      </c>
      <c r="HL246" s="27">
        <f>SUM(HL239:HL245)</f>
        <v>0</v>
      </c>
      <c r="HM246" s="27"/>
      <c r="HN246" s="27"/>
      <c r="HO246" s="27">
        <f>SUM(HO239:HO245)</f>
        <v>2053</v>
      </c>
      <c r="HP246" s="28">
        <f>((HO246+HQ246)/7)/HM245</f>
        <v>0.53861003861003853</v>
      </c>
      <c r="HQ246" s="27">
        <f>SUM(HQ239:HQ245)</f>
        <v>179</v>
      </c>
      <c r="HR246" s="28">
        <f>(HQ246/(HQ246+HO246))</f>
        <v>8.0197132616487449E-2</v>
      </c>
      <c r="HS246" s="27"/>
      <c r="HT246" s="27"/>
      <c r="HU246" s="29" t="e">
        <f>HU244/HU243*100-100</f>
        <v>#DIV/0!</v>
      </c>
      <c r="HV246" s="60" t="e">
        <f>HV244/HV243*100-100</f>
        <v>#DIV/0!</v>
      </c>
      <c r="HW246" s="26">
        <f>SUM(HW239:HW245)</f>
        <v>3</v>
      </c>
      <c r="HX246" s="27">
        <f>SUM(HX239:HX245)</f>
        <v>0</v>
      </c>
      <c r="HY246" s="27"/>
      <c r="HZ246" s="27"/>
      <c r="IA246" s="27">
        <f>SUM(IA239:IA245)</f>
        <v>2053</v>
      </c>
      <c r="IB246" s="28">
        <f>((IA246+IC246)/7)/HY245</f>
        <v>0.54505494505494501</v>
      </c>
      <c r="IC246" s="27">
        <f>SUM(IC239:IC245)</f>
        <v>179</v>
      </c>
      <c r="ID246" s="28">
        <f>(IC246/(IC246+IA246))</f>
        <v>8.0197132616487449E-2</v>
      </c>
      <c r="IE246" s="27"/>
      <c r="IF246" s="27"/>
      <c r="IG246" s="29" t="e">
        <f>IG244/IG243*100-100</f>
        <v>#DIV/0!</v>
      </c>
      <c r="IH246" s="60" t="e">
        <f>IH244/IH243*100-100</f>
        <v>#DIV/0!</v>
      </c>
      <c r="II246" s="26">
        <f>SUM(II239:II245)</f>
        <v>3</v>
      </c>
      <c r="IJ246" s="27">
        <f>SUM(IJ239:IJ245)</f>
        <v>0</v>
      </c>
      <c r="IK246" s="27"/>
      <c r="IL246" s="27"/>
      <c r="IM246" s="27">
        <f>SUM(IM239:IM245)</f>
        <v>2076</v>
      </c>
      <c r="IN246" s="28">
        <f>((IM246+IO246)/7)/IK245</f>
        <v>0.5601568243077677</v>
      </c>
      <c r="IO246" s="27">
        <f>SUM(IO239:IO245)</f>
        <v>210</v>
      </c>
      <c r="IP246" s="28">
        <f>(IO246/(IO246+IM246))</f>
        <v>9.1863517060367453E-2</v>
      </c>
      <c r="IQ246" s="27"/>
      <c r="IR246" s="27"/>
      <c r="IS246" s="29" t="e">
        <f>IS244/IS243*100-100</f>
        <v>#DIV/0!</v>
      </c>
      <c r="IT246" s="60" t="e">
        <f>IT244/IT243*100-100</f>
        <v>#DIV/0!</v>
      </c>
      <c r="IU246" s="26">
        <f>SUM(IU239:IU245)</f>
        <v>0</v>
      </c>
      <c r="IV246" s="27">
        <f>SUM(IV239:IV245)</f>
        <v>0</v>
      </c>
      <c r="IW246" s="27"/>
      <c r="IX246" s="27"/>
      <c r="IY246" s="27">
        <f>SUM(IY239:IY245)</f>
        <v>0</v>
      </c>
      <c r="IZ246" s="28" t="e">
        <f>((IY246+JA246)/7)/IW245</f>
        <v>#DIV/0!</v>
      </c>
      <c r="JA246" s="27">
        <f>SUM(JA239:JA245)</f>
        <v>0</v>
      </c>
      <c r="JB246" s="28" t="e">
        <f>(JA246/(JA246+IY246))</f>
        <v>#DIV/0!</v>
      </c>
      <c r="JC246" s="27"/>
      <c r="JD246" s="27"/>
      <c r="JE246" s="29" t="e">
        <f>JE244/JE243*100-100</f>
        <v>#DIV/0!</v>
      </c>
      <c r="JF246" s="60" t="e">
        <f>JF244/JF243*100-100</f>
        <v>#DIV/0!</v>
      </c>
      <c r="JG246" s="26">
        <f t="shared" si="3907"/>
        <v>65</v>
      </c>
      <c r="JH246" s="443">
        <f t="shared" si="3908"/>
        <v>1</v>
      </c>
      <c r="JI246" s="378">
        <f t="shared" ref="JI246:JJ246" si="3999">SUM(JI238:JI245)</f>
        <v>74793</v>
      </c>
      <c r="JJ246" s="27">
        <f t="shared" si="3999"/>
        <v>6171</v>
      </c>
      <c r="JK246" s="27">
        <f t="shared" si="3910"/>
        <v>41142</v>
      </c>
      <c r="JL246" s="80">
        <f t="shared" si="3911"/>
        <v>0.55007821587581729</v>
      </c>
      <c r="JM246" s="15">
        <f t="shared" si="3912"/>
        <v>3631</v>
      </c>
      <c r="JN246" s="48">
        <f t="shared" si="3913"/>
        <v>8.8255310874532103E-2</v>
      </c>
      <c r="JO246" s="49">
        <f t="shared" ref="JO246" si="4000">SUM(JO239:JO245)/7</f>
        <v>66.814285714285717</v>
      </c>
      <c r="JP246" s="50">
        <f t="shared" ref="JP246" si="4001">SUM(JP239:JP245)</f>
        <v>39106</v>
      </c>
      <c r="JQ246" s="397">
        <f t="shared" si="3380"/>
        <v>95.051285790676204</v>
      </c>
      <c r="JR246" s="50">
        <f t="shared" ref="JR246" si="4002">SUM(JR239:JR245)</f>
        <v>2192</v>
      </c>
      <c r="JS246" s="370">
        <f t="shared" si="3155"/>
        <v>0.60369044340402089</v>
      </c>
      <c r="JT246" s="58" t="e">
        <f t="shared" ref="JT246:JU246" si="4003">JT244/JT243*100-100</f>
        <v>#DIV/0!</v>
      </c>
      <c r="JU246" s="318" t="e">
        <f t="shared" si="4003"/>
        <v>#DIV/0!</v>
      </c>
      <c r="JV246" s="410">
        <f t="shared" ref="JV246" si="4004">SUM(G246,I246,S246,U246,AE246,AG246,AQ246,AS246,BC246,BE246,BO246,BQ246,CA246,CC246)/7/SUM(E245,Q245,AC245,AO245,BA245,BM245,BY245)</f>
        <v>0.55836849507735586</v>
      </c>
      <c r="JW246" s="411">
        <f t="shared" ref="JW246" si="4005">SUM(CM246,CO246,CY246,DA246,DK246,DM246,DW246,DY246,EI246,EK246,EU246,EW246,FG246,FI246)/7/SUM(CK245,CW245,DI245,DU245,EG245,ES245,FE245)</f>
        <v>0.54334277620396598</v>
      </c>
      <c r="JX246" s="412">
        <f t="shared" ref="JX246" si="4006">SUM(FS246,FU246,GE246,GG246,GQ246,GS246,HC246,HE246,HO246,HQ246,IA246,IC246,IM246,IO246,)/7/SUM(FQ245,GC245,GO245,HA245,HM245,HY245,IK245)</f>
        <v>0.55228771228771223</v>
      </c>
      <c r="JY246" s="744"/>
      <c r="JZ246" s="691"/>
      <c r="KA246" s="747"/>
      <c r="KB246" s="762"/>
      <c r="KC246" s="764"/>
      <c r="KD246" s="769"/>
      <c r="KE246" s="764"/>
      <c r="KF246" s="769"/>
      <c r="KG246" s="771"/>
      <c r="KH246" s="772"/>
      <c r="KI246" s="418">
        <f t="shared" ref="KI246" si="4007">SUM(KI239:KI245)</f>
        <v>21</v>
      </c>
      <c r="KJ246" s="432">
        <f t="shared" ref="KJ246" si="4008">KI246/KB243</f>
        <v>5.8610103265420042E-3</v>
      </c>
      <c r="KK246" s="418">
        <f t="shared" ref="KK246" si="4009">SUM(KK239:KK245)</f>
        <v>19</v>
      </c>
      <c r="KL246" s="426">
        <f t="shared" ref="KL246" si="4010">KK246/KD243</f>
        <v>5.3536207382361232E-3</v>
      </c>
      <c r="KM246" s="418">
        <f t="shared" ref="KM246" si="4011">SUM(KM239:KM245)</f>
        <v>18</v>
      </c>
      <c r="KN246" s="426">
        <f>KM246/KF243</f>
        <v>5.0097411633732254E-3</v>
      </c>
    </row>
    <row r="247" spans="1:300" ht="21.75" thickBot="1" x14ac:dyDescent="0.3">
      <c r="A247" s="52"/>
      <c r="B247" s="437"/>
      <c r="C247" s="40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2"/>
      <c r="O247" s="40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2"/>
      <c r="AA247" s="40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2"/>
      <c r="AM247" s="40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2"/>
      <c r="AY247" s="40"/>
      <c r="AZ247" s="41"/>
      <c r="BA247" s="41"/>
      <c r="BB247" s="41"/>
      <c r="BC247" s="41"/>
      <c r="BD247" s="41"/>
      <c r="BE247" s="41"/>
      <c r="BF247" s="41"/>
      <c r="BG247" s="41"/>
      <c r="BH247" s="41"/>
      <c r="BI247" s="41"/>
      <c r="BJ247" s="42"/>
      <c r="BK247" s="40"/>
      <c r="BL247" s="41"/>
      <c r="BM247" s="41"/>
      <c r="BN247" s="41"/>
      <c r="BO247" s="41"/>
      <c r="BP247" s="41"/>
      <c r="BQ247" s="41"/>
      <c r="BR247" s="41"/>
      <c r="BS247" s="41"/>
      <c r="BT247" s="41"/>
      <c r="BU247" s="41"/>
      <c r="BV247" s="42"/>
      <c r="BW247" s="40"/>
      <c r="BX247" s="41"/>
      <c r="BY247" s="41"/>
      <c r="BZ247" s="41"/>
      <c r="CA247" s="41"/>
      <c r="CB247" s="41"/>
      <c r="CC247" s="41"/>
      <c r="CD247" s="41"/>
      <c r="CE247" s="41"/>
      <c r="CF247" s="41"/>
      <c r="CG247" s="41"/>
      <c r="CH247" s="42"/>
      <c r="CI247" s="40"/>
      <c r="CJ247" s="41"/>
      <c r="CK247" s="41"/>
      <c r="CL247" s="41"/>
      <c r="CM247" s="41"/>
      <c r="CN247" s="41"/>
      <c r="CO247" s="41"/>
      <c r="CP247" s="41"/>
      <c r="CQ247" s="41"/>
      <c r="CR247" s="41"/>
      <c r="CS247" s="41"/>
      <c r="CT247" s="42"/>
      <c r="CU247" s="40"/>
      <c r="CV247" s="41"/>
      <c r="CW247" s="41"/>
      <c r="CX247" s="41"/>
      <c r="CY247" s="41"/>
      <c r="CZ247" s="41"/>
      <c r="DA247" s="41"/>
      <c r="DB247" s="41"/>
      <c r="DC247" s="41"/>
      <c r="DD247" s="41"/>
      <c r="DE247" s="41"/>
      <c r="DF247" s="42"/>
      <c r="DG247" s="40"/>
      <c r="DH247" s="41"/>
      <c r="DI247" s="41"/>
      <c r="DJ247" s="41"/>
      <c r="DK247" s="41"/>
      <c r="DL247" s="41"/>
      <c r="DM247" s="41"/>
      <c r="DN247" s="41"/>
      <c r="DO247" s="41"/>
      <c r="DP247" s="41"/>
      <c r="DQ247" s="41"/>
      <c r="DR247" s="42"/>
      <c r="DS247" s="40"/>
      <c r="DT247" s="41"/>
      <c r="DU247" s="41"/>
      <c r="DV247" s="41"/>
      <c r="DW247" s="41"/>
      <c r="DX247" s="41"/>
      <c r="DY247" s="41"/>
      <c r="DZ247" s="41"/>
      <c r="EA247" s="41"/>
      <c r="EB247" s="41"/>
      <c r="EC247" s="41"/>
      <c r="ED247" s="42"/>
      <c r="EE247" s="40"/>
      <c r="EF247" s="41"/>
      <c r="EG247" s="41"/>
      <c r="EH247" s="41"/>
      <c r="EI247" s="41"/>
      <c r="EJ247" s="41"/>
      <c r="EK247" s="41"/>
      <c r="EL247" s="41"/>
      <c r="EM247" s="41"/>
      <c r="EN247" s="41"/>
      <c r="EO247" s="41"/>
      <c r="EP247" s="42"/>
      <c r="EQ247" s="40"/>
      <c r="ER247" s="41"/>
      <c r="ES247" s="41"/>
      <c r="ET247" s="41"/>
      <c r="EU247" s="41"/>
      <c r="EV247" s="41"/>
      <c r="EW247" s="41"/>
      <c r="EX247" s="41"/>
      <c r="EY247" s="41"/>
      <c r="EZ247" s="41"/>
      <c r="FA247" s="41"/>
      <c r="FB247" s="42"/>
      <c r="FC247" s="40"/>
      <c r="FD247" s="41"/>
      <c r="FE247" s="41"/>
      <c r="FF247" s="41"/>
      <c r="FG247" s="41"/>
      <c r="FH247" s="41"/>
      <c r="FI247" s="41"/>
      <c r="FJ247" s="41"/>
      <c r="FK247" s="41"/>
      <c r="FL247" s="41"/>
      <c r="FM247" s="41"/>
      <c r="FN247" s="42"/>
      <c r="FO247" s="40"/>
      <c r="FP247" s="41"/>
      <c r="FQ247" s="41"/>
      <c r="FR247" s="41"/>
      <c r="FS247" s="41"/>
      <c r="FT247" s="41"/>
      <c r="FU247" s="41"/>
      <c r="FV247" s="41"/>
      <c r="FW247" s="41"/>
      <c r="FX247" s="41"/>
      <c r="FY247" s="41"/>
      <c r="FZ247" s="42"/>
      <c r="GA247" s="40"/>
      <c r="GB247" s="41"/>
      <c r="GC247" s="41"/>
      <c r="GD247" s="41"/>
      <c r="GE247" s="41"/>
      <c r="GF247" s="41"/>
      <c r="GG247" s="41"/>
      <c r="GH247" s="41"/>
      <c r="GI247" s="41"/>
      <c r="GJ247" s="41"/>
      <c r="GK247" s="41"/>
      <c r="GL247" s="42"/>
      <c r="GM247" s="40"/>
      <c r="GN247" s="41"/>
      <c r="GO247" s="41"/>
      <c r="GP247" s="41"/>
      <c r="GQ247" s="41"/>
      <c r="GR247" s="41"/>
      <c r="GS247" s="41"/>
      <c r="GT247" s="41"/>
      <c r="GU247" s="41"/>
      <c r="GV247" s="41"/>
      <c r="GW247" s="41"/>
      <c r="GX247" s="42"/>
      <c r="GY247" s="40"/>
      <c r="GZ247" s="41"/>
      <c r="HA247" s="41"/>
      <c r="HB247" s="41"/>
      <c r="HC247" s="41"/>
      <c r="HD247" s="41"/>
      <c r="HE247" s="41"/>
      <c r="HF247" s="41"/>
      <c r="HG247" s="41"/>
      <c r="HH247" s="41"/>
      <c r="HI247" s="41"/>
      <c r="HJ247" s="42"/>
      <c r="HK247" s="40"/>
      <c r="HL247" s="41"/>
      <c r="HM247" s="41"/>
      <c r="HN247" s="41"/>
      <c r="HO247" s="41"/>
      <c r="HP247" s="41"/>
      <c r="HQ247" s="41"/>
      <c r="HR247" s="41"/>
      <c r="HS247" s="41"/>
      <c r="HT247" s="41"/>
      <c r="HU247" s="41"/>
      <c r="HV247" s="42"/>
      <c r="HW247" s="40"/>
      <c r="HX247" s="41"/>
      <c r="HY247" s="41"/>
      <c r="HZ247" s="41"/>
      <c r="IA247" s="41"/>
      <c r="IB247" s="41"/>
      <c r="IC247" s="41"/>
      <c r="ID247" s="41"/>
      <c r="IE247" s="41"/>
      <c r="IF247" s="41"/>
      <c r="IG247" s="41"/>
      <c r="IH247" s="42"/>
      <c r="II247" s="40"/>
      <c r="IJ247" s="41"/>
      <c r="IK247" s="41"/>
      <c r="IL247" s="41"/>
      <c r="IM247" s="41"/>
      <c r="IN247" s="41"/>
      <c r="IO247" s="41"/>
      <c r="IP247" s="41"/>
      <c r="IQ247" s="41"/>
      <c r="IR247" s="41"/>
      <c r="IS247" s="41"/>
      <c r="IT247" s="42"/>
      <c r="IU247" s="40"/>
      <c r="IV247" s="41"/>
      <c r="IW247" s="41"/>
      <c r="IX247" s="41"/>
      <c r="IY247" s="41"/>
      <c r="IZ247" s="41"/>
      <c r="JA247" s="41"/>
      <c r="JB247" s="41"/>
      <c r="JC247" s="41"/>
      <c r="JD247" s="41"/>
      <c r="JE247" s="41"/>
      <c r="JF247" s="42"/>
      <c r="JG247" s="444">
        <f t="shared" ref="JG247" si="4012">JG246/JI239</f>
        <v>6.0662622491833877E-3</v>
      </c>
      <c r="JH247" s="445">
        <f t="shared" ref="JH247" si="4013">JH246/JJ236</f>
        <v>1.1337868480725624E-3</v>
      </c>
      <c r="JI247" s="3"/>
      <c r="JJ247" s="4"/>
      <c r="JK247" s="4"/>
      <c r="JL247" s="374"/>
      <c r="JM247" s="4"/>
      <c r="JN247" s="4"/>
      <c r="JO247" s="4"/>
      <c r="JP247" s="375"/>
      <c r="JQ247" s="4"/>
      <c r="JR247" s="4"/>
      <c r="JS247" s="376"/>
      <c r="JT247" s="4"/>
      <c r="JU247" s="400"/>
      <c r="JV247" s="701"/>
      <c r="JW247" s="702"/>
      <c r="JX247" s="703"/>
      <c r="JY247" s="639"/>
      <c r="JZ247" s="640"/>
      <c r="KA247" s="641"/>
      <c r="KB247" s="752"/>
      <c r="KC247" s="753"/>
      <c r="KD247" s="753"/>
      <c r="KE247" s="753"/>
      <c r="KF247" s="753"/>
      <c r="KG247" s="753"/>
      <c r="KH247" s="754"/>
      <c r="KI247" s="416"/>
      <c r="KJ247" s="420"/>
      <c r="KK247" s="416"/>
      <c r="KL247" s="417"/>
      <c r="KM247" s="416"/>
      <c r="KN247" s="417"/>
    </row>
    <row r="248" spans="1:300" x14ac:dyDescent="0.25">
      <c r="A248" s="736">
        <v>52</v>
      </c>
      <c r="B248" s="435">
        <f>B245+1</f>
        <v>45785</v>
      </c>
      <c r="C248" s="32">
        <v>1</v>
      </c>
      <c r="D248" s="33"/>
      <c r="E248" s="33">
        <f>E245-C248</f>
        <v>579</v>
      </c>
      <c r="F248" s="33">
        <f>F245-D248</f>
        <v>49</v>
      </c>
      <c r="G248" s="33">
        <v>272</v>
      </c>
      <c r="H248" s="34">
        <f t="shared" ref="H248:H254" si="4014">((G248+I248)/E248)</f>
        <v>0.51468048359240071</v>
      </c>
      <c r="I248" s="33">
        <v>26</v>
      </c>
      <c r="J248" s="34">
        <f t="shared" ref="J248:J254" si="4015">I248/(G248+I248)</f>
        <v>8.7248322147651006E-2</v>
      </c>
      <c r="K248" s="35"/>
      <c r="L248" s="33"/>
      <c r="M248" s="33"/>
      <c r="N248" s="36"/>
      <c r="O248" s="32"/>
      <c r="P248" s="33"/>
      <c r="Q248" s="33">
        <f>Q245-O248</f>
        <v>581</v>
      </c>
      <c r="R248" s="33">
        <f>R245-P248</f>
        <v>50</v>
      </c>
      <c r="S248" s="33">
        <v>286</v>
      </c>
      <c r="T248" s="34">
        <f t="shared" ref="T248:T254" si="4016">((S248+U248)/Q248)</f>
        <v>0.54905335628227192</v>
      </c>
      <c r="U248" s="33">
        <v>33</v>
      </c>
      <c r="V248" s="34">
        <f t="shared" ref="V248:V254" si="4017">U248/(S248+U248)</f>
        <v>0.10344827586206896</v>
      </c>
      <c r="W248" s="35"/>
      <c r="X248" s="33"/>
      <c r="Y248" s="33"/>
      <c r="Z248" s="36"/>
      <c r="AA248" s="32"/>
      <c r="AB248" s="33"/>
      <c r="AC248" s="33">
        <f>AC245-AA248</f>
        <v>580</v>
      </c>
      <c r="AD248" s="33">
        <f>AD245-AB248</f>
        <v>50</v>
      </c>
      <c r="AE248" s="33">
        <v>282</v>
      </c>
      <c r="AF248" s="34">
        <f t="shared" ref="AF248:AF254" si="4018">((AE248+AG248)/AC248)</f>
        <v>0.57413793103448274</v>
      </c>
      <c r="AG248" s="33">
        <v>51</v>
      </c>
      <c r="AH248" s="34">
        <f t="shared" ref="AH248:AH254" si="4019">AG248/(AE248+AG248)</f>
        <v>0.15315315315315314</v>
      </c>
      <c r="AI248" s="35"/>
      <c r="AJ248" s="33"/>
      <c r="AK248" s="33"/>
      <c r="AL248" s="36"/>
      <c r="AM248" s="32">
        <v>1</v>
      </c>
      <c r="AN248" s="33"/>
      <c r="AO248" s="33">
        <f>AO245-AM248</f>
        <v>76</v>
      </c>
      <c r="AP248" s="33">
        <f>AP245-AN248</f>
        <v>8</v>
      </c>
      <c r="AQ248" s="33">
        <v>26</v>
      </c>
      <c r="AR248" s="34">
        <f t="shared" ref="AR248:AR254" si="4020">((AQ248+AS248)/AO248)</f>
        <v>0.48684210526315791</v>
      </c>
      <c r="AS248" s="33">
        <v>11</v>
      </c>
      <c r="AT248" s="34">
        <f t="shared" ref="AT248:AT254" si="4021">AS248/(AQ248+AS248)</f>
        <v>0.29729729729729731</v>
      </c>
      <c r="AU248" s="35"/>
      <c r="AV248" s="33"/>
      <c r="AW248" s="33"/>
      <c r="AX248" s="36"/>
      <c r="AY248" s="32"/>
      <c r="AZ248" s="33"/>
      <c r="BA248" s="33">
        <f>BA245-AY248</f>
        <v>577</v>
      </c>
      <c r="BB248" s="33">
        <f>BB245-AZ248</f>
        <v>50</v>
      </c>
      <c r="BC248" s="33">
        <v>280</v>
      </c>
      <c r="BD248" s="34">
        <f t="shared" ref="BD248:BD254" si="4022">((BC248+BE248)/BA248)</f>
        <v>0.52686308492201039</v>
      </c>
      <c r="BE248" s="33">
        <v>24</v>
      </c>
      <c r="BF248" s="34">
        <f t="shared" ref="BF248:BF254" si="4023">BE248/(BC248+BE248)</f>
        <v>7.8947368421052627E-2</v>
      </c>
      <c r="BG248" s="35"/>
      <c r="BH248" s="33"/>
      <c r="BI248" s="33"/>
      <c r="BJ248" s="36"/>
      <c r="BK248" s="32"/>
      <c r="BL248" s="33"/>
      <c r="BM248" s="33">
        <f>BM245-BK248</f>
        <v>579</v>
      </c>
      <c r="BN248" s="33">
        <f>BN245-BL248</f>
        <v>49</v>
      </c>
      <c r="BO248" s="33">
        <v>270</v>
      </c>
      <c r="BP248" s="34">
        <f t="shared" ref="BP248:BP254" si="4024">((BO248+BQ248)/BM248)</f>
        <v>0.54231433506044902</v>
      </c>
      <c r="BQ248" s="33">
        <v>44</v>
      </c>
      <c r="BR248" s="34">
        <f t="shared" ref="BR248:BR254" si="4025">BQ248/(BO248+BQ248)</f>
        <v>0.14012738853503184</v>
      </c>
      <c r="BS248" s="35"/>
      <c r="BT248" s="33"/>
      <c r="BU248" s="33"/>
      <c r="BV248" s="36"/>
      <c r="BW248" s="32"/>
      <c r="BX248" s="33"/>
      <c r="BY248" s="33">
        <f>BY245-BW248</f>
        <v>581</v>
      </c>
      <c r="BZ248" s="33">
        <f>BZ245-BX248</f>
        <v>49</v>
      </c>
      <c r="CA248" s="33">
        <v>236</v>
      </c>
      <c r="CB248" s="34">
        <f t="shared" ref="CB248:CB254" si="4026">((CA248+CC248)/BY248)</f>
        <v>0.45955249569707401</v>
      </c>
      <c r="CC248" s="33">
        <v>31</v>
      </c>
      <c r="CD248" s="34">
        <f t="shared" ref="CD248:CD254" si="4027">CC248/(CA248+CC248)</f>
        <v>0.11610486891385768</v>
      </c>
      <c r="CE248" s="35"/>
      <c r="CF248" s="33"/>
      <c r="CG248" s="33"/>
      <c r="CH248" s="36"/>
      <c r="CI248" s="32"/>
      <c r="CJ248" s="33"/>
      <c r="CK248" s="33">
        <f>CK245-CI248</f>
        <v>557</v>
      </c>
      <c r="CL248" s="33">
        <f>CL245-CJ248</f>
        <v>43</v>
      </c>
      <c r="CM248" s="33">
        <v>250</v>
      </c>
      <c r="CN248" s="34">
        <f t="shared" ref="CN248:CN254" si="4028">((CM248+CO248)/CK248)</f>
        <v>0.49192100538599642</v>
      </c>
      <c r="CO248" s="33">
        <v>24</v>
      </c>
      <c r="CP248" s="34">
        <f t="shared" ref="CP248:CP254" si="4029">CO248/(CM248+CO248)</f>
        <v>8.7591240875912413E-2</v>
      </c>
      <c r="CQ248" s="35"/>
      <c r="CR248" s="33"/>
      <c r="CS248" s="33"/>
      <c r="CT248" s="36"/>
      <c r="CU248" s="32"/>
      <c r="CV248" s="33"/>
      <c r="CW248" s="33">
        <f>CW245-CU248</f>
        <v>559</v>
      </c>
      <c r="CX248" s="33">
        <f>CX245-CV248</f>
        <v>44</v>
      </c>
      <c r="CY248" s="33">
        <v>257</v>
      </c>
      <c r="CZ248" s="34">
        <f t="shared" ref="CZ248:CZ254" si="4030">((CY248+DA248)/CW248)</f>
        <v>0.50805008944543828</v>
      </c>
      <c r="DA248" s="33">
        <v>27</v>
      </c>
      <c r="DB248" s="34">
        <f t="shared" ref="DB248:DB254" si="4031">DA248/(CY248+DA248)</f>
        <v>9.5070422535211266E-2</v>
      </c>
      <c r="DC248" s="35"/>
      <c r="DD248" s="33"/>
      <c r="DE248" s="33"/>
      <c r="DF248" s="36"/>
      <c r="DG248" s="32"/>
      <c r="DH248" s="33"/>
      <c r="DI248" s="33">
        <f>DI245-DG248</f>
        <v>576</v>
      </c>
      <c r="DJ248" s="33">
        <f>DJ245-DH248</f>
        <v>45</v>
      </c>
      <c r="DK248" s="33">
        <v>259</v>
      </c>
      <c r="DL248" s="34">
        <f t="shared" ref="DL248:DL254" si="4032">((DK248+DM248)/DI248)</f>
        <v>0.49305555555555558</v>
      </c>
      <c r="DM248" s="33">
        <v>25</v>
      </c>
      <c r="DN248" s="34">
        <f t="shared" ref="DN248:DN254" si="4033">DM248/(DK248+DM248)</f>
        <v>8.8028169014084501E-2</v>
      </c>
      <c r="DO248" s="35"/>
      <c r="DP248" s="33"/>
      <c r="DQ248" s="33"/>
      <c r="DR248" s="36"/>
      <c r="DS248" s="32">
        <v>1</v>
      </c>
      <c r="DT248" s="33"/>
      <c r="DU248" s="33">
        <f>DU245-DS248</f>
        <v>123</v>
      </c>
      <c r="DV248" s="33">
        <f>DV245-DT248</f>
        <v>11</v>
      </c>
      <c r="DW248" s="33">
        <v>45</v>
      </c>
      <c r="DX248" s="34">
        <f t="shared" ref="DX248:DX254" si="4034">((DW248+DY248)/DU248)</f>
        <v>0.3983739837398374</v>
      </c>
      <c r="DY248" s="33">
        <v>4</v>
      </c>
      <c r="DZ248" s="34">
        <f t="shared" ref="DZ248:DZ254" si="4035">DY248/(DW248+DY248)</f>
        <v>8.1632653061224483E-2</v>
      </c>
      <c r="EA248" s="35"/>
      <c r="EB248" s="33"/>
      <c r="EC248" s="33"/>
      <c r="ED248" s="36"/>
      <c r="EE248" s="32"/>
      <c r="EF248" s="33"/>
      <c r="EG248" s="33">
        <f>EG245-EE248</f>
        <v>583</v>
      </c>
      <c r="EH248" s="33">
        <f>EH245-EF248</f>
        <v>45</v>
      </c>
      <c r="EI248" s="33">
        <v>253</v>
      </c>
      <c r="EJ248" s="34">
        <f t="shared" ref="EJ248:EJ254" si="4036">((EI248+EK248)/EG248)</f>
        <v>0.48027444253859347</v>
      </c>
      <c r="EK248" s="33">
        <v>27</v>
      </c>
      <c r="EL248" s="34">
        <f t="shared" ref="EL248:EL254" si="4037">EK248/(EI248+EK248)</f>
        <v>9.6428571428571433E-2</v>
      </c>
      <c r="EM248" s="35"/>
      <c r="EN248" s="33"/>
      <c r="EO248" s="33"/>
      <c r="EP248" s="36"/>
      <c r="EQ248" s="32"/>
      <c r="ER248" s="33"/>
      <c r="ES248" s="33">
        <f>ES245-EQ248</f>
        <v>571</v>
      </c>
      <c r="ET248" s="33">
        <f>ET245-ER248</f>
        <v>44</v>
      </c>
      <c r="EU248" s="33">
        <v>254</v>
      </c>
      <c r="EV248" s="34">
        <f t="shared" ref="EV248:EV254" si="4038">((EU248+EW248)/ES248)</f>
        <v>0.46760070052539404</v>
      </c>
      <c r="EW248" s="33">
        <v>13</v>
      </c>
      <c r="EX248" s="34">
        <f t="shared" ref="EX248:EX254" si="4039">EW248/(EU248+EW248)</f>
        <v>4.8689138576779027E-2</v>
      </c>
      <c r="EY248" s="35"/>
      <c r="EZ248" s="33"/>
      <c r="FA248" s="33"/>
      <c r="FB248" s="36"/>
      <c r="FC248" s="32"/>
      <c r="FD248" s="33"/>
      <c r="FE248" s="33">
        <f>FE245-FC248</f>
        <v>560</v>
      </c>
      <c r="FF248" s="33">
        <f>FF245-FD248</f>
        <v>44</v>
      </c>
      <c r="FG248" s="33">
        <v>265</v>
      </c>
      <c r="FH248" s="34">
        <f t="shared" ref="FH248:FH254" si="4040">((FG248+FI248)/FE248)</f>
        <v>0.5089285714285714</v>
      </c>
      <c r="FI248" s="33">
        <v>20</v>
      </c>
      <c r="FJ248" s="34">
        <f t="shared" ref="FJ248:FJ254" si="4041">FI248/(FG248+FI248)</f>
        <v>7.0175438596491224E-2</v>
      </c>
      <c r="FK248" s="35"/>
      <c r="FL248" s="33"/>
      <c r="FM248" s="33"/>
      <c r="FN248" s="36"/>
      <c r="FO248" s="32">
        <v>1</v>
      </c>
      <c r="FP248" s="33"/>
      <c r="FQ248" s="33">
        <f>FQ245-FO248</f>
        <v>569</v>
      </c>
      <c r="FR248" s="33">
        <f>FR245-FP248</f>
        <v>48</v>
      </c>
      <c r="FS248" s="33">
        <v>280</v>
      </c>
      <c r="FT248" s="34">
        <f t="shared" ref="FT248:FT254" si="4042">((FS248+FU248)/FQ248)</f>
        <v>0.53602811950790863</v>
      </c>
      <c r="FU248" s="33">
        <v>25</v>
      </c>
      <c r="FV248" s="34">
        <f t="shared" ref="FV248:FV254" si="4043">FU248/(FS248+FU248)</f>
        <v>8.1967213114754092E-2</v>
      </c>
      <c r="FW248" s="35"/>
      <c r="FX248" s="33"/>
      <c r="FY248" s="33"/>
      <c r="FZ248" s="36"/>
      <c r="GA248" s="32"/>
      <c r="GB248" s="33"/>
      <c r="GC248" s="33">
        <f>GC245-GA248</f>
        <v>576</v>
      </c>
      <c r="GD248" s="33">
        <f>GD245-GB248</f>
        <v>48</v>
      </c>
      <c r="GE248" s="33">
        <v>290</v>
      </c>
      <c r="GF248" s="34">
        <f t="shared" ref="GF248:GF254" si="4044">((GE248+GG248)/GC248)</f>
        <v>0.53298611111111116</v>
      </c>
      <c r="GG248" s="33">
        <v>17</v>
      </c>
      <c r="GH248" s="34">
        <f t="shared" ref="GH248:GH254" si="4045">GG248/(GE248+GG248)</f>
        <v>5.5374592833876218E-2</v>
      </c>
      <c r="GI248" s="35"/>
      <c r="GJ248" s="33"/>
      <c r="GK248" s="33"/>
      <c r="GL248" s="36"/>
      <c r="GM248" s="32"/>
      <c r="GN248" s="33"/>
      <c r="GO248" s="33">
        <f>GO245-GM248</f>
        <v>588</v>
      </c>
      <c r="GP248" s="33">
        <f>GP245-GN248</f>
        <v>49</v>
      </c>
      <c r="GQ248" s="33">
        <v>284</v>
      </c>
      <c r="GR248" s="34">
        <f t="shared" ref="GR248:GR254" si="4046">((GQ248+GS248)/GO248)</f>
        <v>0.52210884353741494</v>
      </c>
      <c r="GS248" s="33">
        <v>23</v>
      </c>
      <c r="GT248" s="34">
        <f t="shared" ref="GT248:GT254" si="4047">GS248/(GQ248+GS248)</f>
        <v>7.4918566775244305E-2</v>
      </c>
      <c r="GU248" s="35"/>
      <c r="GV248" s="33"/>
      <c r="GW248" s="33"/>
      <c r="GX248" s="36"/>
      <c r="GY248" s="32">
        <v>1</v>
      </c>
      <c r="GZ248" s="33"/>
      <c r="HA248" s="33">
        <f>HA245-GY248</f>
        <v>80</v>
      </c>
      <c r="HB248" s="33">
        <f>HB245-GZ248</f>
        <v>8</v>
      </c>
      <c r="HC248" s="33">
        <v>34</v>
      </c>
      <c r="HD248" s="34">
        <f t="shared" ref="HD248:HD254" si="4048">((HC248+HE248)/HA248)</f>
        <v>0.45</v>
      </c>
      <c r="HE248" s="33">
        <v>2</v>
      </c>
      <c r="HF248" s="34">
        <f t="shared" ref="HF248:HF254" si="4049">HE248/(HC248+HE248)</f>
        <v>5.5555555555555552E-2</v>
      </c>
      <c r="HG248" s="35"/>
      <c r="HH248" s="33"/>
      <c r="HI248" s="33"/>
      <c r="HJ248" s="36"/>
      <c r="HK248" s="32"/>
      <c r="HL248" s="33"/>
      <c r="HM248" s="33">
        <f>HM245-HK248</f>
        <v>592</v>
      </c>
      <c r="HN248" s="33">
        <f>HN245-HL248</f>
        <v>50</v>
      </c>
      <c r="HO248" s="33">
        <v>289</v>
      </c>
      <c r="HP248" s="34">
        <f t="shared" ref="HP248:HP254" si="4050">((HO248+HQ248)/HM248)</f>
        <v>0.52195945945945943</v>
      </c>
      <c r="HQ248" s="33">
        <v>20</v>
      </c>
      <c r="HR248" s="34">
        <f t="shared" ref="HR248:HR254" si="4051">HQ248/(HO248+HQ248)</f>
        <v>6.4724919093851127E-2</v>
      </c>
      <c r="HS248" s="35"/>
      <c r="HT248" s="33"/>
      <c r="HU248" s="33"/>
      <c r="HV248" s="36"/>
      <c r="HW248" s="32"/>
      <c r="HX248" s="33"/>
      <c r="HY248" s="33">
        <f>HY245-HW248</f>
        <v>585</v>
      </c>
      <c r="HZ248" s="33">
        <f>HZ245-HX248</f>
        <v>49</v>
      </c>
      <c r="IA248" s="33">
        <v>265</v>
      </c>
      <c r="IB248" s="34">
        <f t="shared" ref="IB248:IB254" si="4052">((IA248+IC248)/HY248)</f>
        <v>0.48205128205128206</v>
      </c>
      <c r="IC248" s="33">
        <v>17</v>
      </c>
      <c r="ID248" s="34">
        <f t="shared" ref="ID248:ID254" si="4053">IC248/(IA248+IC248)</f>
        <v>6.0283687943262408E-2</v>
      </c>
      <c r="IE248" s="35"/>
      <c r="IF248" s="33"/>
      <c r="IG248" s="33"/>
      <c r="IH248" s="36"/>
      <c r="II248" s="32"/>
      <c r="IJ248" s="33"/>
      <c r="IK248" s="33">
        <f>IK245-II248</f>
        <v>583</v>
      </c>
      <c r="IL248" s="33">
        <f>IL245-IJ248</f>
        <v>48</v>
      </c>
      <c r="IM248" s="33">
        <v>276</v>
      </c>
      <c r="IN248" s="34">
        <f t="shared" ref="IN248:IN254" si="4054">((IM248+IO248)/IK248)</f>
        <v>0.51457975986277871</v>
      </c>
      <c r="IO248" s="33">
        <v>24</v>
      </c>
      <c r="IP248" s="34">
        <f t="shared" ref="IP248:IP254" si="4055">IO248/(IM248+IO248)</f>
        <v>0.08</v>
      </c>
      <c r="IQ248" s="35"/>
      <c r="IR248" s="33"/>
      <c r="IS248" s="33"/>
      <c r="IT248" s="36"/>
      <c r="IU248" s="32"/>
      <c r="IV248" s="33"/>
      <c r="IW248" s="33">
        <f>IW245-IU248</f>
        <v>0</v>
      </c>
      <c r="IX248" s="33">
        <f>IX245-IV248</f>
        <v>0</v>
      </c>
      <c r="IY248" s="33"/>
      <c r="IZ248" s="34" t="e">
        <f t="shared" ref="IZ248:IZ254" si="4056">((IY248+JA248)/IW248)</f>
        <v>#DIV/0!</v>
      </c>
      <c r="JA248" s="33"/>
      <c r="JB248" s="34" t="e">
        <f t="shared" ref="JB248:JB254" si="4057">JA248/(IY248+JA248)</f>
        <v>#DIV/0!</v>
      </c>
      <c r="JC248" s="35"/>
      <c r="JD248" s="33"/>
      <c r="JE248" s="33"/>
      <c r="JF248" s="36"/>
      <c r="JG248" s="32">
        <f t="shared" ref="JG248:JG255" si="4058">+C248+O248+AA248+AM248+AY248+BK248+BW248+CI248+CU248+DG248+DS248+EE248+EQ248+FC248+GA248+GM248+GY248+HK248+HW248+II248+FO248+IU248</f>
        <v>5</v>
      </c>
      <c r="JH248" s="36">
        <f t="shared" ref="JH248:JH255" si="4059">+D248+P248+AB248+AN248+AZ248+BL248+BX248+CJ248+CV248+DH248+DT248+EF248+ER248+FD248+GB248+GN248+GZ248+HL248+HX248+IJ248+FP248+IV248</f>
        <v>0</v>
      </c>
      <c r="JI248" s="372">
        <f t="shared" ref="JI248:JI254" si="4060">+E248+Q248+AC248+AO248+BA248+BM248+BY248+CK248+CW248+DI248+DU248+EG248+ES248+FE248+GC248+GO248+HA248+HM248+HY248+FQ248+IK248</f>
        <v>10655</v>
      </c>
      <c r="JJ248" s="11">
        <f t="shared" si="3981"/>
        <v>881</v>
      </c>
      <c r="JK248" s="33">
        <f t="shared" ref="JK248:JK255" si="4061">+G248+S248+AE248+AQ248+BC248+BO248+CA248+CM248+CY248+DK248+DW248+EI248+EU248+FG248+GE248+GQ248+HC248+HO248+I248+U248+AG248+AS248+BE248+BQ248+CC248+CO248+DA248+DM248+DY248+EK248+EW248+FI248+GG248+GS248+HE248+HQ248+IA248+IC248+FS248+FU248+IM248+IO248</f>
        <v>5441</v>
      </c>
      <c r="JL248" s="78">
        <f t="shared" ref="JL248:JL255" si="4062">+(JK248)/JI248</f>
        <v>0.51065227592679496</v>
      </c>
      <c r="JM248" s="15">
        <f t="shared" ref="JM248:JM255" si="4063">+I248+U248+AG248+AS248+BE248+BQ248+CC248+CO248+DA248+DM248+DY248+EK248+EW248+FI248+GG248+GS248+HE248+HQ248+IC248+IO248+FU248</f>
        <v>488</v>
      </c>
      <c r="JN248" s="34">
        <f t="shared" ref="JN248:JN255" si="4064">+(JM248/(JK248))</f>
        <v>8.9689395331740487E-2</v>
      </c>
      <c r="JO248" s="45">
        <v>66.7</v>
      </c>
      <c r="JP248" s="46">
        <v>5075</v>
      </c>
      <c r="JQ248" s="45">
        <f t="shared" si="3380"/>
        <v>93.273295350119469</v>
      </c>
      <c r="JR248" s="45">
        <v>239</v>
      </c>
      <c r="JS248" s="366">
        <f t="shared" ref="JS248" si="4065">JR248/JM248</f>
        <v>0.48975409836065575</v>
      </c>
      <c r="JT248" s="44"/>
      <c r="JU248" s="284"/>
      <c r="JV248" s="402">
        <f t="shared" ref="JV248:JV254" si="4066">SUM(G248,I248,S248,U248,AE248,AG248,AQ248,AS248,BC248,BE248,BO248,BQ248,CA248,CC248)/SUM(E248,Q248,AC248,AO248,BA248,BM248,BY248)</f>
        <v>0.52687869406135657</v>
      </c>
      <c r="JW248" s="403">
        <f t="shared" ref="JW248:JW254" si="4067">SUM(CM248,CO248,CY248,DA248,DK248,DM248,DW248,DY248,EI248,EK248,EU248,EW248,FG248,FI248)/SUM(CK248,CW248,DI248,DU248,EG248,ES248,FE248)</f>
        <v>0.48824029470104846</v>
      </c>
      <c r="JX248" s="405">
        <f t="shared" ref="JX248:JX254" si="4068">SUM(FS248,FU248,GE248,GG248,GQ248,GS248,HC248,HE248,HO248,HQ248,IA248,IC248,IM248,IO248,)/SUM(FQ248,GC248,GO248,HA248,HM248,HY248,IK248)</f>
        <v>0.51665267282395744</v>
      </c>
      <c r="JY248" s="742">
        <f t="shared" ref="JY248" si="4069">SUM(I255,U255,AG255,AS255,BE255,BQ255,CC255)/SUM(G255,I255,S255,U255,AE255,AG255,AQ255,AS255,BC255,BE255,BO255,BQ255,CA255,CC255)</f>
        <v>8.614544627284447E-2</v>
      </c>
      <c r="JZ248" s="689">
        <f t="shared" ref="JZ248" si="4070">SUM(CO255,DA255,DM255,DY255,EK255,EW255,FI255)/SUM(CM255,CO255,CY255,DA255,DK255,DM255,DW255,DY255,EI255,EK255,EU255,EW255,FG255,FI255)</f>
        <v>8.466267216559023E-2</v>
      </c>
      <c r="KA248" s="745">
        <f t="shared" ref="KA248" si="4071">SUM(,FU255,GG255,GS255,HE255,HQ255,IC255,IO255)/SUM(FU255,FS255,GG255,GE255,GS255,GQ255,HE255,HC255,HQ255,HO255,IC255,IA255,IO255,IM255)</f>
        <v>7.6923076923076927E-2</v>
      </c>
      <c r="KB248" s="724">
        <f t="shared" ref="KB248" si="4072">KB250/KB252</f>
        <v>4.5007032348804502E-3</v>
      </c>
      <c r="KC248" s="720"/>
      <c r="KD248" s="720">
        <f t="shared" ref="KD248" si="4073">KD250/KD252</f>
        <v>4.5325779036827192E-3</v>
      </c>
      <c r="KE248" s="720"/>
      <c r="KF248" s="720">
        <f t="shared" ref="KF248" si="4074">KF250/KF252</f>
        <v>3.0769230769230769E-3</v>
      </c>
      <c r="KG248" s="755"/>
      <c r="KH248" s="757" t="s">
        <v>68</v>
      </c>
      <c r="KI248" s="419">
        <f t="shared" ref="KI248:KI254" si="4075">C248+AA248+AM248+AY248+BK248+BW248</f>
        <v>2</v>
      </c>
      <c r="KJ248" s="427">
        <f t="shared" ref="KJ248" si="4076">KI248/KB252</f>
        <v>5.6258790436005627E-4</v>
      </c>
      <c r="KK248" s="419">
        <f t="shared" ref="KK248:KK254" si="4077">CI248+CU248+DG248+EE248+EQ248+FC248+DS248</f>
        <v>1</v>
      </c>
      <c r="KL248" s="424">
        <f t="shared" ref="KL248" si="4078">KK248/KD252</f>
        <v>2.8328611898016995E-4</v>
      </c>
      <c r="KM248" s="419">
        <f t="shared" ref="KM248:KM254" si="4079">FO248+GA248+GM248+GY248+HK248+HW248+II248</f>
        <v>2</v>
      </c>
      <c r="KN248" s="424">
        <f>KM248/KF252</f>
        <v>5.5944055944055944E-4</v>
      </c>
    </row>
    <row r="249" spans="1:300" ht="19.5" thickBot="1" x14ac:dyDescent="0.3">
      <c r="A249" s="734"/>
      <c r="B249" s="436">
        <f t="shared" ref="B249:B254" si="4080">+B248+1</f>
        <v>45786</v>
      </c>
      <c r="C249" s="10"/>
      <c r="D249" s="11"/>
      <c r="E249" s="61">
        <f t="shared" ref="E249:E254" si="4081">E248-C249</f>
        <v>579</v>
      </c>
      <c r="F249" s="61">
        <f t="shared" ref="F249:F254" si="4082">F248-D249</f>
        <v>49</v>
      </c>
      <c r="G249" s="11">
        <v>301</v>
      </c>
      <c r="H249" s="12">
        <f t="shared" si="4014"/>
        <v>0.55958549222797926</v>
      </c>
      <c r="I249" s="11">
        <v>23</v>
      </c>
      <c r="J249" s="12">
        <f t="shared" si="4015"/>
        <v>7.098765432098765E-2</v>
      </c>
      <c r="K249" s="13"/>
      <c r="L249" s="11"/>
      <c r="M249" s="11"/>
      <c r="N249" s="14"/>
      <c r="O249" s="10">
        <v>1</v>
      </c>
      <c r="P249" s="11"/>
      <c r="Q249" s="61">
        <f t="shared" ref="Q249:Q254" si="4083">Q248-O249</f>
        <v>580</v>
      </c>
      <c r="R249" s="61">
        <f t="shared" ref="R249:R254" si="4084">R248-P249</f>
        <v>50</v>
      </c>
      <c r="S249" s="11">
        <v>314</v>
      </c>
      <c r="T249" s="12">
        <f t="shared" si="4016"/>
        <v>0.57068965517241377</v>
      </c>
      <c r="U249" s="11">
        <v>17</v>
      </c>
      <c r="V249" s="12">
        <f t="shared" si="4017"/>
        <v>5.1359516616314202E-2</v>
      </c>
      <c r="W249" s="13"/>
      <c r="X249" s="11"/>
      <c r="Y249" s="11"/>
      <c r="Z249" s="14"/>
      <c r="AA249" s="10">
        <v>1</v>
      </c>
      <c r="AB249" s="11"/>
      <c r="AC249" s="61">
        <f t="shared" ref="AC249:AC254" si="4085">AC248-AA249</f>
        <v>579</v>
      </c>
      <c r="AD249" s="61">
        <f t="shared" ref="AD249:AD254" si="4086">AD248-AB249</f>
        <v>50</v>
      </c>
      <c r="AE249" s="11">
        <v>315</v>
      </c>
      <c r="AF249" s="12">
        <f t="shared" si="4018"/>
        <v>0.60967184801381691</v>
      </c>
      <c r="AG249" s="11">
        <v>38</v>
      </c>
      <c r="AH249" s="12">
        <f t="shared" si="4019"/>
        <v>0.10764872521246459</v>
      </c>
      <c r="AI249" s="13"/>
      <c r="AJ249" s="11"/>
      <c r="AK249" s="11"/>
      <c r="AL249" s="14"/>
      <c r="AM249" s="10"/>
      <c r="AN249" s="11"/>
      <c r="AO249" s="61">
        <f t="shared" ref="AO249:AO254" si="4087">AO248-AM249</f>
        <v>76</v>
      </c>
      <c r="AP249" s="61">
        <f t="shared" ref="AP249:AP254" si="4088">AP248-AN249</f>
        <v>8</v>
      </c>
      <c r="AQ249" s="11">
        <v>35</v>
      </c>
      <c r="AR249" s="12">
        <f t="shared" si="4020"/>
        <v>0.53947368421052633</v>
      </c>
      <c r="AS249" s="11">
        <v>6</v>
      </c>
      <c r="AT249" s="12">
        <f t="shared" si="4021"/>
        <v>0.14634146341463414</v>
      </c>
      <c r="AU249" s="13"/>
      <c r="AV249" s="11"/>
      <c r="AW249" s="11"/>
      <c r="AX249" s="14"/>
      <c r="AY249" s="10">
        <v>1</v>
      </c>
      <c r="AZ249" s="11"/>
      <c r="BA249" s="61">
        <f t="shared" ref="BA249:BA254" si="4089">BA248-AY249</f>
        <v>576</v>
      </c>
      <c r="BB249" s="61">
        <f t="shared" ref="BB249:BB254" si="4090">BB248-AZ249</f>
        <v>50</v>
      </c>
      <c r="BC249" s="11">
        <v>300</v>
      </c>
      <c r="BD249" s="12">
        <f t="shared" si="4022"/>
        <v>0.5625</v>
      </c>
      <c r="BE249" s="11">
        <v>24</v>
      </c>
      <c r="BF249" s="12">
        <f t="shared" si="4023"/>
        <v>7.407407407407407E-2</v>
      </c>
      <c r="BG249" s="13"/>
      <c r="BH249" s="11"/>
      <c r="BI249" s="11"/>
      <c r="BJ249" s="14"/>
      <c r="BK249" s="10"/>
      <c r="BL249" s="11"/>
      <c r="BM249" s="61">
        <f t="shared" ref="BM249:BM254" si="4091">BM248-BK249</f>
        <v>579</v>
      </c>
      <c r="BN249" s="61">
        <f t="shared" ref="BN249:BN254" si="4092">BN248-BL249</f>
        <v>49</v>
      </c>
      <c r="BO249" s="11">
        <v>313</v>
      </c>
      <c r="BP249" s="12">
        <f t="shared" si="4024"/>
        <v>0.56994818652849744</v>
      </c>
      <c r="BQ249" s="11">
        <v>17</v>
      </c>
      <c r="BR249" s="12">
        <f t="shared" si="4025"/>
        <v>5.1515151515151514E-2</v>
      </c>
      <c r="BS249" s="13"/>
      <c r="BT249" s="11"/>
      <c r="BU249" s="11"/>
      <c r="BV249" s="14"/>
      <c r="BW249" s="10"/>
      <c r="BX249" s="11"/>
      <c r="BY249" s="61">
        <f t="shared" ref="BY249:BY254" si="4093">BY248-BW249</f>
        <v>581</v>
      </c>
      <c r="BZ249" s="61">
        <f t="shared" ref="BZ249:BZ254" si="4094">BZ248-BX249</f>
        <v>49</v>
      </c>
      <c r="CA249" s="11">
        <v>270</v>
      </c>
      <c r="CB249" s="12">
        <f t="shared" si="4026"/>
        <v>0.53356282271944921</v>
      </c>
      <c r="CC249" s="11">
        <v>40</v>
      </c>
      <c r="CD249" s="12">
        <f t="shared" si="4027"/>
        <v>0.12903225806451613</v>
      </c>
      <c r="CE249" s="13"/>
      <c r="CF249" s="11"/>
      <c r="CG249" s="11"/>
      <c r="CH249" s="14"/>
      <c r="CI249" s="10"/>
      <c r="CJ249" s="11"/>
      <c r="CK249" s="61">
        <f t="shared" ref="CK249:CK254" si="4095">CK248-CI249</f>
        <v>557</v>
      </c>
      <c r="CL249" s="61">
        <f t="shared" ref="CL249:CL254" si="4096">CL248-CJ249</f>
        <v>43</v>
      </c>
      <c r="CM249" s="11">
        <v>298</v>
      </c>
      <c r="CN249" s="12">
        <f t="shared" si="4028"/>
        <v>0.58527827648114905</v>
      </c>
      <c r="CO249" s="11">
        <v>28</v>
      </c>
      <c r="CP249" s="12">
        <f t="shared" si="4029"/>
        <v>8.5889570552147243E-2</v>
      </c>
      <c r="CQ249" s="13"/>
      <c r="CR249" s="11"/>
      <c r="CS249" s="11"/>
      <c r="CT249" s="14"/>
      <c r="CU249" s="10"/>
      <c r="CV249" s="11"/>
      <c r="CW249" s="61">
        <f t="shared" ref="CW249:CW254" si="4097">CW248-CU249</f>
        <v>559</v>
      </c>
      <c r="CX249" s="61">
        <f t="shared" ref="CX249:CX254" si="4098">CX248-CV249</f>
        <v>44</v>
      </c>
      <c r="CY249" s="11">
        <v>288</v>
      </c>
      <c r="CZ249" s="12">
        <f t="shared" si="4030"/>
        <v>0.57960644007155637</v>
      </c>
      <c r="DA249" s="11">
        <v>36</v>
      </c>
      <c r="DB249" s="12">
        <f t="shared" si="4031"/>
        <v>0.1111111111111111</v>
      </c>
      <c r="DC249" s="13"/>
      <c r="DD249" s="11"/>
      <c r="DE249" s="11"/>
      <c r="DF249" s="14"/>
      <c r="DG249" s="10">
        <v>1</v>
      </c>
      <c r="DH249" s="11"/>
      <c r="DI249" s="61">
        <f t="shared" ref="DI249:DI254" si="4099">DI248-DG249</f>
        <v>575</v>
      </c>
      <c r="DJ249" s="61">
        <f t="shared" ref="DJ249:DJ254" si="4100">DJ248-DH249</f>
        <v>45</v>
      </c>
      <c r="DK249" s="11">
        <v>294</v>
      </c>
      <c r="DL249" s="12">
        <f t="shared" si="4032"/>
        <v>0.57391304347826089</v>
      </c>
      <c r="DM249" s="11">
        <v>36</v>
      </c>
      <c r="DN249" s="12">
        <f t="shared" si="4033"/>
        <v>0.10909090909090909</v>
      </c>
      <c r="DO249" s="13"/>
      <c r="DP249" s="11"/>
      <c r="DQ249" s="11"/>
      <c r="DR249" s="14"/>
      <c r="DS249" s="10"/>
      <c r="DT249" s="11"/>
      <c r="DU249" s="61">
        <f t="shared" ref="DU249:DU254" si="4101">DU248-DS249</f>
        <v>123</v>
      </c>
      <c r="DV249" s="61">
        <f t="shared" ref="DV249:DV254" si="4102">DV248-DT249</f>
        <v>11</v>
      </c>
      <c r="DW249" s="11">
        <v>57</v>
      </c>
      <c r="DX249" s="12">
        <f t="shared" si="4034"/>
        <v>0.50406504065040647</v>
      </c>
      <c r="DY249" s="11">
        <v>5</v>
      </c>
      <c r="DZ249" s="12">
        <f t="shared" si="4035"/>
        <v>8.0645161290322578E-2</v>
      </c>
      <c r="EA249" s="13"/>
      <c r="EB249" s="11"/>
      <c r="EC249" s="11"/>
      <c r="ED249" s="14"/>
      <c r="EE249" s="10"/>
      <c r="EF249" s="11"/>
      <c r="EG249" s="61">
        <f t="shared" ref="EG249:EG254" si="4103">EG248-EE249</f>
        <v>583</v>
      </c>
      <c r="EH249" s="61">
        <f t="shared" ref="EH249:EH254" si="4104">EH248-EF249</f>
        <v>45</v>
      </c>
      <c r="EI249" s="11">
        <v>298</v>
      </c>
      <c r="EJ249" s="12">
        <f t="shared" si="4036"/>
        <v>0.57975986277873071</v>
      </c>
      <c r="EK249" s="11">
        <v>40</v>
      </c>
      <c r="EL249" s="12">
        <f t="shared" si="4037"/>
        <v>0.11834319526627218</v>
      </c>
      <c r="EM249" s="13"/>
      <c r="EN249" s="11"/>
      <c r="EO249" s="11"/>
      <c r="EP249" s="14"/>
      <c r="EQ249" s="10"/>
      <c r="ER249" s="11"/>
      <c r="ES249" s="61">
        <f t="shared" ref="ES249:ES254" si="4105">ES248-EQ249</f>
        <v>571</v>
      </c>
      <c r="ET249" s="61">
        <f t="shared" ref="ET249:ET254" si="4106">ET248-ER249</f>
        <v>44</v>
      </c>
      <c r="EU249" s="11">
        <v>316</v>
      </c>
      <c r="EV249" s="12">
        <f t="shared" si="4038"/>
        <v>0.59194395796847632</v>
      </c>
      <c r="EW249" s="11">
        <v>22</v>
      </c>
      <c r="EX249" s="12">
        <f t="shared" si="4039"/>
        <v>6.5088757396449703E-2</v>
      </c>
      <c r="EY249" s="13"/>
      <c r="EZ249" s="11"/>
      <c r="FA249" s="11"/>
      <c r="FB249" s="14"/>
      <c r="FC249" s="10">
        <v>1</v>
      </c>
      <c r="FD249" s="11"/>
      <c r="FE249" s="61">
        <f t="shared" ref="FE249:FE254" si="4107">FE248-FC249</f>
        <v>559</v>
      </c>
      <c r="FF249" s="61">
        <f t="shared" ref="FF249:FF254" si="4108">FF248-FD249</f>
        <v>44</v>
      </c>
      <c r="FG249" s="11">
        <v>275</v>
      </c>
      <c r="FH249" s="12">
        <f t="shared" si="4040"/>
        <v>0.54382826475849733</v>
      </c>
      <c r="FI249" s="11">
        <v>29</v>
      </c>
      <c r="FJ249" s="12">
        <f t="shared" si="4041"/>
        <v>9.5394736842105268E-2</v>
      </c>
      <c r="FK249" s="13"/>
      <c r="FL249" s="11"/>
      <c r="FM249" s="11"/>
      <c r="FN249" s="14"/>
      <c r="FO249" s="10"/>
      <c r="FP249" s="11"/>
      <c r="FQ249" s="61">
        <f t="shared" ref="FQ249:FQ254" si="4109">FQ248-FO249</f>
        <v>569</v>
      </c>
      <c r="FR249" s="61">
        <f t="shared" ref="FR249:FR254" si="4110">FR248-FP249</f>
        <v>48</v>
      </c>
      <c r="FS249" s="11">
        <v>284</v>
      </c>
      <c r="FT249" s="12">
        <f t="shared" si="4042"/>
        <v>0.56063268892794371</v>
      </c>
      <c r="FU249" s="11">
        <v>35</v>
      </c>
      <c r="FV249" s="12">
        <f t="shared" si="4043"/>
        <v>0.109717868338558</v>
      </c>
      <c r="FW249" s="13"/>
      <c r="FX249" s="11"/>
      <c r="FY249" s="11"/>
      <c r="FZ249" s="14"/>
      <c r="GA249" s="10">
        <v>2</v>
      </c>
      <c r="GB249" s="11"/>
      <c r="GC249" s="61">
        <f t="shared" ref="GC249:GC254" si="4111">GC248-GA249</f>
        <v>574</v>
      </c>
      <c r="GD249" s="61">
        <f t="shared" ref="GD249:GD254" si="4112">GD248-GB249</f>
        <v>48</v>
      </c>
      <c r="GE249" s="11">
        <v>296</v>
      </c>
      <c r="GF249" s="12">
        <f t="shared" si="4044"/>
        <v>0.56794425087108014</v>
      </c>
      <c r="GG249" s="11">
        <v>30</v>
      </c>
      <c r="GH249" s="12">
        <f t="shared" si="4045"/>
        <v>9.202453987730061E-2</v>
      </c>
      <c r="GI249" s="13"/>
      <c r="GJ249" s="11"/>
      <c r="GK249" s="11"/>
      <c r="GL249" s="14"/>
      <c r="GM249" s="10"/>
      <c r="GN249" s="11"/>
      <c r="GO249" s="61">
        <f t="shared" ref="GO249:GO254" si="4113">GO248-GM249</f>
        <v>588</v>
      </c>
      <c r="GP249" s="61">
        <f t="shared" ref="GP249:GP254" si="4114">GP248-GN249</f>
        <v>49</v>
      </c>
      <c r="GQ249" s="11">
        <v>282</v>
      </c>
      <c r="GR249" s="12">
        <f t="shared" si="4046"/>
        <v>0.52551020408163263</v>
      </c>
      <c r="GS249" s="11">
        <v>27</v>
      </c>
      <c r="GT249" s="12">
        <f t="shared" si="4047"/>
        <v>8.7378640776699032E-2</v>
      </c>
      <c r="GU249" s="13"/>
      <c r="GV249" s="11"/>
      <c r="GW249" s="11"/>
      <c r="GX249" s="14"/>
      <c r="GY249" s="10"/>
      <c r="GZ249" s="11"/>
      <c r="HA249" s="61">
        <f t="shared" ref="HA249:HA254" si="4115">HA248-GY249</f>
        <v>80</v>
      </c>
      <c r="HB249" s="61">
        <f t="shared" ref="HB249:HB254" si="4116">HB248-GZ249</f>
        <v>8</v>
      </c>
      <c r="HC249" s="11">
        <v>33</v>
      </c>
      <c r="HD249" s="12">
        <f t="shared" si="4048"/>
        <v>0.53749999999999998</v>
      </c>
      <c r="HE249" s="11">
        <v>10</v>
      </c>
      <c r="HF249" s="12">
        <f t="shared" si="4049"/>
        <v>0.23255813953488372</v>
      </c>
      <c r="HG249" s="13"/>
      <c r="HH249" s="11"/>
      <c r="HI249" s="11"/>
      <c r="HJ249" s="14"/>
      <c r="HK249" s="10"/>
      <c r="HL249" s="11"/>
      <c r="HM249" s="61">
        <f t="shared" ref="HM249:HM254" si="4117">HM248-HK249</f>
        <v>592</v>
      </c>
      <c r="HN249" s="61">
        <f t="shared" ref="HN249:HN254" si="4118">HN248-HL249</f>
        <v>50</v>
      </c>
      <c r="HO249" s="11">
        <v>283</v>
      </c>
      <c r="HP249" s="12">
        <f t="shared" si="4050"/>
        <v>0.54560810810810811</v>
      </c>
      <c r="HQ249" s="11">
        <v>40</v>
      </c>
      <c r="HR249" s="12">
        <f t="shared" si="4051"/>
        <v>0.1238390092879257</v>
      </c>
      <c r="HS249" s="13"/>
      <c r="HT249" s="11"/>
      <c r="HU249" s="11"/>
      <c r="HV249" s="14"/>
      <c r="HW249" s="10"/>
      <c r="HX249" s="11"/>
      <c r="HY249" s="61">
        <f t="shared" ref="HY249:HY254" si="4119">HY248-HW249</f>
        <v>585</v>
      </c>
      <c r="HZ249" s="61">
        <f t="shared" ref="HZ249:HZ254" si="4120">HZ248-HX249</f>
        <v>49</v>
      </c>
      <c r="IA249" s="11">
        <v>388</v>
      </c>
      <c r="IB249" s="12">
        <f t="shared" si="4052"/>
        <v>0.71965811965811965</v>
      </c>
      <c r="IC249" s="11">
        <v>33</v>
      </c>
      <c r="ID249" s="12">
        <f t="shared" si="4053"/>
        <v>7.8384798099762468E-2</v>
      </c>
      <c r="IE249" s="13"/>
      <c r="IF249" s="11"/>
      <c r="IG249" s="11"/>
      <c r="IH249" s="14"/>
      <c r="II249" s="10"/>
      <c r="IJ249" s="11"/>
      <c r="IK249" s="61">
        <f t="shared" ref="IK249:IK254" si="4121">IK248-II249</f>
        <v>583</v>
      </c>
      <c r="IL249" s="61">
        <f t="shared" ref="IL249:IL254" si="4122">IL248-IJ249</f>
        <v>48</v>
      </c>
      <c r="IM249" s="11">
        <v>285</v>
      </c>
      <c r="IN249" s="12">
        <f t="shared" si="4054"/>
        <v>0.54716981132075471</v>
      </c>
      <c r="IO249" s="11">
        <v>34</v>
      </c>
      <c r="IP249" s="12">
        <f t="shared" si="4055"/>
        <v>0.10658307210031348</v>
      </c>
      <c r="IQ249" s="13"/>
      <c r="IR249" s="11"/>
      <c r="IS249" s="11"/>
      <c r="IT249" s="14"/>
      <c r="IU249" s="10"/>
      <c r="IV249" s="11"/>
      <c r="IW249" s="61">
        <f t="shared" ref="IW249:IW254" si="4123">IW248-IU249</f>
        <v>0</v>
      </c>
      <c r="IX249" s="61">
        <f t="shared" ref="IX249:IX254" si="4124">IX248-IV249</f>
        <v>0</v>
      </c>
      <c r="IY249" s="11"/>
      <c r="IZ249" s="12" t="e">
        <f t="shared" si="4056"/>
        <v>#DIV/0!</v>
      </c>
      <c r="JA249" s="11"/>
      <c r="JB249" s="12" t="e">
        <f t="shared" si="4057"/>
        <v>#DIV/0!</v>
      </c>
      <c r="JC249" s="13"/>
      <c r="JD249" s="11"/>
      <c r="JE249" s="11"/>
      <c r="JF249" s="14"/>
      <c r="JG249" s="10">
        <f t="shared" si="4058"/>
        <v>7</v>
      </c>
      <c r="JH249" s="14">
        <f t="shared" si="4059"/>
        <v>0</v>
      </c>
      <c r="JI249" s="373">
        <f t="shared" si="4060"/>
        <v>10648</v>
      </c>
      <c r="JJ249" s="11">
        <f t="shared" si="3981"/>
        <v>881</v>
      </c>
      <c r="JK249" s="11">
        <f t="shared" si="4061"/>
        <v>6095</v>
      </c>
      <c r="JL249" s="79">
        <f t="shared" si="4062"/>
        <v>0.57240796393688953</v>
      </c>
      <c r="JM249" s="15">
        <f t="shared" si="4063"/>
        <v>570</v>
      </c>
      <c r="JN249" s="12">
        <f t="shared" si="4064"/>
        <v>9.3519278096800662E-2</v>
      </c>
      <c r="JO249" s="16">
        <v>66.599999999999994</v>
      </c>
      <c r="JP249" s="17">
        <v>5636</v>
      </c>
      <c r="JQ249" s="16">
        <f t="shared" si="3380"/>
        <v>92.469237079573418</v>
      </c>
      <c r="JR249" s="16">
        <v>353</v>
      </c>
      <c r="JS249" s="369">
        <f t="shared" si="3155"/>
        <v>0.61929824561403513</v>
      </c>
      <c r="JT249" s="15"/>
      <c r="JU249" s="285"/>
      <c r="JV249" s="404">
        <f t="shared" si="4066"/>
        <v>0.5670422535211268</v>
      </c>
      <c r="JW249" s="401">
        <f t="shared" si="4067"/>
        <v>0.57329174936206406</v>
      </c>
      <c r="JX249" s="406">
        <f t="shared" si="4068"/>
        <v>0.57686922430691678</v>
      </c>
      <c r="JY249" s="743"/>
      <c r="JZ249" s="690"/>
      <c r="KA249" s="746"/>
      <c r="KB249" s="725"/>
      <c r="KC249" s="722"/>
      <c r="KD249" s="722"/>
      <c r="KE249" s="722"/>
      <c r="KF249" s="722"/>
      <c r="KG249" s="756"/>
      <c r="KH249" s="758"/>
      <c r="KI249" s="67">
        <f t="shared" si="4075"/>
        <v>2</v>
      </c>
      <c r="KJ249" s="430">
        <f t="shared" ref="KJ249" si="4125">KI249/KB252</f>
        <v>5.6258790436005627E-4</v>
      </c>
      <c r="KK249" s="67">
        <f t="shared" si="4077"/>
        <v>2</v>
      </c>
      <c r="KL249" s="425">
        <f t="shared" ref="KL249" si="4126">KK249/KD252</f>
        <v>5.6657223796033991E-4</v>
      </c>
      <c r="KM249" s="67">
        <f t="shared" si="4079"/>
        <v>2</v>
      </c>
      <c r="KN249" s="425">
        <f>KM249/KF252</f>
        <v>5.5944055944055944E-4</v>
      </c>
    </row>
    <row r="250" spans="1:300" ht="19.5" thickTop="1" x14ac:dyDescent="0.25">
      <c r="A250" s="734"/>
      <c r="B250" s="436">
        <f t="shared" si="4080"/>
        <v>45787</v>
      </c>
      <c r="C250" s="10"/>
      <c r="D250" s="11"/>
      <c r="E250" s="61">
        <f t="shared" si="4081"/>
        <v>579</v>
      </c>
      <c r="F250" s="61">
        <f t="shared" si="4082"/>
        <v>49</v>
      </c>
      <c r="G250" s="11">
        <v>283</v>
      </c>
      <c r="H250" s="12">
        <f t="shared" si="4014"/>
        <v>0.52677029360967187</v>
      </c>
      <c r="I250" s="11">
        <v>22</v>
      </c>
      <c r="J250" s="12">
        <f t="shared" si="4015"/>
        <v>7.2131147540983612E-2</v>
      </c>
      <c r="K250" s="13"/>
      <c r="L250" s="11"/>
      <c r="M250" s="11"/>
      <c r="N250" s="14"/>
      <c r="O250" s="10"/>
      <c r="P250" s="11"/>
      <c r="Q250" s="61">
        <f t="shared" si="4083"/>
        <v>580</v>
      </c>
      <c r="R250" s="61">
        <f t="shared" si="4084"/>
        <v>50</v>
      </c>
      <c r="S250" s="11">
        <v>283</v>
      </c>
      <c r="T250" s="12">
        <f t="shared" si="4016"/>
        <v>0.52413793103448281</v>
      </c>
      <c r="U250" s="11">
        <v>21</v>
      </c>
      <c r="V250" s="12">
        <f t="shared" si="4017"/>
        <v>6.9078947368421059E-2</v>
      </c>
      <c r="W250" s="13"/>
      <c r="X250" s="11"/>
      <c r="Y250" s="11"/>
      <c r="Z250" s="14"/>
      <c r="AA250" s="10">
        <v>1</v>
      </c>
      <c r="AB250" s="11"/>
      <c r="AC250" s="61">
        <f t="shared" si="4085"/>
        <v>578</v>
      </c>
      <c r="AD250" s="61">
        <f t="shared" si="4086"/>
        <v>50</v>
      </c>
      <c r="AE250" s="11">
        <v>281</v>
      </c>
      <c r="AF250" s="12">
        <f t="shared" si="4018"/>
        <v>0.55363321799307963</v>
      </c>
      <c r="AG250" s="11">
        <v>39</v>
      </c>
      <c r="AH250" s="12">
        <f t="shared" si="4019"/>
        <v>0.121875</v>
      </c>
      <c r="AI250" s="13"/>
      <c r="AJ250" s="11"/>
      <c r="AK250" s="11"/>
      <c r="AL250" s="14"/>
      <c r="AM250" s="10">
        <v>1</v>
      </c>
      <c r="AN250" s="11"/>
      <c r="AO250" s="61">
        <f t="shared" si="4087"/>
        <v>75</v>
      </c>
      <c r="AP250" s="61">
        <f t="shared" si="4088"/>
        <v>8</v>
      </c>
      <c r="AQ250" s="11">
        <v>35</v>
      </c>
      <c r="AR250" s="12">
        <f t="shared" si="4020"/>
        <v>0.6</v>
      </c>
      <c r="AS250" s="11">
        <v>10</v>
      </c>
      <c r="AT250" s="12">
        <f t="shared" si="4021"/>
        <v>0.22222222222222221</v>
      </c>
      <c r="AU250" s="13"/>
      <c r="AV250" s="11"/>
      <c r="AW250" s="11"/>
      <c r="AX250" s="14"/>
      <c r="AY250" s="10"/>
      <c r="AZ250" s="11"/>
      <c r="BA250" s="61">
        <f t="shared" si="4089"/>
        <v>576</v>
      </c>
      <c r="BB250" s="61">
        <f t="shared" si="4090"/>
        <v>50</v>
      </c>
      <c r="BC250" s="11">
        <v>287</v>
      </c>
      <c r="BD250" s="12">
        <f t="shared" si="4022"/>
        <v>0.55902777777777779</v>
      </c>
      <c r="BE250" s="11">
        <v>35</v>
      </c>
      <c r="BF250" s="12">
        <f t="shared" si="4023"/>
        <v>0.10869565217391304</v>
      </c>
      <c r="BG250" s="13"/>
      <c r="BH250" s="11"/>
      <c r="BI250" s="11"/>
      <c r="BJ250" s="14"/>
      <c r="BK250" s="10"/>
      <c r="BL250" s="11"/>
      <c r="BM250" s="61">
        <f t="shared" si="4091"/>
        <v>579</v>
      </c>
      <c r="BN250" s="61">
        <f t="shared" si="4092"/>
        <v>49</v>
      </c>
      <c r="BO250" s="11">
        <v>262</v>
      </c>
      <c r="BP250" s="12">
        <f t="shared" si="4024"/>
        <v>0.49222797927461137</v>
      </c>
      <c r="BQ250" s="11">
        <v>23</v>
      </c>
      <c r="BR250" s="12">
        <f t="shared" si="4025"/>
        <v>8.0701754385964913E-2</v>
      </c>
      <c r="BS250" s="13"/>
      <c r="BT250" s="11"/>
      <c r="BU250" s="11"/>
      <c r="BV250" s="14"/>
      <c r="BW250" s="10">
        <v>1</v>
      </c>
      <c r="BX250" s="11"/>
      <c r="BY250" s="61">
        <f t="shared" si="4093"/>
        <v>580</v>
      </c>
      <c r="BZ250" s="61">
        <f t="shared" si="4094"/>
        <v>49</v>
      </c>
      <c r="CA250" s="11">
        <v>268</v>
      </c>
      <c r="CB250" s="12">
        <f t="shared" si="4026"/>
        <v>0.51551724137931032</v>
      </c>
      <c r="CC250" s="11">
        <v>31</v>
      </c>
      <c r="CD250" s="12">
        <f t="shared" si="4027"/>
        <v>0.10367892976588629</v>
      </c>
      <c r="CE250" s="13"/>
      <c r="CF250" s="11"/>
      <c r="CG250" s="11"/>
      <c r="CH250" s="14"/>
      <c r="CI250" s="10">
        <v>1</v>
      </c>
      <c r="CJ250" s="11"/>
      <c r="CK250" s="61">
        <f t="shared" si="4095"/>
        <v>556</v>
      </c>
      <c r="CL250" s="61">
        <f t="shared" si="4096"/>
        <v>43</v>
      </c>
      <c r="CM250" s="11">
        <v>276</v>
      </c>
      <c r="CN250" s="12">
        <f t="shared" si="4028"/>
        <v>0.53057553956834536</v>
      </c>
      <c r="CO250" s="11">
        <v>19</v>
      </c>
      <c r="CP250" s="12">
        <f t="shared" si="4029"/>
        <v>6.4406779661016947E-2</v>
      </c>
      <c r="CQ250" s="13"/>
      <c r="CR250" s="11"/>
      <c r="CS250" s="11"/>
      <c r="CT250" s="14"/>
      <c r="CU250" s="10"/>
      <c r="CV250" s="11"/>
      <c r="CW250" s="61">
        <f t="shared" si="4097"/>
        <v>559</v>
      </c>
      <c r="CX250" s="61">
        <f t="shared" si="4098"/>
        <v>44</v>
      </c>
      <c r="CY250" s="11">
        <v>264</v>
      </c>
      <c r="CZ250" s="12">
        <f t="shared" si="4030"/>
        <v>0.51520572450805013</v>
      </c>
      <c r="DA250" s="11">
        <v>24</v>
      </c>
      <c r="DB250" s="12">
        <f t="shared" si="4031"/>
        <v>8.3333333333333329E-2</v>
      </c>
      <c r="DC250" s="13"/>
      <c r="DD250" s="11"/>
      <c r="DE250" s="11"/>
      <c r="DF250" s="14"/>
      <c r="DG250" s="10"/>
      <c r="DH250" s="11"/>
      <c r="DI250" s="61">
        <f t="shared" si="4099"/>
        <v>575</v>
      </c>
      <c r="DJ250" s="61">
        <f t="shared" si="4100"/>
        <v>45</v>
      </c>
      <c r="DK250" s="11">
        <v>272</v>
      </c>
      <c r="DL250" s="12">
        <f t="shared" si="4032"/>
        <v>0.5130434782608696</v>
      </c>
      <c r="DM250" s="11">
        <v>23</v>
      </c>
      <c r="DN250" s="12">
        <f t="shared" si="4033"/>
        <v>7.796610169491526E-2</v>
      </c>
      <c r="DO250" s="13"/>
      <c r="DP250" s="11"/>
      <c r="DQ250" s="11"/>
      <c r="DR250" s="14"/>
      <c r="DS250" s="10"/>
      <c r="DT250" s="11"/>
      <c r="DU250" s="61">
        <f t="shared" si="4101"/>
        <v>123</v>
      </c>
      <c r="DV250" s="61">
        <f t="shared" si="4102"/>
        <v>11</v>
      </c>
      <c r="DW250" s="11">
        <v>41</v>
      </c>
      <c r="DX250" s="12">
        <f t="shared" si="4034"/>
        <v>0.37398373983739835</v>
      </c>
      <c r="DY250" s="11">
        <v>5</v>
      </c>
      <c r="DZ250" s="12">
        <f t="shared" si="4035"/>
        <v>0.10869565217391304</v>
      </c>
      <c r="EA250" s="13"/>
      <c r="EB250" s="11"/>
      <c r="EC250" s="11"/>
      <c r="ED250" s="14"/>
      <c r="EE250" s="10"/>
      <c r="EF250" s="11"/>
      <c r="EG250" s="61">
        <f t="shared" si="4103"/>
        <v>583</v>
      </c>
      <c r="EH250" s="61">
        <f t="shared" si="4104"/>
        <v>45</v>
      </c>
      <c r="EI250" s="11">
        <v>262</v>
      </c>
      <c r="EJ250" s="12">
        <f t="shared" si="4036"/>
        <v>0.49742710120068612</v>
      </c>
      <c r="EK250" s="11">
        <v>28</v>
      </c>
      <c r="EL250" s="12">
        <f t="shared" si="4037"/>
        <v>9.6551724137931033E-2</v>
      </c>
      <c r="EM250" s="13"/>
      <c r="EN250" s="11"/>
      <c r="EO250" s="11"/>
      <c r="EP250" s="14"/>
      <c r="EQ250" s="10"/>
      <c r="ER250" s="11"/>
      <c r="ES250" s="61">
        <f t="shared" si="4105"/>
        <v>571</v>
      </c>
      <c r="ET250" s="61">
        <f t="shared" si="4106"/>
        <v>44</v>
      </c>
      <c r="EU250" s="11">
        <v>281</v>
      </c>
      <c r="EV250" s="12">
        <f t="shared" si="4038"/>
        <v>0.51313485113835378</v>
      </c>
      <c r="EW250" s="11">
        <v>12</v>
      </c>
      <c r="EX250" s="12">
        <f t="shared" si="4039"/>
        <v>4.0955631399317405E-2</v>
      </c>
      <c r="EY250" s="13"/>
      <c r="EZ250" s="11"/>
      <c r="FA250" s="11"/>
      <c r="FB250" s="14"/>
      <c r="FC250" s="10"/>
      <c r="FD250" s="11"/>
      <c r="FE250" s="61">
        <f t="shared" si="4107"/>
        <v>559</v>
      </c>
      <c r="FF250" s="61">
        <f t="shared" si="4108"/>
        <v>44</v>
      </c>
      <c r="FG250" s="11">
        <v>270</v>
      </c>
      <c r="FH250" s="12">
        <f t="shared" si="4040"/>
        <v>0.52236135957066188</v>
      </c>
      <c r="FI250" s="11">
        <v>22</v>
      </c>
      <c r="FJ250" s="12">
        <f t="shared" si="4041"/>
        <v>7.5342465753424653E-2</v>
      </c>
      <c r="FK250" s="13"/>
      <c r="FL250" s="11"/>
      <c r="FM250" s="11"/>
      <c r="FN250" s="14"/>
      <c r="FO250" s="10"/>
      <c r="FP250" s="11"/>
      <c r="FQ250" s="61">
        <f t="shared" si="4109"/>
        <v>569</v>
      </c>
      <c r="FR250" s="61">
        <f t="shared" si="4110"/>
        <v>48</v>
      </c>
      <c r="FS250" s="11">
        <v>286</v>
      </c>
      <c r="FT250" s="12">
        <f t="shared" si="4042"/>
        <v>0.54481546572934969</v>
      </c>
      <c r="FU250" s="11">
        <v>24</v>
      </c>
      <c r="FV250" s="12">
        <f t="shared" si="4043"/>
        <v>7.7419354838709681E-2</v>
      </c>
      <c r="FW250" s="13"/>
      <c r="FX250" s="11"/>
      <c r="FY250" s="11"/>
      <c r="FZ250" s="14"/>
      <c r="GA250" s="10"/>
      <c r="GB250" s="11"/>
      <c r="GC250" s="61">
        <f t="shared" si="4111"/>
        <v>574</v>
      </c>
      <c r="GD250" s="61">
        <f t="shared" si="4112"/>
        <v>48</v>
      </c>
      <c r="GE250" s="11">
        <v>316</v>
      </c>
      <c r="GF250" s="12">
        <f t="shared" si="4044"/>
        <v>0.57491289198606277</v>
      </c>
      <c r="GG250" s="11">
        <v>14</v>
      </c>
      <c r="GH250" s="12">
        <f t="shared" si="4045"/>
        <v>4.2424242424242427E-2</v>
      </c>
      <c r="GI250" s="13"/>
      <c r="GJ250" s="11"/>
      <c r="GK250" s="11"/>
      <c r="GL250" s="14"/>
      <c r="GM250" s="10"/>
      <c r="GN250" s="11"/>
      <c r="GO250" s="61">
        <f t="shared" si="4113"/>
        <v>588</v>
      </c>
      <c r="GP250" s="61">
        <f t="shared" si="4114"/>
        <v>49</v>
      </c>
      <c r="GQ250" s="11">
        <v>288</v>
      </c>
      <c r="GR250" s="12">
        <f t="shared" si="4046"/>
        <v>0.54251700680272108</v>
      </c>
      <c r="GS250" s="11">
        <v>31</v>
      </c>
      <c r="GT250" s="12">
        <f t="shared" si="4047"/>
        <v>9.7178683385579931E-2</v>
      </c>
      <c r="GU250" s="13"/>
      <c r="GV250" s="11"/>
      <c r="GW250" s="11"/>
      <c r="GX250" s="14"/>
      <c r="GY250" s="10"/>
      <c r="GZ250" s="11"/>
      <c r="HA250" s="61">
        <f t="shared" si="4115"/>
        <v>80</v>
      </c>
      <c r="HB250" s="61">
        <f t="shared" si="4116"/>
        <v>8</v>
      </c>
      <c r="HC250" s="11">
        <v>33</v>
      </c>
      <c r="HD250" s="12">
        <f t="shared" si="4048"/>
        <v>0.45</v>
      </c>
      <c r="HE250" s="11">
        <v>3</v>
      </c>
      <c r="HF250" s="12">
        <f t="shared" si="4049"/>
        <v>8.3333333333333329E-2</v>
      </c>
      <c r="HG250" s="13"/>
      <c r="HH250" s="11"/>
      <c r="HI250" s="11"/>
      <c r="HJ250" s="14"/>
      <c r="HK250" s="10">
        <v>1</v>
      </c>
      <c r="HL250" s="11"/>
      <c r="HM250" s="61">
        <f t="shared" si="4117"/>
        <v>591</v>
      </c>
      <c r="HN250" s="61">
        <f t="shared" si="4118"/>
        <v>50</v>
      </c>
      <c r="HO250" s="11">
        <v>298</v>
      </c>
      <c r="HP250" s="12">
        <f t="shared" si="4050"/>
        <v>0.5346869712351946</v>
      </c>
      <c r="HQ250" s="11">
        <v>18</v>
      </c>
      <c r="HR250" s="12">
        <f t="shared" si="4051"/>
        <v>5.6962025316455694E-2</v>
      </c>
      <c r="HS250" s="13"/>
      <c r="HT250" s="11"/>
      <c r="HU250" s="11"/>
      <c r="HV250" s="14"/>
      <c r="HW250" s="10"/>
      <c r="HX250" s="11"/>
      <c r="HY250" s="61">
        <f t="shared" si="4119"/>
        <v>585</v>
      </c>
      <c r="HZ250" s="61">
        <f t="shared" si="4120"/>
        <v>49</v>
      </c>
      <c r="IA250" s="11">
        <v>287</v>
      </c>
      <c r="IB250" s="12">
        <f t="shared" si="4052"/>
        <v>0.52991452991452992</v>
      </c>
      <c r="IC250" s="11">
        <v>23</v>
      </c>
      <c r="ID250" s="12">
        <f t="shared" si="4053"/>
        <v>7.4193548387096769E-2</v>
      </c>
      <c r="IE250" s="13"/>
      <c r="IF250" s="11"/>
      <c r="IG250" s="11"/>
      <c r="IH250" s="14"/>
      <c r="II250" s="10"/>
      <c r="IJ250" s="11"/>
      <c r="IK250" s="61">
        <f t="shared" si="4121"/>
        <v>583</v>
      </c>
      <c r="IL250" s="61">
        <f t="shared" si="4122"/>
        <v>48</v>
      </c>
      <c r="IM250" s="11">
        <v>281</v>
      </c>
      <c r="IN250" s="12">
        <f t="shared" si="4054"/>
        <v>0.51457975986277871</v>
      </c>
      <c r="IO250" s="11">
        <v>19</v>
      </c>
      <c r="IP250" s="12">
        <f t="shared" si="4055"/>
        <v>6.3333333333333339E-2</v>
      </c>
      <c r="IQ250" s="13"/>
      <c r="IR250" s="11"/>
      <c r="IS250" s="11"/>
      <c r="IT250" s="14"/>
      <c r="IU250" s="10"/>
      <c r="IV250" s="11"/>
      <c r="IW250" s="61">
        <f t="shared" si="4123"/>
        <v>0</v>
      </c>
      <c r="IX250" s="61">
        <f t="shared" si="4124"/>
        <v>0</v>
      </c>
      <c r="IY250" s="11"/>
      <c r="IZ250" s="12" t="e">
        <f t="shared" si="4056"/>
        <v>#DIV/0!</v>
      </c>
      <c r="JA250" s="11"/>
      <c r="JB250" s="12" t="e">
        <f t="shared" si="4057"/>
        <v>#DIV/0!</v>
      </c>
      <c r="JC250" s="13"/>
      <c r="JD250" s="11"/>
      <c r="JE250" s="11"/>
      <c r="JF250" s="14"/>
      <c r="JG250" s="10">
        <f t="shared" si="4058"/>
        <v>5</v>
      </c>
      <c r="JH250" s="14">
        <f t="shared" si="4059"/>
        <v>0</v>
      </c>
      <c r="JI250" s="373">
        <f t="shared" si="4060"/>
        <v>10643</v>
      </c>
      <c r="JJ250" s="11">
        <f t="shared" si="3981"/>
        <v>881</v>
      </c>
      <c r="JK250" s="11">
        <f t="shared" si="4061"/>
        <v>5600</v>
      </c>
      <c r="JL250" s="79">
        <f t="shared" si="4062"/>
        <v>0.52616743399417454</v>
      </c>
      <c r="JM250" s="15">
        <f t="shared" si="4063"/>
        <v>446</v>
      </c>
      <c r="JN250" s="12">
        <f t="shared" si="4064"/>
        <v>7.964285714285714E-2</v>
      </c>
      <c r="JO250" s="16">
        <v>66.599999999999994</v>
      </c>
      <c r="JP250" s="17">
        <v>5351</v>
      </c>
      <c r="JQ250" s="16">
        <f t="shared" si="3380"/>
        <v>95.553571428571431</v>
      </c>
      <c r="JR250" s="16">
        <v>278</v>
      </c>
      <c r="JS250" s="369">
        <f t="shared" si="3155"/>
        <v>0.62331838565022424</v>
      </c>
      <c r="JT250" s="15"/>
      <c r="JU250" s="285"/>
      <c r="JV250" s="404">
        <f t="shared" si="4066"/>
        <v>0.53002537355511703</v>
      </c>
      <c r="JW250" s="401">
        <f t="shared" si="4067"/>
        <v>0.51020986954055592</v>
      </c>
      <c r="JX250" s="406">
        <f t="shared" si="4068"/>
        <v>0.53809523809523807</v>
      </c>
      <c r="JY250" s="743"/>
      <c r="JZ250" s="690"/>
      <c r="KA250" s="746"/>
      <c r="KB250" s="718">
        <f t="shared" ref="KB250" si="4127">SUM(C255,O255,AA255,AM255,AY255,BK255,BW255)</f>
        <v>16</v>
      </c>
      <c r="KC250" s="714"/>
      <c r="KD250" s="714">
        <f t="shared" ref="KD250" si="4128">SUM(CI255,CU255,DG255,DS255,EE255,EQ255,FC255)</f>
        <v>16</v>
      </c>
      <c r="KE250" s="714"/>
      <c r="KF250" s="714">
        <f t="shared" ref="KF250" si="4129">SUM(FO255,GA255,GM255,GY255,HK255,HW255,II255)</f>
        <v>11</v>
      </c>
      <c r="KG250" s="759"/>
      <c r="KH250" s="761" t="s">
        <v>67</v>
      </c>
      <c r="KI250" s="67">
        <f t="shared" si="4075"/>
        <v>3</v>
      </c>
      <c r="KJ250" s="430">
        <f t="shared" ref="KJ250" si="4130">KI250/KB252</f>
        <v>8.438818565400844E-4</v>
      </c>
      <c r="KK250" s="67">
        <f t="shared" si="4077"/>
        <v>1</v>
      </c>
      <c r="KL250" s="425">
        <f t="shared" ref="KL250" si="4131">KK250/KD252</f>
        <v>2.8328611898016995E-4</v>
      </c>
      <c r="KM250" s="67">
        <f t="shared" si="4079"/>
        <v>1</v>
      </c>
      <c r="KN250" s="425">
        <f>KM250/KF252</f>
        <v>2.7972027972027972E-4</v>
      </c>
    </row>
    <row r="251" spans="1:300" ht="19.5" thickBot="1" x14ac:dyDescent="0.3">
      <c r="A251" s="734"/>
      <c r="B251" s="436">
        <f t="shared" si="4080"/>
        <v>45788</v>
      </c>
      <c r="C251" s="10"/>
      <c r="D251" s="11"/>
      <c r="E251" s="61">
        <f t="shared" si="4081"/>
        <v>579</v>
      </c>
      <c r="F251" s="61">
        <f t="shared" si="4082"/>
        <v>49</v>
      </c>
      <c r="G251" s="11">
        <v>291</v>
      </c>
      <c r="H251" s="12">
        <f t="shared" si="4014"/>
        <v>0.55440414507772018</v>
      </c>
      <c r="I251" s="11">
        <v>30</v>
      </c>
      <c r="J251" s="12">
        <f t="shared" si="4015"/>
        <v>9.3457943925233641E-2</v>
      </c>
      <c r="K251" s="11"/>
      <c r="L251" s="11"/>
      <c r="M251" s="18"/>
      <c r="N251" s="20"/>
      <c r="O251" s="10">
        <v>1</v>
      </c>
      <c r="P251" s="11"/>
      <c r="Q251" s="61">
        <f t="shared" si="4083"/>
        <v>579</v>
      </c>
      <c r="R251" s="61">
        <f t="shared" si="4084"/>
        <v>50</v>
      </c>
      <c r="S251" s="11">
        <v>294</v>
      </c>
      <c r="T251" s="12">
        <f t="shared" si="4016"/>
        <v>0.54058721934369602</v>
      </c>
      <c r="U251" s="11">
        <v>19</v>
      </c>
      <c r="V251" s="12">
        <f t="shared" si="4017"/>
        <v>6.070287539936102E-2</v>
      </c>
      <c r="W251" s="11"/>
      <c r="X251" s="11"/>
      <c r="Y251" s="18"/>
      <c r="Z251" s="20"/>
      <c r="AA251" s="10">
        <v>2</v>
      </c>
      <c r="AB251" s="11"/>
      <c r="AC251" s="61">
        <f t="shared" si="4085"/>
        <v>576</v>
      </c>
      <c r="AD251" s="61">
        <f t="shared" si="4086"/>
        <v>50</v>
      </c>
      <c r="AE251" s="11">
        <v>287</v>
      </c>
      <c r="AF251" s="12">
        <f t="shared" si="4018"/>
        <v>0.55902777777777779</v>
      </c>
      <c r="AG251" s="11">
        <v>35</v>
      </c>
      <c r="AH251" s="12">
        <f t="shared" si="4019"/>
        <v>0.10869565217391304</v>
      </c>
      <c r="AI251" s="11"/>
      <c r="AJ251" s="11"/>
      <c r="AK251" s="18"/>
      <c r="AL251" s="20"/>
      <c r="AM251" s="10"/>
      <c r="AN251" s="11"/>
      <c r="AO251" s="61">
        <f t="shared" si="4087"/>
        <v>75</v>
      </c>
      <c r="AP251" s="61">
        <f t="shared" si="4088"/>
        <v>8</v>
      </c>
      <c r="AQ251" s="11">
        <v>34</v>
      </c>
      <c r="AR251" s="12">
        <f t="shared" si="4020"/>
        <v>0.53333333333333333</v>
      </c>
      <c r="AS251" s="11">
        <v>6</v>
      </c>
      <c r="AT251" s="12">
        <f t="shared" si="4021"/>
        <v>0.15</v>
      </c>
      <c r="AU251" s="11"/>
      <c r="AV251" s="11"/>
      <c r="AW251" s="18"/>
      <c r="AX251" s="20"/>
      <c r="AY251" s="10">
        <v>1</v>
      </c>
      <c r="AZ251" s="11"/>
      <c r="BA251" s="61">
        <f t="shared" si="4089"/>
        <v>575</v>
      </c>
      <c r="BB251" s="61">
        <f t="shared" si="4090"/>
        <v>50</v>
      </c>
      <c r="BC251" s="11">
        <v>271</v>
      </c>
      <c r="BD251" s="12">
        <f t="shared" si="4022"/>
        <v>0.5130434782608696</v>
      </c>
      <c r="BE251" s="11">
        <v>24</v>
      </c>
      <c r="BF251" s="12">
        <f t="shared" si="4023"/>
        <v>8.1355932203389825E-2</v>
      </c>
      <c r="BG251" s="11"/>
      <c r="BH251" s="11"/>
      <c r="BI251" s="18"/>
      <c r="BJ251" s="20"/>
      <c r="BK251" s="10"/>
      <c r="BL251" s="11"/>
      <c r="BM251" s="61">
        <f t="shared" si="4091"/>
        <v>579</v>
      </c>
      <c r="BN251" s="61">
        <f t="shared" si="4092"/>
        <v>49</v>
      </c>
      <c r="BO251" s="11">
        <v>278</v>
      </c>
      <c r="BP251" s="12">
        <f t="shared" si="4024"/>
        <v>0.51813471502590669</v>
      </c>
      <c r="BQ251" s="11">
        <v>22</v>
      </c>
      <c r="BR251" s="12">
        <f t="shared" si="4025"/>
        <v>7.3333333333333334E-2</v>
      </c>
      <c r="BS251" s="11"/>
      <c r="BT251" s="11"/>
      <c r="BU251" s="18"/>
      <c r="BV251" s="20"/>
      <c r="BW251" s="10">
        <v>1</v>
      </c>
      <c r="BX251" s="11"/>
      <c r="BY251" s="61">
        <f t="shared" si="4093"/>
        <v>579</v>
      </c>
      <c r="BZ251" s="61">
        <f t="shared" si="4094"/>
        <v>49</v>
      </c>
      <c r="CA251" s="11">
        <v>268</v>
      </c>
      <c r="CB251" s="12">
        <f t="shared" si="4026"/>
        <v>0.51468048359240071</v>
      </c>
      <c r="CC251" s="11">
        <v>30</v>
      </c>
      <c r="CD251" s="12">
        <f t="shared" si="4027"/>
        <v>0.10067114093959731</v>
      </c>
      <c r="CE251" s="11"/>
      <c r="CF251" s="11"/>
      <c r="CG251" s="18"/>
      <c r="CH251" s="20"/>
      <c r="CI251" s="10"/>
      <c r="CJ251" s="11"/>
      <c r="CK251" s="61">
        <f t="shared" si="4095"/>
        <v>556</v>
      </c>
      <c r="CL251" s="61">
        <f t="shared" si="4096"/>
        <v>43</v>
      </c>
      <c r="CM251" s="11">
        <v>288</v>
      </c>
      <c r="CN251" s="12">
        <f t="shared" si="4028"/>
        <v>0.57194244604316546</v>
      </c>
      <c r="CO251" s="11">
        <v>30</v>
      </c>
      <c r="CP251" s="12">
        <f t="shared" si="4029"/>
        <v>9.4339622641509441E-2</v>
      </c>
      <c r="CQ251" s="11"/>
      <c r="CR251" s="11"/>
      <c r="CS251" s="18"/>
      <c r="CT251" s="20"/>
      <c r="CU251" s="10"/>
      <c r="CV251" s="11"/>
      <c r="CW251" s="61">
        <f t="shared" si="4097"/>
        <v>559</v>
      </c>
      <c r="CX251" s="61">
        <f t="shared" si="4098"/>
        <v>44</v>
      </c>
      <c r="CY251" s="11">
        <v>255</v>
      </c>
      <c r="CZ251" s="12">
        <f t="shared" si="4030"/>
        <v>0.49373881932021468</v>
      </c>
      <c r="DA251" s="11">
        <v>21</v>
      </c>
      <c r="DB251" s="12">
        <f t="shared" si="4031"/>
        <v>7.6086956521739135E-2</v>
      </c>
      <c r="DC251" s="11"/>
      <c r="DD251" s="11"/>
      <c r="DE251" s="18"/>
      <c r="DF251" s="20"/>
      <c r="DG251" s="10"/>
      <c r="DH251" s="11"/>
      <c r="DI251" s="61">
        <f t="shared" si="4099"/>
        <v>575</v>
      </c>
      <c r="DJ251" s="61">
        <f t="shared" si="4100"/>
        <v>45</v>
      </c>
      <c r="DK251" s="11">
        <v>248</v>
      </c>
      <c r="DL251" s="12">
        <f t="shared" si="4032"/>
        <v>0.48</v>
      </c>
      <c r="DM251" s="11">
        <v>28</v>
      </c>
      <c r="DN251" s="12">
        <f t="shared" si="4033"/>
        <v>0.10144927536231885</v>
      </c>
      <c r="DO251" s="11"/>
      <c r="DP251" s="11"/>
      <c r="DQ251" s="18"/>
      <c r="DR251" s="20"/>
      <c r="DS251" s="10"/>
      <c r="DT251" s="11"/>
      <c r="DU251" s="61">
        <f t="shared" si="4101"/>
        <v>123</v>
      </c>
      <c r="DV251" s="61">
        <f t="shared" si="4102"/>
        <v>11</v>
      </c>
      <c r="DW251" s="11">
        <v>52</v>
      </c>
      <c r="DX251" s="12">
        <f t="shared" si="4034"/>
        <v>0.46341463414634149</v>
      </c>
      <c r="DY251" s="11">
        <v>5</v>
      </c>
      <c r="DZ251" s="12">
        <f t="shared" si="4035"/>
        <v>8.771929824561403E-2</v>
      </c>
      <c r="EA251" s="11"/>
      <c r="EB251" s="11"/>
      <c r="EC251" s="18"/>
      <c r="ED251" s="20"/>
      <c r="EE251" s="10"/>
      <c r="EF251" s="11"/>
      <c r="EG251" s="61">
        <f t="shared" si="4103"/>
        <v>583</v>
      </c>
      <c r="EH251" s="61">
        <f t="shared" si="4104"/>
        <v>45</v>
      </c>
      <c r="EI251" s="11">
        <v>282</v>
      </c>
      <c r="EJ251" s="12">
        <f t="shared" si="4036"/>
        <v>0.516295025728988</v>
      </c>
      <c r="EK251" s="11">
        <v>19</v>
      </c>
      <c r="EL251" s="12">
        <f t="shared" si="4037"/>
        <v>6.3122923588039864E-2</v>
      </c>
      <c r="EM251" s="11"/>
      <c r="EN251" s="11"/>
      <c r="EO251" s="18"/>
      <c r="EP251" s="20"/>
      <c r="EQ251" s="10">
        <v>1</v>
      </c>
      <c r="ER251" s="11"/>
      <c r="ES251" s="61">
        <f t="shared" si="4105"/>
        <v>570</v>
      </c>
      <c r="ET251" s="61">
        <f t="shared" si="4106"/>
        <v>44</v>
      </c>
      <c r="EU251" s="11">
        <v>270</v>
      </c>
      <c r="EV251" s="12">
        <f t="shared" si="4038"/>
        <v>0.50701754385964914</v>
      </c>
      <c r="EW251" s="11">
        <v>19</v>
      </c>
      <c r="EX251" s="12">
        <f t="shared" si="4039"/>
        <v>6.5743944636678195E-2</v>
      </c>
      <c r="EY251" s="11"/>
      <c r="EZ251" s="11"/>
      <c r="FA251" s="18"/>
      <c r="FB251" s="20"/>
      <c r="FC251" s="10"/>
      <c r="FD251" s="11"/>
      <c r="FE251" s="61">
        <f t="shared" si="4107"/>
        <v>559</v>
      </c>
      <c r="FF251" s="61">
        <f t="shared" si="4108"/>
        <v>44</v>
      </c>
      <c r="FG251" s="11">
        <v>267</v>
      </c>
      <c r="FH251" s="12">
        <f t="shared" si="4040"/>
        <v>0.5259391771019678</v>
      </c>
      <c r="FI251" s="11">
        <v>27</v>
      </c>
      <c r="FJ251" s="12">
        <f t="shared" si="4041"/>
        <v>9.1836734693877556E-2</v>
      </c>
      <c r="FK251" s="11"/>
      <c r="FL251" s="11"/>
      <c r="FM251" s="18"/>
      <c r="FN251" s="20"/>
      <c r="FO251" s="10">
        <v>1</v>
      </c>
      <c r="FP251" s="11"/>
      <c r="FQ251" s="61">
        <f t="shared" si="4109"/>
        <v>568</v>
      </c>
      <c r="FR251" s="61">
        <f t="shared" si="4110"/>
        <v>48</v>
      </c>
      <c r="FS251" s="11">
        <v>276</v>
      </c>
      <c r="FT251" s="12">
        <f t="shared" si="4042"/>
        <v>0.5369718309859155</v>
      </c>
      <c r="FU251" s="11">
        <v>29</v>
      </c>
      <c r="FV251" s="12">
        <f t="shared" si="4043"/>
        <v>9.5081967213114751E-2</v>
      </c>
      <c r="FW251" s="11"/>
      <c r="FX251" s="11"/>
      <c r="FY251" s="18"/>
      <c r="FZ251" s="20"/>
      <c r="GA251" s="10">
        <v>1</v>
      </c>
      <c r="GB251" s="11"/>
      <c r="GC251" s="61">
        <f t="shared" si="4111"/>
        <v>573</v>
      </c>
      <c r="GD251" s="61">
        <f t="shared" si="4112"/>
        <v>48</v>
      </c>
      <c r="GE251" s="11">
        <v>295</v>
      </c>
      <c r="GF251" s="12">
        <f t="shared" si="4044"/>
        <v>0.54450261780104714</v>
      </c>
      <c r="GG251" s="11">
        <v>17</v>
      </c>
      <c r="GH251" s="12">
        <f t="shared" si="4045"/>
        <v>5.4487179487179488E-2</v>
      </c>
      <c r="GI251" s="11"/>
      <c r="GJ251" s="11"/>
      <c r="GK251" s="18"/>
      <c r="GL251" s="20"/>
      <c r="GM251" s="10"/>
      <c r="GN251" s="11"/>
      <c r="GO251" s="61">
        <f t="shared" si="4113"/>
        <v>588</v>
      </c>
      <c r="GP251" s="61">
        <f t="shared" si="4114"/>
        <v>49</v>
      </c>
      <c r="GQ251" s="11">
        <v>277</v>
      </c>
      <c r="GR251" s="12">
        <f t="shared" si="4046"/>
        <v>0.50340136054421769</v>
      </c>
      <c r="GS251" s="11">
        <v>19</v>
      </c>
      <c r="GT251" s="12">
        <f t="shared" si="4047"/>
        <v>6.4189189189189186E-2</v>
      </c>
      <c r="GU251" s="11"/>
      <c r="GV251" s="11"/>
      <c r="GW251" s="18"/>
      <c r="GX251" s="20"/>
      <c r="GY251" s="10">
        <v>1</v>
      </c>
      <c r="GZ251" s="11"/>
      <c r="HA251" s="61">
        <f t="shared" si="4115"/>
        <v>79</v>
      </c>
      <c r="HB251" s="61">
        <f t="shared" si="4116"/>
        <v>8</v>
      </c>
      <c r="HC251" s="11">
        <v>39</v>
      </c>
      <c r="HD251" s="12">
        <f t="shared" si="4048"/>
        <v>0.65822784810126578</v>
      </c>
      <c r="HE251" s="11">
        <v>13</v>
      </c>
      <c r="HF251" s="12">
        <f t="shared" si="4049"/>
        <v>0.25</v>
      </c>
      <c r="HG251" s="11"/>
      <c r="HH251" s="11"/>
      <c r="HI251" s="18"/>
      <c r="HJ251" s="20"/>
      <c r="HK251" s="10"/>
      <c r="HL251" s="11"/>
      <c r="HM251" s="61">
        <f t="shared" si="4117"/>
        <v>591</v>
      </c>
      <c r="HN251" s="61">
        <f t="shared" si="4118"/>
        <v>50</v>
      </c>
      <c r="HO251" s="11">
        <v>316</v>
      </c>
      <c r="HP251" s="12">
        <f t="shared" si="4050"/>
        <v>0.56852791878172593</v>
      </c>
      <c r="HQ251" s="11">
        <v>20</v>
      </c>
      <c r="HR251" s="12">
        <f t="shared" si="4051"/>
        <v>5.9523809523809521E-2</v>
      </c>
      <c r="HS251" s="11"/>
      <c r="HT251" s="11"/>
      <c r="HU251" s="18"/>
      <c r="HV251" s="20"/>
      <c r="HW251" s="10"/>
      <c r="HX251" s="11"/>
      <c r="HY251" s="61">
        <f t="shared" si="4119"/>
        <v>585</v>
      </c>
      <c r="HZ251" s="61">
        <f t="shared" si="4120"/>
        <v>49</v>
      </c>
      <c r="IA251" s="11">
        <v>280</v>
      </c>
      <c r="IB251" s="12">
        <f t="shared" si="4052"/>
        <v>0.51623931623931629</v>
      </c>
      <c r="IC251" s="11">
        <v>22</v>
      </c>
      <c r="ID251" s="12">
        <f t="shared" si="4053"/>
        <v>7.2847682119205295E-2</v>
      </c>
      <c r="IE251" s="11"/>
      <c r="IF251" s="11"/>
      <c r="IG251" s="18"/>
      <c r="IH251" s="20"/>
      <c r="II251" s="10"/>
      <c r="IJ251" s="11"/>
      <c r="IK251" s="61">
        <f t="shared" si="4121"/>
        <v>583</v>
      </c>
      <c r="IL251" s="61">
        <f t="shared" si="4122"/>
        <v>48</v>
      </c>
      <c r="IM251" s="11">
        <v>262</v>
      </c>
      <c r="IN251" s="12">
        <f t="shared" si="4054"/>
        <v>0.49056603773584906</v>
      </c>
      <c r="IO251" s="11">
        <v>24</v>
      </c>
      <c r="IP251" s="12">
        <f t="shared" si="4055"/>
        <v>8.3916083916083919E-2</v>
      </c>
      <c r="IQ251" s="11"/>
      <c r="IR251" s="11"/>
      <c r="IS251" s="18"/>
      <c r="IT251" s="20"/>
      <c r="IU251" s="10"/>
      <c r="IV251" s="11"/>
      <c r="IW251" s="61">
        <f t="shared" si="4123"/>
        <v>0</v>
      </c>
      <c r="IX251" s="61">
        <f t="shared" si="4124"/>
        <v>0</v>
      </c>
      <c r="IY251" s="11"/>
      <c r="IZ251" s="12" t="e">
        <f t="shared" si="4056"/>
        <v>#DIV/0!</v>
      </c>
      <c r="JA251" s="11"/>
      <c r="JB251" s="12" t="e">
        <f t="shared" si="4057"/>
        <v>#DIV/0!</v>
      </c>
      <c r="JC251" s="11"/>
      <c r="JD251" s="11"/>
      <c r="JE251" s="18"/>
      <c r="JF251" s="20"/>
      <c r="JG251" s="10">
        <f t="shared" si="4058"/>
        <v>9</v>
      </c>
      <c r="JH251" s="14">
        <f t="shared" si="4059"/>
        <v>0</v>
      </c>
      <c r="JI251" s="373">
        <f t="shared" si="4060"/>
        <v>10634</v>
      </c>
      <c r="JJ251" s="11">
        <f t="shared" si="3981"/>
        <v>881</v>
      </c>
      <c r="JK251" s="11">
        <f t="shared" si="4061"/>
        <v>5589</v>
      </c>
      <c r="JL251" s="79">
        <f t="shared" si="4062"/>
        <v>0.52557833364679329</v>
      </c>
      <c r="JM251" s="15">
        <f t="shared" si="4063"/>
        <v>459</v>
      </c>
      <c r="JN251" s="12">
        <f t="shared" si="4064"/>
        <v>8.2125603864734303E-2</v>
      </c>
      <c r="JO251" s="16">
        <v>66.599999999999994</v>
      </c>
      <c r="JP251" s="17">
        <v>5355</v>
      </c>
      <c r="JQ251" s="16">
        <f t="shared" si="3380"/>
        <v>95.813204508856685</v>
      </c>
      <c r="JR251" s="16">
        <v>277</v>
      </c>
      <c r="JS251" s="369">
        <f t="shared" si="3155"/>
        <v>0.60348583877995643</v>
      </c>
      <c r="JT251" s="18"/>
      <c r="JU251" s="21"/>
      <c r="JV251" s="404">
        <f t="shared" si="4066"/>
        <v>0.53331451157538112</v>
      </c>
      <c r="JW251" s="401">
        <f t="shared" si="4067"/>
        <v>0.513758865248227</v>
      </c>
      <c r="JX251" s="406">
        <f t="shared" si="4068"/>
        <v>0.5295766750770956</v>
      </c>
      <c r="JY251" s="743"/>
      <c r="JZ251" s="690"/>
      <c r="KA251" s="746"/>
      <c r="KB251" s="719"/>
      <c r="KC251" s="716"/>
      <c r="KD251" s="716"/>
      <c r="KE251" s="716"/>
      <c r="KF251" s="716"/>
      <c r="KG251" s="760"/>
      <c r="KH251" s="758"/>
      <c r="KI251" s="67">
        <f t="shared" si="4075"/>
        <v>4</v>
      </c>
      <c r="KJ251" s="430">
        <f t="shared" ref="KJ251" si="4132">KI251/KB252</f>
        <v>1.1251758087201125E-3</v>
      </c>
      <c r="KK251" s="67">
        <f t="shared" si="4077"/>
        <v>1</v>
      </c>
      <c r="KL251" s="425">
        <f t="shared" ref="KL251" si="4133">KK251/KD252</f>
        <v>2.8328611898016995E-4</v>
      </c>
      <c r="KM251" s="67">
        <f t="shared" si="4079"/>
        <v>3</v>
      </c>
      <c r="KN251" s="425">
        <f>KM251/KF252</f>
        <v>8.3916083916083916E-4</v>
      </c>
    </row>
    <row r="252" spans="1:300" ht="19.5" thickTop="1" x14ac:dyDescent="0.25">
      <c r="A252" s="734"/>
      <c r="B252" s="436">
        <f>+B251+1</f>
        <v>45789</v>
      </c>
      <c r="C252" s="10"/>
      <c r="D252" s="11"/>
      <c r="E252" s="61">
        <f t="shared" si="4081"/>
        <v>579</v>
      </c>
      <c r="F252" s="61">
        <f t="shared" si="4082"/>
        <v>49</v>
      </c>
      <c r="G252" s="11">
        <v>284</v>
      </c>
      <c r="H252" s="12">
        <f t="shared" si="4014"/>
        <v>0.52504317789291888</v>
      </c>
      <c r="I252" s="11">
        <v>20</v>
      </c>
      <c r="J252" s="12">
        <f t="shared" si="4015"/>
        <v>6.5789473684210523E-2</v>
      </c>
      <c r="K252" s="13"/>
      <c r="L252" s="13"/>
      <c r="M252" s="25"/>
      <c r="N252" s="37"/>
      <c r="O252" s="10"/>
      <c r="P252" s="11"/>
      <c r="Q252" s="61">
        <f t="shared" si="4083"/>
        <v>579</v>
      </c>
      <c r="R252" s="61">
        <f t="shared" si="4084"/>
        <v>50</v>
      </c>
      <c r="S252" s="11">
        <v>266</v>
      </c>
      <c r="T252" s="12">
        <f t="shared" si="4016"/>
        <v>0.50431778929188253</v>
      </c>
      <c r="U252" s="11">
        <v>26</v>
      </c>
      <c r="V252" s="12">
        <f t="shared" si="4017"/>
        <v>8.9041095890410954E-2</v>
      </c>
      <c r="W252" s="13"/>
      <c r="X252" s="13"/>
      <c r="Y252" s="25"/>
      <c r="Z252" s="37"/>
      <c r="AA252" s="10"/>
      <c r="AB252" s="11"/>
      <c r="AC252" s="61">
        <f t="shared" si="4085"/>
        <v>576</v>
      </c>
      <c r="AD252" s="61">
        <f t="shared" si="4086"/>
        <v>50</v>
      </c>
      <c r="AE252" s="11">
        <v>273</v>
      </c>
      <c r="AF252" s="12">
        <f t="shared" si="4018"/>
        <v>0.515625</v>
      </c>
      <c r="AG252" s="11">
        <v>24</v>
      </c>
      <c r="AH252" s="12">
        <f t="shared" si="4019"/>
        <v>8.0808080808080815E-2</v>
      </c>
      <c r="AI252" s="13"/>
      <c r="AJ252" s="13"/>
      <c r="AK252" s="25"/>
      <c r="AL252" s="37"/>
      <c r="AM252" s="10">
        <v>1</v>
      </c>
      <c r="AN252" s="11"/>
      <c r="AO252" s="61">
        <f t="shared" si="4087"/>
        <v>74</v>
      </c>
      <c r="AP252" s="61">
        <f t="shared" si="4088"/>
        <v>8</v>
      </c>
      <c r="AQ252" s="11">
        <v>36</v>
      </c>
      <c r="AR252" s="12">
        <f t="shared" si="4020"/>
        <v>0.55405405405405406</v>
      </c>
      <c r="AS252" s="11">
        <v>5</v>
      </c>
      <c r="AT252" s="12">
        <f t="shared" si="4021"/>
        <v>0.12195121951219512</v>
      </c>
      <c r="AU252" s="13"/>
      <c r="AV252" s="13"/>
      <c r="AW252" s="25"/>
      <c r="AX252" s="37"/>
      <c r="AY252" s="10"/>
      <c r="AZ252" s="11"/>
      <c r="BA252" s="61">
        <f t="shared" si="4089"/>
        <v>575</v>
      </c>
      <c r="BB252" s="61">
        <f t="shared" si="4090"/>
        <v>50</v>
      </c>
      <c r="BC252" s="11">
        <v>263</v>
      </c>
      <c r="BD252" s="12">
        <f t="shared" si="4022"/>
        <v>0.48521739130434782</v>
      </c>
      <c r="BE252" s="11">
        <v>16</v>
      </c>
      <c r="BF252" s="12">
        <f t="shared" si="4023"/>
        <v>5.7347670250896057E-2</v>
      </c>
      <c r="BG252" s="13"/>
      <c r="BH252" s="13"/>
      <c r="BI252" s="25"/>
      <c r="BJ252" s="37"/>
      <c r="BK252" s="10">
        <v>1</v>
      </c>
      <c r="BL252" s="11"/>
      <c r="BM252" s="61">
        <f t="shared" si="4091"/>
        <v>578</v>
      </c>
      <c r="BN252" s="61">
        <f t="shared" si="4092"/>
        <v>49</v>
      </c>
      <c r="BO252" s="11">
        <v>278</v>
      </c>
      <c r="BP252" s="12">
        <f t="shared" si="4024"/>
        <v>0.51384083044982698</v>
      </c>
      <c r="BQ252" s="11">
        <v>19</v>
      </c>
      <c r="BR252" s="12">
        <f t="shared" si="4025"/>
        <v>6.3973063973063973E-2</v>
      </c>
      <c r="BS252" s="13"/>
      <c r="BT252" s="13"/>
      <c r="BU252" s="25"/>
      <c r="BV252" s="37"/>
      <c r="BW252" s="10"/>
      <c r="BX252" s="11"/>
      <c r="BY252" s="61">
        <f t="shared" si="4093"/>
        <v>579</v>
      </c>
      <c r="BZ252" s="61">
        <f t="shared" si="4094"/>
        <v>49</v>
      </c>
      <c r="CA252" s="11">
        <v>225</v>
      </c>
      <c r="CB252" s="12">
        <f t="shared" si="4026"/>
        <v>0.42314335060449049</v>
      </c>
      <c r="CC252" s="11">
        <v>20</v>
      </c>
      <c r="CD252" s="12">
        <f t="shared" si="4027"/>
        <v>8.1632653061224483E-2</v>
      </c>
      <c r="CE252" s="13"/>
      <c r="CF252" s="13"/>
      <c r="CG252" s="25"/>
      <c r="CH252" s="37"/>
      <c r="CI252" s="10"/>
      <c r="CJ252" s="11"/>
      <c r="CK252" s="61">
        <f t="shared" si="4095"/>
        <v>556</v>
      </c>
      <c r="CL252" s="61">
        <f t="shared" si="4096"/>
        <v>43</v>
      </c>
      <c r="CM252" s="11">
        <v>275</v>
      </c>
      <c r="CN252" s="12">
        <f t="shared" si="4028"/>
        <v>0.52877697841726623</v>
      </c>
      <c r="CO252" s="11">
        <v>19</v>
      </c>
      <c r="CP252" s="12">
        <f t="shared" si="4029"/>
        <v>6.4625850340136057E-2</v>
      </c>
      <c r="CQ252" s="13"/>
      <c r="CR252" s="13"/>
      <c r="CS252" s="25"/>
      <c r="CT252" s="37"/>
      <c r="CU252" s="10"/>
      <c r="CV252" s="11"/>
      <c r="CW252" s="61">
        <f t="shared" si="4097"/>
        <v>559</v>
      </c>
      <c r="CX252" s="61">
        <f t="shared" si="4098"/>
        <v>44</v>
      </c>
      <c r="CY252" s="11">
        <v>252</v>
      </c>
      <c r="CZ252" s="12">
        <f t="shared" si="4030"/>
        <v>0.50447227191413235</v>
      </c>
      <c r="DA252" s="11">
        <v>30</v>
      </c>
      <c r="DB252" s="12">
        <f t="shared" si="4031"/>
        <v>0.10638297872340426</v>
      </c>
      <c r="DC252" s="13"/>
      <c r="DD252" s="13"/>
      <c r="DE252" s="25"/>
      <c r="DF252" s="37"/>
      <c r="DG252" s="10"/>
      <c r="DH252" s="11"/>
      <c r="DI252" s="61">
        <f t="shared" si="4099"/>
        <v>575</v>
      </c>
      <c r="DJ252" s="61">
        <f t="shared" si="4100"/>
        <v>45</v>
      </c>
      <c r="DK252" s="11">
        <v>277</v>
      </c>
      <c r="DL252" s="12">
        <f t="shared" si="4032"/>
        <v>0.53217391304347827</v>
      </c>
      <c r="DM252" s="11">
        <v>29</v>
      </c>
      <c r="DN252" s="12">
        <f t="shared" si="4033"/>
        <v>9.4771241830065356E-2</v>
      </c>
      <c r="DO252" s="13"/>
      <c r="DP252" s="13"/>
      <c r="DQ252" s="25"/>
      <c r="DR252" s="37"/>
      <c r="DS252" s="10"/>
      <c r="DT252" s="11"/>
      <c r="DU252" s="61">
        <f t="shared" si="4101"/>
        <v>123</v>
      </c>
      <c r="DV252" s="61">
        <f t="shared" si="4102"/>
        <v>11</v>
      </c>
      <c r="DW252" s="11">
        <v>44</v>
      </c>
      <c r="DX252" s="12">
        <f t="shared" si="4034"/>
        <v>0.4065040650406504</v>
      </c>
      <c r="DY252" s="11">
        <v>6</v>
      </c>
      <c r="DZ252" s="12">
        <f t="shared" si="4035"/>
        <v>0.12</v>
      </c>
      <c r="EA252" s="13"/>
      <c r="EB252" s="13"/>
      <c r="EC252" s="25"/>
      <c r="ED252" s="37"/>
      <c r="EE252" s="10"/>
      <c r="EF252" s="11"/>
      <c r="EG252" s="61">
        <f t="shared" si="4103"/>
        <v>583</v>
      </c>
      <c r="EH252" s="61">
        <f t="shared" si="4104"/>
        <v>45</v>
      </c>
      <c r="EI252" s="11">
        <v>267</v>
      </c>
      <c r="EJ252" s="12">
        <f t="shared" si="4036"/>
        <v>0.53344768439108059</v>
      </c>
      <c r="EK252" s="11">
        <v>44</v>
      </c>
      <c r="EL252" s="12">
        <f t="shared" si="4037"/>
        <v>0.14147909967845659</v>
      </c>
      <c r="EM252" s="13"/>
      <c r="EN252" s="13"/>
      <c r="EO252" s="25"/>
      <c r="EP252" s="37"/>
      <c r="EQ252" s="10"/>
      <c r="ER252" s="11"/>
      <c r="ES252" s="61">
        <f t="shared" si="4105"/>
        <v>570</v>
      </c>
      <c r="ET252" s="61">
        <f t="shared" si="4106"/>
        <v>44</v>
      </c>
      <c r="EU252" s="11">
        <v>266</v>
      </c>
      <c r="EV252" s="12">
        <f t="shared" si="4038"/>
        <v>0.49122807017543857</v>
      </c>
      <c r="EW252" s="11">
        <v>14</v>
      </c>
      <c r="EX252" s="12">
        <f t="shared" si="4039"/>
        <v>0.05</v>
      </c>
      <c r="EY252" s="13"/>
      <c r="EZ252" s="13"/>
      <c r="FA252" s="25"/>
      <c r="FB252" s="37"/>
      <c r="FC252" s="10"/>
      <c r="FD252" s="11"/>
      <c r="FE252" s="61">
        <f t="shared" si="4107"/>
        <v>559</v>
      </c>
      <c r="FF252" s="61">
        <f t="shared" si="4108"/>
        <v>44</v>
      </c>
      <c r="FG252" s="11">
        <v>284</v>
      </c>
      <c r="FH252" s="12">
        <f t="shared" si="4040"/>
        <v>0.54203935599284436</v>
      </c>
      <c r="FI252" s="11">
        <v>19</v>
      </c>
      <c r="FJ252" s="12">
        <f t="shared" si="4041"/>
        <v>6.2706270627062702E-2</v>
      </c>
      <c r="FK252" s="13"/>
      <c r="FL252" s="13"/>
      <c r="FM252" s="25"/>
      <c r="FN252" s="37"/>
      <c r="FO252" s="10">
        <v>1</v>
      </c>
      <c r="FP252" s="11"/>
      <c r="FQ252" s="61">
        <f t="shared" si="4109"/>
        <v>567</v>
      </c>
      <c r="FR252" s="61">
        <f t="shared" si="4110"/>
        <v>48</v>
      </c>
      <c r="FS252" s="11">
        <v>285</v>
      </c>
      <c r="FT252" s="12">
        <f t="shared" si="4042"/>
        <v>0.53615520282186946</v>
      </c>
      <c r="FU252" s="11">
        <v>19</v>
      </c>
      <c r="FV252" s="12">
        <f t="shared" si="4043"/>
        <v>6.25E-2</v>
      </c>
      <c r="FW252" s="13"/>
      <c r="FX252" s="13"/>
      <c r="FY252" s="25"/>
      <c r="FZ252" s="37"/>
      <c r="GA252" s="10"/>
      <c r="GB252" s="11"/>
      <c r="GC252" s="61">
        <f t="shared" si="4111"/>
        <v>573</v>
      </c>
      <c r="GD252" s="61">
        <f t="shared" si="4112"/>
        <v>48</v>
      </c>
      <c r="GE252" s="11">
        <v>305</v>
      </c>
      <c r="GF252" s="12">
        <f t="shared" si="4044"/>
        <v>0.54799301919720766</v>
      </c>
      <c r="GG252" s="11">
        <v>9</v>
      </c>
      <c r="GH252" s="12">
        <f t="shared" si="4045"/>
        <v>2.8662420382165606E-2</v>
      </c>
      <c r="GI252" s="13"/>
      <c r="GJ252" s="13"/>
      <c r="GK252" s="25"/>
      <c r="GL252" s="37"/>
      <c r="GM252" s="10"/>
      <c r="GN252" s="11"/>
      <c r="GO252" s="61">
        <f t="shared" si="4113"/>
        <v>588</v>
      </c>
      <c r="GP252" s="61">
        <f t="shared" si="4114"/>
        <v>49</v>
      </c>
      <c r="GQ252" s="11">
        <v>283</v>
      </c>
      <c r="GR252" s="12">
        <f t="shared" si="4046"/>
        <v>0.50340136054421769</v>
      </c>
      <c r="GS252" s="11">
        <v>13</v>
      </c>
      <c r="GT252" s="12">
        <f t="shared" si="4047"/>
        <v>4.3918918918918921E-2</v>
      </c>
      <c r="GU252" s="13"/>
      <c r="GV252" s="13"/>
      <c r="GW252" s="25"/>
      <c r="GX252" s="37"/>
      <c r="GY252" s="10"/>
      <c r="GZ252" s="11"/>
      <c r="HA252" s="61">
        <f t="shared" si="4115"/>
        <v>79</v>
      </c>
      <c r="HB252" s="61">
        <f t="shared" si="4116"/>
        <v>8</v>
      </c>
      <c r="HC252" s="11">
        <v>39</v>
      </c>
      <c r="HD252" s="12">
        <f t="shared" si="4048"/>
        <v>0.55696202531645567</v>
      </c>
      <c r="HE252" s="11">
        <v>5</v>
      </c>
      <c r="HF252" s="12">
        <f t="shared" si="4049"/>
        <v>0.11363636363636363</v>
      </c>
      <c r="HG252" s="13"/>
      <c r="HH252" s="13"/>
      <c r="HI252" s="25"/>
      <c r="HJ252" s="37"/>
      <c r="HK252" s="10"/>
      <c r="HL252" s="11"/>
      <c r="HM252" s="61">
        <f t="shared" si="4117"/>
        <v>591</v>
      </c>
      <c r="HN252" s="61">
        <f t="shared" si="4118"/>
        <v>50</v>
      </c>
      <c r="HO252" s="11">
        <v>297</v>
      </c>
      <c r="HP252" s="12">
        <f t="shared" si="4050"/>
        <v>0.53130287648054142</v>
      </c>
      <c r="HQ252" s="11">
        <v>17</v>
      </c>
      <c r="HR252" s="12">
        <f t="shared" si="4051"/>
        <v>5.4140127388535034E-2</v>
      </c>
      <c r="HS252" s="13"/>
      <c r="HT252" s="13"/>
      <c r="HU252" s="25"/>
      <c r="HV252" s="37"/>
      <c r="HW252" s="10"/>
      <c r="HX252" s="11"/>
      <c r="HY252" s="61">
        <f t="shared" si="4119"/>
        <v>585</v>
      </c>
      <c r="HZ252" s="61">
        <f t="shared" si="4120"/>
        <v>49</v>
      </c>
      <c r="IA252" s="11">
        <v>266</v>
      </c>
      <c r="IB252" s="12">
        <f t="shared" si="4052"/>
        <v>0.49401709401709404</v>
      </c>
      <c r="IC252" s="11">
        <v>23</v>
      </c>
      <c r="ID252" s="12">
        <f t="shared" si="4053"/>
        <v>7.9584775086505188E-2</v>
      </c>
      <c r="IE252" s="13"/>
      <c r="IF252" s="13"/>
      <c r="IG252" s="25"/>
      <c r="IH252" s="37"/>
      <c r="II252" s="10"/>
      <c r="IJ252" s="11"/>
      <c r="IK252" s="61">
        <f t="shared" si="4121"/>
        <v>583</v>
      </c>
      <c r="IL252" s="61">
        <f t="shared" si="4122"/>
        <v>48</v>
      </c>
      <c r="IM252" s="11">
        <v>268</v>
      </c>
      <c r="IN252" s="12">
        <f t="shared" si="4054"/>
        <v>0.49056603773584906</v>
      </c>
      <c r="IO252" s="11">
        <v>18</v>
      </c>
      <c r="IP252" s="12">
        <f t="shared" si="4055"/>
        <v>6.2937062937062943E-2</v>
      </c>
      <c r="IQ252" s="13"/>
      <c r="IR252" s="13"/>
      <c r="IS252" s="25"/>
      <c r="IT252" s="37"/>
      <c r="IU252" s="10"/>
      <c r="IV252" s="11"/>
      <c r="IW252" s="61">
        <f t="shared" si="4123"/>
        <v>0</v>
      </c>
      <c r="IX252" s="61">
        <f t="shared" si="4124"/>
        <v>0</v>
      </c>
      <c r="IY252" s="11"/>
      <c r="IZ252" s="12" t="e">
        <f t="shared" si="4056"/>
        <v>#DIV/0!</v>
      </c>
      <c r="JA252" s="11"/>
      <c r="JB252" s="12" t="e">
        <f t="shared" si="4057"/>
        <v>#DIV/0!</v>
      </c>
      <c r="JC252" s="13"/>
      <c r="JD252" s="13"/>
      <c r="JE252" s="25"/>
      <c r="JF252" s="37"/>
      <c r="JG252" s="10">
        <f t="shared" si="4058"/>
        <v>3</v>
      </c>
      <c r="JH252" s="14">
        <f t="shared" si="4059"/>
        <v>0</v>
      </c>
      <c r="JI252" s="373">
        <f t="shared" si="4060"/>
        <v>10631</v>
      </c>
      <c r="JJ252" s="11">
        <f t="shared" si="3981"/>
        <v>881</v>
      </c>
      <c r="JK252" s="11">
        <f t="shared" si="4061"/>
        <v>5428</v>
      </c>
      <c r="JL252" s="79">
        <f t="shared" si="4062"/>
        <v>0.51058225942996893</v>
      </c>
      <c r="JM252" s="15">
        <f t="shared" si="4063"/>
        <v>395</v>
      </c>
      <c r="JN252" s="12">
        <f t="shared" si="4064"/>
        <v>7.2770817980840091E-2</v>
      </c>
      <c r="JO252" s="16">
        <v>66.599999999999994</v>
      </c>
      <c r="JP252" s="17">
        <v>5157</v>
      </c>
      <c r="JQ252" s="16">
        <f t="shared" si="3380"/>
        <v>95.007369196757551</v>
      </c>
      <c r="JR252" s="16">
        <v>230</v>
      </c>
      <c r="JS252" s="369">
        <f t="shared" si="3155"/>
        <v>0.58227848101265822</v>
      </c>
      <c r="JT252" s="23"/>
      <c r="JU252" s="399"/>
      <c r="JV252" s="404">
        <f t="shared" si="4066"/>
        <v>0.49576271186440679</v>
      </c>
      <c r="JW252" s="401">
        <f t="shared" si="4067"/>
        <v>0.51801418439716307</v>
      </c>
      <c r="JX252" s="406">
        <f t="shared" si="4068"/>
        <v>0.51794727986539535</v>
      </c>
      <c r="JY252" s="743"/>
      <c r="JZ252" s="690"/>
      <c r="KA252" s="746"/>
      <c r="KB252" s="718">
        <f t="shared" ref="KB252" si="4134">SUM(E245,Q245,AC245,AO245,BA245,BM245,BY245)</f>
        <v>3555</v>
      </c>
      <c r="KC252" s="714"/>
      <c r="KD252" s="714">
        <f t="shared" ref="KD252" si="4135">SUM(CK245,CW245,DI245,DU245,EG245,ES245,FE245)</f>
        <v>3530</v>
      </c>
      <c r="KE252" s="714"/>
      <c r="KF252" s="714">
        <f t="shared" ref="KF252" si="4136">SUM(FQ245,GC245,GO245,HA245,HM245,HY245,IK245)</f>
        <v>3575</v>
      </c>
      <c r="KG252" s="759"/>
      <c r="KH252" s="761" t="s">
        <v>65</v>
      </c>
      <c r="KI252" s="67">
        <f t="shared" si="4075"/>
        <v>2</v>
      </c>
      <c r="KJ252" s="430">
        <f t="shared" ref="KJ252" si="4137">KI252/KB252</f>
        <v>5.6258790436005627E-4</v>
      </c>
      <c r="KK252" s="67">
        <f t="shared" si="4077"/>
        <v>0</v>
      </c>
      <c r="KL252" s="425">
        <f t="shared" ref="KL252" si="4138">KK252/KD252</f>
        <v>0</v>
      </c>
      <c r="KM252" s="67">
        <f t="shared" si="4079"/>
        <v>1</v>
      </c>
      <c r="KN252" s="425">
        <f>KM252/KF252</f>
        <v>2.7972027972027972E-4</v>
      </c>
    </row>
    <row r="253" spans="1:300" ht="19.5" thickBot="1" x14ac:dyDescent="0.3">
      <c r="A253" s="734"/>
      <c r="B253" s="436">
        <f t="shared" si="4080"/>
        <v>45790</v>
      </c>
      <c r="C253" s="10"/>
      <c r="D253" s="11"/>
      <c r="E253" s="61">
        <f t="shared" si="4081"/>
        <v>579</v>
      </c>
      <c r="F253" s="61">
        <f t="shared" si="4082"/>
        <v>49</v>
      </c>
      <c r="G253" s="11">
        <v>291</v>
      </c>
      <c r="H253" s="12">
        <f t="shared" si="4014"/>
        <v>0.53713298791018993</v>
      </c>
      <c r="I253" s="11">
        <v>20</v>
      </c>
      <c r="J253" s="12">
        <f t="shared" si="4015"/>
        <v>6.4308681672025719E-2</v>
      </c>
      <c r="K253" s="13"/>
      <c r="L253" s="11"/>
      <c r="M253" s="25"/>
      <c r="N253" s="37"/>
      <c r="O253" s="10"/>
      <c r="P253" s="11"/>
      <c r="Q253" s="61">
        <f t="shared" si="4083"/>
        <v>579</v>
      </c>
      <c r="R253" s="61">
        <f t="shared" si="4084"/>
        <v>50</v>
      </c>
      <c r="S253" s="11">
        <v>296</v>
      </c>
      <c r="T253" s="12">
        <f t="shared" si="4016"/>
        <v>0.53195164075993095</v>
      </c>
      <c r="U253" s="11">
        <v>12</v>
      </c>
      <c r="V253" s="12">
        <f t="shared" si="4017"/>
        <v>3.896103896103896E-2</v>
      </c>
      <c r="W253" s="13"/>
      <c r="X253" s="11"/>
      <c r="Y253" s="25"/>
      <c r="Z253" s="37"/>
      <c r="AA253" s="10"/>
      <c r="AB253" s="11"/>
      <c r="AC253" s="61">
        <f t="shared" si="4085"/>
        <v>576</v>
      </c>
      <c r="AD253" s="61">
        <f t="shared" si="4086"/>
        <v>50</v>
      </c>
      <c r="AE253" s="11">
        <v>299</v>
      </c>
      <c r="AF253" s="12">
        <f t="shared" si="4018"/>
        <v>0.56770833333333337</v>
      </c>
      <c r="AG253" s="11">
        <v>28</v>
      </c>
      <c r="AH253" s="12">
        <f t="shared" si="4019"/>
        <v>8.5626911314984705E-2</v>
      </c>
      <c r="AI253" s="13"/>
      <c r="AJ253" s="11"/>
      <c r="AK253" s="25"/>
      <c r="AL253" s="37"/>
      <c r="AM253" s="10"/>
      <c r="AN253" s="11"/>
      <c r="AO253" s="61">
        <f t="shared" si="4087"/>
        <v>74</v>
      </c>
      <c r="AP253" s="61">
        <f t="shared" si="4088"/>
        <v>8</v>
      </c>
      <c r="AQ253" s="11">
        <v>37</v>
      </c>
      <c r="AR253" s="12">
        <f t="shared" si="4020"/>
        <v>0.55405405405405406</v>
      </c>
      <c r="AS253" s="11">
        <v>4</v>
      </c>
      <c r="AT253" s="12">
        <f t="shared" si="4021"/>
        <v>9.7560975609756101E-2</v>
      </c>
      <c r="AU253" s="13"/>
      <c r="AV253" s="11"/>
      <c r="AW253" s="25"/>
      <c r="AX253" s="37"/>
      <c r="AY253" s="10"/>
      <c r="AZ253" s="11"/>
      <c r="BA253" s="61">
        <f t="shared" si="4089"/>
        <v>575</v>
      </c>
      <c r="BB253" s="61">
        <f t="shared" si="4090"/>
        <v>50</v>
      </c>
      <c r="BC253" s="11">
        <v>296</v>
      </c>
      <c r="BD253" s="12">
        <f t="shared" si="4022"/>
        <v>0.55826086956521737</v>
      </c>
      <c r="BE253" s="11">
        <v>25</v>
      </c>
      <c r="BF253" s="12">
        <f t="shared" si="4023"/>
        <v>7.7881619937694699E-2</v>
      </c>
      <c r="BG253" s="13"/>
      <c r="BH253" s="11"/>
      <c r="BI253" s="25"/>
      <c r="BJ253" s="37"/>
      <c r="BK253" s="10"/>
      <c r="BL253" s="11"/>
      <c r="BM253" s="61">
        <f t="shared" si="4091"/>
        <v>578</v>
      </c>
      <c r="BN253" s="61">
        <f t="shared" si="4092"/>
        <v>49</v>
      </c>
      <c r="BO253" s="11">
        <v>288</v>
      </c>
      <c r="BP253" s="12">
        <f t="shared" si="4024"/>
        <v>0.52595155709342556</v>
      </c>
      <c r="BQ253" s="11">
        <v>16</v>
      </c>
      <c r="BR253" s="12">
        <f t="shared" si="4025"/>
        <v>5.2631578947368418E-2</v>
      </c>
      <c r="BS253" s="13"/>
      <c r="BT253" s="11"/>
      <c r="BU253" s="25"/>
      <c r="BV253" s="37"/>
      <c r="BW253" s="10"/>
      <c r="BX253" s="11"/>
      <c r="BY253" s="61">
        <f t="shared" si="4093"/>
        <v>579</v>
      </c>
      <c r="BZ253" s="61">
        <f t="shared" si="4094"/>
        <v>49</v>
      </c>
      <c r="CA253" s="11">
        <v>285</v>
      </c>
      <c r="CB253" s="12">
        <f t="shared" si="4026"/>
        <v>0.54231433506044902</v>
      </c>
      <c r="CC253" s="11">
        <v>29</v>
      </c>
      <c r="CD253" s="12">
        <f t="shared" si="4027"/>
        <v>9.2356687898089165E-2</v>
      </c>
      <c r="CE253" s="13"/>
      <c r="CF253" s="11"/>
      <c r="CG253" s="25"/>
      <c r="CH253" s="37"/>
      <c r="CI253" s="10">
        <v>1</v>
      </c>
      <c r="CJ253" s="11"/>
      <c r="CK253" s="61">
        <f t="shared" si="4095"/>
        <v>555</v>
      </c>
      <c r="CL253" s="61">
        <f t="shared" si="4096"/>
        <v>43</v>
      </c>
      <c r="CM253" s="11">
        <v>283</v>
      </c>
      <c r="CN253" s="12">
        <f t="shared" si="4028"/>
        <v>0.54234234234234235</v>
      </c>
      <c r="CO253" s="11">
        <v>18</v>
      </c>
      <c r="CP253" s="12">
        <f t="shared" si="4029"/>
        <v>5.9800664451827246E-2</v>
      </c>
      <c r="CQ253" s="13"/>
      <c r="CR253" s="11"/>
      <c r="CS253" s="25"/>
      <c r="CT253" s="37"/>
      <c r="CU253" s="10">
        <v>1</v>
      </c>
      <c r="CV253" s="11"/>
      <c r="CW253" s="61">
        <f t="shared" si="4097"/>
        <v>558</v>
      </c>
      <c r="CX253" s="61">
        <f t="shared" si="4098"/>
        <v>44</v>
      </c>
      <c r="CY253" s="11">
        <v>265</v>
      </c>
      <c r="CZ253" s="12">
        <f t="shared" si="4030"/>
        <v>0.51254480286738346</v>
      </c>
      <c r="DA253" s="11">
        <v>21</v>
      </c>
      <c r="DB253" s="12">
        <f t="shared" si="4031"/>
        <v>7.3426573426573424E-2</v>
      </c>
      <c r="DC253" s="13"/>
      <c r="DD253" s="11"/>
      <c r="DE253" s="25"/>
      <c r="DF253" s="37"/>
      <c r="DG253" s="10"/>
      <c r="DH253" s="11"/>
      <c r="DI253" s="61">
        <f t="shared" si="4099"/>
        <v>575</v>
      </c>
      <c r="DJ253" s="61">
        <f t="shared" si="4100"/>
        <v>45</v>
      </c>
      <c r="DK253" s="11">
        <v>270</v>
      </c>
      <c r="DL253" s="12">
        <f t="shared" si="4032"/>
        <v>0.52521739130434786</v>
      </c>
      <c r="DM253" s="11">
        <v>32</v>
      </c>
      <c r="DN253" s="12">
        <f t="shared" si="4033"/>
        <v>0.10596026490066225</v>
      </c>
      <c r="DO253" s="13"/>
      <c r="DP253" s="11"/>
      <c r="DQ253" s="25"/>
      <c r="DR253" s="37"/>
      <c r="DS253" s="10"/>
      <c r="DT253" s="11"/>
      <c r="DU253" s="61">
        <f t="shared" si="4101"/>
        <v>123</v>
      </c>
      <c r="DV253" s="61">
        <f t="shared" si="4102"/>
        <v>11</v>
      </c>
      <c r="DW253" s="11">
        <v>38</v>
      </c>
      <c r="DX253" s="12">
        <f t="shared" si="4034"/>
        <v>0.35772357723577236</v>
      </c>
      <c r="DY253" s="11">
        <v>6</v>
      </c>
      <c r="DZ253" s="12">
        <f t="shared" si="4035"/>
        <v>0.13636363636363635</v>
      </c>
      <c r="EA253" s="13"/>
      <c r="EB253" s="11"/>
      <c r="EC253" s="25"/>
      <c r="ED253" s="37"/>
      <c r="EE253" s="10"/>
      <c r="EF253" s="11"/>
      <c r="EG253" s="61">
        <f t="shared" si="4103"/>
        <v>583</v>
      </c>
      <c r="EH253" s="61">
        <f t="shared" si="4104"/>
        <v>45</v>
      </c>
      <c r="EI253" s="11">
        <v>273</v>
      </c>
      <c r="EJ253" s="12">
        <f t="shared" si="4036"/>
        <v>0.51457975986277871</v>
      </c>
      <c r="EK253" s="11">
        <v>27</v>
      </c>
      <c r="EL253" s="12">
        <f t="shared" si="4037"/>
        <v>0.09</v>
      </c>
      <c r="EM253" s="13"/>
      <c r="EN253" s="11"/>
      <c r="EO253" s="25"/>
      <c r="EP253" s="37"/>
      <c r="EQ253" s="10"/>
      <c r="ER253" s="11"/>
      <c r="ES253" s="61">
        <f t="shared" si="4105"/>
        <v>570</v>
      </c>
      <c r="ET253" s="61">
        <f t="shared" si="4106"/>
        <v>44</v>
      </c>
      <c r="EU253" s="11">
        <v>294</v>
      </c>
      <c r="EV253" s="12">
        <f t="shared" si="4038"/>
        <v>0.54210526315789476</v>
      </c>
      <c r="EW253" s="11">
        <v>15</v>
      </c>
      <c r="EX253" s="12">
        <f t="shared" si="4039"/>
        <v>4.8543689320388349E-2</v>
      </c>
      <c r="EY253" s="13"/>
      <c r="EZ253" s="11"/>
      <c r="FA253" s="25"/>
      <c r="FB253" s="37"/>
      <c r="FC253" s="10"/>
      <c r="FD253" s="11"/>
      <c r="FE253" s="61">
        <f t="shared" si="4107"/>
        <v>559</v>
      </c>
      <c r="FF253" s="61">
        <f t="shared" si="4108"/>
        <v>44</v>
      </c>
      <c r="FG253" s="11">
        <v>260</v>
      </c>
      <c r="FH253" s="12">
        <f t="shared" si="4040"/>
        <v>0.49552772808586765</v>
      </c>
      <c r="FI253" s="11">
        <v>17</v>
      </c>
      <c r="FJ253" s="12">
        <f t="shared" si="4041"/>
        <v>6.1371841155234655E-2</v>
      </c>
      <c r="FK253" s="13"/>
      <c r="FL253" s="11"/>
      <c r="FM253" s="25"/>
      <c r="FN253" s="37"/>
      <c r="FO253" s="10"/>
      <c r="FP253" s="11"/>
      <c r="FQ253" s="61">
        <f t="shared" si="4109"/>
        <v>567</v>
      </c>
      <c r="FR253" s="61">
        <f t="shared" si="4110"/>
        <v>48</v>
      </c>
      <c r="FS253" s="11">
        <v>287</v>
      </c>
      <c r="FT253" s="12">
        <f t="shared" si="4042"/>
        <v>0.55202821869488539</v>
      </c>
      <c r="FU253" s="11">
        <v>26</v>
      </c>
      <c r="FV253" s="12">
        <f t="shared" si="4043"/>
        <v>8.3067092651757185E-2</v>
      </c>
      <c r="FW253" s="13"/>
      <c r="FX253" s="11"/>
      <c r="FY253" s="25"/>
      <c r="FZ253" s="37"/>
      <c r="GA253" s="10"/>
      <c r="GB253" s="11"/>
      <c r="GC253" s="61">
        <f t="shared" si="4111"/>
        <v>573</v>
      </c>
      <c r="GD253" s="61">
        <f t="shared" si="4112"/>
        <v>48</v>
      </c>
      <c r="GE253" s="11">
        <v>312</v>
      </c>
      <c r="GF253" s="12">
        <f t="shared" si="4044"/>
        <v>0.58813263525305415</v>
      </c>
      <c r="GG253" s="11">
        <v>25</v>
      </c>
      <c r="GH253" s="12">
        <f t="shared" si="4045"/>
        <v>7.418397626112759E-2</v>
      </c>
      <c r="GI253" s="13"/>
      <c r="GJ253" s="11"/>
      <c r="GK253" s="25"/>
      <c r="GL253" s="37"/>
      <c r="GM253" s="10"/>
      <c r="GN253" s="11"/>
      <c r="GO253" s="61">
        <f t="shared" si="4113"/>
        <v>588</v>
      </c>
      <c r="GP253" s="61">
        <f t="shared" si="4114"/>
        <v>49</v>
      </c>
      <c r="GQ253" s="11">
        <v>285</v>
      </c>
      <c r="GR253" s="12">
        <f t="shared" si="4046"/>
        <v>0.52380952380952384</v>
      </c>
      <c r="GS253" s="11">
        <v>23</v>
      </c>
      <c r="GT253" s="12">
        <f t="shared" si="4047"/>
        <v>7.4675324675324672E-2</v>
      </c>
      <c r="GU253" s="13"/>
      <c r="GV253" s="11"/>
      <c r="GW253" s="25"/>
      <c r="GX253" s="37"/>
      <c r="GY253" s="10"/>
      <c r="GZ253" s="11"/>
      <c r="HA253" s="61">
        <f t="shared" si="4115"/>
        <v>79</v>
      </c>
      <c r="HB253" s="61">
        <f t="shared" si="4116"/>
        <v>8</v>
      </c>
      <c r="HC253" s="11">
        <v>28</v>
      </c>
      <c r="HD253" s="12">
        <f t="shared" si="4048"/>
        <v>0.46835443037974683</v>
      </c>
      <c r="HE253" s="11">
        <v>9</v>
      </c>
      <c r="HF253" s="12">
        <f t="shared" si="4049"/>
        <v>0.24324324324324326</v>
      </c>
      <c r="HG253" s="13"/>
      <c r="HH253" s="11"/>
      <c r="HI253" s="25"/>
      <c r="HJ253" s="37"/>
      <c r="HK253" s="10"/>
      <c r="HL253" s="11"/>
      <c r="HM253" s="61">
        <f t="shared" si="4117"/>
        <v>591</v>
      </c>
      <c r="HN253" s="61">
        <f t="shared" si="4118"/>
        <v>50</v>
      </c>
      <c r="HO253" s="11">
        <v>287</v>
      </c>
      <c r="HP253" s="12">
        <f t="shared" si="4050"/>
        <v>0.51776649746192893</v>
      </c>
      <c r="HQ253" s="11">
        <v>19</v>
      </c>
      <c r="HR253" s="12">
        <f t="shared" si="4051"/>
        <v>6.2091503267973858E-2</v>
      </c>
      <c r="HS253" s="13"/>
      <c r="HT253" s="11"/>
      <c r="HU253" s="25"/>
      <c r="HV253" s="37"/>
      <c r="HW253" s="10"/>
      <c r="HX253" s="11"/>
      <c r="HY253" s="61">
        <f t="shared" si="4119"/>
        <v>585</v>
      </c>
      <c r="HZ253" s="61">
        <f t="shared" si="4120"/>
        <v>49</v>
      </c>
      <c r="IA253" s="11">
        <v>282</v>
      </c>
      <c r="IB253" s="12">
        <f t="shared" si="4052"/>
        <v>0.5213675213675214</v>
      </c>
      <c r="IC253" s="11">
        <v>23</v>
      </c>
      <c r="ID253" s="12">
        <f t="shared" si="4053"/>
        <v>7.5409836065573776E-2</v>
      </c>
      <c r="IE253" s="13"/>
      <c r="IF253" s="11"/>
      <c r="IG253" s="25"/>
      <c r="IH253" s="37"/>
      <c r="II253" s="10"/>
      <c r="IJ253" s="11"/>
      <c r="IK253" s="61">
        <f t="shared" si="4121"/>
        <v>583</v>
      </c>
      <c r="IL253" s="61">
        <f t="shared" si="4122"/>
        <v>48</v>
      </c>
      <c r="IM253" s="11">
        <v>288</v>
      </c>
      <c r="IN253" s="12">
        <f t="shared" si="4054"/>
        <v>0.53516295025728988</v>
      </c>
      <c r="IO253" s="11">
        <v>24</v>
      </c>
      <c r="IP253" s="12">
        <f t="shared" si="4055"/>
        <v>7.6923076923076927E-2</v>
      </c>
      <c r="IQ253" s="13"/>
      <c r="IR253" s="11"/>
      <c r="IS253" s="25"/>
      <c r="IT253" s="37"/>
      <c r="IU253" s="10"/>
      <c r="IV253" s="11"/>
      <c r="IW253" s="61">
        <f t="shared" si="4123"/>
        <v>0</v>
      </c>
      <c r="IX253" s="61">
        <f t="shared" si="4124"/>
        <v>0</v>
      </c>
      <c r="IY253" s="11"/>
      <c r="IZ253" s="12" t="e">
        <f t="shared" si="4056"/>
        <v>#DIV/0!</v>
      </c>
      <c r="JA253" s="11"/>
      <c r="JB253" s="12" t="e">
        <f t="shared" si="4057"/>
        <v>#DIV/0!</v>
      </c>
      <c r="JC253" s="13"/>
      <c r="JD253" s="11"/>
      <c r="JE253" s="25"/>
      <c r="JF253" s="37"/>
      <c r="JG253" s="10">
        <f t="shared" si="4058"/>
        <v>2</v>
      </c>
      <c r="JH253" s="14">
        <f t="shared" si="4059"/>
        <v>0</v>
      </c>
      <c r="JI253" s="373">
        <f t="shared" si="4060"/>
        <v>10629</v>
      </c>
      <c r="JJ253" s="11">
        <f t="shared" si="3981"/>
        <v>881</v>
      </c>
      <c r="JK253" s="11">
        <f t="shared" si="4061"/>
        <v>5663</v>
      </c>
      <c r="JL253" s="79">
        <f t="shared" si="4062"/>
        <v>0.53278765641170378</v>
      </c>
      <c r="JM253" s="15">
        <f t="shared" si="4063"/>
        <v>419</v>
      </c>
      <c r="JN253" s="12">
        <f t="shared" si="4064"/>
        <v>7.3989051739360767E-2</v>
      </c>
      <c r="JO253" s="16">
        <v>67.3</v>
      </c>
      <c r="JP253" s="17">
        <v>5403</v>
      </c>
      <c r="JQ253" s="16">
        <f t="shared" si="3380"/>
        <v>95.408793925481191</v>
      </c>
      <c r="JR253" s="16">
        <v>301</v>
      </c>
      <c r="JS253" s="369">
        <f t="shared" si="3155"/>
        <v>0.7183770883054893</v>
      </c>
      <c r="JT253" s="23"/>
      <c r="JU253" s="399"/>
      <c r="JV253" s="404">
        <f t="shared" si="4066"/>
        <v>0.54406779661016946</v>
      </c>
      <c r="JW253" s="401">
        <f t="shared" si="4067"/>
        <v>0.51632131705932449</v>
      </c>
      <c r="JX253" s="406">
        <f t="shared" si="4068"/>
        <v>0.5378575434660684</v>
      </c>
      <c r="JY253" s="743"/>
      <c r="JZ253" s="690"/>
      <c r="KA253" s="746"/>
      <c r="KB253" s="719"/>
      <c r="KC253" s="716"/>
      <c r="KD253" s="716"/>
      <c r="KE253" s="716"/>
      <c r="KF253" s="716"/>
      <c r="KG253" s="760"/>
      <c r="KH253" s="758"/>
      <c r="KI253" s="67">
        <f t="shared" si="4075"/>
        <v>0</v>
      </c>
      <c r="KJ253" s="430">
        <f t="shared" ref="KJ253" si="4139">KI253/KB252</f>
        <v>0</v>
      </c>
      <c r="KK253" s="67">
        <f t="shared" si="4077"/>
        <v>2</v>
      </c>
      <c r="KL253" s="425">
        <f t="shared" ref="KL253" si="4140">KK253/KD252</f>
        <v>5.6657223796033991E-4</v>
      </c>
      <c r="KM253" s="67">
        <f t="shared" si="4079"/>
        <v>0</v>
      </c>
      <c r="KN253" s="425">
        <f>KM253/KF252</f>
        <v>0</v>
      </c>
    </row>
    <row r="254" spans="1:300" ht="20.25" thickTop="1" thickBot="1" x14ac:dyDescent="0.3">
      <c r="A254" s="734"/>
      <c r="B254" s="436">
        <f t="shared" si="4080"/>
        <v>45791</v>
      </c>
      <c r="C254" s="10"/>
      <c r="D254" s="11"/>
      <c r="E254" s="61">
        <f t="shared" si="4081"/>
        <v>579</v>
      </c>
      <c r="F254" s="61">
        <f t="shared" si="4082"/>
        <v>49</v>
      </c>
      <c r="G254" s="11">
        <v>274</v>
      </c>
      <c r="H254" s="12">
        <f t="shared" si="4014"/>
        <v>0.50777202072538863</v>
      </c>
      <c r="I254" s="11">
        <v>20</v>
      </c>
      <c r="J254" s="12">
        <f t="shared" si="4015"/>
        <v>6.8027210884353748E-2</v>
      </c>
      <c r="K254" s="13"/>
      <c r="L254" s="11"/>
      <c r="M254" s="38"/>
      <c r="N254" s="39"/>
      <c r="O254" s="10"/>
      <c r="P254" s="11"/>
      <c r="Q254" s="61">
        <f t="shared" si="4083"/>
        <v>579</v>
      </c>
      <c r="R254" s="61">
        <f t="shared" si="4084"/>
        <v>50</v>
      </c>
      <c r="S254" s="11">
        <v>283</v>
      </c>
      <c r="T254" s="12">
        <f t="shared" si="4016"/>
        <v>0.52677029360967187</v>
      </c>
      <c r="U254" s="11">
        <v>22</v>
      </c>
      <c r="V254" s="12">
        <f t="shared" si="4017"/>
        <v>7.2131147540983612E-2</v>
      </c>
      <c r="W254" s="13"/>
      <c r="X254" s="11"/>
      <c r="Y254" s="38"/>
      <c r="Z254" s="39"/>
      <c r="AA254" s="10">
        <v>1</v>
      </c>
      <c r="AB254" s="11"/>
      <c r="AC254" s="61">
        <f t="shared" si="4085"/>
        <v>575</v>
      </c>
      <c r="AD254" s="61">
        <f t="shared" si="4086"/>
        <v>50</v>
      </c>
      <c r="AE254" s="11">
        <v>285</v>
      </c>
      <c r="AF254" s="12">
        <f t="shared" si="4018"/>
        <v>0.53913043478260869</v>
      </c>
      <c r="AG254" s="11">
        <v>25</v>
      </c>
      <c r="AH254" s="12">
        <f t="shared" si="4019"/>
        <v>8.0645161290322578E-2</v>
      </c>
      <c r="AI254" s="13"/>
      <c r="AJ254" s="11"/>
      <c r="AK254" s="38"/>
      <c r="AL254" s="39"/>
      <c r="AM254" s="10"/>
      <c r="AN254" s="11"/>
      <c r="AO254" s="61">
        <f t="shared" si="4087"/>
        <v>74</v>
      </c>
      <c r="AP254" s="61">
        <f t="shared" si="4088"/>
        <v>8</v>
      </c>
      <c r="AQ254" s="11">
        <v>24</v>
      </c>
      <c r="AR254" s="12">
        <f t="shared" si="4020"/>
        <v>0.3783783783783784</v>
      </c>
      <c r="AS254" s="11">
        <v>4</v>
      </c>
      <c r="AT254" s="12">
        <f t="shared" si="4021"/>
        <v>0.14285714285714285</v>
      </c>
      <c r="AU254" s="13"/>
      <c r="AV254" s="11"/>
      <c r="AW254" s="38"/>
      <c r="AX254" s="39"/>
      <c r="AY254" s="10"/>
      <c r="AZ254" s="11"/>
      <c r="BA254" s="61">
        <f t="shared" si="4089"/>
        <v>575</v>
      </c>
      <c r="BB254" s="61">
        <f t="shared" si="4090"/>
        <v>50</v>
      </c>
      <c r="BC254" s="11">
        <v>282</v>
      </c>
      <c r="BD254" s="12">
        <f t="shared" si="4022"/>
        <v>0.52521739130434786</v>
      </c>
      <c r="BE254" s="11">
        <v>20</v>
      </c>
      <c r="BF254" s="12">
        <f t="shared" si="4023"/>
        <v>6.6225165562913912E-2</v>
      </c>
      <c r="BG254" s="13"/>
      <c r="BH254" s="11"/>
      <c r="BI254" s="38"/>
      <c r="BJ254" s="39"/>
      <c r="BK254" s="10"/>
      <c r="BL254" s="11"/>
      <c r="BM254" s="61">
        <f t="shared" si="4091"/>
        <v>578</v>
      </c>
      <c r="BN254" s="61">
        <f t="shared" si="4092"/>
        <v>49</v>
      </c>
      <c r="BO254" s="11">
        <v>287</v>
      </c>
      <c r="BP254" s="12">
        <f t="shared" si="4024"/>
        <v>0.52595155709342556</v>
      </c>
      <c r="BQ254" s="11">
        <v>17</v>
      </c>
      <c r="BR254" s="12">
        <f t="shared" si="4025"/>
        <v>5.5921052631578948E-2</v>
      </c>
      <c r="BS254" s="13"/>
      <c r="BT254" s="11"/>
      <c r="BU254" s="38"/>
      <c r="BV254" s="39"/>
      <c r="BW254" s="10"/>
      <c r="BX254" s="11"/>
      <c r="BY254" s="61">
        <f t="shared" si="4093"/>
        <v>579</v>
      </c>
      <c r="BZ254" s="61">
        <f t="shared" si="4094"/>
        <v>49</v>
      </c>
      <c r="CA254" s="11">
        <v>277</v>
      </c>
      <c r="CB254" s="12">
        <f t="shared" si="4026"/>
        <v>0.53367875647668395</v>
      </c>
      <c r="CC254" s="11">
        <v>32</v>
      </c>
      <c r="CD254" s="12">
        <f t="shared" si="4027"/>
        <v>0.10355987055016182</v>
      </c>
      <c r="CE254" s="13"/>
      <c r="CF254" s="11"/>
      <c r="CG254" s="38"/>
      <c r="CH254" s="39"/>
      <c r="CI254" s="10">
        <v>3</v>
      </c>
      <c r="CJ254" s="11"/>
      <c r="CK254" s="61">
        <f t="shared" si="4095"/>
        <v>552</v>
      </c>
      <c r="CL254" s="61">
        <f t="shared" si="4096"/>
        <v>43</v>
      </c>
      <c r="CM254" s="11">
        <v>271</v>
      </c>
      <c r="CN254" s="12">
        <f t="shared" si="4028"/>
        <v>0.53985507246376807</v>
      </c>
      <c r="CO254" s="11">
        <v>27</v>
      </c>
      <c r="CP254" s="12">
        <f t="shared" si="4029"/>
        <v>9.0604026845637578E-2</v>
      </c>
      <c r="CQ254" s="13"/>
      <c r="CR254" s="11"/>
      <c r="CS254" s="38"/>
      <c r="CT254" s="39"/>
      <c r="CU254" s="10"/>
      <c r="CV254" s="11"/>
      <c r="CW254" s="61">
        <f t="shared" si="4097"/>
        <v>558</v>
      </c>
      <c r="CX254" s="61">
        <f t="shared" si="4098"/>
        <v>44</v>
      </c>
      <c r="CY254" s="11">
        <v>274</v>
      </c>
      <c r="CZ254" s="12">
        <f t="shared" si="4030"/>
        <v>0.54121863799283154</v>
      </c>
      <c r="DA254" s="11">
        <v>28</v>
      </c>
      <c r="DB254" s="12">
        <f t="shared" si="4031"/>
        <v>9.2715231788079472E-2</v>
      </c>
      <c r="DC254" s="13"/>
      <c r="DD254" s="11"/>
      <c r="DE254" s="38"/>
      <c r="DF254" s="39"/>
      <c r="DG254" s="10"/>
      <c r="DH254" s="11"/>
      <c r="DI254" s="61">
        <f t="shared" si="4099"/>
        <v>575</v>
      </c>
      <c r="DJ254" s="61">
        <f t="shared" si="4100"/>
        <v>45</v>
      </c>
      <c r="DK254" s="11">
        <v>275</v>
      </c>
      <c r="DL254" s="12">
        <f t="shared" si="4032"/>
        <v>0.5304347826086957</v>
      </c>
      <c r="DM254" s="11">
        <v>30</v>
      </c>
      <c r="DN254" s="12">
        <f t="shared" si="4033"/>
        <v>9.8360655737704916E-2</v>
      </c>
      <c r="DO254" s="13"/>
      <c r="DP254" s="11"/>
      <c r="DQ254" s="38"/>
      <c r="DR254" s="39"/>
      <c r="DS254" s="10">
        <v>2</v>
      </c>
      <c r="DT254" s="11"/>
      <c r="DU254" s="61">
        <f t="shared" si="4101"/>
        <v>121</v>
      </c>
      <c r="DV254" s="61">
        <f t="shared" si="4102"/>
        <v>11</v>
      </c>
      <c r="DW254" s="11">
        <v>39</v>
      </c>
      <c r="DX254" s="12">
        <f t="shared" si="4034"/>
        <v>0.41322314049586778</v>
      </c>
      <c r="DY254" s="11">
        <v>11</v>
      </c>
      <c r="DZ254" s="12">
        <f t="shared" si="4035"/>
        <v>0.22</v>
      </c>
      <c r="EA254" s="13"/>
      <c r="EB254" s="11"/>
      <c r="EC254" s="38"/>
      <c r="ED254" s="39"/>
      <c r="EE254" s="10">
        <v>1</v>
      </c>
      <c r="EF254" s="11"/>
      <c r="EG254" s="61">
        <f t="shared" si="4103"/>
        <v>582</v>
      </c>
      <c r="EH254" s="61">
        <f t="shared" si="4104"/>
        <v>45</v>
      </c>
      <c r="EI254" s="11">
        <v>273</v>
      </c>
      <c r="EJ254" s="12">
        <f t="shared" si="4036"/>
        <v>0.52405498281786944</v>
      </c>
      <c r="EK254" s="11">
        <v>32</v>
      </c>
      <c r="EL254" s="12">
        <f t="shared" si="4037"/>
        <v>0.10491803278688525</v>
      </c>
      <c r="EM254" s="13"/>
      <c r="EN254" s="11"/>
      <c r="EO254" s="38"/>
      <c r="EP254" s="39"/>
      <c r="EQ254" s="10"/>
      <c r="ER254" s="11"/>
      <c r="ES254" s="61">
        <f t="shared" si="4105"/>
        <v>570</v>
      </c>
      <c r="ET254" s="61">
        <f t="shared" si="4106"/>
        <v>44</v>
      </c>
      <c r="EU254" s="11">
        <v>271</v>
      </c>
      <c r="EV254" s="12">
        <f t="shared" si="4038"/>
        <v>0.51754385964912286</v>
      </c>
      <c r="EW254" s="11">
        <v>24</v>
      </c>
      <c r="EX254" s="12">
        <f t="shared" si="4039"/>
        <v>8.1355932203389825E-2</v>
      </c>
      <c r="EY254" s="13"/>
      <c r="EZ254" s="11"/>
      <c r="FA254" s="38"/>
      <c r="FB254" s="39"/>
      <c r="FC254" s="10">
        <v>3</v>
      </c>
      <c r="FD254" s="11"/>
      <c r="FE254" s="61">
        <f t="shared" si="4107"/>
        <v>556</v>
      </c>
      <c r="FF254" s="61">
        <f t="shared" si="4108"/>
        <v>44</v>
      </c>
      <c r="FG254" s="11">
        <v>275</v>
      </c>
      <c r="FH254" s="12">
        <f t="shared" si="4040"/>
        <v>0.53237410071942448</v>
      </c>
      <c r="FI254" s="11">
        <v>21</v>
      </c>
      <c r="FJ254" s="12">
        <f t="shared" si="4041"/>
        <v>7.0945945945945943E-2</v>
      </c>
      <c r="FK254" s="13"/>
      <c r="FL254" s="11"/>
      <c r="FM254" s="38"/>
      <c r="FN254" s="39"/>
      <c r="FO254" s="10">
        <v>1</v>
      </c>
      <c r="FP254" s="11"/>
      <c r="FQ254" s="61">
        <f t="shared" si="4109"/>
        <v>566</v>
      </c>
      <c r="FR254" s="61">
        <f t="shared" si="4110"/>
        <v>48</v>
      </c>
      <c r="FS254" s="11">
        <v>270</v>
      </c>
      <c r="FT254" s="12">
        <f t="shared" si="4042"/>
        <v>0.51236749116607772</v>
      </c>
      <c r="FU254" s="11">
        <v>20</v>
      </c>
      <c r="FV254" s="12">
        <f t="shared" si="4043"/>
        <v>6.8965517241379309E-2</v>
      </c>
      <c r="FW254" s="13"/>
      <c r="FX254" s="11"/>
      <c r="FY254" s="38"/>
      <c r="FZ254" s="39"/>
      <c r="GA254" s="10">
        <v>1</v>
      </c>
      <c r="GB254" s="11"/>
      <c r="GC254" s="61">
        <f t="shared" si="4111"/>
        <v>572</v>
      </c>
      <c r="GD254" s="61">
        <f t="shared" si="4112"/>
        <v>48</v>
      </c>
      <c r="GE254" s="11">
        <v>280</v>
      </c>
      <c r="GF254" s="12">
        <f t="shared" si="4044"/>
        <v>0.52272727272727271</v>
      </c>
      <c r="GG254" s="11">
        <v>19</v>
      </c>
      <c r="GH254" s="12">
        <f t="shared" si="4045"/>
        <v>6.354515050167224E-2</v>
      </c>
      <c r="GI254" s="13"/>
      <c r="GJ254" s="11"/>
      <c r="GK254" s="38"/>
      <c r="GL254" s="39"/>
      <c r="GM254" s="10"/>
      <c r="GN254" s="11"/>
      <c r="GO254" s="61">
        <f t="shared" si="4113"/>
        <v>588</v>
      </c>
      <c r="GP254" s="61">
        <f t="shared" si="4114"/>
        <v>49</v>
      </c>
      <c r="GQ254" s="11">
        <v>288</v>
      </c>
      <c r="GR254" s="12">
        <f t="shared" si="4046"/>
        <v>0.53911564625850339</v>
      </c>
      <c r="GS254" s="11">
        <v>29</v>
      </c>
      <c r="GT254" s="12">
        <f t="shared" si="4047"/>
        <v>9.1482649842271294E-2</v>
      </c>
      <c r="GU254" s="13"/>
      <c r="GV254" s="11"/>
      <c r="GW254" s="38"/>
      <c r="GX254" s="39"/>
      <c r="GY254" s="10"/>
      <c r="GZ254" s="11"/>
      <c r="HA254" s="61">
        <f t="shared" si="4115"/>
        <v>79</v>
      </c>
      <c r="HB254" s="61">
        <f t="shared" si="4116"/>
        <v>8</v>
      </c>
      <c r="HC254" s="11">
        <v>26</v>
      </c>
      <c r="HD254" s="12">
        <f t="shared" si="4048"/>
        <v>0.44303797468354428</v>
      </c>
      <c r="HE254" s="11">
        <v>9</v>
      </c>
      <c r="HF254" s="12">
        <f t="shared" si="4049"/>
        <v>0.25714285714285712</v>
      </c>
      <c r="HG254" s="13"/>
      <c r="HH254" s="11"/>
      <c r="HI254" s="38"/>
      <c r="HJ254" s="39"/>
      <c r="HK254" s="10"/>
      <c r="HL254" s="11"/>
      <c r="HM254" s="61">
        <f t="shared" si="4117"/>
        <v>591</v>
      </c>
      <c r="HN254" s="61">
        <f t="shared" si="4118"/>
        <v>50</v>
      </c>
      <c r="HO254" s="11">
        <v>295</v>
      </c>
      <c r="HP254" s="12">
        <f t="shared" si="4050"/>
        <v>0.5346869712351946</v>
      </c>
      <c r="HQ254" s="11">
        <v>21</v>
      </c>
      <c r="HR254" s="12">
        <f t="shared" si="4051"/>
        <v>6.6455696202531639E-2</v>
      </c>
      <c r="HS254" s="13"/>
      <c r="HT254" s="11"/>
      <c r="HU254" s="38"/>
      <c r="HV254" s="39"/>
      <c r="HW254" s="10"/>
      <c r="HX254" s="11"/>
      <c r="HY254" s="61">
        <f t="shared" si="4119"/>
        <v>585</v>
      </c>
      <c r="HZ254" s="61">
        <f t="shared" si="4120"/>
        <v>49</v>
      </c>
      <c r="IA254" s="11">
        <v>280</v>
      </c>
      <c r="IB254" s="12">
        <f t="shared" si="4052"/>
        <v>0.5196581196581197</v>
      </c>
      <c r="IC254" s="11">
        <v>24</v>
      </c>
      <c r="ID254" s="12">
        <f t="shared" si="4053"/>
        <v>7.8947368421052627E-2</v>
      </c>
      <c r="IE254" s="13"/>
      <c r="IF254" s="11"/>
      <c r="IG254" s="38"/>
      <c r="IH254" s="39"/>
      <c r="II254" s="10"/>
      <c r="IJ254" s="11"/>
      <c r="IK254" s="61">
        <f t="shared" si="4121"/>
        <v>583</v>
      </c>
      <c r="IL254" s="61">
        <f t="shared" si="4122"/>
        <v>48</v>
      </c>
      <c r="IM254" s="11">
        <v>270</v>
      </c>
      <c r="IN254" s="12">
        <f t="shared" si="4054"/>
        <v>0.53001715265866212</v>
      </c>
      <c r="IO254" s="11">
        <v>39</v>
      </c>
      <c r="IP254" s="12">
        <f t="shared" si="4055"/>
        <v>0.12621359223300971</v>
      </c>
      <c r="IQ254" s="13"/>
      <c r="IR254" s="11"/>
      <c r="IS254" s="38"/>
      <c r="IT254" s="39"/>
      <c r="IU254" s="10"/>
      <c r="IV254" s="11"/>
      <c r="IW254" s="61">
        <f t="shared" si="4123"/>
        <v>0</v>
      </c>
      <c r="IX254" s="61">
        <f t="shared" si="4124"/>
        <v>0</v>
      </c>
      <c r="IY254" s="11"/>
      <c r="IZ254" s="12" t="e">
        <f t="shared" si="4056"/>
        <v>#DIV/0!</v>
      </c>
      <c r="JA254" s="11"/>
      <c r="JB254" s="12" t="e">
        <f t="shared" si="4057"/>
        <v>#DIV/0!</v>
      </c>
      <c r="JC254" s="13"/>
      <c r="JD254" s="11"/>
      <c r="JE254" s="38"/>
      <c r="JF254" s="39"/>
      <c r="JG254" s="10">
        <f t="shared" si="4058"/>
        <v>12</v>
      </c>
      <c r="JH254" s="14">
        <f t="shared" si="4059"/>
        <v>0</v>
      </c>
      <c r="JI254" s="373">
        <f t="shared" si="4060"/>
        <v>10617</v>
      </c>
      <c r="JJ254" s="11">
        <f t="shared" si="3981"/>
        <v>881</v>
      </c>
      <c r="JK254" s="11">
        <f t="shared" si="4061"/>
        <v>5573</v>
      </c>
      <c r="JL254" s="79">
        <f t="shared" si="4062"/>
        <v>0.52491287557690491</v>
      </c>
      <c r="JM254" s="15">
        <f t="shared" si="4063"/>
        <v>474</v>
      </c>
      <c r="JN254" s="12">
        <f t="shared" si="4064"/>
        <v>8.5052933787905974E-2</v>
      </c>
      <c r="JO254" s="16">
        <v>67.5</v>
      </c>
      <c r="JP254" s="17">
        <v>5305</v>
      </c>
      <c r="JQ254" s="16">
        <f t="shared" si="3380"/>
        <v>95.191099946169032</v>
      </c>
      <c r="JR254" s="16">
        <v>284</v>
      </c>
      <c r="JS254" s="369">
        <f t="shared" si="3155"/>
        <v>0.59915611814345993</v>
      </c>
      <c r="JT254" s="23"/>
      <c r="JU254" s="399"/>
      <c r="JV254" s="404">
        <f t="shared" si="4066"/>
        <v>0.5233116699632665</v>
      </c>
      <c r="JW254" s="401">
        <f t="shared" si="4067"/>
        <v>0.52675014228799089</v>
      </c>
      <c r="JX254" s="406">
        <f t="shared" si="4068"/>
        <v>0.52469135802469136</v>
      </c>
      <c r="JY254" s="743"/>
      <c r="JZ254" s="690"/>
      <c r="KA254" s="746"/>
      <c r="KB254" s="718">
        <f t="shared" ref="KB254" si="4141">KB245+KB250</f>
        <v>406</v>
      </c>
      <c r="KC254" s="763">
        <f t="shared" ref="KC254" si="4142">KB254/$KB$10</f>
        <v>0.10291508238276299</v>
      </c>
      <c r="KD254" s="714">
        <f t="shared" ref="KD254" si="4143">KD245+KD250</f>
        <v>428</v>
      </c>
      <c r="KE254" s="763">
        <f t="shared" ref="KE254" si="4144">KD254/$KD$10</f>
        <v>0.10857432775240994</v>
      </c>
      <c r="KF254" s="714">
        <f t="shared" ref="KF254" si="4145">KF245+KF250</f>
        <v>383</v>
      </c>
      <c r="KG254" s="770">
        <f t="shared" ref="KG254" si="4146">KF254/$KF$10</f>
        <v>9.7035723334177856E-2</v>
      </c>
      <c r="KH254" s="761" t="s">
        <v>144</v>
      </c>
      <c r="KI254" s="304">
        <f t="shared" si="4075"/>
        <v>1</v>
      </c>
      <c r="KJ254" s="431">
        <f t="shared" ref="KJ254" si="4147">KI254/KB252</f>
        <v>2.8129395218002813E-4</v>
      </c>
      <c r="KK254" s="304">
        <f t="shared" si="4077"/>
        <v>9</v>
      </c>
      <c r="KL254" s="422">
        <f t="shared" ref="KL254" si="4148">KK254/KD252</f>
        <v>2.5495750708215297E-3</v>
      </c>
      <c r="KM254" s="304">
        <f t="shared" si="4079"/>
        <v>2</v>
      </c>
      <c r="KN254" s="422">
        <f>KM254/KF252</f>
        <v>5.5944055944055944E-4</v>
      </c>
    </row>
    <row r="255" spans="1:300" ht="19.5" thickBot="1" x14ac:dyDescent="0.3">
      <c r="A255" s="734"/>
      <c r="B255" s="437"/>
      <c r="C255" s="26">
        <f>SUM(C248:C254)</f>
        <v>1</v>
      </c>
      <c r="D255" s="27">
        <f>SUM(D248:D254)</f>
        <v>0</v>
      </c>
      <c r="E255" s="27"/>
      <c r="F255" s="27"/>
      <c r="G255" s="27">
        <f>SUM(G248:G254)</f>
        <v>1996</v>
      </c>
      <c r="H255" s="28">
        <f>((G255+I255)/7)/E254</f>
        <v>0.53219837157660999</v>
      </c>
      <c r="I255" s="27">
        <f>SUM(I248:I254)</f>
        <v>161</v>
      </c>
      <c r="J255" s="28">
        <f>(I255/(I255+G255))</f>
        <v>7.4640704682429296E-2</v>
      </c>
      <c r="K255" s="27"/>
      <c r="L255" s="27"/>
      <c r="M255" s="29" t="e">
        <f>M253/M252*100-100</f>
        <v>#DIV/0!</v>
      </c>
      <c r="N255" s="60" t="e">
        <f>N253/N252*100-100</f>
        <v>#DIV/0!</v>
      </c>
      <c r="O255" s="26">
        <f>SUM(O248:O254)</f>
        <v>2</v>
      </c>
      <c r="P255" s="27">
        <f>SUM(P248:P254)</f>
        <v>0</v>
      </c>
      <c r="Q255" s="27"/>
      <c r="R255" s="27"/>
      <c r="S255" s="27">
        <f>SUM(S248:S254)</f>
        <v>2022</v>
      </c>
      <c r="T255" s="28">
        <f>((S255+U255)/7)/Q254</f>
        <v>0.535899333826795</v>
      </c>
      <c r="U255" s="27">
        <f>SUM(U248:U254)</f>
        <v>150</v>
      </c>
      <c r="V255" s="28">
        <f>(U255/(U255+S255))</f>
        <v>6.9060773480662987E-2</v>
      </c>
      <c r="W255" s="27"/>
      <c r="X255" s="27"/>
      <c r="Y255" s="29" t="e">
        <f>Y253/Y252*100-100</f>
        <v>#DIV/0!</v>
      </c>
      <c r="Z255" s="60" t="e">
        <f>Z253/Z252*100-100</f>
        <v>#DIV/0!</v>
      </c>
      <c r="AA255" s="26">
        <f>SUM(AA248:AA254)</f>
        <v>5</v>
      </c>
      <c r="AB255" s="27">
        <f>SUM(AB248:AB254)</f>
        <v>0</v>
      </c>
      <c r="AC255" s="27"/>
      <c r="AD255" s="27"/>
      <c r="AE255" s="27">
        <f>SUM(AE248:AE254)</f>
        <v>2022</v>
      </c>
      <c r="AF255" s="28">
        <f>((AE255+AG255)/7)/AC254</f>
        <v>0.5619875776397516</v>
      </c>
      <c r="AG255" s="27">
        <f>SUM(AG248:AG254)</f>
        <v>240</v>
      </c>
      <c r="AH255" s="28">
        <f>(AG255/(AG255+AE255))</f>
        <v>0.10610079575596817</v>
      </c>
      <c r="AI255" s="27"/>
      <c r="AJ255" s="27"/>
      <c r="AK255" s="29" t="e">
        <f>AK253/AK252*100-100</f>
        <v>#DIV/0!</v>
      </c>
      <c r="AL255" s="60" t="e">
        <f>AL253/AL252*100-100</f>
        <v>#DIV/0!</v>
      </c>
      <c r="AM255" s="26">
        <f>SUM(AM248:AM254)</f>
        <v>3</v>
      </c>
      <c r="AN255" s="27">
        <f>SUM(AN248:AN254)</f>
        <v>0</v>
      </c>
      <c r="AO255" s="27"/>
      <c r="AP255" s="27"/>
      <c r="AQ255" s="27">
        <f>SUM(AQ248:AQ254)</f>
        <v>227</v>
      </c>
      <c r="AR255" s="28">
        <f>((AQ255+AS255)/7)/AO254</f>
        <v>0.52702702702702697</v>
      </c>
      <c r="AS255" s="27">
        <f>SUM(AS248:AS254)</f>
        <v>46</v>
      </c>
      <c r="AT255" s="28">
        <f>(AS255/(AS255+AQ255))</f>
        <v>0.16849816849816851</v>
      </c>
      <c r="AU255" s="27"/>
      <c r="AV255" s="27"/>
      <c r="AW255" s="29" t="e">
        <f>AW253/AW252*100-100</f>
        <v>#DIV/0!</v>
      </c>
      <c r="AX255" s="60" t="e">
        <f>AX253/AX252*100-100</f>
        <v>#DIV/0!</v>
      </c>
      <c r="AY255" s="26">
        <f>SUM(AY248:AY254)</f>
        <v>2</v>
      </c>
      <c r="AZ255" s="27">
        <f>SUM(AZ248:AZ254)</f>
        <v>0</v>
      </c>
      <c r="BA255" s="27"/>
      <c r="BB255" s="27"/>
      <c r="BC255" s="27">
        <f>SUM(BC248:BC254)</f>
        <v>1979</v>
      </c>
      <c r="BD255" s="28">
        <f>((BC255+BE255)/7)/BA254</f>
        <v>0.53341614906832302</v>
      </c>
      <c r="BE255" s="27">
        <f>SUM(BE248:BE254)</f>
        <v>168</v>
      </c>
      <c r="BF255" s="28">
        <f>(BE255/(BE255+BC255))</f>
        <v>7.8248719142990225E-2</v>
      </c>
      <c r="BG255" s="27"/>
      <c r="BH255" s="27"/>
      <c r="BI255" s="29" t="e">
        <f>BI253/BI252*100-100</f>
        <v>#DIV/0!</v>
      </c>
      <c r="BJ255" s="60" t="e">
        <f>BJ253/BJ252*100-100</f>
        <v>#DIV/0!</v>
      </c>
      <c r="BK255" s="26">
        <f>SUM(BK248:BK254)</f>
        <v>1</v>
      </c>
      <c r="BL255" s="27">
        <f>SUM(BL248:BL254)</f>
        <v>0</v>
      </c>
      <c r="BM255" s="27"/>
      <c r="BN255" s="27"/>
      <c r="BO255" s="27">
        <f>SUM(BO248:BO254)</f>
        <v>1976</v>
      </c>
      <c r="BP255" s="28">
        <f>((BO255+BQ255)/7)/BM254</f>
        <v>0.52743450321304985</v>
      </c>
      <c r="BQ255" s="27">
        <f>SUM(BQ248:BQ254)</f>
        <v>158</v>
      </c>
      <c r="BR255" s="28">
        <f>(BQ255/(BQ255+BO255))</f>
        <v>7.4039362699156508E-2</v>
      </c>
      <c r="BS255" s="27"/>
      <c r="BT255" s="27"/>
      <c r="BU255" s="29" t="e">
        <f>BU253/BU252*100-100</f>
        <v>#DIV/0!</v>
      </c>
      <c r="BV255" s="60" t="e">
        <f>BV253/BV252*100-100</f>
        <v>#DIV/0!</v>
      </c>
      <c r="BW255" s="26">
        <f>SUM(BW248:BW254)</f>
        <v>2</v>
      </c>
      <c r="BX255" s="27">
        <f>SUM(BX248:BX254)</f>
        <v>0</v>
      </c>
      <c r="BY255" s="27"/>
      <c r="BZ255" s="27"/>
      <c r="CA255" s="27">
        <f>SUM(CA248:CA254)</f>
        <v>1829</v>
      </c>
      <c r="CB255" s="28">
        <f>((CA255+CC255)/7)/BY254</f>
        <v>0.50382432765852458</v>
      </c>
      <c r="CC255" s="27">
        <f>SUM(CC248:CC254)</f>
        <v>213</v>
      </c>
      <c r="CD255" s="28">
        <f>(CC255/(CC255+CA255))</f>
        <v>0.10430950048971596</v>
      </c>
      <c r="CE255" s="27"/>
      <c r="CF255" s="27"/>
      <c r="CG255" s="29" t="e">
        <f>CG253/CG252*100-100</f>
        <v>#DIV/0!</v>
      </c>
      <c r="CH255" s="60" t="e">
        <f>CH253/CH252*100-100</f>
        <v>#DIV/0!</v>
      </c>
      <c r="CI255" s="26">
        <f>SUM(CI248:CI254)</f>
        <v>5</v>
      </c>
      <c r="CJ255" s="27">
        <f>SUM(CJ248:CJ254)</f>
        <v>0</v>
      </c>
      <c r="CK255" s="27"/>
      <c r="CL255" s="27"/>
      <c r="CM255" s="27">
        <f>SUM(CM248:CM254)</f>
        <v>1941</v>
      </c>
      <c r="CN255" s="28">
        <f>((CM255+CO255)/7)/CK254</f>
        <v>0.54503105590062106</v>
      </c>
      <c r="CO255" s="27">
        <f>SUM(CO248:CO254)</f>
        <v>165</v>
      </c>
      <c r="CP255" s="28">
        <f>(CO255/(CO255+CM255))</f>
        <v>7.8347578347578342E-2</v>
      </c>
      <c r="CQ255" s="27"/>
      <c r="CR255" s="27"/>
      <c r="CS255" s="29" t="e">
        <f>CS253/CS252*100-100</f>
        <v>#DIV/0!</v>
      </c>
      <c r="CT255" s="60" t="e">
        <f>CT253/CT252*100-100</f>
        <v>#DIV/0!</v>
      </c>
      <c r="CU255" s="26">
        <f>SUM(CU248:CU254)</f>
        <v>1</v>
      </c>
      <c r="CV255" s="27">
        <f>SUM(CV248:CV254)</f>
        <v>0</v>
      </c>
      <c r="CW255" s="27"/>
      <c r="CX255" s="27"/>
      <c r="CY255" s="27">
        <f>SUM(CY248:CY254)</f>
        <v>1855</v>
      </c>
      <c r="CZ255" s="28">
        <f>((CY255+DA255)/7)/CW254</f>
        <v>0.52278545826932921</v>
      </c>
      <c r="DA255" s="27">
        <f>SUM(DA248:DA254)</f>
        <v>187</v>
      </c>
      <c r="DB255" s="28">
        <f>(DA255/(DA255+CY255))</f>
        <v>9.1576885406464248E-2</v>
      </c>
      <c r="DC255" s="27"/>
      <c r="DD255" s="27"/>
      <c r="DE255" s="29" t="e">
        <f>DE253/DE252*100-100</f>
        <v>#DIV/0!</v>
      </c>
      <c r="DF255" s="60" t="e">
        <f>DF253/DF252*100-100</f>
        <v>#DIV/0!</v>
      </c>
      <c r="DG255" s="26">
        <f>SUM(DG248:DG254)</f>
        <v>1</v>
      </c>
      <c r="DH255" s="27">
        <f>SUM(DH248:DH254)</f>
        <v>0</v>
      </c>
      <c r="DI255" s="27"/>
      <c r="DJ255" s="27"/>
      <c r="DK255" s="27">
        <f>SUM(DK248:DK254)</f>
        <v>1895</v>
      </c>
      <c r="DL255" s="28">
        <f>((DK255+DM255)/7)/DI254</f>
        <v>0.52124223602484476</v>
      </c>
      <c r="DM255" s="27">
        <f>SUM(DM248:DM254)</f>
        <v>203</v>
      </c>
      <c r="DN255" s="28">
        <f>(DM255/(DM255+DK255))</f>
        <v>9.6758817921830317E-2</v>
      </c>
      <c r="DO255" s="27"/>
      <c r="DP255" s="27"/>
      <c r="DQ255" s="29" t="e">
        <f>DQ253/DQ252*100-100</f>
        <v>#DIV/0!</v>
      </c>
      <c r="DR255" s="60" t="e">
        <f>DR253/DR252*100-100</f>
        <v>#DIV/0!</v>
      </c>
      <c r="DS255" s="26">
        <f>SUM(DS248:DS254)</f>
        <v>3</v>
      </c>
      <c r="DT255" s="27">
        <f>SUM(DT248:DT254)</f>
        <v>0</v>
      </c>
      <c r="DU255" s="27"/>
      <c r="DV255" s="27"/>
      <c r="DW255" s="27">
        <f>SUM(DW248:DW254)</f>
        <v>316</v>
      </c>
      <c r="DX255" s="28">
        <f>((DW255+DY255)/7)/DU254</f>
        <v>0.42266824085005905</v>
      </c>
      <c r="DY255" s="27">
        <f>SUM(DY248:DY254)</f>
        <v>42</v>
      </c>
      <c r="DZ255" s="28">
        <f>(DY255/(DY255+DW255))</f>
        <v>0.11731843575418995</v>
      </c>
      <c r="EA255" s="27"/>
      <c r="EB255" s="27"/>
      <c r="EC255" s="29" t="e">
        <f>EC253/EC252*100-100</f>
        <v>#DIV/0!</v>
      </c>
      <c r="ED255" s="60" t="e">
        <f>ED253/ED252*100-100</f>
        <v>#DIV/0!</v>
      </c>
      <c r="EE255" s="26">
        <f>SUM(EE248:EE254)</f>
        <v>1</v>
      </c>
      <c r="EF255" s="27">
        <f>SUM(EF248:EF254)</f>
        <v>0</v>
      </c>
      <c r="EG255" s="27"/>
      <c r="EH255" s="27"/>
      <c r="EI255" s="27">
        <f>SUM(EI248:EI254)</f>
        <v>1908</v>
      </c>
      <c r="EJ255" s="28">
        <f>((EI255+EK255)/7)/EG254</f>
        <v>0.52160039273441328</v>
      </c>
      <c r="EK255" s="27">
        <f>SUM(EK248:EK254)</f>
        <v>217</v>
      </c>
      <c r="EL255" s="28">
        <f>(EK255/(EK255+EI255))</f>
        <v>0.10211764705882354</v>
      </c>
      <c r="EM255" s="27"/>
      <c r="EN255" s="27"/>
      <c r="EO255" s="29" t="e">
        <f>EO253/EO252*100-100</f>
        <v>#DIV/0!</v>
      </c>
      <c r="EP255" s="60" t="e">
        <f>EP253/EP252*100-100</f>
        <v>#DIV/0!</v>
      </c>
      <c r="EQ255" s="26">
        <f>SUM(EQ248:EQ254)</f>
        <v>1</v>
      </c>
      <c r="ER255" s="27">
        <f>SUM(ER248:ER254)</f>
        <v>0</v>
      </c>
      <c r="ES255" s="27"/>
      <c r="ET255" s="27"/>
      <c r="EU255" s="27">
        <f>SUM(EU248:EU254)</f>
        <v>1952</v>
      </c>
      <c r="EV255" s="28">
        <f>((EU255+EW255)/7)/ES254</f>
        <v>0.51904761904761898</v>
      </c>
      <c r="EW255" s="27">
        <f>SUM(EW248:EW254)</f>
        <v>119</v>
      </c>
      <c r="EX255" s="28">
        <f>(EW255/(EW255+EU255))</f>
        <v>5.7460164171897636E-2</v>
      </c>
      <c r="EY255" s="27"/>
      <c r="EZ255" s="27"/>
      <c r="FA255" s="29" t="e">
        <f>FA253/FA252*100-100</f>
        <v>#DIV/0!</v>
      </c>
      <c r="FB255" s="60" t="e">
        <f>FB253/FB252*100-100</f>
        <v>#DIV/0!</v>
      </c>
      <c r="FC255" s="26">
        <f>SUM(FC248:FC254)</f>
        <v>4</v>
      </c>
      <c r="FD255" s="27">
        <f>SUM(FD248:FD254)</f>
        <v>0</v>
      </c>
      <c r="FE255" s="27"/>
      <c r="FF255" s="27"/>
      <c r="FG255" s="27">
        <f>SUM(FG248:FG254)</f>
        <v>1896</v>
      </c>
      <c r="FH255" s="28">
        <f>((FG255+FI255)/7)/FE254</f>
        <v>0.5269784172661871</v>
      </c>
      <c r="FI255" s="27">
        <f>SUM(FI248:FI254)</f>
        <v>155</v>
      </c>
      <c r="FJ255" s="28">
        <f>(FI255/(FI255+FG255))</f>
        <v>7.5572891272549972E-2</v>
      </c>
      <c r="FK255" s="27"/>
      <c r="FL255" s="27"/>
      <c r="FM255" s="29" t="e">
        <f>FM253/FM252*100-100</f>
        <v>#DIV/0!</v>
      </c>
      <c r="FN255" s="60" t="e">
        <f>FN253/FN252*100-100</f>
        <v>#DIV/0!</v>
      </c>
      <c r="FO255" s="26">
        <f>SUM(FO248:FO254)</f>
        <v>4</v>
      </c>
      <c r="FP255" s="27">
        <f>SUM(FP248:FP254)</f>
        <v>0</v>
      </c>
      <c r="FQ255" s="27"/>
      <c r="FR255" s="27"/>
      <c r="FS255" s="27">
        <f>SUM(FS248:FS254)</f>
        <v>1968</v>
      </c>
      <c r="FT255" s="28">
        <f>((FS255+FU255)/7)/FQ254</f>
        <v>0.54164563351842498</v>
      </c>
      <c r="FU255" s="27">
        <f>SUM(FU248:FU254)</f>
        <v>178</v>
      </c>
      <c r="FV255" s="28">
        <f>(FU255/(FU255+FS255))</f>
        <v>8.2945013979496732E-2</v>
      </c>
      <c r="FW255" s="27"/>
      <c r="FX255" s="27"/>
      <c r="FY255" s="29" t="e">
        <f>FY253/FY252*100-100</f>
        <v>#DIV/0!</v>
      </c>
      <c r="FZ255" s="60" t="e">
        <f>FZ253/FZ252*100-100</f>
        <v>#DIV/0!</v>
      </c>
      <c r="GA255" s="26">
        <f>SUM(GA248:GA254)</f>
        <v>4</v>
      </c>
      <c r="GB255" s="27">
        <f>SUM(GB248:GB254)</f>
        <v>0</v>
      </c>
      <c r="GC255" s="27"/>
      <c r="GD255" s="27"/>
      <c r="GE255" s="27">
        <f>SUM(GE248:GE254)</f>
        <v>2094</v>
      </c>
      <c r="GF255" s="28">
        <f>((GE255+GG255)/7)/GC254</f>
        <v>0.55569430569430567</v>
      </c>
      <c r="GG255" s="27">
        <f>SUM(GG248:GG254)</f>
        <v>131</v>
      </c>
      <c r="GH255" s="28">
        <f>(GG255/(GG255+GE255))</f>
        <v>5.8876404494382022E-2</v>
      </c>
      <c r="GI255" s="27"/>
      <c r="GJ255" s="27"/>
      <c r="GK255" s="29" t="e">
        <f>GK253/GK252*100-100</f>
        <v>#DIV/0!</v>
      </c>
      <c r="GL255" s="60" t="e">
        <f>GL253/GL252*100-100</f>
        <v>#DIV/0!</v>
      </c>
      <c r="GM255" s="26">
        <f>SUM(GM248:GM254)</f>
        <v>0</v>
      </c>
      <c r="GN255" s="27">
        <f>SUM(GN248:GN254)</f>
        <v>0</v>
      </c>
      <c r="GO255" s="27"/>
      <c r="GP255" s="27"/>
      <c r="GQ255" s="27">
        <f>SUM(GQ248:GQ254)</f>
        <v>1987</v>
      </c>
      <c r="GR255" s="28">
        <f>((GQ255+GS255)/7)/GO254</f>
        <v>0.52283770651117589</v>
      </c>
      <c r="GS255" s="27">
        <f>SUM(GS248:GS254)</f>
        <v>165</v>
      </c>
      <c r="GT255" s="28">
        <f>(GS255/(GS255+GQ255))</f>
        <v>7.6672862453531596E-2</v>
      </c>
      <c r="GU255" s="27"/>
      <c r="GV255" s="27"/>
      <c r="GW255" s="29" t="e">
        <f>GW253/GW252*100-100</f>
        <v>#DIV/0!</v>
      </c>
      <c r="GX255" s="60" t="e">
        <f>GX253/GX252*100-100</f>
        <v>#DIV/0!</v>
      </c>
      <c r="GY255" s="26">
        <f>SUM(GY248:GY254)</f>
        <v>2</v>
      </c>
      <c r="GZ255" s="27">
        <f>SUM(GZ248:GZ254)</f>
        <v>0</v>
      </c>
      <c r="HA255" s="27"/>
      <c r="HB255" s="27"/>
      <c r="HC255" s="27">
        <f>SUM(HC248:HC254)</f>
        <v>232</v>
      </c>
      <c r="HD255" s="28">
        <f>((HC255+HE255)/7)/HA254</f>
        <v>0.51175406871609408</v>
      </c>
      <c r="HE255" s="27">
        <f>SUM(HE248:HE254)</f>
        <v>51</v>
      </c>
      <c r="HF255" s="28">
        <f>(HE255/(HE255+HC255))</f>
        <v>0.18021201413427562</v>
      </c>
      <c r="HG255" s="27"/>
      <c r="HH255" s="27"/>
      <c r="HI255" s="29" t="e">
        <f>HI253/HI252*100-100</f>
        <v>#DIV/0!</v>
      </c>
      <c r="HJ255" s="60" t="e">
        <f>HJ253/HJ252*100-100</f>
        <v>#DIV/0!</v>
      </c>
      <c r="HK255" s="26">
        <f>SUM(HK248:HK254)</f>
        <v>1</v>
      </c>
      <c r="HL255" s="27">
        <f>SUM(HL248:HL254)</f>
        <v>0</v>
      </c>
      <c r="HM255" s="27"/>
      <c r="HN255" s="27"/>
      <c r="HO255" s="27">
        <f>SUM(HO248:HO254)</f>
        <v>2065</v>
      </c>
      <c r="HP255" s="28">
        <f>((HO255+HQ255)/7)/HM254</f>
        <v>0.53662073966642498</v>
      </c>
      <c r="HQ255" s="27">
        <f>SUM(HQ248:HQ254)</f>
        <v>155</v>
      </c>
      <c r="HR255" s="28">
        <f>(HQ255/(HQ255+HO255))</f>
        <v>6.9819819819819814E-2</v>
      </c>
      <c r="HS255" s="27"/>
      <c r="HT255" s="27"/>
      <c r="HU255" s="29" t="e">
        <f>HU253/HU252*100-100</f>
        <v>#DIV/0!</v>
      </c>
      <c r="HV255" s="60" t="e">
        <f>HV253/HV252*100-100</f>
        <v>#DIV/0!</v>
      </c>
      <c r="HW255" s="26">
        <f>SUM(HW248:HW254)</f>
        <v>0</v>
      </c>
      <c r="HX255" s="27">
        <f>SUM(HX248:HX254)</f>
        <v>0</v>
      </c>
      <c r="HY255" s="27"/>
      <c r="HZ255" s="27"/>
      <c r="IA255" s="27">
        <f>SUM(IA248:IA254)</f>
        <v>2048</v>
      </c>
      <c r="IB255" s="28">
        <f>((IA255+IC255)/7)/HY254</f>
        <v>0.54041514041514049</v>
      </c>
      <c r="IC255" s="27">
        <f>SUM(IC248:IC254)</f>
        <v>165</v>
      </c>
      <c r="ID255" s="28">
        <f>(IC255/(IC255+IA255))</f>
        <v>7.4559421599638506E-2</v>
      </c>
      <c r="IE255" s="27"/>
      <c r="IF255" s="27"/>
      <c r="IG255" s="29" t="e">
        <f>IG253/IG252*100-100</f>
        <v>#DIV/0!</v>
      </c>
      <c r="IH255" s="60" t="e">
        <f>IH253/IH252*100-100</f>
        <v>#DIV/0!</v>
      </c>
      <c r="II255" s="26">
        <f>SUM(II248:II254)</f>
        <v>0</v>
      </c>
      <c r="IJ255" s="27">
        <f>SUM(IJ248:IJ254)</f>
        <v>0</v>
      </c>
      <c r="IK255" s="27"/>
      <c r="IL255" s="27"/>
      <c r="IM255" s="27">
        <f>SUM(IM248:IM254)</f>
        <v>1930</v>
      </c>
      <c r="IN255" s="28">
        <f>((IM255+IO255)/7)/IK254</f>
        <v>0.51752021563342321</v>
      </c>
      <c r="IO255" s="27">
        <f>SUM(IO248:IO254)</f>
        <v>182</v>
      </c>
      <c r="IP255" s="28">
        <f>(IO255/(IO255+IM255))</f>
        <v>8.6174242424242431E-2</v>
      </c>
      <c r="IQ255" s="27"/>
      <c r="IR255" s="27"/>
      <c r="IS255" s="29" t="e">
        <f>IS253/IS252*100-100</f>
        <v>#DIV/0!</v>
      </c>
      <c r="IT255" s="60" t="e">
        <f>IT253/IT252*100-100</f>
        <v>#DIV/0!</v>
      </c>
      <c r="IU255" s="26">
        <f>SUM(IU248:IU254)</f>
        <v>0</v>
      </c>
      <c r="IV255" s="27">
        <f>SUM(IV248:IV254)</f>
        <v>0</v>
      </c>
      <c r="IW255" s="27"/>
      <c r="IX255" s="27"/>
      <c r="IY255" s="27">
        <f>SUM(IY248:IY254)</f>
        <v>0</v>
      </c>
      <c r="IZ255" s="28" t="e">
        <f>((IY255+JA255)/7)/IW254</f>
        <v>#DIV/0!</v>
      </c>
      <c r="JA255" s="27">
        <f>SUM(JA248:JA254)</f>
        <v>0</v>
      </c>
      <c r="JB255" s="28" t="e">
        <f>(JA255/(JA255+IY255))</f>
        <v>#DIV/0!</v>
      </c>
      <c r="JC255" s="27"/>
      <c r="JD255" s="27"/>
      <c r="JE255" s="29" t="e">
        <f>JE253/JE252*100-100</f>
        <v>#DIV/0!</v>
      </c>
      <c r="JF255" s="60" t="e">
        <f>JF253/JF252*100-100</f>
        <v>#DIV/0!</v>
      </c>
      <c r="JG255" s="26">
        <f t="shared" si="4058"/>
        <v>43</v>
      </c>
      <c r="JH255" s="443">
        <f t="shared" si="4059"/>
        <v>0</v>
      </c>
      <c r="JI255" s="378">
        <f t="shared" ref="JI255:JJ255" si="4149">SUM(JI247:JI254)</f>
        <v>74457</v>
      </c>
      <c r="JJ255" s="27">
        <f t="shared" si="4149"/>
        <v>6167</v>
      </c>
      <c r="JK255" s="27">
        <f t="shared" si="4061"/>
        <v>39389</v>
      </c>
      <c r="JL255" s="80">
        <f t="shared" si="4062"/>
        <v>0.52901674792161923</v>
      </c>
      <c r="JM255" s="15">
        <f t="shared" si="4063"/>
        <v>3251</v>
      </c>
      <c r="JN255" s="48">
        <f t="shared" si="4064"/>
        <v>8.2535733326563249E-2</v>
      </c>
      <c r="JO255" s="49">
        <f t="shared" ref="JO255" si="4150">SUM(JO248:JO254)/7</f>
        <v>66.842857142857142</v>
      </c>
      <c r="JP255" s="50">
        <f t="shared" ref="JP255" si="4151">SUM(JP248:JP254)</f>
        <v>37282</v>
      </c>
      <c r="JQ255" s="397">
        <f t="shared" si="3380"/>
        <v>94.650790829927132</v>
      </c>
      <c r="JR255" s="50">
        <f t="shared" ref="JR255" si="4152">SUM(JR248:JR254)</f>
        <v>1962</v>
      </c>
      <c r="JS255" s="370">
        <f t="shared" si="3155"/>
        <v>0.60350661334973854</v>
      </c>
      <c r="JT255" s="58" t="e">
        <f t="shared" ref="JT255:JU255" si="4153">JT253/JT252*100-100</f>
        <v>#DIV/0!</v>
      </c>
      <c r="JU255" s="318" t="e">
        <f t="shared" si="4153"/>
        <v>#DIV/0!</v>
      </c>
      <c r="JV255" s="410">
        <f t="shared" ref="JV255" si="4154">SUM(G255,I255,S255,U255,AE255,AG255,AQ255,AS255,BC255,BE255,BO255,BQ255,CA255,CC255)/7/SUM(E254,Q254,AC254,AO254,BA254,BM254,BY254)</f>
        <v>0.53231340572397368</v>
      </c>
      <c r="JW255" s="411">
        <f t="shared" ref="JW255" si="4155">SUM(CM255,CO255,CY255,DA255,DK255,DM255,DW255,DY255,EI255,EK255,EU255,EW255,FG255,FI255)/7/SUM(CK254,CW254,DI254,DU254,EG254,ES254,FE254)</f>
        <v>0.52244084884949993</v>
      </c>
      <c r="JX255" s="412">
        <f t="shared" ref="JX255" si="4156">SUM(FS255,FU255,GE255,GG255,GQ255,GS255,HC255,HE255,HO255,HQ255,IA255,IC255,IM255,IO255,)/7/SUM(FQ254,GC254,GO254,HA254,HM254,HY254,IK254)</f>
        <v>0.53515311848645175</v>
      </c>
      <c r="JY255" s="744"/>
      <c r="JZ255" s="691"/>
      <c r="KA255" s="747"/>
      <c r="KB255" s="762"/>
      <c r="KC255" s="764"/>
      <c r="KD255" s="769"/>
      <c r="KE255" s="764"/>
      <c r="KF255" s="769"/>
      <c r="KG255" s="771"/>
      <c r="KH255" s="772"/>
      <c r="KI255" s="418">
        <f t="shared" ref="KI255" si="4157">SUM(KI248:KI254)</f>
        <v>14</v>
      </c>
      <c r="KJ255" s="432">
        <f t="shared" ref="KJ255" si="4158">KI255/KB252</f>
        <v>3.9381153305203939E-3</v>
      </c>
      <c r="KK255" s="418">
        <f t="shared" ref="KK255" si="4159">SUM(KK248:KK254)</f>
        <v>16</v>
      </c>
      <c r="KL255" s="426">
        <f t="shared" ref="KL255" si="4160">KK255/KD252</f>
        <v>4.5325779036827192E-3</v>
      </c>
      <c r="KM255" s="418">
        <f t="shared" ref="KM255" si="4161">SUM(KM248:KM254)</f>
        <v>11</v>
      </c>
      <c r="KN255" s="426">
        <f>KM255/KF252</f>
        <v>3.0769230769230769E-3</v>
      </c>
    </row>
    <row r="256" spans="1:300" ht="21.75" thickBot="1" x14ac:dyDescent="0.3">
      <c r="A256" s="52"/>
      <c r="B256" s="437"/>
      <c r="C256" s="40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2"/>
      <c r="O256" s="40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2"/>
      <c r="AA256" s="40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2"/>
      <c r="AM256" s="40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2"/>
      <c r="AY256" s="40"/>
      <c r="AZ256" s="41"/>
      <c r="BA256" s="41"/>
      <c r="BB256" s="41"/>
      <c r="BC256" s="41"/>
      <c r="BD256" s="41"/>
      <c r="BE256" s="41"/>
      <c r="BF256" s="41"/>
      <c r="BG256" s="41"/>
      <c r="BH256" s="41"/>
      <c r="BI256" s="41"/>
      <c r="BJ256" s="42"/>
      <c r="BK256" s="40"/>
      <c r="BL256" s="41"/>
      <c r="BM256" s="41"/>
      <c r="BN256" s="41"/>
      <c r="BO256" s="41"/>
      <c r="BP256" s="41"/>
      <c r="BQ256" s="41"/>
      <c r="BR256" s="41"/>
      <c r="BS256" s="41"/>
      <c r="BT256" s="41"/>
      <c r="BU256" s="41"/>
      <c r="BV256" s="42"/>
      <c r="BW256" s="40"/>
      <c r="BX256" s="41"/>
      <c r="BY256" s="41"/>
      <c r="BZ256" s="41"/>
      <c r="CA256" s="41"/>
      <c r="CB256" s="41"/>
      <c r="CC256" s="41"/>
      <c r="CD256" s="41"/>
      <c r="CE256" s="41"/>
      <c r="CF256" s="41"/>
      <c r="CG256" s="41"/>
      <c r="CH256" s="42"/>
      <c r="CI256" s="40"/>
      <c r="CJ256" s="41"/>
      <c r="CK256" s="41"/>
      <c r="CL256" s="41"/>
      <c r="CM256" s="41"/>
      <c r="CN256" s="41"/>
      <c r="CO256" s="41"/>
      <c r="CP256" s="41"/>
      <c r="CQ256" s="41"/>
      <c r="CR256" s="41"/>
      <c r="CS256" s="41"/>
      <c r="CT256" s="42"/>
      <c r="CU256" s="40"/>
      <c r="CV256" s="41"/>
      <c r="CW256" s="41"/>
      <c r="CX256" s="41"/>
      <c r="CY256" s="41"/>
      <c r="CZ256" s="41"/>
      <c r="DA256" s="41"/>
      <c r="DB256" s="41"/>
      <c r="DC256" s="41"/>
      <c r="DD256" s="41"/>
      <c r="DE256" s="41"/>
      <c r="DF256" s="42"/>
      <c r="DG256" s="40"/>
      <c r="DH256" s="41"/>
      <c r="DI256" s="41"/>
      <c r="DJ256" s="41"/>
      <c r="DK256" s="41"/>
      <c r="DL256" s="41"/>
      <c r="DM256" s="41"/>
      <c r="DN256" s="41"/>
      <c r="DO256" s="41"/>
      <c r="DP256" s="41"/>
      <c r="DQ256" s="41"/>
      <c r="DR256" s="42"/>
      <c r="DS256" s="40"/>
      <c r="DT256" s="41"/>
      <c r="DU256" s="41"/>
      <c r="DV256" s="41"/>
      <c r="DW256" s="41"/>
      <c r="DX256" s="41"/>
      <c r="DY256" s="41"/>
      <c r="DZ256" s="41"/>
      <c r="EA256" s="41"/>
      <c r="EB256" s="41"/>
      <c r="EC256" s="41"/>
      <c r="ED256" s="42"/>
      <c r="EE256" s="40"/>
      <c r="EF256" s="41"/>
      <c r="EG256" s="41"/>
      <c r="EH256" s="41"/>
      <c r="EI256" s="41"/>
      <c r="EJ256" s="41"/>
      <c r="EK256" s="41"/>
      <c r="EL256" s="41"/>
      <c r="EM256" s="41"/>
      <c r="EN256" s="41"/>
      <c r="EO256" s="41"/>
      <c r="EP256" s="42"/>
      <c r="EQ256" s="40"/>
      <c r="ER256" s="41"/>
      <c r="ES256" s="41"/>
      <c r="ET256" s="41"/>
      <c r="EU256" s="41"/>
      <c r="EV256" s="41"/>
      <c r="EW256" s="41"/>
      <c r="EX256" s="41"/>
      <c r="EY256" s="41"/>
      <c r="EZ256" s="41"/>
      <c r="FA256" s="41"/>
      <c r="FB256" s="42"/>
      <c r="FC256" s="40"/>
      <c r="FD256" s="41"/>
      <c r="FE256" s="41"/>
      <c r="FF256" s="41"/>
      <c r="FG256" s="41"/>
      <c r="FH256" s="41"/>
      <c r="FI256" s="41"/>
      <c r="FJ256" s="41"/>
      <c r="FK256" s="41"/>
      <c r="FL256" s="41"/>
      <c r="FM256" s="41"/>
      <c r="FN256" s="42"/>
      <c r="FO256" s="40"/>
      <c r="FP256" s="41"/>
      <c r="FQ256" s="41"/>
      <c r="FR256" s="41"/>
      <c r="FS256" s="41"/>
      <c r="FT256" s="41"/>
      <c r="FU256" s="41"/>
      <c r="FV256" s="41"/>
      <c r="FW256" s="41"/>
      <c r="FX256" s="41"/>
      <c r="FY256" s="41"/>
      <c r="FZ256" s="42"/>
      <c r="GA256" s="40"/>
      <c r="GB256" s="41"/>
      <c r="GC256" s="41"/>
      <c r="GD256" s="41"/>
      <c r="GE256" s="41"/>
      <c r="GF256" s="41"/>
      <c r="GG256" s="41"/>
      <c r="GH256" s="41"/>
      <c r="GI256" s="41"/>
      <c r="GJ256" s="41"/>
      <c r="GK256" s="41"/>
      <c r="GL256" s="42"/>
      <c r="GM256" s="40"/>
      <c r="GN256" s="41"/>
      <c r="GO256" s="41"/>
      <c r="GP256" s="41"/>
      <c r="GQ256" s="41"/>
      <c r="GR256" s="41"/>
      <c r="GS256" s="41"/>
      <c r="GT256" s="41"/>
      <c r="GU256" s="41"/>
      <c r="GV256" s="41"/>
      <c r="GW256" s="41"/>
      <c r="GX256" s="42"/>
      <c r="GY256" s="40"/>
      <c r="GZ256" s="41"/>
      <c r="HA256" s="41"/>
      <c r="HB256" s="41"/>
      <c r="HC256" s="41"/>
      <c r="HD256" s="41"/>
      <c r="HE256" s="41"/>
      <c r="HF256" s="41"/>
      <c r="HG256" s="41"/>
      <c r="HH256" s="41"/>
      <c r="HI256" s="41"/>
      <c r="HJ256" s="42"/>
      <c r="HK256" s="40"/>
      <c r="HL256" s="41"/>
      <c r="HM256" s="41"/>
      <c r="HN256" s="41"/>
      <c r="HO256" s="41"/>
      <c r="HP256" s="41"/>
      <c r="HQ256" s="41"/>
      <c r="HR256" s="41"/>
      <c r="HS256" s="41"/>
      <c r="HT256" s="41"/>
      <c r="HU256" s="41"/>
      <c r="HV256" s="42"/>
      <c r="HW256" s="40"/>
      <c r="HX256" s="41"/>
      <c r="HY256" s="41"/>
      <c r="HZ256" s="41"/>
      <c r="IA256" s="41"/>
      <c r="IB256" s="41"/>
      <c r="IC256" s="41"/>
      <c r="ID256" s="41"/>
      <c r="IE256" s="41"/>
      <c r="IF256" s="41"/>
      <c r="IG256" s="41"/>
      <c r="IH256" s="42"/>
      <c r="II256" s="40"/>
      <c r="IJ256" s="41"/>
      <c r="IK256" s="41"/>
      <c r="IL256" s="41"/>
      <c r="IM256" s="41"/>
      <c r="IN256" s="41"/>
      <c r="IO256" s="41"/>
      <c r="IP256" s="41"/>
      <c r="IQ256" s="41"/>
      <c r="IR256" s="41"/>
      <c r="IS256" s="41"/>
      <c r="IT256" s="42"/>
      <c r="IU256" s="40"/>
      <c r="IV256" s="41"/>
      <c r="IW256" s="41"/>
      <c r="IX256" s="41"/>
      <c r="IY256" s="41"/>
      <c r="IZ256" s="41"/>
      <c r="JA256" s="41"/>
      <c r="JB256" s="41"/>
      <c r="JC256" s="41"/>
      <c r="JD256" s="41"/>
      <c r="JE256" s="41"/>
      <c r="JF256" s="42"/>
      <c r="JG256" s="444">
        <f t="shared" ref="JG256" si="4162">JG255/JI248</f>
        <v>4.0356640075082124E-3</v>
      </c>
      <c r="JH256" s="445">
        <f t="shared" ref="JH256" si="4163">JH255/JJ245</f>
        <v>0</v>
      </c>
      <c r="JI256" s="3"/>
      <c r="JJ256" s="4"/>
      <c r="JK256" s="4"/>
      <c r="JL256" s="374"/>
      <c r="JM256" s="4"/>
      <c r="JN256" s="4"/>
      <c r="JO256" s="4"/>
      <c r="JP256" s="375"/>
      <c r="JQ256" s="4"/>
      <c r="JR256" s="4"/>
      <c r="JS256" s="376"/>
      <c r="JT256" s="4"/>
      <c r="JU256" s="400"/>
      <c r="JV256" s="701"/>
      <c r="JW256" s="702"/>
      <c r="JX256" s="703"/>
      <c r="JY256" s="639"/>
      <c r="JZ256" s="640"/>
      <c r="KA256" s="641"/>
      <c r="KB256" s="752"/>
      <c r="KC256" s="753"/>
      <c r="KD256" s="753"/>
      <c r="KE256" s="753"/>
      <c r="KF256" s="753"/>
      <c r="KG256" s="753"/>
      <c r="KH256" s="754"/>
      <c r="KI256" s="416"/>
      <c r="KJ256" s="420"/>
      <c r="KK256" s="416"/>
      <c r="KL256" s="417"/>
      <c r="KM256" s="416"/>
      <c r="KN256" s="417"/>
    </row>
    <row r="257" spans="1:300" x14ac:dyDescent="0.25">
      <c r="A257" s="736">
        <v>53</v>
      </c>
      <c r="B257" s="435">
        <f>B254+1</f>
        <v>45792</v>
      </c>
      <c r="C257" s="32"/>
      <c r="D257" s="33"/>
      <c r="E257" s="33">
        <f>E254-C257</f>
        <v>579</v>
      </c>
      <c r="F257" s="33">
        <f>F254-D257</f>
        <v>49</v>
      </c>
      <c r="G257" s="33">
        <v>290</v>
      </c>
      <c r="H257" s="34">
        <f t="shared" ref="H257:H263" si="4164">((G257+I257)/E257)</f>
        <v>0.53886010362694303</v>
      </c>
      <c r="I257" s="33">
        <v>22</v>
      </c>
      <c r="J257" s="34">
        <f t="shared" ref="J257:J263" si="4165">I257/(G257+I257)</f>
        <v>7.0512820512820512E-2</v>
      </c>
      <c r="K257" s="35"/>
      <c r="L257" s="33"/>
      <c r="M257" s="33"/>
      <c r="N257" s="36"/>
      <c r="O257" s="32"/>
      <c r="P257" s="33"/>
      <c r="Q257" s="33">
        <f>Q254-O257</f>
        <v>579</v>
      </c>
      <c r="R257" s="33">
        <f>R254-P257</f>
        <v>50</v>
      </c>
      <c r="S257" s="33">
        <v>290</v>
      </c>
      <c r="T257" s="34">
        <f t="shared" ref="T257:T263" si="4166">((S257+U257)/Q257)</f>
        <v>0.54576856649395511</v>
      </c>
      <c r="U257" s="33">
        <v>26</v>
      </c>
      <c r="V257" s="34">
        <f t="shared" ref="V257:V263" si="4167">U257/(S257+U257)</f>
        <v>8.2278481012658222E-2</v>
      </c>
      <c r="W257" s="35"/>
      <c r="X257" s="33"/>
      <c r="Y257" s="33"/>
      <c r="Z257" s="36"/>
      <c r="AA257" s="32"/>
      <c r="AB257" s="33"/>
      <c r="AC257" s="33">
        <f>AC254-AA257</f>
        <v>575</v>
      </c>
      <c r="AD257" s="33">
        <f>AD254-AB257</f>
        <v>50</v>
      </c>
      <c r="AE257" s="33">
        <v>314</v>
      </c>
      <c r="AF257" s="34">
        <f t="shared" ref="AF257:AF263" si="4168">((AE257+AG257)/AC257)</f>
        <v>0.58260869565217388</v>
      </c>
      <c r="AG257" s="33">
        <v>21</v>
      </c>
      <c r="AH257" s="34">
        <f t="shared" ref="AH257:AH263" si="4169">AG257/(AE257+AG257)</f>
        <v>6.2686567164179099E-2</v>
      </c>
      <c r="AI257" s="35"/>
      <c r="AJ257" s="33"/>
      <c r="AK257" s="33"/>
      <c r="AL257" s="36"/>
      <c r="AM257" s="32">
        <v>1</v>
      </c>
      <c r="AN257" s="33"/>
      <c r="AO257" s="33">
        <f>AO254-AM257</f>
        <v>73</v>
      </c>
      <c r="AP257" s="33">
        <f>AP254-AN257</f>
        <v>8</v>
      </c>
      <c r="AQ257" s="33">
        <v>36</v>
      </c>
      <c r="AR257" s="34">
        <f t="shared" ref="AR257:AR263" si="4170">((AQ257+AS257)/AO257)</f>
        <v>0.58904109589041098</v>
      </c>
      <c r="AS257" s="33">
        <v>7</v>
      </c>
      <c r="AT257" s="34">
        <f t="shared" ref="AT257:AT263" si="4171">AS257/(AQ257+AS257)</f>
        <v>0.16279069767441862</v>
      </c>
      <c r="AU257" s="35"/>
      <c r="AV257" s="33"/>
      <c r="AW257" s="33"/>
      <c r="AX257" s="36"/>
      <c r="AY257" s="32"/>
      <c r="AZ257" s="33"/>
      <c r="BA257" s="33">
        <f>BA254-AY257</f>
        <v>575</v>
      </c>
      <c r="BB257" s="33">
        <f>BB254-AZ257</f>
        <v>50</v>
      </c>
      <c r="BC257" s="33">
        <v>293</v>
      </c>
      <c r="BD257" s="34">
        <f t="shared" ref="BD257:BD263" si="4172">((BC257+BE257)/BA257)</f>
        <v>0.55478260869565221</v>
      </c>
      <c r="BE257" s="33">
        <v>26</v>
      </c>
      <c r="BF257" s="34">
        <f t="shared" ref="BF257:BF263" si="4173">BE257/(BC257+BE257)</f>
        <v>8.1504702194357362E-2</v>
      </c>
      <c r="BG257" s="35"/>
      <c r="BH257" s="33"/>
      <c r="BI257" s="33"/>
      <c r="BJ257" s="36"/>
      <c r="BK257" s="32"/>
      <c r="BL257" s="33"/>
      <c r="BM257" s="33">
        <f>BM254-BK257</f>
        <v>578</v>
      </c>
      <c r="BN257" s="33">
        <f>BN254-BL257</f>
        <v>49</v>
      </c>
      <c r="BO257" s="33">
        <v>294</v>
      </c>
      <c r="BP257" s="34">
        <f t="shared" ref="BP257:BP263" si="4174">((BO257+BQ257)/BM257)</f>
        <v>0.54325259515570934</v>
      </c>
      <c r="BQ257" s="33">
        <v>20</v>
      </c>
      <c r="BR257" s="34">
        <f t="shared" ref="BR257:BR263" si="4175">BQ257/(BO257+BQ257)</f>
        <v>6.3694267515923567E-2</v>
      </c>
      <c r="BS257" s="35"/>
      <c r="BT257" s="33"/>
      <c r="BU257" s="33"/>
      <c r="BV257" s="36"/>
      <c r="BW257" s="32"/>
      <c r="BX257" s="33"/>
      <c r="BY257" s="33">
        <f>BY254-BW257</f>
        <v>579</v>
      </c>
      <c r="BZ257" s="33">
        <f>BZ254-BX257</f>
        <v>49</v>
      </c>
      <c r="CA257" s="33">
        <v>269</v>
      </c>
      <c r="CB257" s="34">
        <f t="shared" ref="CB257:CB263" si="4176">((CA257+CC257)/BY257)</f>
        <v>0.51295336787564771</v>
      </c>
      <c r="CC257" s="33">
        <v>28</v>
      </c>
      <c r="CD257" s="34">
        <f t="shared" ref="CD257:CD263" si="4177">CC257/(CA257+CC257)</f>
        <v>9.4276094276094277E-2</v>
      </c>
      <c r="CE257" s="35"/>
      <c r="CF257" s="33"/>
      <c r="CG257" s="33"/>
      <c r="CH257" s="36"/>
      <c r="CI257" s="32"/>
      <c r="CJ257" s="33"/>
      <c r="CK257" s="33">
        <f>CK254-CI257</f>
        <v>552</v>
      </c>
      <c r="CL257" s="33">
        <f>CL254-CJ257</f>
        <v>43</v>
      </c>
      <c r="CM257" s="33">
        <v>273</v>
      </c>
      <c r="CN257" s="34">
        <f t="shared" ref="CN257:CN263" si="4178">((CM257+CO257)/CK257)</f>
        <v>0.52898550724637683</v>
      </c>
      <c r="CO257" s="33">
        <v>19</v>
      </c>
      <c r="CP257" s="34">
        <f t="shared" ref="CP257:CP263" si="4179">CO257/(CM257+CO257)</f>
        <v>6.5068493150684928E-2</v>
      </c>
      <c r="CQ257" s="35"/>
      <c r="CR257" s="33"/>
      <c r="CS257" s="33"/>
      <c r="CT257" s="36"/>
      <c r="CU257" s="32"/>
      <c r="CV257" s="33"/>
      <c r="CW257" s="33">
        <f>CW254-CU257</f>
        <v>558</v>
      </c>
      <c r="CX257" s="33">
        <f>CX254-CV257</f>
        <v>44</v>
      </c>
      <c r="CY257" s="33">
        <v>275</v>
      </c>
      <c r="CZ257" s="34">
        <f t="shared" ref="CZ257:CZ263" si="4180">((CY257+DA257)/CW257)</f>
        <v>0.532258064516129</v>
      </c>
      <c r="DA257" s="33">
        <v>22</v>
      </c>
      <c r="DB257" s="34">
        <f t="shared" ref="DB257:DB263" si="4181">DA257/(CY257+DA257)</f>
        <v>7.407407407407407E-2</v>
      </c>
      <c r="DC257" s="35"/>
      <c r="DD257" s="33"/>
      <c r="DE257" s="33"/>
      <c r="DF257" s="36"/>
      <c r="DG257" s="32">
        <v>1</v>
      </c>
      <c r="DH257" s="33"/>
      <c r="DI257" s="33">
        <f>DI254-DG257</f>
        <v>574</v>
      </c>
      <c r="DJ257" s="33">
        <f>DJ254-DH257</f>
        <v>45</v>
      </c>
      <c r="DK257" s="33">
        <v>271</v>
      </c>
      <c r="DL257" s="34">
        <f t="shared" ref="DL257:DL263" si="4182">((DK257+DM257)/DI257)</f>
        <v>0.50174216027874563</v>
      </c>
      <c r="DM257" s="33">
        <v>17</v>
      </c>
      <c r="DN257" s="34">
        <f t="shared" ref="DN257:DN263" si="4183">DM257/(DK257+DM257)</f>
        <v>5.9027777777777776E-2</v>
      </c>
      <c r="DO257" s="35"/>
      <c r="DP257" s="33"/>
      <c r="DQ257" s="33"/>
      <c r="DR257" s="36"/>
      <c r="DS257" s="32">
        <v>1</v>
      </c>
      <c r="DT257" s="33"/>
      <c r="DU257" s="33">
        <f>DU254-DS257</f>
        <v>120</v>
      </c>
      <c r="DV257" s="33">
        <f>DV254-DT257</f>
        <v>11</v>
      </c>
      <c r="DW257" s="33">
        <v>38</v>
      </c>
      <c r="DX257" s="34">
        <f t="shared" ref="DX257:DX263" si="4184">((DW257+DY257)/DU257)</f>
        <v>0.41666666666666669</v>
      </c>
      <c r="DY257" s="33">
        <v>12</v>
      </c>
      <c r="DZ257" s="34">
        <f t="shared" ref="DZ257:DZ263" si="4185">DY257/(DW257+DY257)</f>
        <v>0.24</v>
      </c>
      <c r="EA257" s="35"/>
      <c r="EB257" s="33"/>
      <c r="EC257" s="33"/>
      <c r="ED257" s="36"/>
      <c r="EE257" s="32"/>
      <c r="EF257" s="33"/>
      <c r="EG257" s="33">
        <f>EG254-EE257</f>
        <v>582</v>
      </c>
      <c r="EH257" s="33">
        <f>EH254-EF257</f>
        <v>45</v>
      </c>
      <c r="EI257" s="33">
        <v>282</v>
      </c>
      <c r="EJ257" s="34">
        <f t="shared" ref="EJ257:EJ263" si="4186">((EI257+EK257)/EG257)</f>
        <v>0.5137457044673539</v>
      </c>
      <c r="EK257" s="33">
        <v>17</v>
      </c>
      <c r="EL257" s="34">
        <f t="shared" ref="EL257:EL263" si="4187">EK257/(EI257+EK257)</f>
        <v>5.6856187290969896E-2</v>
      </c>
      <c r="EM257" s="35"/>
      <c r="EN257" s="33"/>
      <c r="EO257" s="33"/>
      <c r="EP257" s="36"/>
      <c r="EQ257" s="32"/>
      <c r="ER257" s="33"/>
      <c r="ES257" s="33">
        <f>ES254-EQ257</f>
        <v>570</v>
      </c>
      <c r="ET257" s="33">
        <f>ET254-ER257</f>
        <v>44</v>
      </c>
      <c r="EU257" s="33">
        <v>271</v>
      </c>
      <c r="EV257" s="34">
        <f t="shared" ref="EV257:EV263" si="4188">((EU257+EW257)/ES257)</f>
        <v>0.5</v>
      </c>
      <c r="EW257" s="33">
        <v>14</v>
      </c>
      <c r="EX257" s="34">
        <f t="shared" ref="EX257:EX263" si="4189">EW257/(EU257+EW257)</f>
        <v>4.912280701754386E-2</v>
      </c>
      <c r="EY257" s="35"/>
      <c r="EZ257" s="33"/>
      <c r="FA257" s="33"/>
      <c r="FB257" s="36"/>
      <c r="FC257" s="32"/>
      <c r="FD257" s="33"/>
      <c r="FE257" s="33">
        <f>FE254-FC257</f>
        <v>556</v>
      </c>
      <c r="FF257" s="33">
        <f>FF254-FD257</f>
        <v>44</v>
      </c>
      <c r="FG257" s="33">
        <v>284</v>
      </c>
      <c r="FH257" s="34">
        <f t="shared" ref="FH257:FH263" si="4190">((FG257+FI257)/FE257)</f>
        <v>0.55215827338129497</v>
      </c>
      <c r="FI257" s="33">
        <v>23</v>
      </c>
      <c r="FJ257" s="34">
        <f t="shared" ref="FJ257:FJ263" si="4191">FI257/(FG257+FI257)</f>
        <v>7.4918566775244305E-2</v>
      </c>
      <c r="FK257" s="35"/>
      <c r="FL257" s="33"/>
      <c r="FM257" s="33"/>
      <c r="FN257" s="36"/>
      <c r="FO257" s="32"/>
      <c r="FP257" s="33"/>
      <c r="FQ257" s="33">
        <f>FQ254-FO257</f>
        <v>566</v>
      </c>
      <c r="FR257" s="33">
        <f>FR254-FP257</f>
        <v>48</v>
      </c>
      <c r="FS257" s="33">
        <v>275</v>
      </c>
      <c r="FT257" s="34">
        <f t="shared" ref="FT257:FT263" si="4192">((FS257+FU257)/FQ257)</f>
        <v>0.54593639575971731</v>
      </c>
      <c r="FU257" s="33">
        <v>34</v>
      </c>
      <c r="FV257" s="34">
        <f t="shared" ref="FV257:FV263" si="4193">FU257/(FS257+FU257)</f>
        <v>0.11003236245954692</v>
      </c>
      <c r="FW257" s="35"/>
      <c r="FX257" s="33"/>
      <c r="FY257" s="33"/>
      <c r="FZ257" s="36"/>
      <c r="GA257" s="32"/>
      <c r="GB257" s="33"/>
      <c r="GC257" s="33">
        <f>GC254-GA257</f>
        <v>572</v>
      </c>
      <c r="GD257" s="33">
        <f>GD254-GB257</f>
        <v>48</v>
      </c>
      <c r="GE257" s="33">
        <v>275</v>
      </c>
      <c r="GF257" s="34">
        <f t="shared" ref="GF257:GF263" si="4194">((GE257+GG257)/GC257)</f>
        <v>0.51923076923076927</v>
      </c>
      <c r="GG257" s="33">
        <v>22</v>
      </c>
      <c r="GH257" s="34">
        <f t="shared" ref="GH257:GH263" si="4195">GG257/(GE257+GG257)</f>
        <v>7.407407407407407E-2</v>
      </c>
      <c r="GI257" s="35"/>
      <c r="GJ257" s="33"/>
      <c r="GK257" s="33"/>
      <c r="GL257" s="36"/>
      <c r="GM257" s="32">
        <v>1</v>
      </c>
      <c r="GN257" s="33"/>
      <c r="GO257" s="33">
        <f>GO254-GM257</f>
        <v>587</v>
      </c>
      <c r="GP257" s="33">
        <f>GP254-GN257</f>
        <v>49</v>
      </c>
      <c r="GQ257" s="33">
        <v>280</v>
      </c>
      <c r="GR257" s="34">
        <f t="shared" ref="GR257:GR263" si="4196">((GQ257+GS257)/GO257)</f>
        <v>0.50766609880749569</v>
      </c>
      <c r="GS257" s="33">
        <v>18</v>
      </c>
      <c r="GT257" s="34">
        <f t="shared" ref="GT257:GT263" si="4197">GS257/(GQ257+GS257)</f>
        <v>6.0402684563758392E-2</v>
      </c>
      <c r="GU257" s="35"/>
      <c r="GV257" s="33"/>
      <c r="GW257" s="33"/>
      <c r="GX257" s="36"/>
      <c r="GY257" s="32"/>
      <c r="GZ257" s="33"/>
      <c r="HA257" s="33">
        <f>HA254-GY257</f>
        <v>79</v>
      </c>
      <c r="HB257" s="33">
        <f>HB254-GZ257</f>
        <v>8</v>
      </c>
      <c r="HC257" s="33">
        <v>26</v>
      </c>
      <c r="HD257" s="34">
        <f t="shared" ref="HD257:HD263" si="4198">((HC257+HE257)/HA257)</f>
        <v>0.51898734177215189</v>
      </c>
      <c r="HE257" s="33">
        <v>15</v>
      </c>
      <c r="HF257" s="34">
        <f t="shared" ref="HF257:HF263" si="4199">HE257/(HC257+HE257)</f>
        <v>0.36585365853658536</v>
      </c>
      <c r="HG257" s="35"/>
      <c r="HH257" s="33"/>
      <c r="HI257" s="33"/>
      <c r="HJ257" s="36"/>
      <c r="HK257" s="32"/>
      <c r="HL257" s="33"/>
      <c r="HM257" s="33">
        <f>HM254-HK257</f>
        <v>591</v>
      </c>
      <c r="HN257" s="33">
        <f>HN254-HL257</f>
        <v>50</v>
      </c>
      <c r="HO257" s="33">
        <v>286</v>
      </c>
      <c r="HP257" s="34">
        <f t="shared" ref="HP257:HP263" si="4200">((HO257+HQ257)/HM257)</f>
        <v>0.52791878172588835</v>
      </c>
      <c r="HQ257" s="33">
        <v>26</v>
      </c>
      <c r="HR257" s="34">
        <f t="shared" ref="HR257:HR263" si="4201">HQ257/(HO257+HQ257)</f>
        <v>8.3333333333333329E-2</v>
      </c>
      <c r="HS257" s="35"/>
      <c r="HT257" s="33"/>
      <c r="HU257" s="33"/>
      <c r="HV257" s="36"/>
      <c r="HW257" s="32"/>
      <c r="HX257" s="33"/>
      <c r="HY257" s="33">
        <f>HY254-HW257</f>
        <v>585</v>
      </c>
      <c r="HZ257" s="33">
        <f>HZ254-HX257</f>
        <v>49</v>
      </c>
      <c r="IA257" s="33">
        <v>265</v>
      </c>
      <c r="IB257" s="34">
        <f t="shared" ref="IB257:IB263" si="4202">((IA257+IC257)/HY257)</f>
        <v>0.50256410256410255</v>
      </c>
      <c r="IC257" s="33">
        <v>29</v>
      </c>
      <c r="ID257" s="34">
        <f t="shared" ref="ID257:ID263" si="4203">IC257/(IA257+IC257)</f>
        <v>9.8639455782312924E-2</v>
      </c>
      <c r="IE257" s="35"/>
      <c r="IF257" s="33"/>
      <c r="IG257" s="33"/>
      <c r="IH257" s="36"/>
      <c r="II257" s="32"/>
      <c r="IJ257" s="33"/>
      <c r="IK257" s="33">
        <f>IK254-II257</f>
        <v>583</v>
      </c>
      <c r="IL257" s="33">
        <f>IL254-IJ257</f>
        <v>48</v>
      </c>
      <c r="IM257" s="33">
        <v>273</v>
      </c>
      <c r="IN257" s="34">
        <f t="shared" ref="IN257:IN263" si="4204">((IM257+IO257)/IK257)</f>
        <v>0.51457975986277871</v>
      </c>
      <c r="IO257" s="33">
        <v>27</v>
      </c>
      <c r="IP257" s="34">
        <f t="shared" ref="IP257:IP263" si="4205">IO257/(IM257+IO257)</f>
        <v>0.09</v>
      </c>
      <c r="IQ257" s="35"/>
      <c r="IR257" s="33"/>
      <c r="IS257" s="33"/>
      <c r="IT257" s="36"/>
      <c r="IU257" s="32"/>
      <c r="IV257" s="33"/>
      <c r="IW257" s="33">
        <f>IW254-IU257</f>
        <v>0</v>
      </c>
      <c r="IX257" s="33">
        <f>IX254-IV257</f>
        <v>0</v>
      </c>
      <c r="IY257" s="33"/>
      <c r="IZ257" s="34" t="e">
        <f t="shared" ref="IZ257:IZ263" si="4206">((IY257+JA257)/IW257)</f>
        <v>#DIV/0!</v>
      </c>
      <c r="JA257" s="33"/>
      <c r="JB257" s="34" t="e">
        <f t="shared" ref="JB257:JB263" si="4207">JA257/(IY257+JA257)</f>
        <v>#DIV/0!</v>
      </c>
      <c r="JC257" s="35"/>
      <c r="JD257" s="33"/>
      <c r="JE257" s="33"/>
      <c r="JF257" s="36"/>
      <c r="JG257" s="32">
        <f t="shared" ref="JG257:JG264" si="4208">+C257+O257+AA257+AM257+AY257+BK257+BW257+CI257+CU257+DG257+DS257+EE257+EQ257+FC257+GA257+GM257+GY257+HK257+HW257+II257+FO257+IU257</f>
        <v>4</v>
      </c>
      <c r="JH257" s="36">
        <f t="shared" ref="JH257:JH264" si="4209">+D257+P257+AB257+AN257+AZ257+BL257+BX257+CJ257+CV257+DH257+DT257+EF257+ER257+FD257+GB257+GN257+GZ257+HL257+HX257+IJ257+FP257+IV257</f>
        <v>0</v>
      </c>
      <c r="JI257" s="372">
        <f t="shared" ref="JI257:JI263" si="4210">+E257+Q257+AC257+AO257+BA257+BM257+BY257+CK257+CW257+DI257+DU257+EG257+ES257+FE257+GC257+GO257+HA257+HM257+HY257+FQ257+IK257</f>
        <v>10613</v>
      </c>
      <c r="JJ257" s="11">
        <f t="shared" si="3981"/>
        <v>881</v>
      </c>
      <c r="JK257" s="33">
        <f t="shared" ref="JK257:JK264" si="4211">+G257+S257+AE257+AQ257+BC257+BO257+CA257+CM257+CY257+DK257+DW257+EI257+EU257+FG257+GE257+GQ257+HC257+HO257+I257+U257+AG257+AS257+BE257+BQ257+CC257+CO257+DA257+DM257+DY257+EK257+EW257+FI257+GG257+GS257+HE257+HQ257+IA257+IC257+FS257+FU257+IM257+IO257</f>
        <v>5605</v>
      </c>
      <c r="JL257" s="78">
        <f t="shared" ref="JL257:JL264" si="4212">+(JK257)/JI257</f>
        <v>0.52812588335060773</v>
      </c>
      <c r="JM257" s="15">
        <f t="shared" ref="JM257:JM264" si="4213">+I257+U257+AG257+AS257+BE257+BQ257+CC257+CO257+DA257+DM257+DY257+EK257+EW257+FI257+GG257+GS257+HE257+HQ257+IC257+IO257+FU257</f>
        <v>445</v>
      </c>
      <c r="JN257" s="34">
        <f t="shared" ref="JN257:JN264" si="4214">+(JM257/(JK257))</f>
        <v>7.9393398751115077E-2</v>
      </c>
      <c r="JO257" s="45">
        <v>67.2</v>
      </c>
      <c r="JP257" s="46">
        <v>5316</v>
      </c>
      <c r="JQ257" s="45">
        <f t="shared" si="3380"/>
        <v>94.843889384478146</v>
      </c>
      <c r="JR257" s="45">
        <v>239</v>
      </c>
      <c r="JS257" s="366">
        <f t="shared" ref="JS257" si="4215">JR257/JM257</f>
        <v>0.53707865168539326</v>
      </c>
      <c r="JT257" s="44"/>
      <c r="JU257" s="284"/>
      <c r="JV257" s="402">
        <f t="shared" ref="JV257:JV263" si="4216">SUM(G257,I257,S257,U257,AE257,AG257,AQ257,AS257,BC257,BE257,BO257,BQ257,CA257,CC257)/SUM(E257,Q257,AC257,AO257,BA257,BM257,BY257)</f>
        <v>0.54720180893159975</v>
      </c>
      <c r="JW257" s="403">
        <f t="shared" ref="JW257:JW263" si="4217">SUM(CM257,CO257,CY257,DA257,DK257,DM257,DW257,DY257,EI257,EK257,EU257,EW257,FG257,FI257)/SUM(CK257,CW257,DI257,DU257,EG257,ES257,FE257)</f>
        <v>0.51765375854214124</v>
      </c>
      <c r="JX257" s="405">
        <f t="shared" ref="JX257:JX263" si="4218">SUM(FS257,FU257,GE257,GG257,GQ257,GS257,HC257,HE257,HO257,HQ257,IA257,IC257,IM257,IO257,)/SUM(FQ257,GC257,GO257,HA257,HM257,HY257,IK257)</f>
        <v>0.51950603424080832</v>
      </c>
      <c r="JY257" s="742">
        <f t="shared" ref="JY257" si="4219">SUM(I264,U264,AG264,AS264,BE264,BQ264,CC264)/SUM(G264,I264,S264,U264,AE264,AG264,AQ264,AS264,BC264,BE264,BO264,BQ264,CA264,CC264)</f>
        <v>7.4941451990632318E-2</v>
      </c>
      <c r="JZ257" s="689">
        <f t="shared" ref="JZ257" si="4220">SUM(CO264,DA264,DM264,DY264,EK264,EW264,FI264)/SUM(CM264,CO264,CY264,DA264,DK264,DM264,DW264,DY264,EI264,EK264,EU264,EW264,FG264,FI264)</f>
        <v>7.774490466798159E-2</v>
      </c>
      <c r="KA257" s="745">
        <f t="shared" ref="KA257" si="4221">SUM(,FU264,GG264,GS264,HE264,HQ264,IC264,IO264)/SUM(FU264,FS264,GG264,GE264,GS264,GQ264,HE264,HC264,HQ264,HO264,IC264,IA264,IO264,IM264)</f>
        <v>8.7427802832502566E-2</v>
      </c>
      <c r="KB257" s="724">
        <f t="shared" ref="KB257" si="4222">KB259/KB261</f>
        <v>4.2384854478666294E-3</v>
      </c>
      <c r="KC257" s="720"/>
      <c r="KD257" s="720">
        <f t="shared" ref="KD257" si="4223">KD259/KD261</f>
        <v>7.1143995446784295E-3</v>
      </c>
      <c r="KE257" s="720"/>
      <c r="KF257" s="720">
        <f t="shared" ref="KF257" si="4224">KF259/KF261</f>
        <v>3.0864197530864196E-3</v>
      </c>
      <c r="KG257" s="755"/>
      <c r="KH257" s="757" t="s">
        <v>68</v>
      </c>
      <c r="KI257" s="419">
        <f t="shared" ref="KI257:KI263" si="4225">C257+AA257+AM257+AY257+BK257+BW257</f>
        <v>1</v>
      </c>
      <c r="KJ257" s="427">
        <f t="shared" ref="KJ257" si="4226">KI257/KB261</f>
        <v>2.8256569652444194E-4</v>
      </c>
      <c r="KK257" s="419">
        <f t="shared" ref="KK257:KK263" si="4227">CI257+CU257+DG257+EE257+EQ257+FC257+DS257</f>
        <v>2</v>
      </c>
      <c r="KL257" s="424">
        <f t="shared" ref="KL257" si="4228">KK257/KD261</f>
        <v>5.6915196357427435E-4</v>
      </c>
      <c r="KM257" s="419">
        <f t="shared" ref="KM257:KM263" si="4229">FO257+GA257+GM257+GY257+HK257+HW257+II257</f>
        <v>1</v>
      </c>
      <c r="KN257" s="424">
        <f>KM257/KF261</f>
        <v>2.8058361391694727E-4</v>
      </c>
    </row>
    <row r="258" spans="1:300" ht="19.5" thickBot="1" x14ac:dyDescent="0.3">
      <c r="A258" s="734"/>
      <c r="B258" s="436">
        <f t="shared" ref="B258:B263" si="4230">+B257+1</f>
        <v>45793</v>
      </c>
      <c r="C258" s="10"/>
      <c r="D258" s="11"/>
      <c r="E258" s="61">
        <f t="shared" ref="E258:E263" si="4231">E257-C258</f>
        <v>579</v>
      </c>
      <c r="F258" s="61">
        <f t="shared" ref="F258:F263" si="4232">F257-D258</f>
        <v>49</v>
      </c>
      <c r="G258" s="11">
        <v>268</v>
      </c>
      <c r="H258" s="12">
        <f t="shared" si="4164"/>
        <v>0.50431778929188253</v>
      </c>
      <c r="I258" s="11">
        <v>24</v>
      </c>
      <c r="J258" s="12">
        <f t="shared" si="4165"/>
        <v>8.2191780821917804E-2</v>
      </c>
      <c r="K258" s="13"/>
      <c r="L258" s="11"/>
      <c r="M258" s="11"/>
      <c r="N258" s="14"/>
      <c r="O258" s="10"/>
      <c r="P258" s="11"/>
      <c r="Q258" s="61">
        <f t="shared" ref="Q258:Q263" si="4233">Q257-O258</f>
        <v>579</v>
      </c>
      <c r="R258" s="61">
        <f t="shared" ref="R258:R263" si="4234">R257-P258</f>
        <v>50</v>
      </c>
      <c r="S258" s="11">
        <v>269</v>
      </c>
      <c r="T258" s="12">
        <f t="shared" si="4166"/>
        <v>0.48704663212435234</v>
      </c>
      <c r="U258" s="11">
        <v>13</v>
      </c>
      <c r="V258" s="12">
        <f t="shared" si="4167"/>
        <v>4.6099290780141841E-2</v>
      </c>
      <c r="W258" s="13"/>
      <c r="X258" s="11"/>
      <c r="Y258" s="11"/>
      <c r="Z258" s="14"/>
      <c r="AA258" s="10"/>
      <c r="AB258" s="11"/>
      <c r="AC258" s="61">
        <f t="shared" ref="AC258:AC263" si="4235">AC257-AA258</f>
        <v>575</v>
      </c>
      <c r="AD258" s="61">
        <f t="shared" ref="AD258:AD263" si="4236">AD257-AB258</f>
        <v>50</v>
      </c>
      <c r="AE258" s="11">
        <v>263</v>
      </c>
      <c r="AF258" s="12">
        <f t="shared" si="4168"/>
        <v>0.49043478260869566</v>
      </c>
      <c r="AG258" s="11">
        <v>19</v>
      </c>
      <c r="AH258" s="12">
        <f t="shared" si="4169"/>
        <v>6.7375886524822695E-2</v>
      </c>
      <c r="AI258" s="13"/>
      <c r="AJ258" s="11"/>
      <c r="AK258" s="11"/>
      <c r="AL258" s="14"/>
      <c r="AM258" s="10">
        <v>1</v>
      </c>
      <c r="AN258" s="11"/>
      <c r="AO258" s="61">
        <f t="shared" ref="AO258:AO263" si="4237">AO257-AM258</f>
        <v>72</v>
      </c>
      <c r="AP258" s="61">
        <f t="shared" ref="AP258:AP263" si="4238">AP257-AN258</f>
        <v>8</v>
      </c>
      <c r="AQ258" s="11">
        <v>31</v>
      </c>
      <c r="AR258" s="12">
        <f t="shared" si="4170"/>
        <v>0.5</v>
      </c>
      <c r="AS258" s="11">
        <v>5</v>
      </c>
      <c r="AT258" s="12">
        <f t="shared" si="4171"/>
        <v>0.1388888888888889</v>
      </c>
      <c r="AU258" s="13"/>
      <c r="AV258" s="11"/>
      <c r="AW258" s="11"/>
      <c r="AX258" s="14"/>
      <c r="AY258" s="10"/>
      <c r="AZ258" s="11"/>
      <c r="BA258" s="61">
        <f t="shared" ref="BA258:BA263" si="4239">BA257-AY258</f>
        <v>575</v>
      </c>
      <c r="BB258" s="61">
        <f t="shared" ref="BB258:BB263" si="4240">BB257-AZ258</f>
        <v>50</v>
      </c>
      <c r="BC258" s="11">
        <v>253</v>
      </c>
      <c r="BD258" s="12">
        <f t="shared" si="4172"/>
        <v>0.46782608695652173</v>
      </c>
      <c r="BE258" s="11">
        <v>16</v>
      </c>
      <c r="BF258" s="12">
        <f t="shared" si="4173"/>
        <v>5.9479553903345722E-2</v>
      </c>
      <c r="BG258" s="13"/>
      <c r="BH258" s="11"/>
      <c r="BI258" s="11"/>
      <c r="BJ258" s="14"/>
      <c r="BK258" s="10"/>
      <c r="BL258" s="11"/>
      <c r="BM258" s="61">
        <f t="shared" ref="BM258:BM263" si="4241">BM257-BK258</f>
        <v>578</v>
      </c>
      <c r="BN258" s="61">
        <f t="shared" ref="BN258:BN263" si="4242">BN257-BL258</f>
        <v>49</v>
      </c>
      <c r="BO258" s="11">
        <v>260</v>
      </c>
      <c r="BP258" s="12">
        <f t="shared" si="4174"/>
        <v>0.47577854671280279</v>
      </c>
      <c r="BQ258" s="11">
        <v>15</v>
      </c>
      <c r="BR258" s="12">
        <f t="shared" si="4175"/>
        <v>5.4545454545454543E-2</v>
      </c>
      <c r="BS258" s="13"/>
      <c r="BT258" s="11"/>
      <c r="BU258" s="11"/>
      <c r="BV258" s="14"/>
      <c r="BW258" s="10"/>
      <c r="BX258" s="11"/>
      <c r="BY258" s="61">
        <f t="shared" ref="BY258:BY263" si="4243">BY257-BW258</f>
        <v>579</v>
      </c>
      <c r="BZ258" s="61">
        <f t="shared" ref="BZ258:BZ263" si="4244">BZ257-BX258</f>
        <v>49</v>
      </c>
      <c r="CA258" s="11">
        <v>239</v>
      </c>
      <c r="CB258" s="12">
        <f t="shared" si="4176"/>
        <v>0.47668393782383417</v>
      </c>
      <c r="CC258" s="11">
        <v>37</v>
      </c>
      <c r="CD258" s="12">
        <f t="shared" si="4177"/>
        <v>0.13405797101449277</v>
      </c>
      <c r="CE258" s="13"/>
      <c r="CF258" s="11"/>
      <c r="CG258" s="11"/>
      <c r="CH258" s="14"/>
      <c r="CI258" s="10"/>
      <c r="CJ258" s="11"/>
      <c r="CK258" s="61">
        <f t="shared" ref="CK258:CK263" si="4245">CK257-CI258</f>
        <v>552</v>
      </c>
      <c r="CL258" s="61">
        <f t="shared" ref="CL258:CL263" si="4246">CL257-CJ258</f>
        <v>43</v>
      </c>
      <c r="CM258" s="11">
        <v>262</v>
      </c>
      <c r="CN258" s="12">
        <f t="shared" si="4178"/>
        <v>0.4891304347826087</v>
      </c>
      <c r="CO258" s="11">
        <v>8</v>
      </c>
      <c r="CP258" s="12">
        <f t="shared" si="4179"/>
        <v>2.9629629629629631E-2</v>
      </c>
      <c r="CQ258" s="13"/>
      <c r="CR258" s="11"/>
      <c r="CS258" s="11"/>
      <c r="CT258" s="14"/>
      <c r="CU258" s="10"/>
      <c r="CV258" s="11"/>
      <c r="CW258" s="61">
        <f t="shared" ref="CW258:CW263" si="4247">CW257-CU258</f>
        <v>558</v>
      </c>
      <c r="CX258" s="61">
        <f t="shared" ref="CX258:CX263" si="4248">CX257-CV258</f>
        <v>44</v>
      </c>
      <c r="CY258" s="11">
        <v>221</v>
      </c>
      <c r="CZ258" s="12">
        <f t="shared" si="4180"/>
        <v>0.43369175627240142</v>
      </c>
      <c r="DA258" s="11">
        <v>21</v>
      </c>
      <c r="DB258" s="12">
        <f t="shared" si="4181"/>
        <v>8.6776859504132234E-2</v>
      </c>
      <c r="DC258" s="13"/>
      <c r="DD258" s="11"/>
      <c r="DE258" s="11"/>
      <c r="DF258" s="14"/>
      <c r="DG258" s="10"/>
      <c r="DH258" s="11"/>
      <c r="DI258" s="61">
        <f t="shared" ref="DI258:DI263" si="4249">DI257-DG258</f>
        <v>574</v>
      </c>
      <c r="DJ258" s="61">
        <f t="shared" ref="DJ258:DJ263" si="4250">DJ257-DH258</f>
        <v>45</v>
      </c>
      <c r="DK258" s="11">
        <v>230</v>
      </c>
      <c r="DL258" s="12">
        <f t="shared" si="4182"/>
        <v>0.42857142857142855</v>
      </c>
      <c r="DM258" s="11">
        <v>16</v>
      </c>
      <c r="DN258" s="12">
        <f t="shared" si="4183"/>
        <v>6.5040650406504072E-2</v>
      </c>
      <c r="DO258" s="13"/>
      <c r="DP258" s="11"/>
      <c r="DQ258" s="11"/>
      <c r="DR258" s="14"/>
      <c r="DS258" s="10"/>
      <c r="DT258" s="11"/>
      <c r="DU258" s="61">
        <f t="shared" ref="DU258:DU263" si="4251">DU257-DS258</f>
        <v>120</v>
      </c>
      <c r="DV258" s="61">
        <f t="shared" ref="DV258:DV263" si="4252">DV257-DT258</f>
        <v>11</v>
      </c>
      <c r="DW258" s="11">
        <v>43</v>
      </c>
      <c r="DX258" s="12">
        <f t="shared" si="4184"/>
        <v>0.42499999999999999</v>
      </c>
      <c r="DY258" s="11">
        <v>8</v>
      </c>
      <c r="DZ258" s="12">
        <f t="shared" si="4185"/>
        <v>0.15686274509803921</v>
      </c>
      <c r="EA258" s="13"/>
      <c r="EB258" s="11"/>
      <c r="EC258" s="11"/>
      <c r="ED258" s="14"/>
      <c r="EE258" s="10"/>
      <c r="EF258" s="11"/>
      <c r="EG258" s="61">
        <f t="shared" ref="EG258:EG263" si="4253">EG257-EE258</f>
        <v>582</v>
      </c>
      <c r="EH258" s="61">
        <f t="shared" ref="EH258:EH263" si="4254">EH257-EF258</f>
        <v>45</v>
      </c>
      <c r="EI258" s="11">
        <v>224</v>
      </c>
      <c r="EJ258" s="12">
        <f t="shared" si="4186"/>
        <v>0.40721649484536082</v>
      </c>
      <c r="EK258" s="11">
        <v>13</v>
      </c>
      <c r="EL258" s="12">
        <f t="shared" si="4187"/>
        <v>5.4852320675105488E-2</v>
      </c>
      <c r="EM258" s="13"/>
      <c r="EN258" s="11"/>
      <c r="EO258" s="11"/>
      <c r="EP258" s="14"/>
      <c r="EQ258" s="10"/>
      <c r="ER258" s="11"/>
      <c r="ES258" s="61">
        <f t="shared" ref="ES258:ES263" si="4255">ES257-EQ258</f>
        <v>570</v>
      </c>
      <c r="ET258" s="61">
        <f t="shared" ref="ET258:ET263" si="4256">ET257-ER258</f>
        <v>44</v>
      </c>
      <c r="EU258" s="11">
        <v>229</v>
      </c>
      <c r="EV258" s="12">
        <f t="shared" si="4188"/>
        <v>0.42105263157894735</v>
      </c>
      <c r="EW258" s="11">
        <v>11</v>
      </c>
      <c r="EX258" s="12">
        <f t="shared" si="4189"/>
        <v>4.583333333333333E-2</v>
      </c>
      <c r="EY258" s="13"/>
      <c r="EZ258" s="11"/>
      <c r="FA258" s="11"/>
      <c r="FB258" s="14"/>
      <c r="FC258" s="10"/>
      <c r="FD258" s="11"/>
      <c r="FE258" s="61">
        <f t="shared" ref="FE258:FE263" si="4257">FE257-FC258</f>
        <v>556</v>
      </c>
      <c r="FF258" s="61">
        <f t="shared" ref="FF258:FF263" si="4258">FF257-FD258</f>
        <v>44</v>
      </c>
      <c r="FG258" s="11">
        <v>215</v>
      </c>
      <c r="FH258" s="12">
        <f t="shared" si="4190"/>
        <v>0.4226618705035971</v>
      </c>
      <c r="FI258" s="11">
        <v>20</v>
      </c>
      <c r="FJ258" s="12">
        <f t="shared" si="4191"/>
        <v>8.5106382978723402E-2</v>
      </c>
      <c r="FK258" s="13"/>
      <c r="FL258" s="11"/>
      <c r="FM258" s="11"/>
      <c r="FN258" s="14"/>
      <c r="FO258" s="10"/>
      <c r="FP258" s="11"/>
      <c r="FQ258" s="61">
        <f t="shared" ref="FQ258:FQ263" si="4259">FQ257-FO258</f>
        <v>566</v>
      </c>
      <c r="FR258" s="61">
        <f t="shared" ref="FR258:FR263" si="4260">FR257-FP258</f>
        <v>48</v>
      </c>
      <c r="FS258" s="11">
        <v>245</v>
      </c>
      <c r="FT258" s="12">
        <f t="shared" si="4192"/>
        <v>0.46996466431095407</v>
      </c>
      <c r="FU258" s="11">
        <v>21</v>
      </c>
      <c r="FV258" s="12">
        <f t="shared" si="4193"/>
        <v>7.8947368421052627E-2</v>
      </c>
      <c r="FW258" s="13"/>
      <c r="FX258" s="11"/>
      <c r="FY258" s="11"/>
      <c r="FZ258" s="14"/>
      <c r="GA258" s="10"/>
      <c r="GB258" s="11"/>
      <c r="GC258" s="61">
        <f t="shared" ref="GC258:GC263" si="4261">GC257-GA258</f>
        <v>572</v>
      </c>
      <c r="GD258" s="61">
        <f t="shared" ref="GD258:GD263" si="4262">GD257-GB258</f>
        <v>48</v>
      </c>
      <c r="GE258" s="11">
        <v>271</v>
      </c>
      <c r="GF258" s="12">
        <f t="shared" si="4194"/>
        <v>0.50524475524475521</v>
      </c>
      <c r="GG258" s="11">
        <v>18</v>
      </c>
      <c r="GH258" s="12">
        <f t="shared" si="4195"/>
        <v>6.228373702422145E-2</v>
      </c>
      <c r="GI258" s="13"/>
      <c r="GJ258" s="11"/>
      <c r="GK258" s="11"/>
      <c r="GL258" s="14"/>
      <c r="GM258" s="10"/>
      <c r="GN258" s="11"/>
      <c r="GO258" s="61">
        <f t="shared" ref="GO258:GO263" si="4263">GO257-GM258</f>
        <v>587</v>
      </c>
      <c r="GP258" s="61">
        <f t="shared" ref="GP258:GP263" si="4264">GP257-GN258</f>
        <v>49</v>
      </c>
      <c r="GQ258" s="11">
        <v>268</v>
      </c>
      <c r="GR258" s="12">
        <f t="shared" si="4196"/>
        <v>0.48722316865417375</v>
      </c>
      <c r="GS258" s="11">
        <v>18</v>
      </c>
      <c r="GT258" s="12">
        <f t="shared" si="4197"/>
        <v>6.2937062937062943E-2</v>
      </c>
      <c r="GU258" s="13"/>
      <c r="GV258" s="11"/>
      <c r="GW258" s="11"/>
      <c r="GX258" s="14"/>
      <c r="GY258" s="10"/>
      <c r="GZ258" s="11"/>
      <c r="HA258" s="61">
        <f t="shared" ref="HA258:HA263" si="4265">HA257-GY258</f>
        <v>79</v>
      </c>
      <c r="HB258" s="61">
        <f t="shared" ref="HB258:HB263" si="4266">HB257-GZ258</f>
        <v>8</v>
      </c>
      <c r="HC258" s="11">
        <v>26</v>
      </c>
      <c r="HD258" s="12">
        <f t="shared" si="4198"/>
        <v>0.46835443037974683</v>
      </c>
      <c r="HE258" s="11">
        <v>11</v>
      </c>
      <c r="HF258" s="12">
        <f t="shared" si="4199"/>
        <v>0.29729729729729731</v>
      </c>
      <c r="HG258" s="13"/>
      <c r="HH258" s="11"/>
      <c r="HI258" s="11"/>
      <c r="HJ258" s="14"/>
      <c r="HK258" s="10"/>
      <c r="HL258" s="11"/>
      <c r="HM258" s="61">
        <f t="shared" ref="HM258:HM263" si="4267">HM257-HK258</f>
        <v>591</v>
      </c>
      <c r="HN258" s="61">
        <f t="shared" ref="HN258:HN263" si="4268">HN257-HL258</f>
        <v>50</v>
      </c>
      <c r="HO258" s="11">
        <v>263</v>
      </c>
      <c r="HP258" s="12">
        <f t="shared" si="4200"/>
        <v>0.49576988155668361</v>
      </c>
      <c r="HQ258" s="11">
        <v>30</v>
      </c>
      <c r="HR258" s="12">
        <f t="shared" si="4201"/>
        <v>0.10238907849829351</v>
      </c>
      <c r="HS258" s="13"/>
      <c r="HT258" s="11"/>
      <c r="HU258" s="11"/>
      <c r="HV258" s="14"/>
      <c r="HW258" s="10"/>
      <c r="HX258" s="11"/>
      <c r="HY258" s="61">
        <f t="shared" ref="HY258:HY263" si="4269">HY257-HW258</f>
        <v>585</v>
      </c>
      <c r="HZ258" s="61">
        <f t="shared" ref="HZ258:HZ263" si="4270">HZ257-HX258</f>
        <v>49</v>
      </c>
      <c r="IA258" s="11">
        <v>253</v>
      </c>
      <c r="IB258" s="12">
        <f t="shared" si="4202"/>
        <v>0.47521367521367519</v>
      </c>
      <c r="IC258" s="11">
        <v>25</v>
      </c>
      <c r="ID258" s="12">
        <f t="shared" si="4203"/>
        <v>8.9928057553956831E-2</v>
      </c>
      <c r="IE258" s="13"/>
      <c r="IF258" s="11"/>
      <c r="IG258" s="11"/>
      <c r="IH258" s="14"/>
      <c r="II258" s="10"/>
      <c r="IJ258" s="11"/>
      <c r="IK258" s="61">
        <f t="shared" ref="IK258:IK263" si="4271">IK257-II258</f>
        <v>583</v>
      </c>
      <c r="IL258" s="61">
        <f t="shared" ref="IL258:IL263" si="4272">IL257-IJ258</f>
        <v>48</v>
      </c>
      <c r="IM258" s="11">
        <v>251</v>
      </c>
      <c r="IN258" s="12">
        <f t="shared" si="4204"/>
        <v>0.47684391080617494</v>
      </c>
      <c r="IO258" s="11">
        <v>27</v>
      </c>
      <c r="IP258" s="12">
        <f t="shared" si="4205"/>
        <v>9.7122302158273388E-2</v>
      </c>
      <c r="IQ258" s="13"/>
      <c r="IR258" s="11"/>
      <c r="IS258" s="11"/>
      <c r="IT258" s="14"/>
      <c r="IU258" s="10"/>
      <c r="IV258" s="11"/>
      <c r="IW258" s="61">
        <f t="shared" ref="IW258:IW263" si="4273">IW257-IU258</f>
        <v>0</v>
      </c>
      <c r="IX258" s="61">
        <f t="shared" ref="IX258:IX263" si="4274">IX257-IV258</f>
        <v>0</v>
      </c>
      <c r="IY258" s="11"/>
      <c r="IZ258" s="12" t="e">
        <f t="shared" si="4206"/>
        <v>#DIV/0!</v>
      </c>
      <c r="JA258" s="11"/>
      <c r="JB258" s="12" t="e">
        <f t="shared" si="4207"/>
        <v>#DIV/0!</v>
      </c>
      <c r="JC258" s="13"/>
      <c r="JD258" s="11"/>
      <c r="JE258" s="11"/>
      <c r="JF258" s="14"/>
      <c r="JG258" s="10">
        <f t="shared" si="4208"/>
        <v>1</v>
      </c>
      <c r="JH258" s="14">
        <f t="shared" si="4209"/>
        <v>0</v>
      </c>
      <c r="JI258" s="373">
        <f t="shared" si="4210"/>
        <v>10612</v>
      </c>
      <c r="JJ258" s="11">
        <f t="shared" si="3981"/>
        <v>881</v>
      </c>
      <c r="JK258" s="11">
        <f t="shared" si="4211"/>
        <v>4960</v>
      </c>
      <c r="JL258" s="79">
        <f t="shared" si="4212"/>
        <v>0.46739540143234076</v>
      </c>
      <c r="JM258" s="15">
        <f t="shared" si="4213"/>
        <v>376</v>
      </c>
      <c r="JN258" s="12">
        <f t="shared" si="4214"/>
        <v>7.5806451612903225E-2</v>
      </c>
      <c r="JO258" s="16">
        <v>67.5</v>
      </c>
      <c r="JP258" s="17">
        <v>4709</v>
      </c>
      <c r="JQ258" s="16">
        <f t="shared" si="3380"/>
        <v>94.939516129032256</v>
      </c>
      <c r="JR258" s="16">
        <v>209</v>
      </c>
      <c r="JS258" s="369">
        <f t="shared" si="3155"/>
        <v>0.55585106382978722</v>
      </c>
      <c r="JT258" s="15"/>
      <c r="JU258" s="285"/>
      <c r="JV258" s="404">
        <f t="shared" si="4216"/>
        <v>0.48402601074356799</v>
      </c>
      <c r="JW258" s="401">
        <f t="shared" si="4217"/>
        <v>0.43308656036446469</v>
      </c>
      <c r="JX258" s="406">
        <f t="shared" si="4218"/>
        <v>0.48470390120684814</v>
      </c>
      <c r="JY258" s="743"/>
      <c r="JZ258" s="690"/>
      <c r="KA258" s="746"/>
      <c r="KB258" s="725"/>
      <c r="KC258" s="722"/>
      <c r="KD258" s="722"/>
      <c r="KE258" s="722"/>
      <c r="KF258" s="722"/>
      <c r="KG258" s="756"/>
      <c r="KH258" s="758"/>
      <c r="KI258" s="67">
        <f t="shared" si="4225"/>
        <v>1</v>
      </c>
      <c r="KJ258" s="430">
        <f t="shared" ref="KJ258" si="4275">KI258/KB261</f>
        <v>2.8256569652444194E-4</v>
      </c>
      <c r="KK258" s="67">
        <f t="shared" si="4227"/>
        <v>0</v>
      </c>
      <c r="KL258" s="425">
        <f t="shared" ref="KL258" si="4276">KK258/KD261</f>
        <v>0</v>
      </c>
      <c r="KM258" s="67">
        <f t="shared" si="4229"/>
        <v>0</v>
      </c>
      <c r="KN258" s="425">
        <f>KM258/KF261</f>
        <v>0</v>
      </c>
    </row>
    <row r="259" spans="1:300" ht="19.5" thickTop="1" x14ac:dyDescent="0.25">
      <c r="A259" s="734"/>
      <c r="B259" s="436">
        <f t="shared" si="4230"/>
        <v>45794</v>
      </c>
      <c r="C259" s="10"/>
      <c r="D259" s="11"/>
      <c r="E259" s="61">
        <f t="shared" si="4231"/>
        <v>579</v>
      </c>
      <c r="F259" s="61">
        <f t="shared" si="4232"/>
        <v>49</v>
      </c>
      <c r="G259" s="11">
        <v>298</v>
      </c>
      <c r="H259" s="12">
        <f t="shared" si="4164"/>
        <v>0.54058721934369602</v>
      </c>
      <c r="I259" s="11">
        <v>15</v>
      </c>
      <c r="J259" s="12">
        <f t="shared" si="4165"/>
        <v>4.7923322683706068E-2</v>
      </c>
      <c r="K259" s="13"/>
      <c r="L259" s="11"/>
      <c r="M259" s="11"/>
      <c r="N259" s="14"/>
      <c r="O259" s="10"/>
      <c r="P259" s="11"/>
      <c r="Q259" s="61">
        <f t="shared" si="4233"/>
        <v>579</v>
      </c>
      <c r="R259" s="61">
        <f t="shared" si="4234"/>
        <v>50</v>
      </c>
      <c r="S259" s="11">
        <v>281</v>
      </c>
      <c r="T259" s="12">
        <f t="shared" si="4166"/>
        <v>0.52158894645941278</v>
      </c>
      <c r="U259" s="11">
        <v>21</v>
      </c>
      <c r="V259" s="12">
        <f t="shared" si="4167"/>
        <v>6.9536423841059597E-2</v>
      </c>
      <c r="W259" s="13"/>
      <c r="X259" s="11"/>
      <c r="Y259" s="11"/>
      <c r="Z259" s="14"/>
      <c r="AA259" s="10">
        <v>1</v>
      </c>
      <c r="AB259" s="11"/>
      <c r="AC259" s="61">
        <f t="shared" si="4235"/>
        <v>574</v>
      </c>
      <c r="AD259" s="61">
        <f t="shared" si="4236"/>
        <v>50</v>
      </c>
      <c r="AE259" s="11">
        <v>288</v>
      </c>
      <c r="AF259" s="12">
        <f t="shared" si="4168"/>
        <v>0.55574912891986061</v>
      </c>
      <c r="AG259" s="11">
        <v>31</v>
      </c>
      <c r="AH259" s="12">
        <f t="shared" si="4169"/>
        <v>9.7178683385579931E-2</v>
      </c>
      <c r="AI259" s="13"/>
      <c r="AJ259" s="11"/>
      <c r="AK259" s="11"/>
      <c r="AL259" s="14"/>
      <c r="AM259" s="10">
        <v>1</v>
      </c>
      <c r="AN259" s="11"/>
      <c r="AO259" s="61">
        <f t="shared" si="4237"/>
        <v>71</v>
      </c>
      <c r="AP259" s="61">
        <f t="shared" si="4238"/>
        <v>8</v>
      </c>
      <c r="AQ259" s="11">
        <v>32</v>
      </c>
      <c r="AR259" s="12">
        <f t="shared" si="4170"/>
        <v>0.52112676056338025</v>
      </c>
      <c r="AS259" s="11">
        <v>5</v>
      </c>
      <c r="AT259" s="12">
        <f t="shared" si="4171"/>
        <v>0.13513513513513514</v>
      </c>
      <c r="AU259" s="13"/>
      <c r="AV259" s="11"/>
      <c r="AW259" s="11"/>
      <c r="AX259" s="14"/>
      <c r="AY259" s="10"/>
      <c r="AZ259" s="11"/>
      <c r="BA259" s="61">
        <f t="shared" si="4239"/>
        <v>575</v>
      </c>
      <c r="BB259" s="61">
        <f t="shared" si="4240"/>
        <v>50</v>
      </c>
      <c r="BC259" s="11">
        <v>299</v>
      </c>
      <c r="BD259" s="12">
        <f t="shared" si="4172"/>
        <v>0.54782608695652169</v>
      </c>
      <c r="BE259" s="11">
        <v>16</v>
      </c>
      <c r="BF259" s="12">
        <f t="shared" si="4173"/>
        <v>5.0793650793650794E-2</v>
      </c>
      <c r="BG259" s="13"/>
      <c r="BH259" s="11"/>
      <c r="BI259" s="11"/>
      <c r="BJ259" s="14"/>
      <c r="BK259" s="10"/>
      <c r="BL259" s="11"/>
      <c r="BM259" s="61">
        <f t="shared" si="4241"/>
        <v>578</v>
      </c>
      <c r="BN259" s="61">
        <f t="shared" si="4242"/>
        <v>49</v>
      </c>
      <c r="BO259" s="11">
        <v>289</v>
      </c>
      <c r="BP259" s="12">
        <f t="shared" si="4174"/>
        <v>0.52249134948096887</v>
      </c>
      <c r="BQ259" s="11">
        <v>13</v>
      </c>
      <c r="BR259" s="12">
        <f t="shared" si="4175"/>
        <v>4.3046357615894038E-2</v>
      </c>
      <c r="BS259" s="13"/>
      <c r="BT259" s="11"/>
      <c r="BU259" s="11"/>
      <c r="BV259" s="14"/>
      <c r="BW259" s="10"/>
      <c r="BX259" s="11"/>
      <c r="BY259" s="61">
        <f t="shared" si="4243"/>
        <v>579</v>
      </c>
      <c r="BZ259" s="61">
        <f t="shared" si="4244"/>
        <v>49</v>
      </c>
      <c r="CA259" s="11">
        <v>275</v>
      </c>
      <c r="CB259" s="12">
        <f t="shared" si="4176"/>
        <v>0.53022452504317785</v>
      </c>
      <c r="CC259" s="11">
        <v>32</v>
      </c>
      <c r="CD259" s="12">
        <f t="shared" si="4177"/>
        <v>0.10423452768729642</v>
      </c>
      <c r="CE259" s="13"/>
      <c r="CF259" s="11"/>
      <c r="CG259" s="11"/>
      <c r="CH259" s="14"/>
      <c r="CI259" s="10">
        <v>1</v>
      </c>
      <c r="CJ259" s="11"/>
      <c r="CK259" s="61">
        <f t="shared" si="4245"/>
        <v>551</v>
      </c>
      <c r="CL259" s="61">
        <f t="shared" si="4246"/>
        <v>43</v>
      </c>
      <c r="CM259" s="11">
        <v>280</v>
      </c>
      <c r="CN259" s="12">
        <f t="shared" si="4178"/>
        <v>0.56442831215970957</v>
      </c>
      <c r="CO259" s="11">
        <v>31</v>
      </c>
      <c r="CP259" s="12">
        <f t="shared" si="4179"/>
        <v>9.9678456591639875E-2</v>
      </c>
      <c r="CQ259" s="13"/>
      <c r="CR259" s="11"/>
      <c r="CS259" s="11"/>
      <c r="CT259" s="14"/>
      <c r="CU259" s="10">
        <v>1</v>
      </c>
      <c r="CV259" s="11"/>
      <c r="CW259" s="61">
        <f t="shared" si="4247"/>
        <v>557</v>
      </c>
      <c r="CX259" s="61">
        <f t="shared" si="4248"/>
        <v>44</v>
      </c>
      <c r="CY259" s="11">
        <v>279</v>
      </c>
      <c r="CZ259" s="12">
        <f t="shared" si="4180"/>
        <v>0.54757630161579895</v>
      </c>
      <c r="DA259" s="11">
        <v>26</v>
      </c>
      <c r="DB259" s="12">
        <f t="shared" si="4181"/>
        <v>8.5245901639344257E-2</v>
      </c>
      <c r="DC259" s="13"/>
      <c r="DD259" s="11"/>
      <c r="DE259" s="11"/>
      <c r="DF259" s="14"/>
      <c r="DG259" s="10">
        <v>1</v>
      </c>
      <c r="DH259" s="11"/>
      <c r="DI259" s="61">
        <f t="shared" si="4249"/>
        <v>573</v>
      </c>
      <c r="DJ259" s="61">
        <f t="shared" si="4250"/>
        <v>45</v>
      </c>
      <c r="DK259" s="11">
        <v>278</v>
      </c>
      <c r="DL259" s="12">
        <f t="shared" si="4182"/>
        <v>0.54973821989528793</v>
      </c>
      <c r="DM259" s="11">
        <v>37</v>
      </c>
      <c r="DN259" s="12">
        <f t="shared" si="4183"/>
        <v>0.11746031746031746</v>
      </c>
      <c r="DO259" s="13"/>
      <c r="DP259" s="11"/>
      <c r="DQ259" s="11"/>
      <c r="DR259" s="14"/>
      <c r="DS259" s="10">
        <v>1</v>
      </c>
      <c r="DT259" s="11"/>
      <c r="DU259" s="61">
        <f t="shared" si="4251"/>
        <v>119</v>
      </c>
      <c r="DV259" s="61">
        <f t="shared" si="4252"/>
        <v>11</v>
      </c>
      <c r="DW259" s="11">
        <v>41</v>
      </c>
      <c r="DX259" s="12">
        <f t="shared" si="4184"/>
        <v>0.42857142857142855</v>
      </c>
      <c r="DY259" s="11">
        <v>10</v>
      </c>
      <c r="DZ259" s="12">
        <f t="shared" si="4185"/>
        <v>0.19607843137254902</v>
      </c>
      <c r="EA259" s="13"/>
      <c r="EB259" s="11"/>
      <c r="EC259" s="11"/>
      <c r="ED259" s="14"/>
      <c r="EE259" s="10"/>
      <c r="EF259" s="11"/>
      <c r="EG259" s="61">
        <f t="shared" si="4253"/>
        <v>582</v>
      </c>
      <c r="EH259" s="61">
        <f t="shared" si="4254"/>
        <v>45</v>
      </c>
      <c r="EI259" s="11">
        <v>284</v>
      </c>
      <c r="EJ259" s="12">
        <f t="shared" si="4186"/>
        <v>0.54295532646048106</v>
      </c>
      <c r="EK259" s="11">
        <v>32</v>
      </c>
      <c r="EL259" s="12">
        <f t="shared" si="4187"/>
        <v>0.10126582278481013</v>
      </c>
      <c r="EM259" s="13"/>
      <c r="EN259" s="11"/>
      <c r="EO259" s="11"/>
      <c r="EP259" s="14"/>
      <c r="EQ259" s="10">
        <v>1</v>
      </c>
      <c r="ER259" s="11"/>
      <c r="ES259" s="61">
        <f t="shared" si="4255"/>
        <v>569</v>
      </c>
      <c r="ET259" s="61">
        <f t="shared" si="4256"/>
        <v>44</v>
      </c>
      <c r="EU259" s="11">
        <v>294</v>
      </c>
      <c r="EV259" s="12">
        <f t="shared" si="4188"/>
        <v>0.55360281195079086</v>
      </c>
      <c r="EW259" s="11">
        <v>21</v>
      </c>
      <c r="EX259" s="12">
        <f t="shared" si="4189"/>
        <v>6.6666666666666666E-2</v>
      </c>
      <c r="EY259" s="13"/>
      <c r="EZ259" s="11"/>
      <c r="FA259" s="11"/>
      <c r="FB259" s="14"/>
      <c r="FC259" s="10"/>
      <c r="FD259" s="11"/>
      <c r="FE259" s="61">
        <f t="shared" si="4257"/>
        <v>556</v>
      </c>
      <c r="FF259" s="61">
        <f t="shared" si="4258"/>
        <v>44</v>
      </c>
      <c r="FG259" s="11">
        <v>279</v>
      </c>
      <c r="FH259" s="12">
        <f t="shared" si="4190"/>
        <v>0.5269784172661871</v>
      </c>
      <c r="FI259" s="11">
        <v>14</v>
      </c>
      <c r="FJ259" s="12">
        <f t="shared" si="4191"/>
        <v>4.778156996587031E-2</v>
      </c>
      <c r="FK259" s="13"/>
      <c r="FL259" s="11"/>
      <c r="FM259" s="11"/>
      <c r="FN259" s="14"/>
      <c r="FO259" s="10"/>
      <c r="FP259" s="11"/>
      <c r="FQ259" s="61">
        <f t="shared" si="4259"/>
        <v>566</v>
      </c>
      <c r="FR259" s="61">
        <f t="shared" si="4260"/>
        <v>48</v>
      </c>
      <c r="FS259" s="11">
        <v>263</v>
      </c>
      <c r="FT259" s="12">
        <f t="shared" si="4192"/>
        <v>0.51943462897526504</v>
      </c>
      <c r="FU259" s="11">
        <v>31</v>
      </c>
      <c r="FV259" s="12">
        <f t="shared" si="4193"/>
        <v>0.10544217687074831</v>
      </c>
      <c r="FW259" s="13"/>
      <c r="FX259" s="11"/>
      <c r="FY259" s="11"/>
      <c r="FZ259" s="14"/>
      <c r="GA259" s="10">
        <v>2</v>
      </c>
      <c r="GB259" s="11"/>
      <c r="GC259" s="61">
        <f t="shared" si="4261"/>
        <v>570</v>
      </c>
      <c r="GD259" s="61">
        <f t="shared" si="4262"/>
        <v>48</v>
      </c>
      <c r="GE259" s="11">
        <v>296</v>
      </c>
      <c r="GF259" s="12">
        <f t="shared" si="4194"/>
        <v>0.54385964912280704</v>
      </c>
      <c r="GG259" s="11">
        <v>14</v>
      </c>
      <c r="GH259" s="12">
        <f t="shared" si="4195"/>
        <v>4.5161290322580643E-2</v>
      </c>
      <c r="GI259" s="13"/>
      <c r="GJ259" s="11"/>
      <c r="GK259" s="11"/>
      <c r="GL259" s="14"/>
      <c r="GM259" s="10"/>
      <c r="GN259" s="11"/>
      <c r="GO259" s="61">
        <f t="shared" si="4263"/>
        <v>587</v>
      </c>
      <c r="GP259" s="61">
        <f t="shared" si="4264"/>
        <v>49</v>
      </c>
      <c r="GQ259" s="11">
        <v>277</v>
      </c>
      <c r="GR259" s="12">
        <f t="shared" si="4196"/>
        <v>0.50766609880749569</v>
      </c>
      <c r="GS259" s="11">
        <v>21</v>
      </c>
      <c r="GT259" s="12">
        <f t="shared" si="4197"/>
        <v>7.0469798657718116E-2</v>
      </c>
      <c r="GU259" s="13"/>
      <c r="GV259" s="11"/>
      <c r="GW259" s="11"/>
      <c r="GX259" s="14"/>
      <c r="GY259" s="10"/>
      <c r="GZ259" s="11"/>
      <c r="HA259" s="61">
        <f t="shared" si="4265"/>
        <v>79</v>
      </c>
      <c r="HB259" s="61">
        <f t="shared" si="4266"/>
        <v>8</v>
      </c>
      <c r="HC259" s="11">
        <v>31</v>
      </c>
      <c r="HD259" s="12">
        <f t="shared" si="4198"/>
        <v>0.569620253164557</v>
      </c>
      <c r="HE259" s="11">
        <v>14</v>
      </c>
      <c r="HF259" s="12">
        <f t="shared" si="4199"/>
        <v>0.31111111111111112</v>
      </c>
      <c r="HG259" s="13"/>
      <c r="HH259" s="11"/>
      <c r="HI259" s="11"/>
      <c r="HJ259" s="14"/>
      <c r="HK259" s="10"/>
      <c r="HL259" s="11"/>
      <c r="HM259" s="61">
        <f t="shared" si="4267"/>
        <v>591</v>
      </c>
      <c r="HN259" s="61">
        <f t="shared" si="4268"/>
        <v>50</v>
      </c>
      <c r="HO259" s="11">
        <v>290</v>
      </c>
      <c r="HP259" s="12">
        <f t="shared" si="4200"/>
        <v>0.54653130287648055</v>
      </c>
      <c r="HQ259" s="11">
        <v>33</v>
      </c>
      <c r="HR259" s="12">
        <f t="shared" si="4201"/>
        <v>0.1021671826625387</v>
      </c>
      <c r="HS259" s="13"/>
      <c r="HT259" s="11"/>
      <c r="HU259" s="11"/>
      <c r="HV259" s="14"/>
      <c r="HW259" s="10"/>
      <c r="HX259" s="11"/>
      <c r="HY259" s="61">
        <f t="shared" si="4269"/>
        <v>585</v>
      </c>
      <c r="HZ259" s="61">
        <f t="shared" si="4270"/>
        <v>49</v>
      </c>
      <c r="IA259" s="11">
        <v>286</v>
      </c>
      <c r="IB259" s="12">
        <f t="shared" si="4202"/>
        <v>0.54529914529914525</v>
      </c>
      <c r="IC259" s="11">
        <v>33</v>
      </c>
      <c r="ID259" s="12">
        <f t="shared" si="4203"/>
        <v>0.10344827586206896</v>
      </c>
      <c r="IE259" s="13"/>
      <c r="IF259" s="11"/>
      <c r="IG259" s="11"/>
      <c r="IH259" s="14"/>
      <c r="II259" s="10"/>
      <c r="IJ259" s="11"/>
      <c r="IK259" s="61">
        <f t="shared" si="4271"/>
        <v>583</v>
      </c>
      <c r="IL259" s="61">
        <f t="shared" si="4272"/>
        <v>48</v>
      </c>
      <c r="IM259" s="11">
        <v>276</v>
      </c>
      <c r="IN259" s="12">
        <f t="shared" si="4204"/>
        <v>0.52315608919382506</v>
      </c>
      <c r="IO259" s="11">
        <v>29</v>
      </c>
      <c r="IP259" s="12">
        <f t="shared" si="4205"/>
        <v>9.5081967213114751E-2</v>
      </c>
      <c r="IQ259" s="13"/>
      <c r="IR259" s="11"/>
      <c r="IS259" s="11"/>
      <c r="IT259" s="14"/>
      <c r="IU259" s="10"/>
      <c r="IV259" s="11"/>
      <c r="IW259" s="61">
        <f t="shared" si="4273"/>
        <v>0</v>
      </c>
      <c r="IX259" s="61">
        <f t="shared" si="4274"/>
        <v>0</v>
      </c>
      <c r="IY259" s="11"/>
      <c r="IZ259" s="12" t="e">
        <f t="shared" si="4206"/>
        <v>#DIV/0!</v>
      </c>
      <c r="JA259" s="11"/>
      <c r="JB259" s="12" t="e">
        <f t="shared" si="4207"/>
        <v>#DIV/0!</v>
      </c>
      <c r="JC259" s="13"/>
      <c r="JD259" s="11"/>
      <c r="JE259" s="11"/>
      <c r="JF259" s="14"/>
      <c r="JG259" s="10">
        <f t="shared" si="4208"/>
        <v>9</v>
      </c>
      <c r="JH259" s="14">
        <f t="shared" si="4209"/>
        <v>0</v>
      </c>
      <c r="JI259" s="373">
        <f t="shared" si="4210"/>
        <v>10603</v>
      </c>
      <c r="JJ259" s="11">
        <f t="shared" si="3981"/>
        <v>881</v>
      </c>
      <c r="JK259" s="11">
        <f t="shared" si="4211"/>
        <v>5695</v>
      </c>
      <c r="JL259" s="79">
        <f t="shared" si="4212"/>
        <v>0.53711213807412994</v>
      </c>
      <c r="JM259" s="15">
        <f t="shared" si="4213"/>
        <v>479</v>
      </c>
      <c r="JN259" s="12">
        <f t="shared" si="4214"/>
        <v>8.410886742756804E-2</v>
      </c>
      <c r="JO259" s="16">
        <v>67</v>
      </c>
      <c r="JP259" s="17">
        <v>5383</v>
      </c>
      <c r="JQ259" s="16">
        <f t="shared" si="3380"/>
        <v>94.521510096575952</v>
      </c>
      <c r="JR259" s="16">
        <v>248</v>
      </c>
      <c r="JS259" s="369">
        <f t="shared" si="3155"/>
        <v>0.51774530271398744</v>
      </c>
      <c r="JT259" s="15"/>
      <c r="JU259" s="285"/>
      <c r="JV259" s="404">
        <f t="shared" si="4216"/>
        <v>0.53606789250353604</v>
      </c>
      <c r="JW259" s="401">
        <f t="shared" si="4217"/>
        <v>0.54348445965212433</v>
      </c>
      <c r="JX259" s="406">
        <f t="shared" si="4218"/>
        <v>0.53187306936253864</v>
      </c>
      <c r="JY259" s="743"/>
      <c r="JZ259" s="690"/>
      <c r="KA259" s="746"/>
      <c r="KB259" s="718">
        <f t="shared" ref="KB259" si="4277">SUM(C264,O264,AA264,AM264,AY264,BK264,BW264)</f>
        <v>15</v>
      </c>
      <c r="KC259" s="714"/>
      <c r="KD259" s="714">
        <f t="shared" ref="KD259" si="4278">SUM(CI264,CU264,DG264,DS264,EE264,EQ264,FC264)</f>
        <v>25</v>
      </c>
      <c r="KE259" s="714"/>
      <c r="KF259" s="714">
        <f t="shared" ref="KF259" si="4279">SUM(FO264,GA264,GM264,GY264,HK264,HW264,II264)</f>
        <v>11</v>
      </c>
      <c r="KG259" s="759"/>
      <c r="KH259" s="761" t="s">
        <v>67</v>
      </c>
      <c r="KI259" s="67">
        <f t="shared" si="4225"/>
        <v>2</v>
      </c>
      <c r="KJ259" s="430">
        <f t="shared" ref="KJ259" si="4280">KI259/KB261</f>
        <v>5.6513139304888388E-4</v>
      </c>
      <c r="KK259" s="67">
        <f t="shared" si="4227"/>
        <v>5</v>
      </c>
      <c r="KL259" s="425">
        <f t="shared" ref="KL259" si="4281">KK259/KD261</f>
        <v>1.4228799089356858E-3</v>
      </c>
      <c r="KM259" s="67">
        <f t="shared" si="4229"/>
        <v>2</v>
      </c>
      <c r="KN259" s="425">
        <f>KM259/KF261</f>
        <v>5.6116722783389455E-4</v>
      </c>
    </row>
    <row r="260" spans="1:300" ht="19.5" thickBot="1" x14ac:dyDescent="0.3">
      <c r="A260" s="734"/>
      <c r="B260" s="436">
        <f t="shared" si="4230"/>
        <v>45795</v>
      </c>
      <c r="C260" s="10">
        <v>1</v>
      </c>
      <c r="D260" s="11"/>
      <c r="E260" s="61">
        <f t="shared" si="4231"/>
        <v>578</v>
      </c>
      <c r="F260" s="61">
        <f t="shared" si="4232"/>
        <v>49</v>
      </c>
      <c r="G260" s="11">
        <v>285</v>
      </c>
      <c r="H260" s="12">
        <f t="shared" si="4164"/>
        <v>0.51903114186851207</v>
      </c>
      <c r="I260" s="11">
        <v>15</v>
      </c>
      <c r="J260" s="12">
        <f t="shared" si="4165"/>
        <v>0.05</v>
      </c>
      <c r="K260" s="11"/>
      <c r="L260" s="11"/>
      <c r="M260" s="18"/>
      <c r="N260" s="20"/>
      <c r="O260" s="10">
        <v>1</v>
      </c>
      <c r="P260" s="11"/>
      <c r="Q260" s="61">
        <f t="shared" si="4233"/>
        <v>578</v>
      </c>
      <c r="R260" s="61">
        <f t="shared" si="4234"/>
        <v>50</v>
      </c>
      <c r="S260" s="11">
        <v>281</v>
      </c>
      <c r="T260" s="12">
        <f t="shared" si="4166"/>
        <v>0.52941176470588236</v>
      </c>
      <c r="U260" s="11">
        <v>25</v>
      </c>
      <c r="V260" s="12">
        <f t="shared" si="4167"/>
        <v>8.1699346405228759E-2</v>
      </c>
      <c r="W260" s="11"/>
      <c r="X260" s="11"/>
      <c r="Y260" s="18"/>
      <c r="Z260" s="20"/>
      <c r="AA260" s="10"/>
      <c r="AB260" s="11"/>
      <c r="AC260" s="61">
        <f t="shared" si="4235"/>
        <v>574</v>
      </c>
      <c r="AD260" s="61">
        <f t="shared" si="4236"/>
        <v>50</v>
      </c>
      <c r="AE260" s="11">
        <v>276</v>
      </c>
      <c r="AF260" s="12">
        <f t="shared" si="4168"/>
        <v>0.51742160278745641</v>
      </c>
      <c r="AG260" s="11">
        <v>21</v>
      </c>
      <c r="AH260" s="12">
        <f t="shared" si="4169"/>
        <v>7.0707070707070704E-2</v>
      </c>
      <c r="AI260" s="11"/>
      <c r="AJ260" s="11"/>
      <c r="AK260" s="18"/>
      <c r="AL260" s="20"/>
      <c r="AM260" s="10"/>
      <c r="AN260" s="11"/>
      <c r="AO260" s="61">
        <f t="shared" si="4237"/>
        <v>71</v>
      </c>
      <c r="AP260" s="61">
        <f t="shared" si="4238"/>
        <v>8</v>
      </c>
      <c r="AQ260" s="11">
        <v>30</v>
      </c>
      <c r="AR260" s="12">
        <f t="shared" si="4170"/>
        <v>0.50704225352112675</v>
      </c>
      <c r="AS260" s="11">
        <v>6</v>
      </c>
      <c r="AT260" s="12">
        <f t="shared" si="4171"/>
        <v>0.16666666666666666</v>
      </c>
      <c r="AU260" s="11"/>
      <c r="AV260" s="11"/>
      <c r="AW260" s="18"/>
      <c r="AX260" s="20"/>
      <c r="AY260" s="10"/>
      <c r="AZ260" s="11"/>
      <c r="BA260" s="61">
        <f t="shared" si="4239"/>
        <v>575</v>
      </c>
      <c r="BB260" s="61">
        <f t="shared" si="4240"/>
        <v>50</v>
      </c>
      <c r="BC260" s="11">
        <v>271</v>
      </c>
      <c r="BD260" s="12">
        <f t="shared" si="4172"/>
        <v>0.50782608695652176</v>
      </c>
      <c r="BE260" s="11">
        <v>21</v>
      </c>
      <c r="BF260" s="12">
        <f t="shared" si="4173"/>
        <v>7.1917808219178078E-2</v>
      </c>
      <c r="BG260" s="11"/>
      <c r="BH260" s="11"/>
      <c r="BI260" s="18"/>
      <c r="BJ260" s="20"/>
      <c r="BK260" s="10"/>
      <c r="BL260" s="11"/>
      <c r="BM260" s="61">
        <f t="shared" si="4241"/>
        <v>578</v>
      </c>
      <c r="BN260" s="61">
        <f t="shared" si="4242"/>
        <v>49</v>
      </c>
      <c r="BO260" s="11">
        <v>267</v>
      </c>
      <c r="BP260" s="12">
        <f t="shared" si="4174"/>
        <v>0.48961937716262977</v>
      </c>
      <c r="BQ260" s="11">
        <v>16</v>
      </c>
      <c r="BR260" s="12">
        <f t="shared" si="4175"/>
        <v>5.6537102473498232E-2</v>
      </c>
      <c r="BS260" s="11"/>
      <c r="BT260" s="11"/>
      <c r="BU260" s="18"/>
      <c r="BV260" s="20"/>
      <c r="BW260" s="10"/>
      <c r="BX260" s="11"/>
      <c r="BY260" s="61">
        <f t="shared" si="4243"/>
        <v>579</v>
      </c>
      <c r="BZ260" s="61">
        <f t="shared" si="4244"/>
        <v>49</v>
      </c>
      <c r="CA260" s="11">
        <v>253</v>
      </c>
      <c r="CB260" s="12">
        <f t="shared" si="4176"/>
        <v>0.48704663212435234</v>
      </c>
      <c r="CC260" s="11">
        <v>29</v>
      </c>
      <c r="CD260" s="12">
        <f t="shared" si="4177"/>
        <v>0.10283687943262411</v>
      </c>
      <c r="CE260" s="11"/>
      <c r="CF260" s="11"/>
      <c r="CG260" s="18"/>
      <c r="CH260" s="20"/>
      <c r="CI260" s="10"/>
      <c r="CJ260" s="11"/>
      <c r="CK260" s="61">
        <f t="shared" si="4245"/>
        <v>551</v>
      </c>
      <c r="CL260" s="61">
        <f t="shared" si="4246"/>
        <v>43</v>
      </c>
      <c r="CM260" s="11">
        <v>284</v>
      </c>
      <c r="CN260" s="12">
        <f t="shared" si="4178"/>
        <v>0.55716878402903813</v>
      </c>
      <c r="CO260" s="11">
        <v>23</v>
      </c>
      <c r="CP260" s="12">
        <f t="shared" si="4179"/>
        <v>7.4918566775244305E-2</v>
      </c>
      <c r="CQ260" s="11"/>
      <c r="CR260" s="11"/>
      <c r="CS260" s="18"/>
      <c r="CT260" s="20"/>
      <c r="CU260" s="10">
        <v>1</v>
      </c>
      <c r="CV260" s="11"/>
      <c r="CW260" s="61">
        <f t="shared" si="4247"/>
        <v>556</v>
      </c>
      <c r="CX260" s="61">
        <f t="shared" si="4248"/>
        <v>44</v>
      </c>
      <c r="CY260" s="11">
        <v>238</v>
      </c>
      <c r="CZ260" s="12">
        <f t="shared" si="4180"/>
        <v>0.46402877697841727</v>
      </c>
      <c r="DA260" s="11">
        <v>20</v>
      </c>
      <c r="DB260" s="12">
        <f t="shared" si="4181"/>
        <v>7.7519379844961239E-2</v>
      </c>
      <c r="DC260" s="11"/>
      <c r="DD260" s="11"/>
      <c r="DE260" s="18"/>
      <c r="DF260" s="20"/>
      <c r="DG260" s="10"/>
      <c r="DH260" s="11"/>
      <c r="DI260" s="61">
        <f t="shared" si="4249"/>
        <v>573</v>
      </c>
      <c r="DJ260" s="61">
        <f t="shared" si="4250"/>
        <v>45</v>
      </c>
      <c r="DK260" s="11">
        <v>252</v>
      </c>
      <c r="DL260" s="12">
        <f t="shared" si="4182"/>
        <v>0.4781849912739965</v>
      </c>
      <c r="DM260" s="11">
        <v>22</v>
      </c>
      <c r="DN260" s="12">
        <f t="shared" si="4183"/>
        <v>8.0291970802919707E-2</v>
      </c>
      <c r="DO260" s="11"/>
      <c r="DP260" s="11"/>
      <c r="DQ260" s="18"/>
      <c r="DR260" s="20"/>
      <c r="DS260" s="10"/>
      <c r="DT260" s="11"/>
      <c r="DU260" s="61">
        <f t="shared" si="4251"/>
        <v>119</v>
      </c>
      <c r="DV260" s="61">
        <f t="shared" si="4252"/>
        <v>11</v>
      </c>
      <c r="DW260" s="11">
        <v>36</v>
      </c>
      <c r="DX260" s="12">
        <f t="shared" si="4184"/>
        <v>0.33613445378151263</v>
      </c>
      <c r="DY260" s="11">
        <v>4</v>
      </c>
      <c r="DZ260" s="12">
        <f t="shared" si="4185"/>
        <v>0.1</v>
      </c>
      <c r="EA260" s="11"/>
      <c r="EB260" s="11"/>
      <c r="EC260" s="18"/>
      <c r="ED260" s="20"/>
      <c r="EE260" s="10"/>
      <c r="EF260" s="11"/>
      <c r="EG260" s="61">
        <f t="shared" si="4253"/>
        <v>582</v>
      </c>
      <c r="EH260" s="61">
        <f t="shared" si="4254"/>
        <v>45</v>
      </c>
      <c r="EI260" s="11">
        <v>266</v>
      </c>
      <c r="EJ260" s="12">
        <f t="shared" si="4186"/>
        <v>0.50515463917525771</v>
      </c>
      <c r="EK260" s="11">
        <v>28</v>
      </c>
      <c r="EL260" s="12">
        <f t="shared" si="4187"/>
        <v>9.5238095238095233E-2</v>
      </c>
      <c r="EM260" s="11"/>
      <c r="EN260" s="11"/>
      <c r="EO260" s="18"/>
      <c r="EP260" s="20"/>
      <c r="EQ260" s="10"/>
      <c r="ER260" s="11"/>
      <c r="ES260" s="61">
        <f t="shared" si="4255"/>
        <v>569</v>
      </c>
      <c r="ET260" s="61">
        <f t="shared" si="4256"/>
        <v>44</v>
      </c>
      <c r="EU260" s="11">
        <v>274</v>
      </c>
      <c r="EV260" s="12">
        <f t="shared" si="4188"/>
        <v>0.50087873462214416</v>
      </c>
      <c r="EW260" s="11">
        <v>11</v>
      </c>
      <c r="EX260" s="12">
        <f t="shared" si="4189"/>
        <v>3.8596491228070177E-2</v>
      </c>
      <c r="EY260" s="11"/>
      <c r="EZ260" s="11"/>
      <c r="FA260" s="18"/>
      <c r="FB260" s="20"/>
      <c r="FC260" s="10">
        <v>2</v>
      </c>
      <c r="FD260" s="11"/>
      <c r="FE260" s="61">
        <f t="shared" si="4257"/>
        <v>554</v>
      </c>
      <c r="FF260" s="61">
        <f t="shared" si="4258"/>
        <v>44</v>
      </c>
      <c r="FG260" s="11">
        <v>272</v>
      </c>
      <c r="FH260" s="12">
        <f t="shared" si="4190"/>
        <v>0.52888086642599275</v>
      </c>
      <c r="FI260" s="11">
        <v>21</v>
      </c>
      <c r="FJ260" s="12">
        <f t="shared" si="4191"/>
        <v>7.1672354948805458E-2</v>
      </c>
      <c r="FK260" s="11"/>
      <c r="FL260" s="11"/>
      <c r="FM260" s="18"/>
      <c r="FN260" s="20"/>
      <c r="FO260" s="10">
        <v>1</v>
      </c>
      <c r="FP260" s="11"/>
      <c r="FQ260" s="61">
        <f t="shared" si="4259"/>
        <v>565</v>
      </c>
      <c r="FR260" s="61">
        <f t="shared" si="4260"/>
        <v>48</v>
      </c>
      <c r="FS260" s="11">
        <v>270</v>
      </c>
      <c r="FT260" s="12">
        <f t="shared" si="4192"/>
        <v>0.52920353982300883</v>
      </c>
      <c r="FU260" s="11">
        <v>29</v>
      </c>
      <c r="FV260" s="12">
        <f t="shared" si="4193"/>
        <v>9.6989966555183951E-2</v>
      </c>
      <c r="FW260" s="11"/>
      <c r="FX260" s="11"/>
      <c r="FY260" s="18"/>
      <c r="FZ260" s="20"/>
      <c r="GA260" s="10"/>
      <c r="GB260" s="11"/>
      <c r="GC260" s="61">
        <f t="shared" si="4261"/>
        <v>570</v>
      </c>
      <c r="GD260" s="61">
        <f t="shared" si="4262"/>
        <v>48</v>
      </c>
      <c r="GE260" s="11">
        <v>261</v>
      </c>
      <c r="GF260" s="12">
        <f t="shared" si="4194"/>
        <v>0.49473684210526314</v>
      </c>
      <c r="GG260" s="11">
        <v>21</v>
      </c>
      <c r="GH260" s="12">
        <f t="shared" si="4195"/>
        <v>7.4468085106382975E-2</v>
      </c>
      <c r="GI260" s="11"/>
      <c r="GJ260" s="11"/>
      <c r="GK260" s="18"/>
      <c r="GL260" s="20"/>
      <c r="GM260" s="10"/>
      <c r="GN260" s="11"/>
      <c r="GO260" s="61">
        <f t="shared" si="4263"/>
        <v>587</v>
      </c>
      <c r="GP260" s="61">
        <f t="shared" si="4264"/>
        <v>49</v>
      </c>
      <c r="GQ260" s="11">
        <v>279</v>
      </c>
      <c r="GR260" s="12">
        <f t="shared" si="4196"/>
        <v>0.49914821124361158</v>
      </c>
      <c r="GS260" s="11">
        <v>14</v>
      </c>
      <c r="GT260" s="12">
        <f t="shared" si="4197"/>
        <v>4.778156996587031E-2</v>
      </c>
      <c r="GU260" s="11"/>
      <c r="GV260" s="11"/>
      <c r="GW260" s="18"/>
      <c r="GX260" s="20"/>
      <c r="GY260" s="10"/>
      <c r="GZ260" s="11"/>
      <c r="HA260" s="61">
        <f t="shared" si="4265"/>
        <v>79</v>
      </c>
      <c r="HB260" s="61">
        <f t="shared" si="4266"/>
        <v>8</v>
      </c>
      <c r="HC260" s="11">
        <v>31</v>
      </c>
      <c r="HD260" s="12">
        <f t="shared" si="4198"/>
        <v>0.58227848101265822</v>
      </c>
      <c r="HE260" s="11">
        <v>15</v>
      </c>
      <c r="HF260" s="12">
        <f t="shared" si="4199"/>
        <v>0.32608695652173914</v>
      </c>
      <c r="HG260" s="11"/>
      <c r="HH260" s="11"/>
      <c r="HI260" s="18"/>
      <c r="HJ260" s="20"/>
      <c r="HK260" s="10">
        <v>1</v>
      </c>
      <c r="HL260" s="11"/>
      <c r="HM260" s="61">
        <f t="shared" si="4267"/>
        <v>590</v>
      </c>
      <c r="HN260" s="61">
        <f t="shared" si="4268"/>
        <v>50</v>
      </c>
      <c r="HO260" s="11">
        <v>278</v>
      </c>
      <c r="HP260" s="12">
        <f t="shared" si="4200"/>
        <v>0.50847457627118642</v>
      </c>
      <c r="HQ260" s="11">
        <v>22</v>
      </c>
      <c r="HR260" s="12">
        <f t="shared" si="4201"/>
        <v>7.3333333333333334E-2</v>
      </c>
      <c r="HS260" s="11"/>
      <c r="HT260" s="11"/>
      <c r="HU260" s="18"/>
      <c r="HV260" s="20"/>
      <c r="HW260" s="10"/>
      <c r="HX260" s="11"/>
      <c r="HY260" s="61">
        <f t="shared" si="4269"/>
        <v>585</v>
      </c>
      <c r="HZ260" s="61">
        <f t="shared" si="4270"/>
        <v>49</v>
      </c>
      <c r="IA260" s="11">
        <v>279</v>
      </c>
      <c r="IB260" s="12">
        <f t="shared" si="4202"/>
        <v>0.50940170940170937</v>
      </c>
      <c r="IC260" s="11">
        <v>19</v>
      </c>
      <c r="ID260" s="12">
        <f t="shared" si="4203"/>
        <v>6.3758389261744972E-2</v>
      </c>
      <c r="IE260" s="11"/>
      <c r="IF260" s="11"/>
      <c r="IG260" s="18"/>
      <c r="IH260" s="20"/>
      <c r="II260" s="10"/>
      <c r="IJ260" s="11"/>
      <c r="IK260" s="61">
        <f t="shared" si="4271"/>
        <v>583</v>
      </c>
      <c r="IL260" s="61">
        <f t="shared" si="4272"/>
        <v>48</v>
      </c>
      <c r="IM260" s="11">
        <v>274</v>
      </c>
      <c r="IN260" s="12">
        <f t="shared" si="4204"/>
        <v>0.49914236706689535</v>
      </c>
      <c r="IO260" s="11">
        <v>17</v>
      </c>
      <c r="IP260" s="12">
        <f t="shared" si="4205"/>
        <v>5.8419243986254296E-2</v>
      </c>
      <c r="IQ260" s="11"/>
      <c r="IR260" s="11"/>
      <c r="IS260" s="18"/>
      <c r="IT260" s="20"/>
      <c r="IU260" s="10"/>
      <c r="IV260" s="11"/>
      <c r="IW260" s="61">
        <f t="shared" si="4273"/>
        <v>0</v>
      </c>
      <c r="IX260" s="61">
        <f t="shared" si="4274"/>
        <v>0</v>
      </c>
      <c r="IY260" s="11"/>
      <c r="IZ260" s="12" t="e">
        <f t="shared" si="4206"/>
        <v>#DIV/0!</v>
      </c>
      <c r="JA260" s="11"/>
      <c r="JB260" s="12" t="e">
        <f t="shared" si="4207"/>
        <v>#DIV/0!</v>
      </c>
      <c r="JC260" s="11"/>
      <c r="JD260" s="11"/>
      <c r="JE260" s="18"/>
      <c r="JF260" s="20"/>
      <c r="JG260" s="10">
        <f t="shared" si="4208"/>
        <v>7</v>
      </c>
      <c r="JH260" s="14">
        <f t="shared" si="4209"/>
        <v>0</v>
      </c>
      <c r="JI260" s="373">
        <f t="shared" si="4210"/>
        <v>10596</v>
      </c>
      <c r="JJ260" s="11">
        <f t="shared" si="3981"/>
        <v>881</v>
      </c>
      <c r="JK260" s="11">
        <f t="shared" si="4211"/>
        <v>5356</v>
      </c>
      <c r="JL260" s="79">
        <f t="shared" si="4212"/>
        <v>0.50547376368440922</v>
      </c>
      <c r="JM260" s="15">
        <f t="shared" si="4213"/>
        <v>399</v>
      </c>
      <c r="JN260" s="12">
        <f t="shared" si="4214"/>
        <v>7.4495892457057511E-2</v>
      </c>
      <c r="JO260" s="16">
        <v>67</v>
      </c>
      <c r="JP260" s="17">
        <v>5105</v>
      </c>
      <c r="JQ260" s="16">
        <f t="shared" si="3380"/>
        <v>95.313666915608664</v>
      </c>
      <c r="JR260" s="16">
        <v>229</v>
      </c>
      <c r="JS260" s="369">
        <f t="shared" si="3155"/>
        <v>0.57393483709273185</v>
      </c>
      <c r="JT260" s="18"/>
      <c r="JU260" s="21"/>
      <c r="JV260" s="404">
        <f t="shared" si="4216"/>
        <v>0.50834984432493635</v>
      </c>
      <c r="JW260" s="401">
        <f t="shared" si="4217"/>
        <v>0.49971461187214611</v>
      </c>
      <c r="JX260" s="406">
        <f t="shared" si="4218"/>
        <v>0.50828884518123063</v>
      </c>
      <c r="JY260" s="743"/>
      <c r="JZ260" s="690"/>
      <c r="KA260" s="746"/>
      <c r="KB260" s="719"/>
      <c r="KC260" s="716"/>
      <c r="KD260" s="716"/>
      <c r="KE260" s="716"/>
      <c r="KF260" s="716"/>
      <c r="KG260" s="760"/>
      <c r="KH260" s="758"/>
      <c r="KI260" s="67">
        <f t="shared" si="4225"/>
        <v>1</v>
      </c>
      <c r="KJ260" s="430">
        <f t="shared" ref="KJ260" si="4282">KI260/KB261</f>
        <v>2.8256569652444194E-4</v>
      </c>
      <c r="KK260" s="67">
        <f t="shared" si="4227"/>
        <v>3</v>
      </c>
      <c r="KL260" s="425">
        <f t="shared" ref="KL260" si="4283">KK260/KD261</f>
        <v>8.5372794536141153E-4</v>
      </c>
      <c r="KM260" s="67">
        <f t="shared" si="4229"/>
        <v>2</v>
      </c>
      <c r="KN260" s="425">
        <f>KM260/KF261</f>
        <v>5.6116722783389455E-4</v>
      </c>
    </row>
    <row r="261" spans="1:300" ht="19.5" thickTop="1" x14ac:dyDescent="0.25">
      <c r="A261" s="734"/>
      <c r="B261" s="436">
        <f>+B260+1</f>
        <v>45796</v>
      </c>
      <c r="C261" s="10"/>
      <c r="D261" s="11"/>
      <c r="E261" s="61">
        <f t="shared" si="4231"/>
        <v>578</v>
      </c>
      <c r="F261" s="61">
        <f t="shared" si="4232"/>
        <v>49</v>
      </c>
      <c r="G261" s="11">
        <v>287</v>
      </c>
      <c r="H261" s="12">
        <f t="shared" si="4164"/>
        <v>0.52595155709342556</v>
      </c>
      <c r="I261" s="11">
        <v>17</v>
      </c>
      <c r="J261" s="12">
        <f t="shared" si="4165"/>
        <v>5.5921052631578948E-2</v>
      </c>
      <c r="K261" s="13"/>
      <c r="L261" s="13"/>
      <c r="M261" s="25"/>
      <c r="N261" s="37"/>
      <c r="O261" s="10"/>
      <c r="P261" s="11"/>
      <c r="Q261" s="61">
        <f t="shared" si="4233"/>
        <v>578</v>
      </c>
      <c r="R261" s="61">
        <f t="shared" si="4234"/>
        <v>50</v>
      </c>
      <c r="S261" s="11">
        <v>294</v>
      </c>
      <c r="T261" s="12">
        <f t="shared" si="4166"/>
        <v>0.54671280276816614</v>
      </c>
      <c r="U261" s="11">
        <v>22</v>
      </c>
      <c r="V261" s="12">
        <f t="shared" si="4167"/>
        <v>6.9620253164556958E-2</v>
      </c>
      <c r="W261" s="13"/>
      <c r="X261" s="13"/>
      <c r="Y261" s="25"/>
      <c r="Z261" s="37"/>
      <c r="AA261" s="10">
        <v>1</v>
      </c>
      <c r="AB261" s="11"/>
      <c r="AC261" s="61">
        <f t="shared" si="4235"/>
        <v>573</v>
      </c>
      <c r="AD261" s="61">
        <f t="shared" si="4236"/>
        <v>50</v>
      </c>
      <c r="AE261" s="11">
        <v>301</v>
      </c>
      <c r="AF261" s="12">
        <f t="shared" si="4168"/>
        <v>0.56544502617801051</v>
      </c>
      <c r="AG261" s="11">
        <v>23</v>
      </c>
      <c r="AH261" s="12">
        <f t="shared" si="4169"/>
        <v>7.098765432098765E-2</v>
      </c>
      <c r="AI261" s="13"/>
      <c r="AJ261" s="13"/>
      <c r="AK261" s="25"/>
      <c r="AL261" s="37"/>
      <c r="AM261" s="10">
        <v>2</v>
      </c>
      <c r="AN261" s="11"/>
      <c r="AO261" s="61">
        <f t="shared" si="4237"/>
        <v>69</v>
      </c>
      <c r="AP261" s="61">
        <f t="shared" si="4238"/>
        <v>8</v>
      </c>
      <c r="AQ261" s="11">
        <v>37</v>
      </c>
      <c r="AR261" s="12">
        <f t="shared" si="4170"/>
        <v>0.60869565217391308</v>
      </c>
      <c r="AS261" s="11">
        <v>5</v>
      </c>
      <c r="AT261" s="12">
        <f t="shared" si="4171"/>
        <v>0.11904761904761904</v>
      </c>
      <c r="AU261" s="13"/>
      <c r="AV261" s="13"/>
      <c r="AW261" s="25"/>
      <c r="AX261" s="37"/>
      <c r="AY261" s="10"/>
      <c r="AZ261" s="11"/>
      <c r="BA261" s="61">
        <f t="shared" si="4239"/>
        <v>575</v>
      </c>
      <c r="BB261" s="61">
        <f t="shared" si="4240"/>
        <v>50</v>
      </c>
      <c r="BC261" s="11">
        <v>293</v>
      </c>
      <c r="BD261" s="12">
        <f t="shared" si="4172"/>
        <v>0.53913043478260869</v>
      </c>
      <c r="BE261" s="11">
        <v>17</v>
      </c>
      <c r="BF261" s="12">
        <f t="shared" si="4173"/>
        <v>5.4838709677419356E-2</v>
      </c>
      <c r="BG261" s="13"/>
      <c r="BH261" s="13"/>
      <c r="BI261" s="25"/>
      <c r="BJ261" s="37"/>
      <c r="BK261" s="10"/>
      <c r="BL261" s="11"/>
      <c r="BM261" s="61">
        <f t="shared" si="4241"/>
        <v>578</v>
      </c>
      <c r="BN261" s="61">
        <f t="shared" si="4242"/>
        <v>49</v>
      </c>
      <c r="BO261" s="11">
        <v>291</v>
      </c>
      <c r="BP261" s="12">
        <f t="shared" si="4174"/>
        <v>0.52768166089965396</v>
      </c>
      <c r="BQ261" s="11">
        <v>14</v>
      </c>
      <c r="BR261" s="12">
        <f t="shared" si="4175"/>
        <v>4.5901639344262293E-2</v>
      </c>
      <c r="BS261" s="13"/>
      <c r="BT261" s="13"/>
      <c r="BU261" s="25"/>
      <c r="BV261" s="37"/>
      <c r="BW261" s="10"/>
      <c r="BX261" s="11"/>
      <c r="BY261" s="61">
        <f t="shared" si="4243"/>
        <v>579</v>
      </c>
      <c r="BZ261" s="61">
        <f t="shared" si="4244"/>
        <v>49</v>
      </c>
      <c r="CA261" s="11">
        <v>254</v>
      </c>
      <c r="CB261" s="12">
        <f t="shared" si="4176"/>
        <v>0.47841105354058722</v>
      </c>
      <c r="CC261" s="11">
        <v>23</v>
      </c>
      <c r="CD261" s="12">
        <f t="shared" si="4177"/>
        <v>8.3032490974729242E-2</v>
      </c>
      <c r="CE261" s="13"/>
      <c r="CF261" s="13"/>
      <c r="CG261" s="25"/>
      <c r="CH261" s="37"/>
      <c r="CI261" s="10"/>
      <c r="CJ261" s="11"/>
      <c r="CK261" s="61">
        <f t="shared" si="4245"/>
        <v>551</v>
      </c>
      <c r="CL261" s="61">
        <f t="shared" si="4246"/>
        <v>43</v>
      </c>
      <c r="CM261" s="11">
        <v>285</v>
      </c>
      <c r="CN261" s="12">
        <f t="shared" si="4178"/>
        <v>0.55716878402903813</v>
      </c>
      <c r="CO261" s="11">
        <v>22</v>
      </c>
      <c r="CP261" s="12">
        <f t="shared" si="4179"/>
        <v>7.1661237785016291E-2</v>
      </c>
      <c r="CQ261" s="13"/>
      <c r="CR261" s="13"/>
      <c r="CS261" s="25"/>
      <c r="CT261" s="37"/>
      <c r="CU261" s="10"/>
      <c r="CV261" s="11"/>
      <c r="CW261" s="61">
        <f t="shared" si="4247"/>
        <v>556</v>
      </c>
      <c r="CX261" s="61">
        <f t="shared" si="4248"/>
        <v>44</v>
      </c>
      <c r="CY261" s="11">
        <v>253</v>
      </c>
      <c r="CZ261" s="12">
        <f t="shared" si="4180"/>
        <v>0.50539568345323738</v>
      </c>
      <c r="DA261" s="11">
        <v>28</v>
      </c>
      <c r="DB261" s="12">
        <f t="shared" si="4181"/>
        <v>9.9644128113879002E-2</v>
      </c>
      <c r="DC261" s="13"/>
      <c r="DD261" s="13"/>
      <c r="DE261" s="25"/>
      <c r="DF261" s="37"/>
      <c r="DG261" s="10">
        <v>3</v>
      </c>
      <c r="DH261" s="11"/>
      <c r="DI261" s="61">
        <f t="shared" si="4249"/>
        <v>570</v>
      </c>
      <c r="DJ261" s="61">
        <f t="shared" si="4250"/>
        <v>45</v>
      </c>
      <c r="DK261" s="11">
        <v>244</v>
      </c>
      <c r="DL261" s="12">
        <f t="shared" si="4182"/>
        <v>0.5</v>
      </c>
      <c r="DM261" s="11">
        <v>41</v>
      </c>
      <c r="DN261" s="12">
        <f t="shared" si="4183"/>
        <v>0.14385964912280702</v>
      </c>
      <c r="DO261" s="13"/>
      <c r="DP261" s="13"/>
      <c r="DQ261" s="25"/>
      <c r="DR261" s="37"/>
      <c r="DS261" s="10"/>
      <c r="DT261" s="11"/>
      <c r="DU261" s="61">
        <f t="shared" si="4251"/>
        <v>119</v>
      </c>
      <c r="DV261" s="61">
        <f t="shared" si="4252"/>
        <v>11</v>
      </c>
      <c r="DW261" s="11">
        <v>42</v>
      </c>
      <c r="DX261" s="12">
        <f t="shared" si="4184"/>
        <v>0.42016806722689076</v>
      </c>
      <c r="DY261" s="11">
        <v>8</v>
      </c>
      <c r="DZ261" s="12">
        <f t="shared" si="4185"/>
        <v>0.16</v>
      </c>
      <c r="EA261" s="13"/>
      <c r="EB261" s="13"/>
      <c r="EC261" s="25"/>
      <c r="ED261" s="37"/>
      <c r="EE261" s="10">
        <v>1</v>
      </c>
      <c r="EF261" s="11"/>
      <c r="EG261" s="61">
        <f t="shared" si="4253"/>
        <v>581</v>
      </c>
      <c r="EH261" s="61">
        <f t="shared" si="4254"/>
        <v>45</v>
      </c>
      <c r="EI261" s="11">
        <v>267</v>
      </c>
      <c r="EJ261" s="12">
        <f t="shared" si="4186"/>
        <v>0.46471600688468157</v>
      </c>
      <c r="EK261" s="11">
        <v>3</v>
      </c>
      <c r="EL261" s="12">
        <f t="shared" si="4187"/>
        <v>1.1111111111111112E-2</v>
      </c>
      <c r="EM261" s="13"/>
      <c r="EN261" s="13"/>
      <c r="EO261" s="25"/>
      <c r="EP261" s="37"/>
      <c r="EQ261" s="10"/>
      <c r="ER261" s="11"/>
      <c r="ES261" s="61">
        <f t="shared" si="4255"/>
        <v>569</v>
      </c>
      <c r="ET261" s="61">
        <f t="shared" si="4256"/>
        <v>44</v>
      </c>
      <c r="EU261" s="11">
        <v>241</v>
      </c>
      <c r="EV261" s="12">
        <f t="shared" si="4188"/>
        <v>0.46397188049209137</v>
      </c>
      <c r="EW261" s="11">
        <v>23</v>
      </c>
      <c r="EX261" s="12">
        <f t="shared" si="4189"/>
        <v>8.7121212121212127E-2</v>
      </c>
      <c r="EY261" s="13"/>
      <c r="EZ261" s="13"/>
      <c r="FA261" s="25"/>
      <c r="FB261" s="37"/>
      <c r="FC261" s="10">
        <v>1</v>
      </c>
      <c r="FD261" s="11"/>
      <c r="FE261" s="61">
        <f t="shared" si="4257"/>
        <v>553</v>
      </c>
      <c r="FF261" s="61">
        <f t="shared" si="4258"/>
        <v>44</v>
      </c>
      <c r="FG261" s="11">
        <v>259</v>
      </c>
      <c r="FH261" s="12">
        <f t="shared" si="4190"/>
        <v>0.51356238698010848</v>
      </c>
      <c r="FI261" s="11">
        <v>25</v>
      </c>
      <c r="FJ261" s="12">
        <f t="shared" si="4191"/>
        <v>8.8028169014084501E-2</v>
      </c>
      <c r="FK261" s="13"/>
      <c r="FL261" s="13"/>
      <c r="FM261" s="25"/>
      <c r="FN261" s="37"/>
      <c r="FO261" s="10"/>
      <c r="FP261" s="11"/>
      <c r="FQ261" s="61">
        <f t="shared" si="4259"/>
        <v>565</v>
      </c>
      <c r="FR261" s="61">
        <f t="shared" si="4260"/>
        <v>48</v>
      </c>
      <c r="FS261" s="11">
        <v>264</v>
      </c>
      <c r="FT261" s="12">
        <f t="shared" si="4192"/>
        <v>0.52389380530973451</v>
      </c>
      <c r="FU261" s="11">
        <v>32</v>
      </c>
      <c r="FV261" s="12">
        <f t="shared" si="4193"/>
        <v>0.10810810810810811</v>
      </c>
      <c r="FW261" s="13"/>
      <c r="FX261" s="13"/>
      <c r="FY261" s="25"/>
      <c r="FZ261" s="37"/>
      <c r="GA261" s="10"/>
      <c r="GB261" s="11"/>
      <c r="GC261" s="61">
        <f t="shared" si="4261"/>
        <v>570</v>
      </c>
      <c r="GD261" s="61">
        <f t="shared" si="4262"/>
        <v>48</v>
      </c>
      <c r="GE261" s="11">
        <v>289</v>
      </c>
      <c r="GF261" s="12">
        <f t="shared" si="4194"/>
        <v>0.55087719298245619</v>
      </c>
      <c r="GG261" s="11">
        <v>25</v>
      </c>
      <c r="GH261" s="12">
        <f t="shared" si="4195"/>
        <v>7.9617834394904455E-2</v>
      </c>
      <c r="GI261" s="13"/>
      <c r="GJ261" s="13"/>
      <c r="GK261" s="25"/>
      <c r="GL261" s="37"/>
      <c r="GM261" s="10"/>
      <c r="GN261" s="11"/>
      <c r="GO261" s="61">
        <f t="shared" si="4263"/>
        <v>587</v>
      </c>
      <c r="GP261" s="61">
        <f t="shared" si="4264"/>
        <v>49</v>
      </c>
      <c r="GQ261" s="11">
        <v>259</v>
      </c>
      <c r="GR261" s="12">
        <f t="shared" si="4196"/>
        <v>0.47870528109028959</v>
      </c>
      <c r="GS261" s="11">
        <v>22</v>
      </c>
      <c r="GT261" s="12">
        <f t="shared" si="4197"/>
        <v>7.8291814946619215E-2</v>
      </c>
      <c r="GU261" s="13"/>
      <c r="GV261" s="13"/>
      <c r="GW261" s="25"/>
      <c r="GX261" s="37"/>
      <c r="GY261" s="10">
        <v>1</v>
      </c>
      <c r="GZ261" s="11"/>
      <c r="HA261" s="61">
        <f t="shared" si="4265"/>
        <v>78</v>
      </c>
      <c r="HB261" s="61">
        <f t="shared" si="4266"/>
        <v>8</v>
      </c>
      <c r="HC261" s="11">
        <v>36</v>
      </c>
      <c r="HD261" s="12">
        <f t="shared" si="4198"/>
        <v>0.62820512820512819</v>
      </c>
      <c r="HE261" s="11">
        <v>13</v>
      </c>
      <c r="HF261" s="12">
        <f t="shared" si="4199"/>
        <v>0.26530612244897961</v>
      </c>
      <c r="HG261" s="13"/>
      <c r="HH261" s="13"/>
      <c r="HI261" s="25"/>
      <c r="HJ261" s="37"/>
      <c r="HK261" s="10"/>
      <c r="HL261" s="11"/>
      <c r="HM261" s="61">
        <f t="shared" si="4267"/>
        <v>590</v>
      </c>
      <c r="HN261" s="61">
        <f t="shared" si="4268"/>
        <v>50</v>
      </c>
      <c r="HO261" s="11">
        <v>283</v>
      </c>
      <c r="HP261" s="12">
        <f t="shared" si="4200"/>
        <v>0.53220338983050852</v>
      </c>
      <c r="HQ261" s="11">
        <v>31</v>
      </c>
      <c r="HR261" s="12">
        <f t="shared" si="4201"/>
        <v>9.8726114649681534E-2</v>
      </c>
      <c r="HS261" s="13"/>
      <c r="HT261" s="13"/>
      <c r="HU261" s="25"/>
      <c r="HV261" s="37"/>
      <c r="HW261" s="10"/>
      <c r="HX261" s="11"/>
      <c r="HY261" s="61">
        <f t="shared" si="4269"/>
        <v>585</v>
      </c>
      <c r="HZ261" s="61">
        <f t="shared" si="4270"/>
        <v>49</v>
      </c>
      <c r="IA261" s="11">
        <v>283</v>
      </c>
      <c r="IB261" s="12">
        <f t="shared" si="4202"/>
        <v>0.53675213675213673</v>
      </c>
      <c r="IC261" s="11">
        <v>31</v>
      </c>
      <c r="ID261" s="12">
        <f t="shared" si="4203"/>
        <v>9.8726114649681534E-2</v>
      </c>
      <c r="IE261" s="13"/>
      <c r="IF261" s="13"/>
      <c r="IG261" s="25"/>
      <c r="IH261" s="37"/>
      <c r="II261" s="10"/>
      <c r="IJ261" s="11"/>
      <c r="IK261" s="61">
        <f t="shared" si="4271"/>
        <v>583</v>
      </c>
      <c r="IL261" s="61">
        <f t="shared" si="4272"/>
        <v>48</v>
      </c>
      <c r="IM261" s="11">
        <v>277</v>
      </c>
      <c r="IN261" s="12">
        <f t="shared" si="4204"/>
        <v>0.52830188679245282</v>
      </c>
      <c r="IO261" s="11">
        <v>31</v>
      </c>
      <c r="IP261" s="12">
        <f t="shared" si="4205"/>
        <v>0.10064935064935066</v>
      </c>
      <c r="IQ261" s="13"/>
      <c r="IR261" s="13"/>
      <c r="IS261" s="25"/>
      <c r="IT261" s="37"/>
      <c r="IU261" s="10"/>
      <c r="IV261" s="11"/>
      <c r="IW261" s="61">
        <f t="shared" si="4273"/>
        <v>0</v>
      </c>
      <c r="IX261" s="61">
        <f t="shared" si="4274"/>
        <v>0</v>
      </c>
      <c r="IY261" s="11"/>
      <c r="IZ261" s="12" t="e">
        <f t="shared" si="4206"/>
        <v>#DIV/0!</v>
      </c>
      <c r="JA261" s="11"/>
      <c r="JB261" s="12" t="e">
        <f t="shared" si="4207"/>
        <v>#DIV/0!</v>
      </c>
      <c r="JC261" s="13"/>
      <c r="JD261" s="13"/>
      <c r="JE261" s="25"/>
      <c r="JF261" s="37"/>
      <c r="JG261" s="10">
        <f t="shared" si="4208"/>
        <v>9</v>
      </c>
      <c r="JH261" s="14">
        <f t="shared" si="4209"/>
        <v>0</v>
      </c>
      <c r="JI261" s="373">
        <f t="shared" si="4210"/>
        <v>10587</v>
      </c>
      <c r="JJ261" s="11">
        <f t="shared" si="3981"/>
        <v>881</v>
      </c>
      <c r="JK261" s="11">
        <f t="shared" si="4211"/>
        <v>5495</v>
      </c>
      <c r="JL261" s="79">
        <f t="shared" si="4212"/>
        <v>0.51903277604609421</v>
      </c>
      <c r="JM261" s="15">
        <f t="shared" si="4213"/>
        <v>456</v>
      </c>
      <c r="JN261" s="12">
        <f t="shared" si="4214"/>
        <v>8.298453139217471E-2</v>
      </c>
      <c r="JO261" s="16">
        <v>67.2</v>
      </c>
      <c r="JP261" s="17">
        <v>5171</v>
      </c>
      <c r="JQ261" s="16">
        <f t="shared" si="3380"/>
        <v>94.103730664240217</v>
      </c>
      <c r="JR261" s="16">
        <v>215</v>
      </c>
      <c r="JS261" s="369">
        <f t="shared" si="3155"/>
        <v>0.47149122807017546</v>
      </c>
      <c r="JT261" s="23"/>
      <c r="JU261" s="399"/>
      <c r="JV261" s="404">
        <f t="shared" si="4216"/>
        <v>0.53201133144475921</v>
      </c>
      <c r="JW261" s="401">
        <f t="shared" si="4217"/>
        <v>0.49757073449557015</v>
      </c>
      <c r="JX261" s="406">
        <f t="shared" si="4218"/>
        <v>0.5272625070264193</v>
      </c>
      <c r="JY261" s="743"/>
      <c r="JZ261" s="690"/>
      <c r="KA261" s="746"/>
      <c r="KB261" s="718">
        <f t="shared" ref="KB261" si="4284">SUM(E254,Q254,AC254,AO254,BA254,BM254,BY254)</f>
        <v>3539</v>
      </c>
      <c r="KC261" s="714"/>
      <c r="KD261" s="714">
        <f t="shared" ref="KD261" si="4285">SUM(CK254,CW254,DI254,DU254,EG254,ES254,FE254)</f>
        <v>3514</v>
      </c>
      <c r="KE261" s="714"/>
      <c r="KF261" s="714">
        <f t="shared" ref="KF261" si="4286">SUM(FQ254,GC254,GO254,HA254,HM254,HY254,IK254)</f>
        <v>3564</v>
      </c>
      <c r="KG261" s="759"/>
      <c r="KH261" s="761" t="s">
        <v>65</v>
      </c>
      <c r="KI261" s="67">
        <f t="shared" si="4225"/>
        <v>3</v>
      </c>
      <c r="KJ261" s="430">
        <f t="shared" ref="KJ261" si="4287">KI261/KB261</f>
        <v>8.4769708957332577E-4</v>
      </c>
      <c r="KK261" s="67">
        <f t="shared" si="4227"/>
        <v>5</v>
      </c>
      <c r="KL261" s="425">
        <f t="shared" ref="KL261" si="4288">KK261/KD261</f>
        <v>1.4228799089356858E-3</v>
      </c>
      <c r="KM261" s="67">
        <f t="shared" si="4229"/>
        <v>1</v>
      </c>
      <c r="KN261" s="425">
        <f>KM261/KF261</f>
        <v>2.8058361391694727E-4</v>
      </c>
    </row>
    <row r="262" spans="1:300" ht="19.5" thickBot="1" x14ac:dyDescent="0.3">
      <c r="A262" s="734"/>
      <c r="B262" s="436">
        <f>+B261+1</f>
        <v>45797</v>
      </c>
      <c r="C262" s="10"/>
      <c r="D262" s="11"/>
      <c r="E262" s="61">
        <f>E261-C262</f>
        <v>578</v>
      </c>
      <c r="F262" s="61">
        <f>F261-D262</f>
        <v>49</v>
      </c>
      <c r="G262" s="11">
        <v>284</v>
      </c>
      <c r="H262" s="12">
        <f t="shared" si="4164"/>
        <v>0.53287197231833905</v>
      </c>
      <c r="I262" s="11">
        <v>24</v>
      </c>
      <c r="J262" s="12">
        <f t="shared" si="4165"/>
        <v>7.792207792207792E-2</v>
      </c>
      <c r="K262" s="13"/>
      <c r="L262" s="11"/>
      <c r="M262" s="25"/>
      <c r="N262" s="37"/>
      <c r="O262" s="10">
        <v>2</v>
      </c>
      <c r="P262" s="11"/>
      <c r="Q262" s="61">
        <f>Q261-O262</f>
        <v>576</v>
      </c>
      <c r="R262" s="61">
        <f>R261-P262</f>
        <v>50</v>
      </c>
      <c r="S262" s="11">
        <v>264</v>
      </c>
      <c r="T262" s="12">
        <f t="shared" si="4166"/>
        <v>0.50347222222222221</v>
      </c>
      <c r="U262" s="11">
        <v>26</v>
      </c>
      <c r="V262" s="12">
        <f t="shared" si="4167"/>
        <v>8.9655172413793102E-2</v>
      </c>
      <c r="W262" s="13"/>
      <c r="X262" s="11"/>
      <c r="Y262" s="25"/>
      <c r="Z262" s="37"/>
      <c r="AA262" s="10"/>
      <c r="AB262" s="11"/>
      <c r="AC262" s="61">
        <f>AC261-AA262</f>
        <v>573</v>
      </c>
      <c r="AD262" s="61">
        <f>AD261-AB262</f>
        <v>50</v>
      </c>
      <c r="AE262" s="11">
        <v>270</v>
      </c>
      <c r="AF262" s="12">
        <f t="shared" si="4168"/>
        <v>0.52356020942408377</v>
      </c>
      <c r="AG262" s="11">
        <v>30</v>
      </c>
      <c r="AH262" s="12">
        <f t="shared" si="4169"/>
        <v>0.1</v>
      </c>
      <c r="AI262" s="13"/>
      <c r="AJ262" s="11"/>
      <c r="AK262" s="25"/>
      <c r="AL262" s="37"/>
      <c r="AM262" s="10">
        <v>2</v>
      </c>
      <c r="AN262" s="11"/>
      <c r="AO262" s="61">
        <f>AO261-AM262</f>
        <v>67</v>
      </c>
      <c r="AP262" s="61">
        <f>AP261-AN262</f>
        <v>8</v>
      </c>
      <c r="AQ262" s="11">
        <v>27</v>
      </c>
      <c r="AR262" s="12">
        <f t="shared" si="4170"/>
        <v>0.46268656716417911</v>
      </c>
      <c r="AS262" s="11">
        <v>4</v>
      </c>
      <c r="AT262" s="12">
        <f t="shared" si="4171"/>
        <v>0.12903225806451613</v>
      </c>
      <c r="AU262" s="13"/>
      <c r="AV262" s="11"/>
      <c r="AW262" s="25"/>
      <c r="AX262" s="37"/>
      <c r="AY262" s="10"/>
      <c r="AZ262" s="11"/>
      <c r="BA262" s="61">
        <f>BA261-AY262</f>
        <v>575</v>
      </c>
      <c r="BB262" s="61">
        <f>BB261-AZ262</f>
        <v>50</v>
      </c>
      <c r="BC262" s="11">
        <v>273</v>
      </c>
      <c r="BD262" s="12">
        <f t="shared" si="4172"/>
        <v>0.51130434782608691</v>
      </c>
      <c r="BE262" s="11">
        <v>21</v>
      </c>
      <c r="BF262" s="12">
        <f t="shared" si="4173"/>
        <v>7.1428571428571425E-2</v>
      </c>
      <c r="BG262" s="13"/>
      <c r="BH262" s="11"/>
      <c r="BI262" s="25"/>
      <c r="BJ262" s="37"/>
      <c r="BK262" s="10"/>
      <c r="BL262" s="11"/>
      <c r="BM262" s="61">
        <f>BM261-BK262</f>
        <v>578</v>
      </c>
      <c r="BN262" s="61">
        <f>BN261-BL262</f>
        <v>49</v>
      </c>
      <c r="BO262" s="11">
        <v>263</v>
      </c>
      <c r="BP262" s="12">
        <f t="shared" si="4174"/>
        <v>0.48269896193771628</v>
      </c>
      <c r="BQ262" s="11">
        <v>16</v>
      </c>
      <c r="BR262" s="12">
        <f t="shared" si="4175"/>
        <v>5.7347670250896057E-2</v>
      </c>
      <c r="BS262" s="13"/>
      <c r="BT262" s="11"/>
      <c r="BU262" s="25"/>
      <c r="BV262" s="37"/>
      <c r="BW262" s="10"/>
      <c r="BX262" s="11"/>
      <c r="BY262" s="61">
        <f>BY261-BW262</f>
        <v>579</v>
      </c>
      <c r="BZ262" s="61">
        <f>BZ261-BX262</f>
        <v>49</v>
      </c>
      <c r="CA262" s="11">
        <v>241</v>
      </c>
      <c r="CB262" s="12">
        <f t="shared" si="4176"/>
        <v>0.46459412780656306</v>
      </c>
      <c r="CC262" s="11">
        <v>28</v>
      </c>
      <c r="CD262" s="12">
        <f t="shared" si="4177"/>
        <v>0.10408921933085502</v>
      </c>
      <c r="CE262" s="13"/>
      <c r="CF262" s="11"/>
      <c r="CG262" s="25"/>
      <c r="CH262" s="37"/>
      <c r="CI262" s="10"/>
      <c r="CJ262" s="11"/>
      <c r="CK262" s="61">
        <f>CK261-CI262</f>
        <v>551</v>
      </c>
      <c r="CL262" s="61">
        <f>CL261-CJ262</f>
        <v>43</v>
      </c>
      <c r="CM262" s="11">
        <v>258</v>
      </c>
      <c r="CN262" s="12">
        <f t="shared" si="4178"/>
        <v>0.50453720508166966</v>
      </c>
      <c r="CO262" s="11">
        <v>20</v>
      </c>
      <c r="CP262" s="12">
        <f t="shared" si="4179"/>
        <v>7.1942446043165464E-2</v>
      </c>
      <c r="CQ262" s="13"/>
      <c r="CR262" s="11"/>
      <c r="CS262" s="25"/>
      <c r="CT262" s="37"/>
      <c r="CU262" s="10"/>
      <c r="CV262" s="11"/>
      <c r="CW262" s="61">
        <f>CW261-CU262</f>
        <v>556</v>
      </c>
      <c r="CX262" s="61">
        <f>CX261-CV262</f>
        <v>44</v>
      </c>
      <c r="CY262" s="11">
        <v>223</v>
      </c>
      <c r="CZ262" s="12">
        <f t="shared" si="4180"/>
        <v>0.44424460431654678</v>
      </c>
      <c r="DA262" s="11">
        <v>24</v>
      </c>
      <c r="DB262" s="12">
        <f t="shared" si="4181"/>
        <v>9.7165991902834009E-2</v>
      </c>
      <c r="DC262" s="13"/>
      <c r="DD262" s="11"/>
      <c r="DE262" s="25"/>
      <c r="DF262" s="37"/>
      <c r="DG262" s="10"/>
      <c r="DH262" s="11"/>
      <c r="DI262" s="61">
        <f>DI261-DG262</f>
        <v>570</v>
      </c>
      <c r="DJ262" s="61">
        <f>DJ261-DH262</f>
        <v>45</v>
      </c>
      <c r="DK262" s="11">
        <v>277</v>
      </c>
      <c r="DL262" s="12">
        <f t="shared" si="4182"/>
        <v>0.52982456140350875</v>
      </c>
      <c r="DM262" s="11">
        <v>25</v>
      </c>
      <c r="DN262" s="12">
        <f t="shared" si="4183"/>
        <v>8.2781456953642391E-2</v>
      </c>
      <c r="DO262" s="13"/>
      <c r="DP262" s="11"/>
      <c r="DQ262" s="25"/>
      <c r="DR262" s="37"/>
      <c r="DS262" s="10"/>
      <c r="DT262" s="11"/>
      <c r="DU262" s="61">
        <f>DU261-DS262</f>
        <v>119</v>
      </c>
      <c r="DV262" s="61">
        <f>DV261-DT262</f>
        <v>11</v>
      </c>
      <c r="DW262" s="11">
        <v>42</v>
      </c>
      <c r="DX262" s="12">
        <f t="shared" si="4184"/>
        <v>0.38655462184873951</v>
      </c>
      <c r="DY262" s="11">
        <v>4</v>
      </c>
      <c r="DZ262" s="12">
        <f t="shared" si="4185"/>
        <v>8.6956521739130432E-2</v>
      </c>
      <c r="EA262" s="13"/>
      <c r="EB262" s="11"/>
      <c r="EC262" s="25"/>
      <c r="ED262" s="37"/>
      <c r="EE262" s="10"/>
      <c r="EF262" s="11"/>
      <c r="EG262" s="61">
        <f>EG261-EE262</f>
        <v>581</v>
      </c>
      <c r="EH262" s="61">
        <f>EH261-EF262</f>
        <v>45</v>
      </c>
      <c r="EI262" s="11">
        <v>244</v>
      </c>
      <c r="EJ262" s="12">
        <f t="shared" si="4186"/>
        <v>0.45611015490533563</v>
      </c>
      <c r="EK262" s="11">
        <v>21</v>
      </c>
      <c r="EL262" s="12">
        <f t="shared" si="4187"/>
        <v>7.9245283018867921E-2</v>
      </c>
      <c r="EM262" s="13"/>
      <c r="EN262" s="11"/>
      <c r="EO262" s="25"/>
      <c r="EP262" s="37"/>
      <c r="EQ262" s="10"/>
      <c r="ER262" s="11"/>
      <c r="ES262" s="61">
        <f>ES261-EQ262</f>
        <v>569</v>
      </c>
      <c r="ET262" s="61">
        <f>ET261-ER262</f>
        <v>44</v>
      </c>
      <c r="EU262" s="11">
        <v>257</v>
      </c>
      <c r="EV262" s="12">
        <f t="shared" si="4188"/>
        <v>0.47100175746924428</v>
      </c>
      <c r="EW262" s="11">
        <v>11</v>
      </c>
      <c r="EX262" s="12">
        <f t="shared" si="4189"/>
        <v>4.1044776119402986E-2</v>
      </c>
      <c r="EY262" s="13"/>
      <c r="EZ262" s="11"/>
      <c r="FA262" s="25"/>
      <c r="FB262" s="37"/>
      <c r="FC262" s="10"/>
      <c r="FD262" s="11"/>
      <c r="FE262" s="61">
        <f>FE261-FC262</f>
        <v>553</v>
      </c>
      <c r="FF262" s="61">
        <f>FF261-FD262</f>
        <v>44</v>
      </c>
      <c r="FG262" s="11">
        <v>265</v>
      </c>
      <c r="FH262" s="12">
        <f t="shared" si="4190"/>
        <v>0.52260397830018079</v>
      </c>
      <c r="FI262" s="11">
        <v>24</v>
      </c>
      <c r="FJ262" s="12">
        <f t="shared" si="4191"/>
        <v>8.3044982698961933E-2</v>
      </c>
      <c r="FK262" s="13"/>
      <c r="FL262" s="11"/>
      <c r="FM262" s="25"/>
      <c r="FN262" s="37"/>
      <c r="FO262" s="10">
        <v>1</v>
      </c>
      <c r="FP262" s="11"/>
      <c r="FQ262" s="61">
        <f>FQ261-FO262</f>
        <v>564</v>
      </c>
      <c r="FR262" s="61">
        <f>FR261-FP262</f>
        <v>48</v>
      </c>
      <c r="FS262" s="11">
        <v>224</v>
      </c>
      <c r="FT262" s="12">
        <f t="shared" si="4192"/>
        <v>0.43971631205673761</v>
      </c>
      <c r="FU262" s="11">
        <v>24</v>
      </c>
      <c r="FV262" s="12">
        <f t="shared" si="4193"/>
        <v>9.6774193548387094E-2</v>
      </c>
      <c r="FW262" s="13"/>
      <c r="FX262" s="11"/>
      <c r="FY262" s="25"/>
      <c r="FZ262" s="37"/>
      <c r="GA262" s="10">
        <v>1</v>
      </c>
      <c r="GB262" s="11"/>
      <c r="GC262" s="61">
        <f>GC261-GA262</f>
        <v>569</v>
      </c>
      <c r="GD262" s="61">
        <f>GD261-GB262</f>
        <v>48</v>
      </c>
      <c r="GE262" s="11">
        <v>233</v>
      </c>
      <c r="GF262" s="12">
        <f t="shared" si="4194"/>
        <v>0.45518453427065025</v>
      </c>
      <c r="GG262" s="11">
        <v>26</v>
      </c>
      <c r="GH262" s="12">
        <f t="shared" si="4195"/>
        <v>0.10038610038610038</v>
      </c>
      <c r="GI262" s="13"/>
      <c r="GJ262" s="11"/>
      <c r="GK262" s="25"/>
      <c r="GL262" s="37"/>
      <c r="GM262" s="10"/>
      <c r="GN262" s="11"/>
      <c r="GO262" s="61">
        <f>GO261-GM262</f>
        <v>587</v>
      </c>
      <c r="GP262" s="61">
        <f>GP261-GN262</f>
        <v>49</v>
      </c>
      <c r="GQ262" s="11">
        <v>239</v>
      </c>
      <c r="GR262" s="12">
        <f t="shared" si="4196"/>
        <v>0.44633730834752983</v>
      </c>
      <c r="GS262" s="11">
        <v>23</v>
      </c>
      <c r="GT262" s="12">
        <f t="shared" si="4197"/>
        <v>8.7786259541984726E-2</v>
      </c>
      <c r="GU262" s="13"/>
      <c r="GV262" s="11"/>
      <c r="GW262" s="25"/>
      <c r="GX262" s="37"/>
      <c r="GY262" s="10">
        <v>1</v>
      </c>
      <c r="GZ262" s="11"/>
      <c r="HA262" s="61">
        <f>HA261-GY262</f>
        <v>77</v>
      </c>
      <c r="HB262" s="61">
        <f>HB261-GZ262</f>
        <v>8</v>
      </c>
      <c r="HC262" s="11">
        <v>26</v>
      </c>
      <c r="HD262" s="12">
        <f t="shared" si="4198"/>
        <v>0.42857142857142855</v>
      </c>
      <c r="HE262" s="11">
        <v>7</v>
      </c>
      <c r="HF262" s="12">
        <f t="shared" si="4199"/>
        <v>0.21212121212121213</v>
      </c>
      <c r="HG262" s="13"/>
      <c r="HH262" s="11"/>
      <c r="HI262" s="25"/>
      <c r="HJ262" s="37"/>
      <c r="HK262" s="10"/>
      <c r="HL262" s="11"/>
      <c r="HM262" s="61">
        <f>HM261-HK262</f>
        <v>590</v>
      </c>
      <c r="HN262" s="61">
        <f>HN261-HL262</f>
        <v>50</v>
      </c>
      <c r="HO262" s="11">
        <v>267</v>
      </c>
      <c r="HP262" s="12">
        <f t="shared" si="4200"/>
        <v>0.488135593220339</v>
      </c>
      <c r="HQ262" s="11">
        <v>21</v>
      </c>
      <c r="HR262" s="12">
        <f t="shared" si="4201"/>
        <v>7.2916666666666671E-2</v>
      </c>
      <c r="HS262" s="13"/>
      <c r="HT262" s="11"/>
      <c r="HU262" s="25"/>
      <c r="HV262" s="37"/>
      <c r="HW262" s="10"/>
      <c r="HX262" s="11"/>
      <c r="HY262" s="61">
        <f>HY261-HW262</f>
        <v>585</v>
      </c>
      <c r="HZ262" s="61">
        <f>HZ261-HX262</f>
        <v>49</v>
      </c>
      <c r="IA262" s="11">
        <v>262</v>
      </c>
      <c r="IB262" s="12">
        <f t="shared" si="4202"/>
        <v>0.47692307692307695</v>
      </c>
      <c r="IC262" s="11">
        <v>17</v>
      </c>
      <c r="ID262" s="12">
        <f t="shared" si="4203"/>
        <v>6.093189964157706E-2</v>
      </c>
      <c r="IE262" s="13"/>
      <c r="IF262" s="11"/>
      <c r="IG262" s="25"/>
      <c r="IH262" s="37"/>
      <c r="II262" s="10"/>
      <c r="IJ262" s="11"/>
      <c r="IK262" s="61">
        <f>IK261-II262</f>
        <v>583</v>
      </c>
      <c r="IL262" s="61">
        <f>IL261-IJ262</f>
        <v>48</v>
      </c>
      <c r="IM262" s="11">
        <v>250</v>
      </c>
      <c r="IN262" s="12">
        <f t="shared" si="4204"/>
        <v>0.46483704974271012</v>
      </c>
      <c r="IO262" s="11">
        <v>21</v>
      </c>
      <c r="IP262" s="12">
        <f t="shared" si="4205"/>
        <v>7.7490774907749083E-2</v>
      </c>
      <c r="IQ262" s="13"/>
      <c r="IR262" s="11"/>
      <c r="IS262" s="25"/>
      <c r="IT262" s="37"/>
      <c r="IU262" s="10"/>
      <c r="IV262" s="11"/>
      <c r="IW262" s="61">
        <f>IW261-IU262</f>
        <v>0</v>
      </c>
      <c r="IX262" s="61">
        <f>IX261-IV262</f>
        <v>0</v>
      </c>
      <c r="IY262" s="11"/>
      <c r="IZ262" s="12" t="e">
        <f t="shared" si="4206"/>
        <v>#DIV/0!</v>
      </c>
      <c r="JA262" s="11"/>
      <c r="JB262" s="12" t="e">
        <f t="shared" si="4207"/>
        <v>#DIV/0!</v>
      </c>
      <c r="JC262" s="13"/>
      <c r="JD262" s="11"/>
      <c r="JE262" s="25"/>
      <c r="JF262" s="37"/>
      <c r="JG262" s="10">
        <f t="shared" si="4208"/>
        <v>7</v>
      </c>
      <c r="JH262" s="14">
        <f t="shared" si="4209"/>
        <v>0</v>
      </c>
      <c r="JI262" s="373">
        <f t="shared" si="4210"/>
        <v>10580</v>
      </c>
      <c r="JJ262" s="11">
        <f t="shared" si="3981"/>
        <v>881</v>
      </c>
      <c r="JK262" s="11">
        <f t="shared" si="4211"/>
        <v>5106</v>
      </c>
      <c r="JL262" s="79">
        <f t="shared" si="4212"/>
        <v>0.4826086956521739</v>
      </c>
      <c r="JM262" s="15">
        <f t="shared" si="4213"/>
        <v>417</v>
      </c>
      <c r="JN262" s="12">
        <f t="shared" si="4214"/>
        <v>8.1668625146886012E-2</v>
      </c>
      <c r="JO262" s="16">
        <v>67</v>
      </c>
      <c r="JP262" s="17">
        <v>4832</v>
      </c>
      <c r="JQ262" s="16">
        <f t="shared" si="3380"/>
        <v>94.633764198981581</v>
      </c>
      <c r="JR262" s="16">
        <v>258</v>
      </c>
      <c r="JS262" s="369">
        <f t="shared" ref="JS262:JS325" si="4289">JR262/JM262</f>
        <v>0.61870503597122306</v>
      </c>
      <c r="JT262" s="23"/>
      <c r="JU262" s="399"/>
      <c r="JV262" s="404">
        <f t="shared" si="4216"/>
        <v>0.50226885989790127</v>
      </c>
      <c r="JW262" s="401">
        <f t="shared" si="4217"/>
        <v>0.48442412117747929</v>
      </c>
      <c r="JX262" s="406">
        <f t="shared" si="4218"/>
        <v>0.46132208157524612</v>
      </c>
      <c r="JY262" s="743"/>
      <c r="JZ262" s="690"/>
      <c r="KA262" s="746"/>
      <c r="KB262" s="719"/>
      <c r="KC262" s="716"/>
      <c r="KD262" s="716"/>
      <c r="KE262" s="716"/>
      <c r="KF262" s="716"/>
      <c r="KG262" s="760"/>
      <c r="KH262" s="758"/>
      <c r="KI262" s="67">
        <f t="shared" si="4225"/>
        <v>2</v>
      </c>
      <c r="KJ262" s="430">
        <f>KI262/KB261</f>
        <v>5.6513139304888388E-4</v>
      </c>
      <c r="KK262" s="67">
        <f t="shared" si="4227"/>
        <v>0</v>
      </c>
      <c r="KL262" s="425">
        <f>KK262/KD261</f>
        <v>0</v>
      </c>
      <c r="KM262" s="67">
        <f t="shared" si="4229"/>
        <v>3</v>
      </c>
      <c r="KN262" s="425">
        <f>KM262/KF261</f>
        <v>8.4175084175084171E-4</v>
      </c>
    </row>
    <row r="263" spans="1:300" ht="20.25" thickTop="1" thickBot="1" x14ac:dyDescent="0.3">
      <c r="A263" s="734"/>
      <c r="B263" s="436">
        <f t="shared" si="4230"/>
        <v>45798</v>
      </c>
      <c r="C263" s="10"/>
      <c r="D263" s="11"/>
      <c r="E263" s="61">
        <f t="shared" si="4231"/>
        <v>578</v>
      </c>
      <c r="F263" s="61">
        <f t="shared" si="4232"/>
        <v>49</v>
      </c>
      <c r="G263" s="11">
        <v>282</v>
      </c>
      <c r="H263" s="12">
        <f t="shared" si="4164"/>
        <v>0.52249134948096887</v>
      </c>
      <c r="I263" s="11">
        <v>20</v>
      </c>
      <c r="J263" s="12">
        <f t="shared" si="4165"/>
        <v>6.6225165562913912E-2</v>
      </c>
      <c r="K263" s="13"/>
      <c r="L263" s="11"/>
      <c r="M263" s="38"/>
      <c r="N263" s="39"/>
      <c r="O263" s="10"/>
      <c r="P263" s="11"/>
      <c r="Q263" s="61">
        <f t="shared" si="4233"/>
        <v>576</v>
      </c>
      <c r="R263" s="61">
        <f t="shared" si="4234"/>
        <v>50</v>
      </c>
      <c r="S263" s="11">
        <v>278</v>
      </c>
      <c r="T263" s="12">
        <f t="shared" si="4166"/>
        <v>0.51388888888888884</v>
      </c>
      <c r="U263" s="11">
        <v>18</v>
      </c>
      <c r="V263" s="12">
        <f t="shared" si="4167"/>
        <v>6.0810810810810814E-2</v>
      </c>
      <c r="W263" s="13"/>
      <c r="X263" s="11"/>
      <c r="Y263" s="38"/>
      <c r="Z263" s="39"/>
      <c r="AA263" s="10"/>
      <c r="AB263" s="11"/>
      <c r="AC263" s="61">
        <f t="shared" si="4235"/>
        <v>573</v>
      </c>
      <c r="AD263" s="61">
        <f t="shared" si="4236"/>
        <v>50</v>
      </c>
      <c r="AE263" s="11">
        <v>281</v>
      </c>
      <c r="AF263" s="12">
        <f t="shared" si="4168"/>
        <v>0.54275741710296688</v>
      </c>
      <c r="AG263" s="11">
        <v>30</v>
      </c>
      <c r="AH263" s="12">
        <f t="shared" si="4169"/>
        <v>9.6463022508038579E-2</v>
      </c>
      <c r="AI263" s="13"/>
      <c r="AJ263" s="11"/>
      <c r="AK263" s="38"/>
      <c r="AL263" s="39"/>
      <c r="AM263" s="10">
        <v>2</v>
      </c>
      <c r="AN263" s="11"/>
      <c r="AO263" s="61">
        <f t="shared" si="4237"/>
        <v>65</v>
      </c>
      <c r="AP263" s="61">
        <f t="shared" si="4238"/>
        <v>8</v>
      </c>
      <c r="AQ263" s="11">
        <v>32</v>
      </c>
      <c r="AR263" s="12">
        <f t="shared" si="4170"/>
        <v>0.63076923076923075</v>
      </c>
      <c r="AS263" s="11">
        <v>9</v>
      </c>
      <c r="AT263" s="12">
        <f t="shared" si="4171"/>
        <v>0.21951219512195122</v>
      </c>
      <c r="AU263" s="13"/>
      <c r="AV263" s="11"/>
      <c r="AW263" s="38"/>
      <c r="AX263" s="39"/>
      <c r="AY263" s="10"/>
      <c r="AZ263" s="11"/>
      <c r="BA263" s="61">
        <f t="shared" si="4239"/>
        <v>575</v>
      </c>
      <c r="BB263" s="61">
        <f t="shared" si="4240"/>
        <v>50</v>
      </c>
      <c r="BC263" s="11">
        <v>276</v>
      </c>
      <c r="BD263" s="12">
        <f t="shared" si="4172"/>
        <v>0.51478260869565218</v>
      </c>
      <c r="BE263" s="11">
        <v>20</v>
      </c>
      <c r="BF263" s="12">
        <f t="shared" si="4173"/>
        <v>6.7567567567567571E-2</v>
      </c>
      <c r="BG263" s="13"/>
      <c r="BH263" s="11"/>
      <c r="BI263" s="38"/>
      <c r="BJ263" s="39"/>
      <c r="BK263" s="10"/>
      <c r="BL263" s="11"/>
      <c r="BM263" s="61">
        <f t="shared" si="4241"/>
        <v>578</v>
      </c>
      <c r="BN263" s="61">
        <f t="shared" si="4242"/>
        <v>49</v>
      </c>
      <c r="BO263" s="11">
        <v>278</v>
      </c>
      <c r="BP263" s="12">
        <f t="shared" si="4174"/>
        <v>0.51903114186851207</v>
      </c>
      <c r="BQ263" s="11">
        <v>22</v>
      </c>
      <c r="BR263" s="12">
        <f t="shared" si="4175"/>
        <v>7.3333333333333334E-2</v>
      </c>
      <c r="BS263" s="13"/>
      <c r="BT263" s="11"/>
      <c r="BU263" s="38"/>
      <c r="BV263" s="39"/>
      <c r="BW263" s="10"/>
      <c r="BX263" s="11"/>
      <c r="BY263" s="61">
        <f t="shared" si="4243"/>
        <v>579</v>
      </c>
      <c r="BZ263" s="61">
        <f t="shared" si="4244"/>
        <v>49</v>
      </c>
      <c r="CA263" s="11">
        <v>250</v>
      </c>
      <c r="CB263" s="12">
        <f t="shared" si="4176"/>
        <v>0.47668393782383417</v>
      </c>
      <c r="CC263" s="11">
        <v>26</v>
      </c>
      <c r="CD263" s="12">
        <f t="shared" si="4177"/>
        <v>9.420289855072464E-2</v>
      </c>
      <c r="CE263" s="13"/>
      <c r="CF263" s="11"/>
      <c r="CG263" s="38"/>
      <c r="CH263" s="39"/>
      <c r="CI263" s="10"/>
      <c r="CJ263" s="11"/>
      <c r="CK263" s="61">
        <f t="shared" si="4245"/>
        <v>551</v>
      </c>
      <c r="CL263" s="61">
        <f t="shared" si="4246"/>
        <v>43</v>
      </c>
      <c r="CM263" s="11">
        <v>271</v>
      </c>
      <c r="CN263" s="12">
        <f t="shared" si="4178"/>
        <v>0.52813067150635207</v>
      </c>
      <c r="CO263" s="11">
        <v>20</v>
      </c>
      <c r="CP263" s="12">
        <f t="shared" si="4179"/>
        <v>6.8728522336769765E-2</v>
      </c>
      <c r="CQ263" s="13"/>
      <c r="CR263" s="11"/>
      <c r="CS263" s="38"/>
      <c r="CT263" s="39"/>
      <c r="CU263" s="10">
        <v>1</v>
      </c>
      <c r="CV263" s="11"/>
      <c r="CW263" s="61">
        <f t="shared" si="4247"/>
        <v>555</v>
      </c>
      <c r="CX263" s="61">
        <f t="shared" si="4248"/>
        <v>44</v>
      </c>
      <c r="CY263" s="11">
        <v>253</v>
      </c>
      <c r="CZ263" s="12">
        <f t="shared" si="4180"/>
        <v>0.49729729729729732</v>
      </c>
      <c r="DA263" s="11">
        <v>23</v>
      </c>
      <c r="DB263" s="12">
        <f t="shared" si="4181"/>
        <v>8.3333333333333329E-2</v>
      </c>
      <c r="DC263" s="13"/>
      <c r="DD263" s="11"/>
      <c r="DE263" s="38"/>
      <c r="DF263" s="39"/>
      <c r="DG263" s="10">
        <v>1</v>
      </c>
      <c r="DH263" s="11"/>
      <c r="DI263" s="61">
        <f t="shared" si="4249"/>
        <v>569</v>
      </c>
      <c r="DJ263" s="61">
        <f t="shared" si="4250"/>
        <v>45</v>
      </c>
      <c r="DK263" s="11">
        <v>242</v>
      </c>
      <c r="DL263" s="12">
        <f t="shared" si="4182"/>
        <v>0.47451669595782076</v>
      </c>
      <c r="DM263" s="11">
        <v>28</v>
      </c>
      <c r="DN263" s="12">
        <f t="shared" si="4183"/>
        <v>0.1037037037037037</v>
      </c>
      <c r="DO263" s="13"/>
      <c r="DP263" s="11"/>
      <c r="DQ263" s="38"/>
      <c r="DR263" s="39"/>
      <c r="DS263" s="10">
        <v>2</v>
      </c>
      <c r="DT263" s="11"/>
      <c r="DU263" s="61">
        <f t="shared" si="4251"/>
        <v>117</v>
      </c>
      <c r="DV263" s="61">
        <f t="shared" si="4252"/>
        <v>11</v>
      </c>
      <c r="DW263" s="11">
        <v>38</v>
      </c>
      <c r="DX263" s="12">
        <f t="shared" si="4184"/>
        <v>0.41025641025641024</v>
      </c>
      <c r="DY263" s="11">
        <v>10</v>
      </c>
      <c r="DZ263" s="12">
        <f t="shared" si="4185"/>
        <v>0.20833333333333334</v>
      </c>
      <c r="EA263" s="13"/>
      <c r="EB263" s="11"/>
      <c r="EC263" s="38"/>
      <c r="ED263" s="39"/>
      <c r="EE263" s="10">
        <v>2</v>
      </c>
      <c r="EF263" s="11"/>
      <c r="EG263" s="61">
        <f t="shared" si="4253"/>
        <v>579</v>
      </c>
      <c r="EH263" s="61">
        <f t="shared" si="4254"/>
        <v>45</v>
      </c>
      <c r="EI263" s="11">
        <v>265</v>
      </c>
      <c r="EJ263" s="12">
        <f t="shared" si="4186"/>
        <v>0.50604490500863553</v>
      </c>
      <c r="EK263" s="11">
        <v>28</v>
      </c>
      <c r="EL263" s="12">
        <f t="shared" si="4187"/>
        <v>9.556313993174062E-2</v>
      </c>
      <c r="EM263" s="13"/>
      <c r="EN263" s="11"/>
      <c r="EO263" s="38"/>
      <c r="EP263" s="39"/>
      <c r="EQ263" s="10">
        <v>3</v>
      </c>
      <c r="ER263" s="11"/>
      <c r="ES263" s="61">
        <f t="shared" si="4255"/>
        <v>566</v>
      </c>
      <c r="ET263" s="61">
        <f t="shared" si="4256"/>
        <v>44</v>
      </c>
      <c r="EU263" s="11">
        <v>278</v>
      </c>
      <c r="EV263" s="12">
        <f t="shared" si="4188"/>
        <v>0.52296819787985871</v>
      </c>
      <c r="EW263" s="11">
        <v>18</v>
      </c>
      <c r="EX263" s="12">
        <f t="shared" si="4189"/>
        <v>6.0810810810810814E-2</v>
      </c>
      <c r="EY263" s="13"/>
      <c r="EZ263" s="11"/>
      <c r="FA263" s="38"/>
      <c r="FB263" s="39"/>
      <c r="FC263" s="10">
        <v>1</v>
      </c>
      <c r="FD263" s="11"/>
      <c r="FE263" s="61">
        <f t="shared" si="4257"/>
        <v>552</v>
      </c>
      <c r="FF263" s="61">
        <f t="shared" si="4258"/>
        <v>44</v>
      </c>
      <c r="FG263" s="11">
        <v>243</v>
      </c>
      <c r="FH263" s="12">
        <f t="shared" si="4190"/>
        <v>0.47463768115942029</v>
      </c>
      <c r="FI263" s="11">
        <v>19</v>
      </c>
      <c r="FJ263" s="12">
        <f t="shared" si="4191"/>
        <v>7.2519083969465645E-2</v>
      </c>
      <c r="FK263" s="13"/>
      <c r="FL263" s="11"/>
      <c r="FM263" s="38"/>
      <c r="FN263" s="39"/>
      <c r="FO263" s="10">
        <v>1</v>
      </c>
      <c r="FP263" s="11"/>
      <c r="FQ263" s="61">
        <f t="shared" si="4259"/>
        <v>563</v>
      </c>
      <c r="FR263" s="61">
        <f t="shared" si="4260"/>
        <v>48</v>
      </c>
      <c r="FS263" s="11">
        <v>278</v>
      </c>
      <c r="FT263" s="12">
        <f t="shared" si="4192"/>
        <v>0.55239786856127882</v>
      </c>
      <c r="FU263" s="11">
        <v>33</v>
      </c>
      <c r="FV263" s="12">
        <f t="shared" si="4193"/>
        <v>0.10610932475884244</v>
      </c>
      <c r="FW263" s="13"/>
      <c r="FX263" s="11"/>
      <c r="FY263" s="38"/>
      <c r="FZ263" s="39"/>
      <c r="GA263" s="10">
        <v>1</v>
      </c>
      <c r="GB263" s="11"/>
      <c r="GC263" s="61">
        <f t="shared" si="4261"/>
        <v>568</v>
      </c>
      <c r="GD263" s="61">
        <f t="shared" si="4262"/>
        <v>48</v>
      </c>
      <c r="GE263" s="11">
        <v>270</v>
      </c>
      <c r="GF263" s="12">
        <f t="shared" si="4194"/>
        <v>0.50352112676056338</v>
      </c>
      <c r="GG263" s="11">
        <v>16</v>
      </c>
      <c r="GH263" s="12">
        <f t="shared" si="4195"/>
        <v>5.5944055944055944E-2</v>
      </c>
      <c r="GI263" s="13"/>
      <c r="GJ263" s="11"/>
      <c r="GK263" s="38"/>
      <c r="GL263" s="39"/>
      <c r="GM263" s="10"/>
      <c r="GN263" s="11"/>
      <c r="GO263" s="61">
        <f t="shared" si="4263"/>
        <v>587</v>
      </c>
      <c r="GP263" s="61">
        <f t="shared" si="4264"/>
        <v>49</v>
      </c>
      <c r="GQ263" s="11">
        <v>275</v>
      </c>
      <c r="GR263" s="12">
        <f t="shared" si="4196"/>
        <v>0.50936967632027252</v>
      </c>
      <c r="GS263" s="11">
        <v>24</v>
      </c>
      <c r="GT263" s="12">
        <f t="shared" si="4197"/>
        <v>8.0267558528428096E-2</v>
      </c>
      <c r="GU263" s="13"/>
      <c r="GV263" s="11"/>
      <c r="GW263" s="38"/>
      <c r="GX263" s="39"/>
      <c r="GY263" s="10"/>
      <c r="GZ263" s="11"/>
      <c r="HA263" s="61">
        <f t="shared" si="4265"/>
        <v>77</v>
      </c>
      <c r="HB263" s="61">
        <f t="shared" si="4266"/>
        <v>8</v>
      </c>
      <c r="HC263" s="11">
        <v>29</v>
      </c>
      <c r="HD263" s="12">
        <f t="shared" si="4198"/>
        <v>0.54545454545454541</v>
      </c>
      <c r="HE263" s="11">
        <v>13</v>
      </c>
      <c r="HF263" s="12">
        <f t="shared" si="4199"/>
        <v>0.30952380952380953</v>
      </c>
      <c r="HG263" s="13"/>
      <c r="HH263" s="11"/>
      <c r="HI263" s="38"/>
      <c r="HJ263" s="39"/>
      <c r="HK263" s="10"/>
      <c r="HL263" s="11"/>
      <c r="HM263" s="61">
        <f t="shared" si="4267"/>
        <v>590</v>
      </c>
      <c r="HN263" s="61">
        <f t="shared" si="4268"/>
        <v>50</v>
      </c>
      <c r="HO263" s="11">
        <v>285</v>
      </c>
      <c r="HP263" s="12">
        <f t="shared" si="4200"/>
        <v>0.51864406779661021</v>
      </c>
      <c r="HQ263" s="11">
        <v>21</v>
      </c>
      <c r="HR263" s="12">
        <f t="shared" si="4201"/>
        <v>6.8627450980392163E-2</v>
      </c>
      <c r="HS263" s="13"/>
      <c r="HT263" s="11"/>
      <c r="HU263" s="38"/>
      <c r="HV263" s="39"/>
      <c r="HW263" s="10"/>
      <c r="HX263" s="11"/>
      <c r="HY263" s="61">
        <f t="shared" si="4269"/>
        <v>585</v>
      </c>
      <c r="HZ263" s="61">
        <f t="shared" si="4270"/>
        <v>49</v>
      </c>
      <c r="IA263" s="11">
        <v>287</v>
      </c>
      <c r="IB263" s="12">
        <f t="shared" si="4202"/>
        <v>0.53162393162393162</v>
      </c>
      <c r="IC263" s="11">
        <v>24</v>
      </c>
      <c r="ID263" s="12">
        <f t="shared" si="4203"/>
        <v>7.7170418006430874E-2</v>
      </c>
      <c r="IE263" s="13"/>
      <c r="IF263" s="11"/>
      <c r="IG263" s="38"/>
      <c r="IH263" s="39"/>
      <c r="II263" s="10"/>
      <c r="IJ263" s="11"/>
      <c r="IK263" s="61">
        <f t="shared" si="4271"/>
        <v>583</v>
      </c>
      <c r="IL263" s="61">
        <f t="shared" si="4272"/>
        <v>48</v>
      </c>
      <c r="IM263" s="11">
        <v>270</v>
      </c>
      <c r="IN263" s="12">
        <f t="shared" si="4204"/>
        <v>0.4922813036020583</v>
      </c>
      <c r="IO263" s="11">
        <v>17</v>
      </c>
      <c r="IP263" s="12">
        <f t="shared" si="4205"/>
        <v>5.9233449477351915E-2</v>
      </c>
      <c r="IQ263" s="13"/>
      <c r="IR263" s="11"/>
      <c r="IS263" s="38"/>
      <c r="IT263" s="39"/>
      <c r="IU263" s="10"/>
      <c r="IV263" s="11"/>
      <c r="IW263" s="61">
        <f t="shared" si="4273"/>
        <v>0</v>
      </c>
      <c r="IX263" s="61">
        <f t="shared" si="4274"/>
        <v>0</v>
      </c>
      <c r="IY263" s="11"/>
      <c r="IZ263" s="12" t="e">
        <f t="shared" si="4206"/>
        <v>#DIV/0!</v>
      </c>
      <c r="JA263" s="11"/>
      <c r="JB263" s="12" t="e">
        <f t="shared" si="4207"/>
        <v>#DIV/0!</v>
      </c>
      <c r="JC263" s="13"/>
      <c r="JD263" s="11"/>
      <c r="JE263" s="38"/>
      <c r="JF263" s="39"/>
      <c r="JG263" s="10">
        <f t="shared" si="4208"/>
        <v>14</v>
      </c>
      <c r="JH263" s="14">
        <f t="shared" si="4209"/>
        <v>0</v>
      </c>
      <c r="JI263" s="373">
        <f t="shared" si="4210"/>
        <v>10566</v>
      </c>
      <c r="JJ263" s="11">
        <f t="shared" si="3981"/>
        <v>881</v>
      </c>
      <c r="JK263" s="11">
        <f t="shared" si="4211"/>
        <v>5400</v>
      </c>
      <c r="JL263" s="79">
        <f t="shared" si="4212"/>
        <v>0.51107325383304936</v>
      </c>
      <c r="JM263" s="15">
        <f t="shared" si="4213"/>
        <v>439</v>
      </c>
      <c r="JN263" s="12">
        <f t="shared" si="4214"/>
        <v>8.1296296296296297E-2</v>
      </c>
      <c r="JO263" s="16">
        <v>67.5</v>
      </c>
      <c r="JP263" s="17">
        <v>5133</v>
      </c>
      <c r="JQ263" s="16">
        <f t="shared" si="3380"/>
        <v>95.055555555555557</v>
      </c>
      <c r="JR263" s="16">
        <v>252</v>
      </c>
      <c r="JS263" s="369">
        <f t="shared" si="4289"/>
        <v>0.57403189066059224</v>
      </c>
      <c r="JT263" s="23"/>
      <c r="JU263" s="399"/>
      <c r="JV263" s="404">
        <f t="shared" si="4216"/>
        <v>0.51702610669693527</v>
      </c>
      <c r="JW263" s="401">
        <f t="shared" si="4217"/>
        <v>0.49756377185439954</v>
      </c>
      <c r="JX263" s="406">
        <f t="shared" si="4218"/>
        <v>0.51843512524627078</v>
      </c>
      <c r="JY263" s="743"/>
      <c r="JZ263" s="690"/>
      <c r="KA263" s="746"/>
      <c r="KB263" s="718">
        <f>KB254+KB259</f>
        <v>421</v>
      </c>
      <c r="KC263" s="763">
        <f t="shared" ref="KC263" si="4290">KB263/$KB$10</f>
        <v>0.10671736375158429</v>
      </c>
      <c r="KD263" s="714">
        <f>KD254+KD259</f>
        <v>453</v>
      </c>
      <c r="KE263" s="763">
        <f t="shared" ref="KE263" si="4291">KD263/$KD$10</f>
        <v>0.11491628614916286</v>
      </c>
      <c r="KF263" s="714">
        <f>KF254+KF259</f>
        <v>394</v>
      </c>
      <c r="KG263" s="770">
        <f t="shared" ref="KG263" si="4292">KF263/$KF$10</f>
        <v>9.9822650114010647E-2</v>
      </c>
      <c r="KH263" s="761" t="s">
        <v>144</v>
      </c>
      <c r="KI263" s="304">
        <f t="shared" si="4225"/>
        <v>2</v>
      </c>
      <c r="KJ263" s="431">
        <f>KI263/KB261</f>
        <v>5.6513139304888388E-4</v>
      </c>
      <c r="KK263" s="304">
        <f t="shared" si="4227"/>
        <v>10</v>
      </c>
      <c r="KL263" s="422">
        <f>KK263/KD261</f>
        <v>2.8457598178713715E-3</v>
      </c>
      <c r="KM263" s="304">
        <f t="shared" si="4229"/>
        <v>2</v>
      </c>
      <c r="KN263" s="422">
        <f>KM263/KF261</f>
        <v>5.6116722783389455E-4</v>
      </c>
    </row>
    <row r="264" spans="1:300" ht="19.5" thickBot="1" x14ac:dyDescent="0.3">
      <c r="A264" s="734"/>
      <c r="B264" s="437"/>
      <c r="C264" s="26">
        <f>SUM(C257:C263)</f>
        <v>1</v>
      </c>
      <c r="D264" s="27">
        <f>SUM(D257:D263)</f>
        <v>0</v>
      </c>
      <c r="E264" s="27"/>
      <c r="F264" s="27"/>
      <c r="G264" s="27">
        <f>SUM(G257:G263)</f>
        <v>1994</v>
      </c>
      <c r="H264" s="28">
        <f>((G264+I264)/7)/E263</f>
        <v>0.52669303015323776</v>
      </c>
      <c r="I264" s="27">
        <f>SUM(I257:I263)</f>
        <v>137</v>
      </c>
      <c r="J264" s="28">
        <f>(I264/(I264+G264))</f>
        <v>6.4289066166119194E-2</v>
      </c>
      <c r="K264" s="27"/>
      <c r="L264" s="27"/>
      <c r="M264" s="29" t="e">
        <f>M262/M261*100-100</f>
        <v>#DIV/0!</v>
      </c>
      <c r="N264" s="60" t="e">
        <f>N262/N261*100-100</f>
        <v>#DIV/0!</v>
      </c>
      <c r="O264" s="26">
        <f>SUM(O257:O263)</f>
        <v>3</v>
      </c>
      <c r="P264" s="27">
        <f>SUM(P257:P263)</f>
        <v>0</v>
      </c>
      <c r="Q264" s="27"/>
      <c r="R264" s="27"/>
      <c r="S264" s="27">
        <f>SUM(S257:S263)</f>
        <v>1957</v>
      </c>
      <c r="T264" s="28">
        <f>((S264+U264)/7)/Q263</f>
        <v>0.52281746031746035</v>
      </c>
      <c r="U264" s="27">
        <f>SUM(U257:U263)</f>
        <v>151</v>
      </c>
      <c r="V264" s="28">
        <f>(U264/(U264+S264))</f>
        <v>7.1631878557874756E-2</v>
      </c>
      <c r="W264" s="27"/>
      <c r="X264" s="27"/>
      <c r="Y264" s="29" t="e">
        <f>Y262/Y261*100-100</f>
        <v>#DIV/0!</v>
      </c>
      <c r="Z264" s="60" t="e">
        <f>Z262/Z261*100-100</f>
        <v>#DIV/0!</v>
      </c>
      <c r="AA264" s="26">
        <f>SUM(AA257:AA263)</f>
        <v>2</v>
      </c>
      <c r="AB264" s="27">
        <f>SUM(AB257:AB263)</f>
        <v>0</v>
      </c>
      <c r="AC264" s="27"/>
      <c r="AD264" s="27"/>
      <c r="AE264" s="27">
        <f>SUM(AE257:AE263)</f>
        <v>1993</v>
      </c>
      <c r="AF264" s="28">
        <f>((AE264+AG264)/7)/AC263</f>
        <v>0.54051358763400648</v>
      </c>
      <c r="AG264" s="27">
        <f>SUM(AG257:AG263)</f>
        <v>175</v>
      </c>
      <c r="AH264" s="28">
        <f>(AG264/(AG264+AE264))</f>
        <v>8.0719557195571959E-2</v>
      </c>
      <c r="AI264" s="27"/>
      <c r="AJ264" s="27"/>
      <c r="AK264" s="29" t="e">
        <f>AK262/AK261*100-100</f>
        <v>#DIV/0!</v>
      </c>
      <c r="AL264" s="60" t="e">
        <f>AL262/AL261*100-100</f>
        <v>#DIV/0!</v>
      </c>
      <c r="AM264" s="26">
        <f>SUM(AM257:AM263)</f>
        <v>9</v>
      </c>
      <c r="AN264" s="27">
        <f>SUM(AN257:AN263)</f>
        <v>0</v>
      </c>
      <c r="AO264" s="27"/>
      <c r="AP264" s="27"/>
      <c r="AQ264" s="27">
        <f>SUM(AQ257:AQ263)</f>
        <v>225</v>
      </c>
      <c r="AR264" s="28">
        <f>((AQ264+AS264)/7)/AO263</f>
        <v>0.58461538461538465</v>
      </c>
      <c r="AS264" s="27">
        <f>SUM(AS257:AS263)</f>
        <v>41</v>
      </c>
      <c r="AT264" s="28">
        <f>(AS264/(AS264+AQ264))</f>
        <v>0.15413533834586465</v>
      </c>
      <c r="AU264" s="27"/>
      <c r="AV264" s="27"/>
      <c r="AW264" s="29" t="e">
        <f>AW262/AW261*100-100</f>
        <v>#DIV/0!</v>
      </c>
      <c r="AX264" s="60" t="e">
        <f>AX262/AX261*100-100</f>
        <v>#DIV/0!</v>
      </c>
      <c r="AY264" s="26">
        <f>SUM(AY257:AY263)</f>
        <v>0</v>
      </c>
      <c r="AZ264" s="27">
        <f>SUM(AZ257:AZ263)</f>
        <v>0</v>
      </c>
      <c r="BA264" s="27"/>
      <c r="BB264" s="27"/>
      <c r="BC264" s="27">
        <f>SUM(BC257:BC263)</f>
        <v>1958</v>
      </c>
      <c r="BD264" s="28">
        <f>((BC264+BE264)/7)/BA263</f>
        <v>0.52049689440993785</v>
      </c>
      <c r="BE264" s="27">
        <f>SUM(BE257:BE263)</f>
        <v>137</v>
      </c>
      <c r="BF264" s="28">
        <f>(BE264/(BE264+BC264))</f>
        <v>6.5393794749403336E-2</v>
      </c>
      <c r="BG264" s="27"/>
      <c r="BH264" s="27"/>
      <c r="BI264" s="29" t="e">
        <f>BI262/BI261*100-100</f>
        <v>#DIV/0!</v>
      </c>
      <c r="BJ264" s="60" t="e">
        <f>BJ262/BJ261*100-100</f>
        <v>#DIV/0!</v>
      </c>
      <c r="BK264" s="26">
        <f>SUM(BK257:BK263)</f>
        <v>0</v>
      </c>
      <c r="BL264" s="27">
        <f>SUM(BL257:BL263)</f>
        <v>0</v>
      </c>
      <c r="BM264" s="27"/>
      <c r="BN264" s="27"/>
      <c r="BO264" s="27">
        <f>SUM(BO257:BO263)</f>
        <v>1942</v>
      </c>
      <c r="BP264" s="28">
        <f>((BO264+BQ264)/7)/BM263</f>
        <v>0.50865051903114189</v>
      </c>
      <c r="BQ264" s="27">
        <f>SUM(BQ257:BQ263)</f>
        <v>116</v>
      </c>
      <c r="BR264" s="28">
        <f>(BQ264/(BQ264+BO264))</f>
        <v>5.6365403304178816E-2</v>
      </c>
      <c r="BS264" s="27"/>
      <c r="BT264" s="27"/>
      <c r="BU264" s="29" t="e">
        <f>BU262/BU261*100-100</f>
        <v>#DIV/0!</v>
      </c>
      <c r="BV264" s="60" t="e">
        <f>BV262/BV261*100-100</f>
        <v>#DIV/0!</v>
      </c>
      <c r="BW264" s="26">
        <f>SUM(BW257:BW263)</f>
        <v>0</v>
      </c>
      <c r="BX264" s="27">
        <f>SUM(BX257:BX263)</f>
        <v>0</v>
      </c>
      <c r="BY264" s="27"/>
      <c r="BZ264" s="27"/>
      <c r="CA264" s="27">
        <f>SUM(CA257:CA263)</f>
        <v>1781</v>
      </c>
      <c r="CB264" s="28">
        <f>((CA264+CC264)/7)/BY263</f>
        <v>0.48951394029114237</v>
      </c>
      <c r="CC264" s="27">
        <f>SUM(CC257:CC263)</f>
        <v>203</v>
      </c>
      <c r="CD264" s="28">
        <f>(CC264/(CC264+CA264))</f>
        <v>0.10231854838709678</v>
      </c>
      <c r="CE264" s="27"/>
      <c r="CF264" s="27"/>
      <c r="CG264" s="29" t="e">
        <f>CG262/CG261*100-100</f>
        <v>#DIV/0!</v>
      </c>
      <c r="CH264" s="60" t="e">
        <f>CH262/CH261*100-100</f>
        <v>#DIV/0!</v>
      </c>
      <c r="CI264" s="26">
        <f>SUM(CI257:CI263)</f>
        <v>1</v>
      </c>
      <c r="CJ264" s="27">
        <f>SUM(CJ257:CJ263)</f>
        <v>0</v>
      </c>
      <c r="CK264" s="27"/>
      <c r="CL264" s="27"/>
      <c r="CM264" s="27">
        <f>SUM(CM257:CM263)</f>
        <v>1913</v>
      </c>
      <c r="CN264" s="28">
        <f>((CM264+CO264)/7)/CK263</f>
        <v>0.5330567798807363</v>
      </c>
      <c r="CO264" s="27">
        <f>SUM(CO257:CO263)</f>
        <v>143</v>
      </c>
      <c r="CP264" s="28">
        <f>(CO264/(CO264+CM264))</f>
        <v>6.955252918287938E-2</v>
      </c>
      <c r="CQ264" s="27"/>
      <c r="CR264" s="27"/>
      <c r="CS264" s="29" t="e">
        <f>CS262/CS261*100-100</f>
        <v>#DIV/0!</v>
      </c>
      <c r="CT264" s="60" t="e">
        <f>CT262/CT261*100-100</f>
        <v>#DIV/0!</v>
      </c>
      <c r="CU264" s="26">
        <f>SUM(CU257:CU263)</f>
        <v>3</v>
      </c>
      <c r="CV264" s="27">
        <f>SUM(CV257:CV263)</f>
        <v>0</v>
      </c>
      <c r="CW264" s="27"/>
      <c r="CX264" s="27"/>
      <c r="CY264" s="27">
        <f>SUM(CY257:CY263)</f>
        <v>1742</v>
      </c>
      <c r="CZ264" s="28">
        <f>((CY264+DA264)/7)/CW263</f>
        <v>0.4906048906048906</v>
      </c>
      <c r="DA264" s="27">
        <f>SUM(DA257:DA263)</f>
        <v>164</v>
      </c>
      <c r="DB264" s="28">
        <f>(DA264/(DA264+CY264))</f>
        <v>8.6044071353620147E-2</v>
      </c>
      <c r="DC264" s="27"/>
      <c r="DD264" s="27"/>
      <c r="DE264" s="29" t="e">
        <f>DE262/DE261*100-100</f>
        <v>#DIV/0!</v>
      </c>
      <c r="DF264" s="60" t="e">
        <f>DF262/DF261*100-100</f>
        <v>#DIV/0!</v>
      </c>
      <c r="DG264" s="26">
        <f>SUM(DG257:DG263)</f>
        <v>6</v>
      </c>
      <c r="DH264" s="27">
        <f>SUM(DH257:DH263)</f>
        <v>0</v>
      </c>
      <c r="DI264" s="27"/>
      <c r="DJ264" s="27"/>
      <c r="DK264" s="27">
        <f>SUM(DK257:DK263)</f>
        <v>1794</v>
      </c>
      <c r="DL264" s="28">
        <f>((DK264+DM264)/7)/DI263</f>
        <v>0.49711272909866933</v>
      </c>
      <c r="DM264" s="27">
        <f>SUM(DM257:DM263)</f>
        <v>186</v>
      </c>
      <c r="DN264" s="28">
        <f>(DM264/(DM264+DK264))</f>
        <v>9.3939393939393934E-2</v>
      </c>
      <c r="DO264" s="27"/>
      <c r="DP264" s="27"/>
      <c r="DQ264" s="29" t="e">
        <f>DQ262/DQ261*100-100</f>
        <v>#DIV/0!</v>
      </c>
      <c r="DR264" s="60" t="e">
        <f>DR262/DR261*100-100</f>
        <v>#DIV/0!</v>
      </c>
      <c r="DS264" s="26">
        <f>SUM(DS257:DS263)</f>
        <v>4</v>
      </c>
      <c r="DT264" s="27">
        <f>SUM(DT257:DT263)</f>
        <v>0</v>
      </c>
      <c r="DU264" s="27"/>
      <c r="DV264" s="27"/>
      <c r="DW264" s="27">
        <f>SUM(DW257:DW263)</f>
        <v>280</v>
      </c>
      <c r="DX264" s="28">
        <f>((DW264+DY264)/7)/DU263</f>
        <v>0.41025641025641024</v>
      </c>
      <c r="DY264" s="27">
        <f>SUM(DY257:DY263)</f>
        <v>56</v>
      </c>
      <c r="DZ264" s="28">
        <f>(DY264/(DY264+DW264))</f>
        <v>0.16666666666666666</v>
      </c>
      <c r="EA264" s="27"/>
      <c r="EB264" s="27"/>
      <c r="EC264" s="29" t="e">
        <f>EC262/EC261*100-100</f>
        <v>#DIV/0!</v>
      </c>
      <c r="ED264" s="60" t="e">
        <f>ED262/ED261*100-100</f>
        <v>#DIV/0!</v>
      </c>
      <c r="EE264" s="26">
        <f>SUM(EE257:EE263)</f>
        <v>3</v>
      </c>
      <c r="EF264" s="27">
        <f>SUM(EF257:EF263)</f>
        <v>0</v>
      </c>
      <c r="EG264" s="27"/>
      <c r="EH264" s="27"/>
      <c r="EI264" s="27">
        <f>SUM(EI257:EI263)</f>
        <v>1832</v>
      </c>
      <c r="EJ264" s="28">
        <f>((EI264+EK264)/7)/EG263</f>
        <v>0.48704663212435234</v>
      </c>
      <c r="EK264" s="27">
        <f>SUM(EK257:EK263)</f>
        <v>142</v>
      </c>
      <c r="EL264" s="28">
        <f>(EK264/(EK264+EI264))</f>
        <v>7.1935157041540021E-2</v>
      </c>
      <c r="EM264" s="27"/>
      <c r="EN264" s="27"/>
      <c r="EO264" s="29" t="e">
        <f>EO262/EO261*100-100</f>
        <v>#DIV/0!</v>
      </c>
      <c r="EP264" s="60" t="e">
        <f>EP262/EP261*100-100</f>
        <v>#DIV/0!</v>
      </c>
      <c r="EQ264" s="26">
        <f>SUM(EQ257:EQ263)</f>
        <v>4</v>
      </c>
      <c r="ER264" s="27">
        <f>SUM(ER257:ER263)</f>
        <v>0</v>
      </c>
      <c r="ES264" s="27"/>
      <c r="ET264" s="27"/>
      <c r="EU264" s="27">
        <f>SUM(EU257:EU263)</f>
        <v>1844</v>
      </c>
      <c r="EV264" s="28">
        <f>((EU264+EW264)/7)/ES263</f>
        <v>0.49293286219081273</v>
      </c>
      <c r="EW264" s="27">
        <f>SUM(EW257:EW263)</f>
        <v>109</v>
      </c>
      <c r="EX264" s="28">
        <f>(EW264/(EW264+EU264))</f>
        <v>5.5811571940604196E-2</v>
      </c>
      <c r="EY264" s="27"/>
      <c r="EZ264" s="27"/>
      <c r="FA264" s="29" t="e">
        <f>FA262/FA261*100-100</f>
        <v>#DIV/0!</v>
      </c>
      <c r="FB264" s="60" t="e">
        <f>FB262/FB261*100-100</f>
        <v>#DIV/0!</v>
      </c>
      <c r="FC264" s="26">
        <f>SUM(FC257:FC263)</f>
        <v>4</v>
      </c>
      <c r="FD264" s="27">
        <f>SUM(FD257:FD263)</f>
        <v>0</v>
      </c>
      <c r="FE264" s="27"/>
      <c r="FF264" s="27"/>
      <c r="FG264" s="27">
        <f>SUM(FG257:FG263)</f>
        <v>1817</v>
      </c>
      <c r="FH264" s="28">
        <f>((FG264+FI264)/7)/FE263</f>
        <v>0.50802277432712217</v>
      </c>
      <c r="FI264" s="27">
        <f>SUM(FI257:FI263)</f>
        <v>146</v>
      </c>
      <c r="FJ264" s="28">
        <f>(FI264/(FI264+FG264))</f>
        <v>7.4375955170657163E-2</v>
      </c>
      <c r="FK264" s="27"/>
      <c r="FL264" s="27"/>
      <c r="FM264" s="29" t="e">
        <f>FM262/FM261*100-100</f>
        <v>#DIV/0!</v>
      </c>
      <c r="FN264" s="60" t="e">
        <f>FN262/FN261*100-100</f>
        <v>#DIV/0!</v>
      </c>
      <c r="FO264" s="26">
        <f>SUM(FO257:FO263)</f>
        <v>3</v>
      </c>
      <c r="FP264" s="27">
        <f>SUM(FP257:FP263)</f>
        <v>0</v>
      </c>
      <c r="FQ264" s="27"/>
      <c r="FR264" s="27"/>
      <c r="FS264" s="27">
        <f>SUM(FS257:FS263)</f>
        <v>1819</v>
      </c>
      <c r="FT264" s="28">
        <f>((FS264+FU264)/7)/FQ263</f>
        <v>0.51332149200710475</v>
      </c>
      <c r="FU264" s="27">
        <f>SUM(FU257:FU263)</f>
        <v>204</v>
      </c>
      <c r="FV264" s="28">
        <f>(FU264/(FU264+FS264))</f>
        <v>0.10084033613445378</v>
      </c>
      <c r="FW264" s="27"/>
      <c r="FX264" s="27"/>
      <c r="FY264" s="29" t="e">
        <f>FY262/FY261*100-100</f>
        <v>#DIV/0!</v>
      </c>
      <c r="FZ264" s="60" t="e">
        <f>FZ262/FZ261*100-100</f>
        <v>#DIV/0!</v>
      </c>
      <c r="GA264" s="26">
        <f>SUM(GA257:GA263)</f>
        <v>4</v>
      </c>
      <c r="GB264" s="27">
        <f>SUM(GB257:GB263)</f>
        <v>0</v>
      </c>
      <c r="GC264" s="27"/>
      <c r="GD264" s="27"/>
      <c r="GE264" s="27">
        <f>SUM(GE257:GE263)</f>
        <v>1895</v>
      </c>
      <c r="GF264" s="28">
        <f>((GE264+GG264)/7)/GC263</f>
        <v>0.51232394366197187</v>
      </c>
      <c r="GG264" s="27">
        <f>SUM(GG257:GG263)</f>
        <v>142</v>
      </c>
      <c r="GH264" s="28">
        <f>(GG264/(GG264+GE264))</f>
        <v>6.9710358370152187E-2</v>
      </c>
      <c r="GI264" s="27"/>
      <c r="GJ264" s="27"/>
      <c r="GK264" s="29" t="e">
        <f>GK262/GK261*100-100</f>
        <v>#DIV/0!</v>
      </c>
      <c r="GL264" s="60" t="e">
        <f>GL262/GL261*100-100</f>
        <v>#DIV/0!</v>
      </c>
      <c r="GM264" s="26">
        <f>SUM(GM257:GM263)</f>
        <v>1</v>
      </c>
      <c r="GN264" s="27">
        <f>SUM(GN257:GN263)</f>
        <v>0</v>
      </c>
      <c r="GO264" s="27"/>
      <c r="GP264" s="27"/>
      <c r="GQ264" s="27">
        <f>SUM(GQ257:GQ263)</f>
        <v>1877</v>
      </c>
      <c r="GR264" s="28">
        <f>((GQ264+GS264)/7)/GO263</f>
        <v>0.49087369189583846</v>
      </c>
      <c r="GS264" s="27">
        <f>SUM(GS257:GS263)</f>
        <v>140</v>
      </c>
      <c r="GT264" s="28">
        <f>(GS264/(GS264+GQ264))</f>
        <v>6.9410014873574621E-2</v>
      </c>
      <c r="GU264" s="27"/>
      <c r="GV264" s="27"/>
      <c r="GW264" s="29" t="e">
        <f>GW262/GW261*100-100</f>
        <v>#DIV/0!</v>
      </c>
      <c r="GX264" s="60" t="e">
        <f>GX262/GX261*100-100</f>
        <v>#DIV/0!</v>
      </c>
      <c r="GY264" s="26">
        <f>SUM(GY257:GY263)</f>
        <v>2</v>
      </c>
      <c r="GZ264" s="27">
        <f>SUM(GZ257:GZ263)</f>
        <v>0</v>
      </c>
      <c r="HA264" s="27"/>
      <c r="HB264" s="27"/>
      <c r="HC264" s="27">
        <f>SUM(HC257:HC263)</f>
        <v>205</v>
      </c>
      <c r="HD264" s="28">
        <f>((HC264+HE264)/7)/HA263</f>
        <v>0.5435992578849721</v>
      </c>
      <c r="HE264" s="27">
        <f>SUM(HE257:HE263)</f>
        <v>88</v>
      </c>
      <c r="HF264" s="28">
        <f>(HE264/(HE264+HC264))</f>
        <v>0.30034129692832767</v>
      </c>
      <c r="HG264" s="27"/>
      <c r="HH264" s="27"/>
      <c r="HI264" s="29" t="e">
        <f>HI262/HI261*100-100</f>
        <v>#DIV/0!</v>
      </c>
      <c r="HJ264" s="60" t="e">
        <f>HJ262/HJ261*100-100</f>
        <v>#DIV/0!</v>
      </c>
      <c r="HK264" s="26">
        <f>SUM(HK257:HK263)</f>
        <v>1</v>
      </c>
      <c r="HL264" s="27">
        <f>SUM(HL257:HL263)</f>
        <v>0</v>
      </c>
      <c r="HM264" s="27"/>
      <c r="HN264" s="27"/>
      <c r="HO264" s="27">
        <f>SUM(HO257:HO263)</f>
        <v>1952</v>
      </c>
      <c r="HP264" s="28">
        <f>((HO264+HQ264)/7)/HM263</f>
        <v>0.51719128329297825</v>
      </c>
      <c r="HQ264" s="27">
        <f>SUM(HQ257:HQ263)</f>
        <v>184</v>
      </c>
      <c r="HR264" s="28">
        <f>(HQ264/(HQ264+HO264))</f>
        <v>8.6142322097378279E-2</v>
      </c>
      <c r="HS264" s="27"/>
      <c r="HT264" s="27"/>
      <c r="HU264" s="29" t="e">
        <f>HU262/HU261*100-100</f>
        <v>#DIV/0!</v>
      </c>
      <c r="HV264" s="60" t="e">
        <f>HV262/HV261*100-100</f>
        <v>#DIV/0!</v>
      </c>
      <c r="HW264" s="26">
        <f>SUM(HW257:HW263)</f>
        <v>0</v>
      </c>
      <c r="HX264" s="27">
        <f>SUM(HX257:HX263)</f>
        <v>0</v>
      </c>
      <c r="HY264" s="27"/>
      <c r="HZ264" s="27"/>
      <c r="IA264" s="27">
        <f>SUM(IA257:IA263)</f>
        <v>1915</v>
      </c>
      <c r="IB264" s="28">
        <f>((IA264+IC264)/7)/HY263</f>
        <v>0.51111111111111107</v>
      </c>
      <c r="IC264" s="27">
        <f>SUM(IC257:IC263)</f>
        <v>178</v>
      </c>
      <c r="ID264" s="28">
        <f>(IC264/(IC264+IA264))</f>
        <v>8.5045389393215487E-2</v>
      </c>
      <c r="IE264" s="27"/>
      <c r="IF264" s="27"/>
      <c r="IG264" s="29" t="e">
        <f>IG262/IG261*100-100</f>
        <v>#DIV/0!</v>
      </c>
      <c r="IH264" s="60" t="e">
        <f>IH262/IH261*100-100</f>
        <v>#DIV/0!</v>
      </c>
      <c r="II264" s="26">
        <f>SUM(II257:II263)</f>
        <v>0</v>
      </c>
      <c r="IJ264" s="27">
        <f>SUM(IJ257:IJ263)</f>
        <v>0</v>
      </c>
      <c r="IK264" s="27"/>
      <c r="IL264" s="27"/>
      <c r="IM264" s="27">
        <f>SUM(IM257:IM263)</f>
        <v>1871</v>
      </c>
      <c r="IN264" s="28">
        <f>((IM264+IO264)/7)/IK263</f>
        <v>0.49987748100955653</v>
      </c>
      <c r="IO264" s="27">
        <f>SUM(IO257:IO263)</f>
        <v>169</v>
      </c>
      <c r="IP264" s="28">
        <f>(IO264/(IO264+IM264))</f>
        <v>8.2843137254901958E-2</v>
      </c>
      <c r="IQ264" s="27"/>
      <c r="IR264" s="27"/>
      <c r="IS264" s="29" t="e">
        <f>IS262/IS261*100-100</f>
        <v>#DIV/0!</v>
      </c>
      <c r="IT264" s="60" t="e">
        <f>IT262/IT261*100-100</f>
        <v>#DIV/0!</v>
      </c>
      <c r="IU264" s="26">
        <f>SUM(IU257:IU263)</f>
        <v>0</v>
      </c>
      <c r="IV264" s="27">
        <f>SUM(IV257:IV263)</f>
        <v>0</v>
      </c>
      <c r="IW264" s="27"/>
      <c r="IX264" s="27"/>
      <c r="IY264" s="27">
        <f>SUM(IY257:IY263)</f>
        <v>0</v>
      </c>
      <c r="IZ264" s="28" t="e">
        <f>((IY264+JA264)/7)/IW263</f>
        <v>#DIV/0!</v>
      </c>
      <c r="JA264" s="27">
        <f>SUM(JA257:JA263)</f>
        <v>0</v>
      </c>
      <c r="JB264" s="28" t="e">
        <f>(JA264/(JA264+IY264))</f>
        <v>#DIV/0!</v>
      </c>
      <c r="JC264" s="27"/>
      <c r="JD264" s="27"/>
      <c r="JE264" s="29" t="e">
        <f>JE262/JE261*100-100</f>
        <v>#DIV/0!</v>
      </c>
      <c r="JF264" s="60" t="e">
        <f>JF262/JF261*100-100</f>
        <v>#DIV/0!</v>
      </c>
      <c r="JG264" s="26">
        <f t="shared" si="4208"/>
        <v>51</v>
      </c>
      <c r="JH264" s="443">
        <f t="shared" si="4209"/>
        <v>0</v>
      </c>
      <c r="JI264" s="378">
        <f>SUM(JI256:JI263)</f>
        <v>74157</v>
      </c>
      <c r="JJ264" s="27">
        <f>SUM(JJ256:JJ263)</f>
        <v>6167</v>
      </c>
      <c r="JK264" s="27">
        <f t="shared" si="4211"/>
        <v>37617</v>
      </c>
      <c r="JL264" s="80">
        <f t="shared" si="4212"/>
        <v>0.50726162061572067</v>
      </c>
      <c r="JM264" s="15">
        <f t="shared" si="4213"/>
        <v>3011</v>
      </c>
      <c r="JN264" s="48">
        <f t="shared" si="4214"/>
        <v>8.0043597309726988E-2</v>
      </c>
      <c r="JO264" s="49">
        <f>SUM(JO257:JO263)/7</f>
        <v>67.2</v>
      </c>
      <c r="JP264" s="50">
        <f>SUM(JP257:JP263)</f>
        <v>35649</v>
      </c>
      <c r="JQ264" s="397">
        <f t="shared" si="3380"/>
        <v>94.768322832761783</v>
      </c>
      <c r="JR264" s="50">
        <f>SUM(JR257:JR263)</f>
        <v>1650</v>
      </c>
      <c r="JS264" s="370">
        <f t="shared" si="4289"/>
        <v>0.5479907007638658</v>
      </c>
      <c r="JT264" s="58" t="e">
        <f>JT262/JT261*100-100</f>
        <v>#DIV/0!</v>
      </c>
      <c r="JU264" s="318" t="e">
        <f>JU262/JU261*100-100</f>
        <v>#DIV/0!</v>
      </c>
      <c r="JV264" s="410">
        <f t="shared" ref="JV264" si="4293">SUM(G264,I264,S264,U264,AE264,AG264,AQ264,AS264,BC264,BE264,BO264,BQ264,CA264,CC264)/7/SUM(E263,Q263,AC263,AO263,BA263,BM263,BY263)</f>
        <v>0.5192962542565267</v>
      </c>
      <c r="JW264" s="411">
        <f t="shared" ref="JW264" si="4294">SUM(CM264,CO264,CY264,DA264,DK264,DM264,DW264,DY264,EI264,EK264,EU264,EW264,FG264,FI264)/7/SUM(CK263,CW263,DI263,DU263,EG263,ES263,FE263)</f>
        <v>0.49821889202800634</v>
      </c>
      <c r="JX264" s="412">
        <f t="shared" ref="JX264" si="4295">SUM(FS264,FU264,GE264,GG264,GQ264,GS264,HC264,HE264,HO264,HQ264,IA264,IC264,IM264,IO264,)/7/SUM(FQ263,GC263,GO263,HA263,HM263,HY263,IK263)</f>
        <v>0.50818222025652371</v>
      </c>
      <c r="JY264" s="744"/>
      <c r="JZ264" s="691"/>
      <c r="KA264" s="747"/>
      <c r="KB264" s="762"/>
      <c r="KC264" s="764"/>
      <c r="KD264" s="769"/>
      <c r="KE264" s="764"/>
      <c r="KF264" s="769"/>
      <c r="KG264" s="771"/>
      <c r="KH264" s="772"/>
      <c r="KI264" s="418">
        <f>SUM(KI257:KI263)</f>
        <v>12</v>
      </c>
      <c r="KJ264" s="432">
        <f>KI264/KB261</f>
        <v>3.3907883582933031E-3</v>
      </c>
      <c r="KK264" s="418">
        <f>SUM(KK257:KK263)</f>
        <v>25</v>
      </c>
      <c r="KL264" s="426">
        <f>KK264/KD261</f>
        <v>7.1143995446784295E-3</v>
      </c>
      <c r="KM264" s="418">
        <f>SUM(KM257:KM263)</f>
        <v>11</v>
      </c>
      <c r="KN264" s="426">
        <f>KM264/KF261</f>
        <v>3.0864197530864196E-3</v>
      </c>
    </row>
    <row r="265" spans="1:300" ht="21.75" thickBot="1" x14ac:dyDescent="0.3">
      <c r="A265" s="52"/>
      <c r="B265" s="437"/>
      <c r="C265" s="40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2"/>
      <c r="O265" s="40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2"/>
      <c r="AA265" s="40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2"/>
      <c r="AM265" s="40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2"/>
      <c r="AY265" s="40"/>
      <c r="AZ265" s="41"/>
      <c r="BA265" s="41"/>
      <c r="BB265" s="41"/>
      <c r="BC265" s="41"/>
      <c r="BD265" s="41"/>
      <c r="BE265" s="41"/>
      <c r="BF265" s="41"/>
      <c r="BG265" s="41"/>
      <c r="BH265" s="41"/>
      <c r="BI265" s="41"/>
      <c r="BJ265" s="42"/>
      <c r="BK265" s="40"/>
      <c r="BL265" s="41"/>
      <c r="BM265" s="41"/>
      <c r="BN265" s="41"/>
      <c r="BO265" s="41"/>
      <c r="BP265" s="41"/>
      <c r="BQ265" s="41"/>
      <c r="BR265" s="41"/>
      <c r="BS265" s="41"/>
      <c r="BT265" s="41"/>
      <c r="BU265" s="41"/>
      <c r="BV265" s="42"/>
      <c r="BW265" s="40"/>
      <c r="BX265" s="41"/>
      <c r="BY265" s="41"/>
      <c r="BZ265" s="41"/>
      <c r="CA265" s="41"/>
      <c r="CB265" s="41"/>
      <c r="CC265" s="41"/>
      <c r="CD265" s="41"/>
      <c r="CE265" s="41"/>
      <c r="CF265" s="41"/>
      <c r="CG265" s="41"/>
      <c r="CH265" s="42"/>
      <c r="CI265" s="40"/>
      <c r="CJ265" s="41"/>
      <c r="CK265" s="41"/>
      <c r="CL265" s="41"/>
      <c r="CM265" s="41"/>
      <c r="CN265" s="41"/>
      <c r="CO265" s="41"/>
      <c r="CP265" s="41"/>
      <c r="CQ265" s="41"/>
      <c r="CR265" s="41"/>
      <c r="CS265" s="41"/>
      <c r="CT265" s="42"/>
      <c r="CU265" s="40"/>
      <c r="CV265" s="41"/>
      <c r="CW265" s="41"/>
      <c r="CX265" s="41"/>
      <c r="CY265" s="41"/>
      <c r="CZ265" s="41"/>
      <c r="DA265" s="41"/>
      <c r="DB265" s="41"/>
      <c r="DC265" s="41"/>
      <c r="DD265" s="41"/>
      <c r="DE265" s="41"/>
      <c r="DF265" s="42"/>
      <c r="DG265" s="40"/>
      <c r="DH265" s="41"/>
      <c r="DI265" s="41"/>
      <c r="DJ265" s="41"/>
      <c r="DK265" s="41"/>
      <c r="DL265" s="41"/>
      <c r="DM265" s="41"/>
      <c r="DN265" s="41"/>
      <c r="DO265" s="41"/>
      <c r="DP265" s="41"/>
      <c r="DQ265" s="41"/>
      <c r="DR265" s="42"/>
      <c r="DS265" s="40"/>
      <c r="DT265" s="41"/>
      <c r="DU265" s="41"/>
      <c r="DV265" s="41"/>
      <c r="DW265" s="41"/>
      <c r="DX265" s="41"/>
      <c r="DY265" s="41"/>
      <c r="DZ265" s="41"/>
      <c r="EA265" s="41"/>
      <c r="EB265" s="41"/>
      <c r="EC265" s="41"/>
      <c r="ED265" s="42"/>
      <c r="EE265" s="40"/>
      <c r="EF265" s="41"/>
      <c r="EG265" s="41"/>
      <c r="EH265" s="41"/>
      <c r="EI265" s="41"/>
      <c r="EJ265" s="41"/>
      <c r="EK265" s="41"/>
      <c r="EL265" s="41"/>
      <c r="EM265" s="41"/>
      <c r="EN265" s="41"/>
      <c r="EO265" s="41"/>
      <c r="EP265" s="42"/>
      <c r="EQ265" s="40"/>
      <c r="ER265" s="41"/>
      <c r="ES265" s="41"/>
      <c r="ET265" s="41"/>
      <c r="EU265" s="41"/>
      <c r="EV265" s="41"/>
      <c r="EW265" s="41"/>
      <c r="EX265" s="41"/>
      <c r="EY265" s="41"/>
      <c r="EZ265" s="41"/>
      <c r="FA265" s="41"/>
      <c r="FB265" s="42"/>
      <c r="FC265" s="40"/>
      <c r="FD265" s="41"/>
      <c r="FE265" s="41"/>
      <c r="FF265" s="41"/>
      <c r="FG265" s="41"/>
      <c r="FH265" s="41"/>
      <c r="FI265" s="41"/>
      <c r="FJ265" s="41"/>
      <c r="FK265" s="41"/>
      <c r="FL265" s="41"/>
      <c r="FM265" s="41"/>
      <c r="FN265" s="42"/>
      <c r="FO265" s="40"/>
      <c r="FP265" s="41"/>
      <c r="FQ265" s="41"/>
      <c r="FR265" s="41"/>
      <c r="FS265" s="41"/>
      <c r="FT265" s="41"/>
      <c r="FU265" s="41"/>
      <c r="FV265" s="41"/>
      <c r="FW265" s="41"/>
      <c r="FX265" s="41"/>
      <c r="FY265" s="41"/>
      <c r="FZ265" s="42"/>
      <c r="GA265" s="40"/>
      <c r="GB265" s="41"/>
      <c r="GC265" s="41"/>
      <c r="GD265" s="41"/>
      <c r="GE265" s="41"/>
      <c r="GF265" s="41"/>
      <c r="GG265" s="41"/>
      <c r="GH265" s="41"/>
      <c r="GI265" s="41"/>
      <c r="GJ265" s="41"/>
      <c r="GK265" s="41"/>
      <c r="GL265" s="42"/>
      <c r="GM265" s="40"/>
      <c r="GN265" s="41"/>
      <c r="GO265" s="41"/>
      <c r="GP265" s="41"/>
      <c r="GQ265" s="41"/>
      <c r="GR265" s="41"/>
      <c r="GS265" s="41"/>
      <c r="GT265" s="41"/>
      <c r="GU265" s="41"/>
      <c r="GV265" s="41"/>
      <c r="GW265" s="41"/>
      <c r="GX265" s="42"/>
      <c r="GY265" s="40"/>
      <c r="GZ265" s="41"/>
      <c r="HA265" s="41"/>
      <c r="HB265" s="41"/>
      <c r="HC265" s="41"/>
      <c r="HD265" s="41"/>
      <c r="HE265" s="41"/>
      <c r="HF265" s="41"/>
      <c r="HG265" s="41"/>
      <c r="HH265" s="41"/>
      <c r="HI265" s="41"/>
      <c r="HJ265" s="42"/>
      <c r="HK265" s="40"/>
      <c r="HL265" s="41"/>
      <c r="HM265" s="41"/>
      <c r="HN265" s="41"/>
      <c r="HO265" s="41"/>
      <c r="HP265" s="41"/>
      <c r="HQ265" s="41"/>
      <c r="HR265" s="41"/>
      <c r="HS265" s="41"/>
      <c r="HT265" s="41"/>
      <c r="HU265" s="41"/>
      <c r="HV265" s="42"/>
      <c r="HW265" s="40"/>
      <c r="HX265" s="41"/>
      <c r="HY265" s="41"/>
      <c r="HZ265" s="41"/>
      <c r="IA265" s="41"/>
      <c r="IB265" s="41"/>
      <c r="IC265" s="41"/>
      <c r="ID265" s="41"/>
      <c r="IE265" s="41"/>
      <c r="IF265" s="41"/>
      <c r="IG265" s="41"/>
      <c r="IH265" s="42"/>
      <c r="II265" s="40"/>
      <c r="IJ265" s="41"/>
      <c r="IK265" s="41"/>
      <c r="IL265" s="41"/>
      <c r="IM265" s="41"/>
      <c r="IN265" s="41"/>
      <c r="IO265" s="41"/>
      <c r="IP265" s="41"/>
      <c r="IQ265" s="41"/>
      <c r="IR265" s="41"/>
      <c r="IS265" s="41"/>
      <c r="IT265" s="42"/>
      <c r="IU265" s="40"/>
      <c r="IV265" s="41"/>
      <c r="IW265" s="41"/>
      <c r="IX265" s="41"/>
      <c r="IY265" s="41"/>
      <c r="IZ265" s="41"/>
      <c r="JA265" s="41"/>
      <c r="JB265" s="41"/>
      <c r="JC265" s="41"/>
      <c r="JD265" s="41"/>
      <c r="JE265" s="41"/>
      <c r="JF265" s="42"/>
      <c r="JG265" s="444">
        <f>JG264/JI257</f>
        <v>4.8054273061339864E-3</v>
      </c>
      <c r="JH265" s="445">
        <f>JH264/JJ254</f>
        <v>0</v>
      </c>
      <c r="JI265" s="3"/>
      <c r="JJ265" s="4"/>
      <c r="JK265" s="4"/>
      <c r="JL265" s="374"/>
      <c r="JM265" s="4"/>
      <c r="JN265" s="4"/>
      <c r="JO265" s="4"/>
      <c r="JP265" s="375"/>
      <c r="JQ265" s="4"/>
      <c r="JR265" s="4"/>
      <c r="JS265" s="376"/>
      <c r="JT265" s="4"/>
      <c r="JU265" s="400"/>
      <c r="JV265" s="701"/>
      <c r="JW265" s="702"/>
      <c r="JX265" s="703"/>
      <c r="JY265" s="639"/>
      <c r="JZ265" s="640"/>
      <c r="KA265" s="641"/>
      <c r="KB265" s="752"/>
      <c r="KC265" s="753"/>
      <c r="KD265" s="753"/>
      <c r="KE265" s="753"/>
      <c r="KF265" s="753"/>
      <c r="KG265" s="753"/>
      <c r="KH265" s="754"/>
      <c r="KI265" s="416"/>
      <c r="KJ265" s="420"/>
      <c r="KK265" s="416"/>
      <c r="KL265" s="417"/>
      <c r="KM265" s="416"/>
      <c r="KN265" s="417"/>
    </row>
    <row r="266" spans="1:300" x14ac:dyDescent="0.25">
      <c r="A266" s="736">
        <v>54</v>
      </c>
      <c r="B266" s="440">
        <f>B263+1</f>
        <v>45799</v>
      </c>
      <c r="C266" s="32">
        <v>1</v>
      </c>
      <c r="D266" s="33"/>
      <c r="E266" s="33">
        <f>E263-C266</f>
        <v>577</v>
      </c>
      <c r="F266" s="33">
        <f>F263-D266</f>
        <v>49</v>
      </c>
      <c r="G266" s="33">
        <v>272</v>
      </c>
      <c r="H266" s="34">
        <f t="shared" ref="H266:H272" si="4296">((G266+I266)/E266)</f>
        <v>0.49393414211438474</v>
      </c>
      <c r="I266" s="33">
        <v>13</v>
      </c>
      <c r="J266" s="34">
        <f t="shared" ref="J266:J272" si="4297">I266/(G266+I266)</f>
        <v>4.5614035087719301E-2</v>
      </c>
      <c r="K266" s="35"/>
      <c r="L266" s="33"/>
      <c r="M266" s="33"/>
      <c r="N266" s="36"/>
      <c r="O266" s="32">
        <v>1</v>
      </c>
      <c r="P266" s="33"/>
      <c r="Q266" s="33">
        <f>Q263-O266</f>
        <v>575</v>
      </c>
      <c r="R266" s="33">
        <f>R263-P266</f>
        <v>50</v>
      </c>
      <c r="S266" s="33">
        <v>275</v>
      </c>
      <c r="T266" s="34">
        <f t="shared" ref="T266:T272" si="4298">((S266+U266)/Q266)</f>
        <v>0.51130434782608691</v>
      </c>
      <c r="U266" s="33">
        <v>19</v>
      </c>
      <c r="V266" s="34">
        <f t="shared" ref="V266:V272" si="4299">U266/(S266+U266)</f>
        <v>6.4625850340136057E-2</v>
      </c>
      <c r="W266" s="35"/>
      <c r="X266" s="33"/>
      <c r="Y266" s="33"/>
      <c r="Z266" s="36"/>
      <c r="AA266" s="32"/>
      <c r="AB266" s="33"/>
      <c r="AC266" s="33">
        <f>AC263-AA266</f>
        <v>573</v>
      </c>
      <c r="AD266" s="33">
        <f>AD263-AB266</f>
        <v>50</v>
      </c>
      <c r="AE266" s="33">
        <v>250</v>
      </c>
      <c r="AF266" s="34">
        <f t="shared" ref="AF266:AF272" si="4300">((AE266+AG266)/AC266)</f>
        <v>0.48691099476439792</v>
      </c>
      <c r="AG266" s="33">
        <v>29</v>
      </c>
      <c r="AH266" s="34">
        <f t="shared" ref="AH266:AH272" si="4301">AG266/(AE266+AG266)</f>
        <v>0.1039426523297491</v>
      </c>
      <c r="AI266" s="35"/>
      <c r="AJ266" s="33"/>
      <c r="AK266" s="33"/>
      <c r="AL266" s="36"/>
      <c r="AM266" s="32"/>
      <c r="AN266" s="33"/>
      <c r="AO266" s="33">
        <f>AO263-AM266</f>
        <v>65</v>
      </c>
      <c r="AP266" s="33">
        <f>AP263-AN266</f>
        <v>8</v>
      </c>
      <c r="AQ266" s="33">
        <v>31</v>
      </c>
      <c r="AR266" s="34">
        <f t="shared" ref="AR266:AR272" si="4302">((AQ266+AS266)/AO266)</f>
        <v>0.50769230769230766</v>
      </c>
      <c r="AS266" s="33">
        <v>2</v>
      </c>
      <c r="AT266" s="34">
        <f t="shared" ref="AT266:AT272" si="4303">AS266/(AQ266+AS266)</f>
        <v>6.0606060606060608E-2</v>
      </c>
      <c r="AU266" s="35"/>
      <c r="AV266" s="33"/>
      <c r="AW266" s="33"/>
      <c r="AX266" s="36"/>
      <c r="AY266" s="32"/>
      <c r="AZ266" s="33"/>
      <c r="BA266" s="33">
        <f>BA263-AY266</f>
        <v>575</v>
      </c>
      <c r="BB266" s="33">
        <f>BB263-AZ266</f>
        <v>50</v>
      </c>
      <c r="BC266" s="33">
        <v>257</v>
      </c>
      <c r="BD266" s="34">
        <f t="shared" ref="BD266:BD272" si="4304">((BC266+BE266)/BA266)</f>
        <v>0.48</v>
      </c>
      <c r="BE266" s="33">
        <v>19</v>
      </c>
      <c r="BF266" s="34">
        <f t="shared" ref="BF266:BF272" si="4305">BE266/(BC266+BE266)</f>
        <v>6.8840579710144928E-2</v>
      </c>
      <c r="BG266" s="35"/>
      <c r="BH266" s="33"/>
      <c r="BI266" s="33"/>
      <c r="BJ266" s="36"/>
      <c r="BK266" s="32"/>
      <c r="BL266" s="33"/>
      <c r="BM266" s="33">
        <f>BM263-BK266</f>
        <v>578</v>
      </c>
      <c r="BN266" s="33">
        <f>BN263-BL266</f>
        <v>49</v>
      </c>
      <c r="BO266" s="33">
        <v>257</v>
      </c>
      <c r="BP266" s="34">
        <f t="shared" ref="BP266:BP272" si="4306">((BO266+BQ266)/BM266)</f>
        <v>0.46193771626297581</v>
      </c>
      <c r="BQ266" s="33">
        <v>10</v>
      </c>
      <c r="BR266" s="34">
        <f t="shared" ref="BR266:BR272" si="4307">BQ266/(BO266+BQ266)</f>
        <v>3.7453183520599252E-2</v>
      </c>
      <c r="BS266" s="35"/>
      <c r="BT266" s="33"/>
      <c r="BU266" s="33"/>
      <c r="BV266" s="36"/>
      <c r="BW266" s="32"/>
      <c r="BX266" s="33"/>
      <c r="BY266" s="33">
        <f>BY263-BW266</f>
        <v>579</v>
      </c>
      <c r="BZ266" s="33">
        <f>BZ263-BX266</f>
        <v>49</v>
      </c>
      <c r="CA266" s="33">
        <v>232</v>
      </c>
      <c r="CB266" s="34">
        <f t="shared" ref="CB266:CB272" si="4308">((CA266+CC266)/BY266)</f>
        <v>0.44041450777202074</v>
      </c>
      <c r="CC266" s="33">
        <v>23</v>
      </c>
      <c r="CD266" s="34">
        <f t="shared" ref="CD266:CD272" si="4309">CC266/(CA266+CC266)</f>
        <v>9.0196078431372548E-2</v>
      </c>
      <c r="CE266" s="35"/>
      <c r="CF266" s="33"/>
      <c r="CG266" s="33"/>
      <c r="CH266" s="36"/>
      <c r="CI266" s="32">
        <v>1</v>
      </c>
      <c r="CJ266" s="33"/>
      <c r="CK266" s="33">
        <f>CK263-CI266</f>
        <v>550</v>
      </c>
      <c r="CL266" s="33">
        <f>CL263-CJ266</f>
        <v>43</v>
      </c>
      <c r="CM266" s="33">
        <v>266</v>
      </c>
      <c r="CN266" s="34">
        <f t="shared" ref="CN266:CN272" si="4310">((CM266+CO266)/CK266)</f>
        <v>0.52545454545454551</v>
      </c>
      <c r="CO266" s="33">
        <v>23</v>
      </c>
      <c r="CP266" s="34">
        <f t="shared" ref="CP266:CP272" si="4311">CO266/(CM266+CO266)</f>
        <v>7.9584775086505188E-2</v>
      </c>
      <c r="CQ266" s="35"/>
      <c r="CR266" s="33"/>
      <c r="CS266" s="33"/>
      <c r="CT266" s="36"/>
      <c r="CU266" s="32"/>
      <c r="CV266" s="33"/>
      <c r="CW266" s="33">
        <f>CW263-CU266</f>
        <v>555</v>
      </c>
      <c r="CX266" s="33">
        <f>CX263-CV266</f>
        <v>44</v>
      </c>
      <c r="CY266" s="33">
        <v>244</v>
      </c>
      <c r="CZ266" s="34">
        <f t="shared" ref="CZ266:CZ272" si="4312">((CY266+DA266)/CW266)</f>
        <v>0.48108108108108111</v>
      </c>
      <c r="DA266" s="33">
        <v>23</v>
      </c>
      <c r="DB266" s="34">
        <f t="shared" ref="DB266:DB272" si="4313">DA266/(CY266+DA266)</f>
        <v>8.6142322097378279E-2</v>
      </c>
      <c r="DC266" s="35"/>
      <c r="DD266" s="33"/>
      <c r="DE266" s="33"/>
      <c r="DF266" s="36"/>
      <c r="DG266" s="32">
        <v>1</v>
      </c>
      <c r="DH266" s="33"/>
      <c r="DI266" s="33">
        <f>DI263-DG266</f>
        <v>568</v>
      </c>
      <c r="DJ266" s="33">
        <f>DJ263-DH266</f>
        <v>45</v>
      </c>
      <c r="DK266" s="33">
        <v>242</v>
      </c>
      <c r="DL266" s="34">
        <f t="shared" ref="DL266:DL272" si="4314">((DK266+DM266)/DI266)</f>
        <v>0.48415492957746481</v>
      </c>
      <c r="DM266" s="33">
        <v>33</v>
      </c>
      <c r="DN266" s="34">
        <f t="shared" ref="DN266:DN272" si="4315">DM266/(DK266+DM266)</f>
        <v>0.12</v>
      </c>
      <c r="DO266" s="35"/>
      <c r="DP266" s="33"/>
      <c r="DQ266" s="33"/>
      <c r="DR266" s="36"/>
      <c r="DS266" s="32">
        <v>2</v>
      </c>
      <c r="DT266" s="33"/>
      <c r="DU266" s="33">
        <f>DU263-DS266</f>
        <v>115</v>
      </c>
      <c r="DV266" s="33">
        <f>DV263-DT266</f>
        <v>11</v>
      </c>
      <c r="DW266" s="33">
        <v>30</v>
      </c>
      <c r="DX266" s="34">
        <f t="shared" ref="DX266:DX272" si="4316">((DW266+DY266)/DU266)</f>
        <v>0.33043478260869563</v>
      </c>
      <c r="DY266" s="33">
        <v>8</v>
      </c>
      <c r="DZ266" s="34">
        <f t="shared" ref="DZ266:DZ272" si="4317">DY266/(DW266+DY266)</f>
        <v>0.21052631578947367</v>
      </c>
      <c r="EA266" s="35"/>
      <c r="EB266" s="33"/>
      <c r="EC266" s="33"/>
      <c r="ED266" s="36"/>
      <c r="EE266" s="32"/>
      <c r="EF266" s="33"/>
      <c r="EG266" s="33">
        <f>EG263-EE266</f>
        <v>579</v>
      </c>
      <c r="EH266" s="33">
        <f>EH263-EF266</f>
        <v>45</v>
      </c>
      <c r="EI266" s="33">
        <v>253</v>
      </c>
      <c r="EJ266" s="34">
        <f t="shared" ref="EJ266:EJ272" si="4318">((EI266+EK266)/EG266)</f>
        <v>0.46632124352331605</v>
      </c>
      <c r="EK266" s="33">
        <v>17</v>
      </c>
      <c r="EL266" s="34">
        <f t="shared" ref="EL266:EL272" si="4319">EK266/(EI266+EK266)</f>
        <v>6.2962962962962957E-2</v>
      </c>
      <c r="EM266" s="35"/>
      <c r="EN266" s="33"/>
      <c r="EO266" s="33"/>
      <c r="EP266" s="36"/>
      <c r="EQ266" s="32"/>
      <c r="ER266" s="33"/>
      <c r="ES266" s="33">
        <f>ES263-EQ266</f>
        <v>566</v>
      </c>
      <c r="ET266" s="33">
        <f>ET263-ER266</f>
        <v>44</v>
      </c>
      <c r="EU266" s="33">
        <v>249</v>
      </c>
      <c r="EV266" s="34">
        <f t="shared" ref="EV266:EV272" si="4320">((EU266+EW266)/ES266)</f>
        <v>0.46113074204946997</v>
      </c>
      <c r="EW266" s="33">
        <v>12</v>
      </c>
      <c r="EX266" s="34">
        <f t="shared" ref="EX266:EX272" si="4321">EW266/(EU266+EW266)</f>
        <v>4.5977011494252873E-2</v>
      </c>
      <c r="EY266" s="35"/>
      <c r="EZ266" s="33"/>
      <c r="FA266" s="33"/>
      <c r="FB266" s="36"/>
      <c r="FC266" s="32"/>
      <c r="FD266" s="33"/>
      <c r="FE266" s="33">
        <f>FE263-FC266</f>
        <v>552</v>
      </c>
      <c r="FF266" s="33">
        <f>FF263-FD266</f>
        <v>44</v>
      </c>
      <c r="FG266" s="33">
        <v>258</v>
      </c>
      <c r="FH266" s="34">
        <f t="shared" ref="FH266:FH272" si="4322">((FG266+FI266)/FE266)</f>
        <v>0.49637681159420288</v>
      </c>
      <c r="FI266" s="33">
        <v>16</v>
      </c>
      <c r="FJ266" s="34">
        <f t="shared" ref="FJ266:FJ272" si="4323">FI266/(FG266+FI266)</f>
        <v>5.8394160583941604E-2</v>
      </c>
      <c r="FK266" s="35"/>
      <c r="FL266" s="33"/>
      <c r="FM266" s="33"/>
      <c r="FN266" s="36"/>
      <c r="FO266" s="32">
        <v>2</v>
      </c>
      <c r="FP266" s="33"/>
      <c r="FQ266" s="33">
        <f>FQ263-FO266</f>
        <v>561</v>
      </c>
      <c r="FR266" s="33">
        <f>FR263-FP266</f>
        <v>48</v>
      </c>
      <c r="FS266" s="33">
        <v>229</v>
      </c>
      <c r="FT266" s="34">
        <f t="shared" ref="FT266:FT272" si="4324">((FS266+FU266)/FQ266)</f>
        <v>0.45454545454545453</v>
      </c>
      <c r="FU266" s="33">
        <v>26</v>
      </c>
      <c r="FV266" s="34">
        <f t="shared" ref="FV266:FV272" si="4325">FU266/(FS266+FU266)</f>
        <v>0.10196078431372549</v>
      </c>
      <c r="FW266" s="35"/>
      <c r="FX266" s="33"/>
      <c r="FY266" s="33"/>
      <c r="FZ266" s="36"/>
      <c r="GA266" s="32"/>
      <c r="GB266" s="33"/>
      <c r="GC266" s="33">
        <f>GC263-GA266</f>
        <v>568</v>
      </c>
      <c r="GD266" s="33">
        <f>GD263-GB266</f>
        <v>48</v>
      </c>
      <c r="GE266" s="33">
        <v>248</v>
      </c>
      <c r="GF266" s="34">
        <f t="shared" ref="GF266:GF272" si="4326">((GE266+GG266)/GC266)</f>
        <v>0.47183098591549294</v>
      </c>
      <c r="GG266" s="33">
        <v>20</v>
      </c>
      <c r="GH266" s="34">
        <f t="shared" ref="GH266:GH272" si="4327">GG266/(GE266+GG266)</f>
        <v>7.4626865671641784E-2</v>
      </c>
      <c r="GI266" s="35"/>
      <c r="GJ266" s="33"/>
      <c r="GK266" s="33"/>
      <c r="GL266" s="36"/>
      <c r="GM266" s="32"/>
      <c r="GN266" s="33"/>
      <c r="GO266" s="33">
        <f>GO263-GM266</f>
        <v>587</v>
      </c>
      <c r="GP266" s="33">
        <f>GP263-GN266</f>
        <v>49</v>
      </c>
      <c r="GQ266" s="33">
        <v>260</v>
      </c>
      <c r="GR266" s="34">
        <f t="shared" ref="GR266:GR272" si="4328">((GQ266+GS266)/GO266)</f>
        <v>0.48040885860306642</v>
      </c>
      <c r="GS266" s="33">
        <v>22</v>
      </c>
      <c r="GT266" s="34">
        <f t="shared" ref="GT266:GT272" si="4329">GS266/(GQ266+GS266)</f>
        <v>7.8014184397163122E-2</v>
      </c>
      <c r="GU266" s="35"/>
      <c r="GV266" s="33"/>
      <c r="GW266" s="33"/>
      <c r="GX266" s="36"/>
      <c r="GY266" s="32"/>
      <c r="GZ266" s="33"/>
      <c r="HA266" s="33">
        <f>HA263-GY266</f>
        <v>77</v>
      </c>
      <c r="HB266" s="33">
        <f>HB263-GZ266</f>
        <v>8</v>
      </c>
      <c r="HC266" s="33">
        <v>23</v>
      </c>
      <c r="HD266" s="34">
        <f t="shared" ref="HD266:HD272" si="4330">((HC266+HE266)/HA266)</f>
        <v>0.44155844155844154</v>
      </c>
      <c r="HE266" s="33">
        <v>11</v>
      </c>
      <c r="HF266" s="34">
        <f t="shared" ref="HF266:HF272" si="4331">HE266/(HC266+HE266)</f>
        <v>0.3235294117647059</v>
      </c>
      <c r="HG266" s="35"/>
      <c r="HH266" s="33"/>
      <c r="HI266" s="33"/>
      <c r="HJ266" s="36"/>
      <c r="HK266" s="32"/>
      <c r="HL266" s="33"/>
      <c r="HM266" s="33">
        <f>HM263-HK266</f>
        <v>590</v>
      </c>
      <c r="HN266" s="33">
        <f>HN263-HL266</f>
        <v>50</v>
      </c>
      <c r="HO266" s="33">
        <v>255</v>
      </c>
      <c r="HP266" s="34">
        <f t="shared" ref="HP266:HP272" si="4332">((HO266+HQ266)/HM266)</f>
        <v>0.47288135593220337</v>
      </c>
      <c r="HQ266" s="33">
        <v>24</v>
      </c>
      <c r="HR266" s="34">
        <f t="shared" ref="HR266:HR272" si="4333">HQ266/(HO266+HQ266)</f>
        <v>8.6021505376344093E-2</v>
      </c>
      <c r="HS266" s="35"/>
      <c r="HT266" s="33"/>
      <c r="HU266" s="33"/>
      <c r="HV266" s="36"/>
      <c r="HW266" s="32">
        <v>1</v>
      </c>
      <c r="HX266" s="33"/>
      <c r="HY266" s="33">
        <f>HY263-HW266</f>
        <v>584</v>
      </c>
      <c r="HZ266" s="33">
        <f>HZ263-HX266</f>
        <v>49</v>
      </c>
      <c r="IA266" s="33">
        <v>262</v>
      </c>
      <c r="IB266" s="34">
        <f t="shared" ref="IB266:IB272" si="4334">((IA266+IC266)/HY266)</f>
        <v>0.5</v>
      </c>
      <c r="IC266" s="33">
        <v>30</v>
      </c>
      <c r="ID266" s="34">
        <f t="shared" ref="ID266:ID272" si="4335">IC266/(IA266+IC266)</f>
        <v>0.10273972602739725</v>
      </c>
      <c r="IE266" s="35"/>
      <c r="IF266" s="33"/>
      <c r="IG266" s="33"/>
      <c r="IH266" s="36"/>
      <c r="II266" s="32"/>
      <c r="IJ266" s="33"/>
      <c r="IK266" s="33">
        <f>IK263-II266</f>
        <v>583</v>
      </c>
      <c r="IL266" s="33">
        <f>IL263-IJ266</f>
        <v>48</v>
      </c>
      <c r="IM266" s="33">
        <v>263</v>
      </c>
      <c r="IN266" s="34">
        <f t="shared" ref="IN266:IN272" si="4336">((IM266+IO266)/IK266)</f>
        <v>0.51457975986277871</v>
      </c>
      <c r="IO266" s="33">
        <v>37</v>
      </c>
      <c r="IP266" s="34">
        <f t="shared" ref="IP266:IP272" si="4337">IO266/(IM266+IO266)</f>
        <v>0.12333333333333334</v>
      </c>
      <c r="IQ266" s="35"/>
      <c r="IR266" s="33"/>
      <c r="IS266" s="33"/>
      <c r="IT266" s="36"/>
      <c r="IU266" s="32"/>
      <c r="IV266" s="33"/>
      <c r="IW266" s="33">
        <f>IW263-IU266</f>
        <v>0</v>
      </c>
      <c r="IX266" s="33">
        <f>IX263-IV266</f>
        <v>0</v>
      </c>
      <c r="IY266" s="33"/>
      <c r="IZ266" s="34" t="e">
        <f t="shared" ref="IZ266:IZ272" si="4338">((IY266+JA266)/IW266)</f>
        <v>#DIV/0!</v>
      </c>
      <c r="JA266" s="33"/>
      <c r="JB266" s="34" t="e">
        <f t="shared" ref="JB266:JB272" si="4339">JA266/(IY266+JA266)</f>
        <v>#DIV/0!</v>
      </c>
      <c r="JC266" s="35"/>
      <c r="JD266" s="33"/>
      <c r="JE266" s="33"/>
      <c r="JF266" s="36"/>
      <c r="JG266" s="32">
        <f t="shared" ref="JG266:JG273" si="4340">+C266+O266+AA266+AM266+AY266+BK266+BW266+CI266+CU266+DG266+DS266+EE266+EQ266+FC266+GA266+GM266+GY266+HK266+HW266+II266+FO266+IU266</f>
        <v>9</v>
      </c>
      <c r="JH266" s="36">
        <f t="shared" ref="JH266:JH273" si="4341">+D266+P266+AB266+AN266+AZ266+BL266+BX266+CJ266+CV266+DH266+DT266+EF266+ER266+FD266+GB266+GN266+GZ266+HL266+HX266+IJ266+FP266+IV266</f>
        <v>0</v>
      </c>
      <c r="JI266" s="372">
        <f t="shared" ref="JI266:JI272" si="4342">+E266+Q266+AC266+AO266+BA266+BM266+BY266+CK266+CW266+DI266+DU266+EG266+ES266+FE266+GC266+GO266+HA266+HM266+HY266+FQ266+IK266</f>
        <v>10557</v>
      </c>
      <c r="JJ266" s="11">
        <f t="shared" si="3981"/>
        <v>881</v>
      </c>
      <c r="JK266" s="33">
        <f t="shared" ref="JK266:JK273" si="4343">+G266+S266+AE266+AQ266+BC266+BO266+CA266+CM266+CY266+DK266+DW266+EI266+EU266+FG266+GE266+GQ266+HC266+HO266+I266+U266+AG266+AS266+BE266+BQ266+CC266+CO266+DA266+DM266+DY266+EK266+EW266+FI266+GG266+GS266+HE266+HQ266+IA266+IC266+FS266+FU266+IM266+IO266</f>
        <v>5073</v>
      </c>
      <c r="JL266" s="78">
        <f t="shared" ref="JL266:JL273" si="4344">+(JK266)/JI266</f>
        <v>0.48053424268258027</v>
      </c>
      <c r="JM266" s="15">
        <f t="shared" ref="JM266:JM273" si="4345">+I266+U266+AG266+AS266+BE266+BQ266+CC266+CO266+DA266+DM266+DY266+EK266+EW266+FI266+GG266+GS266+HE266+HQ266+IC266+IO266+FU266</f>
        <v>417</v>
      </c>
      <c r="JN266" s="34">
        <f t="shared" ref="JN266:JN273" si="4346">+(JM266/(JK266))</f>
        <v>8.2199881726788881E-2</v>
      </c>
      <c r="JO266" s="45">
        <v>67</v>
      </c>
      <c r="JP266" s="46">
        <v>4787</v>
      </c>
      <c r="JQ266" s="45">
        <f t="shared" si="3380"/>
        <v>94.362310270057165</v>
      </c>
      <c r="JR266" s="45">
        <v>224</v>
      </c>
      <c r="JS266" s="366">
        <f t="shared" ref="JS266" si="4347">JR266/JM266</f>
        <v>0.53717026378896882</v>
      </c>
      <c r="JT266" s="44"/>
      <c r="JU266" s="284"/>
      <c r="JV266" s="402">
        <f t="shared" ref="JV266:JV272" si="4348">SUM(G266,I266,S266,U266,AE266,AG266,AQ266,AS266,BC266,BE266,BO266,BQ266,CA266,CC266)/SUM(E266,Q266,AC266,AO266,BA266,BM266,BY266)</f>
        <v>0.47955706984667801</v>
      </c>
      <c r="JW266" s="403">
        <f t="shared" ref="JW266:JW272" si="4349">SUM(CM266,CO266,CY266,DA266,DK266,DM266,DW266,DY266,EI266,EK266,EU266,EW266,FG266,FI266)/SUM(CK266,CW266,DI266,DU266,EG266,ES266,FE266)</f>
        <v>0.48034433285509326</v>
      </c>
      <c r="JX266" s="405">
        <f t="shared" ref="JX266:JX272" si="4350">SUM(FS266,FU266,GE266,GG266,GQ266,GS266,HC266,HE266,HO266,HQ266,IA266,IC266,IM266,IO266,)/SUM(FQ266,GC266,GO266,HA266,HM266,HY266,IK266)</f>
        <v>0.48169014084507045</v>
      </c>
      <c r="JY266" s="742">
        <f t="shared" ref="JY266" si="4351">SUM(I273,U273,AG273,AS273,BE273,BQ273,CC273)/SUM(G273,I273,S273,U273,AE273,AG273,AQ273,AS273,BC273,BE273,BO273,BQ273,CA273,CC273)</f>
        <v>8.0293757649938804E-2</v>
      </c>
      <c r="JZ266" s="689">
        <f t="shared" ref="JZ266" si="4352">SUM(CO273,DA273,DM273,DY273,EK273,EW273,FI273)/SUM(CM273,CO273,CY273,DA273,DK273,DM273,DW273,DY273,EI273,EK273,EU273,EW273,FG273,FI273)</f>
        <v>8.2183459168619286E-2</v>
      </c>
      <c r="KA266" s="745">
        <f t="shared" ref="KA266" si="4353">SUM(,FU273,GG273,GS273,HE273,HQ273,IC273,IO273)/SUM(FU273,FS273,GG273,GE273,GS273,GQ273,HE273,HC273,HQ273,HO273,IC273,IA273,IO273,IM273)</f>
        <v>8.9764686522955411E-2</v>
      </c>
      <c r="KB266" s="724">
        <f t="shared" ref="KB266" si="4354">KB268/KB270</f>
        <v>4.2565266742338251E-3</v>
      </c>
      <c r="KC266" s="720"/>
      <c r="KD266" s="720">
        <f t="shared" ref="KD266" si="4355">KD268/KD270</f>
        <v>3.7259959873889368E-3</v>
      </c>
      <c r="KE266" s="720"/>
      <c r="KF266" s="720">
        <f t="shared" ref="KF266" si="4356">KF268/KF270</f>
        <v>3.3774275260343373E-3</v>
      </c>
      <c r="KG266" s="755"/>
      <c r="KH266" s="757" t="s">
        <v>68</v>
      </c>
      <c r="KI266" s="419">
        <f t="shared" ref="KI266:KI272" si="4357">C266+AA266+AM266+AY266+BK266+BW266</f>
        <v>1</v>
      </c>
      <c r="KJ266" s="427">
        <f t="shared" ref="KJ266" si="4358">KI266/KB270</f>
        <v>2.8376844494892167E-4</v>
      </c>
      <c r="KK266" s="419">
        <f t="shared" ref="KK266:KK272" si="4359">CI266+CU266+DG266+EE266+EQ266+FC266+DS266</f>
        <v>4</v>
      </c>
      <c r="KL266" s="424">
        <f t="shared" ref="KL266" si="4360">KK266/KD270</f>
        <v>1.1464603038119805E-3</v>
      </c>
      <c r="KM266" s="419">
        <f t="shared" ref="KM266:KM272" si="4361">FO266+GA266+GM266+GY266+HK266+HW266+II266</f>
        <v>3</v>
      </c>
      <c r="KN266" s="424">
        <f>KM266/KF270</f>
        <v>8.4435688150858433E-4</v>
      </c>
    </row>
    <row r="267" spans="1:300" ht="19.5" thickBot="1" x14ac:dyDescent="0.3">
      <c r="A267" s="734"/>
      <c r="B267" s="83">
        <f t="shared" ref="B267:B272" si="4362">+B266+1</f>
        <v>45800</v>
      </c>
      <c r="C267" s="10"/>
      <c r="D267" s="11"/>
      <c r="E267" s="61">
        <f t="shared" ref="E267:E272" si="4363">E266-C267</f>
        <v>577</v>
      </c>
      <c r="F267" s="61">
        <f t="shared" ref="F267:F272" si="4364">F266-D267</f>
        <v>49</v>
      </c>
      <c r="G267" s="11">
        <v>273</v>
      </c>
      <c r="H267" s="12">
        <f t="shared" si="4296"/>
        <v>0.51473136915077988</v>
      </c>
      <c r="I267" s="11">
        <v>24</v>
      </c>
      <c r="J267" s="12">
        <f t="shared" si="4297"/>
        <v>8.0808080808080815E-2</v>
      </c>
      <c r="K267" s="13"/>
      <c r="L267" s="11"/>
      <c r="M267" s="11"/>
      <c r="N267" s="14"/>
      <c r="O267" s="10"/>
      <c r="P267" s="11"/>
      <c r="Q267" s="61">
        <f t="shared" ref="Q267:Q272" si="4365">Q266-O267</f>
        <v>575</v>
      </c>
      <c r="R267" s="61">
        <f t="shared" ref="R267:R272" si="4366">R266-P267</f>
        <v>50</v>
      </c>
      <c r="S267" s="11">
        <v>282</v>
      </c>
      <c r="T267" s="12">
        <f t="shared" si="4298"/>
        <v>0.52521739130434786</v>
      </c>
      <c r="U267" s="11">
        <v>20</v>
      </c>
      <c r="V267" s="12">
        <f t="shared" si="4299"/>
        <v>6.6225165562913912E-2</v>
      </c>
      <c r="W267" s="13"/>
      <c r="X267" s="11"/>
      <c r="Y267" s="11"/>
      <c r="Z267" s="14"/>
      <c r="AA267" s="10"/>
      <c r="AB267" s="11"/>
      <c r="AC267" s="61">
        <f t="shared" ref="AC267:AC272" si="4367">AC266-AA267</f>
        <v>573</v>
      </c>
      <c r="AD267" s="61">
        <f t="shared" ref="AD267:AD272" si="4368">AD266-AB267</f>
        <v>50</v>
      </c>
      <c r="AE267" s="11">
        <v>286</v>
      </c>
      <c r="AF267" s="12">
        <f t="shared" si="4300"/>
        <v>0.53752181500872598</v>
      </c>
      <c r="AG267" s="11">
        <v>22</v>
      </c>
      <c r="AH267" s="12">
        <f t="shared" si="4301"/>
        <v>7.1428571428571425E-2</v>
      </c>
      <c r="AI267" s="13"/>
      <c r="AJ267" s="11"/>
      <c r="AK267" s="11"/>
      <c r="AL267" s="14"/>
      <c r="AM267" s="10">
        <v>1</v>
      </c>
      <c r="AN267" s="11"/>
      <c r="AO267" s="61">
        <f t="shared" ref="AO267:AO272" si="4369">AO266-AM267</f>
        <v>64</v>
      </c>
      <c r="AP267" s="61">
        <f t="shared" ref="AP267:AP272" si="4370">AP266-AN267</f>
        <v>8</v>
      </c>
      <c r="AQ267" s="11">
        <v>30</v>
      </c>
      <c r="AR267" s="12">
        <f t="shared" si="4302"/>
        <v>0.546875</v>
      </c>
      <c r="AS267" s="11">
        <v>5</v>
      </c>
      <c r="AT267" s="12">
        <f t="shared" si="4303"/>
        <v>0.14285714285714285</v>
      </c>
      <c r="AU267" s="13"/>
      <c r="AV267" s="11"/>
      <c r="AW267" s="11"/>
      <c r="AX267" s="14"/>
      <c r="AY267" s="10"/>
      <c r="AZ267" s="11"/>
      <c r="BA267" s="61">
        <f t="shared" ref="BA267:BA272" si="4371">BA266-AY267</f>
        <v>575</v>
      </c>
      <c r="BB267" s="61">
        <f t="shared" ref="BB267:BB272" si="4372">BB266-AZ267</f>
        <v>50</v>
      </c>
      <c r="BC267" s="11">
        <v>282</v>
      </c>
      <c r="BD267" s="12">
        <f t="shared" si="4304"/>
        <v>0.52521739130434786</v>
      </c>
      <c r="BE267" s="11">
        <v>20</v>
      </c>
      <c r="BF267" s="12">
        <f t="shared" si="4305"/>
        <v>6.6225165562913912E-2</v>
      </c>
      <c r="BG267" s="13"/>
      <c r="BH267" s="11"/>
      <c r="BI267" s="11"/>
      <c r="BJ267" s="14"/>
      <c r="BK267" s="10"/>
      <c r="BL267" s="11"/>
      <c r="BM267" s="61">
        <f t="shared" ref="BM267:BM272" si="4373">BM266-BK267</f>
        <v>578</v>
      </c>
      <c r="BN267" s="61">
        <f t="shared" ref="BN267:BN272" si="4374">BN266-BL267</f>
        <v>49</v>
      </c>
      <c r="BO267" s="11">
        <v>258</v>
      </c>
      <c r="BP267" s="12">
        <f t="shared" si="4306"/>
        <v>0.47231833910034604</v>
      </c>
      <c r="BQ267" s="11">
        <v>15</v>
      </c>
      <c r="BR267" s="12">
        <f t="shared" si="4307"/>
        <v>5.4945054945054944E-2</v>
      </c>
      <c r="BS267" s="13"/>
      <c r="BT267" s="11"/>
      <c r="BU267" s="11"/>
      <c r="BV267" s="14"/>
      <c r="BW267" s="10">
        <v>1</v>
      </c>
      <c r="BX267" s="11"/>
      <c r="BY267" s="61">
        <f t="shared" ref="BY267:BY272" si="4375">BY266-BW267</f>
        <v>578</v>
      </c>
      <c r="BZ267" s="61">
        <f t="shared" ref="BZ267:BZ272" si="4376">BZ266-BX267</f>
        <v>49</v>
      </c>
      <c r="CA267" s="11">
        <v>227</v>
      </c>
      <c r="CB267" s="12">
        <f t="shared" si="4308"/>
        <v>0.43252595155709345</v>
      </c>
      <c r="CC267" s="11">
        <v>23</v>
      </c>
      <c r="CD267" s="12">
        <f t="shared" si="4309"/>
        <v>9.1999999999999998E-2</v>
      </c>
      <c r="CE267" s="13"/>
      <c r="CF267" s="11"/>
      <c r="CG267" s="11"/>
      <c r="CH267" s="14"/>
      <c r="CI267" s="10">
        <v>1</v>
      </c>
      <c r="CJ267" s="11"/>
      <c r="CK267" s="61">
        <f t="shared" ref="CK267:CK272" si="4377">CK266-CI267</f>
        <v>549</v>
      </c>
      <c r="CL267" s="61">
        <f t="shared" ref="CL267:CL272" si="4378">CL266-CJ267</f>
        <v>43</v>
      </c>
      <c r="CM267" s="11">
        <v>268</v>
      </c>
      <c r="CN267" s="12">
        <f t="shared" si="4310"/>
        <v>0.5300546448087432</v>
      </c>
      <c r="CO267" s="11">
        <v>23</v>
      </c>
      <c r="CP267" s="12">
        <f t="shared" si="4311"/>
        <v>7.903780068728522E-2</v>
      </c>
      <c r="CQ267" s="13"/>
      <c r="CR267" s="11"/>
      <c r="CS267" s="11"/>
      <c r="CT267" s="14"/>
      <c r="CU267" s="10">
        <v>1</v>
      </c>
      <c r="CV267" s="11"/>
      <c r="CW267" s="61">
        <f t="shared" ref="CW267:CW272" si="4379">CW266-CU267</f>
        <v>554</v>
      </c>
      <c r="CX267" s="61">
        <f t="shared" ref="CX267:CX272" si="4380">CX266-CV267</f>
        <v>44</v>
      </c>
      <c r="CY267" s="11">
        <v>236</v>
      </c>
      <c r="CZ267" s="12">
        <f t="shared" si="4312"/>
        <v>0.47653429602888087</v>
      </c>
      <c r="DA267" s="11">
        <v>28</v>
      </c>
      <c r="DB267" s="12">
        <f t="shared" si="4313"/>
        <v>0.10606060606060606</v>
      </c>
      <c r="DC267" s="13"/>
      <c r="DD267" s="11"/>
      <c r="DE267" s="11"/>
      <c r="DF267" s="14"/>
      <c r="DG267" s="10"/>
      <c r="DH267" s="11"/>
      <c r="DI267" s="61">
        <f t="shared" ref="DI267:DI272" si="4381">DI266-DG267</f>
        <v>568</v>
      </c>
      <c r="DJ267" s="61">
        <f t="shared" ref="DJ267:DJ272" si="4382">DJ266-DH267</f>
        <v>45</v>
      </c>
      <c r="DK267" s="11">
        <v>250</v>
      </c>
      <c r="DL267" s="12">
        <f t="shared" si="4314"/>
        <v>0.49119718309859156</v>
      </c>
      <c r="DM267" s="11">
        <v>29</v>
      </c>
      <c r="DN267" s="12">
        <f t="shared" si="4315"/>
        <v>0.1039426523297491</v>
      </c>
      <c r="DO267" s="13"/>
      <c r="DP267" s="11"/>
      <c r="DQ267" s="11"/>
      <c r="DR267" s="14"/>
      <c r="DS267" s="10"/>
      <c r="DT267" s="11"/>
      <c r="DU267" s="61">
        <f t="shared" ref="DU267:DU272" si="4383">DU266-DS267</f>
        <v>115</v>
      </c>
      <c r="DV267" s="61">
        <f t="shared" ref="DV267:DV272" si="4384">DV266-DT267</f>
        <v>11</v>
      </c>
      <c r="DW267" s="11">
        <v>49</v>
      </c>
      <c r="DX267" s="12">
        <f t="shared" si="4316"/>
        <v>0.46956521739130436</v>
      </c>
      <c r="DY267" s="11">
        <v>5</v>
      </c>
      <c r="DZ267" s="12">
        <f t="shared" si="4317"/>
        <v>9.2592592592592587E-2</v>
      </c>
      <c r="EA267" s="13"/>
      <c r="EB267" s="11"/>
      <c r="EC267" s="11"/>
      <c r="ED267" s="14"/>
      <c r="EE267" s="10"/>
      <c r="EF267" s="11"/>
      <c r="EG267" s="61">
        <f t="shared" ref="EG267:EG272" si="4385">EG266-EE267</f>
        <v>579</v>
      </c>
      <c r="EH267" s="61">
        <f t="shared" ref="EH267:EH272" si="4386">EH266-EF267</f>
        <v>45</v>
      </c>
      <c r="EI267" s="11">
        <v>253</v>
      </c>
      <c r="EJ267" s="12">
        <f t="shared" si="4318"/>
        <v>0.48877374784110533</v>
      </c>
      <c r="EK267" s="11">
        <v>30</v>
      </c>
      <c r="EL267" s="12">
        <f t="shared" si="4319"/>
        <v>0.10600706713780919</v>
      </c>
      <c r="EM267" s="13"/>
      <c r="EN267" s="11"/>
      <c r="EO267" s="11"/>
      <c r="EP267" s="14"/>
      <c r="EQ267" s="10"/>
      <c r="ER267" s="11"/>
      <c r="ES267" s="61">
        <f t="shared" ref="ES267:ES272" si="4387">ES266-EQ267</f>
        <v>566</v>
      </c>
      <c r="ET267" s="61">
        <f t="shared" ref="ET267:ET272" si="4388">ET266-ER267</f>
        <v>44</v>
      </c>
      <c r="EU267" s="11">
        <v>251</v>
      </c>
      <c r="EV267" s="12">
        <f t="shared" si="4320"/>
        <v>0.47349823321554768</v>
      </c>
      <c r="EW267" s="11">
        <v>17</v>
      </c>
      <c r="EX267" s="12">
        <f t="shared" si="4321"/>
        <v>6.3432835820895525E-2</v>
      </c>
      <c r="EY267" s="13"/>
      <c r="EZ267" s="11"/>
      <c r="FA267" s="11"/>
      <c r="FB267" s="14"/>
      <c r="FC267" s="10">
        <v>1</v>
      </c>
      <c r="FD267" s="11"/>
      <c r="FE267" s="61">
        <f t="shared" ref="FE267:FE272" si="4389">FE266-FC267</f>
        <v>551</v>
      </c>
      <c r="FF267" s="61">
        <f t="shared" ref="FF267:FF272" si="4390">FF266-FD267</f>
        <v>44</v>
      </c>
      <c r="FG267" s="11">
        <v>242</v>
      </c>
      <c r="FH267" s="12">
        <f t="shared" si="4322"/>
        <v>0.4882032667876588</v>
      </c>
      <c r="FI267" s="11">
        <v>27</v>
      </c>
      <c r="FJ267" s="12">
        <f t="shared" si="4323"/>
        <v>0.10037174721189591</v>
      </c>
      <c r="FK267" s="13"/>
      <c r="FL267" s="11"/>
      <c r="FM267" s="11"/>
      <c r="FN267" s="14"/>
      <c r="FO267" s="10"/>
      <c r="FP267" s="11"/>
      <c r="FQ267" s="61">
        <f t="shared" ref="FQ267:FQ272" si="4391">FQ266-FO267</f>
        <v>561</v>
      </c>
      <c r="FR267" s="61">
        <f t="shared" ref="FR267:FR272" si="4392">FR266-FP267</f>
        <v>48</v>
      </c>
      <c r="FS267" s="11">
        <v>246</v>
      </c>
      <c r="FT267" s="12">
        <f t="shared" si="4324"/>
        <v>0.48841354723707664</v>
      </c>
      <c r="FU267" s="11">
        <v>28</v>
      </c>
      <c r="FV267" s="12">
        <f t="shared" si="4325"/>
        <v>0.10218978102189781</v>
      </c>
      <c r="FW267" s="13"/>
      <c r="FX267" s="11"/>
      <c r="FY267" s="11"/>
      <c r="FZ267" s="14"/>
      <c r="GA267" s="10"/>
      <c r="GB267" s="11"/>
      <c r="GC267" s="61">
        <f t="shared" ref="GC267:GC272" si="4393">GC266-GA267</f>
        <v>568</v>
      </c>
      <c r="GD267" s="61">
        <f t="shared" ref="GD267:GD272" si="4394">GD266-GB267</f>
        <v>48</v>
      </c>
      <c r="GE267" s="11">
        <v>251</v>
      </c>
      <c r="GF267" s="12">
        <f t="shared" si="4326"/>
        <v>0.4859154929577465</v>
      </c>
      <c r="GG267" s="11">
        <v>25</v>
      </c>
      <c r="GH267" s="12">
        <f t="shared" si="4327"/>
        <v>9.0579710144927536E-2</v>
      </c>
      <c r="GI267" s="13"/>
      <c r="GJ267" s="11"/>
      <c r="GK267" s="11"/>
      <c r="GL267" s="14"/>
      <c r="GM267" s="10"/>
      <c r="GN267" s="11"/>
      <c r="GO267" s="61">
        <f t="shared" ref="GO267:GO272" si="4395">GO266-GM267</f>
        <v>587</v>
      </c>
      <c r="GP267" s="61">
        <f t="shared" ref="GP267:GP272" si="4396">GP266-GN267</f>
        <v>49</v>
      </c>
      <c r="GQ267" s="11">
        <v>284</v>
      </c>
      <c r="GR267" s="12">
        <f t="shared" si="4328"/>
        <v>0.52129471890971035</v>
      </c>
      <c r="GS267" s="11">
        <v>22</v>
      </c>
      <c r="GT267" s="12">
        <f t="shared" si="4329"/>
        <v>7.1895424836601302E-2</v>
      </c>
      <c r="GU267" s="13"/>
      <c r="GV267" s="11"/>
      <c r="GW267" s="11"/>
      <c r="GX267" s="14"/>
      <c r="GY267" s="10"/>
      <c r="GZ267" s="11"/>
      <c r="HA267" s="61">
        <f t="shared" ref="HA267:HA272" si="4397">HA266-GY267</f>
        <v>77</v>
      </c>
      <c r="HB267" s="61">
        <f t="shared" ref="HB267:HB272" si="4398">HB266-GZ267</f>
        <v>8</v>
      </c>
      <c r="HC267" s="11">
        <v>32</v>
      </c>
      <c r="HD267" s="12">
        <f t="shared" si="4330"/>
        <v>0.5714285714285714</v>
      </c>
      <c r="HE267" s="11">
        <v>12</v>
      </c>
      <c r="HF267" s="12">
        <f t="shared" si="4331"/>
        <v>0.27272727272727271</v>
      </c>
      <c r="HG267" s="13"/>
      <c r="HH267" s="11"/>
      <c r="HI267" s="11"/>
      <c r="HJ267" s="14"/>
      <c r="HK267" s="10">
        <v>1</v>
      </c>
      <c r="HL267" s="11"/>
      <c r="HM267" s="61">
        <f t="shared" ref="HM267:HM272" si="4399">HM266-HK267</f>
        <v>589</v>
      </c>
      <c r="HN267" s="61">
        <f t="shared" ref="HN267:HN272" si="4400">HN266-HL267</f>
        <v>50</v>
      </c>
      <c r="HO267" s="11">
        <v>270</v>
      </c>
      <c r="HP267" s="12">
        <f t="shared" si="4332"/>
        <v>0.49235993208828521</v>
      </c>
      <c r="HQ267" s="11">
        <v>20</v>
      </c>
      <c r="HR267" s="12">
        <f t="shared" si="4333"/>
        <v>6.8965517241379309E-2</v>
      </c>
      <c r="HS267" s="13"/>
      <c r="HT267" s="11"/>
      <c r="HU267" s="11"/>
      <c r="HV267" s="14"/>
      <c r="HW267" s="10"/>
      <c r="HX267" s="11"/>
      <c r="HY267" s="61">
        <f t="shared" ref="HY267:HY272" si="4401">HY266-HW267</f>
        <v>584</v>
      </c>
      <c r="HZ267" s="61">
        <f t="shared" ref="HZ267:HZ272" si="4402">HZ266-HX267</f>
        <v>49</v>
      </c>
      <c r="IA267" s="11">
        <v>280</v>
      </c>
      <c r="IB267" s="12">
        <f t="shared" si="4334"/>
        <v>0.51369863013698636</v>
      </c>
      <c r="IC267" s="11">
        <v>20</v>
      </c>
      <c r="ID267" s="12">
        <f t="shared" si="4335"/>
        <v>6.6666666666666666E-2</v>
      </c>
      <c r="IE267" s="13"/>
      <c r="IF267" s="11"/>
      <c r="IG267" s="11"/>
      <c r="IH267" s="14"/>
      <c r="II267" s="10">
        <v>1</v>
      </c>
      <c r="IJ267" s="11"/>
      <c r="IK267" s="61">
        <f t="shared" ref="IK267:IK272" si="4403">IK266-II267</f>
        <v>582</v>
      </c>
      <c r="IL267" s="61">
        <f t="shared" ref="IL267:IL272" si="4404">IL266-IJ267</f>
        <v>48</v>
      </c>
      <c r="IM267" s="11">
        <v>271</v>
      </c>
      <c r="IN267" s="12">
        <f t="shared" si="4336"/>
        <v>0.52405498281786944</v>
      </c>
      <c r="IO267" s="11">
        <v>34</v>
      </c>
      <c r="IP267" s="12">
        <f t="shared" si="4337"/>
        <v>0.11147540983606558</v>
      </c>
      <c r="IQ267" s="13"/>
      <c r="IR267" s="11"/>
      <c r="IS267" s="11"/>
      <c r="IT267" s="14"/>
      <c r="IU267" s="10"/>
      <c r="IV267" s="11"/>
      <c r="IW267" s="61">
        <f t="shared" ref="IW267:IW272" si="4405">IW266-IU267</f>
        <v>0</v>
      </c>
      <c r="IX267" s="61">
        <f t="shared" ref="IX267:IX272" si="4406">IX266-IV267</f>
        <v>0</v>
      </c>
      <c r="IY267" s="11"/>
      <c r="IZ267" s="12" t="e">
        <f t="shared" si="4338"/>
        <v>#DIV/0!</v>
      </c>
      <c r="JA267" s="11"/>
      <c r="JB267" s="12" t="e">
        <f t="shared" si="4339"/>
        <v>#DIV/0!</v>
      </c>
      <c r="JC267" s="13"/>
      <c r="JD267" s="11"/>
      <c r="JE267" s="11"/>
      <c r="JF267" s="14"/>
      <c r="JG267" s="10">
        <f t="shared" si="4340"/>
        <v>7</v>
      </c>
      <c r="JH267" s="14">
        <f t="shared" si="4341"/>
        <v>0</v>
      </c>
      <c r="JI267" s="373">
        <f t="shared" si="4342"/>
        <v>10550</v>
      </c>
      <c r="JJ267" s="11">
        <f t="shared" si="3981"/>
        <v>881</v>
      </c>
      <c r="JK267" s="11">
        <f t="shared" si="4343"/>
        <v>5270</v>
      </c>
      <c r="JL267" s="79">
        <f t="shared" si="4344"/>
        <v>0.4995260663507109</v>
      </c>
      <c r="JM267" s="15">
        <f t="shared" si="4345"/>
        <v>449</v>
      </c>
      <c r="JN267" s="12">
        <f t="shared" si="4346"/>
        <v>8.5199240986717273E-2</v>
      </c>
      <c r="JO267" s="16">
        <v>68.3</v>
      </c>
      <c r="JP267" s="17">
        <v>4996</v>
      </c>
      <c r="JQ267" s="16">
        <f t="shared" si="3380"/>
        <v>94.800759013282729</v>
      </c>
      <c r="JR267" s="16">
        <v>250</v>
      </c>
      <c r="JS267" s="369">
        <f t="shared" si="4289"/>
        <v>0.55679287305122493</v>
      </c>
      <c r="JT267" s="15"/>
      <c r="JU267" s="285"/>
      <c r="JV267" s="404">
        <f t="shared" si="4348"/>
        <v>0.50198863636363633</v>
      </c>
      <c r="JW267" s="401">
        <f t="shared" si="4349"/>
        <v>0.49052268811028144</v>
      </c>
      <c r="JX267" s="406">
        <f t="shared" si="4350"/>
        <v>0.50591882750845552</v>
      </c>
      <c r="JY267" s="743"/>
      <c r="JZ267" s="690"/>
      <c r="KA267" s="746"/>
      <c r="KB267" s="725"/>
      <c r="KC267" s="722"/>
      <c r="KD267" s="722"/>
      <c r="KE267" s="722"/>
      <c r="KF267" s="722"/>
      <c r="KG267" s="756"/>
      <c r="KH267" s="758"/>
      <c r="KI267" s="67">
        <f t="shared" si="4357"/>
        <v>2</v>
      </c>
      <c r="KJ267" s="430">
        <f t="shared" ref="KJ267" si="4407">KI267/KB270</f>
        <v>5.6753688989784334E-4</v>
      </c>
      <c r="KK267" s="67">
        <f t="shared" si="4359"/>
        <v>3</v>
      </c>
      <c r="KL267" s="425">
        <f t="shared" ref="KL267" si="4408">KK267/KD270</f>
        <v>8.598452278589854E-4</v>
      </c>
      <c r="KM267" s="67">
        <f t="shared" si="4361"/>
        <v>2</v>
      </c>
      <c r="KN267" s="425">
        <f>KM267/KF270</f>
        <v>5.6290458767238951E-4</v>
      </c>
    </row>
    <row r="268" spans="1:300" ht="19.5" thickTop="1" x14ac:dyDescent="0.25">
      <c r="A268" s="734"/>
      <c r="B268" s="83">
        <f t="shared" si="4362"/>
        <v>45801</v>
      </c>
      <c r="C268" s="10">
        <v>1</v>
      </c>
      <c r="D268" s="11"/>
      <c r="E268" s="61">
        <f t="shared" si="4363"/>
        <v>576</v>
      </c>
      <c r="F268" s="61">
        <f t="shared" si="4364"/>
        <v>49</v>
      </c>
      <c r="G268" s="11">
        <v>294</v>
      </c>
      <c r="H268" s="12">
        <f t="shared" si="4296"/>
        <v>0.55902777777777779</v>
      </c>
      <c r="I268" s="11">
        <v>28</v>
      </c>
      <c r="J268" s="12">
        <f t="shared" si="4297"/>
        <v>8.6956521739130432E-2</v>
      </c>
      <c r="K268" s="13"/>
      <c r="L268" s="11"/>
      <c r="M268" s="11"/>
      <c r="N268" s="14"/>
      <c r="O268" s="10"/>
      <c r="P268" s="11"/>
      <c r="Q268" s="61">
        <f t="shared" si="4365"/>
        <v>575</v>
      </c>
      <c r="R268" s="61">
        <f t="shared" si="4366"/>
        <v>50</v>
      </c>
      <c r="S268" s="11">
        <v>277</v>
      </c>
      <c r="T268" s="12">
        <f t="shared" si="4298"/>
        <v>0.52173913043478259</v>
      </c>
      <c r="U268" s="11">
        <v>23</v>
      </c>
      <c r="V268" s="12">
        <f t="shared" si="4299"/>
        <v>7.6666666666666661E-2</v>
      </c>
      <c r="W268" s="13"/>
      <c r="X268" s="11"/>
      <c r="Y268" s="11"/>
      <c r="Z268" s="14"/>
      <c r="AA268" s="10"/>
      <c r="AB268" s="11"/>
      <c r="AC268" s="61">
        <f t="shared" si="4367"/>
        <v>573</v>
      </c>
      <c r="AD268" s="61">
        <f t="shared" si="4368"/>
        <v>50</v>
      </c>
      <c r="AE268" s="11">
        <v>275</v>
      </c>
      <c r="AF268" s="12">
        <f t="shared" si="4300"/>
        <v>0.53228621291448519</v>
      </c>
      <c r="AG268" s="11">
        <v>30</v>
      </c>
      <c r="AH268" s="12">
        <f t="shared" si="4301"/>
        <v>9.8360655737704916E-2</v>
      </c>
      <c r="AI268" s="13"/>
      <c r="AJ268" s="11"/>
      <c r="AK268" s="11"/>
      <c r="AL268" s="14"/>
      <c r="AM268" s="10">
        <v>1</v>
      </c>
      <c r="AN268" s="11">
        <v>1</v>
      </c>
      <c r="AO268" s="61">
        <f t="shared" si="4369"/>
        <v>63</v>
      </c>
      <c r="AP268" s="61">
        <f t="shared" si="4370"/>
        <v>7</v>
      </c>
      <c r="AQ268" s="11">
        <v>26</v>
      </c>
      <c r="AR268" s="12">
        <f t="shared" si="4302"/>
        <v>0.50793650793650791</v>
      </c>
      <c r="AS268" s="11">
        <v>6</v>
      </c>
      <c r="AT268" s="12">
        <f t="shared" si="4303"/>
        <v>0.1875</v>
      </c>
      <c r="AU268" s="13"/>
      <c r="AV268" s="11"/>
      <c r="AW268" s="11"/>
      <c r="AX268" s="14"/>
      <c r="AY268" s="10"/>
      <c r="AZ268" s="11"/>
      <c r="BA268" s="61">
        <f t="shared" si="4371"/>
        <v>575</v>
      </c>
      <c r="BB268" s="61">
        <f t="shared" si="4372"/>
        <v>50</v>
      </c>
      <c r="BC268" s="11">
        <v>288</v>
      </c>
      <c r="BD268" s="12">
        <f t="shared" si="4304"/>
        <v>0.52869565217391301</v>
      </c>
      <c r="BE268" s="11">
        <v>16</v>
      </c>
      <c r="BF268" s="12">
        <f t="shared" si="4305"/>
        <v>5.2631578947368418E-2</v>
      </c>
      <c r="BG268" s="13"/>
      <c r="BH268" s="11"/>
      <c r="BI268" s="11"/>
      <c r="BJ268" s="14"/>
      <c r="BK268" s="10"/>
      <c r="BL268" s="11"/>
      <c r="BM268" s="61">
        <f t="shared" si="4373"/>
        <v>578</v>
      </c>
      <c r="BN268" s="61">
        <f t="shared" si="4374"/>
        <v>49</v>
      </c>
      <c r="BO268" s="11">
        <v>268</v>
      </c>
      <c r="BP268" s="12">
        <f t="shared" si="4306"/>
        <v>0.5</v>
      </c>
      <c r="BQ268" s="11">
        <v>21</v>
      </c>
      <c r="BR268" s="12">
        <f t="shared" si="4307"/>
        <v>7.2664359861591699E-2</v>
      </c>
      <c r="BS268" s="13"/>
      <c r="BT268" s="11"/>
      <c r="BU268" s="11"/>
      <c r="BV268" s="14"/>
      <c r="BW268" s="10"/>
      <c r="BX268" s="11"/>
      <c r="BY268" s="61">
        <f t="shared" si="4375"/>
        <v>578</v>
      </c>
      <c r="BZ268" s="61">
        <f t="shared" si="4376"/>
        <v>49</v>
      </c>
      <c r="CA268" s="11">
        <v>232</v>
      </c>
      <c r="CB268" s="12">
        <f t="shared" si="4308"/>
        <v>0.44636678200692043</v>
      </c>
      <c r="CC268" s="11">
        <v>26</v>
      </c>
      <c r="CD268" s="12">
        <f t="shared" si="4309"/>
        <v>0.10077519379844961</v>
      </c>
      <c r="CE268" s="13"/>
      <c r="CF268" s="11"/>
      <c r="CG268" s="11"/>
      <c r="CH268" s="14"/>
      <c r="CI268" s="10">
        <v>1</v>
      </c>
      <c r="CJ268" s="11"/>
      <c r="CK268" s="61">
        <f t="shared" si="4377"/>
        <v>548</v>
      </c>
      <c r="CL268" s="61">
        <f t="shared" si="4378"/>
        <v>43</v>
      </c>
      <c r="CM268" s="11">
        <v>257</v>
      </c>
      <c r="CN268" s="12">
        <f t="shared" si="4310"/>
        <v>0.50912408759124084</v>
      </c>
      <c r="CO268" s="11">
        <v>22</v>
      </c>
      <c r="CP268" s="12">
        <f t="shared" si="4311"/>
        <v>7.8853046594982074E-2</v>
      </c>
      <c r="CQ268" s="13"/>
      <c r="CR268" s="11"/>
      <c r="CS268" s="11"/>
      <c r="CT268" s="14"/>
      <c r="CU268" s="10"/>
      <c r="CV268" s="11"/>
      <c r="CW268" s="61">
        <f t="shared" si="4379"/>
        <v>554</v>
      </c>
      <c r="CX268" s="61">
        <f t="shared" si="4380"/>
        <v>44</v>
      </c>
      <c r="CY268" s="11">
        <v>230</v>
      </c>
      <c r="CZ268" s="12">
        <f t="shared" si="4312"/>
        <v>0.46389891696750901</v>
      </c>
      <c r="DA268" s="11">
        <v>27</v>
      </c>
      <c r="DB268" s="12">
        <f t="shared" si="4313"/>
        <v>0.10505836575875487</v>
      </c>
      <c r="DC268" s="13"/>
      <c r="DD268" s="11"/>
      <c r="DE268" s="11"/>
      <c r="DF268" s="14"/>
      <c r="DG268" s="10"/>
      <c r="DH268" s="11"/>
      <c r="DI268" s="61">
        <f t="shared" si="4381"/>
        <v>568</v>
      </c>
      <c r="DJ268" s="61">
        <f t="shared" si="4382"/>
        <v>45</v>
      </c>
      <c r="DK268" s="11">
        <v>237</v>
      </c>
      <c r="DL268" s="12">
        <f t="shared" si="4314"/>
        <v>0.46478873239436619</v>
      </c>
      <c r="DM268" s="11">
        <v>27</v>
      </c>
      <c r="DN268" s="12">
        <f t="shared" si="4315"/>
        <v>0.10227272727272728</v>
      </c>
      <c r="DO268" s="13"/>
      <c r="DP268" s="11"/>
      <c r="DQ268" s="11"/>
      <c r="DR268" s="14"/>
      <c r="DS268" s="10"/>
      <c r="DT268" s="11"/>
      <c r="DU268" s="61">
        <f t="shared" si="4383"/>
        <v>115</v>
      </c>
      <c r="DV268" s="61">
        <f t="shared" si="4384"/>
        <v>11</v>
      </c>
      <c r="DW268" s="11">
        <v>35</v>
      </c>
      <c r="DX268" s="12">
        <f t="shared" si="4316"/>
        <v>0.34782608695652173</v>
      </c>
      <c r="DY268" s="11">
        <v>5</v>
      </c>
      <c r="DZ268" s="12">
        <f t="shared" si="4317"/>
        <v>0.125</v>
      </c>
      <c r="EA268" s="13"/>
      <c r="EB268" s="11"/>
      <c r="EC268" s="11"/>
      <c r="ED268" s="14"/>
      <c r="EE268" s="10"/>
      <c r="EF268" s="11"/>
      <c r="EG268" s="61">
        <f t="shared" si="4385"/>
        <v>579</v>
      </c>
      <c r="EH268" s="61">
        <f t="shared" si="4386"/>
        <v>45</v>
      </c>
      <c r="EI268" s="11">
        <v>234</v>
      </c>
      <c r="EJ268" s="12">
        <f t="shared" si="4318"/>
        <v>0.43523316062176165</v>
      </c>
      <c r="EK268" s="11">
        <v>18</v>
      </c>
      <c r="EL268" s="12">
        <f t="shared" si="4319"/>
        <v>7.1428571428571425E-2</v>
      </c>
      <c r="EM268" s="13"/>
      <c r="EN268" s="11"/>
      <c r="EO268" s="11"/>
      <c r="EP268" s="14"/>
      <c r="EQ268" s="10">
        <v>1</v>
      </c>
      <c r="ER268" s="11"/>
      <c r="ES268" s="61">
        <f t="shared" si="4387"/>
        <v>565</v>
      </c>
      <c r="ET268" s="61">
        <f t="shared" si="4388"/>
        <v>44</v>
      </c>
      <c r="EU268" s="11">
        <v>256</v>
      </c>
      <c r="EV268" s="12">
        <f t="shared" si="4320"/>
        <v>0.47787610619469029</v>
      </c>
      <c r="EW268" s="11">
        <v>14</v>
      </c>
      <c r="EX268" s="12">
        <f t="shared" si="4321"/>
        <v>5.185185185185185E-2</v>
      </c>
      <c r="EY268" s="13"/>
      <c r="EZ268" s="11"/>
      <c r="FA268" s="11"/>
      <c r="FB268" s="14"/>
      <c r="FC268" s="10"/>
      <c r="FD268" s="11"/>
      <c r="FE268" s="61">
        <f t="shared" si="4389"/>
        <v>551</v>
      </c>
      <c r="FF268" s="61">
        <f t="shared" si="4390"/>
        <v>44</v>
      </c>
      <c r="FG268" s="11">
        <v>246</v>
      </c>
      <c r="FH268" s="12">
        <f t="shared" si="4322"/>
        <v>0.47731397459165154</v>
      </c>
      <c r="FI268" s="11">
        <v>17</v>
      </c>
      <c r="FJ268" s="12">
        <f t="shared" si="4323"/>
        <v>6.4638783269961975E-2</v>
      </c>
      <c r="FK268" s="13"/>
      <c r="FL268" s="11"/>
      <c r="FM268" s="11"/>
      <c r="FN268" s="14"/>
      <c r="FO268" s="10"/>
      <c r="FP268" s="11"/>
      <c r="FQ268" s="61">
        <f t="shared" si="4391"/>
        <v>561</v>
      </c>
      <c r="FR268" s="61">
        <f t="shared" si="4392"/>
        <v>48</v>
      </c>
      <c r="FS268" s="11">
        <v>250</v>
      </c>
      <c r="FT268" s="12">
        <f t="shared" si="4324"/>
        <v>0.50267379679144386</v>
      </c>
      <c r="FU268" s="11">
        <v>32</v>
      </c>
      <c r="FV268" s="12">
        <f t="shared" si="4325"/>
        <v>0.11347517730496454</v>
      </c>
      <c r="FW268" s="13"/>
      <c r="FX268" s="11"/>
      <c r="FY268" s="11"/>
      <c r="FZ268" s="14"/>
      <c r="GA268" s="10"/>
      <c r="GB268" s="11"/>
      <c r="GC268" s="61">
        <f t="shared" si="4393"/>
        <v>568</v>
      </c>
      <c r="GD268" s="61">
        <f t="shared" si="4394"/>
        <v>48</v>
      </c>
      <c r="GE268" s="11">
        <v>242</v>
      </c>
      <c r="GF268" s="12">
        <f t="shared" si="4326"/>
        <v>0.4630281690140845</v>
      </c>
      <c r="GG268" s="11">
        <v>21</v>
      </c>
      <c r="GH268" s="12">
        <f t="shared" si="4327"/>
        <v>7.9847908745247151E-2</v>
      </c>
      <c r="GI268" s="13"/>
      <c r="GJ268" s="11"/>
      <c r="GK268" s="11"/>
      <c r="GL268" s="14"/>
      <c r="GM268" s="10">
        <v>3</v>
      </c>
      <c r="GN268" s="11"/>
      <c r="GO268" s="61">
        <f t="shared" si="4395"/>
        <v>584</v>
      </c>
      <c r="GP268" s="61">
        <f t="shared" si="4396"/>
        <v>49</v>
      </c>
      <c r="GQ268" s="11">
        <v>270</v>
      </c>
      <c r="GR268" s="12">
        <f t="shared" si="4328"/>
        <v>0.49315068493150682</v>
      </c>
      <c r="GS268" s="11">
        <v>18</v>
      </c>
      <c r="GT268" s="12">
        <f t="shared" si="4329"/>
        <v>6.25E-2</v>
      </c>
      <c r="GU268" s="13"/>
      <c r="GV268" s="11"/>
      <c r="GW268" s="11"/>
      <c r="GX268" s="14"/>
      <c r="GY268" s="10"/>
      <c r="GZ268" s="11"/>
      <c r="HA268" s="61">
        <f t="shared" si="4397"/>
        <v>77</v>
      </c>
      <c r="HB268" s="61">
        <f t="shared" si="4398"/>
        <v>8</v>
      </c>
      <c r="HC268" s="11">
        <v>20</v>
      </c>
      <c r="HD268" s="12">
        <f t="shared" si="4330"/>
        <v>0.42857142857142855</v>
      </c>
      <c r="HE268" s="11">
        <v>13</v>
      </c>
      <c r="HF268" s="12">
        <f t="shared" si="4331"/>
        <v>0.39393939393939392</v>
      </c>
      <c r="HG268" s="13"/>
      <c r="HH268" s="11"/>
      <c r="HI268" s="11"/>
      <c r="HJ268" s="14"/>
      <c r="HK268" s="10">
        <v>1</v>
      </c>
      <c r="HL268" s="11"/>
      <c r="HM268" s="61">
        <f t="shared" si="4399"/>
        <v>588</v>
      </c>
      <c r="HN268" s="61">
        <f t="shared" si="4400"/>
        <v>50</v>
      </c>
      <c r="HO268" s="11">
        <v>249</v>
      </c>
      <c r="HP268" s="12">
        <f t="shared" si="4332"/>
        <v>0.445578231292517</v>
      </c>
      <c r="HQ268" s="11">
        <v>13</v>
      </c>
      <c r="HR268" s="12">
        <f t="shared" si="4333"/>
        <v>4.9618320610687022E-2</v>
      </c>
      <c r="HS268" s="13"/>
      <c r="HT268" s="11"/>
      <c r="HU268" s="11"/>
      <c r="HV268" s="14"/>
      <c r="HW268" s="10"/>
      <c r="HX268" s="11"/>
      <c r="HY268" s="61">
        <f t="shared" si="4401"/>
        <v>584</v>
      </c>
      <c r="HZ268" s="61">
        <f t="shared" si="4402"/>
        <v>49</v>
      </c>
      <c r="IA268" s="11">
        <v>222</v>
      </c>
      <c r="IB268" s="12">
        <f t="shared" si="4334"/>
        <v>0.42808219178082191</v>
      </c>
      <c r="IC268" s="11">
        <v>28</v>
      </c>
      <c r="ID268" s="12">
        <f t="shared" si="4335"/>
        <v>0.112</v>
      </c>
      <c r="IE268" s="13"/>
      <c r="IF268" s="11"/>
      <c r="IG268" s="11"/>
      <c r="IH268" s="14"/>
      <c r="II268" s="10"/>
      <c r="IJ268" s="11"/>
      <c r="IK268" s="61">
        <f t="shared" si="4403"/>
        <v>582</v>
      </c>
      <c r="IL268" s="61">
        <f t="shared" si="4404"/>
        <v>48</v>
      </c>
      <c r="IM268" s="11">
        <v>259</v>
      </c>
      <c r="IN268" s="12">
        <f t="shared" si="4336"/>
        <v>0.47594501718213056</v>
      </c>
      <c r="IO268" s="11">
        <v>18</v>
      </c>
      <c r="IP268" s="12">
        <f t="shared" si="4337"/>
        <v>6.4981949458483748E-2</v>
      </c>
      <c r="IQ268" s="13"/>
      <c r="IR268" s="11"/>
      <c r="IS268" s="11"/>
      <c r="IT268" s="14"/>
      <c r="IU268" s="10"/>
      <c r="IV268" s="11"/>
      <c r="IW268" s="61">
        <f t="shared" si="4405"/>
        <v>0</v>
      </c>
      <c r="IX268" s="61">
        <f t="shared" si="4406"/>
        <v>0</v>
      </c>
      <c r="IY268" s="11"/>
      <c r="IZ268" s="12" t="e">
        <f t="shared" si="4338"/>
        <v>#DIV/0!</v>
      </c>
      <c r="JA268" s="11"/>
      <c r="JB268" s="12" t="e">
        <f t="shared" si="4339"/>
        <v>#DIV/0!</v>
      </c>
      <c r="JC268" s="13"/>
      <c r="JD268" s="11"/>
      <c r="JE268" s="11"/>
      <c r="JF268" s="14"/>
      <c r="JG268" s="10">
        <f t="shared" si="4340"/>
        <v>8</v>
      </c>
      <c r="JH268" s="14">
        <f t="shared" si="4341"/>
        <v>1</v>
      </c>
      <c r="JI268" s="373">
        <f t="shared" si="4342"/>
        <v>10542</v>
      </c>
      <c r="JJ268" s="11">
        <f t="shared" si="3981"/>
        <v>880</v>
      </c>
      <c r="JK268" s="11">
        <f t="shared" si="4343"/>
        <v>5090</v>
      </c>
      <c r="JL268" s="79">
        <f t="shared" si="4344"/>
        <v>0.48283058243217608</v>
      </c>
      <c r="JM268" s="15">
        <f t="shared" si="4345"/>
        <v>423</v>
      </c>
      <c r="JN268" s="12">
        <f t="shared" si="4346"/>
        <v>8.3104125736738699E-2</v>
      </c>
      <c r="JO268" s="16">
        <v>68</v>
      </c>
      <c r="JP268" s="17">
        <v>4868</v>
      </c>
      <c r="JQ268" s="16">
        <f t="shared" si="3380"/>
        <v>95.638506876227908</v>
      </c>
      <c r="JR268" s="16">
        <v>277</v>
      </c>
      <c r="JS268" s="369">
        <f t="shared" si="4289"/>
        <v>0.65484633569739947</v>
      </c>
      <c r="JT268" s="15"/>
      <c r="JU268" s="285"/>
      <c r="JV268" s="404">
        <f t="shared" si="4348"/>
        <v>0.51449687322342241</v>
      </c>
      <c r="JW268" s="401">
        <f t="shared" si="4349"/>
        <v>0.46695402298850575</v>
      </c>
      <c r="JX268" s="406">
        <f t="shared" si="4350"/>
        <v>0.46698645598194133</v>
      </c>
      <c r="JY268" s="743"/>
      <c r="JZ268" s="690"/>
      <c r="KA268" s="746"/>
      <c r="KB268" s="718">
        <f t="shared" ref="KB268" si="4409">SUM(C273,O273,AA273,AM273,AY273,BK273,BW273)</f>
        <v>15</v>
      </c>
      <c r="KC268" s="714"/>
      <c r="KD268" s="714">
        <f t="shared" ref="KD268" si="4410">SUM(CI273,CU273,DG273,DS273,EE273,EQ273,FC273)</f>
        <v>13</v>
      </c>
      <c r="KE268" s="714"/>
      <c r="KF268" s="714">
        <f t="shared" ref="KF268" si="4411">SUM(FO273,GA273,GM273,GY273,HK273,HW273,II273)</f>
        <v>12</v>
      </c>
      <c r="KG268" s="759"/>
      <c r="KH268" s="761" t="s">
        <v>67</v>
      </c>
      <c r="KI268" s="67">
        <f t="shared" si="4357"/>
        <v>2</v>
      </c>
      <c r="KJ268" s="430">
        <f t="shared" ref="KJ268" si="4412">KI268/KB270</f>
        <v>5.6753688989784334E-4</v>
      </c>
      <c r="KK268" s="67">
        <f t="shared" si="4359"/>
        <v>2</v>
      </c>
      <c r="KL268" s="425">
        <f t="shared" ref="KL268" si="4413">KK268/KD270</f>
        <v>5.7323015190599027E-4</v>
      </c>
      <c r="KM268" s="67">
        <f t="shared" si="4361"/>
        <v>4</v>
      </c>
      <c r="KN268" s="425">
        <f>KM268/KF270</f>
        <v>1.125809175344779E-3</v>
      </c>
    </row>
    <row r="269" spans="1:300" ht="19.5" thickBot="1" x14ac:dyDescent="0.3">
      <c r="A269" s="734"/>
      <c r="B269" s="83">
        <f t="shared" si="4362"/>
        <v>45802</v>
      </c>
      <c r="C269" s="10"/>
      <c r="D269" s="11"/>
      <c r="E269" s="61">
        <f t="shared" si="4363"/>
        <v>576</v>
      </c>
      <c r="F269" s="61">
        <f t="shared" si="4364"/>
        <v>49</v>
      </c>
      <c r="G269" s="11">
        <v>283</v>
      </c>
      <c r="H269" s="12">
        <f t="shared" si="4296"/>
        <v>0.52256944444444442</v>
      </c>
      <c r="I269" s="11">
        <v>18</v>
      </c>
      <c r="J269" s="12">
        <f t="shared" si="4297"/>
        <v>5.9800664451827246E-2</v>
      </c>
      <c r="K269" s="11"/>
      <c r="L269" s="11"/>
      <c r="M269" s="18"/>
      <c r="N269" s="20"/>
      <c r="O269" s="10"/>
      <c r="P269" s="11"/>
      <c r="Q269" s="61">
        <f t="shared" si="4365"/>
        <v>575</v>
      </c>
      <c r="R269" s="61">
        <f t="shared" si="4366"/>
        <v>50</v>
      </c>
      <c r="S269" s="11">
        <v>282</v>
      </c>
      <c r="T269" s="12">
        <f t="shared" si="4298"/>
        <v>0.52</v>
      </c>
      <c r="U269" s="11">
        <v>17</v>
      </c>
      <c r="V269" s="12">
        <f t="shared" si="4299"/>
        <v>5.6856187290969896E-2</v>
      </c>
      <c r="W269" s="11"/>
      <c r="X269" s="11"/>
      <c r="Y269" s="18"/>
      <c r="Z269" s="20"/>
      <c r="AA269" s="10"/>
      <c r="AB269" s="11"/>
      <c r="AC269" s="61">
        <f t="shared" si="4367"/>
        <v>573</v>
      </c>
      <c r="AD269" s="61">
        <f t="shared" si="4368"/>
        <v>50</v>
      </c>
      <c r="AE269" s="11">
        <v>264</v>
      </c>
      <c r="AF269" s="12">
        <f t="shared" si="4300"/>
        <v>0.49912739965095987</v>
      </c>
      <c r="AG269" s="11">
        <v>22</v>
      </c>
      <c r="AH269" s="12">
        <f t="shared" si="4301"/>
        <v>7.6923076923076927E-2</v>
      </c>
      <c r="AI269" s="11"/>
      <c r="AJ269" s="11"/>
      <c r="AK269" s="18"/>
      <c r="AL269" s="20"/>
      <c r="AM269" s="10">
        <v>1</v>
      </c>
      <c r="AN269" s="11"/>
      <c r="AO269" s="61">
        <f t="shared" si="4369"/>
        <v>62</v>
      </c>
      <c r="AP269" s="61">
        <f t="shared" si="4370"/>
        <v>7</v>
      </c>
      <c r="AQ269" s="11">
        <v>25</v>
      </c>
      <c r="AR269" s="12">
        <f t="shared" si="4302"/>
        <v>0.54838709677419351</v>
      </c>
      <c r="AS269" s="11">
        <v>9</v>
      </c>
      <c r="AT269" s="12">
        <f t="shared" si="4303"/>
        <v>0.26470588235294118</v>
      </c>
      <c r="AU269" s="11"/>
      <c r="AV269" s="11"/>
      <c r="AW269" s="18"/>
      <c r="AX269" s="20"/>
      <c r="AY269" s="10"/>
      <c r="AZ269" s="11"/>
      <c r="BA269" s="61">
        <f t="shared" si="4371"/>
        <v>575</v>
      </c>
      <c r="BB269" s="61">
        <f t="shared" si="4372"/>
        <v>50</v>
      </c>
      <c r="BC269" s="11">
        <v>271</v>
      </c>
      <c r="BD269" s="12">
        <f t="shared" si="4304"/>
        <v>0.51130434782608691</v>
      </c>
      <c r="BE269" s="11">
        <v>23</v>
      </c>
      <c r="BF269" s="12">
        <f t="shared" si="4305"/>
        <v>7.8231292517006806E-2</v>
      </c>
      <c r="BG269" s="11"/>
      <c r="BH269" s="11"/>
      <c r="BI269" s="18"/>
      <c r="BJ269" s="20"/>
      <c r="BK269" s="10"/>
      <c r="BL269" s="11"/>
      <c r="BM269" s="61">
        <f t="shared" si="4373"/>
        <v>578</v>
      </c>
      <c r="BN269" s="61">
        <f t="shared" si="4374"/>
        <v>49</v>
      </c>
      <c r="BO269" s="11">
        <v>251</v>
      </c>
      <c r="BP269" s="12">
        <f t="shared" si="4306"/>
        <v>0.45674740484429066</v>
      </c>
      <c r="BQ269" s="11">
        <v>13</v>
      </c>
      <c r="BR269" s="12">
        <f t="shared" si="4307"/>
        <v>4.924242424242424E-2</v>
      </c>
      <c r="BS269" s="11"/>
      <c r="BT269" s="11"/>
      <c r="BU269" s="18"/>
      <c r="BV269" s="20"/>
      <c r="BW269" s="10"/>
      <c r="BX269" s="11"/>
      <c r="BY269" s="61">
        <f t="shared" si="4375"/>
        <v>578</v>
      </c>
      <c r="BZ269" s="61">
        <f t="shared" si="4376"/>
        <v>49</v>
      </c>
      <c r="CA269" s="11">
        <v>248</v>
      </c>
      <c r="CB269" s="12">
        <f t="shared" si="4308"/>
        <v>0.49480968858131485</v>
      </c>
      <c r="CC269" s="11">
        <v>38</v>
      </c>
      <c r="CD269" s="12">
        <f t="shared" si="4309"/>
        <v>0.13286713286713286</v>
      </c>
      <c r="CE269" s="11"/>
      <c r="CF269" s="11"/>
      <c r="CG269" s="18"/>
      <c r="CH269" s="20"/>
      <c r="CI269" s="10"/>
      <c r="CJ269" s="11"/>
      <c r="CK269" s="61">
        <f t="shared" si="4377"/>
        <v>548</v>
      </c>
      <c r="CL269" s="61">
        <f t="shared" si="4378"/>
        <v>43</v>
      </c>
      <c r="CM269" s="11">
        <v>261</v>
      </c>
      <c r="CN269" s="12">
        <f t="shared" si="4310"/>
        <v>0.51094890510948909</v>
      </c>
      <c r="CO269" s="11">
        <v>19</v>
      </c>
      <c r="CP269" s="12">
        <f t="shared" si="4311"/>
        <v>6.7857142857142852E-2</v>
      </c>
      <c r="CQ269" s="11"/>
      <c r="CR269" s="11"/>
      <c r="CS269" s="18"/>
      <c r="CT269" s="20"/>
      <c r="CU269" s="10"/>
      <c r="CV269" s="11"/>
      <c r="CW269" s="61">
        <f t="shared" si="4379"/>
        <v>554</v>
      </c>
      <c r="CX269" s="61">
        <f t="shared" si="4380"/>
        <v>44</v>
      </c>
      <c r="CY269" s="11">
        <v>240</v>
      </c>
      <c r="CZ269" s="12">
        <f t="shared" si="4312"/>
        <v>0.46209386281588449</v>
      </c>
      <c r="DA269" s="11">
        <v>16</v>
      </c>
      <c r="DB269" s="12">
        <f t="shared" si="4313"/>
        <v>6.25E-2</v>
      </c>
      <c r="DC269" s="11"/>
      <c r="DD269" s="11"/>
      <c r="DE269" s="18"/>
      <c r="DF269" s="20"/>
      <c r="DG269" s="10"/>
      <c r="DH269" s="11"/>
      <c r="DI269" s="61">
        <f t="shared" si="4381"/>
        <v>568</v>
      </c>
      <c r="DJ269" s="61">
        <f t="shared" si="4382"/>
        <v>45</v>
      </c>
      <c r="DK269" s="11">
        <v>249</v>
      </c>
      <c r="DL269" s="12">
        <f t="shared" si="4314"/>
        <v>0.48239436619718312</v>
      </c>
      <c r="DM269" s="11">
        <v>25</v>
      </c>
      <c r="DN269" s="12">
        <f t="shared" si="4315"/>
        <v>9.1240875912408759E-2</v>
      </c>
      <c r="DO269" s="11"/>
      <c r="DP269" s="11"/>
      <c r="DQ269" s="18"/>
      <c r="DR269" s="20"/>
      <c r="DS269" s="10"/>
      <c r="DT269" s="11"/>
      <c r="DU269" s="61">
        <f t="shared" si="4383"/>
        <v>115</v>
      </c>
      <c r="DV269" s="61">
        <f t="shared" si="4384"/>
        <v>11</v>
      </c>
      <c r="DW269" s="11">
        <v>37</v>
      </c>
      <c r="DX269" s="12">
        <f t="shared" si="4316"/>
        <v>0.42608695652173911</v>
      </c>
      <c r="DY269" s="11">
        <v>12</v>
      </c>
      <c r="DZ269" s="12">
        <f t="shared" si="4317"/>
        <v>0.24489795918367346</v>
      </c>
      <c r="EA269" s="11"/>
      <c r="EB269" s="11"/>
      <c r="EC269" s="18"/>
      <c r="ED269" s="20"/>
      <c r="EE269" s="10">
        <v>1</v>
      </c>
      <c r="EF269" s="11"/>
      <c r="EG269" s="61">
        <f t="shared" si="4385"/>
        <v>578</v>
      </c>
      <c r="EH269" s="61">
        <f t="shared" si="4386"/>
        <v>45</v>
      </c>
      <c r="EI269" s="11">
        <v>238</v>
      </c>
      <c r="EJ269" s="12">
        <f t="shared" si="4318"/>
        <v>0.44982698961937717</v>
      </c>
      <c r="EK269" s="11">
        <v>22</v>
      </c>
      <c r="EL269" s="12">
        <f t="shared" si="4319"/>
        <v>8.461538461538462E-2</v>
      </c>
      <c r="EM269" s="11"/>
      <c r="EN269" s="11"/>
      <c r="EO269" s="18"/>
      <c r="EP269" s="20"/>
      <c r="EQ269" s="10"/>
      <c r="ER269" s="11"/>
      <c r="ES269" s="61">
        <f t="shared" si="4387"/>
        <v>565</v>
      </c>
      <c r="ET269" s="61">
        <f t="shared" si="4388"/>
        <v>44</v>
      </c>
      <c r="EU269" s="11">
        <v>256</v>
      </c>
      <c r="EV269" s="12">
        <f t="shared" si="4320"/>
        <v>0.4743362831858407</v>
      </c>
      <c r="EW269" s="11">
        <v>12</v>
      </c>
      <c r="EX269" s="12">
        <f t="shared" si="4321"/>
        <v>4.4776119402985072E-2</v>
      </c>
      <c r="EY269" s="11"/>
      <c r="EZ269" s="11"/>
      <c r="FA269" s="18"/>
      <c r="FB269" s="20"/>
      <c r="FC269" s="10"/>
      <c r="FD269" s="11"/>
      <c r="FE269" s="61">
        <f t="shared" si="4389"/>
        <v>551</v>
      </c>
      <c r="FF269" s="61">
        <f t="shared" si="4390"/>
        <v>44</v>
      </c>
      <c r="FG269" s="11">
        <v>220</v>
      </c>
      <c r="FH269" s="12">
        <f t="shared" si="4322"/>
        <v>0.43738656987295826</v>
      </c>
      <c r="FI269" s="11">
        <v>21</v>
      </c>
      <c r="FJ269" s="12">
        <f t="shared" si="4323"/>
        <v>8.7136929460580909E-2</v>
      </c>
      <c r="FK269" s="11"/>
      <c r="FL269" s="11"/>
      <c r="FM269" s="18"/>
      <c r="FN269" s="20"/>
      <c r="FO269" s="10"/>
      <c r="FP269" s="11"/>
      <c r="FQ269" s="61">
        <f t="shared" si="4391"/>
        <v>561</v>
      </c>
      <c r="FR269" s="61">
        <f t="shared" si="4392"/>
        <v>48</v>
      </c>
      <c r="FS269" s="11">
        <v>242</v>
      </c>
      <c r="FT269" s="12">
        <f t="shared" si="4324"/>
        <v>0.49732620320855614</v>
      </c>
      <c r="FU269" s="11">
        <v>37</v>
      </c>
      <c r="FV269" s="12">
        <f t="shared" si="4325"/>
        <v>0.13261648745519714</v>
      </c>
      <c r="FW269" s="11"/>
      <c r="FX269" s="11"/>
      <c r="FY269" s="18"/>
      <c r="FZ269" s="20"/>
      <c r="GA269" s="10"/>
      <c r="GB269" s="11"/>
      <c r="GC269" s="61">
        <f t="shared" si="4393"/>
        <v>568</v>
      </c>
      <c r="GD269" s="61">
        <f t="shared" si="4394"/>
        <v>48</v>
      </c>
      <c r="GE269" s="11">
        <v>271</v>
      </c>
      <c r="GF269" s="12">
        <f t="shared" si="4326"/>
        <v>0.52112676056338025</v>
      </c>
      <c r="GG269" s="11">
        <v>25</v>
      </c>
      <c r="GH269" s="12">
        <f t="shared" si="4327"/>
        <v>8.4459459459459457E-2</v>
      </c>
      <c r="GI269" s="11"/>
      <c r="GJ269" s="11"/>
      <c r="GK269" s="18"/>
      <c r="GL269" s="20"/>
      <c r="GM269" s="10"/>
      <c r="GN269" s="11"/>
      <c r="GO269" s="61">
        <f t="shared" si="4395"/>
        <v>584</v>
      </c>
      <c r="GP269" s="61">
        <f t="shared" si="4396"/>
        <v>49</v>
      </c>
      <c r="GQ269" s="11">
        <v>259</v>
      </c>
      <c r="GR269" s="12">
        <f t="shared" si="4328"/>
        <v>0.48287671232876711</v>
      </c>
      <c r="GS269" s="11">
        <v>23</v>
      </c>
      <c r="GT269" s="12">
        <f t="shared" si="4329"/>
        <v>8.1560283687943269E-2</v>
      </c>
      <c r="GU269" s="11"/>
      <c r="GV269" s="11"/>
      <c r="GW269" s="18"/>
      <c r="GX269" s="20"/>
      <c r="GY269" s="10"/>
      <c r="GZ269" s="11"/>
      <c r="HA269" s="61">
        <f t="shared" si="4397"/>
        <v>77</v>
      </c>
      <c r="HB269" s="61">
        <f t="shared" si="4398"/>
        <v>8</v>
      </c>
      <c r="HC269" s="11">
        <v>26</v>
      </c>
      <c r="HD269" s="12">
        <f t="shared" si="4330"/>
        <v>0.38961038961038963</v>
      </c>
      <c r="HE269" s="11">
        <v>4</v>
      </c>
      <c r="HF269" s="12">
        <f t="shared" si="4331"/>
        <v>0.13333333333333333</v>
      </c>
      <c r="HG269" s="11"/>
      <c r="HH269" s="11"/>
      <c r="HI269" s="18"/>
      <c r="HJ269" s="20"/>
      <c r="HK269" s="10"/>
      <c r="HL269" s="11"/>
      <c r="HM269" s="61">
        <f t="shared" si="4399"/>
        <v>588</v>
      </c>
      <c r="HN269" s="61">
        <f t="shared" si="4400"/>
        <v>50</v>
      </c>
      <c r="HO269" s="11">
        <v>275</v>
      </c>
      <c r="HP269" s="12">
        <f t="shared" si="4332"/>
        <v>0.52040816326530615</v>
      </c>
      <c r="HQ269" s="11">
        <v>31</v>
      </c>
      <c r="HR269" s="12">
        <f t="shared" si="4333"/>
        <v>0.10130718954248366</v>
      </c>
      <c r="HS269" s="11"/>
      <c r="HT269" s="11"/>
      <c r="HU269" s="18"/>
      <c r="HV269" s="20"/>
      <c r="HW269" s="10"/>
      <c r="HX269" s="11"/>
      <c r="HY269" s="61">
        <f t="shared" si="4401"/>
        <v>584</v>
      </c>
      <c r="HZ269" s="61">
        <f t="shared" si="4402"/>
        <v>49</v>
      </c>
      <c r="IA269" s="11">
        <v>251</v>
      </c>
      <c r="IB269" s="12">
        <f t="shared" si="4334"/>
        <v>0.48287671232876711</v>
      </c>
      <c r="IC269" s="11">
        <v>31</v>
      </c>
      <c r="ID269" s="12">
        <f t="shared" si="4335"/>
        <v>0.1099290780141844</v>
      </c>
      <c r="IE269" s="11"/>
      <c r="IF269" s="11"/>
      <c r="IG269" s="18"/>
      <c r="IH269" s="20"/>
      <c r="II269" s="10"/>
      <c r="IJ269" s="11"/>
      <c r="IK269" s="61">
        <f t="shared" si="4403"/>
        <v>582</v>
      </c>
      <c r="IL269" s="61">
        <f t="shared" si="4404"/>
        <v>48</v>
      </c>
      <c r="IM269" s="11">
        <v>268</v>
      </c>
      <c r="IN269" s="12">
        <f t="shared" si="4336"/>
        <v>0.50343642611683848</v>
      </c>
      <c r="IO269" s="11">
        <v>25</v>
      </c>
      <c r="IP269" s="12">
        <f t="shared" si="4337"/>
        <v>8.5324232081911269E-2</v>
      </c>
      <c r="IQ269" s="11"/>
      <c r="IR269" s="11"/>
      <c r="IS269" s="18"/>
      <c r="IT269" s="20"/>
      <c r="IU269" s="10"/>
      <c r="IV269" s="11"/>
      <c r="IW269" s="61">
        <f t="shared" si="4405"/>
        <v>0</v>
      </c>
      <c r="IX269" s="61">
        <f t="shared" si="4406"/>
        <v>0</v>
      </c>
      <c r="IY269" s="11"/>
      <c r="IZ269" s="12" t="e">
        <f t="shared" si="4338"/>
        <v>#DIV/0!</v>
      </c>
      <c r="JA269" s="11"/>
      <c r="JB269" s="12" t="e">
        <f t="shared" si="4339"/>
        <v>#DIV/0!</v>
      </c>
      <c r="JC269" s="11"/>
      <c r="JD269" s="11"/>
      <c r="JE269" s="18"/>
      <c r="JF269" s="20"/>
      <c r="JG269" s="10">
        <f t="shared" si="4340"/>
        <v>2</v>
      </c>
      <c r="JH269" s="14">
        <f t="shared" si="4341"/>
        <v>0</v>
      </c>
      <c r="JI269" s="373">
        <f t="shared" si="4342"/>
        <v>10540</v>
      </c>
      <c r="JJ269" s="11">
        <f t="shared" si="3981"/>
        <v>880</v>
      </c>
      <c r="JK269" s="11">
        <f t="shared" si="4343"/>
        <v>5160</v>
      </c>
      <c r="JL269" s="79">
        <f t="shared" si="4344"/>
        <v>0.48956356736242884</v>
      </c>
      <c r="JM269" s="15">
        <f t="shared" si="4345"/>
        <v>443</v>
      </c>
      <c r="JN269" s="12">
        <f t="shared" si="4346"/>
        <v>8.5852713178294571E-2</v>
      </c>
      <c r="JO269" s="16">
        <v>68.3</v>
      </c>
      <c r="JP269" s="17">
        <v>4879</v>
      </c>
      <c r="JQ269" s="16">
        <f t="shared" si="3380"/>
        <v>94.554263565891475</v>
      </c>
      <c r="JR269" s="16">
        <v>267</v>
      </c>
      <c r="JS269" s="369">
        <f t="shared" si="4289"/>
        <v>0.60270880361173818</v>
      </c>
      <c r="JT269" s="18"/>
      <c r="JU269" s="21"/>
      <c r="JV269" s="404">
        <f t="shared" si="4348"/>
        <v>0.50156383281205574</v>
      </c>
      <c r="JW269" s="401">
        <f t="shared" si="4349"/>
        <v>0.46795056050589251</v>
      </c>
      <c r="JX269" s="406">
        <f t="shared" si="4350"/>
        <v>0.49887133182844245</v>
      </c>
      <c r="JY269" s="743"/>
      <c r="JZ269" s="690"/>
      <c r="KA269" s="746"/>
      <c r="KB269" s="719"/>
      <c r="KC269" s="716"/>
      <c r="KD269" s="716"/>
      <c r="KE269" s="716"/>
      <c r="KF269" s="716"/>
      <c r="KG269" s="760"/>
      <c r="KH269" s="758"/>
      <c r="KI269" s="67">
        <f t="shared" si="4357"/>
        <v>1</v>
      </c>
      <c r="KJ269" s="430">
        <f t="shared" ref="KJ269" si="4414">KI269/KB270</f>
        <v>2.8376844494892167E-4</v>
      </c>
      <c r="KK269" s="67">
        <f t="shared" si="4359"/>
        <v>1</v>
      </c>
      <c r="KL269" s="425">
        <f t="shared" ref="KL269" si="4415">KK269/KD270</f>
        <v>2.8661507595299513E-4</v>
      </c>
      <c r="KM269" s="67">
        <f t="shared" si="4361"/>
        <v>0</v>
      </c>
      <c r="KN269" s="425">
        <f>KM269/KF270</f>
        <v>0</v>
      </c>
    </row>
    <row r="270" spans="1:300" ht="19.5" thickTop="1" x14ac:dyDescent="0.25">
      <c r="A270" s="734"/>
      <c r="B270" s="83">
        <f>+B269+1</f>
        <v>45803</v>
      </c>
      <c r="C270" s="10"/>
      <c r="D270" s="11"/>
      <c r="E270" s="61">
        <f t="shared" si="4363"/>
        <v>576</v>
      </c>
      <c r="F270" s="61">
        <f t="shared" si="4364"/>
        <v>49</v>
      </c>
      <c r="G270" s="11">
        <v>290</v>
      </c>
      <c r="H270" s="12">
        <f t="shared" si="4296"/>
        <v>0.546875</v>
      </c>
      <c r="I270" s="11">
        <v>25</v>
      </c>
      <c r="J270" s="12">
        <f t="shared" si="4297"/>
        <v>7.9365079365079361E-2</v>
      </c>
      <c r="K270" s="13"/>
      <c r="L270" s="13"/>
      <c r="M270" s="25"/>
      <c r="N270" s="37"/>
      <c r="O270" s="10"/>
      <c r="P270" s="11"/>
      <c r="Q270" s="61">
        <f t="shared" si="4365"/>
        <v>575</v>
      </c>
      <c r="R270" s="61">
        <f t="shared" si="4366"/>
        <v>50</v>
      </c>
      <c r="S270" s="11">
        <v>265</v>
      </c>
      <c r="T270" s="12">
        <f t="shared" si="4298"/>
        <v>0.50086956521739134</v>
      </c>
      <c r="U270" s="11">
        <v>23</v>
      </c>
      <c r="V270" s="12">
        <f t="shared" si="4299"/>
        <v>7.9861111111111105E-2</v>
      </c>
      <c r="W270" s="13"/>
      <c r="X270" s="13"/>
      <c r="Y270" s="25"/>
      <c r="Z270" s="37"/>
      <c r="AA270" s="10">
        <v>1</v>
      </c>
      <c r="AB270" s="11"/>
      <c r="AC270" s="61">
        <f t="shared" si="4367"/>
        <v>572</v>
      </c>
      <c r="AD270" s="61">
        <f t="shared" si="4368"/>
        <v>50</v>
      </c>
      <c r="AE270" s="11">
        <v>281</v>
      </c>
      <c r="AF270" s="12">
        <f t="shared" si="4300"/>
        <v>0.55769230769230771</v>
      </c>
      <c r="AG270" s="11">
        <v>38</v>
      </c>
      <c r="AH270" s="12">
        <f t="shared" si="4301"/>
        <v>0.11912225705329153</v>
      </c>
      <c r="AI270" s="13"/>
      <c r="AJ270" s="13"/>
      <c r="AK270" s="25"/>
      <c r="AL270" s="37"/>
      <c r="AM270" s="10">
        <v>2</v>
      </c>
      <c r="AN270" s="11"/>
      <c r="AO270" s="61">
        <f t="shared" si="4369"/>
        <v>60</v>
      </c>
      <c r="AP270" s="61">
        <f t="shared" si="4370"/>
        <v>7</v>
      </c>
      <c r="AQ270" s="11">
        <v>26</v>
      </c>
      <c r="AR270" s="12">
        <f t="shared" si="4302"/>
        <v>0.5</v>
      </c>
      <c r="AS270" s="11">
        <v>4</v>
      </c>
      <c r="AT270" s="12">
        <f t="shared" si="4303"/>
        <v>0.13333333333333333</v>
      </c>
      <c r="AU270" s="13"/>
      <c r="AV270" s="13"/>
      <c r="AW270" s="25"/>
      <c r="AX270" s="37"/>
      <c r="AY270" s="10"/>
      <c r="AZ270" s="11"/>
      <c r="BA270" s="61">
        <f t="shared" si="4371"/>
        <v>575</v>
      </c>
      <c r="BB270" s="61">
        <f t="shared" si="4372"/>
        <v>50</v>
      </c>
      <c r="BC270" s="11">
        <v>280</v>
      </c>
      <c r="BD270" s="12">
        <f t="shared" si="4304"/>
        <v>0.52347826086956517</v>
      </c>
      <c r="BE270" s="11">
        <v>21</v>
      </c>
      <c r="BF270" s="12">
        <f t="shared" si="4305"/>
        <v>6.9767441860465115E-2</v>
      </c>
      <c r="BG270" s="13"/>
      <c r="BH270" s="13"/>
      <c r="BI270" s="25"/>
      <c r="BJ270" s="37"/>
      <c r="BK270" s="10">
        <v>1</v>
      </c>
      <c r="BL270" s="11"/>
      <c r="BM270" s="61">
        <f t="shared" si="4373"/>
        <v>577</v>
      </c>
      <c r="BN270" s="61">
        <f t="shared" si="4374"/>
        <v>49</v>
      </c>
      <c r="BO270" s="11">
        <v>266</v>
      </c>
      <c r="BP270" s="12">
        <f t="shared" si="4306"/>
        <v>0.49913344887348354</v>
      </c>
      <c r="BQ270" s="11">
        <v>22</v>
      </c>
      <c r="BR270" s="12">
        <f t="shared" si="4307"/>
        <v>7.6388888888888895E-2</v>
      </c>
      <c r="BS270" s="13"/>
      <c r="BT270" s="13"/>
      <c r="BU270" s="25"/>
      <c r="BV270" s="37"/>
      <c r="BW270" s="10">
        <v>1</v>
      </c>
      <c r="BX270" s="11"/>
      <c r="BY270" s="61">
        <f t="shared" si="4375"/>
        <v>577</v>
      </c>
      <c r="BZ270" s="61">
        <f t="shared" si="4376"/>
        <v>49</v>
      </c>
      <c r="CA270" s="11">
        <v>251</v>
      </c>
      <c r="CB270" s="12">
        <f t="shared" si="4308"/>
        <v>0.48873483535528595</v>
      </c>
      <c r="CC270" s="11">
        <v>31</v>
      </c>
      <c r="CD270" s="12">
        <f t="shared" si="4309"/>
        <v>0.1099290780141844</v>
      </c>
      <c r="CE270" s="13"/>
      <c r="CF270" s="13"/>
      <c r="CG270" s="25"/>
      <c r="CH270" s="37"/>
      <c r="CI270" s="10"/>
      <c r="CJ270" s="11"/>
      <c r="CK270" s="61">
        <f t="shared" si="4377"/>
        <v>548</v>
      </c>
      <c r="CL270" s="61">
        <f t="shared" si="4378"/>
        <v>43</v>
      </c>
      <c r="CM270" s="11">
        <v>268</v>
      </c>
      <c r="CN270" s="12">
        <f t="shared" si="4310"/>
        <v>0.52007299270072993</v>
      </c>
      <c r="CO270" s="11">
        <v>17</v>
      </c>
      <c r="CP270" s="12">
        <f t="shared" si="4311"/>
        <v>5.9649122807017542E-2</v>
      </c>
      <c r="CQ270" s="13"/>
      <c r="CR270" s="13"/>
      <c r="CS270" s="25"/>
      <c r="CT270" s="37"/>
      <c r="CU270" s="10"/>
      <c r="CV270" s="11"/>
      <c r="CW270" s="61">
        <f t="shared" si="4379"/>
        <v>554</v>
      </c>
      <c r="CX270" s="61">
        <f t="shared" si="4380"/>
        <v>44</v>
      </c>
      <c r="CY270" s="11">
        <v>254</v>
      </c>
      <c r="CZ270" s="12">
        <f t="shared" si="4312"/>
        <v>0.49638989169675091</v>
      </c>
      <c r="DA270" s="11">
        <v>21</v>
      </c>
      <c r="DB270" s="12">
        <f t="shared" si="4313"/>
        <v>7.636363636363637E-2</v>
      </c>
      <c r="DC270" s="13"/>
      <c r="DD270" s="13"/>
      <c r="DE270" s="25"/>
      <c r="DF270" s="37"/>
      <c r="DG270" s="10"/>
      <c r="DH270" s="11"/>
      <c r="DI270" s="61">
        <f t="shared" si="4381"/>
        <v>568</v>
      </c>
      <c r="DJ270" s="61">
        <f t="shared" si="4382"/>
        <v>45</v>
      </c>
      <c r="DK270" s="11">
        <v>256</v>
      </c>
      <c r="DL270" s="12">
        <f t="shared" si="4314"/>
        <v>0.47359154929577463</v>
      </c>
      <c r="DM270" s="11">
        <v>13</v>
      </c>
      <c r="DN270" s="12">
        <f t="shared" si="4315"/>
        <v>4.8327137546468404E-2</v>
      </c>
      <c r="DO270" s="13"/>
      <c r="DP270" s="13"/>
      <c r="DQ270" s="25"/>
      <c r="DR270" s="37"/>
      <c r="DS270" s="10"/>
      <c r="DT270" s="11"/>
      <c r="DU270" s="61">
        <f t="shared" si="4383"/>
        <v>115</v>
      </c>
      <c r="DV270" s="61">
        <f t="shared" si="4384"/>
        <v>11</v>
      </c>
      <c r="DW270" s="11">
        <v>34</v>
      </c>
      <c r="DX270" s="12">
        <f t="shared" si="4316"/>
        <v>0.38260869565217392</v>
      </c>
      <c r="DY270" s="11">
        <v>10</v>
      </c>
      <c r="DZ270" s="12">
        <f t="shared" si="4317"/>
        <v>0.22727272727272727</v>
      </c>
      <c r="EA270" s="13"/>
      <c r="EB270" s="13"/>
      <c r="EC270" s="25"/>
      <c r="ED270" s="37"/>
      <c r="EE270" s="10"/>
      <c r="EF270" s="11"/>
      <c r="EG270" s="61">
        <f t="shared" si="4385"/>
        <v>578</v>
      </c>
      <c r="EH270" s="61">
        <f t="shared" si="4386"/>
        <v>45</v>
      </c>
      <c r="EI270" s="11">
        <v>241</v>
      </c>
      <c r="EJ270" s="12">
        <f t="shared" si="4318"/>
        <v>0.45847750865051901</v>
      </c>
      <c r="EK270" s="11">
        <v>24</v>
      </c>
      <c r="EL270" s="12">
        <f t="shared" si="4319"/>
        <v>9.056603773584905E-2</v>
      </c>
      <c r="EM270" s="13"/>
      <c r="EN270" s="13"/>
      <c r="EO270" s="25"/>
      <c r="EP270" s="37"/>
      <c r="EQ270" s="10"/>
      <c r="ER270" s="11"/>
      <c r="ES270" s="61">
        <f t="shared" si="4387"/>
        <v>565</v>
      </c>
      <c r="ET270" s="61">
        <f t="shared" si="4388"/>
        <v>44</v>
      </c>
      <c r="EU270" s="11">
        <v>239</v>
      </c>
      <c r="EV270" s="12">
        <f t="shared" si="4320"/>
        <v>0.44601769911504424</v>
      </c>
      <c r="EW270" s="11">
        <v>13</v>
      </c>
      <c r="EX270" s="12">
        <f t="shared" si="4321"/>
        <v>5.1587301587301584E-2</v>
      </c>
      <c r="EY270" s="13"/>
      <c r="EZ270" s="13"/>
      <c r="FA270" s="25"/>
      <c r="FB270" s="37"/>
      <c r="FC270" s="10"/>
      <c r="FD270" s="11"/>
      <c r="FE270" s="61">
        <f t="shared" si="4389"/>
        <v>551</v>
      </c>
      <c r="FF270" s="61">
        <f t="shared" si="4390"/>
        <v>44</v>
      </c>
      <c r="FG270" s="11">
        <v>248</v>
      </c>
      <c r="FH270" s="12">
        <f t="shared" si="4322"/>
        <v>0.48275862068965519</v>
      </c>
      <c r="FI270" s="11">
        <v>18</v>
      </c>
      <c r="FJ270" s="12">
        <f t="shared" si="4323"/>
        <v>6.7669172932330823E-2</v>
      </c>
      <c r="FK270" s="13"/>
      <c r="FL270" s="13"/>
      <c r="FM270" s="25"/>
      <c r="FN270" s="37"/>
      <c r="FO270" s="10"/>
      <c r="FP270" s="11"/>
      <c r="FQ270" s="61">
        <f t="shared" si="4391"/>
        <v>561</v>
      </c>
      <c r="FR270" s="61">
        <f t="shared" si="4392"/>
        <v>48</v>
      </c>
      <c r="FS270" s="11">
        <v>246</v>
      </c>
      <c r="FT270" s="12">
        <f t="shared" si="4324"/>
        <v>0.48841354723707664</v>
      </c>
      <c r="FU270" s="11">
        <v>28</v>
      </c>
      <c r="FV270" s="12">
        <f t="shared" si="4325"/>
        <v>0.10218978102189781</v>
      </c>
      <c r="FW270" s="13"/>
      <c r="FX270" s="13"/>
      <c r="FY270" s="25"/>
      <c r="FZ270" s="37"/>
      <c r="GA270" s="10"/>
      <c r="GB270" s="11"/>
      <c r="GC270" s="61">
        <f t="shared" si="4393"/>
        <v>568</v>
      </c>
      <c r="GD270" s="61">
        <f t="shared" si="4394"/>
        <v>48</v>
      </c>
      <c r="GE270" s="11">
        <v>251</v>
      </c>
      <c r="GF270" s="12">
        <f t="shared" si="4326"/>
        <v>0.47007042253521125</v>
      </c>
      <c r="GG270" s="11">
        <v>16</v>
      </c>
      <c r="GH270" s="12">
        <f t="shared" si="4327"/>
        <v>5.9925093632958802E-2</v>
      </c>
      <c r="GI270" s="13"/>
      <c r="GJ270" s="13"/>
      <c r="GK270" s="25"/>
      <c r="GL270" s="37"/>
      <c r="GM270" s="10"/>
      <c r="GN270" s="11"/>
      <c r="GO270" s="61">
        <f t="shared" si="4395"/>
        <v>584</v>
      </c>
      <c r="GP270" s="61">
        <f t="shared" si="4396"/>
        <v>49</v>
      </c>
      <c r="GQ270" s="11">
        <v>266</v>
      </c>
      <c r="GR270" s="12">
        <f t="shared" si="4328"/>
        <v>0.48801369863013699</v>
      </c>
      <c r="GS270" s="11">
        <v>19</v>
      </c>
      <c r="GT270" s="12">
        <f t="shared" si="4329"/>
        <v>6.6666666666666666E-2</v>
      </c>
      <c r="GU270" s="13"/>
      <c r="GV270" s="13"/>
      <c r="GW270" s="25"/>
      <c r="GX270" s="37"/>
      <c r="GY270" s="10">
        <v>1</v>
      </c>
      <c r="GZ270" s="11"/>
      <c r="HA270" s="61">
        <f t="shared" si="4397"/>
        <v>76</v>
      </c>
      <c r="HB270" s="61">
        <f t="shared" si="4398"/>
        <v>8</v>
      </c>
      <c r="HC270" s="11">
        <v>27</v>
      </c>
      <c r="HD270" s="12">
        <f t="shared" si="4330"/>
        <v>0.5</v>
      </c>
      <c r="HE270" s="11">
        <v>11</v>
      </c>
      <c r="HF270" s="12">
        <f t="shared" si="4331"/>
        <v>0.28947368421052633</v>
      </c>
      <c r="HG270" s="13"/>
      <c r="HH270" s="13"/>
      <c r="HI270" s="25"/>
      <c r="HJ270" s="37"/>
      <c r="HK270" s="10"/>
      <c r="HL270" s="11"/>
      <c r="HM270" s="61">
        <f t="shared" si="4399"/>
        <v>588</v>
      </c>
      <c r="HN270" s="61">
        <f t="shared" si="4400"/>
        <v>50</v>
      </c>
      <c r="HO270" s="11">
        <v>289</v>
      </c>
      <c r="HP270" s="12">
        <f t="shared" si="4332"/>
        <v>0.52040816326530615</v>
      </c>
      <c r="HQ270" s="11">
        <v>17</v>
      </c>
      <c r="HR270" s="12">
        <f t="shared" si="4333"/>
        <v>5.5555555555555552E-2</v>
      </c>
      <c r="HS270" s="13"/>
      <c r="HT270" s="13"/>
      <c r="HU270" s="25"/>
      <c r="HV270" s="37"/>
      <c r="HW270" s="10"/>
      <c r="HX270" s="11"/>
      <c r="HY270" s="61">
        <f t="shared" si="4401"/>
        <v>584</v>
      </c>
      <c r="HZ270" s="61">
        <f t="shared" si="4402"/>
        <v>49</v>
      </c>
      <c r="IA270" s="11">
        <v>260</v>
      </c>
      <c r="IB270" s="12">
        <f t="shared" si="4334"/>
        <v>0.49315068493150682</v>
      </c>
      <c r="IC270" s="11">
        <v>28</v>
      </c>
      <c r="ID270" s="12">
        <f t="shared" si="4335"/>
        <v>9.7222222222222224E-2</v>
      </c>
      <c r="IE270" s="13"/>
      <c r="IF270" s="13"/>
      <c r="IG270" s="25"/>
      <c r="IH270" s="37"/>
      <c r="II270" s="10"/>
      <c r="IJ270" s="11"/>
      <c r="IK270" s="61">
        <f t="shared" si="4403"/>
        <v>582</v>
      </c>
      <c r="IL270" s="61">
        <f t="shared" si="4404"/>
        <v>48</v>
      </c>
      <c r="IM270" s="11">
        <v>267</v>
      </c>
      <c r="IN270" s="12">
        <f t="shared" si="4336"/>
        <v>0.4845360824742268</v>
      </c>
      <c r="IO270" s="11">
        <v>15</v>
      </c>
      <c r="IP270" s="12">
        <f t="shared" si="4337"/>
        <v>5.3191489361702128E-2</v>
      </c>
      <c r="IQ270" s="13"/>
      <c r="IR270" s="13"/>
      <c r="IS270" s="25"/>
      <c r="IT270" s="37"/>
      <c r="IU270" s="10"/>
      <c r="IV270" s="11"/>
      <c r="IW270" s="61">
        <f t="shared" si="4405"/>
        <v>0</v>
      </c>
      <c r="IX270" s="61">
        <f t="shared" si="4406"/>
        <v>0</v>
      </c>
      <c r="IY270" s="11"/>
      <c r="IZ270" s="12" t="e">
        <f t="shared" si="4338"/>
        <v>#DIV/0!</v>
      </c>
      <c r="JA270" s="11"/>
      <c r="JB270" s="12" t="e">
        <f t="shared" si="4339"/>
        <v>#DIV/0!</v>
      </c>
      <c r="JC270" s="13"/>
      <c r="JD270" s="13"/>
      <c r="JE270" s="25"/>
      <c r="JF270" s="37"/>
      <c r="JG270" s="10">
        <f t="shared" si="4340"/>
        <v>6</v>
      </c>
      <c r="JH270" s="14">
        <f t="shared" si="4341"/>
        <v>0</v>
      </c>
      <c r="JI270" s="373">
        <f t="shared" si="4342"/>
        <v>10534</v>
      </c>
      <c r="JJ270" s="11">
        <f t="shared" si="3981"/>
        <v>880</v>
      </c>
      <c r="JK270" s="11">
        <f t="shared" si="4343"/>
        <v>5219</v>
      </c>
      <c r="JL270" s="79">
        <f t="shared" si="4344"/>
        <v>0.49544332637174865</v>
      </c>
      <c r="JM270" s="15">
        <f t="shared" si="4345"/>
        <v>414</v>
      </c>
      <c r="JN270" s="12">
        <f t="shared" si="4346"/>
        <v>7.9325541291435139E-2</v>
      </c>
      <c r="JO270" s="16">
        <v>68.3</v>
      </c>
      <c r="JP270" s="17">
        <v>4955</v>
      </c>
      <c r="JQ270" s="16">
        <f t="shared" ref="JQ270:JQ333" si="4416">+JP270/JK270*100</f>
        <v>94.941559685763551</v>
      </c>
      <c r="JR270" s="16">
        <v>246</v>
      </c>
      <c r="JS270" s="369">
        <f t="shared" si="4289"/>
        <v>0.59420289855072461</v>
      </c>
      <c r="JT270" s="23"/>
      <c r="JU270" s="399"/>
      <c r="JV270" s="404">
        <f t="shared" si="4348"/>
        <v>0.51907744874715267</v>
      </c>
      <c r="JW270" s="401">
        <f t="shared" si="4349"/>
        <v>0.47599885024432309</v>
      </c>
      <c r="JX270" s="406">
        <f t="shared" si="4350"/>
        <v>0.49110922946655378</v>
      </c>
      <c r="JY270" s="743"/>
      <c r="JZ270" s="690"/>
      <c r="KA270" s="746"/>
      <c r="KB270" s="718">
        <f t="shared" ref="KB270" si="4417">SUM(E263,Q263,AC263,AO263,BA263,BM263,BY263)</f>
        <v>3524</v>
      </c>
      <c r="KC270" s="714"/>
      <c r="KD270" s="714">
        <f t="shared" ref="KD270" si="4418">SUM(CK263,CW263,DI263,DU263,EG263,ES263,FE263)</f>
        <v>3489</v>
      </c>
      <c r="KE270" s="714"/>
      <c r="KF270" s="714">
        <f t="shared" ref="KF270" si="4419">SUM(FQ263,GC263,GO263,HA263,HM263,HY263,IK263)</f>
        <v>3553</v>
      </c>
      <c r="KG270" s="759"/>
      <c r="KH270" s="761" t="s">
        <v>65</v>
      </c>
      <c r="KI270" s="67">
        <f t="shared" si="4357"/>
        <v>5</v>
      </c>
      <c r="KJ270" s="430">
        <f t="shared" ref="KJ270" si="4420">KI270/KB270</f>
        <v>1.4188422247446084E-3</v>
      </c>
      <c r="KK270" s="67">
        <f t="shared" si="4359"/>
        <v>0</v>
      </c>
      <c r="KL270" s="425">
        <f t="shared" ref="KL270" si="4421">KK270/KD270</f>
        <v>0</v>
      </c>
      <c r="KM270" s="67">
        <f t="shared" si="4361"/>
        <v>1</v>
      </c>
      <c r="KN270" s="425">
        <f>KM270/KF270</f>
        <v>2.8145229383619476E-4</v>
      </c>
    </row>
    <row r="271" spans="1:300" ht="19.5" thickBot="1" x14ac:dyDescent="0.3">
      <c r="A271" s="734"/>
      <c r="B271" s="83">
        <f t="shared" si="4362"/>
        <v>45804</v>
      </c>
      <c r="C271" s="10"/>
      <c r="D271" s="11"/>
      <c r="E271" s="61">
        <f t="shared" si="4363"/>
        <v>576</v>
      </c>
      <c r="F271" s="61">
        <f t="shared" si="4364"/>
        <v>49</v>
      </c>
      <c r="G271" s="11">
        <v>261</v>
      </c>
      <c r="H271" s="12">
        <f t="shared" si="4296"/>
        <v>0.48958333333333331</v>
      </c>
      <c r="I271" s="11">
        <v>21</v>
      </c>
      <c r="J271" s="12">
        <f t="shared" si="4297"/>
        <v>7.4468085106382975E-2</v>
      </c>
      <c r="K271" s="13"/>
      <c r="L271" s="11"/>
      <c r="M271" s="25"/>
      <c r="N271" s="37"/>
      <c r="O271" s="10"/>
      <c r="P271" s="11"/>
      <c r="Q271" s="61">
        <f t="shared" si="4365"/>
        <v>575</v>
      </c>
      <c r="R271" s="61">
        <f t="shared" si="4366"/>
        <v>50</v>
      </c>
      <c r="S271" s="11">
        <v>254</v>
      </c>
      <c r="T271" s="12">
        <f t="shared" si="4298"/>
        <v>0.48173913043478261</v>
      </c>
      <c r="U271" s="11">
        <v>23</v>
      </c>
      <c r="V271" s="12">
        <f t="shared" si="4299"/>
        <v>8.3032490974729242E-2</v>
      </c>
      <c r="W271" s="13"/>
      <c r="X271" s="11"/>
      <c r="Y271" s="25"/>
      <c r="Z271" s="37"/>
      <c r="AA271" s="10">
        <v>1</v>
      </c>
      <c r="AB271" s="11"/>
      <c r="AC271" s="61">
        <f t="shared" si="4367"/>
        <v>571</v>
      </c>
      <c r="AD271" s="61">
        <f t="shared" si="4368"/>
        <v>50</v>
      </c>
      <c r="AE271" s="11">
        <v>251</v>
      </c>
      <c r="AF271" s="12">
        <f t="shared" si="4300"/>
        <v>0.46935201401050786</v>
      </c>
      <c r="AG271" s="11">
        <v>17</v>
      </c>
      <c r="AH271" s="12">
        <f t="shared" si="4301"/>
        <v>6.3432835820895525E-2</v>
      </c>
      <c r="AI271" s="13"/>
      <c r="AJ271" s="11"/>
      <c r="AK271" s="25"/>
      <c r="AL271" s="37"/>
      <c r="AM271" s="10">
        <v>1</v>
      </c>
      <c r="AN271" s="11"/>
      <c r="AO271" s="61">
        <f t="shared" si="4369"/>
        <v>59</v>
      </c>
      <c r="AP271" s="61">
        <f t="shared" si="4370"/>
        <v>7</v>
      </c>
      <c r="AQ271" s="11">
        <v>21</v>
      </c>
      <c r="AR271" s="12">
        <f t="shared" si="4302"/>
        <v>0.44067796610169491</v>
      </c>
      <c r="AS271" s="11">
        <v>5</v>
      </c>
      <c r="AT271" s="12">
        <f t="shared" si="4303"/>
        <v>0.19230769230769232</v>
      </c>
      <c r="AU271" s="13"/>
      <c r="AV271" s="11"/>
      <c r="AW271" s="25"/>
      <c r="AX271" s="37"/>
      <c r="AY271" s="10"/>
      <c r="AZ271" s="11"/>
      <c r="BA271" s="61">
        <f t="shared" si="4371"/>
        <v>575</v>
      </c>
      <c r="BB271" s="61">
        <f t="shared" si="4372"/>
        <v>50</v>
      </c>
      <c r="BC271" s="11">
        <v>246</v>
      </c>
      <c r="BD271" s="12">
        <f t="shared" si="4304"/>
        <v>0.47130434782608693</v>
      </c>
      <c r="BE271" s="11">
        <v>25</v>
      </c>
      <c r="BF271" s="12">
        <f t="shared" si="4305"/>
        <v>9.2250922509225092E-2</v>
      </c>
      <c r="BG271" s="13"/>
      <c r="BH271" s="11"/>
      <c r="BI271" s="25"/>
      <c r="BJ271" s="37"/>
      <c r="BK271" s="10"/>
      <c r="BL271" s="11"/>
      <c r="BM271" s="61">
        <f t="shared" si="4373"/>
        <v>577</v>
      </c>
      <c r="BN271" s="61">
        <f t="shared" si="4374"/>
        <v>49</v>
      </c>
      <c r="BO271" s="11">
        <v>244</v>
      </c>
      <c r="BP271" s="12">
        <f t="shared" si="4306"/>
        <v>0.47487001733102252</v>
      </c>
      <c r="BQ271" s="11">
        <v>30</v>
      </c>
      <c r="BR271" s="12">
        <f t="shared" si="4307"/>
        <v>0.10948905109489052</v>
      </c>
      <c r="BS271" s="13"/>
      <c r="BT271" s="11"/>
      <c r="BU271" s="25"/>
      <c r="BV271" s="37"/>
      <c r="BW271" s="10"/>
      <c r="BX271" s="11"/>
      <c r="BY271" s="61">
        <f t="shared" si="4375"/>
        <v>577</v>
      </c>
      <c r="BZ271" s="61">
        <f t="shared" si="4376"/>
        <v>49</v>
      </c>
      <c r="CA271" s="11">
        <v>216</v>
      </c>
      <c r="CB271" s="12">
        <f t="shared" si="4308"/>
        <v>0.42461005199306762</v>
      </c>
      <c r="CC271" s="11">
        <v>29</v>
      </c>
      <c r="CD271" s="12">
        <f t="shared" si="4309"/>
        <v>0.11836734693877551</v>
      </c>
      <c r="CE271" s="13"/>
      <c r="CF271" s="11"/>
      <c r="CG271" s="25"/>
      <c r="CH271" s="37"/>
      <c r="CI271" s="10"/>
      <c r="CJ271" s="11"/>
      <c r="CK271" s="61">
        <f t="shared" si="4377"/>
        <v>548</v>
      </c>
      <c r="CL271" s="61">
        <f t="shared" si="4378"/>
        <v>43</v>
      </c>
      <c r="CM271" s="11">
        <v>213</v>
      </c>
      <c r="CN271" s="12">
        <f t="shared" si="4310"/>
        <v>0.42335766423357662</v>
      </c>
      <c r="CO271" s="11">
        <v>19</v>
      </c>
      <c r="CP271" s="12">
        <f t="shared" si="4311"/>
        <v>8.1896551724137928E-2</v>
      </c>
      <c r="CQ271" s="13"/>
      <c r="CR271" s="11"/>
      <c r="CS271" s="25"/>
      <c r="CT271" s="37"/>
      <c r="CU271" s="10"/>
      <c r="CV271" s="11"/>
      <c r="CW271" s="61">
        <f t="shared" si="4379"/>
        <v>554</v>
      </c>
      <c r="CX271" s="61">
        <f t="shared" si="4380"/>
        <v>44</v>
      </c>
      <c r="CY271" s="11">
        <v>244</v>
      </c>
      <c r="CZ271" s="12">
        <f t="shared" si="4312"/>
        <v>0.48375451263537905</v>
      </c>
      <c r="DA271" s="11">
        <v>24</v>
      </c>
      <c r="DB271" s="12">
        <f t="shared" si="4313"/>
        <v>8.9552238805970144E-2</v>
      </c>
      <c r="DC271" s="13"/>
      <c r="DD271" s="11"/>
      <c r="DE271" s="25"/>
      <c r="DF271" s="37"/>
      <c r="DG271" s="10">
        <v>1</v>
      </c>
      <c r="DH271" s="11"/>
      <c r="DI271" s="61">
        <f t="shared" si="4381"/>
        <v>567</v>
      </c>
      <c r="DJ271" s="61">
        <f t="shared" si="4382"/>
        <v>45</v>
      </c>
      <c r="DK271" s="11">
        <v>233</v>
      </c>
      <c r="DL271" s="12">
        <f t="shared" si="4314"/>
        <v>0.4585537918871252</v>
      </c>
      <c r="DM271" s="11">
        <v>27</v>
      </c>
      <c r="DN271" s="12">
        <f t="shared" si="4315"/>
        <v>0.10384615384615385</v>
      </c>
      <c r="DO271" s="13"/>
      <c r="DP271" s="11"/>
      <c r="DQ271" s="25"/>
      <c r="DR271" s="37"/>
      <c r="DS271" s="10">
        <v>1</v>
      </c>
      <c r="DT271" s="11"/>
      <c r="DU271" s="61">
        <f t="shared" si="4383"/>
        <v>114</v>
      </c>
      <c r="DV271" s="61">
        <f t="shared" si="4384"/>
        <v>11</v>
      </c>
      <c r="DW271" s="11">
        <v>38</v>
      </c>
      <c r="DX271" s="12">
        <f t="shared" si="4316"/>
        <v>0.35964912280701755</v>
      </c>
      <c r="DY271" s="11">
        <v>3</v>
      </c>
      <c r="DZ271" s="12">
        <f t="shared" si="4317"/>
        <v>7.3170731707317069E-2</v>
      </c>
      <c r="EA271" s="13"/>
      <c r="EB271" s="11"/>
      <c r="EC271" s="25"/>
      <c r="ED271" s="37"/>
      <c r="EE271" s="10">
        <v>1</v>
      </c>
      <c r="EF271" s="11"/>
      <c r="EG271" s="61">
        <f t="shared" si="4385"/>
        <v>577</v>
      </c>
      <c r="EH271" s="61">
        <f t="shared" si="4386"/>
        <v>45</v>
      </c>
      <c r="EI271" s="11">
        <v>225</v>
      </c>
      <c r="EJ271" s="12">
        <f t="shared" si="4318"/>
        <v>0.4506065857885615</v>
      </c>
      <c r="EK271" s="11">
        <v>35</v>
      </c>
      <c r="EL271" s="12">
        <f t="shared" si="4319"/>
        <v>0.13461538461538461</v>
      </c>
      <c r="EM271" s="13"/>
      <c r="EN271" s="11"/>
      <c r="EO271" s="25"/>
      <c r="EP271" s="37"/>
      <c r="EQ271" s="10"/>
      <c r="ER271" s="11"/>
      <c r="ES271" s="61">
        <f t="shared" si="4387"/>
        <v>565</v>
      </c>
      <c r="ET271" s="61">
        <f t="shared" si="4388"/>
        <v>44</v>
      </c>
      <c r="EU271" s="11">
        <v>252</v>
      </c>
      <c r="EV271" s="12">
        <f t="shared" si="4320"/>
        <v>0.47079646017699117</v>
      </c>
      <c r="EW271" s="11">
        <v>14</v>
      </c>
      <c r="EX271" s="12">
        <f t="shared" si="4321"/>
        <v>5.2631578947368418E-2</v>
      </c>
      <c r="EY271" s="13"/>
      <c r="EZ271" s="11"/>
      <c r="FA271" s="25"/>
      <c r="FB271" s="37"/>
      <c r="FC271" s="10"/>
      <c r="FD271" s="11"/>
      <c r="FE271" s="61">
        <f t="shared" si="4389"/>
        <v>551</v>
      </c>
      <c r="FF271" s="61">
        <f t="shared" si="4390"/>
        <v>44</v>
      </c>
      <c r="FG271" s="11">
        <v>228</v>
      </c>
      <c r="FH271" s="12">
        <f t="shared" si="4322"/>
        <v>0.44646098003629764</v>
      </c>
      <c r="FI271" s="11">
        <v>18</v>
      </c>
      <c r="FJ271" s="12">
        <f t="shared" si="4323"/>
        <v>7.3170731707317069E-2</v>
      </c>
      <c r="FK271" s="13"/>
      <c r="FL271" s="11"/>
      <c r="FM271" s="25"/>
      <c r="FN271" s="37"/>
      <c r="FO271" s="10"/>
      <c r="FP271" s="11"/>
      <c r="FQ271" s="61">
        <f t="shared" si="4391"/>
        <v>561</v>
      </c>
      <c r="FR271" s="61">
        <f t="shared" si="4392"/>
        <v>48</v>
      </c>
      <c r="FS271" s="11">
        <v>238</v>
      </c>
      <c r="FT271" s="12">
        <f t="shared" si="4324"/>
        <v>0.47415329768270947</v>
      </c>
      <c r="FU271" s="11">
        <v>28</v>
      </c>
      <c r="FV271" s="12">
        <f t="shared" si="4325"/>
        <v>0.10526315789473684</v>
      </c>
      <c r="FW271" s="13"/>
      <c r="FX271" s="11"/>
      <c r="FY271" s="25"/>
      <c r="FZ271" s="37"/>
      <c r="GA271" s="10">
        <v>1</v>
      </c>
      <c r="GB271" s="11"/>
      <c r="GC271" s="61">
        <f t="shared" si="4393"/>
        <v>567</v>
      </c>
      <c r="GD271" s="61">
        <f t="shared" si="4394"/>
        <v>48</v>
      </c>
      <c r="GE271" s="11">
        <v>229</v>
      </c>
      <c r="GF271" s="12">
        <f t="shared" si="4326"/>
        <v>0.44268077601410932</v>
      </c>
      <c r="GG271" s="11">
        <v>22</v>
      </c>
      <c r="GH271" s="12">
        <f t="shared" si="4327"/>
        <v>8.7649402390438252E-2</v>
      </c>
      <c r="GI271" s="13"/>
      <c r="GJ271" s="11"/>
      <c r="GK271" s="25"/>
      <c r="GL271" s="37"/>
      <c r="GM271" s="10"/>
      <c r="GN271" s="11"/>
      <c r="GO271" s="61">
        <f t="shared" si="4395"/>
        <v>584</v>
      </c>
      <c r="GP271" s="61">
        <f t="shared" si="4396"/>
        <v>49</v>
      </c>
      <c r="GQ271" s="11">
        <v>240</v>
      </c>
      <c r="GR271" s="12">
        <f t="shared" si="4328"/>
        <v>0.45547945205479451</v>
      </c>
      <c r="GS271" s="11">
        <v>26</v>
      </c>
      <c r="GT271" s="12">
        <f t="shared" si="4329"/>
        <v>9.7744360902255634E-2</v>
      </c>
      <c r="GU271" s="13"/>
      <c r="GV271" s="11"/>
      <c r="GW271" s="25"/>
      <c r="GX271" s="37"/>
      <c r="GY271" s="10"/>
      <c r="GZ271" s="11"/>
      <c r="HA271" s="61">
        <f t="shared" si="4397"/>
        <v>76</v>
      </c>
      <c r="HB271" s="61">
        <f t="shared" si="4398"/>
        <v>8</v>
      </c>
      <c r="HC271" s="11">
        <v>25</v>
      </c>
      <c r="HD271" s="12">
        <f t="shared" si="4330"/>
        <v>0.52631578947368418</v>
      </c>
      <c r="HE271" s="11">
        <v>15</v>
      </c>
      <c r="HF271" s="12">
        <f t="shared" si="4331"/>
        <v>0.375</v>
      </c>
      <c r="HG271" s="13"/>
      <c r="HH271" s="11"/>
      <c r="HI271" s="25"/>
      <c r="HJ271" s="37"/>
      <c r="HK271" s="10"/>
      <c r="HL271" s="11"/>
      <c r="HM271" s="61">
        <f t="shared" si="4399"/>
        <v>588</v>
      </c>
      <c r="HN271" s="61">
        <f t="shared" si="4400"/>
        <v>50</v>
      </c>
      <c r="HO271" s="11">
        <v>264</v>
      </c>
      <c r="HP271" s="12">
        <f t="shared" si="4332"/>
        <v>0.47789115646258501</v>
      </c>
      <c r="HQ271" s="11">
        <v>17</v>
      </c>
      <c r="HR271" s="12">
        <f t="shared" si="4333"/>
        <v>6.0498220640569395E-2</v>
      </c>
      <c r="HS271" s="13"/>
      <c r="HT271" s="11"/>
      <c r="HU271" s="25"/>
      <c r="HV271" s="37"/>
      <c r="HW271" s="10">
        <v>1</v>
      </c>
      <c r="HX271" s="11"/>
      <c r="HY271" s="61">
        <f t="shared" si="4401"/>
        <v>583</v>
      </c>
      <c r="HZ271" s="61">
        <f t="shared" si="4402"/>
        <v>49</v>
      </c>
      <c r="IA271" s="11">
        <v>253</v>
      </c>
      <c r="IB271" s="12">
        <f t="shared" si="4334"/>
        <v>0.47684391080617494</v>
      </c>
      <c r="IC271" s="11">
        <v>25</v>
      </c>
      <c r="ID271" s="12">
        <f t="shared" si="4335"/>
        <v>8.9928057553956831E-2</v>
      </c>
      <c r="IE271" s="13"/>
      <c r="IF271" s="11"/>
      <c r="IG271" s="25"/>
      <c r="IH271" s="37"/>
      <c r="II271" s="10"/>
      <c r="IJ271" s="11"/>
      <c r="IK271" s="61">
        <f t="shared" si="4403"/>
        <v>582</v>
      </c>
      <c r="IL271" s="61">
        <f t="shared" si="4404"/>
        <v>48</v>
      </c>
      <c r="IM271" s="11">
        <v>245</v>
      </c>
      <c r="IN271" s="12">
        <f t="shared" si="4336"/>
        <v>0.47422680412371132</v>
      </c>
      <c r="IO271" s="11">
        <v>31</v>
      </c>
      <c r="IP271" s="12">
        <f t="shared" si="4337"/>
        <v>0.11231884057971014</v>
      </c>
      <c r="IQ271" s="13"/>
      <c r="IR271" s="11"/>
      <c r="IS271" s="25"/>
      <c r="IT271" s="37"/>
      <c r="IU271" s="10"/>
      <c r="IV271" s="11"/>
      <c r="IW271" s="61">
        <f t="shared" si="4405"/>
        <v>0</v>
      </c>
      <c r="IX271" s="61">
        <f t="shared" si="4406"/>
        <v>0</v>
      </c>
      <c r="IY271" s="11"/>
      <c r="IZ271" s="12" t="e">
        <f t="shared" si="4338"/>
        <v>#DIV/0!</v>
      </c>
      <c r="JA271" s="11"/>
      <c r="JB271" s="12" t="e">
        <f t="shared" si="4339"/>
        <v>#DIV/0!</v>
      </c>
      <c r="JC271" s="13"/>
      <c r="JD271" s="11"/>
      <c r="JE271" s="25"/>
      <c r="JF271" s="37"/>
      <c r="JG271" s="10">
        <f t="shared" si="4340"/>
        <v>7</v>
      </c>
      <c r="JH271" s="14">
        <f t="shared" si="4341"/>
        <v>0</v>
      </c>
      <c r="JI271" s="373">
        <f t="shared" si="4342"/>
        <v>10527</v>
      </c>
      <c r="JJ271" s="11">
        <f t="shared" si="3981"/>
        <v>880</v>
      </c>
      <c r="JK271" s="11">
        <f t="shared" si="4343"/>
        <v>4874</v>
      </c>
      <c r="JL271" s="79">
        <f t="shared" si="4344"/>
        <v>0.46299990500617461</v>
      </c>
      <c r="JM271" s="15">
        <f t="shared" si="4345"/>
        <v>454</v>
      </c>
      <c r="JN271" s="12">
        <f t="shared" si="4346"/>
        <v>9.3147312269183422E-2</v>
      </c>
      <c r="JO271" s="16">
        <v>67.099999999999994</v>
      </c>
      <c r="JP271" s="17">
        <v>4560</v>
      </c>
      <c r="JQ271" s="16">
        <f t="shared" si="4416"/>
        <v>93.557652851867047</v>
      </c>
      <c r="JR271" s="16">
        <v>265</v>
      </c>
      <c r="JS271" s="369">
        <f t="shared" si="4289"/>
        <v>0.58370044052863435</v>
      </c>
      <c r="JT271" s="23"/>
      <c r="JU271" s="399"/>
      <c r="JV271" s="404">
        <f t="shared" si="4348"/>
        <v>0.46809116809116808</v>
      </c>
      <c r="JW271" s="401">
        <f t="shared" si="4349"/>
        <v>0.45253164556962028</v>
      </c>
      <c r="JX271" s="406">
        <f t="shared" si="4350"/>
        <v>0.46822931375317706</v>
      </c>
      <c r="JY271" s="743"/>
      <c r="JZ271" s="690"/>
      <c r="KA271" s="746"/>
      <c r="KB271" s="719"/>
      <c r="KC271" s="716"/>
      <c r="KD271" s="716"/>
      <c r="KE271" s="716"/>
      <c r="KF271" s="716"/>
      <c r="KG271" s="760"/>
      <c r="KH271" s="758"/>
      <c r="KI271" s="67">
        <f t="shared" si="4357"/>
        <v>2</v>
      </c>
      <c r="KJ271" s="430">
        <f t="shared" ref="KJ271" si="4422">KI271/KB270</f>
        <v>5.6753688989784334E-4</v>
      </c>
      <c r="KK271" s="67">
        <f t="shared" si="4359"/>
        <v>3</v>
      </c>
      <c r="KL271" s="425">
        <f t="shared" ref="KL271" si="4423">KK271/KD270</f>
        <v>8.598452278589854E-4</v>
      </c>
      <c r="KM271" s="67">
        <f t="shared" si="4361"/>
        <v>2</v>
      </c>
      <c r="KN271" s="425">
        <f>KM271/KF270</f>
        <v>5.6290458767238951E-4</v>
      </c>
    </row>
    <row r="272" spans="1:300" ht="20.25" thickTop="1" thickBot="1" x14ac:dyDescent="0.3">
      <c r="A272" s="734"/>
      <c r="B272" s="83">
        <f t="shared" si="4362"/>
        <v>45805</v>
      </c>
      <c r="C272" s="10"/>
      <c r="D272" s="11"/>
      <c r="E272" s="61">
        <f t="shared" si="4363"/>
        <v>576</v>
      </c>
      <c r="F272" s="61">
        <f t="shared" si="4364"/>
        <v>49</v>
      </c>
      <c r="G272" s="11">
        <v>230</v>
      </c>
      <c r="H272" s="12">
        <f t="shared" si="4296"/>
        <v>0.44270833333333331</v>
      </c>
      <c r="I272" s="11">
        <v>25</v>
      </c>
      <c r="J272" s="12">
        <f t="shared" si="4297"/>
        <v>9.8039215686274508E-2</v>
      </c>
      <c r="K272" s="13"/>
      <c r="L272" s="11"/>
      <c r="M272" s="38"/>
      <c r="N272" s="39"/>
      <c r="O272" s="10"/>
      <c r="P272" s="11"/>
      <c r="Q272" s="61">
        <f t="shared" si="4365"/>
        <v>575</v>
      </c>
      <c r="R272" s="61">
        <f t="shared" si="4366"/>
        <v>50</v>
      </c>
      <c r="S272" s="11">
        <v>278</v>
      </c>
      <c r="T272" s="12">
        <f t="shared" si="4298"/>
        <v>0.51826086956521744</v>
      </c>
      <c r="U272" s="11">
        <v>20</v>
      </c>
      <c r="V272" s="12">
        <f t="shared" si="4299"/>
        <v>6.7114093959731544E-2</v>
      </c>
      <c r="W272" s="13"/>
      <c r="X272" s="11"/>
      <c r="Y272" s="38"/>
      <c r="Z272" s="39"/>
      <c r="AA272" s="10">
        <v>1</v>
      </c>
      <c r="AB272" s="11"/>
      <c r="AC272" s="61">
        <f t="shared" si="4367"/>
        <v>570</v>
      </c>
      <c r="AD272" s="61">
        <f t="shared" si="4368"/>
        <v>50</v>
      </c>
      <c r="AE272" s="11">
        <v>280</v>
      </c>
      <c r="AF272" s="12">
        <f t="shared" si="4300"/>
        <v>0.5368421052631579</v>
      </c>
      <c r="AG272" s="11">
        <v>26</v>
      </c>
      <c r="AH272" s="12">
        <f t="shared" si="4301"/>
        <v>8.4967320261437912E-2</v>
      </c>
      <c r="AI272" s="13"/>
      <c r="AJ272" s="11"/>
      <c r="AK272" s="38"/>
      <c r="AL272" s="39"/>
      <c r="AM272" s="10"/>
      <c r="AN272" s="11">
        <v>1</v>
      </c>
      <c r="AO272" s="61">
        <f t="shared" si="4369"/>
        <v>59</v>
      </c>
      <c r="AP272" s="61">
        <f t="shared" si="4370"/>
        <v>6</v>
      </c>
      <c r="AQ272" s="11">
        <v>20</v>
      </c>
      <c r="AR272" s="12">
        <f t="shared" si="4302"/>
        <v>0.3728813559322034</v>
      </c>
      <c r="AS272" s="11">
        <v>2</v>
      </c>
      <c r="AT272" s="12">
        <f t="shared" si="4303"/>
        <v>9.0909090909090912E-2</v>
      </c>
      <c r="AU272" s="13"/>
      <c r="AV272" s="11"/>
      <c r="AW272" s="38"/>
      <c r="AX272" s="39"/>
      <c r="AY272" s="10"/>
      <c r="AZ272" s="11"/>
      <c r="BA272" s="61">
        <f t="shared" si="4371"/>
        <v>575</v>
      </c>
      <c r="BB272" s="61">
        <f t="shared" si="4372"/>
        <v>50</v>
      </c>
      <c r="BC272" s="11">
        <v>285</v>
      </c>
      <c r="BD272" s="12">
        <f t="shared" si="4304"/>
        <v>0.52695652173913043</v>
      </c>
      <c r="BE272" s="11">
        <v>18</v>
      </c>
      <c r="BF272" s="12">
        <f t="shared" si="4305"/>
        <v>5.9405940594059403E-2</v>
      </c>
      <c r="BG272" s="13"/>
      <c r="BH272" s="11"/>
      <c r="BI272" s="38"/>
      <c r="BJ272" s="39"/>
      <c r="BK272" s="10"/>
      <c r="BL272" s="11"/>
      <c r="BM272" s="61">
        <f t="shared" si="4373"/>
        <v>577</v>
      </c>
      <c r="BN272" s="61">
        <f t="shared" si="4374"/>
        <v>49</v>
      </c>
      <c r="BO272" s="11">
        <v>275</v>
      </c>
      <c r="BP272" s="12">
        <f t="shared" si="4306"/>
        <v>0.50259965337954937</v>
      </c>
      <c r="BQ272" s="11">
        <v>15</v>
      </c>
      <c r="BR272" s="12">
        <f t="shared" si="4307"/>
        <v>5.1724137931034482E-2</v>
      </c>
      <c r="BS272" s="13"/>
      <c r="BT272" s="11"/>
      <c r="BU272" s="38"/>
      <c r="BV272" s="39"/>
      <c r="BW272" s="10"/>
      <c r="BX272" s="11"/>
      <c r="BY272" s="61">
        <f t="shared" si="4375"/>
        <v>577</v>
      </c>
      <c r="BZ272" s="61">
        <f t="shared" si="4376"/>
        <v>49</v>
      </c>
      <c r="CA272" s="11">
        <v>255</v>
      </c>
      <c r="CB272" s="12">
        <f t="shared" si="4308"/>
        <v>0.49393414211438474</v>
      </c>
      <c r="CC272" s="11">
        <v>30</v>
      </c>
      <c r="CD272" s="12">
        <f t="shared" si="4309"/>
        <v>0.10526315789473684</v>
      </c>
      <c r="CE272" s="13"/>
      <c r="CF272" s="11"/>
      <c r="CG272" s="38"/>
      <c r="CH272" s="39"/>
      <c r="CI272" s="10"/>
      <c r="CJ272" s="11"/>
      <c r="CK272" s="61">
        <f t="shared" si="4377"/>
        <v>548</v>
      </c>
      <c r="CL272" s="61">
        <f t="shared" si="4378"/>
        <v>43</v>
      </c>
      <c r="CM272" s="11">
        <v>252</v>
      </c>
      <c r="CN272" s="12">
        <f t="shared" si="4310"/>
        <v>0.5</v>
      </c>
      <c r="CO272" s="11">
        <v>22</v>
      </c>
      <c r="CP272" s="12">
        <f t="shared" si="4311"/>
        <v>8.0291970802919707E-2</v>
      </c>
      <c r="CQ272" s="13"/>
      <c r="CR272" s="11"/>
      <c r="CS272" s="38"/>
      <c r="CT272" s="39"/>
      <c r="CU272" s="10"/>
      <c r="CV272" s="11"/>
      <c r="CW272" s="61">
        <f t="shared" si="4379"/>
        <v>554</v>
      </c>
      <c r="CX272" s="61">
        <f t="shared" si="4380"/>
        <v>44</v>
      </c>
      <c r="CY272" s="11">
        <v>230</v>
      </c>
      <c r="CZ272" s="12">
        <f t="shared" si="4312"/>
        <v>0.46028880866425992</v>
      </c>
      <c r="DA272" s="11">
        <v>25</v>
      </c>
      <c r="DB272" s="12">
        <f t="shared" si="4313"/>
        <v>9.8039215686274508E-2</v>
      </c>
      <c r="DC272" s="13"/>
      <c r="DD272" s="11"/>
      <c r="DE272" s="38"/>
      <c r="DF272" s="39"/>
      <c r="DG272" s="10"/>
      <c r="DH272" s="11"/>
      <c r="DI272" s="61">
        <f t="shared" si="4381"/>
        <v>567</v>
      </c>
      <c r="DJ272" s="61">
        <f t="shared" si="4382"/>
        <v>45</v>
      </c>
      <c r="DK272" s="11">
        <v>235</v>
      </c>
      <c r="DL272" s="12">
        <f t="shared" si="4314"/>
        <v>0.4585537918871252</v>
      </c>
      <c r="DM272" s="11">
        <v>25</v>
      </c>
      <c r="DN272" s="12">
        <f t="shared" si="4315"/>
        <v>9.6153846153846159E-2</v>
      </c>
      <c r="DO272" s="13"/>
      <c r="DP272" s="11"/>
      <c r="DQ272" s="38"/>
      <c r="DR272" s="39"/>
      <c r="DS272" s="10"/>
      <c r="DT272" s="11"/>
      <c r="DU272" s="61">
        <f t="shared" si="4383"/>
        <v>114</v>
      </c>
      <c r="DV272" s="61">
        <f t="shared" si="4384"/>
        <v>11</v>
      </c>
      <c r="DW272" s="11">
        <v>32</v>
      </c>
      <c r="DX272" s="12">
        <f t="shared" si="4316"/>
        <v>0.33333333333333331</v>
      </c>
      <c r="DY272" s="11">
        <v>6</v>
      </c>
      <c r="DZ272" s="12">
        <f t="shared" si="4317"/>
        <v>0.15789473684210525</v>
      </c>
      <c r="EA272" s="13"/>
      <c r="EB272" s="11"/>
      <c r="EC272" s="38"/>
      <c r="ED272" s="39"/>
      <c r="EE272" s="10"/>
      <c r="EF272" s="11"/>
      <c r="EG272" s="61">
        <f t="shared" si="4385"/>
        <v>577</v>
      </c>
      <c r="EH272" s="61">
        <f t="shared" si="4386"/>
        <v>45</v>
      </c>
      <c r="EI272" s="11">
        <v>257</v>
      </c>
      <c r="EJ272" s="12">
        <f t="shared" si="4318"/>
        <v>0.48353552859618715</v>
      </c>
      <c r="EK272" s="11">
        <v>22</v>
      </c>
      <c r="EL272" s="12">
        <f t="shared" si="4319"/>
        <v>7.8853046594982074E-2</v>
      </c>
      <c r="EM272" s="13"/>
      <c r="EN272" s="11"/>
      <c r="EO272" s="38"/>
      <c r="EP272" s="39"/>
      <c r="EQ272" s="10"/>
      <c r="ER272" s="11"/>
      <c r="ES272" s="61">
        <f t="shared" si="4387"/>
        <v>565</v>
      </c>
      <c r="ET272" s="61">
        <f t="shared" si="4388"/>
        <v>44</v>
      </c>
      <c r="EU272" s="11">
        <v>250</v>
      </c>
      <c r="EV272" s="12">
        <f t="shared" si="4320"/>
        <v>0.47079646017699117</v>
      </c>
      <c r="EW272" s="11">
        <v>16</v>
      </c>
      <c r="EX272" s="12">
        <f t="shared" si="4321"/>
        <v>6.0150375939849621E-2</v>
      </c>
      <c r="EY272" s="13"/>
      <c r="EZ272" s="11"/>
      <c r="FA272" s="38"/>
      <c r="FB272" s="39"/>
      <c r="FC272" s="10"/>
      <c r="FD272" s="11"/>
      <c r="FE272" s="61">
        <f t="shared" si="4389"/>
        <v>551</v>
      </c>
      <c r="FF272" s="61">
        <f t="shared" si="4390"/>
        <v>44</v>
      </c>
      <c r="FG272" s="11">
        <v>260</v>
      </c>
      <c r="FH272" s="12">
        <f t="shared" si="4322"/>
        <v>0.52087114337568063</v>
      </c>
      <c r="FI272" s="11">
        <v>27</v>
      </c>
      <c r="FJ272" s="12">
        <f t="shared" si="4323"/>
        <v>9.4076655052264813E-2</v>
      </c>
      <c r="FK272" s="13"/>
      <c r="FL272" s="11"/>
      <c r="FM272" s="38"/>
      <c r="FN272" s="39"/>
      <c r="FO272" s="10"/>
      <c r="FP272" s="11"/>
      <c r="FQ272" s="61">
        <f t="shared" si="4391"/>
        <v>561</v>
      </c>
      <c r="FR272" s="61">
        <f t="shared" si="4392"/>
        <v>48</v>
      </c>
      <c r="FS272" s="11">
        <v>270</v>
      </c>
      <c r="FT272" s="12">
        <f t="shared" si="4324"/>
        <v>0.52584670231729058</v>
      </c>
      <c r="FU272" s="11">
        <v>25</v>
      </c>
      <c r="FV272" s="12">
        <f t="shared" si="4325"/>
        <v>8.4745762711864403E-2</v>
      </c>
      <c r="FW272" s="13"/>
      <c r="FX272" s="11"/>
      <c r="FY272" s="38"/>
      <c r="FZ272" s="39"/>
      <c r="GA272" s="10"/>
      <c r="GB272" s="11"/>
      <c r="GC272" s="61">
        <f t="shared" si="4393"/>
        <v>567</v>
      </c>
      <c r="GD272" s="61">
        <f t="shared" si="4394"/>
        <v>48</v>
      </c>
      <c r="GE272" s="11">
        <v>284</v>
      </c>
      <c r="GF272" s="12">
        <f t="shared" si="4326"/>
        <v>0.5414462081128748</v>
      </c>
      <c r="GG272" s="11">
        <v>23</v>
      </c>
      <c r="GH272" s="12">
        <f t="shared" si="4327"/>
        <v>7.4918566775244305E-2</v>
      </c>
      <c r="GI272" s="13"/>
      <c r="GJ272" s="11"/>
      <c r="GK272" s="38"/>
      <c r="GL272" s="39"/>
      <c r="GM272" s="10"/>
      <c r="GN272" s="11"/>
      <c r="GO272" s="61">
        <f t="shared" si="4395"/>
        <v>584</v>
      </c>
      <c r="GP272" s="61">
        <f t="shared" si="4396"/>
        <v>49</v>
      </c>
      <c r="GQ272" s="11">
        <v>280</v>
      </c>
      <c r="GR272" s="12">
        <f t="shared" si="4328"/>
        <v>0.51712328767123283</v>
      </c>
      <c r="GS272" s="11">
        <v>22</v>
      </c>
      <c r="GT272" s="12">
        <f t="shared" si="4329"/>
        <v>7.2847682119205295E-2</v>
      </c>
      <c r="GU272" s="13"/>
      <c r="GV272" s="11"/>
      <c r="GW272" s="38"/>
      <c r="GX272" s="39"/>
      <c r="GY272" s="10"/>
      <c r="GZ272" s="11"/>
      <c r="HA272" s="61">
        <f t="shared" si="4397"/>
        <v>76</v>
      </c>
      <c r="HB272" s="61">
        <f t="shared" si="4398"/>
        <v>8</v>
      </c>
      <c r="HC272" s="11">
        <v>21</v>
      </c>
      <c r="HD272" s="12">
        <f t="shared" si="4330"/>
        <v>0.35526315789473684</v>
      </c>
      <c r="HE272" s="11">
        <v>6</v>
      </c>
      <c r="HF272" s="12">
        <f t="shared" si="4331"/>
        <v>0.22222222222222221</v>
      </c>
      <c r="HG272" s="13"/>
      <c r="HH272" s="11"/>
      <c r="HI272" s="38"/>
      <c r="HJ272" s="39"/>
      <c r="HK272" s="10"/>
      <c r="HL272" s="11"/>
      <c r="HM272" s="61">
        <f t="shared" si="4399"/>
        <v>588</v>
      </c>
      <c r="HN272" s="61">
        <f t="shared" si="4400"/>
        <v>50</v>
      </c>
      <c r="HO272" s="11">
        <v>290</v>
      </c>
      <c r="HP272" s="12">
        <f t="shared" si="4332"/>
        <v>0.5357142857142857</v>
      </c>
      <c r="HQ272" s="11">
        <v>25</v>
      </c>
      <c r="HR272" s="12">
        <f t="shared" si="4333"/>
        <v>7.9365079365079361E-2</v>
      </c>
      <c r="HS272" s="13"/>
      <c r="HT272" s="11"/>
      <c r="HU272" s="38"/>
      <c r="HV272" s="39"/>
      <c r="HW272" s="10"/>
      <c r="HX272" s="11"/>
      <c r="HY272" s="61">
        <f t="shared" si="4401"/>
        <v>583</v>
      </c>
      <c r="HZ272" s="61">
        <f t="shared" si="4402"/>
        <v>49</v>
      </c>
      <c r="IA272" s="11">
        <v>280</v>
      </c>
      <c r="IB272" s="12">
        <f t="shared" si="4334"/>
        <v>0.51801029159519729</v>
      </c>
      <c r="IC272" s="11">
        <v>22</v>
      </c>
      <c r="ID272" s="12">
        <f t="shared" si="4335"/>
        <v>7.2847682119205295E-2</v>
      </c>
      <c r="IE272" s="13"/>
      <c r="IF272" s="11"/>
      <c r="IG272" s="38"/>
      <c r="IH272" s="39"/>
      <c r="II272" s="10"/>
      <c r="IJ272" s="11"/>
      <c r="IK272" s="61">
        <f t="shared" si="4403"/>
        <v>582</v>
      </c>
      <c r="IL272" s="61">
        <f t="shared" si="4404"/>
        <v>48</v>
      </c>
      <c r="IM272" s="11">
        <v>260</v>
      </c>
      <c r="IN272" s="12">
        <f t="shared" si="4336"/>
        <v>0.48109965635738833</v>
      </c>
      <c r="IO272" s="11">
        <v>20</v>
      </c>
      <c r="IP272" s="12">
        <f t="shared" si="4337"/>
        <v>7.1428571428571425E-2</v>
      </c>
      <c r="IQ272" s="13"/>
      <c r="IR272" s="11"/>
      <c r="IS272" s="38"/>
      <c r="IT272" s="39"/>
      <c r="IU272" s="10"/>
      <c r="IV272" s="11"/>
      <c r="IW272" s="61">
        <f t="shared" si="4405"/>
        <v>0</v>
      </c>
      <c r="IX272" s="61">
        <f t="shared" si="4406"/>
        <v>0</v>
      </c>
      <c r="IY272" s="11"/>
      <c r="IZ272" s="12" t="e">
        <f t="shared" si="4338"/>
        <v>#DIV/0!</v>
      </c>
      <c r="JA272" s="11"/>
      <c r="JB272" s="12" t="e">
        <f t="shared" si="4339"/>
        <v>#DIV/0!</v>
      </c>
      <c r="JC272" s="13"/>
      <c r="JD272" s="11"/>
      <c r="JE272" s="38"/>
      <c r="JF272" s="39"/>
      <c r="JG272" s="10">
        <f t="shared" si="4340"/>
        <v>1</v>
      </c>
      <c r="JH272" s="14">
        <f t="shared" si="4341"/>
        <v>1</v>
      </c>
      <c r="JI272" s="373">
        <f t="shared" si="4342"/>
        <v>10526</v>
      </c>
      <c r="JJ272" s="11">
        <f t="shared" si="3981"/>
        <v>879</v>
      </c>
      <c r="JK272" s="11">
        <f t="shared" si="4343"/>
        <v>5246</v>
      </c>
      <c r="JL272" s="79">
        <f t="shared" si="4344"/>
        <v>0.49838495154854645</v>
      </c>
      <c r="JM272" s="15">
        <f t="shared" si="4345"/>
        <v>422</v>
      </c>
      <c r="JN272" s="12">
        <f t="shared" si="4346"/>
        <v>8.0442241707967974E-2</v>
      </c>
      <c r="JO272" s="16">
        <v>68.2</v>
      </c>
      <c r="JP272" s="17">
        <v>5007</v>
      </c>
      <c r="JQ272" s="16">
        <f t="shared" si="4416"/>
        <v>95.444147922226463</v>
      </c>
      <c r="JR272" s="16">
        <v>260</v>
      </c>
      <c r="JS272" s="369">
        <f t="shared" si="4289"/>
        <v>0.61611374407582942</v>
      </c>
      <c r="JT272" s="23"/>
      <c r="JU272" s="399"/>
      <c r="JV272" s="404">
        <f t="shared" si="4348"/>
        <v>0.50128241664291817</v>
      </c>
      <c r="JW272" s="401">
        <f t="shared" si="4349"/>
        <v>0.47727272727272729</v>
      </c>
      <c r="JX272" s="406">
        <f t="shared" si="4350"/>
        <v>0.51623835074837621</v>
      </c>
      <c r="JY272" s="743"/>
      <c r="JZ272" s="690"/>
      <c r="KA272" s="746"/>
      <c r="KB272" s="718">
        <f t="shared" ref="KB272" si="4424">KB263+KB268</f>
        <v>436</v>
      </c>
      <c r="KC272" s="763">
        <f t="shared" ref="KC272" si="4425">KB272/$KB$10</f>
        <v>0.11051964512040557</v>
      </c>
      <c r="KD272" s="714">
        <f t="shared" ref="KD272" si="4426">KD263+KD268</f>
        <v>466</v>
      </c>
      <c r="KE272" s="763">
        <f t="shared" ref="KE272" si="4427">KD272/$KD$10</f>
        <v>0.11821410451547437</v>
      </c>
      <c r="KF272" s="714">
        <f t="shared" ref="KF272" si="4428">KF263+KF268</f>
        <v>406</v>
      </c>
      <c r="KG272" s="770">
        <f t="shared" ref="KG272" si="4429">KF272/$KF$10</f>
        <v>0.10286293387382822</v>
      </c>
      <c r="KH272" s="761" t="s">
        <v>144</v>
      </c>
      <c r="KI272" s="304">
        <f t="shared" si="4357"/>
        <v>1</v>
      </c>
      <c r="KJ272" s="431">
        <f t="shared" ref="KJ272" si="4430">KI272/KB270</f>
        <v>2.8376844494892167E-4</v>
      </c>
      <c r="KK272" s="304">
        <f t="shared" si="4359"/>
        <v>0</v>
      </c>
      <c r="KL272" s="422">
        <f t="shared" ref="KL272" si="4431">KK272/KD270</f>
        <v>0</v>
      </c>
      <c r="KM272" s="304">
        <f t="shared" si="4361"/>
        <v>0</v>
      </c>
      <c r="KN272" s="422">
        <f>KM272/KF270</f>
        <v>0</v>
      </c>
    </row>
    <row r="273" spans="1:300" ht="19.5" thickBot="1" x14ac:dyDescent="0.3">
      <c r="A273" s="734"/>
      <c r="B273" s="437"/>
      <c r="C273" s="26">
        <f>SUM(C266:C272)</f>
        <v>2</v>
      </c>
      <c r="D273" s="27">
        <f>SUM(D266:D272)</f>
        <v>0</v>
      </c>
      <c r="E273" s="27"/>
      <c r="F273" s="27"/>
      <c r="G273" s="27">
        <f>SUM(G266:G272)</f>
        <v>1903</v>
      </c>
      <c r="H273" s="28">
        <f>((G273+I273)/7)/E272</f>
        <v>0.5101686507936507</v>
      </c>
      <c r="I273" s="27">
        <f>SUM(I266:I272)</f>
        <v>154</v>
      </c>
      <c r="J273" s="28">
        <f>(I273/(I273+G273))</f>
        <v>7.4866310160427801E-2</v>
      </c>
      <c r="K273" s="27"/>
      <c r="L273" s="27"/>
      <c r="M273" s="29" t="e">
        <f>M271/M270*100-100</f>
        <v>#DIV/0!</v>
      </c>
      <c r="N273" s="60" t="e">
        <f>N271/N270*100-100</f>
        <v>#DIV/0!</v>
      </c>
      <c r="O273" s="26">
        <f>SUM(O266:O272)</f>
        <v>1</v>
      </c>
      <c r="P273" s="27">
        <f>SUM(P266:P272)</f>
        <v>0</v>
      </c>
      <c r="Q273" s="27"/>
      <c r="R273" s="27"/>
      <c r="S273" s="27">
        <f>SUM(S266:S272)</f>
        <v>1913</v>
      </c>
      <c r="T273" s="28">
        <f>((S273+U273)/7)/Q272</f>
        <v>0.51130434782608691</v>
      </c>
      <c r="U273" s="27">
        <f>SUM(U266:U272)</f>
        <v>145</v>
      </c>
      <c r="V273" s="28">
        <f>(U273/(U273+S273))</f>
        <v>7.0456754130223523E-2</v>
      </c>
      <c r="W273" s="27"/>
      <c r="X273" s="27"/>
      <c r="Y273" s="29" t="e">
        <f>Y271/Y270*100-100</f>
        <v>#DIV/0!</v>
      </c>
      <c r="Z273" s="60" t="e">
        <f>Z271/Z270*100-100</f>
        <v>#DIV/0!</v>
      </c>
      <c r="AA273" s="26">
        <f>SUM(AA266:AA272)</f>
        <v>3</v>
      </c>
      <c r="AB273" s="27">
        <f>SUM(AB266:AB272)</f>
        <v>0</v>
      </c>
      <c r="AC273" s="27"/>
      <c r="AD273" s="27"/>
      <c r="AE273" s="27">
        <f>SUM(AE266:AE272)</f>
        <v>1887</v>
      </c>
      <c r="AF273" s="28">
        <f>((AE273+AG273)/7)/AC272</f>
        <v>0.51904761904761898</v>
      </c>
      <c r="AG273" s="27">
        <f>SUM(AG266:AG272)</f>
        <v>184</v>
      </c>
      <c r="AH273" s="28">
        <f>(AG273/(AG273+AE273))</f>
        <v>8.8845968131337522E-2</v>
      </c>
      <c r="AI273" s="27"/>
      <c r="AJ273" s="27"/>
      <c r="AK273" s="29" t="e">
        <f>AK271/AK270*100-100</f>
        <v>#DIV/0!</v>
      </c>
      <c r="AL273" s="60" t="e">
        <f>AL271/AL270*100-100</f>
        <v>#DIV/0!</v>
      </c>
      <c r="AM273" s="26">
        <f>SUM(AM266:AM272)</f>
        <v>6</v>
      </c>
      <c r="AN273" s="27">
        <f>SUM(AN266:AN272)</f>
        <v>2</v>
      </c>
      <c r="AO273" s="27"/>
      <c r="AP273" s="27"/>
      <c r="AQ273" s="27">
        <f>SUM(AQ266:AQ272)</f>
        <v>179</v>
      </c>
      <c r="AR273" s="28">
        <f>((AQ273+AS273)/7)/AO272</f>
        <v>0.51331719128329301</v>
      </c>
      <c r="AS273" s="27">
        <f>SUM(AS266:AS272)</f>
        <v>33</v>
      </c>
      <c r="AT273" s="28">
        <f>(AS273/(AS273+AQ273))</f>
        <v>0.15566037735849056</v>
      </c>
      <c r="AU273" s="27"/>
      <c r="AV273" s="27"/>
      <c r="AW273" s="29" t="e">
        <f>AW271/AW270*100-100</f>
        <v>#DIV/0!</v>
      </c>
      <c r="AX273" s="60" t="e">
        <f>AX271/AX270*100-100</f>
        <v>#DIV/0!</v>
      </c>
      <c r="AY273" s="26">
        <f>SUM(AY266:AY272)</f>
        <v>0</v>
      </c>
      <c r="AZ273" s="27">
        <f>SUM(AZ266:AZ272)</f>
        <v>0</v>
      </c>
      <c r="BA273" s="27"/>
      <c r="BB273" s="27"/>
      <c r="BC273" s="27">
        <f>SUM(BC266:BC272)</f>
        <v>1909</v>
      </c>
      <c r="BD273" s="28">
        <f>((BC273+BE273)/7)/BA272</f>
        <v>0.50956521739130434</v>
      </c>
      <c r="BE273" s="27">
        <f>SUM(BE266:BE272)</f>
        <v>142</v>
      </c>
      <c r="BF273" s="28">
        <f>(BE273/(BE273+BC273))</f>
        <v>6.9234519746465134E-2</v>
      </c>
      <c r="BG273" s="27"/>
      <c r="BH273" s="27"/>
      <c r="BI273" s="29" t="e">
        <f>BI271/BI270*100-100</f>
        <v>#DIV/0!</v>
      </c>
      <c r="BJ273" s="60" t="e">
        <f>BJ271/BJ270*100-100</f>
        <v>#DIV/0!</v>
      </c>
      <c r="BK273" s="26">
        <f>SUM(BK266:BK272)</f>
        <v>1</v>
      </c>
      <c r="BL273" s="27">
        <f>SUM(BL266:BL272)</f>
        <v>0</v>
      </c>
      <c r="BM273" s="27"/>
      <c r="BN273" s="27"/>
      <c r="BO273" s="27">
        <f>SUM(BO266:BO272)</f>
        <v>1819</v>
      </c>
      <c r="BP273" s="28">
        <f>((BO273+BQ273)/7)/BM272</f>
        <v>0.48155484030700663</v>
      </c>
      <c r="BQ273" s="27">
        <f>SUM(BQ266:BQ272)</f>
        <v>126</v>
      </c>
      <c r="BR273" s="28">
        <f>(BQ273/(BQ273+BO273))</f>
        <v>6.478149100257069E-2</v>
      </c>
      <c r="BS273" s="27"/>
      <c r="BT273" s="27"/>
      <c r="BU273" s="29" t="e">
        <f>BU271/BU270*100-100</f>
        <v>#DIV/0!</v>
      </c>
      <c r="BV273" s="60" t="e">
        <f>BV271/BV270*100-100</f>
        <v>#DIV/0!</v>
      </c>
      <c r="BW273" s="26">
        <f>SUM(BW266:BW272)</f>
        <v>2</v>
      </c>
      <c r="BX273" s="27">
        <f>SUM(BX266:BX272)</f>
        <v>0</v>
      </c>
      <c r="BY273" s="27"/>
      <c r="BZ273" s="27"/>
      <c r="CA273" s="27">
        <f>SUM(CA266:CA272)</f>
        <v>1661</v>
      </c>
      <c r="CB273" s="28">
        <f>((CA273+CC273)/7)/BY272</f>
        <v>0.46075761327061149</v>
      </c>
      <c r="CC273" s="27">
        <f>SUM(CC266:CC272)</f>
        <v>200</v>
      </c>
      <c r="CD273" s="28">
        <f>(CC273/(CC273+CA273))</f>
        <v>0.10746910263299302</v>
      </c>
      <c r="CE273" s="27"/>
      <c r="CF273" s="27"/>
      <c r="CG273" s="29" t="e">
        <f>CG271/CG270*100-100</f>
        <v>#DIV/0!</v>
      </c>
      <c r="CH273" s="60" t="e">
        <f>CH271/CH270*100-100</f>
        <v>#DIV/0!</v>
      </c>
      <c r="CI273" s="26">
        <f>SUM(CI266:CI272)</f>
        <v>3</v>
      </c>
      <c r="CJ273" s="27">
        <f>SUM(CJ266:CJ272)</f>
        <v>0</v>
      </c>
      <c r="CK273" s="27"/>
      <c r="CL273" s="27"/>
      <c r="CM273" s="27">
        <f>SUM(CM266:CM272)</f>
        <v>1785</v>
      </c>
      <c r="CN273" s="28">
        <f>((CM273+CO273)/7)/CK272</f>
        <v>0.50312825860271115</v>
      </c>
      <c r="CO273" s="27">
        <f>SUM(CO266:CO272)</f>
        <v>145</v>
      </c>
      <c r="CP273" s="28">
        <f>(CO273/(CO273+CM273))</f>
        <v>7.512953367875648E-2</v>
      </c>
      <c r="CQ273" s="27"/>
      <c r="CR273" s="27"/>
      <c r="CS273" s="29" t="e">
        <f>CS271/CS270*100-100</f>
        <v>#DIV/0!</v>
      </c>
      <c r="CT273" s="60" t="e">
        <f>CT271/CT270*100-100</f>
        <v>#DIV/0!</v>
      </c>
      <c r="CU273" s="26">
        <f>SUM(CU266:CU272)</f>
        <v>1</v>
      </c>
      <c r="CV273" s="27">
        <f>SUM(CV266:CV272)</f>
        <v>0</v>
      </c>
      <c r="CW273" s="27"/>
      <c r="CX273" s="27"/>
      <c r="CY273" s="27">
        <f>SUM(CY266:CY272)</f>
        <v>1678</v>
      </c>
      <c r="CZ273" s="28">
        <f>((CY273+DA273)/7)/CW272</f>
        <v>0.47498710675605987</v>
      </c>
      <c r="DA273" s="27">
        <f>SUM(DA266:DA272)</f>
        <v>164</v>
      </c>
      <c r="DB273" s="28">
        <f>(DA273/(DA273+CY273))</f>
        <v>8.9033659066232354E-2</v>
      </c>
      <c r="DC273" s="27"/>
      <c r="DD273" s="27"/>
      <c r="DE273" s="29" t="e">
        <f>DE271/DE270*100-100</f>
        <v>#DIV/0!</v>
      </c>
      <c r="DF273" s="60" t="e">
        <f>DF271/DF270*100-100</f>
        <v>#DIV/0!</v>
      </c>
      <c r="DG273" s="26">
        <f>SUM(DG266:DG272)</f>
        <v>2</v>
      </c>
      <c r="DH273" s="27">
        <f>SUM(DH266:DH272)</f>
        <v>0</v>
      </c>
      <c r="DI273" s="27"/>
      <c r="DJ273" s="27"/>
      <c r="DK273" s="27">
        <f>SUM(DK266:DK272)</f>
        <v>1702</v>
      </c>
      <c r="DL273" s="28">
        <f>((DK273+DM273)/7)/DI272</f>
        <v>0.47392290249433106</v>
      </c>
      <c r="DM273" s="27">
        <f>SUM(DM266:DM272)</f>
        <v>179</v>
      </c>
      <c r="DN273" s="28">
        <f>(DM273/(DM273+DK273))</f>
        <v>9.516214779372674E-2</v>
      </c>
      <c r="DO273" s="27"/>
      <c r="DP273" s="27"/>
      <c r="DQ273" s="29" t="e">
        <f>DQ271/DQ270*100-100</f>
        <v>#DIV/0!</v>
      </c>
      <c r="DR273" s="60" t="e">
        <f>DR271/DR270*100-100</f>
        <v>#DIV/0!</v>
      </c>
      <c r="DS273" s="26">
        <f>SUM(DS266:DS272)</f>
        <v>3</v>
      </c>
      <c r="DT273" s="27">
        <f>SUM(DT266:DT272)</f>
        <v>0</v>
      </c>
      <c r="DU273" s="27"/>
      <c r="DV273" s="27"/>
      <c r="DW273" s="27">
        <f>SUM(DW266:DW272)</f>
        <v>255</v>
      </c>
      <c r="DX273" s="28">
        <f>((DW273+DY273)/7)/DU272</f>
        <v>0.38095238095238099</v>
      </c>
      <c r="DY273" s="27">
        <f>SUM(DY266:DY272)</f>
        <v>49</v>
      </c>
      <c r="DZ273" s="28">
        <f>(DY273/(DY273+DW273))</f>
        <v>0.16118421052631579</v>
      </c>
      <c r="EA273" s="27"/>
      <c r="EB273" s="27"/>
      <c r="EC273" s="29" t="e">
        <f>EC271/EC270*100-100</f>
        <v>#DIV/0!</v>
      </c>
      <c r="ED273" s="60" t="e">
        <f>ED271/ED270*100-100</f>
        <v>#DIV/0!</v>
      </c>
      <c r="EE273" s="26">
        <f>SUM(EE266:EE272)</f>
        <v>2</v>
      </c>
      <c r="EF273" s="27">
        <f>SUM(EF266:EF272)</f>
        <v>0</v>
      </c>
      <c r="EG273" s="27"/>
      <c r="EH273" s="27"/>
      <c r="EI273" s="27">
        <f>SUM(EI266:EI272)</f>
        <v>1701</v>
      </c>
      <c r="EJ273" s="28">
        <f>((EI273+EK273)/7)/EG272</f>
        <v>0.46273830155979201</v>
      </c>
      <c r="EK273" s="27">
        <f>SUM(EK266:EK272)</f>
        <v>168</v>
      </c>
      <c r="EL273" s="28">
        <f>(EK273/(EK273+EI273))</f>
        <v>8.98876404494382E-2</v>
      </c>
      <c r="EM273" s="27"/>
      <c r="EN273" s="27"/>
      <c r="EO273" s="29" t="e">
        <f>EO271/EO270*100-100</f>
        <v>#DIV/0!</v>
      </c>
      <c r="EP273" s="60" t="e">
        <f>EP271/EP270*100-100</f>
        <v>#DIV/0!</v>
      </c>
      <c r="EQ273" s="26">
        <f>SUM(EQ266:EQ272)</f>
        <v>1</v>
      </c>
      <c r="ER273" s="27">
        <f>SUM(ER266:ER272)</f>
        <v>0</v>
      </c>
      <c r="ES273" s="27"/>
      <c r="ET273" s="27"/>
      <c r="EU273" s="27">
        <f>SUM(EU266:EU272)</f>
        <v>1753</v>
      </c>
      <c r="EV273" s="28">
        <f>((EU273+EW273)/7)/ES272</f>
        <v>0.46801517067003795</v>
      </c>
      <c r="EW273" s="27">
        <f>SUM(EW266:EW272)</f>
        <v>98</v>
      </c>
      <c r="EX273" s="28">
        <f>(EW273/(EW273+EU273))</f>
        <v>5.294435440302539E-2</v>
      </c>
      <c r="EY273" s="27"/>
      <c r="EZ273" s="27"/>
      <c r="FA273" s="29" t="e">
        <f>FA271/FA270*100-100</f>
        <v>#DIV/0!</v>
      </c>
      <c r="FB273" s="60" t="e">
        <f>FB271/FB270*100-100</f>
        <v>#DIV/0!</v>
      </c>
      <c r="FC273" s="26">
        <f>SUM(FC266:FC272)</f>
        <v>1</v>
      </c>
      <c r="FD273" s="27">
        <f>SUM(FD266:FD272)</f>
        <v>0</v>
      </c>
      <c r="FE273" s="27"/>
      <c r="FF273" s="27"/>
      <c r="FG273" s="27">
        <f>SUM(FG266:FG272)</f>
        <v>1702</v>
      </c>
      <c r="FH273" s="28">
        <f>((FG273+FI273)/7)/FE272</f>
        <v>0.47861031890070005</v>
      </c>
      <c r="FI273" s="27">
        <f>SUM(FI266:FI272)</f>
        <v>144</v>
      </c>
      <c r="FJ273" s="28">
        <f>(FI273/(FI273+FG273))</f>
        <v>7.8006500541711807E-2</v>
      </c>
      <c r="FK273" s="27"/>
      <c r="FL273" s="27"/>
      <c r="FM273" s="29" t="e">
        <f>FM271/FM270*100-100</f>
        <v>#DIV/0!</v>
      </c>
      <c r="FN273" s="60" t="e">
        <f>FN271/FN270*100-100</f>
        <v>#DIV/0!</v>
      </c>
      <c r="FO273" s="26">
        <f>SUM(FO266:FO272)</f>
        <v>2</v>
      </c>
      <c r="FP273" s="27">
        <f>SUM(FP266:FP272)</f>
        <v>0</v>
      </c>
      <c r="FQ273" s="27"/>
      <c r="FR273" s="27"/>
      <c r="FS273" s="27">
        <f>SUM(FS266:FS272)</f>
        <v>1721</v>
      </c>
      <c r="FT273" s="28">
        <f>((FS273+FU273)/7)/FQ272</f>
        <v>0.49019607843137253</v>
      </c>
      <c r="FU273" s="27">
        <f>SUM(FU266:FU272)</f>
        <v>204</v>
      </c>
      <c r="FV273" s="28">
        <f>(FU273/(FU273+FS273))</f>
        <v>0.10597402597402597</v>
      </c>
      <c r="FW273" s="27"/>
      <c r="FX273" s="27"/>
      <c r="FY273" s="29" t="e">
        <f>FY271/FY270*100-100</f>
        <v>#DIV/0!</v>
      </c>
      <c r="FZ273" s="60" t="e">
        <f>FZ271/FZ270*100-100</f>
        <v>#DIV/0!</v>
      </c>
      <c r="GA273" s="26">
        <f>SUM(GA266:GA272)</f>
        <v>1</v>
      </c>
      <c r="GB273" s="27">
        <f>SUM(GB266:GB272)</f>
        <v>0</v>
      </c>
      <c r="GC273" s="27"/>
      <c r="GD273" s="27"/>
      <c r="GE273" s="27">
        <f>SUM(GE266:GE272)</f>
        <v>1776</v>
      </c>
      <c r="GF273" s="28">
        <f>((GE273+GG273)/7)/GC272</f>
        <v>0.48576467624086672</v>
      </c>
      <c r="GG273" s="27">
        <f>SUM(GG266:GG272)</f>
        <v>152</v>
      </c>
      <c r="GH273" s="28">
        <f>(GG273/(GG273+GE273))</f>
        <v>7.8838174273858919E-2</v>
      </c>
      <c r="GI273" s="27"/>
      <c r="GJ273" s="27"/>
      <c r="GK273" s="29" t="e">
        <f>GK271/GK270*100-100</f>
        <v>#DIV/0!</v>
      </c>
      <c r="GL273" s="60" t="e">
        <f>GL271/GL270*100-100</f>
        <v>#DIV/0!</v>
      </c>
      <c r="GM273" s="26">
        <f>SUM(GM266:GM272)</f>
        <v>3</v>
      </c>
      <c r="GN273" s="27">
        <f>SUM(GN266:GN272)</f>
        <v>0</v>
      </c>
      <c r="GO273" s="27"/>
      <c r="GP273" s="27"/>
      <c r="GQ273" s="27">
        <f>SUM(GQ266:GQ272)</f>
        <v>1859</v>
      </c>
      <c r="GR273" s="28">
        <f>((GQ273+GS273)/7)/GO272</f>
        <v>0.49192759295499022</v>
      </c>
      <c r="GS273" s="27">
        <f>SUM(GS266:GS272)</f>
        <v>152</v>
      </c>
      <c r="GT273" s="28">
        <f>(GS273/(GS273+GQ273))</f>
        <v>7.5584286424664346E-2</v>
      </c>
      <c r="GU273" s="27"/>
      <c r="GV273" s="27"/>
      <c r="GW273" s="29" t="e">
        <f>GW271/GW270*100-100</f>
        <v>#DIV/0!</v>
      </c>
      <c r="GX273" s="60" t="e">
        <f>GX271/GX270*100-100</f>
        <v>#DIV/0!</v>
      </c>
      <c r="GY273" s="26">
        <f>SUM(GY266:GY272)</f>
        <v>1</v>
      </c>
      <c r="GZ273" s="27">
        <f>SUM(GZ266:GZ272)</f>
        <v>0</v>
      </c>
      <c r="HA273" s="27"/>
      <c r="HB273" s="27"/>
      <c r="HC273" s="27">
        <f>SUM(HC266:HC272)</f>
        <v>174</v>
      </c>
      <c r="HD273" s="28">
        <f>((HC273+HE273)/7)/HA272</f>
        <v>0.46240601503759404</v>
      </c>
      <c r="HE273" s="27">
        <f>SUM(HE266:HE272)</f>
        <v>72</v>
      </c>
      <c r="HF273" s="28">
        <f>(HE273/(HE273+HC273))</f>
        <v>0.29268292682926828</v>
      </c>
      <c r="HG273" s="27"/>
      <c r="HH273" s="27"/>
      <c r="HI273" s="29" t="e">
        <f>HI271/HI270*100-100</f>
        <v>#DIV/0!</v>
      </c>
      <c r="HJ273" s="60" t="e">
        <f>HJ271/HJ270*100-100</f>
        <v>#DIV/0!</v>
      </c>
      <c r="HK273" s="26">
        <f>SUM(HK266:HK272)</f>
        <v>2</v>
      </c>
      <c r="HL273" s="27">
        <f>SUM(HL266:HL272)</f>
        <v>0</v>
      </c>
      <c r="HM273" s="27"/>
      <c r="HN273" s="27"/>
      <c r="HO273" s="27">
        <f>SUM(HO266:HO272)</f>
        <v>1892</v>
      </c>
      <c r="HP273" s="28">
        <f>((HO273+HQ273)/7)/HM272</f>
        <v>0.49538386783284744</v>
      </c>
      <c r="HQ273" s="27">
        <f>SUM(HQ266:HQ272)</f>
        <v>147</v>
      </c>
      <c r="HR273" s="28">
        <f>(HQ273/(HQ273+HO273))</f>
        <v>7.2094163805787148E-2</v>
      </c>
      <c r="HS273" s="27"/>
      <c r="HT273" s="27"/>
      <c r="HU273" s="29" t="e">
        <f>HU271/HU270*100-100</f>
        <v>#DIV/0!</v>
      </c>
      <c r="HV273" s="60" t="e">
        <f>HV271/HV270*100-100</f>
        <v>#DIV/0!</v>
      </c>
      <c r="HW273" s="26">
        <f>SUM(HW266:HW272)</f>
        <v>2</v>
      </c>
      <c r="HX273" s="27">
        <f>SUM(HX266:HX272)</f>
        <v>0</v>
      </c>
      <c r="HY273" s="27"/>
      <c r="HZ273" s="27"/>
      <c r="IA273" s="27">
        <f>SUM(IA266:IA272)</f>
        <v>1808</v>
      </c>
      <c r="IB273" s="28">
        <f>((IA273+IC273)/7)/HY272</f>
        <v>0.48811565792697864</v>
      </c>
      <c r="IC273" s="27">
        <f>SUM(IC266:IC272)</f>
        <v>184</v>
      </c>
      <c r="ID273" s="28">
        <f>(IC273/(IC273+IA273))</f>
        <v>9.2369477911646583E-2</v>
      </c>
      <c r="IE273" s="27"/>
      <c r="IF273" s="27"/>
      <c r="IG273" s="29" t="e">
        <f>IG271/IG270*100-100</f>
        <v>#DIV/0!</v>
      </c>
      <c r="IH273" s="60" t="e">
        <f>IH271/IH270*100-100</f>
        <v>#DIV/0!</v>
      </c>
      <c r="II273" s="26">
        <f>SUM(II266:II272)</f>
        <v>1</v>
      </c>
      <c r="IJ273" s="27">
        <f>SUM(IJ266:IJ272)</f>
        <v>0</v>
      </c>
      <c r="IK273" s="27"/>
      <c r="IL273" s="27"/>
      <c r="IM273" s="27">
        <f>SUM(IM266:IM272)</f>
        <v>1833</v>
      </c>
      <c r="IN273" s="28">
        <f>((IM273+IO273)/7)/IK272</f>
        <v>0.49410898379970541</v>
      </c>
      <c r="IO273" s="27">
        <f>SUM(IO266:IO272)</f>
        <v>180</v>
      </c>
      <c r="IP273" s="28">
        <f>(IO273/(IO273+IM273))</f>
        <v>8.9418777943368111E-2</v>
      </c>
      <c r="IQ273" s="27"/>
      <c r="IR273" s="27"/>
      <c r="IS273" s="29" t="e">
        <f>IS271/IS270*100-100</f>
        <v>#DIV/0!</v>
      </c>
      <c r="IT273" s="60" t="e">
        <f>IT271/IT270*100-100</f>
        <v>#DIV/0!</v>
      </c>
      <c r="IU273" s="26">
        <f>SUM(IU266:IU272)</f>
        <v>0</v>
      </c>
      <c r="IV273" s="27">
        <f>SUM(IV266:IV272)</f>
        <v>0</v>
      </c>
      <c r="IW273" s="27"/>
      <c r="IX273" s="27"/>
      <c r="IY273" s="27">
        <f>SUM(IY266:IY272)</f>
        <v>0</v>
      </c>
      <c r="IZ273" s="28" t="e">
        <f>((IY273+JA273)/7)/IW272</f>
        <v>#DIV/0!</v>
      </c>
      <c r="JA273" s="27">
        <f>SUM(JA266:JA272)</f>
        <v>0</v>
      </c>
      <c r="JB273" s="28" t="e">
        <f>(JA273/(JA273+IY273))</f>
        <v>#DIV/0!</v>
      </c>
      <c r="JC273" s="27"/>
      <c r="JD273" s="27"/>
      <c r="JE273" s="29" t="e">
        <f>JE271/JE270*100-100</f>
        <v>#DIV/0!</v>
      </c>
      <c r="JF273" s="60" t="e">
        <f>JF271/JF270*100-100</f>
        <v>#DIV/0!</v>
      </c>
      <c r="JG273" s="26">
        <f t="shared" si="4340"/>
        <v>40</v>
      </c>
      <c r="JH273" s="443">
        <f t="shared" si="4341"/>
        <v>2</v>
      </c>
      <c r="JI273" s="378">
        <f t="shared" ref="JI273:JJ273" si="4432">SUM(JI265:JI272)</f>
        <v>73776</v>
      </c>
      <c r="JJ273" s="27">
        <f t="shared" si="4432"/>
        <v>6161</v>
      </c>
      <c r="JK273" s="27">
        <f t="shared" si="4343"/>
        <v>35932</v>
      </c>
      <c r="JL273" s="80">
        <f t="shared" si="4344"/>
        <v>0.48704185643027542</v>
      </c>
      <c r="JM273" s="15">
        <f t="shared" si="4345"/>
        <v>3022</v>
      </c>
      <c r="JN273" s="48">
        <f t="shared" si="4346"/>
        <v>8.4103306245129683E-2</v>
      </c>
      <c r="JO273" s="49">
        <f t="shared" ref="JO273" si="4433">SUM(JO266:JO272)/7</f>
        <v>67.885714285714286</v>
      </c>
      <c r="JP273" s="50">
        <f t="shared" ref="JP273" si="4434">SUM(JP266:JP272)</f>
        <v>34052</v>
      </c>
      <c r="JQ273" s="397">
        <f t="shared" si="4416"/>
        <v>94.767894912612718</v>
      </c>
      <c r="JR273" s="50">
        <f t="shared" ref="JR273" si="4435">SUM(JR266:JR272)</f>
        <v>1789</v>
      </c>
      <c r="JS273" s="370">
        <f t="shared" si="4289"/>
        <v>0.59199205823957646</v>
      </c>
      <c r="JT273" s="58" t="e">
        <f t="shared" ref="JT273:JU273" si="4436">JT271/JT270*100-100</f>
        <v>#DIV/0!</v>
      </c>
      <c r="JU273" s="318" t="e">
        <f t="shared" si="4436"/>
        <v>#DIV/0!</v>
      </c>
      <c r="JV273" s="410">
        <f t="shared" ref="JV273" si="4437">SUM(G273,I273,S273,U273,AE273,AG273,AQ273,AS273,BC273,BE273,BO273,BQ273,CA273,CC273)/7/SUM(E272,Q272,AC272,AO272,BA272,BM272,BY272)</f>
        <v>0.4989211415543704</v>
      </c>
      <c r="JW273" s="411">
        <f t="shared" ref="JW273" si="4438">SUM(CM273,CO273,CY273,DA273,DK273,DM273,DW273,DY273,EI273,EK273,EU273,EW273,FG273,FI273)/7/SUM(CK272,CW272,DI272,DU272,EG272,ES272,FE272)</f>
        <v>0.47357389445997039</v>
      </c>
      <c r="JX273" s="412">
        <f t="shared" ref="JX273" si="4439">SUM(FS273,FU273,GE273,GG273,GQ273,GS273,HC273,HE273,HO273,HQ273,IA273,IC273,IM273,IO273,)/7/SUM(FQ272,GC272,GO272,HA272,HM272,HY272,IK272)</f>
        <v>0.4903376770081091</v>
      </c>
      <c r="JY273" s="744"/>
      <c r="JZ273" s="691"/>
      <c r="KA273" s="747"/>
      <c r="KB273" s="762"/>
      <c r="KC273" s="764"/>
      <c r="KD273" s="769"/>
      <c r="KE273" s="764"/>
      <c r="KF273" s="769"/>
      <c r="KG273" s="771"/>
      <c r="KH273" s="772"/>
      <c r="KI273" s="418">
        <f t="shared" ref="KI273" si="4440">SUM(KI266:KI272)</f>
        <v>14</v>
      </c>
      <c r="KJ273" s="432">
        <f t="shared" ref="KJ273" si="4441">KI273/KB270</f>
        <v>3.9727582292849034E-3</v>
      </c>
      <c r="KK273" s="418">
        <f t="shared" ref="KK273" si="4442">SUM(KK266:KK272)</f>
        <v>13</v>
      </c>
      <c r="KL273" s="426">
        <f t="shared" ref="KL273" si="4443">KK273/KD270</f>
        <v>3.7259959873889368E-3</v>
      </c>
      <c r="KM273" s="418">
        <f t="shared" ref="KM273" si="4444">SUM(KM266:KM272)</f>
        <v>12</v>
      </c>
      <c r="KN273" s="426">
        <f>KM273/KF270</f>
        <v>3.3774275260343373E-3</v>
      </c>
    </row>
    <row r="274" spans="1:300" ht="21.75" thickBot="1" x14ac:dyDescent="0.3">
      <c r="A274" s="52"/>
      <c r="B274" s="437"/>
      <c r="C274" s="40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2"/>
      <c r="O274" s="40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2"/>
      <c r="AA274" s="40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2"/>
      <c r="AM274" s="40"/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42"/>
      <c r="AY274" s="40"/>
      <c r="AZ274" s="41"/>
      <c r="BA274" s="41"/>
      <c r="BB274" s="41"/>
      <c r="BC274" s="41"/>
      <c r="BD274" s="41"/>
      <c r="BE274" s="41"/>
      <c r="BF274" s="41"/>
      <c r="BG274" s="41"/>
      <c r="BH274" s="41"/>
      <c r="BI274" s="41"/>
      <c r="BJ274" s="42"/>
      <c r="BK274" s="40"/>
      <c r="BL274" s="41"/>
      <c r="BM274" s="41"/>
      <c r="BN274" s="41"/>
      <c r="BO274" s="41"/>
      <c r="BP274" s="41"/>
      <c r="BQ274" s="41"/>
      <c r="BR274" s="41"/>
      <c r="BS274" s="41"/>
      <c r="BT274" s="41"/>
      <c r="BU274" s="41"/>
      <c r="BV274" s="42"/>
      <c r="BW274" s="40"/>
      <c r="BX274" s="41"/>
      <c r="BY274" s="41"/>
      <c r="BZ274" s="41"/>
      <c r="CA274" s="41"/>
      <c r="CB274" s="41"/>
      <c r="CC274" s="41"/>
      <c r="CD274" s="41"/>
      <c r="CE274" s="41"/>
      <c r="CF274" s="41"/>
      <c r="CG274" s="41"/>
      <c r="CH274" s="42"/>
      <c r="CI274" s="40"/>
      <c r="CJ274" s="41"/>
      <c r="CK274" s="41"/>
      <c r="CL274" s="41"/>
      <c r="CM274" s="41"/>
      <c r="CN274" s="41"/>
      <c r="CO274" s="41"/>
      <c r="CP274" s="41"/>
      <c r="CQ274" s="41"/>
      <c r="CR274" s="41"/>
      <c r="CS274" s="41"/>
      <c r="CT274" s="42"/>
      <c r="CU274" s="40"/>
      <c r="CV274" s="41"/>
      <c r="CW274" s="41"/>
      <c r="CX274" s="41"/>
      <c r="CY274" s="41"/>
      <c r="CZ274" s="41"/>
      <c r="DA274" s="41"/>
      <c r="DB274" s="41"/>
      <c r="DC274" s="41"/>
      <c r="DD274" s="41"/>
      <c r="DE274" s="41"/>
      <c r="DF274" s="42"/>
      <c r="DG274" s="40"/>
      <c r="DH274" s="41"/>
      <c r="DI274" s="41"/>
      <c r="DJ274" s="41"/>
      <c r="DK274" s="41"/>
      <c r="DL274" s="41"/>
      <c r="DM274" s="41"/>
      <c r="DN274" s="41"/>
      <c r="DO274" s="41"/>
      <c r="DP274" s="41"/>
      <c r="DQ274" s="41"/>
      <c r="DR274" s="42"/>
      <c r="DS274" s="40"/>
      <c r="DT274" s="41"/>
      <c r="DU274" s="41"/>
      <c r="DV274" s="41"/>
      <c r="DW274" s="41"/>
      <c r="DX274" s="41"/>
      <c r="DY274" s="41"/>
      <c r="DZ274" s="41"/>
      <c r="EA274" s="41"/>
      <c r="EB274" s="41"/>
      <c r="EC274" s="41"/>
      <c r="ED274" s="42"/>
      <c r="EE274" s="40"/>
      <c r="EF274" s="41"/>
      <c r="EG274" s="41"/>
      <c r="EH274" s="41"/>
      <c r="EI274" s="41"/>
      <c r="EJ274" s="41"/>
      <c r="EK274" s="41"/>
      <c r="EL274" s="41"/>
      <c r="EM274" s="41"/>
      <c r="EN274" s="41"/>
      <c r="EO274" s="41"/>
      <c r="EP274" s="42"/>
      <c r="EQ274" s="40"/>
      <c r="ER274" s="41"/>
      <c r="ES274" s="41"/>
      <c r="ET274" s="41"/>
      <c r="EU274" s="41"/>
      <c r="EV274" s="41"/>
      <c r="EW274" s="41"/>
      <c r="EX274" s="41"/>
      <c r="EY274" s="41"/>
      <c r="EZ274" s="41"/>
      <c r="FA274" s="41"/>
      <c r="FB274" s="42"/>
      <c r="FC274" s="40"/>
      <c r="FD274" s="41"/>
      <c r="FE274" s="41"/>
      <c r="FF274" s="41"/>
      <c r="FG274" s="41"/>
      <c r="FH274" s="41"/>
      <c r="FI274" s="41"/>
      <c r="FJ274" s="41"/>
      <c r="FK274" s="41"/>
      <c r="FL274" s="41"/>
      <c r="FM274" s="41"/>
      <c r="FN274" s="42"/>
      <c r="FO274" s="40"/>
      <c r="FP274" s="41"/>
      <c r="FQ274" s="41"/>
      <c r="FR274" s="41"/>
      <c r="FS274" s="41"/>
      <c r="FT274" s="41"/>
      <c r="FU274" s="41"/>
      <c r="FV274" s="41"/>
      <c r="FW274" s="41"/>
      <c r="FX274" s="41"/>
      <c r="FY274" s="41"/>
      <c r="FZ274" s="42"/>
      <c r="GA274" s="40"/>
      <c r="GB274" s="41"/>
      <c r="GC274" s="41"/>
      <c r="GD274" s="41"/>
      <c r="GE274" s="41"/>
      <c r="GF274" s="41"/>
      <c r="GG274" s="41"/>
      <c r="GH274" s="41"/>
      <c r="GI274" s="41"/>
      <c r="GJ274" s="41"/>
      <c r="GK274" s="41"/>
      <c r="GL274" s="42"/>
      <c r="GM274" s="40"/>
      <c r="GN274" s="41"/>
      <c r="GO274" s="41"/>
      <c r="GP274" s="41"/>
      <c r="GQ274" s="41"/>
      <c r="GR274" s="41"/>
      <c r="GS274" s="41"/>
      <c r="GT274" s="41"/>
      <c r="GU274" s="41"/>
      <c r="GV274" s="41"/>
      <c r="GW274" s="41"/>
      <c r="GX274" s="42"/>
      <c r="GY274" s="40"/>
      <c r="GZ274" s="41"/>
      <c r="HA274" s="41"/>
      <c r="HB274" s="41"/>
      <c r="HC274" s="41"/>
      <c r="HD274" s="41"/>
      <c r="HE274" s="41"/>
      <c r="HF274" s="41"/>
      <c r="HG274" s="41"/>
      <c r="HH274" s="41"/>
      <c r="HI274" s="41"/>
      <c r="HJ274" s="42"/>
      <c r="HK274" s="40"/>
      <c r="HL274" s="41"/>
      <c r="HM274" s="41"/>
      <c r="HN274" s="41"/>
      <c r="HO274" s="41"/>
      <c r="HP274" s="41"/>
      <c r="HQ274" s="41"/>
      <c r="HR274" s="41"/>
      <c r="HS274" s="41"/>
      <c r="HT274" s="41"/>
      <c r="HU274" s="41"/>
      <c r="HV274" s="42"/>
      <c r="HW274" s="40"/>
      <c r="HX274" s="41"/>
      <c r="HY274" s="41"/>
      <c r="HZ274" s="41"/>
      <c r="IA274" s="41"/>
      <c r="IB274" s="41"/>
      <c r="IC274" s="41"/>
      <c r="ID274" s="41"/>
      <c r="IE274" s="41"/>
      <c r="IF274" s="41"/>
      <c r="IG274" s="41"/>
      <c r="IH274" s="42"/>
      <c r="II274" s="40"/>
      <c r="IJ274" s="41"/>
      <c r="IK274" s="41"/>
      <c r="IL274" s="41"/>
      <c r="IM274" s="41"/>
      <c r="IN274" s="41"/>
      <c r="IO274" s="41"/>
      <c r="IP274" s="41"/>
      <c r="IQ274" s="41"/>
      <c r="IR274" s="41"/>
      <c r="IS274" s="41"/>
      <c r="IT274" s="42"/>
      <c r="IU274" s="40"/>
      <c r="IV274" s="41"/>
      <c r="IW274" s="41"/>
      <c r="IX274" s="41"/>
      <c r="IY274" s="41"/>
      <c r="IZ274" s="41"/>
      <c r="JA274" s="41"/>
      <c r="JB274" s="41"/>
      <c r="JC274" s="41"/>
      <c r="JD274" s="41"/>
      <c r="JE274" s="41"/>
      <c r="JF274" s="42"/>
      <c r="JG274" s="444">
        <f t="shared" ref="JG274" si="4445">JG273/JI266</f>
        <v>3.788955195604812E-3</v>
      </c>
      <c r="JH274" s="445">
        <f t="shared" ref="JH274" si="4446">JH273/JJ263</f>
        <v>2.2701475595913734E-3</v>
      </c>
      <c r="JI274" s="3"/>
      <c r="JJ274" s="4"/>
      <c r="JK274" s="4"/>
      <c r="JL274" s="374"/>
      <c r="JM274" s="4"/>
      <c r="JN274" s="4"/>
      <c r="JO274" s="4"/>
      <c r="JP274" s="375"/>
      <c r="JQ274" s="4"/>
      <c r="JR274" s="4"/>
      <c r="JS274" s="376"/>
      <c r="JT274" s="4"/>
      <c r="JU274" s="400"/>
      <c r="JV274" s="701"/>
      <c r="JW274" s="702"/>
      <c r="JX274" s="703"/>
      <c r="JY274" s="639"/>
      <c r="JZ274" s="640"/>
      <c r="KA274" s="641"/>
      <c r="KB274" s="752"/>
      <c r="KC274" s="753"/>
      <c r="KD274" s="753"/>
      <c r="KE274" s="753"/>
      <c r="KF274" s="753"/>
      <c r="KG274" s="753"/>
      <c r="KH274" s="754"/>
      <c r="KI274" s="416"/>
      <c r="KJ274" s="420"/>
      <c r="KK274" s="416"/>
      <c r="KL274" s="417"/>
      <c r="KM274" s="416"/>
      <c r="KN274" s="417"/>
    </row>
    <row r="275" spans="1:300" x14ac:dyDescent="0.25">
      <c r="A275" s="736">
        <v>55</v>
      </c>
      <c r="B275" s="435">
        <f>B272+1</f>
        <v>45806</v>
      </c>
      <c r="C275" s="32"/>
      <c r="D275" s="33"/>
      <c r="E275" s="33">
        <f>E272-C275</f>
        <v>576</v>
      </c>
      <c r="F275" s="33">
        <f>F272-D275</f>
        <v>49</v>
      </c>
      <c r="G275" s="33">
        <v>258</v>
      </c>
      <c r="H275" s="34">
        <f t="shared" ref="H275:H281" si="4447">((G275+I275)/E275)</f>
        <v>0.4861111111111111</v>
      </c>
      <c r="I275" s="33">
        <v>22</v>
      </c>
      <c r="J275" s="34">
        <f t="shared" ref="J275:J281" si="4448">I275/(G275+I275)</f>
        <v>7.857142857142857E-2</v>
      </c>
      <c r="K275" s="35"/>
      <c r="L275" s="33"/>
      <c r="M275" s="33"/>
      <c r="N275" s="36"/>
      <c r="O275" s="32"/>
      <c r="P275" s="33"/>
      <c r="Q275" s="33">
        <f>Q272-O275</f>
        <v>575</v>
      </c>
      <c r="R275" s="33">
        <f>R272-P275</f>
        <v>50</v>
      </c>
      <c r="S275" s="33">
        <v>254</v>
      </c>
      <c r="T275" s="34">
        <f t="shared" ref="T275:T281" si="4449">((S275+U275)/Q275)</f>
        <v>0.47652173913043477</v>
      </c>
      <c r="U275" s="33">
        <v>20</v>
      </c>
      <c r="V275" s="34">
        <f t="shared" ref="V275:V281" si="4450">U275/(S275+U275)</f>
        <v>7.2992700729927001E-2</v>
      </c>
      <c r="W275" s="35"/>
      <c r="X275" s="33"/>
      <c r="Y275" s="33"/>
      <c r="Z275" s="36"/>
      <c r="AA275" s="32"/>
      <c r="AB275" s="33"/>
      <c r="AC275" s="33">
        <f>AC272-AA275</f>
        <v>570</v>
      </c>
      <c r="AD275" s="33">
        <f>AD272-AB275</f>
        <v>50</v>
      </c>
      <c r="AE275" s="33">
        <v>257</v>
      </c>
      <c r="AF275" s="34">
        <f t="shared" ref="AF275:AF281" si="4451">((AE275+AG275)/AC275)</f>
        <v>0.49824561403508771</v>
      </c>
      <c r="AG275" s="33">
        <v>27</v>
      </c>
      <c r="AH275" s="34">
        <f t="shared" ref="AH275:AH281" si="4452">AG275/(AE275+AG275)</f>
        <v>9.5070422535211266E-2</v>
      </c>
      <c r="AI275" s="35"/>
      <c r="AJ275" s="33"/>
      <c r="AK275" s="33"/>
      <c r="AL275" s="36"/>
      <c r="AM275" s="32"/>
      <c r="AN275" s="33">
        <v>1</v>
      </c>
      <c r="AO275" s="33">
        <f>AO272-AM275</f>
        <v>59</v>
      </c>
      <c r="AP275" s="33">
        <f>AP272-AN275</f>
        <v>5</v>
      </c>
      <c r="AQ275" s="33">
        <v>21</v>
      </c>
      <c r="AR275" s="34">
        <f t="shared" ref="AR275:AR281" si="4453">((AQ275+AS275)/AO275)</f>
        <v>0.4576271186440678</v>
      </c>
      <c r="AS275" s="33">
        <v>6</v>
      </c>
      <c r="AT275" s="34">
        <f t="shared" ref="AT275:AT281" si="4454">AS275/(AQ275+AS275)</f>
        <v>0.22222222222222221</v>
      </c>
      <c r="AU275" s="35"/>
      <c r="AV275" s="33"/>
      <c r="AW275" s="33"/>
      <c r="AX275" s="36"/>
      <c r="AY275" s="32"/>
      <c r="AZ275" s="33"/>
      <c r="BA275" s="33">
        <f>BA272-AY275</f>
        <v>575</v>
      </c>
      <c r="BB275" s="33">
        <f>BB272-AZ275</f>
        <v>50</v>
      </c>
      <c r="BC275" s="33">
        <v>250</v>
      </c>
      <c r="BD275" s="34">
        <f t="shared" ref="BD275:BD281" si="4455">((BC275+BE275)/BA275)</f>
        <v>0.47826086956521741</v>
      </c>
      <c r="BE275" s="33">
        <v>25</v>
      </c>
      <c r="BF275" s="34">
        <f t="shared" ref="BF275:BF281" si="4456">BE275/(BC275+BE275)</f>
        <v>9.0909090909090912E-2</v>
      </c>
      <c r="BG275" s="35"/>
      <c r="BH275" s="33"/>
      <c r="BI275" s="33"/>
      <c r="BJ275" s="36"/>
      <c r="BK275" s="32"/>
      <c r="BL275" s="33"/>
      <c r="BM275" s="33">
        <f>BM272-BK275</f>
        <v>577</v>
      </c>
      <c r="BN275" s="33">
        <f>BN272-BL275</f>
        <v>49</v>
      </c>
      <c r="BO275" s="33">
        <v>261</v>
      </c>
      <c r="BP275" s="34">
        <f t="shared" ref="BP275:BP281" si="4457">((BO275+BQ275)/BM275)</f>
        <v>0.47140381282495669</v>
      </c>
      <c r="BQ275" s="33">
        <v>11</v>
      </c>
      <c r="BR275" s="34">
        <f t="shared" ref="BR275:BR281" si="4458">BQ275/(BO275+BQ275)</f>
        <v>4.0441176470588237E-2</v>
      </c>
      <c r="BS275" s="35"/>
      <c r="BT275" s="33"/>
      <c r="BU275" s="33"/>
      <c r="BV275" s="36"/>
      <c r="BW275" s="32">
        <v>1</v>
      </c>
      <c r="BX275" s="33"/>
      <c r="BY275" s="33">
        <f>BY272-BW275</f>
        <v>576</v>
      </c>
      <c r="BZ275" s="33">
        <f>BZ272-BX275</f>
        <v>49</v>
      </c>
      <c r="CA275" s="33">
        <v>232</v>
      </c>
      <c r="CB275" s="34">
        <f t="shared" ref="CB275:CB281" si="4459">((CA275+CC275)/BY275)</f>
        <v>0.46354166666666669</v>
      </c>
      <c r="CC275" s="33">
        <v>35</v>
      </c>
      <c r="CD275" s="34">
        <f t="shared" ref="CD275:CD281" si="4460">CC275/(CA275+CC275)</f>
        <v>0.13108614232209737</v>
      </c>
      <c r="CE275" s="35"/>
      <c r="CF275" s="33"/>
      <c r="CG275" s="33"/>
      <c r="CH275" s="36"/>
      <c r="CI275" s="32"/>
      <c r="CJ275" s="33"/>
      <c r="CK275" s="33">
        <f>CK272-CI275</f>
        <v>548</v>
      </c>
      <c r="CL275" s="33">
        <v>38</v>
      </c>
      <c r="CM275" s="33">
        <v>250</v>
      </c>
      <c r="CN275" s="34">
        <f t="shared" ref="CN275:CN281" si="4461">((CM275+CO275)/CK275)</f>
        <v>0.50912408759124084</v>
      </c>
      <c r="CO275" s="33">
        <v>29</v>
      </c>
      <c r="CP275" s="34">
        <f t="shared" ref="CP275:CP281" si="4462">CO275/(CM275+CO275)</f>
        <v>0.1039426523297491</v>
      </c>
      <c r="CQ275" s="35"/>
      <c r="CR275" s="33"/>
      <c r="CS275" s="33"/>
      <c r="CT275" s="36"/>
      <c r="CU275" s="32"/>
      <c r="CV275" s="33"/>
      <c r="CW275" s="33">
        <f>CW272-CU275</f>
        <v>554</v>
      </c>
      <c r="CX275" s="33">
        <v>38</v>
      </c>
      <c r="CY275" s="33">
        <v>242</v>
      </c>
      <c r="CZ275" s="34">
        <f t="shared" ref="CZ275:CZ281" si="4463">((CY275+DA275)/CW275)</f>
        <v>0.47833935018050544</v>
      </c>
      <c r="DA275" s="33">
        <v>23</v>
      </c>
      <c r="DB275" s="34">
        <f t="shared" ref="DB275:DB281" si="4464">DA275/(CY275+DA275)</f>
        <v>8.6792452830188674E-2</v>
      </c>
      <c r="DC275" s="35"/>
      <c r="DD275" s="33"/>
      <c r="DE275" s="33"/>
      <c r="DF275" s="36"/>
      <c r="DG275" s="32"/>
      <c r="DH275" s="33"/>
      <c r="DI275" s="33">
        <f>DI272-DG275</f>
        <v>567</v>
      </c>
      <c r="DJ275" s="33">
        <v>39</v>
      </c>
      <c r="DK275" s="33">
        <v>249</v>
      </c>
      <c r="DL275" s="34">
        <f t="shared" ref="DL275:DL281" si="4465">((DK275+DM275)/DI275)</f>
        <v>0.49559082892416223</v>
      </c>
      <c r="DM275" s="33">
        <v>32</v>
      </c>
      <c r="DN275" s="34">
        <f t="shared" ref="DN275:DN281" si="4466">DM275/(DK275+DM275)</f>
        <v>0.11387900355871886</v>
      </c>
      <c r="DO275" s="35"/>
      <c r="DP275" s="33"/>
      <c r="DQ275" s="33"/>
      <c r="DR275" s="36"/>
      <c r="DS275" s="32"/>
      <c r="DT275" s="33"/>
      <c r="DU275" s="33">
        <f>DU272-DS275</f>
        <v>114</v>
      </c>
      <c r="DV275" s="33">
        <v>8</v>
      </c>
      <c r="DW275" s="33">
        <v>34</v>
      </c>
      <c r="DX275" s="34">
        <f t="shared" ref="DX275:DX281" si="4467">((DW275+DY275)/DU275)</f>
        <v>0.40350877192982454</v>
      </c>
      <c r="DY275" s="33">
        <v>12</v>
      </c>
      <c r="DZ275" s="34">
        <f t="shared" ref="DZ275:DZ281" si="4468">DY275/(DW275+DY275)</f>
        <v>0.2608695652173913</v>
      </c>
      <c r="EA275" s="35"/>
      <c r="EB275" s="33"/>
      <c r="EC275" s="33"/>
      <c r="ED275" s="36"/>
      <c r="EE275" s="32"/>
      <c r="EF275" s="33"/>
      <c r="EG275" s="33">
        <f>EG272-EE275</f>
        <v>577</v>
      </c>
      <c r="EH275" s="33">
        <v>40</v>
      </c>
      <c r="EI275" s="33">
        <v>230</v>
      </c>
      <c r="EJ275" s="34">
        <f t="shared" ref="EJ275:EJ281" si="4469">((EI275+EK275)/EG275)</f>
        <v>0.46620450606585789</v>
      </c>
      <c r="EK275" s="33">
        <v>39</v>
      </c>
      <c r="EL275" s="34">
        <f t="shared" ref="EL275:EL281" si="4470">EK275/(EI275+EK275)</f>
        <v>0.1449814126394052</v>
      </c>
      <c r="EM275" s="35"/>
      <c r="EN275" s="33"/>
      <c r="EO275" s="33"/>
      <c r="EP275" s="36"/>
      <c r="EQ275" s="32"/>
      <c r="ER275" s="33"/>
      <c r="ES275" s="33">
        <f>ES272-EQ275</f>
        <v>565</v>
      </c>
      <c r="ET275" s="33">
        <v>39</v>
      </c>
      <c r="EU275" s="33">
        <v>226</v>
      </c>
      <c r="EV275" s="34">
        <f t="shared" ref="EV275:EV281" si="4471">((EU275+EW275)/ES275)</f>
        <v>0.43008849557522122</v>
      </c>
      <c r="EW275" s="33">
        <v>17</v>
      </c>
      <c r="EX275" s="34">
        <f t="shared" ref="EX275:EX281" si="4472">EW275/(EU275+EW275)</f>
        <v>6.9958847736625515E-2</v>
      </c>
      <c r="EY275" s="35"/>
      <c r="EZ275" s="33"/>
      <c r="FA275" s="33"/>
      <c r="FB275" s="36"/>
      <c r="FC275" s="32"/>
      <c r="FD275" s="33"/>
      <c r="FE275" s="33">
        <f>FE272-FC275</f>
        <v>551</v>
      </c>
      <c r="FF275" s="33">
        <v>38</v>
      </c>
      <c r="FG275" s="33">
        <v>236</v>
      </c>
      <c r="FH275" s="34">
        <f t="shared" ref="FH275:FH281" si="4473">((FG275+FI275)/FE275)</f>
        <v>0.47186932849364793</v>
      </c>
      <c r="FI275" s="33">
        <v>24</v>
      </c>
      <c r="FJ275" s="34">
        <f t="shared" ref="FJ275:FJ281" si="4474">FI275/(FG275+FI275)</f>
        <v>9.2307692307692313E-2</v>
      </c>
      <c r="FK275" s="35"/>
      <c r="FL275" s="33"/>
      <c r="FM275" s="33"/>
      <c r="FN275" s="36"/>
      <c r="FO275" s="32"/>
      <c r="FP275" s="33"/>
      <c r="FQ275" s="33">
        <f>FQ272-FO275</f>
        <v>561</v>
      </c>
      <c r="FR275" s="33">
        <v>41</v>
      </c>
      <c r="FS275" s="33">
        <v>229</v>
      </c>
      <c r="FT275" s="34">
        <f t="shared" ref="FT275:FT281" si="4475">((FS275+FU275)/FQ275)</f>
        <v>0.46702317290552586</v>
      </c>
      <c r="FU275" s="33">
        <v>33</v>
      </c>
      <c r="FV275" s="34">
        <f t="shared" ref="FV275:FV281" si="4476">FU275/(FS275+FU275)</f>
        <v>0.12595419847328243</v>
      </c>
      <c r="FW275" s="35"/>
      <c r="FX275" s="33"/>
      <c r="FY275" s="33"/>
      <c r="FZ275" s="36"/>
      <c r="GA275" s="32"/>
      <c r="GB275" s="33"/>
      <c r="GC275" s="33">
        <f>GC272-GA275</f>
        <v>567</v>
      </c>
      <c r="GD275" s="33">
        <v>41</v>
      </c>
      <c r="GE275" s="33">
        <v>259</v>
      </c>
      <c r="GF275" s="34">
        <f t="shared" ref="GF275:GF281" si="4477">((GE275+GG275)/GC275)</f>
        <v>0.49206349206349204</v>
      </c>
      <c r="GG275" s="33">
        <v>20</v>
      </c>
      <c r="GH275" s="34">
        <f t="shared" ref="GH275:GH281" si="4478">GG275/(GE275+GG275)</f>
        <v>7.1684587813620068E-2</v>
      </c>
      <c r="GI275" s="35"/>
      <c r="GJ275" s="33"/>
      <c r="GK275" s="33"/>
      <c r="GL275" s="36"/>
      <c r="GM275" s="32">
        <v>1</v>
      </c>
      <c r="GN275" s="33"/>
      <c r="GO275" s="33">
        <f>GO272-GM275</f>
        <v>583</v>
      </c>
      <c r="GP275" s="33">
        <v>42</v>
      </c>
      <c r="GQ275" s="33">
        <v>254</v>
      </c>
      <c r="GR275" s="34">
        <f t="shared" ref="GR275:GR281" si="4479">((GQ275+GS275)/GO275)</f>
        <v>0.47341337907375641</v>
      </c>
      <c r="GS275" s="33">
        <v>22</v>
      </c>
      <c r="GT275" s="34">
        <f t="shared" ref="GT275:GT281" si="4480">GS275/(GQ275+GS275)</f>
        <v>7.9710144927536225E-2</v>
      </c>
      <c r="GU275" s="35"/>
      <c r="GV275" s="33"/>
      <c r="GW275" s="33"/>
      <c r="GX275" s="36"/>
      <c r="GY275" s="32"/>
      <c r="GZ275" s="33"/>
      <c r="HA275" s="33">
        <f>HA272-GY275</f>
        <v>76</v>
      </c>
      <c r="HB275" s="33">
        <v>5</v>
      </c>
      <c r="HC275" s="33">
        <v>22</v>
      </c>
      <c r="HD275" s="34">
        <f t="shared" ref="HD275:HD281" si="4481">((HC275+HE275)/HA275)</f>
        <v>0.36842105263157893</v>
      </c>
      <c r="HE275" s="33">
        <v>6</v>
      </c>
      <c r="HF275" s="34">
        <f t="shared" ref="HF275:HF281" si="4482">HE275/(HC275+HE275)</f>
        <v>0.21428571428571427</v>
      </c>
      <c r="HG275" s="35"/>
      <c r="HH275" s="33"/>
      <c r="HI275" s="33"/>
      <c r="HJ275" s="36"/>
      <c r="HK275" s="32"/>
      <c r="HL275" s="33"/>
      <c r="HM275" s="33">
        <f>HM272-HK275</f>
        <v>588</v>
      </c>
      <c r="HN275" s="33">
        <v>42</v>
      </c>
      <c r="HO275" s="33">
        <v>261</v>
      </c>
      <c r="HP275" s="34">
        <f t="shared" ref="HP275:HP281" si="4483">((HO275+HQ275)/HM275)</f>
        <v>0.48979591836734693</v>
      </c>
      <c r="HQ275" s="33">
        <v>27</v>
      </c>
      <c r="HR275" s="34">
        <f t="shared" ref="HR275:HR281" si="4484">HQ275/(HO275+HQ275)</f>
        <v>9.375E-2</v>
      </c>
      <c r="HS275" s="35"/>
      <c r="HT275" s="33"/>
      <c r="HU275" s="33"/>
      <c r="HV275" s="36"/>
      <c r="HW275" s="32"/>
      <c r="HX275" s="33"/>
      <c r="HY275" s="33">
        <f>HY272-HW275</f>
        <v>583</v>
      </c>
      <c r="HZ275" s="33">
        <v>42</v>
      </c>
      <c r="IA275" s="33">
        <v>264</v>
      </c>
      <c r="IB275" s="34">
        <f t="shared" ref="IB275:IB281" si="4485">((IA275+IC275)/HY275)</f>
        <v>0.48542024013722129</v>
      </c>
      <c r="IC275" s="33">
        <v>19</v>
      </c>
      <c r="ID275" s="34">
        <f t="shared" ref="ID275:ID281" si="4486">IC275/(IA275+IC275)</f>
        <v>6.7137809187279157E-2</v>
      </c>
      <c r="IE275" s="35"/>
      <c r="IF275" s="33"/>
      <c r="IG275" s="33"/>
      <c r="IH275" s="36"/>
      <c r="II275" s="32"/>
      <c r="IJ275" s="33"/>
      <c r="IK275" s="33">
        <f>IK272-II275</f>
        <v>582</v>
      </c>
      <c r="IL275" s="33">
        <v>42</v>
      </c>
      <c r="IM275" s="33">
        <v>249</v>
      </c>
      <c r="IN275" s="34">
        <f t="shared" ref="IN275:IN281" si="4487">((IM275+IO275)/IK275)</f>
        <v>0.46219931271477666</v>
      </c>
      <c r="IO275" s="33">
        <v>20</v>
      </c>
      <c r="IP275" s="34">
        <f t="shared" ref="IP275:IP281" si="4488">IO275/(IM275+IO275)</f>
        <v>7.434944237918216E-2</v>
      </c>
      <c r="IQ275" s="35"/>
      <c r="IR275" s="33"/>
      <c r="IS275" s="33"/>
      <c r="IT275" s="36"/>
      <c r="IU275" s="32"/>
      <c r="IV275" s="33"/>
      <c r="IW275" s="33">
        <f>IW272-IU275</f>
        <v>0</v>
      </c>
      <c r="IX275" s="623">
        <v>81</v>
      </c>
      <c r="IY275" s="33"/>
      <c r="IZ275" s="34" t="e">
        <f t="shared" ref="IZ275:IZ281" si="4489">((IY275+JA275)/IW275)</f>
        <v>#DIV/0!</v>
      </c>
      <c r="JA275" s="33"/>
      <c r="JB275" s="34" t="e">
        <f t="shared" ref="JB275:JB281" si="4490">JA275/(IY275+JA275)</f>
        <v>#DIV/0!</v>
      </c>
      <c r="JC275" s="35"/>
      <c r="JD275" s="33"/>
      <c r="JE275" s="33"/>
      <c r="JF275" s="36"/>
      <c r="JG275" s="32">
        <f t="shared" ref="JG275:JG282" si="4491">+C275+O275+AA275+AM275+AY275+BK275+BW275+CI275+CU275+DG275+DS275+EE275+EQ275+FC275+GA275+GM275+GY275+HK275+HW275+II275+FO275+IU275</f>
        <v>2</v>
      </c>
      <c r="JH275" s="36">
        <f t="shared" ref="JH275:JH282" si="4492">+D275+P275+AB275+AN275+AZ275+BL275+BX275+CJ275+CV275+DH275+DT275+EF275+ER275+FD275+GB275+GN275+GZ275+HL275+HX275+IJ275+FP275+IV275</f>
        <v>1</v>
      </c>
      <c r="JI275" s="372">
        <f t="shared" ref="JI275:JI281" si="4493">+E275+Q275+AC275+AO275+BA275+BM275+BY275+CK275+CW275+DI275+DU275+EG275+ES275+FE275+GC275+GO275+HA275+HM275+HY275+FQ275+IK275</f>
        <v>10524</v>
      </c>
      <c r="JJ275" s="11">
        <f t="shared" si="3981"/>
        <v>878</v>
      </c>
      <c r="JK275" s="33">
        <f t="shared" ref="JK275:JK282" si="4494">+G275+S275+AE275+AQ275+BC275+BO275+CA275+CM275+CY275+DK275+DW275+EI275+EU275+FG275+GE275+GQ275+HC275+HO275+I275+U275+AG275+AS275+BE275+BQ275+CC275+CO275+DA275+DM275+DY275+EK275+EW275+FI275+GG275+GS275+HE275+HQ275+IA275+IC275+FS275+FU275+IM275+IO275</f>
        <v>5007</v>
      </c>
      <c r="JL275" s="78">
        <f t="shared" ref="JL275:JL282" si="4495">+(JK275)/JI275</f>
        <v>0.47576966932725201</v>
      </c>
      <c r="JM275" s="15">
        <f t="shared" ref="JM275:JM282" si="4496">+I275+U275+AG275+AS275+BE275+BQ275+CC275+CO275+DA275+DM275+DY275+EK275+EW275+FI275+GG275+GS275+HE275+HQ275+IC275+IO275+FU275</f>
        <v>469</v>
      </c>
      <c r="JN275" s="34">
        <f t="shared" ref="JN275:JN282" si="4497">+(JM275/(JK275))</f>
        <v>9.3668863590972637E-2</v>
      </c>
      <c r="JO275" s="45">
        <v>68</v>
      </c>
      <c r="JP275" s="46">
        <v>4680</v>
      </c>
      <c r="JQ275" s="45">
        <f t="shared" si="4416"/>
        <v>93.469143199520659</v>
      </c>
      <c r="JR275" s="45">
        <v>226</v>
      </c>
      <c r="JS275" s="366">
        <f t="shared" ref="JS275" si="4498">JR275/JM275</f>
        <v>0.48187633262260127</v>
      </c>
      <c r="JT275" s="44"/>
      <c r="JU275" s="284"/>
      <c r="JV275" s="402">
        <f t="shared" ref="JV275:JV281" si="4499">SUM(G275,I275,S275,U275,AE275,AG275,AQ275,AS275,BC275,BE275,BO275,BQ275,CA275,CC275)/SUM(E275,Q275,AC275,AO275,BA275,BM275,BY275)</f>
        <v>0.47862029646522236</v>
      </c>
      <c r="JW275" s="403">
        <f t="shared" ref="JW275:JW281" si="4500">SUM(CM275,CO275,CY275,DA275,DK275,DM275,DW275,DY275,EI275,EK275,EU275,EW275,FG275,FI275)/SUM(CK275,CW275,DI275,DU275,EG275,ES275,FE275)</f>
        <v>0.47266973532796319</v>
      </c>
      <c r="JX275" s="405">
        <f t="shared" ref="JX275:JX281" si="4501">SUM(FS275,FU275,GE275,GG275,GQ275,GS275,HC275,HE275,HO275,HQ275,IA275,IC275,IM275,IO275,)/SUM(FQ275,GC275,GO275,HA275,HM275,HY275,IK275)</f>
        <v>0.47598870056497178</v>
      </c>
      <c r="JY275" s="742">
        <f t="shared" ref="JY275" si="4502">SUM(I282,U282,AG282,AS282,BE282,BQ282,CC282)/SUM(G282,I282,S282,U282,AE282,AG282,AQ282,AS282,BC282,BE282,BO282,BQ282,CA282,CC282)</f>
        <v>8.057385937109017E-2</v>
      </c>
      <c r="JZ275" s="689">
        <f t="shared" ref="JZ275" si="4503">SUM(CO282,DA282,DM282,DY282,EK282,EW282,FI282)/SUM(CM282,CO282,CY282,DA282,DK282,DM282,DW282,DY282,EI282,EK282,EU282,EW282,FG282,FI282)</f>
        <v>8.8029688443945805E-2</v>
      </c>
      <c r="KA275" s="745">
        <f t="shared" ref="KA275" si="4504">SUM(,FU282,GG282,GS282,HE282,HQ282,IC282,IO282)/SUM(FU282,FS282,GG282,GE282,GS282,GQ282,HE282,HC282,HQ282,HO282,IC282,IA282,IO282,IM282)</f>
        <v>8.3471622967142389E-2</v>
      </c>
      <c r="KB275" s="724">
        <f t="shared" ref="KB275" si="4505">KB277/KB279</f>
        <v>5.1296665716728416E-3</v>
      </c>
      <c r="KC275" s="720"/>
      <c r="KD275" s="720">
        <f t="shared" ref="KD275" si="4506">KD277/KD279</f>
        <v>3.1645569620253164E-3</v>
      </c>
      <c r="KE275" s="720"/>
      <c r="KF275" s="720">
        <f t="shared" ref="KF275" si="4507">KF277/KF279</f>
        <v>3.1064670996893535E-3</v>
      </c>
      <c r="KG275" s="755"/>
      <c r="KH275" s="757" t="s">
        <v>68</v>
      </c>
      <c r="KI275" s="419">
        <f t="shared" ref="KI275:KI281" si="4508">C275+AA275+AM275+AY275+BK275+BW275</f>
        <v>1</v>
      </c>
      <c r="KJ275" s="427">
        <f t="shared" ref="KJ275" si="4509">KI275/KB279</f>
        <v>2.8498147620404675E-4</v>
      </c>
      <c r="KK275" s="419">
        <f t="shared" ref="KK275:KK281" si="4510">CI275+CU275+DG275+EE275+EQ275+FC275+DS275</f>
        <v>0</v>
      </c>
      <c r="KL275" s="424">
        <f t="shared" ref="KL275" si="4511">KK275/KD279</f>
        <v>0</v>
      </c>
      <c r="KM275" s="419">
        <f t="shared" ref="KM275:KM281" si="4512">FO275+GA275+GM275+GY275+HK275+HW275+II275</f>
        <v>1</v>
      </c>
      <c r="KN275" s="424">
        <f>KM275/KF279</f>
        <v>2.8240609997175941E-4</v>
      </c>
    </row>
    <row r="276" spans="1:300" ht="19.5" thickBot="1" x14ac:dyDescent="0.3">
      <c r="A276" s="734"/>
      <c r="B276" s="436">
        <f t="shared" ref="B276:B281" si="4513">+B275+1</f>
        <v>45807</v>
      </c>
      <c r="C276" s="10"/>
      <c r="D276" s="11"/>
      <c r="E276" s="61">
        <f t="shared" ref="E276:E281" si="4514">E275-C276</f>
        <v>576</v>
      </c>
      <c r="F276" s="61">
        <v>39</v>
      </c>
      <c r="G276" s="11">
        <v>261</v>
      </c>
      <c r="H276" s="12">
        <f t="shared" si="4447"/>
        <v>0.48090277777777779</v>
      </c>
      <c r="I276" s="11">
        <v>16</v>
      </c>
      <c r="J276" s="12">
        <f t="shared" si="4448"/>
        <v>5.7761732851985562E-2</v>
      </c>
      <c r="K276" s="13"/>
      <c r="L276" s="11"/>
      <c r="M276" s="11"/>
      <c r="N276" s="14"/>
      <c r="O276" s="10">
        <v>1</v>
      </c>
      <c r="P276" s="11"/>
      <c r="Q276" s="61">
        <f t="shared" ref="Q276:Q281" si="4515">Q275-O276</f>
        <v>574</v>
      </c>
      <c r="R276" s="61">
        <v>39</v>
      </c>
      <c r="S276" s="11">
        <v>287</v>
      </c>
      <c r="T276" s="12">
        <f t="shared" si="4449"/>
        <v>0.54006968641114983</v>
      </c>
      <c r="U276" s="11">
        <v>23</v>
      </c>
      <c r="V276" s="12">
        <f t="shared" si="4450"/>
        <v>7.4193548387096769E-2</v>
      </c>
      <c r="W276" s="13"/>
      <c r="X276" s="11"/>
      <c r="Y276" s="11"/>
      <c r="Z276" s="14"/>
      <c r="AA276" s="10"/>
      <c r="AB276" s="11"/>
      <c r="AC276" s="61">
        <f t="shared" ref="AC276:AC281" si="4516">AC275-AA276</f>
        <v>570</v>
      </c>
      <c r="AD276" s="61">
        <v>38</v>
      </c>
      <c r="AE276" s="11">
        <v>273</v>
      </c>
      <c r="AF276" s="12">
        <f t="shared" si="4451"/>
        <v>0.52105263157894732</v>
      </c>
      <c r="AG276" s="11">
        <v>24</v>
      </c>
      <c r="AH276" s="12">
        <f t="shared" si="4452"/>
        <v>8.0808080808080815E-2</v>
      </c>
      <c r="AI276" s="13"/>
      <c r="AJ276" s="11"/>
      <c r="AK276" s="11"/>
      <c r="AL276" s="14"/>
      <c r="AM276" s="10">
        <v>2</v>
      </c>
      <c r="AN276" s="11"/>
      <c r="AO276" s="61">
        <f t="shared" ref="AO276:AO281" si="4517">AO275-AM276</f>
        <v>57</v>
      </c>
      <c r="AP276" s="61">
        <v>4</v>
      </c>
      <c r="AQ276" s="11">
        <v>26</v>
      </c>
      <c r="AR276" s="12">
        <f t="shared" si="4453"/>
        <v>0.52631578947368418</v>
      </c>
      <c r="AS276" s="11">
        <v>4</v>
      </c>
      <c r="AT276" s="12">
        <f t="shared" si="4454"/>
        <v>0.13333333333333333</v>
      </c>
      <c r="AU276" s="13"/>
      <c r="AV276" s="11"/>
      <c r="AW276" s="11"/>
      <c r="AX276" s="14"/>
      <c r="AY276" s="10">
        <v>1</v>
      </c>
      <c r="AZ276" s="11"/>
      <c r="BA276" s="61">
        <f t="shared" ref="BA276:BA281" si="4518">BA275-AY276</f>
        <v>574</v>
      </c>
      <c r="BB276" s="61">
        <v>39</v>
      </c>
      <c r="BC276" s="11">
        <v>281</v>
      </c>
      <c r="BD276" s="12">
        <f t="shared" si="4455"/>
        <v>0.52090592334494779</v>
      </c>
      <c r="BE276" s="11">
        <v>18</v>
      </c>
      <c r="BF276" s="12">
        <f t="shared" si="4456"/>
        <v>6.0200668896321072E-2</v>
      </c>
      <c r="BG276" s="13"/>
      <c r="BH276" s="11"/>
      <c r="BI276" s="11"/>
      <c r="BJ276" s="14"/>
      <c r="BK276" s="10"/>
      <c r="BL276" s="11"/>
      <c r="BM276" s="61">
        <f t="shared" ref="BM276:BM281" si="4519">BM275-BK276</f>
        <v>577</v>
      </c>
      <c r="BN276" s="61">
        <v>39</v>
      </c>
      <c r="BO276" s="11">
        <v>262</v>
      </c>
      <c r="BP276" s="12">
        <f t="shared" si="4457"/>
        <v>0.47140381282495669</v>
      </c>
      <c r="BQ276" s="11">
        <v>10</v>
      </c>
      <c r="BR276" s="12">
        <f t="shared" si="4458"/>
        <v>3.6764705882352942E-2</v>
      </c>
      <c r="BS276" s="13"/>
      <c r="BT276" s="11"/>
      <c r="BU276" s="11"/>
      <c r="BV276" s="14"/>
      <c r="BW276" s="10"/>
      <c r="BX276" s="11"/>
      <c r="BY276" s="61">
        <f t="shared" ref="BY276:BY281" si="4520">BY275-BW276</f>
        <v>576</v>
      </c>
      <c r="BZ276" s="61">
        <v>39</v>
      </c>
      <c r="CA276" s="11">
        <v>244</v>
      </c>
      <c r="CB276" s="12">
        <f t="shared" si="4459"/>
        <v>0.4704861111111111</v>
      </c>
      <c r="CC276" s="11">
        <v>27</v>
      </c>
      <c r="CD276" s="12">
        <f t="shared" si="4460"/>
        <v>9.9630996309963096E-2</v>
      </c>
      <c r="CE276" s="13"/>
      <c r="CF276" s="11"/>
      <c r="CG276" s="11"/>
      <c r="CH276" s="14"/>
      <c r="CI276" s="10">
        <v>1</v>
      </c>
      <c r="CJ276" s="11"/>
      <c r="CK276" s="61">
        <f t="shared" ref="CK276:CK281" si="4521">CK275-CI276</f>
        <v>547</v>
      </c>
      <c r="CL276" s="61">
        <f t="shared" ref="CL276:CL281" si="4522">CL275-CJ276</f>
        <v>38</v>
      </c>
      <c r="CM276" s="11">
        <v>252</v>
      </c>
      <c r="CN276" s="12">
        <f t="shared" si="4461"/>
        <v>0.49725776965265084</v>
      </c>
      <c r="CO276" s="11">
        <v>20</v>
      </c>
      <c r="CP276" s="12">
        <f t="shared" si="4462"/>
        <v>7.3529411764705885E-2</v>
      </c>
      <c r="CQ276" s="13"/>
      <c r="CR276" s="11"/>
      <c r="CS276" s="11"/>
      <c r="CT276" s="14"/>
      <c r="CU276" s="10"/>
      <c r="CV276" s="11"/>
      <c r="CW276" s="61">
        <f t="shared" ref="CW276:CW281" si="4523">CW275-CU276</f>
        <v>554</v>
      </c>
      <c r="CX276" s="61">
        <f t="shared" ref="CX276:CX281" si="4524">CX275-CV276</f>
        <v>38</v>
      </c>
      <c r="CY276" s="11">
        <v>230</v>
      </c>
      <c r="CZ276" s="12">
        <f t="shared" si="4463"/>
        <v>0.45126353790613716</v>
      </c>
      <c r="DA276" s="11">
        <v>20</v>
      </c>
      <c r="DB276" s="12">
        <f t="shared" si="4464"/>
        <v>0.08</v>
      </c>
      <c r="DC276" s="13"/>
      <c r="DD276" s="11"/>
      <c r="DE276" s="11"/>
      <c r="DF276" s="14"/>
      <c r="DG276" s="10"/>
      <c r="DH276" s="11"/>
      <c r="DI276" s="61">
        <f t="shared" ref="DI276:DI281" si="4525">DI275-DG276</f>
        <v>567</v>
      </c>
      <c r="DJ276" s="61">
        <f t="shared" ref="DJ276:DJ281" si="4526">DJ275-DH276</f>
        <v>39</v>
      </c>
      <c r="DK276" s="11">
        <v>222</v>
      </c>
      <c r="DL276" s="12">
        <f t="shared" si="4465"/>
        <v>0.44091710758377423</v>
      </c>
      <c r="DM276" s="11">
        <v>28</v>
      </c>
      <c r="DN276" s="12">
        <f t="shared" si="4466"/>
        <v>0.112</v>
      </c>
      <c r="DO276" s="13"/>
      <c r="DP276" s="11"/>
      <c r="DQ276" s="11"/>
      <c r="DR276" s="14"/>
      <c r="DS276" s="10"/>
      <c r="DT276" s="11"/>
      <c r="DU276" s="61">
        <f t="shared" ref="DU276:DU281" si="4527">DU275-DS276</f>
        <v>114</v>
      </c>
      <c r="DV276" s="61">
        <f t="shared" ref="DV276:DV281" si="4528">DV275-DT276</f>
        <v>8</v>
      </c>
      <c r="DW276" s="11">
        <v>43</v>
      </c>
      <c r="DX276" s="12">
        <f t="shared" si="4467"/>
        <v>0.46491228070175439</v>
      </c>
      <c r="DY276" s="11">
        <v>10</v>
      </c>
      <c r="DZ276" s="12">
        <f t="shared" si="4468"/>
        <v>0.18867924528301888</v>
      </c>
      <c r="EA276" s="13"/>
      <c r="EB276" s="11"/>
      <c r="EC276" s="11"/>
      <c r="ED276" s="14"/>
      <c r="EE276" s="10">
        <v>1</v>
      </c>
      <c r="EF276" s="11"/>
      <c r="EG276" s="61">
        <f t="shared" ref="EG276:EG281" si="4529">EG275-EE276</f>
        <v>576</v>
      </c>
      <c r="EH276" s="61">
        <f t="shared" ref="EH276:EH281" si="4530">EH275-EF276</f>
        <v>40</v>
      </c>
      <c r="EI276" s="11">
        <v>245</v>
      </c>
      <c r="EJ276" s="12">
        <f t="shared" si="4469"/>
        <v>0.4826388888888889</v>
      </c>
      <c r="EK276" s="11">
        <v>33</v>
      </c>
      <c r="EL276" s="12">
        <f t="shared" si="4470"/>
        <v>0.11870503597122302</v>
      </c>
      <c r="EM276" s="13"/>
      <c r="EN276" s="11"/>
      <c r="EO276" s="11"/>
      <c r="EP276" s="14"/>
      <c r="EQ276" s="10">
        <v>1</v>
      </c>
      <c r="ER276" s="11"/>
      <c r="ES276" s="61">
        <f t="shared" ref="ES276:ES281" si="4531">ES275-EQ276</f>
        <v>564</v>
      </c>
      <c r="ET276" s="61">
        <f t="shared" ref="ET276:ET281" si="4532">ET275-ER276</f>
        <v>39</v>
      </c>
      <c r="EU276" s="11">
        <v>249</v>
      </c>
      <c r="EV276" s="12">
        <f t="shared" si="4471"/>
        <v>0.46453900709219859</v>
      </c>
      <c r="EW276" s="11">
        <v>13</v>
      </c>
      <c r="EX276" s="12">
        <f t="shared" si="4472"/>
        <v>4.9618320610687022E-2</v>
      </c>
      <c r="EY276" s="13"/>
      <c r="EZ276" s="11"/>
      <c r="FA276" s="11"/>
      <c r="FB276" s="14"/>
      <c r="FC276" s="10"/>
      <c r="FD276" s="11"/>
      <c r="FE276" s="61">
        <f t="shared" ref="FE276:FE281" si="4533">FE275-FC276</f>
        <v>551</v>
      </c>
      <c r="FF276" s="61">
        <f t="shared" ref="FF276:FF281" si="4534">FF275-FD276</f>
        <v>38</v>
      </c>
      <c r="FG276" s="11">
        <v>235</v>
      </c>
      <c r="FH276" s="12">
        <f t="shared" si="4473"/>
        <v>0.46823956442831216</v>
      </c>
      <c r="FI276" s="11">
        <v>23</v>
      </c>
      <c r="FJ276" s="12">
        <f t="shared" si="4474"/>
        <v>8.9147286821705432E-2</v>
      </c>
      <c r="FK276" s="13"/>
      <c r="FL276" s="11"/>
      <c r="FM276" s="11"/>
      <c r="FN276" s="14"/>
      <c r="FO276" s="10"/>
      <c r="FP276" s="11"/>
      <c r="FQ276" s="61">
        <f t="shared" ref="FQ276:FQ281" si="4535">FQ275-FO276</f>
        <v>561</v>
      </c>
      <c r="FR276" s="61">
        <f t="shared" ref="FR276:FR281" si="4536">FR275-FP276</f>
        <v>41</v>
      </c>
      <c r="FS276" s="11">
        <v>257</v>
      </c>
      <c r="FT276" s="12">
        <f t="shared" si="4475"/>
        <v>0.51158645276292336</v>
      </c>
      <c r="FU276" s="11">
        <v>30</v>
      </c>
      <c r="FV276" s="12">
        <f t="shared" si="4476"/>
        <v>0.10452961672473868</v>
      </c>
      <c r="FW276" s="13"/>
      <c r="FX276" s="11"/>
      <c r="FY276" s="11"/>
      <c r="FZ276" s="14"/>
      <c r="GA276" s="10"/>
      <c r="GB276" s="11"/>
      <c r="GC276" s="61">
        <f t="shared" ref="GC276:GC281" si="4537">GC275-GA276</f>
        <v>567</v>
      </c>
      <c r="GD276" s="61">
        <f t="shared" ref="GD276:GD281" si="4538">GD275-GB276</f>
        <v>41</v>
      </c>
      <c r="GE276" s="11">
        <v>259</v>
      </c>
      <c r="GF276" s="12">
        <f t="shared" si="4477"/>
        <v>0.49911816578483242</v>
      </c>
      <c r="GG276" s="11">
        <v>24</v>
      </c>
      <c r="GH276" s="12">
        <f t="shared" si="4478"/>
        <v>8.4805653710247356E-2</v>
      </c>
      <c r="GI276" s="13"/>
      <c r="GJ276" s="11"/>
      <c r="GK276" s="11"/>
      <c r="GL276" s="14"/>
      <c r="GM276" s="10"/>
      <c r="GN276" s="11"/>
      <c r="GO276" s="61">
        <f t="shared" ref="GO276:GO281" si="4539">GO275-GM276</f>
        <v>583</v>
      </c>
      <c r="GP276" s="61">
        <f t="shared" ref="GP276:GP281" si="4540">GP275-GN276</f>
        <v>42</v>
      </c>
      <c r="GQ276" s="11">
        <v>253</v>
      </c>
      <c r="GR276" s="12">
        <f t="shared" si="4479"/>
        <v>0.46312178387650088</v>
      </c>
      <c r="GS276" s="11">
        <v>17</v>
      </c>
      <c r="GT276" s="12">
        <f t="shared" si="4480"/>
        <v>6.2962962962962957E-2</v>
      </c>
      <c r="GU276" s="13"/>
      <c r="GV276" s="11"/>
      <c r="GW276" s="11"/>
      <c r="GX276" s="14"/>
      <c r="GY276" s="10"/>
      <c r="GZ276" s="11"/>
      <c r="HA276" s="61">
        <f t="shared" ref="HA276:HA281" si="4541">HA275-GY276</f>
        <v>76</v>
      </c>
      <c r="HB276" s="61">
        <f t="shared" ref="HB276:HB281" si="4542">HB275-GZ276</f>
        <v>5</v>
      </c>
      <c r="HC276" s="11">
        <v>34</v>
      </c>
      <c r="HD276" s="12">
        <f t="shared" si="4481"/>
        <v>0.53947368421052633</v>
      </c>
      <c r="HE276" s="11">
        <v>7</v>
      </c>
      <c r="HF276" s="12">
        <f t="shared" si="4482"/>
        <v>0.17073170731707318</v>
      </c>
      <c r="HG276" s="13"/>
      <c r="HH276" s="11"/>
      <c r="HI276" s="11"/>
      <c r="HJ276" s="14"/>
      <c r="HK276" s="10">
        <v>1</v>
      </c>
      <c r="HL276" s="11"/>
      <c r="HM276" s="61">
        <f t="shared" ref="HM276:HM281" si="4543">HM275-HK276</f>
        <v>587</v>
      </c>
      <c r="HN276" s="61">
        <f t="shared" ref="HN276:HN281" si="4544">HN275-HL276</f>
        <v>42</v>
      </c>
      <c r="HO276" s="11">
        <v>238</v>
      </c>
      <c r="HP276" s="12">
        <f t="shared" si="4483"/>
        <v>0.43781942078364566</v>
      </c>
      <c r="HQ276" s="11">
        <v>19</v>
      </c>
      <c r="HR276" s="12">
        <f t="shared" si="4484"/>
        <v>7.3929961089494164E-2</v>
      </c>
      <c r="HS276" s="13"/>
      <c r="HT276" s="11"/>
      <c r="HU276" s="11"/>
      <c r="HV276" s="14"/>
      <c r="HW276" s="10"/>
      <c r="HX276" s="11"/>
      <c r="HY276" s="61">
        <f t="shared" ref="HY276:HY281" si="4545">HY275-HW276</f>
        <v>583</v>
      </c>
      <c r="HZ276" s="61">
        <f t="shared" ref="HZ276:HZ281" si="4546">HZ275-HX276</f>
        <v>42</v>
      </c>
      <c r="IA276" s="11">
        <v>251</v>
      </c>
      <c r="IB276" s="12">
        <f t="shared" si="4485"/>
        <v>0.46826758147512865</v>
      </c>
      <c r="IC276" s="11">
        <v>22</v>
      </c>
      <c r="ID276" s="12">
        <f t="shared" si="4486"/>
        <v>8.0586080586080591E-2</v>
      </c>
      <c r="IE276" s="13"/>
      <c r="IF276" s="11"/>
      <c r="IG276" s="11"/>
      <c r="IH276" s="14"/>
      <c r="II276" s="10"/>
      <c r="IJ276" s="11"/>
      <c r="IK276" s="61">
        <f t="shared" ref="IK276:IK281" si="4547">IK275-II276</f>
        <v>582</v>
      </c>
      <c r="IL276" s="61">
        <f t="shared" ref="IL276:IL281" si="4548">IL275-IJ276</f>
        <v>42</v>
      </c>
      <c r="IM276" s="11">
        <v>264</v>
      </c>
      <c r="IN276" s="12">
        <f t="shared" si="4487"/>
        <v>0.49828178694158076</v>
      </c>
      <c r="IO276" s="11">
        <v>26</v>
      </c>
      <c r="IP276" s="12">
        <f t="shared" si="4488"/>
        <v>8.9655172413793102E-2</v>
      </c>
      <c r="IQ276" s="13"/>
      <c r="IR276" s="11"/>
      <c r="IS276" s="11"/>
      <c r="IT276" s="14"/>
      <c r="IU276" s="10"/>
      <c r="IV276" s="11"/>
      <c r="IW276" s="61">
        <f t="shared" ref="IW276:IW281" si="4549">IW275-IU276</f>
        <v>0</v>
      </c>
      <c r="IX276" s="474">
        <v>145</v>
      </c>
      <c r="IY276" s="11"/>
      <c r="IZ276" s="12" t="e">
        <f t="shared" si="4489"/>
        <v>#DIV/0!</v>
      </c>
      <c r="JA276" s="11"/>
      <c r="JB276" s="12" t="e">
        <f t="shared" si="4490"/>
        <v>#DIV/0!</v>
      </c>
      <c r="JC276" s="13"/>
      <c r="JD276" s="11"/>
      <c r="JE276" s="11"/>
      <c r="JF276" s="14"/>
      <c r="JG276" s="10">
        <f t="shared" si="4491"/>
        <v>8</v>
      </c>
      <c r="JH276" s="14">
        <f t="shared" si="4492"/>
        <v>0</v>
      </c>
      <c r="JI276" s="373">
        <f t="shared" si="4493"/>
        <v>10516</v>
      </c>
      <c r="JJ276" s="11">
        <f t="shared" si="3981"/>
        <v>877</v>
      </c>
      <c r="JK276" s="11">
        <f t="shared" si="4494"/>
        <v>5080</v>
      </c>
      <c r="JL276" s="79">
        <f t="shared" si="4495"/>
        <v>0.48307341194370484</v>
      </c>
      <c r="JM276" s="15">
        <f t="shared" si="4496"/>
        <v>414</v>
      </c>
      <c r="JN276" s="12">
        <f t="shared" si="4497"/>
        <v>8.1496062992125987E-2</v>
      </c>
      <c r="JO276" s="16">
        <v>67.599999999999994</v>
      </c>
      <c r="JP276" s="17">
        <v>4807</v>
      </c>
      <c r="JQ276" s="16">
        <f t="shared" si="4416"/>
        <v>94.625984251968504</v>
      </c>
      <c r="JR276" s="16">
        <v>224</v>
      </c>
      <c r="JS276" s="369">
        <f t="shared" si="4289"/>
        <v>0.54106280193236711</v>
      </c>
      <c r="JT276" s="15"/>
      <c r="JU276" s="285"/>
      <c r="JV276" s="404">
        <f t="shared" si="4499"/>
        <v>0.50114155251141557</v>
      </c>
      <c r="JW276" s="401">
        <f t="shared" si="4500"/>
        <v>0.46731932047221425</v>
      </c>
      <c r="JX276" s="406">
        <f t="shared" si="4501"/>
        <v>0.48064424978807574</v>
      </c>
      <c r="JY276" s="743"/>
      <c r="JZ276" s="690"/>
      <c r="KA276" s="746"/>
      <c r="KB276" s="725"/>
      <c r="KC276" s="722"/>
      <c r="KD276" s="722"/>
      <c r="KE276" s="722"/>
      <c r="KF276" s="722"/>
      <c r="KG276" s="756"/>
      <c r="KH276" s="758"/>
      <c r="KI276" s="67">
        <f t="shared" si="4508"/>
        <v>3</v>
      </c>
      <c r="KJ276" s="430">
        <f t="shared" ref="KJ276" si="4550">KI276/KB279</f>
        <v>8.549444286121402E-4</v>
      </c>
      <c r="KK276" s="67">
        <f t="shared" si="4510"/>
        <v>3</v>
      </c>
      <c r="KL276" s="425">
        <f t="shared" ref="KL276" si="4551">KK276/KD279</f>
        <v>8.6306098964326807E-4</v>
      </c>
      <c r="KM276" s="67">
        <f t="shared" si="4512"/>
        <v>1</v>
      </c>
      <c r="KN276" s="425">
        <f>KM276/KF279</f>
        <v>2.8240609997175941E-4</v>
      </c>
    </row>
    <row r="277" spans="1:300" ht="19.5" thickTop="1" x14ac:dyDescent="0.25">
      <c r="A277" s="734"/>
      <c r="B277" s="436">
        <f t="shared" si="4513"/>
        <v>45808</v>
      </c>
      <c r="C277" s="10">
        <v>2</v>
      </c>
      <c r="D277" s="11"/>
      <c r="E277" s="61">
        <f t="shared" si="4514"/>
        <v>574</v>
      </c>
      <c r="F277" s="61">
        <f t="shared" ref="F277:F281" si="4552">F276-D277</f>
        <v>39</v>
      </c>
      <c r="G277" s="11">
        <v>313</v>
      </c>
      <c r="H277" s="12">
        <f t="shared" si="4447"/>
        <v>0.57839721254355403</v>
      </c>
      <c r="I277" s="11">
        <v>19</v>
      </c>
      <c r="J277" s="12">
        <f t="shared" si="4448"/>
        <v>5.7228915662650599E-2</v>
      </c>
      <c r="K277" s="13"/>
      <c r="L277" s="11"/>
      <c r="M277" s="11"/>
      <c r="N277" s="14"/>
      <c r="O277" s="10"/>
      <c r="P277" s="11"/>
      <c r="Q277" s="61">
        <f t="shared" si="4515"/>
        <v>574</v>
      </c>
      <c r="R277" s="61">
        <f t="shared" ref="R277:R281" si="4553">R276-P277</f>
        <v>39</v>
      </c>
      <c r="S277" s="11">
        <v>288</v>
      </c>
      <c r="T277" s="12">
        <f t="shared" si="4449"/>
        <v>0.52787456445993031</v>
      </c>
      <c r="U277" s="11">
        <v>15</v>
      </c>
      <c r="V277" s="12">
        <f t="shared" si="4450"/>
        <v>4.9504950495049507E-2</v>
      </c>
      <c r="W277" s="13"/>
      <c r="X277" s="11"/>
      <c r="Y277" s="11"/>
      <c r="Z277" s="14"/>
      <c r="AA277" s="10"/>
      <c r="AB277" s="11"/>
      <c r="AC277" s="61">
        <f t="shared" si="4516"/>
        <v>570</v>
      </c>
      <c r="AD277" s="61">
        <f t="shared" ref="AD277:AD281" si="4554">AD276-AB277</f>
        <v>38</v>
      </c>
      <c r="AE277" s="11">
        <v>282</v>
      </c>
      <c r="AF277" s="12">
        <f t="shared" si="4451"/>
        <v>0.53859649122807018</v>
      </c>
      <c r="AG277" s="11">
        <v>25</v>
      </c>
      <c r="AH277" s="12">
        <f t="shared" si="4452"/>
        <v>8.143322475570032E-2</v>
      </c>
      <c r="AI277" s="13"/>
      <c r="AJ277" s="11"/>
      <c r="AK277" s="11"/>
      <c r="AL277" s="14"/>
      <c r="AM277" s="10">
        <v>1</v>
      </c>
      <c r="AN277" s="11"/>
      <c r="AO277" s="61">
        <f t="shared" si="4517"/>
        <v>56</v>
      </c>
      <c r="AP277" s="61">
        <f t="shared" ref="AP277:AP281" si="4555">AP276-AN277</f>
        <v>4</v>
      </c>
      <c r="AQ277" s="11">
        <v>24</v>
      </c>
      <c r="AR277" s="12">
        <f t="shared" si="4453"/>
        <v>0.4642857142857143</v>
      </c>
      <c r="AS277" s="11">
        <v>2</v>
      </c>
      <c r="AT277" s="12">
        <f t="shared" si="4454"/>
        <v>7.6923076923076927E-2</v>
      </c>
      <c r="AU277" s="13"/>
      <c r="AV277" s="11"/>
      <c r="AW277" s="11"/>
      <c r="AX277" s="14"/>
      <c r="AY277" s="10"/>
      <c r="AZ277" s="11"/>
      <c r="BA277" s="61">
        <f t="shared" si="4518"/>
        <v>574</v>
      </c>
      <c r="BB277" s="61">
        <f t="shared" ref="BB277:BB281" si="4556">BB276-AZ277</f>
        <v>39</v>
      </c>
      <c r="BC277" s="11">
        <v>280</v>
      </c>
      <c r="BD277" s="12">
        <f t="shared" si="4455"/>
        <v>0.51567944250871078</v>
      </c>
      <c r="BE277" s="11">
        <v>16</v>
      </c>
      <c r="BF277" s="12">
        <f t="shared" si="4456"/>
        <v>5.4054054054054057E-2</v>
      </c>
      <c r="BG277" s="13"/>
      <c r="BH277" s="11"/>
      <c r="BI277" s="11"/>
      <c r="BJ277" s="14"/>
      <c r="BK277" s="10"/>
      <c r="BL277" s="11"/>
      <c r="BM277" s="61">
        <f t="shared" si="4519"/>
        <v>577</v>
      </c>
      <c r="BN277" s="61">
        <f t="shared" ref="BN277:BN281" si="4557">BN276-BL277</f>
        <v>39</v>
      </c>
      <c r="BO277" s="11">
        <v>282</v>
      </c>
      <c r="BP277" s="12">
        <f t="shared" si="4457"/>
        <v>0.50779896013864823</v>
      </c>
      <c r="BQ277" s="11">
        <v>11</v>
      </c>
      <c r="BR277" s="12">
        <f t="shared" si="4458"/>
        <v>3.7542662116040959E-2</v>
      </c>
      <c r="BS277" s="13"/>
      <c r="BT277" s="11"/>
      <c r="BU277" s="11"/>
      <c r="BV277" s="14"/>
      <c r="BW277" s="10"/>
      <c r="BX277" s="11"/>
      <c r="BY277" s="61">
        <f t="shared" si="4520"/>
        <v>576</v>
      </c>
      <c r="BZ277" s="61">
        <f t="shared" ref="BZ277:BZ281" si="4558">BZ276-BX277</f>
        <v>39</v>
      </c>
      <c r="CA277" s="11">
        <v>242</v>
      </c>
      <c r="CB277" s="12">
        <f t="shared" si="4459"/>
        <v>0.4861111111111111</v>
      </c>
      <c r="CC277" s="11">
        <v>38</v>
      </c>
      <c r="CD277" s="12">
        <f t="shared" si="4460"/>
        <v>0.1357142857142857</v>
      </c>
      <c r="CE277" s="13"/>
      <c r="CF277" s="11"/>
      <c r="CG277" s="11"/>
      <c r="CH277" s="14"/>
      <c r="CI277" s="10"/>
      <c r="CJ277" s="11"/>
      <c r="CK277" s="61">
        <f t="shared" si="4521"/>
        <v>547</v>
      </c>
      <c r="CL277" s="61">
        <f t="shared" si="4522"/>
        <v>38</v>
      </c>
      <c r="CM277" s="11">
        <v>264</v>
      </c>
      <c r="CN277" s="12">
        <f t="shared" si="4461"/>
        <v>0.5210237659963437</v>
      </c>
      <c r="CO277" s="11">
        <v>21</v>
      </c>
      <c r="CP277" s="12">
        <f t="shared" si="4462"/>
        <v>7.3684210526315783E-2</v>
      </c>
      <c r="CQ277" s="13"/>
      <c r="CR277" s="11"/>
      <c r="CS277" s="11"/>
      <c r="CT277" s="14"/>
      <c r="CU277" s="10"/>
      <c r="CV277" s="11"/>
      <c r="CW277" s="61">
        <f t="shared" si="4523"/>
        <v>554</v>
      </c>
      <c r="CX277" s="61">
        <f t="shared" si="4524"/>
        <v>38</v>
      </c>
      <c r="CY277" s="11">
        <v>241</v>
      </c>
      <c r="CZ277" s="12">
        <f t="shared" si="4463"/>
        <v>0.47653429602888087</v>
      </c>
      <c r="DA277" s="11">
        <v>23</v>
      </c>
      <c r="DB277" s="12">
        <f t="shared" si="4464"/>
        <v>8.7121212121212127E-2</v>
      </c>
      <c r="DC277" s="13"/>
      <c r="DD277" s="11"/>
      <c r="DE277" s="11"/>
      <c r="DF277" s="14"/>
      <c r="DG277" s="10">
        <v>1</v>
      </c>
      <c r="DH277" s="11"/>
      <c r="DI277" s="61">
        <f t="shared" si="4525"/>
        <v>566</v>
      </c>
      <c r="DJ277" s="61">
        <f t="shared" si="4526"/>
        <v>39</v>
      </c>
      <c r="DK277" s="11">
        <v>228</v>
      </c>
      <c r="DL277" s="12">
        <f t="shared" si="4465"/>
        <v>0.44876325088339225</v>
      </c>
      <c r="DM277" s="11">
        <v>26</v>
      </c>
      <c r="DN277" s="12">
        <f t="shared" si="4466"/>
        <v>0.10236220472440945</v>
      </c>
      <c r="DO277" s="13"/>
      <c r="DP277" s="11"/>
      <c r="DQ277" s="11"/>
      <c r="DR277" s="14"/>
      <c r="DS277" s="10"/>
      <c r="DT277" s="11"/>
      <c r="DU277" s="61">
        <f t="shared" si="4527"/>
        <v>114</v>
      </c>
      <c r="DV277" s="61">
        <f t="shared" si="4528"/>
        <v>8</v>
      </c>
      <c r="DW277" s="11">
        <v>46</v>
      </c>
      <c r="DX277" s="12">
        <f t="shared" si="4467"/>
        <v>0.46491228070175439</v>
      </c>
      <c r="DY277" s="11">
        <v>7</v>
      </c>
      <c r="DZ277" s="12">
        <f t="shared" si="4468"/>
        <v>0.13207547169811321</v>
      </c>
      <c r="EA277" s="13"/>
      <c r="EB277" s="11"/>
      <c r="EC277" s="11"/>
      <c r="ED277" s="14"/>
      <c r="EE277" s="10"/>
      <c r="EF277" s="11"/>
      <c r="EG277" s="61">
        <f t="shared" si="4529"/>
        <v>576</v>
      </c>
      <c r="EH277" s="61">
        <f t="shared" si="4530"/>
        <v>40</v>
      </c>
      <c r="EI277" s="11">
        <v>260</v>
      </c>
      <c r="EJ277" s="12">
        <f t="shared" si="4469"/>
        <v>0.4982638888888889</v>
      </c>
      <c r="EK277" s="11">
        <v>27</v>
      </c>
      <c r="EL277" s="12">
        <f t="shared" si="4470"/>
        <v>9.4076655052264813E-2</v>
      </c>
      <c r="EM277" s="13"/>
      <c r="EN277" s="11"/>
      <c r="EO277" s="11"/>
      <c r="EP277" s="14"/>
      <c r="EQ277" s="10">
        <v>1</v>
      </c>
      <c r="ER277" s="11"/>
      <c r="ES277" s="61">
        <f t="shared" si="4531"/>
        <v>563</v>
      </c>
      <c r="ET277" s="61">
        <f t="shared" si="4532"/>
        <v>39</v>
      </c>
      <c r="EU277" s="11">
        <v>252</v>
      </c>
      <c r="EV277" s="12">
        <f t="shared" si="4471"/>
        <v>0.46714031971580816</v>
      </c>
      <c r="EW277" s="11">
        <v>11</v>
      </c>
      <c r="EX277" s="12">
        <f t="shared" si="4472"/>
        <v>4.1825095057034217E-2</v>
      </c>
      <c r="EY277" s="13"/>
      <c r="EZ277" s="11"/>
      <c r="FA277" s="11"/>
      <c r="FB277" s="14"/>
      <c r="FC277" s="10"/>
      <c r="FD277" s="11"/>
      <c r="FE277" s="61">
        <f t="shared" si="4533"/>
        <v>551</v>
      </c>
      <c r="FF277" s="61">
        <f t="shared" si="4534"/>
        <v>38</v>
      </c>
      <c r="FG277" s="11">
        <v>246</v>
      </c>
      <c r="FH277" s="12">
        <f t="shared" si="4473"/>
        <v>0.47912885662431942</v>
      </c>
      <c r="FI277" s="11">
        <v>18</v>
      </c>
      <c r="FJ277" s="12">
        <f t="shared" si="4474"/>
        <v>6.8181818181818177E-2</v>
      </c>
      <c r="FK277" s="13"/>
      <c r="FL277" s="11"/>
      <c r="FM277" s="11"/>
      <c r="FN277" s="14"/>
      <c r="FO277" s="10"/>
      <c r="FP277" s="11"/>
      <c r="FQ277" s="61">
        <f t="shared" si="4535"/>
        <v>561</v>
      </c>
      <c r="FR277" s="61">
        <f t="shared" si="4536"/>
        <v>41</v>
      </c>
      <c r="FS277" s="11">
        <v>242</v>
      </c>
      <c r="FT277" s="12">
        <f t="shared" si="4475"/>
        <v>0.48128342245989303</v>
      </c>
      <c r="FU277" s="11">
        <v>28</v>
      </c>
      <c r="FV277" s="12">
        <f t="shared" si="4476"/>
        <v>0.1037037037037037</v>
      </c>
      <c r="FW277" s="13"/>
      <c r="FX277" s="11"/>
      <c r="FY277" s="11"/>
      <c r="FZ277" s="14"/>
      <c r="GA277" s="10"/>
      <c r="GB277" s="11"/>
      <c r="GC277" s="61">
        <f t="shared" si="4537"/>
        <v>567</v>
      </c>
      <c r="GD277" s="61">
        <f t="shared" si="4538"/>
        <v>41</v>
      </c>
      <c r="GE277" s="11">
        <v>292</v>
      </c>
      <c r="GF277" s="12">
        <f t="shared" si="4477"/>
        <v>0.55379188712522043</v>
      </c>
      <c r="GG277" s="11">
        <v>22</v>
      </c>
      <c r="GH277" s="12">
        <f t="shared" si="4478"/>
        <v>7.0063694267515922E-2</v>
      </c>
      <c r="GI277" s="13"/>
      <c r="GJ277" s="11"/>
      <c r="GK277" s="11"/>
      <c r="GL277" s="14"/>
      <c r="GM277" s="10"/>
      <c r="GN277" s="11"/>
      <c r="GO277" s="61">
        <f t="shared" si="4539"/>
        <v>583</v>
      </c>
      <c r="GP277" s="61">
        <f t="shared" si="4540"/>
        <v>42</v>
      </c>
      <c r="GQ277" s="11">
        <v>262</v>
      </c>
      <c r="GR277" s="12">
        <f t="shared" si="4479"/>
        <v>0.49056603773584906</v>
      </c>
      <c r="GS277" s="11">
        <v>24</v>
      </c>
      <c r="GT277" s="12">
        <f t="shared" si="4480"/>
        <v>8.3916083916083919E-2</v>
      </c>
      <c r="GU277" s="13"/>
      <c r="GV277" s="11"/>
      <c r="GW277" s="11"/>
      <c r="GX277" s="14"/>
      <c r="GY277" s="10"/>
      <c r="GZ277" s="11"/>
      <c r="HA277" s="61">
        <f t="shared" si="4541"/>
        <v>76</v>
      </c>
      <c r="HB277" s="61">
        <f t="shared" si="4542"/>
        <v>5</v>
      </c>
      <c r="HC277" s="11">
        <v>24</v>
      </c>
      <c r="HD277" s="12">
        <f t="shared" si="4481"/>
        <v>0.43421052631578949</v>
      </c>
      <c r="HE277" s="11">
        <v>9</v>
      </c>
      <c r="HF277" s="12">
        <f t="shared" si="4482"/>
        <v>0.27272727272727271</v>
      </c>
      <c r="HG277" s="13"/>
      <c r="HH277" s="11"/>
      <c r="HI277" s="11"/>
      <c r="HJ277" s="14"/>
      <c r="HK277" s="10"/>
      <c r="HL277" s="11"/>
      <c r="HM277" s="61">
        <f t="shared" si="4543"/>
        <v>587</v>
      </c>
      <c r="HN277" s="61">
        <f t="shared" si="4544"/>
        <v>42</v>
      </c>
      <c r="HO277" s="11">
        <v>287</v>
      </c>
      <c r="HP277" s="12">
        <f t="shared" si="4483"/>
        <v>0.53151618398637135</v>
      </c>
      <c r="HQ277" s="11">
        <v>25</v>
      </c>
      <c r="HR277" s="12">
        <f t="shared" si="4484"/>
        <v>8.0128205128205135E-2</v>
      </c>
      <c r="HS277" s="13"/>
      <c r="HT277" s="11"/>
      <c r="HU277" s="11"/>
      <c r="HV277" s="14"/>
      <c r="HW277" s="10"/>
      <c r="HX277" s="11"/>
      <c r="HY277" s="61">
        <f t="shared" si="4545"/>
        <v>583</v>
      </c>
      <c r="HZ277" s="61">
        <f t="shared" si="4546"/>
        <v>42</v>
      </c>
      <c r="IA277" s="11">
        <v>269</v>
      </c>
      <c r="IB277" s="12">
        <f t="shared" si="4485"/>
        <v>0.49742710120068612</v>
      </c>
      <c r="IC277" s="11">
        <v>21</v>
      </c>
      <c r="ID277" s="12">
        <f t="shared" si="4486"/>
        <v>7.2413793103448282E-2</v>
      </c>
      <c r="IE277" s="13"/>
      <c r="IF277" s="11"/>
      <c r="IG277" s="11"/>
      <c r="IH277" s="14"/>
      <c r="II277" s="10"/>
      <c r="IJ277" s="11"/>
      <c r="IK277" s="61">
        <f t="shared" si="4547"/>
        <v>582</v>
      </c>
      <c r="IL277" s="61">
        <f t="shared" si="4548"/>
        <v>42</v>
      </c>
      <c r="IM277" s="11">
        <v>268</v>
      </c>
      <c r="IN277" s="12">
        <f t="shared" si="4487"/>
        <v>0.49484536082474229</v>
      </c>
      <c r="IO277" s="11">
        <v>20</v>
      </c>
      <c r="IP277" s="12">
        <f t="shared" si="4488"/>
        <v>6.9444444444444448E-2</v>
      </c>
      <c r="IQ277" s="13"/>
      <c r="IR277" s="11"/>
      <c r="IS277" s="11"/>
      <c r="IT277" s="14"/>
      <c r="IU277" s="10"/>
      <c r="IV277" s="11">
        <v>1</v>
      </c>
      <c r="IW277" s="61">
        <f t="shared" si="4549"/>
        <v>0</v>
      </c>
      <c r="IX277" s="61">
        <f t="shared" ref="IX277:IX281" si="4559">IX276-IV277</f>
        <v>144</v>
      </c>
      <c r="IY277" s="11"/>
      <c r="IZ277" s="12" t="e">
        <f t="shared" si="4489"/>
        <v>#DIV/0!</v>
      </c>
      <c r="JA277" s="11"/>
      <c r="JB277" s="12" t="e">
        <f t="shared" si="4490"/>
        <v>#DIV/0!</v>
      </c>
      <c r="JC277" s="13"/>
      <c r="JD277" s="11"/>
      <c r="JE277" s="11"/>
      <c r="JF277" s="14"/>
      <c r="JG277" s="10">
        <f t="shared" si="4491"/>
        <v>5</v>
      </c>
      <c r="JH277" s="14">
        <f t="shared" si="4492"/>
        <v>1</v>
      </c>
      <c r="JI277" s="373">
        <f t="shared" si="4493"/>
        <v>10511</v>
      </c>
      <c r="JJ277" s="11">
        <f t="shared" si="3981"/>
        <v>876</v>
      </c>
      <c r="JK277" s="11">
        <f t="shared" si="4494"/>
        <v>5300</v>
      </c>
      <c r="JL277" s="79">
        <f t="shared" si="4495"/>
        <v>0.50423365997526404</v>
      </c>
      <c r="JM277" s="15">
        <f t="shared" si="4496"/>
        <v>408</v>
      </c>
      <c r="JN277" s="12">
        <f t="shared" si="4497"/>
        <v>7.6981132075471692E-2</v>
      </c>
      <c r="JO277" s="16">
        <v>67.400000000000006</v>
      </c>
      <c r="JP277" s="17">
        <v>4928</v>
      </c>
      <c r="JQ277" s="16">
        <f t="shared" si="4416"/>
        <v>92.981132075471692</v>
      </c>
      <c r="JR277" s="16">
        <v>210</v>
      </c>
      <c r="JS277" s="369">
        <f t="shared" si="4289"/>
        <v>0.51470588235294112</v>
      </c>
      <c r="JT277" s="15"/>
      <c r="JU277" s="285"/>
      <c r="JV277" s="404">
        <f t="shared" si="4499"/>
        <v>0.52470722650671242</v>
      </c>
      <c r="JW277" s="401">
        <f t="shared" si="4500"/>
        <v>0.48112935753385194</v>
      </c>
      <c r="JX277" s="406">
        <f t="shared" si="4501"/>
        <v>0.50664029386832443</v>
      </c>
      <c r="JY277" s="743"/>
      <c r="JZ277" s="690"/>
      <c r="KA277" s="746"/>
      <c r="KB277" s="718">
        <f t="shared" ref="KB277" si="4560">SUM(C282,O282,AA282,AM282,AY282,BK282,BW282)</f>
        <v>18</v>
      </c>
      <c r="KC277" s="714"/>
      <c r="KD277" s="714">
        <f t="shared" ref="KD277" si="4561">SUM(CI282,CU282,DG282,DS282,EE282,EQ282,FC282)</f>
        <v>11</v>
      </c>
      <c r="KE277" s="714"/>
      <c r="KF277" s="714">
        <f t="shared" ref="KF277" si="4562">SUM(FO282,GA282,GM282,GY282,HK282,HW282,II282)</f>
        <v>11</v>
      </c>
      <c r="KG277" s="759"/>
      <c r="KH277" s="761" t="s">
        <v>67</v>
      </c>
      <c r="KI277" s="67">
        <f t="shared" si="4508"/>
        <v>3</v>
      </c>
      <c r="KJ277" s="430">
        <f t="shared" ref="KJ277" si="4563">KI277/KB279</f>
        <v>8.549444286121402E-4</v>
      </c>
      <c r="KK277" s="67">
        <f t="shared" si="4510"/>
        <v>2</v>
      </c>
      <c r="KL277" s="425">
        <f t="shared" ref="KL277" si="4564">KK277/KD279</f>
        <v>5.7537399309551208E-4</v>
      </c>
      <c r="KM277" s="67">
        <f t="shared" si="4512"/>
        <v>0</v>
      </c>
      <c r="KN277" s="425">
        <f>KM277/KF279</f>
        <v>0</v>
      </c>
    </row>
    <row r="278" spans="1:300" ht="19.5" thickBot="1" x14ac:dyDescent="0.3">
      <c r="A278" s="734"/>
      <c r="B278" s="436">
        <f t="shared" si="4513"/>
        <v>45809</v>
      </c>
      <c r="C278" s="10"/>
      <c r="D278" s="11"/>
      <c r="E278" s="61">
        <f t="shared" si="4514"/>
        <v>574</v>
      </c>
      <c r="F278" s="61">
        <f t="shared" si="4552"/>
        <v>39</v>
      </c>
      <c r="G278" s="11">
        <v>248</v>
      </c>
      <c r="H278" s="12">
        <f t="shared" si="4447"/>
        <v>0.47038327526132406</v>
      </c>
      <c r="I278" s="11">
        <v>22</v>
      </c>
      <c r="J278" s="12">
        <f t="shared" si="4448"/>
        <v>8.1481481481481488E-2</v>
      </c>
      <c r="K278" s="11"/>
      <c r="L278" s="11"/>
      <c r="M278" s="18"/>
      <c r="N278" s="20"/>
      <c r="O278" s="10"/>
      <c r="P278" s="11"/>
      <c r="Q278" s="61">
        <f t="shared" si="4515"/>
        <v>574</v>
      </c>
      <c r="R278" s="61">
        <f t="shared" si="4553"/>
        <v>39</v>
      </c>
      <c r="S278" s="11">
        <v>258</v>
      </c>
      <c r="T278" s="12">
        <f t="shared" si="4449"/>
        <v>0.48606271777003485</v>
      </c>
      <c r="U278" s="11">
        <v>21</v>
      </c>
      <c r="V278" s="12">
        <f t="shared" si="4450"/>
        <v>7.5268817204301078E-2</v>
      </c>
      <c r="W278" s="11"/>
      <c r="X278" s="11"/>
      <c r="Y278" s="18"/>
      <c r="Z278" s="20"/>
      <c r="AA278" s="10"/>
      <c r="AB278" s="11"/>
      <c r="AC278" s="61">
        <f t="shared" si="4516"/>
        <v>570</v>
      </c>
      <c r="AD278" s="61">
        <f t="shared" si="4554"/>
        <v>38</v>
      </c>
      <c r="AE278" s="11">
        <v>257</v>
      </c>
      <c r="AF278" s="12">
        <f t="shared" si="4451"/>
        <v>0.49473684210526314</v>
      </c>
      <c r="AG278" s="11">
        <v>25</v>
      </c>
      <c r="AH278" s="12">
        <f t="shared" si="4452"/>
        <v>8.8652482269503549E-2</v>
      </c>
      <c r="AI278" s="11"/>
      <c r="AJ278" s="11"/>
      <c r="AK278" s="18"/>
      <c r="AL278" s="20"/>
      <c r="AM278" s="10">
        <v>1</v>
      </c>
      <c r="AN278" s="11"/>
      <c r="AO278" s="61">
        <f t="shared" si="4517"/>
        <v>55</v>
      </c>
      <c r="AP278" s="61">
        <f t="shared" si="4555"/>
        <v>4</v>
      </c>
      <c r="AQ278" s="11">
        <v>23</v>
      </c>
      <c r="AR278" s="12">
        <f t="shared" si="4453"/>
        <v>0.43636363636363634</v>
      </c>
      <c r="AS278" s="11">
        <v>1</v>
      </c>
      <c r="AT278" s="12">
        <f t="shared" si="4454"/>
        <v>4.1666666666666664E-2</v>
      </c>
      <c r="AU278" s="11"/>
      <c r="AV278" s="11"/>
      <c r="AW278" s="18"/>
      <c r="AX278" s="20"/>
      <c r="AY278" s="10"/>
      <c r="AZ278" s="11"/>
      <c r="BA278" s="61">
        <f t="shared" si="4518"/>
        <v>574</v>
      </c>
      <c r="BB278" s="61">
        <f t="shared" si="4556"/>
        <v>39</v>
      </c>
      <c r="BC278" s="11">
        <v>242</v>
      </c>
      <c r="BD278" s="12">
        <f t="shared" si="4455"/>
        <v>0.45296167247386759</v>
      </c>
      <c r="BE278" s="11">
        <v>18</v>
      </c>
      <c r="BF278" s="12">
        <f t="shared" si="4456"/>
        <v>6.9230769230769235E-2</v>
      </c>
      <c r="BG278" s="11"/>
      <c r="BH278" s="11"/>
      <c r="BI278" s="18"/>
      <c r="BJ278" s="20"/>
      <c r="BK278" s="10"/>
      <c r="BL278" s="11"/>
      <c r="BM278" s="61">
        <f t="shared" si="4519"/>
        <v>577</v>
      </c>
      <c r="BN278" s="61">
        <f t="shared" si="4557"/>
        <v>39</v>
      </c>
      <c r="BO278" s="11">
        <v>237</v>
      </c>
      <c r="BP278" s="12">
        <f t="shared" si="4457"/>
        <v>0.44020797227036396</v>
      </c>
      <c r="BQ278" s="11">
        <v>17</v>
      </c>
      <c r="BR278" s="12">
        <f t="shared" si="4458"/>
        <v>6.6929133858267723E-2</v>
      </c>
      <c r="BS278" s="11"/>
      <c r="BT278" s="11"/>
      <c r="BU278" s="18"/>
      <c r="BV278" s="20"/>
      <c r="BW278" s="10">
        <v>2</v>
      </c>
      <c r="BX278" s="11"/>
      <c r="BY278" s="61">
        <f t="shared" si="4520"/>
        <v>574</v>
      </c>
      <c r="BZ278" s="61">
        <f t="shared" si="4558"/>
        <v>39</v>
      </c>
      <c r="CA278" s="11">
        <v>225</v>
      </c>
      <c r="CB278" s="12">
        <f t="shared" si="4459"/>
        <v>0.46689895470383275</v>
      </c>
      <c r="CC278" s="11">
        <v>43</v>
      </c>
      <c r="CD278" s="12">
        <f t="shared" si="4460"/>
        <v>0.16044776119402984</v>
      </c>
      <c r="CE278" s="11"/>
      <c r="CF278" s="11"/>
      <c r="CG278" s="18"/>
      <c r="CH278" s="20"/>
      <c r="CI278" s="10">
        <v>1</v>
      </c>
      <c r="CJ278" s="11"/>
      <c r="CK278" s="61">
        <f t="shared" si="4521"/>
        <v>546</v>
      </c>
      <c r="CL278" s="61">
        <f t="shared" si="4522"/>
        <v>38</v>
      </c>
      <c r="CM278" s="11">
        <v>256</v>
      </c>
      <c r="CN278" s="12">
        <f t="shared" si="4461"/>
        <v>0.49450549450549453</v>
      </c>
      <c r="CO278" s="11">
        <v>14</v>
      </c>
      <c r="CP278" s="12">
        <f t="shared" si="4462"/>
        <v>5.185185185185185E-2</v>
      </c>
      <c r="CQ278" s="11"/>
      <c r="CR278" s="11"/>
      <c r="CS278" s="18"/>
      <c r="CT278" s="20"/>
      <c r="CU278" s="10"/>
      <c r="CV278" s="11"/>
      <c r="CW278" s="61">
        <f t="shared" si="4523"/>
        <v>554</v>
      </c>
      <c r="CX278" s="61">
        <f t="shared" si="4524"/>
        <v>38</v>
      </c>
      <c r="CY278" s="11">
        <v>251</v>
      </c>
      <c r="CZ278" s="12">
        <f t="shared" si="4463"/>
        <v>0.48736462093862815</v>
      </c>
      <c r="DA278" s="11">
        <v>19</v>
      </c>
      <c r="DB278" s="12">
        <f t="shared" si="4464"/>
        <v>7.0370370370370375E-2</v>
      </c>
      <c r="DC278" s="11"/>
      <c r="DD278" s="11"/>
      <c r="DE278" s="18"/>
      <c r="DF278" s="20"/>
      <c r="DG278" s="10"/>
      <c r="DH278" s="11"/>
      <c r="DI278" s="61">
        <f t="shared" si="4525"/>
        <v>566</v>
      </c>
      <c r="DJ278" s="61">
        <f t="shared" si="4526"/>
        <v>39</v>
      </c>
      <c r="DK278" s="11">
        <v>245</v>
      </c>
      <c r="DL278" s="12">
        <f t="shared" si="4465"/>
        <v>0.48233215547703179</v>
      </c>
      <c r="DM278" s="11">
        <v>28</v>
      </c>
      <c r="DN278" s="12">
        <f t="shared" si="4466"/>
        <v>0.10256410256410256</v>
      </c>
      <c r="DO278" s="11"/>
      <c r="DP278" s="11"/>
      <c r="DQ278" s="18"/>
      <c r="DR278" s="20"/>
      <c r="DS278" s="10"/>
      <c r="DT278" s="11"/>
      <c r="DU278" s="61">
        <f t="shared" si="4527"/>
        <v>114</v>
      </c>
      <c r="DV278" s="61">
        <f t="shared" si="4528"/>
        <v>8</v>
      </c>
      <c r="DW278" s="11">
        <v>45</v>
      </c>
      <c r="DX278" s="12">
        <f t="shared" si="4467"/>
        <v>0.42982456140350878</v>
      </c>
      <c r="DY278" s="11">
        <v>4</v>
      </c>
      <c r="DZ278" s="12">
        <f t="shared" si="4468"/>
        <v>8.1632653061224483E-2</v>
      </c>
      <c r="EA278" s="11"/>
      <c r="EB278" s="11"/>
      <c r="EC278" s="18"/>
      <c r="ED278" s="20"/>
      <c r="EE278" s="10"/>
      <c r="EF278" s="11"/>
      <c r="EG278" s="61">
        <f t="shared" si="4529"/>
        <v>576</v>
      </c>
      <c r="EH278" s="61">
        <f t="shared" si="4530"/>
        <v>40</v>
      </c>
      <c r="EI278" s="11">
        <v>272</v>
      </c>
      <c r="EJ278" s="12">
        <f t="shared" si="4469"/>
        <v>0.515625</v>
      </c>
      <c r="EK278" s="11">
        <v>25</v>
      </c>
      <c r="EL278" s="12">
        <f t="shared" si="4470"/>
        <v>8.4175084175084181E-2</v>
      </c>
      <c r="EM278" s="11"/>
      <c r="EN278" s="11"/>
      <c r="EO278" s="18"/>
      <c r="EP278" s="20"/>
      <c r="EQ278" s="10"/>
      <c r="ER278" s="11"/>
      <c r="ES278" s="61">
        <f t="shared" si="4531"/>
        <v>563</v>
      </c>
      <c r="ET278" s="61">
        <f t="shared" si="4532"/>
        <v>39</v>
      </c>
      <c r="EU278" s="11">
        <v>281</v>
      </c>
      <c r="EV278" s="12">
        <f t="shared" si="4471"/>
        <v>0.52220248667850799</v>
      </c>
      <c r="EW278" s="11">
        <v>13</v>
      </c>
      <c r="EX278" s="12">
        <f t="shared" si="4472"/>
        <v>4.4217687074829932E-2</v>
      </c>
      <c r="EY278" s="11"/>
      <c r="EZ278" s="11"/>
      <c r="FA278" s="18"/>
      <c r="FB278" s="20"/>
      <c r="FC278" s="10"/>
      <c r="FD278" s="11"/>
      <c r="FE278" s="61">
        <f t="shared" si="4533"/>
        <v>551</v>
      </c>
      <c r="FF278" s="61">
        <f t="shared" si="4534"/>
        <v>38</v>
      </c>
      <c r="FG278" s="11">
        <v>243</v>
      </c>
      <c r="FH278" s="12">
        <f t="shared" si="4473"/>
        <v>0.47549909255898365</v>
      </c>
      <c r="FI278" s="11">
        <v>19</v>
      </c>
      <c r="FJ278" s="12">
        <f t="shared" si="4474"/>
        <v>7.2519083969465645E-2</v>
      </c>
      <c r="FK278" s="11"/>
      <c r="FL278" s="11"/>
      <c r="FM278" s="18"/>
      <c r="FN278" s="20"/>
      <c r="FO278" s="10">
        <v>1</v>
      </c>
      <c r="FP278" s="11"/>
      <c r="FQ278" s="61">
        <f t="shared" si="4535"/>
        <v>560</v>
      </c>
      <c r="FR278" s="61">
        <f t="shared" si="4536"/>
        <v>41</v>
      </c>
      <c r="FS278" s="11">
        <v>260</v>
      </c>
      <c r="FT278" s="12">
        <f t="shared" si="4475"/>
        <v>0.5178571428571429</v>
      </c>
      <c r="FU278" s="11">
        <v>30</v>
      </c>
      <c r="FV278" s="12">
        <f t="shared" si="4476"/>
        <v>0.10344827586206896</v>
      </c>
      <c r="FW278" s="11"/>
      <c r="FX278" s="11"/>
      <c r="FY278" s="18"/>
      <c r="FZ278" s="20"/>
      <c r="GA278" s="10"/>
      <c r="GB278" s="11"/>
      <c r="GC278" s="61">
        <f t="shared" si="4537"/>
        <v>567</v>
      </c>
      <c r="GD278" s="61">
        <f t="shared" si="4538"/>
        <v>41</v>
      </c>
      <c r="GE278" s="11">
        <v>265</v>
      </c>
      <c r="GF278" s="12">
        <f t="shared" si="4477"/>
        <v>0.50793650793650791</v>
      </c>
      <c r="GG278" s="11">
        <v>23</v>
      </c>
      <c r="GH278" s="12">
        <f t="shared" si="4478"/>
        <v>7.9861111111111105E-2</v>
      </c>
      <c r="GI278" s="11"/>
      <c r="GJ278" s="11"/>
      <c r="GK278" s="18"/>
      <c r="GL278" s="20"/>
      <c r="GM278" s="10"/>
      <c r="GN278" s="11"/>
      <c r="GO278" s="61">
        <f t="shared" si="4539"/>
        <v>583</v>
      </c>
      <c r="GP278" s="61">
        <f t="shared" si="4540"/>
        <v>42</v>
      </c>
      <c r="GQ278" s="11">
        <v>253</v>
      </c>
      <c r="GR278" s="12">
        <f t="shared" si="4479"/>
        <v>0.47684391080617494</v>
      </c>
      <c r="GS278" s="11">
        <v>25</v>
      </c>
      <c r="GT278" s="12">
        <f t="shared" si="4480"/>
        <v>8.9928057553956831E-2</v>
      </c>
      <c r="GU278" s="11"/>
      <c r="GV278" s="11"/>
      <c r="GW278" s="18"/>
      <c r="GX278" s="20"/>
      <c r="GY278" s="10"/>
      <c r="GZ278" s="11"/>
      <c r="HA278" s="61">
        <f t="shared" si="4541"/>
        <v>76</v>
      </c>
      <c r="HB278" s="61">
        <f t="shared" si="4542"/>
        <v>5</v>
      </c>
      <c r="HC278" s="11">
        <v>23</v>
      </c>
      <c r="HD278" s="12">
        <f t="shared" si="4481"/>
        <v>0.5</v>
      </c>
      <c r="HE278" s="11">
        <v>15</v>
      </c>
      <c r="HF278" s="12">
        <f t="shared" si="4482"/>
        <v>0.39473684210526316</v>
      </c>
      <c r="HG278" s="11"/>
      <c r="HH278" s="11"/>
      <c r="HI278" s="18"/>
      <c r="HJ278" s="20"/>
      <c r="HK278" s="10"/>
      <c r="HL278" s="11"/>
      <c r="HM278" s="61">
        <f t="shared" si="4543"/>
        <v>587</v>
      </c>
      <c r="HN278" s="61">
        <f t="shared" si="4544"/>
        <v>42</v>
      </c>
      <c r="HO278" s="11">
        <v>293</v>
      </c>
      <c r="HP278" s="12">
        <f t="shared" si="4483"/>
        <v>0.55366269165247017</v>
      </c>
      <c r="HQ278" s="11">
        <v>32</v>
      </c>
      <c r="HR278" s="12">
        <f t="shared" si="4484"/>
        <v>9.8461538461538461E-2</v>
      </c>
      <c r="HS278" s="11"/>
      <c r="HT278" s="11"/>
      <c r="HU278" s="18"/>
      <c r="HV278" s="20"/>
      <c r="HW278" s="10"/>
      <c r="HX278" s="11"/>
      <c r="HY278" s="61">
        <f t="shared" si="4545"/>
        <v>583</v>
      </c>
      <c r="HZ278" s="61">
        <f t="shared" si="4546"/>
        <v>42</v>
      </c>
      <c r="IA278" s="11">
        <v>268</v>
      </c>
      <c r="IB278" s="12">
        <f t="shared" si="4485"/>
        <v>0.483704974271012</v>
      </c>
      <c r="IC278" s="11">
        <v>14</v>
      </c>
      <c r="ID278" s="12">
        <f t="shared" si="4486"/>
        <v>4.9645390070921988E-2</v>
      </c>
      <c r="IE278" s="11"/>
      <c r="IF278" s="11"/>
      <c r="IG278" s="18"/>
      <c r="IH278" s="20"/>
      <c r="II278" s="10">
        <v>2</v>
      </c>
      <c r="IJ278" s="11"/>
      <c r="IK278" s="61">
        <f t="shared" si="4547"/>
        <v>580</v>
      </c>
      <c r="IL278" s="61">
        <f t="shared" si="4548"/>
        <v>42</v>
      </c>
      <c r="IM278" s="11">
        <v>243</v>
      </c>
      <c r="IN278" s="12">
        <f t="shared" si="4487"/>
        <v>0.46206896551724136</v>
      </c>
      <c r="IO278" s="11">
        <v>25</v>
      </c>
      <c r="IP278" s="12">
        <f t="shared" si="4488"/>
        <v>9.3283582089552244E-2</v>
      </c>
      <c r="IQ278" s="11"/>
      <c r="IR278" s="11"/>
      <c r="IS278" s="18"/>
      <c r="IT278" s="20"/>
      <c r="IU278" s="10"/>
      <c r="IV278" s="11">
        <v>2</v>
      </c>
      <c r="IW278" s="61">
        <f t="shared" si="4549"/>
        <v>0</v>
      </c>
      <c r="IX278" s="61">
        <f t="shared" si="4559"/>
        <v>142</v>
      </c>
      <c r="IY278" s="11"/>
      <c r="IZ278" s="12" t="e">
        <f t="shared" si="4489"/>
        <v>#DIV/0!</v>
      </c>
      <c r="JA278" s="11"/>
      <c r="JB278" s="12" t="e">
        <f t="shared" si="4490"/>
        <v>#DIV/0!</v>
      </c>
      <c r="JC278" s="11"/>
      <c r="JD278" s="11"/>
      <c r="JE278" s="18"/>
      <c r="JF278" s="20"/>
      <c r="JG278" s="10">
        <f t="shared" si="4491"/>
        <v>7</v>
      </c>
      <c r="JH278" s="14">
        <f t="shared" si="4492"/>
        <v>2</v>
      </c>
      <c r="JI278" s="373">
        <f t="shared" si="4493"/>
        <v>10504</v>
      </c>
      <c r="JJ278" s="11">
        <f t="shared" si="3981"/>
        <v>874</v>
      </c>
      <c r="JK278" s="11">
        <f t="shared" si="4494"/>
        <v>5121</v>
      </c>
      <c r="JL278" s="79">
        <f t="shared" si="4495"/>
        <v>0.48752856054836252</v>
      </c>
      <c r="JM278" s="15">
        <f t="shared" si="4496"/>
        <v>433</v>
      </c>
      <c r="JN278" s="12">
        <f t="shared" si="4497"/>
        <v>8.4553798086311263E-2</v>
      </c>
      <c r="JO278" s="16">
        <v>67.599999999999994</v>
      </c>
      <c r="JP278" s="17">
        <v>4850</v>
      </c>
      <c r="JQ278" s="16">
        <f t="shared" si="4416"/>
        <v>94.708064831087682</v>
      </c>
      <c r="JR278" s="16">
        <v>241</v>
      </c>
      <c r="JS278" s="369">
        <f t="shared" si="4289"/>
        <v>0.5565819861431871</v>
      </c>
      <c r="JT278" s="18"/>
      <c r="JU278" s="21"/>
      <c r="JV278" s="404">
        <f t="shared" si="4499"/>
        <v>0.46798170383076043</v>
      </c>
      <c r="JW278" s="401">
        <f t="shared" si="4500"/>
        <v>0.49423631123919309</v>
      </c>
      <c r="JX278" s="406">
        <f t="shared" si="4501"/>
        <v>0.50028280542986425</v>
      </c>
      <c r="JY278" s="743"/>
      <c r="JZ278" s="690"/>
      <c r="KA278" s="746"/>
      <c r="KB278" s="719"/>
      <c r="KC278" s="716"/>
      <c r="KD278" s="716"/>
      <c r="KE278" s="716"/>
      <c r="KF278" s="716"/>
      <c r="KG278" s="760"/>
      <c r="KH278" s="758"/>
      <c r="KI278" s="67">
        <f t="shared" si="4508"/>
        <v>3</v>
      </c>
      <c r="KJ278" s="430">
        <f t="shared" ref="KJ278" si="4565">KI278/KB279</f>
        <v>8.549444286121402E-4</v>
      </c>
      <c r="KK278" s="67">
        <f t="shared" si="4510"/>
        <v>1</v>
      </c>
      <c r="KL278" s="425">
        <f t="shared" ref="KL278" si="4566">KK278/KD279</f>
        <v>2.8768699654775604E-4</v>
      </c>
      <c r="KM278" s="67">
        <f t="shared" si="4512"/>
        <v>3</v>
      </c>
      <c r="KN278" s="425">
        <f>KM278/KF279</f>
        <v>8.4721829991527822E-4</v>
      </c>
    </row>
    <row r="279" spans="1:300" ht="19.5" thickTop="1" x14ac:dyDescent="0.25">
      <c r="A279" s="734"/>
      <c r="B279" s="436">
        <f t="shared" si="4513"/>
        <v>45810</v>
      </c>
      <c r="C279" s="10"/>
      <c r="D279" s="11"/>
      <c r="E279" s="61">
        <f t="shared" si="4514"/>
        <v>574</v>
      </c>
      <c r="F279" s="61">
        <f t="shared" si="4552"/>
        <v>39</v>
      </c>
      <c r="G279" s="11">
        <v>264</v>
      </c>
      <c r="H279" s="12">
        <f t="shared" si="4447"/>
        <v>0.48606271777003485</v>
      </c>
      <c r="I279" s="11">
        <v>15</v>
      </c>
      <c r="J279" s="12">
        <f t="shared" si="4448"/>
        <v>5.3763440860215055E-2</v>
      </c>
      <c r="K279" s="11"/>
      <c r="L279" s="11"/>
      <c r="M279" s="18"/>
      <c r="N279" s="20"/>
      <c r="O279" s="10"/>
      <c r="P279" s="11"/>
      <c r="Q279" s="61">
        <f t="shared" si="4515"/>
        <v>574</v>
      </c>
      <c r="R279" s="61">
        <f t="shared" si="4553"/>
        <v>39</v>
      </c>
      <c r="S279" s="11">
        <v>264</v>
      </c>
      <c r="T279" s="12">
        <f t="shared" si="4449"/>
        <v>0.51045296167247389</v>
      </c>
      <c r="U279" s="11">
        <v>29</v>
      </c>
      <c r="V279" s="12">
        <f t="shared" si="4450"/>
        <v>9.8976109215017066E-2</v>
      </c>
      <c r="W279" s="11"/>
      <c r="X279" s="11"/>
      <c r="Y279" s="18"/>
      <c r="Z279" s="20"/>
      <c r="AA279" s="10"/>
      <c r="AB279" s="11"/>
      <c r="AC279" s="61">
        <f t="shared" si="4516"/>
        <v>570</v>
      </c>
      <c r="AD279" s="61">
        <f t="shared" si="4554"/>
        <v>38</v>
      </c>
      <c r="AE279" s="11">
        <v>262</v>
      </c>
      <c r="AF279" s="12">
        <f t="shared" si="4451"/>
        <v>0.49298245614035086</v>
      </c>
      <c r="AG279" s="11">
        <v>19</v>
      </c>
      <c r="AH279" s="12">
        <f t="shared" si="4452"/>
        <v>6.7615658362989328E-2</v>
      </c>
      <c r="AI279" s="11"/>
      <c r="AJ279" s="11"/>
      <c r="AK279" s="18"/>
      <c r="AL279" s="20"/>
      <c r="AM279" s="10"/>
      <c r="AN279" s="11"/>
      <c r="AO279" s="61">
        <f t="shared" si="4517"/>
        <v>55</v>
      </c>
      <c r="AP279" s="61">
        <f t="shared" si="4555"/>
        <v>4</v>
      </c>
      <c r="AQ279" s="11">
        <v>24</v>
      </c>
      <c r="AR279" s="12">
        <f t="shared" si="4453"/>
        <v>0.50909090909090904</v>
      </c>
      <c r="AS279" s="11">
        <v>4</v>
      </c>
      <c r="AT279" s="12">
        <f t="shared" si="4454"/>
        <v>0.14285714285714285</v>
      </c>
      <c r="AU279" s="11"/>
      <c r="AV279" s="11"/>
      <c r="AW279" s="18"/>
      <c r="AX279" s="20"/>
      <c r="AY279" s="10"/>
      <c r="AZ279" s="11"/>
      <c r="BA279" s="61">
        <f t="shared" si="4518"/>
        <v>574</v>
      </c>
      <c r="BB279" s="61">
        <f t="shared" si="4556"/>
        <v>39</v>
      </c>
      <c r="BC279" s="11">
        <v>265</v>
      </c>
      <c r="BD279" s="12">
        <f t="shared" si="4455"/>
        <v>0.48606271777003485</v>
      </c>
      <c r="BE279" s="11">
        <v>14</v>
      </c>
      <c r="BF279" s="12">
        <f t="shared" si="4456"/>
        <v>5.0179211469534052E-2</v>
      </c>
      <c r="BG279" s="11"/>
      <c r="BH279" s="11"/>
      <c r="BI279" s="18"/>
      <c r="BJ279" s="20"/>
      <c r="BK279" s="10">
        <v>1</v>
      </c>
      <c r="BL279" s="11"/>
      <c r="BM279" s="61">
        <f t="shared" si="4519"/>
        <v>576</v>
      </c>
      <c r="BN279" s="61">
        <f t="shared" si="4557"/>
        <v>39</v>
      </c>
      <c r="BO279" s="11">
        <v>261</v>
      </c>
      <c r="BP279" s="12">
        <f t="shared" si="4457"/>
        <v>0.48090277777777779</v>
      </c>
      <c r="BQ279" s="11">
        <v>16</v>
      </c>
      <c r="BR279" s="12">
        <f t="shared" si="4458"/>
        <v>5.7761732851985562E-2</v>
      </c>
      <c r="BS279" s="11"/>
      <c r="BT279" s="11"/>
      <c r="BU279" s="18"/>
      <c r="BV279" s="20"/>
      <c r="BW279" s="10">
        <v>2</v>
      </c>
      <c r="BX279" s="11"/>
      <c r="BY279" s="61">
        <f t="shared" si="4520"/>
        <v>572</v>
      </c>
      <c r="BZ279" s="61">
        <f t="shared" si="4558"/>
        <v>39</v>
      </c>
      <c r="CA279" s="11">
        <v>249</v>
      </c>
      <c r="CB279" s="12">
        <f t="shared" si="4459"/>
        <v>0.48776223776223776</v>
      </c>
      <c r="CC279" s="11">
        <v>30</v>
      </c>
      <c r="CD279" s="12">
        <f t="shared" si="4460"/>
        <v>0.10752688172043011</v>
      </c>
      <c r="CE279" s="11"/>
      <c r="CF279" s="11"/>
      <c r="CG279" s="18"/>
      <c r="CH279" s="20"/>
      <c r="CI279" s="10">
        <v>1</v>
      </c>
      <c r="CJ279" s="11"/>
      <c r="CK279" s="61">
        <f t="shared" si="4521"/>
        <v>545</v>
      </c>
      <c r="CL279" s="61">
        <f t="shared" si="4522"/>
        <v>38</v>
      </c>
      <c r="CM279" s="11">
        <v>237</v>
      </c>
      <c r="CN279" s="12">
        <f t="shared" si="4461"/>
        <v>0.47339449541284406</v>
      </c>
      <c r="CO279" s="11">
        <v>21</v>
      </c>
      <c r="CP279" s="12">
        <f t="shared" si="4462"/>
        <v>8.1395348837209308E-2</v>
      </c>
      <c r="CQ279" s="11"/>
      <c r="CR279" s="11"/>
      <c r="CS279" s="18"/>
      <c r="CT279" s="20"/>
      <c r="CU279" s="10">
        <v>1</v>
      </c>
      <c r="CV279" s="11"/>
      <c r="CW279" s="61">
        <f t="shared" si="4523"/>
        <v>553</v>
      </c>
      <c r="CX279" s="61">
        <f t="shared" si="4524"/>
        <v>38</v>
      </c>
      <c r="CY279" s="11">
        <v>221</v>
      </c>
      <c r="CZ279" s="12">
        <f t="shared" si="4463"/>
        <v>0.44484629294755879</v>
      </c>
      <c r="DA279" s="11">
        <v>25</v>
      </c>
      <c r="DB279" s="12">
        <f t="shared" si="4464"/>
        <v>0.1016260162601626</v>
      </c>
      <c r="DC279" s="11"/>
      <c r="DD279" s="11"/>
      <c r="DE279" s="18"/>
      <c r="DF279" s="20"/>
      <c r="DG279" s="10"/>
      <c r="DH279" s="11"/>
      <c r="DI279" s="61">
        <f t="shared" si="4525"/>
        <v>566</v>
      </c>
      <c r="DJ279" s="61">
        <f t="shared" si="4526"/>
        <v>39</v>
      </c>
      <c r="DK279" s="11">
        <v>231</v>
      </c>
      <c r="DL279" s="12">
        <f t="shared" si="4465"/>
        <v>0.46113074204946997</v>
      </c>
      <c r="DM279" s="11">
        <v>30</v>
      </c>
      <c r="DN279" s="12">
        <f t="shared" si="4466"/>
        <v>0.11494252873563218</v>
      </c>
      <c r="DO279" s="11"/>
      <c r="DP279" s="11"/>
      <c r="DQ279" s="18"/>
      <c r="DR279" s="20"/>
      <c r="DS279" s="10"/>
      <c r="DT279" s="11"/>
      <c r="DU279" s="61">
        <f t="shared" si="4527"/>
        <v>114</v>
      </c>
      <c r="DV279" s="61">
        <f t="shared" si="4528"/>
        <v>8</v>
      </c>
      <c r="DW279" s="11">
        <v>39</v>
      </c>
      <c r="DX279" s="12">
        <f t="shared" si="4467"/>
        <v>0.40350877192982454</v>
      </c>
      <c r="DY279" s="11">
        <v>7</v>
      </c>
      <c r="DZ279" s="12">
        <f t="shared" si="4468"/>
        <v>0.15217391304347827</v>
      </c>
      <c r="EA279" s="11"/>
      <c r="EB279" s="11"/>
      <c r="EC279" s="18"/>
      <c r="ED279" s="20"/>
      <c r="EE279" s="10"/>
      <c r="EF279" s="11"/>
      <c r="EG279" s="61">
        <f t="shared" si="4529"/>
        <v>576</v>
      </c>
      <c r="EH279" s="61">
        <f t="shared" si="4530"/>
        <v>40</v>
      </c>
      <c r="EI279" s="11">
        <v>240</v>
      </c>
      <c r="EJ279" s="12">
        <f t="shared" si="4469"/>
        <v>0.45833333333333331</v>
      </c>
      <c r="EK279" s="11">
        <v>24</v>
      </c>
      <c r="EL279" s="12">
        <f t="shared" si="4470"/>
        <v>9.0909090909090912E-2</v>
      </c>
      <c r="EM279" s="11"/>
      <c r="EN279" s="11"/>
      <c r="EO279" s="18"/>
      <c r="EP279" s="20"/>
      <c r="EQ279" s="10"/>
      <c r="ER279" s="11"/>
      <c r="ES279" s="61">
        <f t="shared" si="4531"/>
        <v>563</v>
      </c>
      <c r="ET279" s="61">
        <f t="shared" si="4532"/>
        <v>39</v>
      </c>
      <c r="EU279" s="11">
        <v>231</v>
      </c>
      <c r="EV279" s="12">
        <f t="shared" si="4471"/>
        <v>0.4404973357015986</v>
      </c>
      <c r="EW279" s="11">
        <v>17</v>
      </c>
      <c r="EX279" s="12">
        <f t="shared" si="4472"/>
        <v>6.8548387096774188E-2</v>
      </c>
      <c r="EY279" s="11"/>
      <c r="EZ279" s="11"/>
      <c r="FA279" s="18"/>
      <c r="FB279" s="20"/>
      <c r="FC279" s="10"/>
      <c r="FD279" s="11"/>
      <c r="FE279" s="61">
        <f t="shared" si="4533"/>
        <v>551</v>
      </c>
      <c r="FF279" s="61">
        <f t="shared" si="4534"/>
        <v>38</v>
      </c>
      <c r="FG279" s="11">
        <v>252</v>
      </c>
      <c r="FH279" s="12">
        <f t="shared" si="4473"/>
        <v>0.49364791288566245</v>
      </c>
      <c r="FI279" s="11">
        <v>20</v>
      </c>
      <c r="FJ279" s="12">
        <f t="shared" si="4474"/>
        <v>7.3529411764705885E-2</v>
      </c>
      <c r="FK279" s="11"/>
      <c r="FL279" s="11"/>
      <c r="FM279" s="18"/>
      <c r="FN279" s="20"/>
      <c r="FO279" s="10"/>
      <c r="FP279" s="11"/>
      <c r="FQ279" s="61">
        <f t="shared" si="4535"/>
        <v>560</v>
      </c>
      <c r="FR279" s="61">
        <f t="shared" si="4536"/>
        <v>41</v>
      </c>
      <c r="FS279" s="11">
        <v>263</v>
      </c>
      <c r="FT279" s="12">
        <f t="shared" si="4475"/>
        <v>0.51607142857142863</v>
      </c>
      <c r="FU279" s="11">
        <v>26</v>
      </c>
      <c r="FV279" s="12">
        <f t="shared" si="4476"/>
        <v>8.9965397923875437E-2</v>
      </c>
      <c r="FW279" s="11"/>
      <c r="FX279" s="11"/>
      <c r="FY279" s="18"/>
      <c r="FZ279" s="20"/>
      <c r="GA279" s="10">
        <v>1</v>
      </c>
      <c r="GB279" s="11"/>
      <c r="GC279" s="61">
        <f t="shared" si="4537"/>
        <v>566</v>
      </c>
      <c r="GD279" s="61">
        <f t="shared" si="4538"/>
        <v>41</v>
      </c>
      <c r="GE279" s="11">
        <v>268</v>
      </c>
      <c r="GF279" s="12">
        <f t="shared" si="4477"/>
        <v>0.49469964664310956</v>
      </c>
      <c r="GG279" s="11">
        <v>12</v>
      </c>
      <c r="GH279" s="12">
        <f t="shared" si="4478"/>
        <v>4.2857142857142858E-2</v>
      </c>
      <c r="GI279" s="11"/>
      <c r="GJ279" s="11"/>
      <c r="GK279" s="18"/>
      <c r="GL279" s="20"/>
      <c r="GM279" s="10"/>
      <c r="GN279" s="11"/>
      <c r="GO279" s="61">
        <f t="shared" si="4539"/>
        <v>583</v>
      </c>
      <c r="GP279" s="61">
        <f t="shared" si="4540"/>
        <v>42</v>
      </c>
      <c r="GQ279" s="11">
        <v>257</v>
      </c>
      <c r="GR279" s="12">
        <f t="shared" si="4479"/>
        <v>0.46655231560891941</v>
      </c>
      <c r="GS279" s="11">
        <v>15</v>
      </c>
      <c r="GT279" s="12">
        <f t="shared" si="4480"/>
        <v>5.514705882352941E-2</v>
      </c>
      <c r="GU279" s="11"/>
      <c r="GV279" s="11"/>
      <c r="GW279" s="18"/>
      <c r="GX279" s="20"/>
      <c r="GY279" s="10"/>
      <c r="GZ279" s="11"/>
      <c r="HA279" s="61">
        <f t="shared" si="4541"/>
        <v>76</v>
      </c>
      <c r="HB279" s="61">
        <f t="shared" si="4542"/>
        <v>5</v>
      </c>
      <c r="HC279" s="11">
        <v>26</v>
      </c>
      <c r="HD279" s="12">
        <f t="shared" si="4481"/>
        <v>0.44736842105263158</v>
      </c>
      <c r="HE279" s="11">
        <v>8</v>
      </c>
      <c r="HF279" s="12">
        <f t="shared" si="4482"/>
        <v>0.23529411764705882</v>
      </c>
      <c r="HG279" s="11"/>
      <c r="HH279" s="11"/>
      <c r="HI279" s="18"/>
      <c r="HJ279" s="20"/>
      <c r="HK279" s="10"/>
      <c r="HL279" s="11"/>
      <c r="HM279" s="61">
        <f t="shared" si="4543"/>
        <v>587</v>
      </c>
      <c r="HN279" s="61">
        <f t="shared" si="4544"/>
        <v>42</v>
      </c>
      <c r="HO279" s="11">
        <v>250</v>
      </c>
      <c r="HP279" s="12">
        <f t="shared" si="4483"/>
        <v>0.47018739352640543</v>
      </c>
      <c r="HQ279" s="11">
        <v>26</v>
      </c>
      <c r="HR279" s="12">
        <f t="shared" si="4484"/>
        <v>9.420289855072464E-2</v>
      </c>
      <c r="HS279" s="11"/>
      <c r="HT279" s="11"/>
      <c r="HU279" s="18"/>
      <c r="HV279" s="20"/>
      <c r="HW279" s="10"/>
      <c r="HX279" s="11"/>
      <c r="HY279" s="61">
        <f t="shared" si="4545"/>
        <v>583</v>
      </c>
      <c r="HZ279" s="61">
        <f t="shared" si="4546"/>
        <v>42</v>
      </c>
      <c r="IA279" s="11">
        <v>260</v>
      </c>
      <c r="IB279" s="12">
        <f t="shared" si="4485"/>
        <v>0.48198970840480276</v>
      </c>
      <c r="IC279" s="11">
        <v>21</v>
      </c>
      <c r="ID279" s="12">
        <f t="shared" si="4486"/>
        <v>7.4733096085409248E-2</v>
      </c>
      <c r="IE279" s="11"/>
      <c r="IF279" s="11"/>
      <c r="IG279" s="18"/>
      <c r="IH279" s="20"/>
      <c r="II279" s="10"/>
      <c r="IJ279" s="11"/>
      <c r="IK279" s="61">
        <f t="shared" si="4547"/>
        <v>580</v>
      </c>
      <c r="IL279" s="61">
        <f t="shared" si="4548"/>
        <v>42</v>
      </c>
      <c r="IM279" s="11">
        <v>260</v>
      </c>
      <c r="IN279" s="12">
        <f t="shared" si="4487"/>
        <v>0.48448275862068968</v>
      </c>
      <c r="IO279" s="11">
        <v>21</v>
      </c>
      <c r="IP279" s="12">
        <f t="shared" si="4488"/>
        <v>7.4733096085409248E-2</v>
      </c>
      <c r="IQ279" s="11"/>
      <c r="IR279" s="11"/>
      <c r="IS279" s="18"/>
      <c r="IT279" s="20"/>
      <c r="IU279" s="10"/>
      <c r="IV279" s="11"/>
      <c r="IW279" s="61">
        <f t="shared" si="4549"/>
        <v>0</v>
      </c>
      <c r="IX279" s="61">
        <f t="shared" si="4559"/>
        <v>142</v>
      </c>
      <c r="IY279" s="11"/>
      <c r="IZ279" s="12" t="e">
        <f t="shared" si="4489"/>
        <v>#DIV/0!</v>
      </c>
      <c r="JA279" s="11"/>
      <c r="JB279" s="12" t="e">
        <f t="shared" si="4490"/>
        <v>#DIV/0!</v>
      </c>
      <c r="JC279" s="11"/>
      <c r="JD279" s="11"/>
      <c r="JE279" s="18"/>
      <c r="JF279" s="20"/>
      <c r="JG279" s="10">
        <f t="shared" si="4491"/>
        <v>6</v>
      </c>
      <c r="JH279" s="14">
        <f t="shared" si="4492"/>
        <v>0</v>
      </c>
      <c r="JI279" s="373">
        <f t="shared" si="4493"/>
        <v>10498</v>
      </c>
      <c r="JJ279" s="11">
        <f t="shared" si="3981"/>
        <v>874</v>
      </c>
      <c r="JK279" s="11">
        <f t="shared" si="4494"/>
        <v>5024</v>
      </c>
      <c r="JL279" s="79">
        <f t="shared" si="4495"/>
        <v>0.47856734616117358</v>
      </c>
      <c r="JM279" s="15">
        <f t="shared" si="4496"/>
        <v>400</v>
      </c>
      <c r="JN279" s="12">
        <f t="shared" si="4497"/>
        <v>7.9617834394904455E-2</v>
      </c>
      <c r="JO279" s="16">
        <v>67.400000000000006</v>
      </c>
      <c r="JP279" s="17">
        <v>4742</v>
      </c>
      <c r="JQ279" s="16">
        <f t="shared" si="4416"/>
        <v>94.386942675159233</v>
      </c>
      <c r="JR279" s="16">
        <v>186</v>
      </c>
      <c r="JS279" s="369">
        <f t="shared" si="4289"/>
        <v>0.46500000000000002</v>
      </c>
      <c r="JT279" s="23"/>
      <c r="JU279" s="399"/>
      <c r="JV279" s="404">
        <f t="shared" si="4499"/>
        <v>0.49098712446351933</v>
      </c>
      <c r="JW279" s="401">
        <f t="shared" si="4500"/>
        <v>0.45991926182237602</v>
      </c>
      <c r="JX279" s="406">
        <f t="shared" si="4501"/>
        <v>0.48458274398868456</v>
      </c>
      <c r="JY279" s="743"/>
      <c r="JZ279" s="690"/>
      <c r="KA279" s="746"/>
      <c r="KB279" s="718">
        <f t="shared" ref="KB279" si="4567">SUM(E272,Q272,AC272,AO272,BA272,BM272,BY272)</f>
        <v>3509</v>
      </c>
      <c r="KC279" s="714"/>
      <c r="KD279" s="714">
        <f t="shared" ref="KD279" si="4568">SUM(CK272,CW272,DI272,DU272,EG272,ES272,FE272)</f>
        <v>3476</v>
      </c>
      <c r="KE279" s="714"/>
      <c r="KF279" s="714">
        <f t="shared" ref="KF279" si="4569">SUM(FQ272,GC272,GO272,HA272,HM272,HY272,IK272)</f>
        <v>3541</v>
      </c>
      <c r="KG279" s="759"/>
      <c r="KH279" s="761" t="s">
        <v>65</v>
      </c>
      <c r="KI279" s="67">
        <f t="shared" si="4508"/>
        <v>3</v>
      </c>
      <c r="KJ279" s="430">
        <f t="shared" ref="KJ279" si="4570">KI279/KB279</f>
        <v>8.549444286121402E-4</v>
      </c>
      <c r="KK279" s="67">
        <f t="shared" si="4510"/>
        <v>2</v>
      </c>
      <c r="KL279" s="425">
        <f t="shared" ref="KL279" si="4571">KK279/KD279</f>
        <v>5.7537399309551208E-4</v>
      </c>
      <c r="KM279" s="67">
        <f t="shared" si="4512"/>
        <v>1</v>
      </c>
      <c r="KN279" s="425">
        <f>KM279/KF279</f>
        <v>2.8240609997175941E-4</v>
      </c>
    </row>
    <row r="280" spans="1:300" ht="19.5" thickBot="1" x14ac:dyDescent="0.3">
      <c r="A280" s="734"/>
      <c r="B280" s="436">
        <f t="shared" si="4513"/>
        <v>45811</v>
      </c>
      <c r="C280" s="10"/>
      <c r="D280" s="11"/>
      <c r="E280" s="61">
        <f t="shared" si="4514"/>
        <v>574</v>
      </c>
      <c r="F280" s="61">
        <f t="shared" si="4552"/>
        <v>39</v>
      </c>
      <c r="G280" s="11">
        <v>262</v>
      </c>
      <c r="H280" s="12">
        <f t="shared" si="4447"/>
        <v>0.49651567944250868</v>
      </c>
      <c r="I280" s="11">
        <v>23</v>
      </c>
      <c r="J280" s="12">
        <f t="shared" si="4448"/>
        <v>8.0701754385964913E-2</v>
      </c>
      <c r="K280" s="13"/>
      <c r="L280" s="11"/>
      <c r="M280" s="25"/>
      <c r="N280" s="37"/>
      <c r="O280" s="10"/>
      <c r="P280" s="11"/>
      <c r="Q280" s="61">
        <f t="shared" si="4515"/>
        <v>574</v>
      </c>
      <c r="R280" s="61">
        <f t="shared" si="4553"/>
        <v>39</v>
      </c>
      <c r="S280" s="11">
        <v>264</v>
      </c>
      <c r="T280" s="12">
        <f t="shared" si="4449"/>
        <v>0.49825783972125437</v>
      </c>
      <c r="U280" s="11">
        <v>22</v>
      </c>
      <c r="V280" s="12">
        <f t="shared" si="4450"/>
        <v>7.6923076923076927E-2</v>
      </c>
      <c r="W280" s="13"/>
      <c r="X280" s="11"/>
      <c r="Y280" s="25"/>
      <c r="Z280" s="37"/>
      <c r="AA280" s="10"/>
      <c r="AB280" s="11"/>
      <c r="AC280" s="61">
        <f t="shared" si="4516"/>
        <v>570</v>
      </c>
      <c r="AD280" s="61">
        <f t="shared" si="4554"/>
        <v>38</v>
      </c>
      <c r="AE280" s="11">
        <v>253</v>
      </c>
      <c r="AF280" s="12">
        <f t="shared" si="4451"/>
        <v>0.50526315789473686</v>
      </c>
      <c r="AG280" s="11">
        <v>35</v>
      </c>
      <c r="AH280" s="12">
        <f t="shared" si="4452"/>
        <v>0.12152777777777778</v>
      </c>
      <c r="AI280" s="13"/>
      <c r="AJ280" s="11"/>
      <c r="AK280" s="25"/>
      <c r="AL280" s="37"/>
      <c r="AM280" s="10">
        <v>1</v>
      </c>
      <c r="AN280" s="11"/>
      <c r="AO280" s="61">
        <f t="shared" si="4517"/>
        <v>54</v>
      </c>
      <c r="AP280" s="61">
        <f t="shared" si="4555"/>
        <v>4</v>
      </c>
      <c r="AQ280" s="11">
        <v>23</v>
      </c>
      <c r="AR280" s="12">
        <f t="shared" si="4453"/>
        <v>0.5</v>
      </c>
      <c r="AS280" s="11">
        <v>4</v>
      </c>
      <c r="AT280" s="12">
        <f t="shared" si="4454"/>
        <v>0.14814814814814814</v>
      </c>
      <c r="AU280" s="13"/>
      <c r="AV280" s="11"/>
      <c r="AW280" s="25"/>
      <c r="AX280" s="37"/>
      <c r="AY280" s="10"/>
      <c r="AZ280" s="11"/>
      <c r="BA280" s="61">
        <f t="shared" si="4518"/>
        <v>574</v>
      </c>
      <c r="BB280" s="61">
        <f t="shared" si="4556"/>
        <v>39</v>
      </c>
      <c r="BC280" s="11">
        <v>263</v>
      </c>
      <c r="BD280" s="12">
        <f t="shared" si="4455"/>
        <v>0.49825783972125437</v>
      </c>
      <c r="BE280" s="11">
        <v>23</v>
      </c>
      <c r="BF280" s="12">
        <f t="shared" si="4456"/>
        <v>8.0419580419580416E-2</v>
      </c>
      <c r="BG280" s="13"/>
      <c r="BH280" s="11"/>
      <c r="BI280" s="25"/>
      <c r="BJ280" s="37"/>
      <c r="BK280" s="10">
        <v>1</v>
      </c>
      <c r="BL280" s="11"/>
      <c r="BM280" s="61">
        <f t="shared" si="4519"/>
        <v>575</v>
      </c>
      <c r="BN280" s="61">
        <f t="shared" si="4557"/>
        <v>39</v>
      </c>
      <c r="BO280" s="11">
        <v>260</v>
      </c>
      <c r="BP280" s="12">
        <f t="shared" si="4457"/>
        <v>0.49217391304347824</v>
      </c>
      <c r="BQ280" s="11">
        <v>23</v>
      </c>
      <c r="BR280" s="12">
        <f t="shared" si="4458"/>
        <v>8.1272084805653705E-2</v>
      </c>
      <c r="BS280" s="13"/>
      <c r="BT280" s="11"/>
      <c r="BU280" s="25"/>
      <c r="BV280" s="37"/>
      <c r="BW280" s="10"/>
      <c r="BX280" s="11"/>
      <c r="BY280" s="61">
        <f t="shared" si="4520"/>
        <v>572</v>
      </c>
      <c r="BZ280" s="61">
        <f t="shared" si="4558"/>
        <v>39</v>
      </c>
      <c r="CA280" s="11">
        <v>260</v>
      </c>
      <c r="CB280" s="12">
        <f t="shared" si="4459"/>
        <v>0.51223776223776218</v>
      </c>
      <c r="CC280" s="11">
        <v>33</v>
      </c>
      <c r="CD280" s="12">
        <f t="shared" si="4460"/>
        <v>0.11262798634812286</v>
      </c>
      <c r="CE280" s="13"/>
      <c r="CF280" s="11"/>
      <c r="CG280" s="25"/>
      <c r="CH280" s="37"/>
      <c r="CI280" s="10"/>
      <c r="CJ280" s="11"/>
      <c r="CK280" s="61">
        <f t="shared" si="4521"/>
        <v>545</v>
      </c>
      <c r="CL280" s="61">
        <f t="shared" si="4522"/>
        <v>38</v>
      </c>
      <c r="CM280" s="11">
        <v>261</v>
      </c>
      <c r="CN280" s="12">
        <f t="shared" si="4461"/>
        <v>0.53027522935779814</v>
      </c>
      <c r="CO280" s="11">
        <v>28</v>
      </c>
      <c r="CP280" s="12">
        <f t="shared" si="4462"/>
        <v>9.6885813148788927E-2</v>
      </c>
      <c r="CQ280" s="13"/>
      <c r="CR280" s="11"/>
      <c r="CS280" s="25"/>
      <c r="CT280" s="37"/>
      <c r="CU280" s="10"/>
      <c r="CV280" s="11"/>
      <c r="CW280" s="61">
        <f t="shared" si="4523"/>
        <v>553</v>
      </c>
      <c r="CX280" s="61">
        <f t="shared" si="4524"/>
        <v>38</v>
      </c>
      <c r="CY280" s="11">
        <v>244</v>
      </c>
      <c r="CZ280" s="12">
        <f t="shared" si="4463"/>
        <v>0.47739602169981915</v>
      </c>
      <c r="DA280" s="11">
        <v>20</v>
      </c>
      <c r="DB280" s="12">
        <f t="shared" si="4464"/>
        <v>7.575757575757576E-2</v>
      </c>
      <c r="DC280" s="13"/>
      <c r="DD280" s="11"/>
      <c r="DE280" s="25"/>
      <c r="DF280" s="37"/>
      <c r="DG280" s="10"/>
      <c r="DH280" s="11"/>
      <c r="DI280" s="61">
        <f t="shared" si="4525"/>
        <v>566</v>
      </c>
      <c r="DJ280" s="61">
        <f t="shared" si="4526"/>
        <v>39</v>
      </c>
      <c r="DK280" s="11">
        <v>245</v>
      </c>
      <c r="DL280" s="12">
        <f t="shared" si="4465"/>
        <v>0.47526501766784451</v>
      </c>
      <c r="DM280" s="11">
        <v>24</v>
      </c>
      <c r="DN280" s="12">
        <f t="shared" si="4466"/>
        <v>8.9219330855018583E-2</v>
      </c>
      <c r="DO280" s="13"/>
      <c r="DP280" s="11"/>
      <c r="DQ280" s="25"/>
      <c r="DR280" s="37"/>
      <c r="DS280" s="10"/>
      <c r="DT280" s="11"/>
      <c r="DU280" s="61">
        <f t="shared" si="4527"/>
        <v>114</v>
      </c>
      <c r="DV280" s="61">
        <f t="shared" si="4528"/>
        <v>8</v>
      </c>
      <c r="DW280" s="11">
        <v>37</v>
      </c>
      <c r="DX280" s="12">
        <f t="shared" si="4467"/>
        <v>0.42982456140350878</v>
      </c>
      <c r="DY280" s="11">
        <v>12</v>
      </c>
      <c r="DZ280" s="12">
        <f t="shared" si="4468"/>
        <v>0.24489795918367346</v>
      </c>
      <c r="EA280" s="13"/>
      <c r="EB280" s="11"/>
      <c r="EC280" s="25"/>
      <c r="ED280" s="37"/>
      <c r="EE280" s="10">
        <v>2</v>
      </c>
      <c r="EF280" s="11"/>
      <c r="EG280" s="61">
        <f t="shared" si="4529"/>
        <v>574</v>
      </c>
      <c r="EH280" s="61">
        <f t="shared" si="4530"/>
        <v>40</v>
      </c>
      <c r="EI280" s="11">
        <v>278</v>
      </c>
      <c r="EJ280" s="12">
        <f t="shared" si="4469"/>
        <v>0.52787456445993031</v>
      </c>
      <c r="EK280" s="11">
        <v>25</v>
      </c>
      <c r="EL280" s="12">
        <f t="shared" si="4470"/>
        <v>8.2508250825082508E-2</v>
      </c>
      <c r="EM280" s="13"/>
      <c r="EN280" s="11"/>
      <c r="EO280" s="25"/>
      <c r="EP280" s="37"/>
      <c r="EQ280" s="10"/>
      <c r="ER280" s="11"/>
      <c r="ES280" s="61">
        <f t="shared" si="4531"/>
        <v>563</v>
      </c>
      <c r="ET280" s="61">
        <f t="shared" si="4532"/>
        <v>39</v>
      </c>
      <c r="EU280" s="11">
        <v>255</v>
      </c>
      <c r="EV280" s="12">
        <f t="shared" si="4471"/>
        <v>0.48134991119005327</v>
      </c>
      <c r="EW280" s="11">
        <v>16</v>
      </c>
      <c r="EX280" s="12">
        <f t="shared" si="4472"/>
        <v>5.9040590405904057E-2</v>
      </c>
      <c r="EY280" s="13"/>
      <c r="EZ280" s="11"/>
      <c r="FA280" s="25"/>
      <c r="FB280" s="37"/>
      <c r="FC280" s="10"/>
      <c r="FD280" s="11"/>
      <c r="FE280" s="61">
        <f t="shared" si="4533"/>
        <v>551</v>
      </c>
      <c r="FF280" s="61">
        <f t="shared" si="4534"/>
        <v>38</v>
      </c>
      <c r="FG280" s="11">
        <v>241</v>
      </c>
      <c r="FH280" s="12">
        <f t="shared" si="4473"/>
        <v>0.48638838475499091</v>
      </c>
      <c r="FI280" s="11">
        <v>27</v>
      </c>
      <c r="FJ280" s="12">
        <f t="shared" si="4474"/>
        <v>0.10074626865671642</v>
      </c>
      <c r="FK280" s="13"/>
      <c r="FL280" s="11"/>
      <c r="FM280" s="25"/>
      <c r="FN280" s="37"/>
      <c r="FO280" s="10">
        <v>1</v>
      </c>
      <c r="FP280" s="11"/>
      <c r="FQ280" s="61">
        <f t="shared" si="4535"/>
        <v>559</v>
      </c>
      <c r="FR280" s="61">
        <f t="shared" si="4536"/>
        <v>41</v>
      </c>
      <c r="FS280" s="11">
        <v>267</v>
      </c>
      <c r="FT280" s="12">
        <f t="shared" si="4475"/>
        <v>0.50983899821109124</v>
      </c>
      <c r="FU280" s="11">
        <v>18</v>
      </c>
      <c r="FV280" s="12">
        <f t="shared" si="4476"/>
        <v>6.3157894736842107E-2</v>
      </c>
      <c r="FW280" s="13"/>
      <c r="FX280" s="11"/>
      <c r="FY280" s="25"/>
      <c r="FZ280" s="37"/>
      <c r="GA280" s="10"/>
      <c r="GB280" s="11"/>
      <c r="GC280" s="61">
        <f t="shared" si="4537"/>
        <v>566</v>
      </c>
      <c r="GD280" s="61">
        <f t="shared" si="4538"/>
        <v>41</v>
      </c>
      <c r="GE280" s="11">
        <v>260</v>
      </c>
      <c r="GF280" s="12">
        <f t="shared" si="4477"/>
        <v>0.48939929328621906</v>
      </c>
      <c r="GG280" s="11">
        <v>17</v>
      </c>
      <c r="GH280" s="12">
        <f t="shared" si="4478"/>
        <v>6.1371841155234655E-2</v>
      </c>
      <c r="GI280" s="13"/>
      <c r="GJ280" s="11"/>
      <c r="GK280" s="25"/>
      <c r="GL280" s="37"/>
      <c r="GM280" s="10"/>
      <c r="GN280" s="11"/>
      <c r="GO280" s="61">
        <f t="shared" si="4539"/>
        <v>583</v>
      </c>
      <c r="GP280" s="61">
        <f t="shared" si="4540"/>
        <v>42</v>
      </c>
      <c r="GQ280" s="11">
        <v>270</v>
      </c>
      <c r="GR280" s="12">
        <f t="shared" si="4479"/>
        <v>0.49742710120068612</v>
      </c>
      <c r="GS280" s="11">
        <v>20</v>
      </c>
      <c r="GT280" s="12">
        <f t="shared" si="4480"/>
        <v>6.8965517241379309E-2</v>
      </c>
      <c r="GU280" s="13"/>
      <c r="GV280" s="11"/>
      <c r="GW280" s="25"/>
      <c r="GX280" s="37"/>
      <c r="GY280" s="10"/>
      <c r="GZ280" s="11"/>
      <c r="HA280" s="61">
        <f t="shared" si="4541"/>
        <v>76</v>
      </c>
      <c r="HB280" s="61">
        <f t="shared" si="4542"/>
        <v>5</v>
      </c>
      <c r="HC280" s="11">
        <v>30</v>
      </c>
      <c r="HD280" s="12">
        <f t="shared" si="4481"/>
        <v>0.48684210526315791</v>
      </c>
      <c r="HE280" s="11">
        <v>7</v>
      </c>
      <c r="HF280" s="12">
        <f t="shared" si="4482"/>
        <v>0.1891891891891892</v>
      </c>
      <c r="HG280" s="13"/>
      <c r="HH280" s="11"/>
      <c r="HI280" s="25"/>
      <c r="HJ280" s="37"/>
      <c r="HK280" s="10"/>
      <c r="HL280" s="11"/>
      <c r="HM280" s="61">
        <f t="shared" si="4543"/>
        <v>587</v>
      </c>
      <c r="HN280" s="61">
        <f t="shared" si="4544"/>
        <v>42</v>
      </c>
      <c r="HO280" s="11">
        <v>280</v>
      </c>
      <c r="HP280" s="12">
        <f t="shared" si="4483"/>
        <v>0.50936967632027252</v>
      </c>
      <c r="HQ280" s="11">
        <v>19</v>
      </c>
      <c r="HR280" s="12">
        <f t="shared" si="4484"/>
        <v>6.354515050167224E-2</v>
      </c>
      <c r="HS280" s="13"/>
      <c r="HT280" s="11"/>
      <c r="HU280" s="25"/>
      <c r="HV280" s="37"/>
      <c r="HW280" s="10">
        <v>1</v>
      </c>
      <c r="HX280" s="11"/>
      <c r="HY280" s="61">
        <f t="shared" si="4545"/>
        <v>582</v>
      </c>
      <c r="HZ280" s="61">
        <f t="shared" si="4546"/>
        <v>42</v>
      </c>
      <c r="IA280" s="11">
        <v>281</v>
      </c>
      <c r="IB280" s="12">
        <f t="shared" si="4485"/>
        <v>0.52061855670103097</v>
      </c>
      <c r="IC280" s="11">
        <v>22</v>
      </c>
      <c r="ID280" s="12">
        <f t="shared" si="4486"/>
        <v>7.2607260726072612E-2</v>
      </c>
      <c r="IE280" s="13"/>
      <c r="IF280" s="11"/>
      <c r="IG280" s="25"/>
      <c r="IH280" s="37"/>
      <c r="II280" s="10">
        <v>1</v>
      </c>
      <c r="IJ280" s="11"/>
      <c r="IK280" s="61">
        <f t="shared" si="4547"/>
        <v>579</v>
      </c>
      <c r="IL280" s="61">
        <f t="shared" si="4548"/>
        <v>42</v>
      </c>
      <c r="IM280" s="11">
        <v>250</v>
      </c>
      <c r="IN280" s="12">
        <f t="shared" si="4487"/>
        <v>0.48531951640759929</v>
      </c>
      <c r="IO280" s="11">
        <v>31</v>
      </c>
      <c r="IP280" s="12">
        <f t="shared" si="4488"/>
        <v>0.1103202846975089</v>
      </c>
      <c r="IQ280" s="13"/>
      <c r="IR280" s="11"/>
      <c r="IS280" s="25"/>
      <c r="IT280" s="37"/>
      <c r="IU280" s="10"/>
      <c r="IV280" s="11">
        <v>1</v>
      </c>
      <c r="IW280" s="61">
        <f t="shared" si="4549"/>
        <v>0</v>
      </c>
      <c r="IX280" s="61">
        <f t="shared" si="4559"/>
        <v>141</v>
      </c>
      <c r="IY280" s="11"/>
      <c r="IZ280" s="12" t="e">
        <f t="shared" si="4489"/>
        <v>#DIV/0!</v>
      </c>
      <c r="JA280" s="11"/>
      <c r="JB280" s="12" t="e">
        <f t="shared" si="4490"/>
        <v>#DIV/0!</v>
      </c>
      <c r="JC280" s="13"/>
      <c r="JD280" s="11"/>
      <c r="JE280" s="25"/>
      <c r="JF280" s="37"/>
      <c r="JG280" s="10">
        <f t="shared" si="4491"/>
        <v>7</v>
      </c>
      <c r="JH280" s="14">
        <f t="shared" si="4492"/>
        <v>1</v>
      </c>
      <c r="JI280" s="373">
        <f t="shared" si="4493"/>
        <v>10491</v>
      </c>
      <c r="JJ280" s="11">
        <f t="shared" si="3981"/>
        <v>873</v>
      </c>
      <c r="JK280" s="11">
        <f t="shared" si="4494"/>
        <v>5233</v>
      </c>
      <c r="JL280" s="79">
        <f t="shared" si="4495"/>
        <v>0.49880850252597464</v>
      </c>
      <c r="JM280" s="15">
        <f t="shared" si="4496"/>
        <v>449</v>
      </c>
      <c r="JN280" s="12">
        <f t="shared" si="4497"/>
        <v>8.5801643416778137E-2</v>
      </c>
      <c r="JO280" s="16">
        <v>67.099999999999994</v>
      </c>
      <c r="JP280" s="17">
        <v>4927</v>
      </c>
      <c r="JQ280" s="16">
        <f t="shared" si="4416"/>
        <v>94.152493789413342</v>
      </c>
      <c r="JR280" s="16">
        <v>224</v>
      </c>
      <c r="JS280" s="369">
        <f t="shared" si="4289"/>
        <v>0.49888641425389757</v>
      </c>
      <c r="JT280" s="23"/>
      <c r="JU280" s="399"/>
      <c r="JV280" s="404">
        <f t="shared" si="4499"/>
        <v>0.50042943028914977</v>
      </c>
      <c r="JW280" s="401">
        <f t="shared" si="4500"/>
        <v>0.49422965954991344</v>
      </c>
      <c r="JX280" s="406">
        <f t="shared" si="4501"/>
        <v>0.50169875424688559</v>
      </c>
      <c r="JY280" s="743"/>
      <c r="JZ280" s="690"/>
      <c r="KA280" s="746"/>
      <c r="KB280" s="719"/>
      <c r="KC280" s="716"/>
      <c r="KD280" s="716"/>
      <c r="KE280" s="716"/>
      <c r="KF280" s="716"/>
      <c r="KG280" s="760"/>
      <c r="KH280" s="758"/>
      <c r="KI280" s="67">
        <f t="shared" si="4508"/>
        <v>2</v>
      </c>
      <c r="KJ280" s="430">
        <f t="shared" ref="KJ280" si="4572">KI280/KB279</f>
        <v>5.699629524080935E-4</v>
      </c>
      <c r="KK280" s="67">
        <f t="shared" si="4510"/>
        <v>2</v>
      </c>
      <c r="KL280" s="425">
        <f t="shared" ref="KL280" si="4573">KK280/KD279</f>
        <v>5.7537399309551208E-4</v>
      </c>
      <c r="KM280" s="67">
        <f t="shared" si="4512"/>
        <v>3</v>
      </c>
      <c r="KN280" s="425">
        <f>KM280/KF279</f>
        <v>8.4721829991527822E-4</v>
      </c>
    </row>
    <row r="281" spans="1:300" ht="20.25" thickTop="1" thickBot="1" x14ac:dyDescent="0.3">
      <c r="A281" s="734"/>
      <c r="B281" s="436">
        <f t="shared" si="4513"/>
        <v>45812</v>
      </c>
      <c r="C281" s="10"/>
      <c r="D281" s="11"/>
      <c r="E281" s="61">
        <f t="shared" si="4514"/>
        <v>574</v>
      </c>
      <c r="F281" s="61">
        <f t="shared" si="4552"/>
        <v>39</v>
      </c>
      <c r="G281" s="11">
        <v>246</v>
      </c>
      <c r="H281" s="12">
        <f t="shared" si="4447"/>
        <v>0.45993031358885017</v>
      </c>
      <c r="I281" s="11">
        <v>18</v>
      </c>
      <c r="J281" s="12">
        <f t="shared" si="4448"/>
        <v>6.8181818181818177E-2</v>
      </c>
      <c r="K281" s="13"/>
      <c r="L281" s="11"/>
      <c r="M281" s="38"/>
      <c r="N281" s="39"/>
      <c r="O281" s="10">
        <v>1</v>
      </c>
      <c r="P281" s="11"/>
      <c r="Q281" s="61">
        <f t="shared" si="4515"/>
        <v>573</v>
      </c>
      <c r="R281" s="61">
        <f t="shared" si="4553"/>
        <v>39</v>
      </c>
      <c r="S281" s="11">
        <v>251</v>
      </c>
      <c r="T281" s="12">
        <f t="shared" si="4449"/>
        <v>0.47294938917975565</v>
      </c>
      <c r="U281" s="11">
        <v>20</v>
      </c>
      <c r="V281" s="12">
        <f t="shared" si="4450"/>
        <v>7.3800738007380073E-2</v>
      </c>
      <c r="W281" s="13"/>
      <c r="X281" s="11"/>
      <c r="Y281" s="38"/>
      <c r="Z281" s="39"/>
      <c r="AA281" s="10">
        <v>1</v>
      </c>
      <c r="AB281" s="11"/>
      <c r="AC281" s="61">
        <f t="shared" si="4516"/>
        <v>569</v>
      </c>
      <c r="AD281" s="61">
        <f t="shared" si="4554"/>
        <v>38</v>
      </c>
      <c r="AE281" s="11">
        <v>251</v>
      </c>
      <c r="AF281" s="12">
        <f t="shared" si="4451"/>
        <v>0.48154657293497366</v>
      </c>
      <c r="AG281" s="11">
        <v>23</v>
      </c>
      <c r="AH281" s="12">
        <f t="shared" si="4452"/>
        <v>8.3941605839416053E-2</v>
      </c>
      <c r="AI281" s="13"/>
      <c r="AJ281" s="11"/>
      <c r="AK281" s="38"/>
      <c r="AL281" s="39"/>
      <c r="AM281" s="10"/>
      <c r="AN281" s="11"/>
      <c r="AO281" s="61">
        <f t="shared" si="4517"/>
        <v>54</v>
      </c>
      <c r="AP281" s="61">
        <f t="shared" si="4555"/>
        <v>4</v>
      </c>
      <c r="AQ281" s="11">
        <v>20</v>
      </c>
      <c r="AR281" s="12">
        <f t="shared" si="4453"/>
        <v>0.42592592592592593</v>
      </c>
      <c r="AS281" s="11">
        <v>3</v>
      </c>
      <c r="AT281" s="12">
        <f t="shared" si="4454"/>
        <v>0.13043478260869565</v>
      </c>
      <c r="AU281" s="13"/>
      <c r="AV281" s="11"/>
      <c r="AW281" s="38"/>
      <c r="AX281" s="39"/>
      <c r="AY281" s="10"/>
      <c r="AZ281" s="11"/>
      <c r="BA281" s="61">
        <f t="shared" si="4518"/>
        <v>574</v>
      </c>
      <c r="BB281" s="61">
        <f t="shared" si="4556"/>
        <v>39</v>
      </c>
      <c r="BC281" s="11">
        <v>247</v>
      </c>
      <c r="BD281" s="12">
        <f t="shared" si="4455"/>
        <v>0.46515679442508712</v>
      </c>
      <c r="BE281" s="11">
        <v>20</v>
      </c>
      <c r="BF281" s="12">
        <f t="shared" si="4456"/>
        <v>7.4906367041198504E-2</v>
      </c>
      <c r="BG281" s="13"/>
      <c r="BH281" s="11"/>
      <c r="BI281" s="38"/>
      <c r="BJ281" s="39"/>
      <c r="BK281" s="10"/>
      <c r="BL281" s="11"/>
      <c r="BM281" s="61">
        <f t="shared" si="4519"/>
        <v>575</v>
      </c>
      <c r="BN281" s="61">
        <f t="shared" si="4557"/>
        <v>39</v>
      </c>
      <c r="BO281" s="11">
        <v>236</v>
      </c>
      <c r="BP281" s="12">
        <f t="shared" si="4457"/>
        <v>0.44521739130434784</v>
      </c>
      <c r="BQ281" s="11">
        <v>20</v>
      </c>
      <c r="BR281" s="12">
        <f t="shared" si="4458"/>
        <v>7.8125E-2</v>
      </c>
      <c r="BS281" s="13"/>
      <c r="BT281" s="11"/>
      <c r="BU281" s="38"/>
      <c r="BV281" s="39"/>
      <c r="BW281" s="10"/>
      <c r="BX281" s="11"/>
      <c r="BY281" s="61">
        <f t="shared" si="4520"/>
        <v>572</v>
      </c>
      <c r="BZ281" s="61">
        <f t="shared" si="4558"/>
        <v>39</v>
      </c>
      <c r="CA281" s="11">
        <v>230</v>
      </c>
      <c r="CB281" s="12">
        <f t="shared" si="4459"/>
        <v>0.4562937062937063</v>
      </c>
      <c r="CC281" s="11">
        <v>31</v>
      </c>
      <c r="CD281" s="12">
        <f t="shared" si="4460"/>
        <v>0.11877394636015326</v>
      </c>
      <c r="CE281" s="13"/>
      <c r="CF281" s="11"/>
      <c r="CG281" s="38"/>
      <c r="CH281" s="39"/>
      <c r="CI281" s="10"/>
      <c r="CJ281" s="11"/>
      <c r="CK281" s="61">
        <f t="shared" si="4521"/>
        <v>545</v>
      </c>
      <c r="CL281" s="61">
        <f t="shared" si="4522"/>
        <v>38</v>
      </c>
      <c r="CM281" s="11">
        <v>245</v>
      </c>
      <c r="CN281" s="12">
        <f t="shared" si="4461"/>
        <v>0.49541284403669728</v>
      </c>
      <c r="CO281" s="11">
        <v>25</v>
      </c>
      <c r="CP281" s="12">
        <f t="shared" si="4462"/>
        <v>9.2592592592592587E-2</v>
      </c>
      <c r="CQ281" s="13"/>
      <c r="CR281" s="11"/>
      <c r="CS281" s="38"/>
      <c r="CT281" s="39"/>
      <c r="CU281" s="10"/>
      <c r="CV281" s="11"/>
      <c r="CW281" s="61">
        <f t="shared" si="4523"/>
        <v>553</v>
      </c>
      <c r="CX281" s="61">
        <f t="shared" si="4524"/>
        <v>38</v>
      </c>
      <c r="CY281" s="11">
        <v>237</v>
      </c>
      <c r="CZ281" s="12">
        <f t="shared" si="4463"/>
        <v>0.46835443037974683</v>
      </c>
      <c r="DA281" s="11">
        <v>22</v>
      </c>
      <c r="DB281" s="12">
        <f t="shared" si="4464"/>
        <v>8.4942084942084939E-2</v>
      </c>
      <c r="DC281" s="13"/>
      <c r="DD281" s="11"/>
      <c r="DE281" s="38"/>
      <c r="DF281" s="39"/>
      <c r="DG281" s="10"/>
      <c r="DH281" s="11"/>
      <c r="DI281" s="61">
        <f t="shared" si="4525"/>
        <v>566</v>
      </c>
      <c r="DJ281" s="61">
        <f t="shared" si="4526"/>
        <v>39</v>
      </c>
      <c r="DK281" s="11">
        <v>242</v>
      </c>
      <c r="DL281" s="12">
        <f t="shared" si="4465"/>
        <v>0.47703180212014135</v>
      </c>
      <c r="DM281" s="11">
        <v>28</v>
      </c>
      <c r="DN281" s="12">
        <f t="shared" si="4466"/>
        <v>0.1037037037037037</v>
      </c>
      <c r="DO281" s="13"/>
      <c r="DP281" s="11"/>
      <c r="DQ281" s="38"/>
      <c r="DR281" s="39"/>
      <c r="DS281" s="10">
        <v>1</v>
      </c>
      <c r="DT281" s="11"/>
      <c r="DU281" s="61">
        <f t="shared" si="4527"/>
        <v>113</v>
      </c>
      <c r="DV281" s="61">
        <f t="shared" si="4528"/>
        <v>8</v>
      </c>
      <c r="DW281" s="11">
        <v>42</v>
      </c>
      <c r="DX281" s="12">
        <f t="shared" si="4467"/>
        <v>0.41592920353982299</v>
      </c>
      <c r="DY281" s="11">
        <v>5</v>
      </c>
      <c r="DZ281" s="12">
        <f t="shared" si="4468"/>
        <v>0.10638297872340426</v>
      </c>
      <c r="EA281" s="13"/>
      <c r="EB281" s="11"/>
      <c r="EC281" s="38"/>
      <c r="ED281" s="39"/>
      <c r="EE281" s="10"/>
      <c r="EF281" s="11"/>
      <c r="EG281" s="61">
        <f t="shared" si="4529"/>
        <v>574</v>
      </c>
      <c r="EH281" s="61">
        <f t="shared" si="4530"/>
        <v>40</v>
      </c>
      <c r="EI281" s="11">
        <v>240</v>
      </c>
      <c r="EJ281" s="12">
        <f t="shared" si="4469"/>
        <v>0.46515679442508712</v>
      </c>
      <c r="EK281" s="11">
        <v>27</v>
      </c>
      <c r="EL281" s="12">
        <f t="shared" si="4470"/>
        <v>0.10112359550561797</v>
      </c>
      <c r="EM281" s="13"/>
      <c r="EN281" s="11"/>
      <c r="EO281" s="38"/>
      <c r="EP281" s="39"/>
      <c r="EQ281" s="10"/>
      <c r="ER281" s="11"/>
      <c r="ES281" s="61">
        <f t="shared" si="4531"/>
        <v>563</v>
      </c>
      <c r="ET281" s="61">
        <f t="shared" si="4532"/>
        <v>39</v>
      </c>
      <c r="EU281" s="11">
        <v>245</v>
      </c>
      <c r="EV281" s="12">
        <f t="shared" si="4471"/>
        <v>0.46181172291296624</v>
      </c>
      <c r="EW281" s="11">
        <v>15</v>
      </c>
      <c r="EX281" s="12">
        <f t="shared" si="4472"/>
        <v>5.7692307692307696E-2</v>
      </c>
      <c r="EY281" s="13"/>
      <c r="EZ281" s="11"/>
      <c r="FA281" s="38"/>
      <c r="FB281" s="39"/>
      <c r="FC281" s="10"/>
      <c r="FD281" s="11"/>
      <c r="FE281" s="61">
        <f t="shared" si="4533"/>
        <v>551</v>
      </c>
      <c r="FF281" s="61">
        <f t="shared" si="4534"/>
        <v>38</v>
      </c>
      <c r="FG281" s="11">
        <v>231</v>
      </c>
      <c r="FH281" s="12">
        <f t="shared" si="4473"/>
        <v>0.4627949183303085</v>
      </c>
      <c r="FI281" s="11">
        <v>24</v>
      </c>
      <c r="FJ281" s="12">
        <f t="shared" si="4474"/>
        <v>9.4117647058823528E-2</v>
      </c>
      <c r="FK281" s="13"/>
      <c r="FL281" s="11"/>
      <c r="FM281" s="38"/>
      <c r="FN281" s="39"/>
      <c r="FO281" s="10"/>
      <c r="FP281" s="11"/>
      <c r="FQ281" s="61">
        <f t="shared" si="4535"/>
        <v>559</v>
      </c>
      <c r="FR281" s="61">
        <f t="shared" si="4536"/>
        <v>41</v>
      </c>
      <c r="FS281" s="11">
        <v>250</v>
      </c>
      <c r="FT281" s="12">
        <f t="shared" si="4475"/>
        <v>0.49016100178890876</v>
      </c>
      <c r="FU281" s="11">
        <v>24</v>
      </c>
      <c r="FV281" s="12">
        <f t="shared" si="4476"/>
        <v>8.7591240875912413E-2</v>
      </c>
      <c r="FW281" s="13"/>
      <c r="FX281" s="11"/>
      <c r="FY281" s="38"/>
      <c r="FZ281" s="39"/>
      <c r="GA281" s="10"/>
      <c r="GB281" s="11"/>
      <c r="GC281" s="61">
        <f t="shared" si="4537"/>
        <v>566</v>
      </c>
      <c r="GD281" s="61">
        <f t="shared" si="4538"/>
        <v>41</v>
      </c>
      <c r="GE281" s="11">
        <v>251</v>
      </c>
      <c r="GF281" s="12">
        <f t="shared" si="4477"/>
        <v>0.47879858657243818</v>
      </c>
      <c r="GG281" s="11">
        <v>20</v>
      </c>
      <c r="GH281" s="12">
        <f t="shared" si="4478"/>
        <v>7.3800738007380073E-2</v>
      </c>
      <c r="GI281" s="13"/>
      <c r="GJ281" s="11"/>
      <c r="GK281" s="38"/>
      <c r="GL281" s="39"/>
      <c r="GM281" s="10"/>
      <c r="GN281" s="11"/>
      <c r="GO281" s="61">
        <f t="shared" si="4539"/>
        <v>583</v>
      </c>
      <c r="GP281" s="61">
        <f t="shared" si="4540"/>
        <v>42</v>
      </c>
      <c r="GQ281" s="11">
        <v>230</v>
      </c>
      <c r="GR281" s="12">
        <f t="shared" si="4479"/>
        <v>0.43396226415094341</v>
      </c>
      <c r="GS281" s="11">
        <v>23</v>
      </c>
      <c r="GT281" s="12">
        <f t="shared" si="4480"/>
        <v>9.0909090909090912E-2</v>
      </c>
      <c r="GU281" s="13"/>
      <c r="GV281" s="11"/>
      <c r="GW281" s="38"/>
      <c r="GX281" s="39"/>
      <c r="GY281" s="10"/>
      <c r="GZ281" s="11"/>
      <c r="HA281" s="61">
        <f t="shared" si="4541"/>
        <v>76</v>
      </c>
      <c r="HB281" s="61">
        <f t="shared" si="4542"/>
        <v>5</v>
      </c>
      <c r="HC281" s="11">
        <v>24</v>
      </c>
      <c r="HD281" s="12">
        <f t="shared" si="4481"/>
        <v>0.43421052631578949</v>
      </c>
      <c r="HE281" s="11">
        <v>9</v>
      </c>
      <c r="HF281" s="12">
        <f t="shared" si="4482"/>
        <v>0.27272727272727271</v>
      </c>
      <c r="HG281" s="13"/>
      <c r="HH281" s="11"/>
      <c r="HI281" s="38"/>
      <c r="HJ281" s="39"/>
      <c r="HK281" s="10"/>
      <c r="HL281" s="11"/>
      <c r="HM281" s="61">
        <f t="shared" si="4543"/>
        <v>587</v>
      </c>
      <c r="HN281" s="61">
        <f t="shared" si="4544"/>
        <v>42</v>
      </c>
      <c r="HO281" s="11">
        <v>250</v>
      </c>
      <c r="HP281" s="12">
        <f t="shared" si="4483"/>
        <v>0.45996592844974449</v>
      </c>
      <c r="HQ281" s="11">
        <v>20</v>
      </c>
      <c r="HR281" s="12">
        <f t="shared" si="4484"/>
        <v>7.407407407407407E-2</v>
      </c>
      <c r="HS281" s="13"/>
      <c r="HT281" s="11"/>
      <c r="HU281" s="38"/>
      <c r="HV281" s="39"/>
      <c r="HW281" s="10">
        <v>2</v>
      </c>
      <c r="HX281" s="11"/>
      <c r="HY281" s="61">
        <f t="shared" si="4545"/>
        <v>580</v>
      </c>
      <c r="HZ281" s="61">
        <f t="shared" si="4546"/>
        <v>42</v>
      </c>
      <c r="IA281" s="11">
        <v>230</v>
      </c>
      <c r="IB281" s="12">
        <f t="shared" si="4485"/>
        <v>0.43448275862068964</v>
      </c>
      <c r="IC281" s="11">
        <v>22</v>
      </c>
      <c r="ID281" s="12">
        <f t="shared" si="4486"/>
        <v>8.7301587301587297E-2</v>
      </c>
      <c r="IE281" s="13"/>
      <c r="IF281" s="11"/>
      <c r="IG281" s="38"/>
      <c r="IH281" s="39"/>
      <c r="II281" s="10"/>
      <c r="IJ281" s="11"/>
      <c r="IK281" s="61">
        <f t="shared" si="4547"/>
        <v>579</v>
      </c>
      <c r="IL281" s="61">
        <f t="shared" si="4548"/>
        <v>42</v>
      </c>
      <c r="IM281" s="11">
        <v>246</v>
      </c>
      <c r="IN281" s="12">
        <f t="shared" si="4487"/>
        <v>0.45941278065630398</v>
      </c>
      <c r="IO281" s="11">
        <v>20</v>
      </c>
      <c r="IP281" s="12">
        <f t="shared" si="4488"/>
        <v>7.5187969924812026E-2</v>
      </c>
      <c r="IQ281" s="13"/>
      <c r="IR281" s="11"/>
      <c r="IS281" s="38"/>
      <c r="IT281" s="39"/>
      <c r="IU281" s="10"/>
      <c r="IV281" s="11"/>
      <c r="IW281" s="61">
        <f t="shared" si="4549"/>
        <v>0</v>
      </c>
      <c r="IX281" s="61">
        <f t="shared" si="4559"/>
        <v>141</v>
      </c>
      <c r="IY281" s="11"/>
      <c r="IZ281" s="12" t="e">
        <f t="shared" si="4489"/>
        <v>#DIV/0!</v>
      </c>
      <c r="JA281" s="11"/>
      <c r="JB281" s="12" t="e">
        <f t="shared" si="4490"/>
        <v>#DIV/0!</v>
      </c>
      <c r="JC281" s="13"/>
      <c r="JD281" s="11"/>
      <c r="JE281" s="38"/>
      <c r="JF281" s="39"/>
      <c r="JG281" s="10">
        <f t="shared" si="4491"/>
        <v>5</v>
      </c>
      <c r="JH281" s="14">
        <f t="shared" si="4492"/>
        <v>0</v>
      </c>
      <c r="JI281" s="373">
        <f t="shared" si="4493"/>
        <v>10486</v>
      </c>
      <c r="JJ281" s="11">
        <f t="shared" si="3981"/>
        <v>873</v>
      </c>
      <c r="JK281" s="11">
        <f t="shared" si="4494"/>
        <v>4863</v>
      </c>
      <c r="JL281" s="79">
        <f t="shared" si="4495"/>
        <v>0.46376120541674615</v>
      </c>
      <c r="JM281" s="15">
        <f t="shared" si="4496"/>
        <v>419</v>
      </c>
      <c r="JN281" s="12">
        <f t="shared" si="4497"/>
        <v>8.6160806086777703E-2</v>
      </c>
      <c r="JO281" s="16">
        <v>67.8</v>
      </c>
      <c r="JP281" s="17">
        <v>4622</v>
      </c>
      <c r="JQ281" s="16">
        <f t="shared" si="4416"/>
        <v>95.04421139214476</v>
      </c>
      <c r="JR281" s="16">
        <v>262</v>
      </c>
      <c r="JS281" s="369">
        <f t="shared" si="4289"/>
        <v>0.62529832935560858</v>
      </c>
      <c r="JT281" s="23"/>
      <c r="JU281" s="399"/>
      <c r="JV281" s="404">
        <f t="shared" si="4499"/>
        <v>0.46290461185906617</v>
      </c>
      <c r="JW281" s="401">
        <f t="shared" si="4500"/>
        <v>0.46984126984126984</v>
      </c>
      <c r="JX281" s="406">
        <f t="shared" si="4501"/>
        <v>0.4586402266288952</v>
      </c>
      <c r="JY281" s="743"/>
      <c r="JZ281" s="690"/>
      <c r="KA281" s="746"/>
      <c r="KB281" s="718">
        <f t="shared" ref="KB281" si="4574">KB272+KB277</f>
        <v>454</v>
      </c>
      <c r="KC281" s="763">
        <f t="shared" ref="KC281" si="4575">KB281/$KB$10</f>
        <v>0.11508238276299113</v>
      </c>
      <c r="KD281" s="714">
        <f t="shared" ref="KD281" si="4576">KD272+KD277</f>
        <v>477</v>
      </c>
      <c r="KE281" s="763">
        <f t="shared" ref="KE281" si="4577">KD281/$KD$10</f>
        <v>0.12100456621004566</v>
      </c>
      <c r="KF281" s="714">
        <f t="shared" ref="KF281" si="4578">KF272+KF277</f>
        <v>417</v>
      </c>
      <c r="KG281" s="770">
        <f t="shared" ref="KG281" si="4579">KF281/$KF$10</f>
        <v>0.10564986065366101</v>
      </c>
      <c r="KH281" s="761" t="s">
        <v>144</v>
      </c>
      <c r="KI281" s="304">
        <f t="shared" si="4508"/>
        <v>1</v>
      </c>
      <c r="KJ281" s="431">
        <f t="shared" ref="KJ281" si="4580">KI281/KB279</f>
        <v>2.8498147620404675E-4</v>
      </c>
      <c r="KK281" s="304">
        <f t="shared" si="4510"/>
        <v>1</v>
      </c>
      <c r="KL281" s="422">
        <f t="shared" ref="KL281" si="4581">KK281/KD279</f>
        <v>2.8768699654775604E-4</v>
      </c>
      <c r="KM281" s="304">
        <f t="shared" si="4512"/>
        <v>2</v>
      </c>
      <c r="KN281" s="422">
        <f>KM281/KF279</f>
        <v>5.6481219994351881E-4</v>
      </c>
    </row>
    <row r="282" spans="1:300" ht="19.5" thickBot="1" x14ac:dyDescent="0.3">
      <c r="A282" s="734"/>
      <c r="B282" s="437"/>
      <c r="C282" s="26">
        <f>SUM(C275:C281)</f>
        <v>2</v>
      </c>
      <c r="D282" s="27">
        <f>SUM(D275:D281)</f>
        <v>0</v>
      </c>
      <c r="E282" s="27"/>
      <c r="F282" s="27"/>
      <c r="G282" s="27">
        <f>SUM(G275:G281)</f>
        <v>1852</v>
      </c>
      <c r="H282" s="28">
        <f>((G282+I282)/7)/E281</f>
        <v>0.49452463912394223</v>
      </c>
      <c r="I282" s="27">
        <f>SUM(I275:I281)</f>
        <v>135</v>
      </c>
      <c r="J282" s="28">
        <f>(I282/(I282+G282))</f>
        <v>6.7941620533467542E-2</v>
      </c>
      <c r="K282" s="27"/>
      <c r="L282" s="27"/>
      <c r="M282" s="29" t="e">
        <f>M280/M279*100-100</f>
        <v>#DIV/0!</v>
      </c>
      <c r="N282" s="60" t="e">
        <f>N280/N279*100-100</f>
        <v>#DIV/0!</v>
      </c>
      <c r="O282" s="26">
        <f>SUM(O275:O281)</f>
        <v>2</v>
      </c>
      <c r="P282" s="27">
        <f>SUM(P275:P281)</f>
        <v>0</v>
      </c>
      <c r="Q282" s="27"/>
      <c r="R282" s="27"/>
      <c r="S282" s="27">
        <f>SUM(S275:S281)</f>
        <v>1866</v>
      </c>
      <c r="T282" s="28">
        <f>((S282+U282)/7)/Q281</f>
        <v>0.50261780104712039</v>
      </c>
      <c r="U282" s="27">
        <f>SUM(U275:U281)</f>
        <v>150</v>
      </c>
      <c r="V282" s="28">
        <f>(U282/(U282+S282))</f>
        <v>7.4404761904761904E-2</v>
      </c>
      <c r="W282" s="27"/>
      <c r="X282" s="27"/>
      <c r="Y282" s="29" t="e">
        <f>Y280/Y279*100-100</f>
        <v>#DIV/0!</v>
      </c>
      <c r="Z282" s="60" t="e">
        <f>Z280/Z279*100-100</f>
        <v>#DIV/0!</v>
      </c>
      <c r="AA282" s="26">
        <f>SUM(AA275:AA281)</f>
        <v>1</v>
      </c>
      <c r="AB282" s="27">
        <f>SUM(AB275:AB281)</f>
        <v>0</v>
      </c>
      <c r="AC282" s="27"/>
      <c r="AD282" s="27"/>
      <c r="AE282" s="27">
        <f>SUM(AE275:AE281)</f>
        <v>1835</v>
      </c>
      <c r="AF282" s="28">
        <f>((AE282+AG282)/7)/AC281</f>
        <v>0.50539794125031379</v>
      </c>
      <c r="AG282" s="27">
        <f>SUM(AG275:AG281)</f>
        <v>178</v>
      </c>
      <c r="AH282" s="28">
        <f>(AG282/(AG282+AE282))</f>
        <v>8.8425235966219567E-2</v>
      </c>
      <c r="AI282" s="27"/>
      <c r="AJ282" s="27"/>
      <c r="AK282" s="29" t="e">
        <f>AK280/AK279*100-100</f>
        <v>#DIV/0!</v>
      </c>
      <c r="AL282" s="60" t="e">
        <f>AL280/AL279*100-100</f>
        <v>#DIV/0!</v>
      </c>
      <c r="AM282" s="26">
        <f>SUM(AM275:AM281)</f>
        <v>5</v>
      </c>
      <c r="AN282" s="27">
        <f>SUM(AN275:AN281)</f>
        <v>1</v>
      </c>
      <c r="AO282" s="27"/>
      <c r="AP282" s="27"/>
      <c r="AQ282" s="27">
        <f>SUM(AQ275:AQ281)</f>
        <v>161</v>
      </c>
      <c r="AR282" s="28">
        <f>((AQ282+AS282)/7)/AO281</f>
        <v>0.48941798941798936</v>
      </c>
      <c r="AS282" s="27">
        <f>SUM(AS275:AS281)</f>
        <v>24</v>
      </c>
      <c r="AT282" s="28">
        <f>(AS282/(AS282+AQ282))</f>
        <v>0.12972972972972974</v>
      </c>
      <c r="AU282" s="27"/>
      <c r="AV282" s="27"/>
      <c r="AW282" s="29" t="e">
        <f>AW280/AW279*100-100</f>
        <v>#DIV/0!</v>
      </c>
      <c r="AX282" s="60" t="e">
        <f>AX280/AX279*100-100</f>
        <v>#DIV/0!</v>
      </c>
      <c r="AY282" s="26">
        <f>SUM(AY275:AY281)</f>
        <v>1</v>
      </c>
      <c r="AZ282" s="27">
        <f>SUM(AZ275:AZ281)</f>
        <v>0</v>
      </c>
      <c r="BA282" s="27"/>
      <c r="BB282" s="27"/>
      <c r="BC282" s="27">
        <f>SUM(BC275:BC281)</f>
        <v>1828</v>
      </c>
      <c r="BD282" s="28">
        <f>((BC282+BE282)/7)/BA281</f>
        <v>0.48830263812842206</v>
      </c>
      <c r="BE282" s="27">
        <f>SUM(BE275:BE281)</f>
        <v>134</v>
      </c>
      <c r="BF282" s="28">
        <f>(BE282/(BE282+BC282))</f>
        <v>6.8297655453618752E-2</v>
      </c>
      <c r="BG282" s="27"/>
      <c r="BH282" s="27"/>
      <c r="BI282" s="29" t="e">
        <f>BI280/BI279*100-100</f>
        <v>#DIV/0!</v>
      </c>
      <c r="BJ282" s="60" t="e">
        <f>BJ280/BJ279*100-100</f>
        <v>#DIV/0!</v>
      </c>
      <c r="BK282" s="26">
        <f>SUM(BK275:BK281)</f>
        <v>2</v>
      </c>
      <c r="BL282" s="27">
        <f>SUM(BL275:BL281)</f>
        <v>0</v>
      </c>
      <c r="BM282" s="27"/>
      <c r="BN282" s="27"/>
      <c r="BO282" s="27">
        <f>SUM(BO275:BO281)</f>
        <v>1799</v>
      </c>
      <c r="BP282" s="28">
        <f>((BO282+BQ282)/7)/BM281</f>
        <v>0.47378881987577642</v>
      </c>
      <c r="BQ282" s="27">
        <f>SUM(BQ275:BQ281)</f>
        <v>108</v>
      </c>
      <c r="BR282" s="28">
        <f>(BQ282/(BQ282+BO282))</f>
        <v>5.6633455689564759E-2</v>
      </c>
      <c r="BS282" s="27"/>
      <c r="BT282" s="27"/>
      <c r="BU282" s="29" t="e">
        <f>BU280/BU279*100-100</f>
        <v>#DIV/0!</v>
      </c>
      <c r="BV282" s="60" t="e">
        <f>BV280/BV279*100-100</f>
        <v>#DIV/0!</v>
      </c>
      <c r="BW282" s="26">
        <f>SUM(BW275:BW281)</f>
        <v>5</v>
      </c>
      <c r="BX282" s="27">
        <f>SUM(BX275:BX281)</f>
        <v>0</v>
      </c>
      <c r="BY282" s="27"/>
      <c r="BZ282" s="27"/>
      <c r="CA282" s="27">
        <f>SUM(CA275:CA281)</f>
        <v>1682</v>
      </c>
      <c r="CB282" s="28">
        <f>((CA282+CC282)/7)/BY281</f>
        <v>0.47927072927072933</v>
      </c>
      <c r="CC282" s="27">
        <f>SUM(CC275:CC281)</f>
        <v>237</v>
      </c>
      <c r="CD282" s="28">
        <f>(CC282/(CC282+CA282))</f>
        <v>0.12350182386659718</v>
      </c>
      <c r="CE282" s="27"/>
      <c r="CF282" s="27"/>
      <c r="CG282" s="29" t="e">
        <f>CG280/CG279*100-100</f>
        <v>#DIV/0!</v>
      </c>
      <c r="CH282" s="60" t="e">
        <f>CH280/CH279*100-100</f>
        <v>#DIV/0!</v>
      </c>
      <c r="CI282" s="26">
        <f>SUM(CI275:CI281)</f>
        <v>3</v>
      </c>
      <c r="CJ282" s="27">
        <f>SUM(CJ275:CJ281)</f>
        <v>0</v>
      </c>
      <c r="CK282" s="27"/>
      <c r="CL282" s="27"/>
      <c r="CM282" s="27">
        <f>SUM(CM275:CM281)</f>
        <v>1765</v>
      </c>
      <c r="CN282" s="28">
        <f>((CM282+CO282)/7)/CK281</f>
        <v>0.50406290956749678</v>
      </c>
      <c r="CO282" s="27">
        <f>SUM(CO275:CO281)</f>
        <v>158</v>
      </c>
      <c r="CP282" s="28">
        <f>(CO282/(CO282+CM282))</f>
        <v>8.2163286531461252E-2</v>
      </c>
      <c r="CQ282" s="27"/>
      <c r="CR282" s="27"/>
      <c r="CS282" s="29" t="e">
        <f>CS280/CS279*100-100</f>
        <v>#DIV/0!</v>
      </c>
      <c r="CT282" s="60" t="e">
        <f>CT280/CT279*100-100</f>
        <v>#DIV/0!</v>
      </c>
      <c r="CU282" s="26">
        <f>SUM(CU275:CU281)</f>
        <v>1</v>
      </c>
      <c r="CV282" s="27">
        <f>SUM(CV275:CV281)</f>
        <v>0</v>
      </c>
      <c r="CW282" s="27"/>
      <c r="CX282" s="27"/>
      <c r="CY282" s="27">
        <f>SUM(CY275:CY281)</f>
        <v>1666</v>
      </c>
      <c r="CZ282" s="28">
        <f>((CY282+DA282)/7)/CW281</f>
        <v>0.46964608628261434</v>
      </c>
      <c r="DA282" s="27">
        <f>SUM(DA275:DA281)</f>
        <v>152</v>
      </c>
      <c r="DB282" s="28">
        <f>(DA282/(DA282+CY282))</f>
        <v>8.3608360836083612E-2</v>
      </c>
      <c r="DC282" s="27"/>
      <c r="DD282" s="27"/>
      <c r="DE282" s="29" t="e">
        <f>DE280/DE279*100-100</f>
        <v>#DIV/0!</v>
      </c>
      <c r="DF282" s="60" t="e">
        <f>DF280/DF279*100-100</f>
        <v>#DIV/0!</v>
      </c>
      <c r="DG282" s="26">
        <f>SUM(DG275:DG281)</f>
        <v>1</v>
      </c>
      <c r="DH282" s="27">
        <f>SUM(DH275:DH281)</f>
        <v>0</v>
      </c>
      <c r="DI282" s="27"/>
      <c r="DJ282" s="27"/>
      <c r="DK282" s="27">
        <f>SUM(DK275:DK281)</f>
        <v>1662</v>
      </c>
      <c r="DL282" s="28">
        <f>((DK282+DM282)/7)/DI281</f>
        <v>0.4689550731953559</v>
      </c>
      <c r="DM282" s="27">
        <f>SUM(DM275:DM281)</f>
        <v>196</v>
      </c>
      <c r="DN282" s="28">
        <f>(DM282/(DM282+DK282))</f>
        <v>0.10548977395048439</v>
      </c>
      <c r="DO282" s="27"/>
      <c r="DP282" s="27"/>
      <c r="DQ282" s="29" t="e">
        <f>DQ280/DQ279*100-100</f>
        <v>#DIV/0!</v>
      </c>
      <c r="DR282" s="60" t="e">
        <f>DR280/DR279*100-100</f>
        <v>#DIV/0!</v>
      </c>
      <c r="DS282" s="26">
        <f>SUM(DS275:DS281)</f>
        <v>1</v>
      </c>
      <c r="DT282" s="27">
        <f>SUM(DT275:DT281)</f>
        <v>0</v>
      </c>
      <c r="DU282" s="27"/>
      <c r="DV282" s="27"/>
      <c r="DW282" s="27">
        <f>SUM(DW275:DW281)</f>
        <v>286</v>
      </c>
      <c r="DX282" s="28">
        <f>((DW282+DY282)/7)/DU281</f>
        <v>0.4336283185840708</v>
      </c>
      <c r="DY282" s="27">
        <f>SUM(DY275:DY281)</f>
        <v>57</v>
      </c>
      <c r="DZ282" s="28">
        <f>(DY282/(DY282+DW282))</f>
        <v>0.16618075801749271</v>
      </c>
      <c r="EA282" s="27"/>
      <c r="EB282" s="27"/>
      <c r="EC282" s="29" t="e">
        <f>EC280/EC279*100-100</f>
        <v>#DIV/0!</v>
      </c>
      <c r="ED282" s="60" t="e">
        <f>ED280/ED279*100-100</f>
        <v>#DIV/0!</v>
      </c>
      <c r="EE282" s="26">
        <f>SUM(EE275:EE281)</f>
        <v>3</v>
      </c>
      <c r="EF282" s="27">
        <f>SUM(EF275:EF281)</f>
        <v>0</v>
      </c>
      <c r="EG282" s="27"/>
      <c r="EH282" s="27"/>
      <c r="EI282" s="27">
        <f>SUM(EI275:EI281)</f>
        <v>1765</v>
      </c>
      <c r="EJ282" s="28">
        <f>((EI282+EK282)/7)/EG281</f>
        <v>0.48904927824788452</v>
      </c>
      <c r="EK282" s="27">
        <f>SUM(EK275:EK281)</f>
        <v>200</v>
      </c>
      <c r="EL282" s="28">
        <f>(EK282/(EK282+EI282))</f>
        <v>0.10178117048346055</v>
      </c>
      <c r="EM282" s="27"/>
      <c r="EN282" s="27"/>
      <c r="EO282" s="29" t="e">
        <f>EO280/EO279*100-100</f>
        <v>#DIV/0!</v>
      </c>
      <c r="EP282" s="60" t="e">
        <f>EP280/EP279*100-100</f>
        <v>#DIV/0!</v>
      </c>
      <c r="EQ282" s="26">
        <f>SUM(EQ275:EQ281)</f>
        <v>2</v>
      </c>
      <c r="ER282" s="27">
        <f>SUM(ER275:ER281)</f>
        <v>0</v>
      </c>
      <c r="ES282" s="27"/>
      <c r="ET282" s="27"/>
      <c r="EU282" s="27">
        <f>SUM(EU275:EU281)</f>
        <v>1739</v>
      </c>
      <c r="EV282" s="28">
        <f>((EU282+EW282)/7)/ES281</f>
        <v>0.46714031971580816</v>
      </c>
      <c r="EW282" s="27">
        <f>SUM(EW275:EW281)</f>
        <v>102</v>
      </c>
      <c r="EX282" s="28">
        <f>(EW282/(EW282+EU282))</f>
        <v>5.5404671374253124E-2</v>
      </c>
      <c r="EY282" s="27"/>
      <c r="EZ282" s="27"/>
      <c r="FA282" s="29" t="e">
        <f>FA280/FA279*100-100</f>
        <v>#DIV/0!</v>
      </c>
      <c r="FB282" s="60" t="e">
        <f>FB280/FB279*100-100</f>
        <v>#DIV/0!</v>
      </c>
      <c r="FC282" s="26">
        <f>SUM(FC275:FC281)</f>
        <v>0</v>
      </c>
      <c r="FD282" s="27">
        <f>SUM(FD275:FD281)</f>
        <v>0</v>
      </c>
      <c r="FE282" s="27"/>
      <c r="FF282" s="27"/>
      <c r="FG282" s="27">
        <f>SUM(FG275:FG281)</f>
        <v>1684</v>
      </c>
      <c r="FH282" s="28">
        <f>((FG282+FI282)/7)/FE281</f>
        <v>0.47679543686803216</v>
      </c>
      <c r="FI282" s="27">
        <f>SUM(FI275:FI281)</f>
        <v>155</v>
      </c>
      <c r="FJ282" s="28">
        <f>(FI282/(FI282+FG282))</f>
        <v>8.4284937466014134E-2</v>
      </c>
      <c r="FK282" s="27"/>
      <c r="FL282" s="27"/>
      <c r="FM282" s="29" t="e">
        <f>FM280/FM279*100-100</f>
        <v>#DIV/0!</v>
      </c>
      <c r="FN282" s="60" t="e">
        <f>FN280/FN279*100-100</f>
        <v>#DIV/0!</v>
      </c>
      <c r="FO282" s="26">
        <f>SUM(FO275:FO281)</f>
        <v>2</v>
      </c>
      <c r="FP282" s="27">
        <f>SUM(FP275:FP281)</f>
        <v>0</v>
      </c>
      <c r="FQ282" s="27"/>
      <c r="FR282" s="27"/>
      <c r="FS282" s="27">
        <f>SUM(FS275:FS281)</f>
        <v>1768</v>
      </c>
      <c r="FT282" s="28">
        <f>((FS282+FU282)/7)/FQ281</f>
        <v>0.50012777919754658</v>
      </c>
      <c r="FU282" s="27">
        <f>SUM(FU275:FU281)</f>
        <v>189</v>
      </c>
      <c r="FV282" s="28">
        <f>(FU282/(FU282+FS282))</f>
        <v>9.6576392437404193E-2</v>
      </c>
      <c r="FW282" s="27"/>
      <c r="FX282" s="27"/>
      <c r="FY282" s="29" t="e">
        <f>FY280/FY279*100-100</f>
        <v>#DIV/0!</v>
      </c>
      <c r="FZ282" s="60" t="e">
        <f>FZ280/FZ279*100-100</f>
        <v>#DIV/0!</v>
      </c>
      <c r="GA282" s="26">
        <f>SUM(GA275:GA281)</f>
        <v>1</v>
      </c>
      <c r="GB282" s="27">
        <f>SUM(GB275:GB281)</f>
        <v>0</v>
      </c>
      <c r="GC282" s="27"/>
      <c r="GD282" s="27"/>
      <c r="GE282" s="27">
        <f>SUM(GE275:GE281)</f>
        <v>1854</v>
      </c>
      <c r="GF282" s="28">
        <f>((GE282+GG282)/7)/GC281</f>
        <v>0.50277637556789501</v>
      </c>
      <c r="GG282" s="27">
        <f>SUM(GG275:GG281)</f>
        <v>138</v>
      </c>
      <c r="GH282" s="28">
        <f>(GG282/(GG282+GE282))</f>
        <v>6.9277108433734941E-2</v>
      </c>
      <c r="GI282" s="27"/>
      <c r="GJ282" s="27"/>
      <c r="GK282" s="29" t="e">
        <f>GK280/GK279*100-100</f>
        <v>#DIV/0!</v>
      </c>
      <c r="GL282" s="60" t="e">
        <f>GL280/GL279*100-100</f>
        <v>#DIV/0!</v>
      </c>
      <c r="GM282" s="26">
        <f>SUM(GM275:GM281)</f>
        <v>1</v>
      </c>
      <c r="GN282" s="27">
        <f>SUM(GN275:GN281)</f>
        <v>0</v>
      </c>
      <c r="GO282" s="27"/>
      <c r="GP282" s="27"/>
      <c r="GQ282" s="27">
        <f>SUM(GQ275:GQ281)</f>
        <v>1779</v>
      </c>
      <c r="GR282" s="28">
        <f>((GQ282+GS282)/7)/GO281</f>
        <v>0.47169811320754718</v>
      </c>
      <c r="GS282" s="27">
        <f>SUM(GS275:GS281)</f>
        <v>146</v>
      </c>
      <c r="GT282" s="28">
        <f>(GS282/(GS282+GQ282))</f>
        <v>7.5844155844155839E-2</v>
      </c>
      <c r="GU282" s="27"/>
      <c r="GV282" s="27"/>
      <c r="GW282" s="29" t="e">
        <f>GW280/GW279*100-100</f>
        <v>#DIV/0!</v>
      </c>
      <c r="GX282" s="60" t="e">
        <f>GX280/GX279*100-100</f>
        <v>#DIV/0!</v>
      </c>
      <c r="GY282" s="26">
        <f>SUM(GY275:GY281)</f>
        <v>0</v>
      </c>
      <c r="GZ282" s="27">
        <f>SUM(GZ275:GZ281)</f>
        <v>0</v>
      </c>
      <c r="HA282" s="27"/>
      <c r="HB282" s="27"/>
      <c r="HC282" s="27">
        <f>SUM(HC275:HC281)</f>
        <v>183</v>
      </c>
      <c r="HD282" s="28">
        <f>((HC282+HE282)/7)/HA281</f>
        <v>0.45864661654135336</v>
      </c>
      <c r="HE282" s="27">
        <f>SUM(HE275:HE281)</f>
        <v>61</v>
      </c>
      <c r="HF282" s="28">
        <f>(HE282/(HE282+HC282))</f>
        <v>0.25</v>
      </c>
      <c r="HG282" s="27"/>
      <c r="HH282" s="27"/>
      <c r="HI282" s="29" t="e">
        <f>HI280/HI279*100-100</f>
        <v>#DIV/0!</v>
      </c>
      <c r="HJ282" s="60" t="e">
        <f>HJ280/HJ279*100-100</f>
        <v>#DIV/0!</v>
      </c>
      <c r="HK282" s="26">
        <f>SUM(HK275:HK281)</f>
        <v>1</v>
      </c>
      <c r="HL282" s="27">
        <f>SUM(HL275:HL281)</f>
        <v>0</v>
      </c>
      <c r="HM282" s="27"/>
      <c r="HN282" s="27"/>
      <c r="HO282" s="27">
        <f>SUM(HO275:HO281)</f>
        <v>1859</v>
      </c>
      <c r="HP282" s="28">
        <f>((HO282+HQ282)/7)/HM281</f>
        <v>0.49330737405694813</v>
      </c>
      <c r="HQ282" s="27">
        <f>SUM(HQ275:HQ281)</f>
        <v>168</v>
      </c>
      <c r="HR282" s="28">
        <f>(HQ282/(HQ282+HO282))</f>
        <v>8.2881105081401091E-2</v>
      </c>
      <c r="HS282" s="27"/>
      <c r="HT282" s="27"/>
      <c r="HU282" s="29" t="e">
        <f>HU280/HU279*100-100</f>
        <v>#DIV/0!</v>
      </c>
      <c r="HV282" s="60" t="e">
        <f>HV280/HV279*100-100</f>
        <v>#DIV/0!</v>
      </c>
      <c r="HW282" s="26">
        <f>SUM(HW275:HW281)</f>
        <v>3</v>
      </c>
      <c r="HX282" s="27">
        <f>SUM(HX275:HX281)</f>
        <v>0</v>
      </c>
      <c r="HY282" s="27"/>
      <c r="HZ282" s="27"/>
      <c r="IA282" s="27">
        <f>SUM(IA275:IA281)</f>
        <v>1823</v>
      </c>
      <c r="IB282" s="28">
        <f>((IA282+IC282)/7)/HY281</f>
        <v>0.483743842364532</v>
      </c>
      <c r="IC282" s="27">
        <f>SUM(IC275:IC281)</f>
        <v>141</v>
      </c>
      <c r="ID282" s="28">
        <f>(IC282/(IC282+IA282))</f>
        <v>7.179226069246436E-2</v>
      </c>
      <c r="IE282" s="27"/>
      <c r="IF282" s="27"/>
      <c r="IG282" s="29" t="e">
        <f>IG280/IG279*100-100</f>
        <v>#DIV/0!</v>
      </c>
      <c r="IH282" s="60" t="e">
        <f>IH280/IH279*100-100</f>
        <v>#DIV/0!</v>
      </c>
      <c r="II282" s="26">
        <f>SUM(II275:II281)</f>
        <v>3</v>
      </c>
      <c r="IJ282" s="27">
        <f>SUM(IJ275:IJ281)</f>
        <v>0</v>
      </c>
      <c r="IK282" s="27"/>
      <c r="IL282" s="27"/>
      <c r="IM282" s="27">
        <f>SUM(IM275:IM281)</f>
        <v>1780</v>
      </c>
      <c r="IN282" s="28">
        <f>((IM282+IO282)/7)/IK281</f>
        <v>0.47939797680730323</v>
      </c>
      <c r="IO282" s="27">
        <f>SUM(IO275:IO281)</f>
        <v>163</v>
      </c>
      <c r="IP282" s="28">
        <f>(IO282/(IO282+IM282))</f>
        <v>8.3890890375707669E-2</v>
      </c>
      <c r="IQ282" s="27"/>
      <c r="IR282" s="27"/>
      <c r="IS282" s="29" t="e">
        <f>IS280/IS279*100-100</f>
        <v>#DIV/0!</v>
      </c>
      <c r="IT282" s="60" t="e">
        <f>IT280/IT279*100-100</f>
        <v>#DIV/0!</v>
      </c>
      <c r="IU282" s="26">
        <f>SUM(IU275:IU281)</f>
        <v>0</v>
      </c>
      <c r="IV282" s="27">
        <f>SUM(IV275:IV281)</f>
        <v>4</v>
      </c>
      <c r="IW282" s="27"/>
      <c r="IX282" s="27"/>
      <c r="IY282" s="27">
        <f>SUM(IY275:IY281)</f>
        <v>0</v>
      </c>
      <c r="IZ282" s="28" t="e">
        <f>((IY282+JA282)/7)/IW281</f>
        <v>#DIV/0!</v>
      </c>
      <c r="JA282" s="27">
        <f>SUM(JA275:JA281)</f>
        <v>0</v>
      </c>
      <c r="JB282" s="28" t="e">
        <f>(JA282/(JA282+IY282))</f>
        <v>#DIV/0!</v>
      </c>
      <c r="JC282" s="27"/>
      <c r="JD282" s="27"/>
      <c r="JE282" s="29" t="e">
        <f>JE280/JE279*100-100</f>
        <v>#DIV/0!</v>
      </c>
      <c r="JF282" s="60" t="e">
        <f>JF280/JF279*100-100</f>
        <v>#DIV/0!</v>
      </c>
      <c r="JG282" s="26">
        <f t="shared" si="4491"/>
        <v>40</v>
      </c>
      <c r="JH282" s="443">
        <f t="shared" si="4492"/>
        <v>5</v>
      </c>
      <c r="JI282" s="378">
        <f t="shared" ref="JI282:JJ282" si="4582">SUM(JI274:JI281)</f>
        <v>73530</v>
      </c>
      <c r="JJ282" s="27">
        <f t="shared" si="4582"/>
        <v>6125</v>
      </c>
      <c r="JK282" s="27">
        <f t="shared" si="4494"/>
        <v>35628</v>
      </c>
      <c r="JL282" s="80">
        <f t="shared" si="4495"/>
        <v>0.48453692370461038</v>
      </c>
      <c r="JM282" s="15">
        <f t="shared" si="4496"/>
        <v>2992</v>
      </c>
      <c r="JN282" s="48">
        <f t="shared" si="4497"/>
        <v>8.3978893005501293E-2</v>
      </c>
      <c r="JO282" s="49">
        <f t="shared" ref="JO282" si="4583">SUM(JO275:JO281)/7</f>
        <v>67.557142857142864</v>
      </c>
      <c r="JP282" s="50">
        <f t="shared" ref="JP282" si="4584">SUM(JP275:JP281)</f>
        <v>33556</v>
      </c>
      <c r="JQ282" s="397">
        <f t="shared" si="4416"/>
        <v>94.184349388121703</v>
      </c>
      <c r="JR282" s="50">
        <f t="shared" ref="JR282" si="4585">SUM(JR275:JR281)</f>
        <v>1573</v>
      </c>
      <c r="JS282" s="370">
        <f t="shared" si="4289"/>
        <v>0.52573529411764708</v>
      </c>
      <c r="JT282" s="58" t="e">
        <f t="shared" ref="JT282:JU282" si="4586">JT280/JT279*100-100</f>
        <v>#DIV/0!</v>
      </c>
      <c r="JU282" s="318" t="e">
        <f t="shared" si="4586"/>
        <v>#DIV/0!</v>
      </c>
      <c r="JV282" s="410">
        <f t="shared" ref="JV282" si="4587">SUM(G282,I282,S282,U282,AE282,AG282,AQ282,AS282,BC282,BE282,BO282,BQ282,CA282,CC282)/7/SUM(E281,Q281,AC281,AO281,BA281,BM281,BY281)</f>
        <v>0.49060850349879281</v>
      </c>
      <c r="JW282" s="411">
        <f t="shared" ref="JW282" si="4588">SUM(CM282,CO282,CY282,DA282,DK282,DM282,DW282,DY282,EI282,EK282,EU282,EW282,FG282,FI282)/7/SUM(CK281,CW281,DI281,DU281,EG281,ES281,FE281)</f>
        <v>0.47771593485879199</v>
      </c>
      <c r="JX282" s="412">
        <f t="shared" ref="JX282" si="4589">SUM(FS282,FU282,GE282,GG282,GQ282,GS282,HC282,HE282,HO282,HQ282,IA282,IC282,IM282,IO282,)/7/SUM(FQ281,GC281,GO281,HA281,HM281,HY281,IK281)</f>
        <v>0.48773775799271551</v>
      </c>
      <c r="JY282" s="744"/>
      <c r="JZ282" s="691"/>
      <c r="KA282" s="747"/>
      <c r="KB282" s="762"/>
      <c r="KC282" s="764"/>
      <c r="KD282" s="769"/>
      <c r="KE282" s="764"/>
      <c r="KF282" s="769"/>
      <c r="KG282" s="771"/>
      <c r="KH282" s="772"/>
      <c r="KI282" s="418">
        <f t="shared" ref="KI282" si="4590">SUM(KI275:KI281)</f>
        <v>16</v>
      </c>
      <c r="KJ282" s="432">
        <f t="shared" ref="KJ282" si="4591">KI282/KB279</f>
        <v>4.559703619264748E-3</v>
      </c>
      <c r="KK282" s="418">
        <f t="shared" ref="KK282" si="4592">SUM(KK275:KK281)</f>
        <v>11</v>
      </c>
      <c r="KL282" s="426">
        <f t="shared" ref="KL282" si="4593">KK282/KD279</f>
        <v>3.1645569620253164E-3</v>
      </c>
      <c r="KM282" s="418">
        <f t="shared" ref="KM282" si="4594">SUM(KM275:KM281)</f>
        <v>11</v>
      </c>
      <c r="KN282" s="426">
        <f>KM282/KF279</f>
        <v>3.1064670996893535E-3</v>
      </c>
    </row>
    <row r="283" spans="1:300" ht="21.75" thickBot="1" x14ac:dyDescent="0.3">
      <c r="A283" s="52"/>
      <c r="B283" s="437"/>
      <c r="C283" s="40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2"/>
      <c r="O283" s="40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2"/>
      <c r="AA283" s="40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2"/>
      <c r="AM283" s="40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2"/>
      <c r="AY283" s="40"/>
      <c r="AZ283" s="41"/>
      <c r="BA283" s="41"/>
      <c r="BB283" s="41"/>
      <c r="BC283" s="41"/>
      <c r="BD283" s="41"/>
      <c r="BE283" s="41"/>
      <c r="BF283" s="41"/>
      <c r="BG283" s="41"/>
      <c r="BH283" s="41"/>
      <c r="BI283" s="41"/>
      <c r="BJ283" s="42"/>
      <c r="BK283" s="40"/>
      <c r="BL283" s="41"/>
      <c r="BM283" s="41"/>
      <c r="BN283" s="41"/>
      <c r="BO283" s="41"/>
      <c r="BP283" s="41"/>
      <c r="BQ283" s="41"/>
      <c r="BR283" s="41"/>
      <c r="BS283" s="41"/>
      <c r="BT283" s="41"/>
      <c r="BU283" s="41"/>
      <c r="BV283" s="42"/>
      <c r="BW283" s="40"/>
      <c r="BX283" s="41"/>
      <c r="BY283" s="41"/>
      <c r="BZ283" s="41"/>
      <c r="CA283" s="41"/>
      <c r="CB283" s="41"/>
      <c r="CC283" s="41"/>
      <c r="CD283" s="41"/>
      <c r="CE283" s="41"/>
      <c r="CF283" s="41"/>
      <c r="CG283" s="41"/>
      <c r="CH283" s="42"/>
      <c r="CI283" s="40"/>
      <c r="CJ283" s="41"/>
      <c r="CK283" s="41"/>
      <c r="CL283" s="41"/>
      <c r="CM283" s="41"/>
      <c r="CN283" s="41"/>
      <c r="CO283" s="41"/>
      <c r="CP283" s="41"/>
      <c r="CQ283" s="41"/>
      <c r="CR283" s="41"/>
      <c r="CS283" s="41"/>
      <c r="CT283" s="42"/>
      <c r="CU283" s="40"/>
      <c r="CV283" s="41"/>
      <c r="CW283" s="41"/>
      <c r="CX283" s="41"/>
      <c r="CY283" s="41"/>
      <c r="CZ283" s="41"/>
      <c r="DA283" s="41"/>
      <c r="DB283" s="41"/>
      <c r="DC283" s="41"/>
      <c r="DD283" s="41"/>
      <c r="DE283" s="41"/>
      <c r="DF283" s="42"/>
      <c r="DG283" s="40"/>
      <c r="DH283" s="41"/>
      <c r="DI283" s="41"/>
      <c r="DJ283" s="41"/>
      <c r="DK283" s="41"/>
      <c r="DL283" s="41"/>
      <c r="DM283" s="41"/>
      <c r="DN283" s="41"/>
      <c r="DO283" s="41"/>
      <c r="DP283" s="41"/>
      <c r="DQ283" s="41"/>
      <c r="DR283" s="42"/>
      <c r="DS283" s="40"/>
      <c r="DT283" s="41"/>
      <c r="DU283" s="41"/>
      <c r="DV283" s="41"/>
      <c r="DW283" s="41"/>
      <c r="DX283" s="41"/>
      <c r="DY283" s="41"/>
      <c r="DZ283" s="41"/>
      <c r="EA283" s="41"/>
      <c r="EB283" s="41"/>
      <c r="EC283" s="41"/>
      <c r="ED283" s="42"/>
      <c r="EE283" s="40"/>
      <c r="EF283" s="41"/>
      <c r="EG283" s="41"/>
      <c r="EH283" s="41"/>
      <c r="EI283" s="41"/>
      <c r="EJ283" s="41"/>
      <c r="EK283" s="41"/>
      <c r="EL283" s="41"/>
      <c r="EM283" s="41"/>
      <c r="EN283" s="41"/>
      <c r="EO283" s="41"/>
      <c r="EP283" s="42"/>
      <c r="EQ283" s="40"/>
      <c r="ER283" s="41"/>
      <c r="ES283" s="41"/>
      <c r="ET283" s="41"/>
      <c r="EU283" s="41"/>
      <c r="EV283" s="41"/>
      <c r="EW283" s="41"/>
      <c r="EX283" s="41"/>
      <c r="EY283" s="41"/>
      <c r="EZ283" s="41"/>
      <c r="FA283" s="41"/>
      <c r="FB283" s="42"/>
      <c r="FC283" s="40"/>
      <c r="FD283" s="41"/>
      <c r="FE283" s="41"/>
      <c r="FF283" s="41"/>
      <c r="FG283" s="41"/>
      <c r="FH283" s="41"/>
      <c r="FI283" s="41"/>
      <c r="FJ283" s="41"/>
      <c r="FK283" s="41"/>
      <c r="FL283" s="41"/>
      <c r="FM283" s="41"/>
      <c r="FN283" s="42"/>
      <c r="FO283" s="40"/>
      <c r="FP283" s="41"/>
      <c r="FQ283" s="41"/>
      <c r="FR283" s="41"/>
      <c r="FS283" s="41"/>
      <c r="FT283" s="41"/>
      <c r="FU283" s="41"/>
      <c r="FV283" s="41"/>
      <c r="FW283" s="41"/>
      <c r="FX283" s="41"/>
      <c r="FY283" s="41"/>
      <c r="FZ283" s="42"/>
      <c r="GA283" s="40"/>
      <c r="GB283" s="41"/>
      <c r="GC283" s="41"/>
      <c r="GD283" s="41"/>
      <c r="GE283" s="41"/>
      <c r="GF283" s="41"/>
      <c r="GG283" s="41"/>
      <c r="GH283" s="41"/>
      <c r="GI283" s="41"/>
      <c r="GJ283" s="41"/>
      <c r="GK283" s="41"/>
      <c r="GL283" s="42"/>
      <c r="GM283" s="40"/>
      <c r="GN283" s="41"/>
      <c r="GO283" s="41"/>
      <c r="GP283" s="41"/>
      <c r="GQ283" s="41"/>
      <c r="GR283" s="41"/>
      <c r="GS283" s="41"/>
      <c r="GT283" s="41"/>
      <c r="GU283" s="41"/>
      <c r="GV283" s="41"/>
      <c r="GW283" s="41"/>
      <c r="GX283" s="42"/>
      <c r="GY283" s="40"/>
      <c r="GZ283" s="41"/>
      <c r="HA283" s="41"/>
      <c r="HB283" s="41"/>
      <c r="HC283" s="41"/>
      <c r="HD283" s="41"/>
      <c r="HE283" s="41"/>
      <c r="HF283" s="41"/>
      <c r="HG283" s="41"/>
      <c r="HH283" s="41"/>
      <c r="HI283" s="41"/>
      <c r="HJ283" s="42"/>
      <c r="HK283" s="40"/>
      <c r="HL283" s="41"/>
      <c r="HM283" s="41"/>
      <c r="HN283" s="41"/>
      <c r="HO283" s="41"/>
      <c r="HP283" s="41"/>
      <c r="HQ283" s="41"/>
      <c r="HR283" s="41"/>
      <c r="HS283" s="41"/>
      <c r="HT283" s="41"/>
      <c r="HU283" s="41"/>
      <c r="HV283" s="42"/>
      <c r="HW283" s="40"/>
      <c r="HX283" s="41"/>
      <c r="HY283" s="41"/>
      <c r="HZ283" s="41"/>
      <c r="IA283" s="41"/>
      <c r="IB283" s="41"/>
      <c r="IC283" s="41"/>
      <c r="ID283" s="41"/>
      <c r="IE283" s="41"/>
      <c r="IF283" s="41"/>
      <c r="IG283" s="41"/>
      <c r="IH283" s="42"/>
      <c r="II283" s="40"/>
      <c r="IJ283" s="41"/>
      <c r="IK283" s="41"/>
      <c r="IL283" s="41"/>
      <c r="IM283" s="41"/>
      <c r="IN283" s="41"/>
      <c r="IO283" s="41"/>
      <c r="IP283" s="41"/>
      <c r="IQ283" s="41"/>
      <c r="IR283" s="41"/>
      <c r="IS283" s="41"/>
      <c r="IT283" s="42"/>
      <c r="IU283" s="40"/>
      <c r="IV283" s="41"/>
      <c r="IW283" s="41"/>
      <c r="IX283" s="41"/>
      <c r="IY283" s="41"/>
      <c r="IZ283" s="41"/>
      <c r="JA283" s="41"/>
      <c r="JB283" s="41"/>
      <c r="JC283" s="41"/>
      <c r="JD283" s="41"/>
      <c r="JE283" s="41"/>
      <c r="JF283" s="42"/>
      <c r="JG283" s="444">
        <f t="shared" ref="JG283" si="4595">JG282/JI275</f>
        <v>3.8008361839604711E-3</v>
      </c>
      <c r="JH283" s="445">
        <f t="shared" ref="JH283" si="4596">JH282/JJ272</f>
        <v>5.6882821387940841E-3</v>
      </c>
      <c r="JI283" s="3"/>
      <c r="JJ283" s="4"/>
      <c r="JK283" s="4"/>
      <c r="JL283" s="374"/>
      <c r="JM283" s="4"/>
      <c r="JN283" s="4"/>
      <c r="JO283" s="4"/>
      <c r="JP283" s="375"/>
      <c r="JQ283" s="4"/>
      <c r="JR283" s="4"/>
      <c r="JS283" s="376"/>
      <c r="JT283" s="4"/>
      <c r="JU283" s="400"/>
      <c r="JV283" s="701"/>
      <c r="JW283" s="702"/>
      <c r="JX283" s="703"/>
      <c r="JY283" s="639"/>
      <c r="JZ283" s="640"/>
      <c r="KA283" s="641"/>
      <c r="KB283" s="752"/>
      <c r="KC283" s="753"/>
      <c r="KD283" s="753"/>
      <c r="KE283" s="753"/>
      <c r="KF283" s="753"/>
      <c r="KG283" s="753"/>
      <c r="KH283" s="754"/>
      <c r="KI283" s="416"/>
      <c r="KJ283" s="420"/>
      <c r="KK283" s="416"/>
      <c r="KL283" s="417"/>
      <c r="KM283" s="416"/>
      <c r="KN283" s="417"/>
    </row>
    <row r="284" spans="1:300" x14ac:dyDescent="0.25">
      <c r="A284" s="736">
        <v>56</v>
      </c>
      <c r="B284" s="435">
        <f>B281+1</f>
        <v>45813</v>
      </c>
      <c r="C284" s="32"/>
      <c r="D284" s="33"/>
      <c r="E284" s="33">
        <f>E281-C284</f>
        <v>574</v>
      </c>
      <c r="F284" s="33">
        <f>F281-D284</f>
        <v>39</v>
      </c>
      <c r="G284" s="33">
        <v>257</v>
      </c>
      <c r="H284" s="34">
        <f t="shared" ref="H284:H290" si="4597">((G284+I284)/E284)</f>
        <v>0.48257839721254353</v>
      </c>
      <c r="I284" s="33">
        <v>20</v>
      </c>
      <c r="J284" s="34">
        <f t="shared" ref="J284:J290" si="4598">I284/(G284+I284)</f>
        <v>7.2202166064981949E-2</v>
      </c>
      <c r="K284" s="35"/>
      <c r="L284" s="33"/>
      <c r="M284" s="33"/>
      <c r="N284" s="36"/>
      <c r="O284" s="32"/>
      <c r="P284" s="33"/>
      <c r="Q284" s="33">
        <f>Q281-O284</f>
        <v>573</v>
      </c>
      <c r="R284" s="33">
        <f>R281-P284</f>
        <v>39</v>
      </c>
      <c r="S284" s="33">
        <v>254</v>
      </c>
      <c r="T284" s="34">
        <f t="shared" ref="T284:T290" si="4599">((S284+U284)/Q284)</f>
        <v>0.48342059336823734</v>
      </c>
      <c r="U284" s="33">
        <v>23</v>
      </c>
      <c r="V284" s="34">
        <f t="shared" ref="V284:V290" si="4600">U284/(S284+U284)</f>
        <v>8.3032490974729242E-2</v>
      </c>
      <c r="W284" s="35"/>
      <c r="X284" s="33"/>
      <c r="Y284" s="33"/>
      <c r="Z284" s="36"/>
      <c r="AA284" s="32"/>
      <c r="AB284" s="33"/>
      <c r="AC284" s="33">
        <f>AC281-AA284</f>
        <v>569</v>
      </c>
      <c r="AD284" s="33">
        <f>AD281-AB284</f>
        <v>38</v>
      </c>
      <c r="AE284" s="33">
        <v>260</v>
      </c>
      <c r="AF284" s="34">
        <f t="shared" ref="AF284:AF290" si="4601">((AE284+AG284)/AC284)</f>
        <v>0.5061511423550088</v>
      </c>
      <c r="AG284" s="33">
        <v>28</v>
      </c>
      <c r="AH284" s="34">
        <f t="shared" ref="AH284:AH290" si="4602">AG284/(AE284+AG284)</f>
        <v>9.7222222222222224E-2</v>
      </c>
      <c r="AI284" s="35"/>
      <c r="AJ284" s="33"/>
      <c r="AK284" s="33"/>
      <c r="AL284" s="36"/>
      <c r="AM284" s="32"/>
      <c r="AN284" s="33"/>
      <c r="AO284" s="33">
        <f>AO281-AM284</f>
        <v>54</v>
      </c>
      <c r="AP284" s="33">
        <f>AP281-AN284</f>
        <v>4</v>
      </c>
      <c r="AQ284" s="33">
        <v>19</v>
      </c>
      <c r="AR284" s="34">
        <f t="shared" ref="AR284:AR290" si="4603">((AQ284+AS284)/AO284)</f>
        <v>0.5</v>
      </c>
      <c r="AS284" s="33">
        <v>8</v>
      </c>
      <c r="AT284" s="34">
        <f t="shared" ref="AT284:AT290" si="4604">AS284/(AQ284+AS284)</f>
        <v>0.29629629629629628</v>
      </c>
      <c r="AU284" s="35"/>
      <c r="AV284" s="33"/>
      <c r="AW284" s="33"/>
      <c r="AX284" s="36"/>
      <c r="AY284" s="32"/>
      <c r="AZ284" s="33"/>
      <c r="BA284" s="33">
        <f>BA281-AY284</f>
        <v>574</v>
      </c>
      <c r="BB284" s="33">
        <f>BB281-AZ284</f>
        <v>39</v>
      </c>
      <c r="BC284" s="33">
        <v>278</v>
      </c>
      <c r="BD284" s="34">
        <f t="shared" ref="BD284:BD290" si="4605">((BC284+BE284)/BA284)</f>
        <v>0.51393728222996515</v>
      </c>
      <c r="BE284" s="33">
        <v>17</v>
      </c>
      <c r="BF284" s="34">
        <f t="shared" ref="BF284:BF290" si="4606">BE284/(BC284+BE284)</f>
        <v>5.7627118644067797E-2</v>
      </c>
      <c r="BG284" s="35"/>
      <c r="BH284" s="33"/>
      <c r="BI284" s="33"/>
      <c r="BJ284" s="36"/>
      <c r="BK284" s="32"/>
      <c r="BL284" s="33"/>
      <c r="BM284" s="33">
        <f>BM281-BK284</f>
        <v>575</v>
      </c>
      <c r="BN284" s="33">
        <f>BN281-BL284</f>
        <v>39</v>
      </c>
      <c r="BO284" s="33">
        <v>239</v>
      </c>
      <c r="BP284" s="34">
        <f t="shared" ref="BP284:BP290" si="4607">((BO284+BQ284)/BM284)</f>
        <v>0.43652173913043479</v>
      </c>
      <c r="BQ284" s="33">
        <v>12</v>
      </c>
      <c r="BR284" s="34">
        <f t="shared" ref="BR284:BR290" si="4608">BQ284/(BO284+BQ284)</f>
        <v>4.7808764940239043E-2</v>
      </c>
      <c r="BS284" s="35"/>
      <c r="BT284" s="33"/>
      <c r="BU284" s="33"/>
      <c r="BV284" s="36"/>
      <c r="BW284" s="32"/>
      <c r="BX284" s="33"/>
      <c r="BY284" s="33">
        <f>BY281-BW284</f>
        <v>572</v>
      </c>
      <c r="BZ284" s="33">
        <f>BZ281-BX284</f>
        <v>39</v>
      </c>
      <c r="CA284" s="33">
        <v>201</v>
      </c>
      <c r="CB284" s="34">
        <f t="shared" ref="CB284:CB290" si="4609">((CA284+CC284)/BY284)</f>
        <v>0.42482517482517484</v>
      </c>
      <c r="CC284" s="33">
        <v>42</v>
      </c>
      <c r="CD284" s="34">
        <f t="shared" ref="CD284:CD290" si="4610">CC284/(CA284+CC284)</f>
        <v>0.1728395061728395</v>
      </c>
      <c r="CE284" s="35"/>
      <c r="CF284" s="33"/>
      <c r="CG284" s="33"/>
      <c r="CH284" s="36"/>
      <c r="CI284" s="32"/>
      <c r="CJ284" s="33"/>
      <c r="CK284" s="33">
        <f>CK281-CI284</f>
        <v>545</v>
      </c>
      <c r="CL284" s="33">
        <f>CL281-CJ284</f>
        <v>38</v>
      </c>
      <c r="CM284" s="33">
        <v>245</v>
      </c>
      <c r="CN284" s="34">
        <f t="shared" ref="CN284:CN290" si="4611">((CM284+CO284)/CK284)</f>
        <v>0.49174311926605507</v>
      </c>
      <c r="CO284" s="33">
        <v>23</v>
      </c>
      <c r="CP284" s="34">
        <f t="shared" ref="CP284:CP290" si="4612">CO284/(CM284+CO284)</f>
        <v>8.5820895522388058E-2</v>
      </c>
      <c r="CQ284" s="35"/>
      <c r="CR284" s="33"/>
      <c r="CS284" s="33"/>
      <c r="CT284" s="36"/>
      <c r="CU284" s="32"/>
      <c r="CV284" s="33"/>
      <c r="CW284" s="33">
        <f>CW281-CU284</f>
        <v>553</v>
      </c>
      <c r="CX284" s="33">
        <f>CX281-CV284</f>
        <v>38</v>
      </c>
      <c r="CY284" s="33">
        <v>221</v>
      </c>
      <c r="CZ284" s="34">
        <f t="shared" ref="CZ284:CZ290" si="4613">((CY284+DA284)/CW284)</f>
        <v>0.44303797468354428</v>
      </c>
      <c r="DA284" s="33">
        <v>24</v>
      </c>
      <c r="DB284" s="34">
        <f t="shared" ref="DB284:DB290" si="4614">DA284/(CY284+DA284)</f>
        <v>9.7959183673469383E-2</v>
      </c>
      <c r="DC284" s="35"/>
      <c r="DD284" s="33"/>
      <c r="DE284" s="33"/>
      <c r="DF284" s="36"/>
      <c r="DG284" s="32"/>
      <c r="DH284" s="33"/>
      <c r="DI284" s="33">
        <f>DI281-DG284</f>
        <v>566</v>
      </c>
      <c r="DJ284" s="33">
        <f>DJ281-DH284</f>
        <v>39</v>
      </c>
      <c r="DK284" s="33">
        <v>220</v>
      </c>
      <c r="DL284" s="34">
        <f t="shared" ref="DL284:DL290" si="4615">((DK284+DM284)/DI284)</f>
        <v>0.43286219081272087</v>
      </c>
      <c r="DM284" s="33">
        <v>25</v>
      </c>
      <c r="DN284" s="34">
        <f t="shared" ref="DN284:DN290" si="4616">DM284/(DK284+DM284)</f>
        <v>0.10204081632653061</v>
      </c>
      <c r="DO284" s="35"/>
      <c r="DP284" s="33"/>
      <c r="DQ284" s="33"/>
      <c r="DR284" s="36"/>
      <c r="DS284" s="32"/>
      <c r="DT284" s="33"/>
      <c r="DU284" s="33">
        <f>DU281-DS284</f>
        <v>113</v>
      </c>
      <c r="DV284" s="33">
        <f>DV281-DT284</f>
        <v>8</v>
      </c>
      <c r="DW284" s="33">
        <v>44</v>
      </c>
      <c r="DX284" s="34">
        <f t="shared" ref="DX284:DX290" si="4617">((DW284+DY284)/DU284)</f>
        <v>0.44247787610619471</v>
      </c>
      <c r="DY284" s="33">
        <v>6</v>
      </c>
      <c r="DZ284" s="34">
        <f t="shared" ref="DZ284:DZ290" si="4618">DY284/(DW284+DY284)</f>
        <v>0.12</v>
      </c>
      <c r="EA284" s="35"/>
      <c r="EB284" s="33"/>
      <c r="EC284" s="33"/>
      <c r="ED284" s="36"/>
      <c r="EE284" s="32"/>
      <c r="EF284" s="33"/>
      <c r="EG284" s="33">
        <f>EG281-EE284</f>
        <v>574</v>
      </c>
      <c r="EH284" s="33">
        <f>EH281-EF284</f>
        <v>40</v>
      </c>
      <c r="EI284" s="33">
        <v>255</v>
      </c>
      <c r="EJ284" s="34">
        <f t="shared" ref="EJ284:EJ290" si="4619">((EI284+EK284)/EG284)</f>
        <v>0.49477351916376305</v>
      </c>
      <c r="EK284" s="33">
        <v>29</v>
      </c>
      <c r="EL284" s="34">
        <f t="shared" ref="EL284:EL290" si="4620">EK284/(EI284+EK284)</f>
        <v>0.10211267605633803</v>
      </c>
      <c r="EM284" s="35"/>
      <c r="EN284" s="33"/>
      <c r="EO284" s="33"/>
      <c r="EP284" s="36"/>
      <c r="EQ284" s="32"/>
      <c r="ER284" s="33"/>
      <c r="ES284" s="33">
        <f>ES281-EQ284</f>
        <v>563</v>
      </c>
      <c r="ET284" s="33">
        <f>ET281-ER284</f>
        <v>39</v>
      </c>
      <c r="EU284" s="33">
        <v>261</v>
      </c>
      <c r="EV284" s="34">
        <f t="shared" ref="EV284:EV290" si="4621">((EU284+EW284)/ES284)</f>
        <v>0.5008880994671403</v>
      </c>
      <c r="EW284" s="33">
        <v>21</v>
      </c>
      <c r="EX284" s="34">
        <f t="shared" ref="EX284:EX290" si="4622">EW284/(EU284+EW284)</f>
        <v>7.4468085106382975E-2</v>
      </c>
      <c r="EY284" s="35"/>
      <c r="EZ284" s="33"/>
      <c r="FA284" s="33"/>
      <c r="FB284" s="36"/>
      <c r="FC284" s="32"/>
      <c r="FD284" s="33"/>
      <c r="FE284" s="33">
        <f>FE281-FC284</f>
        <v>551</v>
      </c>
      <c r="FF284" s="33">
        <f>FF281-FD284</f>
        <v>38</v>
      </c>
      <c r="FG284" s="33">
        <v>220</v>
      </c>
      <c r="FH284" s="34">
        <f t="shared" ref="FH284:FH290" si="4623">((FG284+FI284)/FE284)</f>
        <v>0.44646098003629764</v>
      </c>
      <c r="FI284" s="33">
        <v>26</v>
      </c>
      <c r="FJ284" s="34">
        <f t="shared" ref="FJ284:FJ290" si="4624">FI284/(FG284+FI284)</f>
        <v>0.10569105691056911</v>
      </c>
      <c r="FK284" s="35"/>
      <c r="FL284" s="33"/>
      <c r="FM284" s="33"/>
      <c r="FN284" s="36"/>
      <c r="FO284" s="32"/>
      <c r="FP284" s="33"/>
      <c r="FQ284" s="33">
        <f>FQ281-FO284</f>
        <v>559</v>
      </c>
      <c r="FR284" s="33">
        <f>FR281-FP284</f>
        <v>41</v>
      </c>
      <c r="FS284" s="33">
        <v>252</v>
      </c>
      <c r="FT284" s="34">
        <f t="shared" ref="FT284:FT290" si="4625">((FS284+FU284)/FQ284)</f>
        <v>0.50447227191413235</v>
      </c>
      <c r="FU284" s="33">
        <v>30</v>
      </c>
      <c r="FV284" s="34">
        <f t="shared" ref="FV284:FV290" si="4626">FU284/(FS284+FU284)</f>
        <v>0.10638297872340426</v>
      </c>
      <c r="FW284" s="35"/>
      <c r="FX284" s="33"/>
      <c r="FY284" s="33"/>
      <c r="FZ284" s="36"/>
      <c r="GA284" s="32"/>
      <c r="GB284" s="33"/>
      <c r="GC284" s="33">
        <f>GC281-GA284</f>
        <v>566</v>
      </c>
      <c r="GD284" s="33">
        <f>GD281-GB284</f>
        <v>41</v>
      </c>
      <c r="GE284" s="33">
        <v>251</v>
      </c>
      <c r="GF284" s="34">
        <f t="shared" ref="GF284:GF290" si="4627">((GE284+GG284)/GC284)</f>
        <v>0.48763250883392228</v>
      </c>
      <c r="GG284" s="33">
        <v>25</v>
      </c>
      <c r="GH284" s="34">
        <f t="shared" ref="GH284:GH290" si="4628">GG284/(GE284+GG284)</f>
        <v>9.0579710144927536E-2</v>
      </c>
      <c r="GI284" s="35"/>
      <c r="GJ284" s="33"/>
      <c r="GK284" s="33"/>
      <c r="GL284" s="36"/>
      <c r="GM284" s="32"/>
      <c r="GN284" s="33"/>
      <c r="GO284" s="33">
        <f>GO281-GM284</f>
        <v>583</v>
      </c>
      <c r="GP284" s="33">
        <f>GP281-GN284</f>
        <v>42</v>
      </c>
      <c r="GQ284" s="33">
        <v>230</v>
      </c>
      <c r="GR284" s="34">
        <f t="shared" ref="GR284:GR290" si="4629">((GQ284+GS284)/GO284)</f>
        <v>0.43910806174957118</v>
      </c>
      <c r="GS284" s="33">
        <v>26</v>
      </c>
      <c r="GT284" s="34">
        <f t="shared" ref="GT284:GT290" si="4630">GS284/(GQ284+GS284)</f>
        <v>0.1015625</v>
      </c>
      <c r="GU284" s="35"/>
      <c r="GV284" s="33"/>
      <c r="GW284" s="33"/>
      <c r="GX284" s="36"/>
      <c r="GY284" s="32"/>
      <c r="GZ284" s="33"/>
      <c r="HA284" s="33">
        <f>HA281-GY284</f>
        <v>76</v>
      </c>
      <c r="HB284" s="33">
        <f>HB281-GZ284</f>
        <v>5</v>
      </c>
      <c r="HC284" s="33">
        <v>19</v>
      </c>
      <c r="HD284" s="34">
        <f t="shared" ref="HD284:HD290" si="4631">((HC284+HE284)/HA284)</f>
        <v>0.40789473684210525</v>
      </c>
      <c r="HE284" s="33">
        <v>12</v>
      </c>
      <c r="HF284" s="34">
        <f t="shared" ref="HF284:HF290" si="4632">HE284/(HC284+HE284)</f>
        <v>0.38709677419354838</v>
      </c>
      <c r="HG284" s="35"/>
      <c r="HH284" s="33"/>
      <c r="HI284" s="33"/>
      <c r="HJ284" s="36"/>
      <c r="HK284" s="32"/>
      <c r="HL284" s="33"/>
      <c r="HM284" s="33">
        <f>HM281-HK284</f>
        <v>587</v>
      </c>
      <c r="HN284" s="33">
        <f>HN281-HL284</f>
        <v>42</v>
      </c>
      <c r="HO284" s="33">
        <v>251</v>
      </c>
      <c r="HP284" s="34">
        <f t="shared" ref="HP284:HP290" si="4633">((HO284+HQ284)/HM284)</f>
        <v>0.47018739352640543</v>
      </c>
      <c r="HQ284" s="33">
        <v>25</v>
      </c>
      <c r="HR284" s="34">
        <f t="shared" ref="HR284:HR290" si="4634">HQ284/(HO284+HQ284)</f>
        <v>9.0579710144927536E-2</v>
      </c>
      <c r="HS284" s="35"/>
      <c r="HT284" s="33"/>
      <c r="HU284" s="33"/>
      <c r="HV284" s="36"/>
      <c r="HW284" s="32"/>
      <c r="HX284" s="33"/>
      <c r="HY284" s="33">
        <f>HY281-HW284</f>
        <v>580</v>
      </c>
      <c r="HZ284" s="33">
        <f>HZ281-HX284</f>
        <v>42</v>
      </c>
      <c r="IA284" s="33">
        <v>244</v>
      </c>
      <c r="IB284" s="34">
        <f t="shared" ref="IB284:IB290" si="4635">((IA284+IC284)/HY284)</f>
        <v>0.47241379310344828</v>
      </c>
      <c r="IC284" s="33">
        <v>30</v>
      </c>
      <c r="ID284" s="34">
        <f t="shared" ref="ID284:ID290" si="4636">IC284/(IA284+IC284)</f>
        <v>0.10948905109489052</v>
      </c>
      <c r="IE284" s="35"/>
      <c r="IF284" s="33"/>
      <c r="IG284" s="33"/>
      <c r="IH284" s="36"/>
      <c r="II284" s="32"/>
      <c r="IJ284" s="33"/>
      <c r="IK284" s="33">
        <f>IK281-II284</f>
        <v>579</v>
      </c>
      <c r="IL284" s="33">
        <f>IL281-IJ284</f>
        <v>42</v>
      </c>
      <c r="IM284" s="33">
        <v>240</v>
      </c>
      <c r="IN284" s="34">
        <f t="shared" ref="IN284:IN290" si="4637">((IM284+IO284)/IK284)</f>
        <v>0.46113989637305697</v>
      </c>
      <c r="IO284" s="33">
        <v>27</v>
      </c>
      <c r="IP284" s="34">
        <f t="shared" ref="IP284:IP290" si="4638">IO284/(IM284+IO284)</f>
        <v>0.10112359550561797</v>
      </c>
      <c r="IQ284" s="35"/>
      <c r="IR284" s="33"/>
      <c r="IS284" s="33"/>
      <c r="IT284" s="36"/>
      <c r="IU284" s="32"/>
      <c r="IV284" s="33"/>
      <c r="IW284" s="33">
        <f>IW281-IU284</f>
        <v>0</v>
      </c>
      <c r="IX284" s="33">
        <f>IX281-IV284</f>
        <v>141</v>
      </c>
      <c r="IY284" s="33"/>
      <c r="IZ284" s="34" t="e">
        <f t="shared" ref="IZ284:IZ290" si="4639">((IY284+JA284)/IW284)</f>
        <v>#DIV/0!</v>
      </c>
      <c r="JA284" s="33"/>
      <c r="JB284" s="34" t="e">
        <f t="shared" ref="JB284:JB290" si="4640">JA284/(IY284+JA284)</f>
        <v>#DIV/0!</v>
      </c>
      <c r="JC284" s="35"/>
      <c r="JD284" s="33"/>
      <c r="JE284" s="33"/>
      <c r="JF284" s="36"/>
      <c r="JG284" s="32">
        <f t="shared" ref="JG284:JG291" si="4641">+C284+O284+AA284+AM284+AY284+BK284+BW284+CI284+CU284+DG284+DS284+EE284+EQ284+FC284+GA284+GM284+GY284+HK284+HW284+II284+FO284+IU284</f>
        <v>0</v>
      </c>
      <c r="JH284" s="36">
        <f t="shared" ref="JH284:JH291" si="4642">+D284+P284+AB284+AN284+AZ284+BL284+BX284+CJ284+CV284+DH284+DT284+EF284+ER284+FD284+GB284+GN284+GZ284+HL284+HX284+IJ284+FP284+IV284</f>
        <v>0</v>
      </c>
      <c r="JI284" s="372">
        <f t="shared" ref="JI284:JI290" si="4643">+E284+Q284+AC284+AO284+BA284+BM284+BY284+CK284+CW284+DI284+DU284+EG284+ES284+FE284+GC284+GO284+HA284+HM284+HY284+FQ284+IK284</f>
        <v>10486</v>
      </c>
      <c r="JJ284" s="11">
        <f t="shared" si="3981"/>
        <v>873</v>
      </c>
      <c r="JK284" s="33">
        <f t="shared" ref="JK284:JK291" si="4644">+G284+S284+AE284+AQ284+BC284+BO284+CA284+CM284+CY284+DK284+DW284+EI284+EU284+FG284+GE284+GQ284+HC284+HO284+I284+U284+AG284+AS284+BE284+BQ284+CC284+CO284+DA284+DM284+DY284+EK284+EW284+FI284+GG284+GS284+HE284+HQ284+IA284+IC284+FS284+FU284+IM284+IO284</f>
        <v>4940</v>
      </c>
      <c r="JL284" s="79">
        <f t="shared" ref="JL284:JL291" si="4645">+(JK284)/JI284</f>
        <v>0.4711043295823002</v>
      </c>
      <c r="JM284" s="15">
        <f t="shared" ref="JM284:JM291" si="4646">+I284+U284+AG284+AS284+BE284+BQ284+CC284+CO284+DA284+DM284+DY284+EK284+EW284+FI284+GG284+GS284+HE284+HQ284+IC284+IO284+FU284</f>
        <v>479</v>
      </c>
      <c r="JN284" s="34">
        <f t="shared" ref="JN284:JN291" si="4647">+(JM284/(JK284))</f>
        <v>9.6963562753036442E-2</v>
      </c>
      <c r="JO284" s="45">
        <v>67.3</v>
      </c>
      <c r="JP284" s="46">
        <v>4655</v>
      </c>
      <c r="JQ284" s="45">
        <f t="shared" si="4416"/>
        <v>94.230769230769226</v>
      </c>
      <c r="JR284" s="45">
        <v>291</v>
      </c>
      <c r="JS284" s="366">
        <f t="shared" ref="JS284" si="4648">JR284/JM284</f>
        <v>0.60751565762004178</v>
      </c>
      <c r="JT284" s="44"/>
      <c r="JU284" s="284"/>
      <c r="JV284" s="402">
        <f t="shared" ref="JV284:JV290" si="4649">SUM(G284,I284,S284,U284,AE284,AG284,AQ284,AS284,BC284,BE284,BO284,BQ284,CA284,CC284)/SUM(E284,Q284,AC284,AO284,BA284,BM284,BY284)</f>
        <v>0.47493554855342307</v>
      </c>
      <c r="JW284" s="403">
        <f t="shared" ref="JW284:JW290" si="4650">SUM(CM284,CO284,CY284,DA284,DK284,DM284,DW284,DY284,EI284,EK284,EU284,EW284,FG284,FI284)/SUM(CK284,CW284,DI284,DU284,EG284,ES284,FE284)</f>
        <v>0.46753246753246752</v>
      </c>
      <c r="JX284" s="405">
        <f t="shared" ref="JX284:JX290" si="4651">SUM(FS284,FU284,GE284,GG284,GQ284,GS284,HC284,HE284,HO284,HQ284,IA284,IC284,IM284,IO284,)/SUM(FQ284,GC284,GO284,HA284,HM284,HY284,IK284)</f>
        <v>0.47082152974504249</v>
      </c>
      <c r="JY284" s="742">
        <f t="shared" ref="JY284" si="4652">SUM(I291,U291,AG291,AS291,BE291,BQ291,CC291)/SUM(G291,I291,S291,U291,AE291,AG291,AQ291,AS291,BC291,BE291,BO291,BQ291,CA291,CC291)</f>
        <v>8.9520212857265469E-2</v>
      </c>
      <c r="JZ284" s="689">
        <f t="shared" ref="JZ284" si="4653">SUM(CO291,DA291,DM291,DY291,EK291,EW291,FI291)/SUM(CM291,CO291,CY291,DA291,DK291,DM291,DW291,DY291,EI291,EK291,EU291,EW291,FG291,FI291)</f>
        <v>9.5046854082998664E-2</v>
      </c>
      <c r="KA284" s="745">
        <f t="shared" ref="KA284" si="4654">SUM(,FU291,GG291,GS291,HE291,HQ291,IC291,IO291)/SUM(FU291,FS291,GG291,GE291,GS291,GQ291,HE291,HC291,HQ291,HO291,IC291,IA291,IO291,IM291)</f>
        <v>9.7390855076207705E-2</v>
      </c>
      <c r="KB284" s="724">
        <f t="shared" ref="KB284" si="4655">KB286/KB288</f>
        <v>5.7290174735032942E-3</v>
      </c>
      <c r="KC284" s="720"/>
      <c r="KD284" s="720">
        <f t="shared" ref="KD284" si="4656">KD286/KD288</f>
        <v>3.4632034632034632E-3</v>
      </c>
      <c r="KE284" s="720"/>
      <c r="KF284" s="720">
        <f t="shared" ref="KF284" si="4657">KF286/KF288</f>
        <v>5.3824362606232296E-3</v>
      </c>
      <c r="KG284" s="755"/>
      <c r="KH284" s="757" t="s">
        <v>68</v>
      </c>
      <c r="KI284" s="419">
        <f t="shared" ref="KI284:KI290" si="4658">C284+AA284+AM284+AY284+BK284+BW284</f>
        <v>0</v>
      </c>
      <c r="KJ284" s="427">
        <f t="shared" ref="KJ284" si="4659">KI284/KB288</f>
        <v>0</v>
      </c>
      <c r="KK284" s="419">
        <f t="shared" ref="KK284:KK290" si="4660">CI284+CU284+DG284+EE284+EQ284+FC284+DS284</f>
        <v>0</v>
      </c>
      <c r="KL284" s="424">
        <f t="shared" ref="KL284" si="4661">KK284/KD288</f>
        <v>0</v>
      </c>
      <c r="KM284" s="419">
        <f t="shared" ref="KM284:KM290" si="4662">FO284+GA284+GM284+GY284+HK284+HW284+II284</f>
        <v>0</v>
      </c>
      <c r="KN284" s="424">
        <f>KM284/KF288</f>
        <v>0</v>
      </c>
    </row>
    <row r="285" spans="1:300" ht="19.5" thickBot="1" x14ac:dyDescent="0.3">
      <c r="A285" s="734"/>
      <c r="B285" s="436">
        <f t="shared" ref="B285:B290" si="4663">+B284+1</f>
        <v>45814</v>
      </c>
      <c r="C285" s="10"/>
      <c r="D285" s="11"/>
      <c r="E285" s="61">
        <f t="shared" ref="E285:E290" si="4664">E284-C285</f>
        <v>574</v>
      </c>
      <c r="F285" s="61">
        <f t="shared" ref="F285:F290" si="4665">F284-D285</f>
        <v>39</v>
      </c>
      <c r="G285" s="11">
        <v>263</v>
      </c>
      <c r="H285" s="12">
        <f t="shared" si="4597"/>
        <v>0.49128919860627179</v>
      </c>
      <c r="I285" s="11">
        <v>19</v>
      </c>
      <c r="J285" s="12">
        <f t="shared" si="4598"/>
        <v>6.7375886524822695E-2</v>
      </c>
      <c r="K285" s="13"/>
      <c r="L285" s="11"/>
      <c r="M285" s="11"/>
      <c r="N285" s="14"/>
      <c r="O285" s="10"/>
      <c r="P285" s="11"/>
      <c r="Q285" s="61">
        <f t="shared" ref="Q285:Q290" si="4666">Q284-O285</f>
        <v>573</v>
      </c>
      <c r="R285" s="61">
        <f t="shared" ref="R285:R290" si="4667">R284-P285</f>
        <v>39</v>
      </c>
      <c r="S285" s="11">
        <v>257</v>
      </c>
      <c r="T285" s="12">
        <f t="shared" si="4599"/>
        <v>0.49214659685863876</v>
      </c>
      <c r="U285" s="11">
        <v>25</v>
      </c>
      <c r="V285" s="12">
        <f t="shared" si="4600"/>
        <v>8.8652482269503549E-2</v>
      </c>
      <c r="W285" s="13"/>
      <c r="X285" s="11"/>
      <c r="Y285" s="11"/>
      <c r="Z285" s="14"/>
      <c r="AA285" s="10"/>
      <c r="AB285" s="11"/>
      <c r="AC285" s="61">
        <f t="shared" ref="AC285:AC290" si="4668">AC284-AA285</f>
        <v>569</v>
      </c>
      <c r="AD285" s="61">
        <f t="shared" ref="AD285:AD290" si="4669">AD284-AB285</f>
        <v>38</v>
      </c>
      <c r="AE285" s="11">
        <v>251</v>
      </c>
      <c r="AF285" s="12">
        <f t="shared" si="4601"/>
        <v>0.49736379613356768</v>
      </c>
      <c r="AG285" s="11">
        <v>32</v>
      </c>
      <c r="AH285" s="12">
        <f t="shared" si="4602"/>
        <v>0.11307420494699646</v>
      </c>
      <c r="AI285" s="13"/>
      <c r="AJ285" s="11"/>
      <c r="AK285" s="11"/>
      <c r="AL285" s="14"/>
      <c r="AM285" s="10">
        <v>2</v>
      </c>
      <c r="AN285" s="11"/>
      <c r="AO285" s="61">
        <f t="shared" ref="AO285:AO290" si="4670">AO284-AM285</f>
        <v>52</v>
      </c>
      <c r="AP285" s="61">
        <f t="shared" ref="AP285:AP290" si="4671">AP284-AN285</f>
        <v>4</v>
      </c>
      <c r="AQ285" s="11">
        <v>16</v>
      </c>
      <c r="AR285" s="12">
        <f t="shared" si="4603"/>
        <v>0.42307692307692307</v>
      </c>
      <c r="AS285" s="11">
        <v>6</v>
      </c>
      <c r="AT285" s="12">
        <f t="shared" si="4604"/>
        <v>0.27272727272727271</v>
      </c>
      <c r="AU285" s="13"/>
      <c r="AV285" s="11"/>
      <c r="AW285" s="11"/>
      <c r="AX285" s="14"/>
      <c r="AY285" s="10"/>
      <c r="AZ285" s="11"/>
      <c r="BA285" s="61">
        <f t="shared" ref="BA285:BA290" si="4672">BA284-AY285</f>
        <v>574</v>
      </c>
      <c r="BB285" s="61">
        <f t="shared" ref="BB285:BB290" si="4673">BB284-AZ285</f>
        <v>39</v>
      </c>
      <c r="BC285" s="11">
        <v>265</v>
      </c>
      <c r="BD285" s="12">
        <f t="shared" si="4605"/>
        <v>0.49825783972125437</v>
      </c>
      <c r="BE285" s="11">
        <v>21</v>
      </c>
      <c r="BF285" s="12">
        <f t="shared" si="4606"/>
        <v>7.3426573426573424E-2</v>
      </c>
      <c r="BG285" s="13"/>
      <c r="BH285" s="11"/>
      <c r="BI285" s="11"/>
      <c r="BJ285" s="14"/>
      <c r="BK285" s="10"/>
      <c r="BL285" s="11"/>
      <c r="BM285" s="61">
        <f t="shared" ref="BM285:BM290" si="4674">BM284-BK285</f>
        <v>575</v>
      </c>
      <c r="BN285" s="61">
        <f t="shared" ref="BN285:BN290" si="4675">BN284-BL285</f>
        <v>39</v>
      </c>
      <c r="BO285" s="11">
        <v>242</v>
      </c>
      <c r="BP285" s="12">
        <f t="shared" si="4607"/>
        <v>0.46608695652173915</v>
      </c>
      <c r="BQ285" s="11">
        <v>26</v>
      </c>
      <c r="BR285" s="12">
        <f t="shared" si="4608"/>
        <v>9.7014925373134331E-2</v>
      </c>
      <c r="BS285" s="13"/>
      <c r="BT285" s="11"/>
      <c r="BU285" s="11"/>
      <c r="BV285" s="14"/>
      <c r="BW285" s="10"/>
      <c r="BX285" s="11"/>
      <c r="BY285" s="61">
        <f t="shared" ref="BY285:BY290" si="4676">BY284-BW285</f>
        <v>572</v>
      </c>
      <c r="BZ285" s="61">
        <f t="shared" ref="BZ285:BZ290" si="4677">BZ284-BX285</f>
        <v>39</v>
      </c>
      <c r="CA285" s="11">
        <v>249</v>
      </c>
      <c r="CB285" s="12">
        <f t="shared" si="4609"/>
        <v>0.49650349650349651</v>
      </c>
      <c r="CC285" s="11">
        <v>35</v>
      </c>
      <c r="CD285" s="12">
        <f t="shared" si="4610"/>
        <v>0.12323943661971831</v>
      </c>
      <c r="CE285" s="13"/>
      <c r="CF285" s="11"/>
      <c r="CG285" s="11"/>
      <c r="CH285" s="14"/>
      <c r="CI285" s="10"/>
      <c r="CJ285" s="11"/>
      <c r="CK285" s="61">
        <f t="shared" ref="CK285:CK290" si="4678">CK284-CI285</f>
        <v>545</v>
      </c>
      <c r="CL285" s="61">
        <f t="shared" ref="CL285:CL290" si="4679">CL284-CJ285</f>
        <v>38</v>
      </c>
      <c r="CM285" s="11">
        <v>248</v>
      </c>
      <c r="CN285" s="12">
        <f t="shared" si="4611"/>
        <v>0.47706422018348627</v>
      </c>
      <c r="CO285" s="11">
        <v>12</v>
      </c>
      <c r="CP285" s="12">
        <f t="shared" si="4612"/>
        <v>4.6153846153846156E-2</v>
      </c>
      <c r="CQ285" s="13"/>
      <c r="CR285" s="11"/>
      <c r="CS285" s="11"/>
      <c r="CT285" s="14"/>
      <c r="CU285" s="10"/>
      <c r="CV285" s="11"/>
      <c r="CW285" s="61">
        <f t="shared" ref="CW285:CW290" si="4680">CW284-CU285</f>
        <v>553</v>
      </c>
      <c r="CX285" s="61">
        <f t="shared" ref="CX285:CX290" si="4681">CX284-CV285</f>
        <v>38</v>
      </c>
      <c r="CY285" s="11">
        <v>220</v>
      </c>
      <c r="CZ285" s="12">
        <f t="shared" si="4613"/>
        <v>0.43399638336347196</v>
      </c>
      <c r="DA285" s="11">
        <v>20</v>
      </c>
      <c r="DB285" s="12">
        <f t="shared" si="4614"/>
        <v>8.3333333333333329E-2</v>
      </c>
      <c r="DC285" s="13"/>
      <c r="DD285" s="11"/>
      <c r="DE285" s="11"/>
      <c r="DF285" s="14"/>
      <c r="DG285" s="10"/>
      <c r="DH285" s="11"/>
      <c r="DI285" s="61">
        <f t="shared" ref="DI285:DI290" si="4682">DI284-DG285</f>
        <v>566</v>
      </c>
      <c r="DJ285" s="61">
        <f t="shared" ref="DJ285:DJ290" si="4683">DJ284-DH285</f>
        <v>39</v>
      </c>
      <c r="DK285" s="11">
        <v>250</v>
      </c>
      <c r="DL285" s="12">
        <f t="shared" si="4615"/>
        <v>0.46996466431095407</v>
      </c>
      <c r="DM285" s="11">
        <v>16</v>
      </c>
      <c r="DN285" s="12">
        <f t="shared" si="4616"/>
        <v>6.0150375939849621E-2</v>
      </c>
      <c r="DO285" s="13"/>
      <c r="DP285" s="11"/>
      <c r="DQ285" s="11"/>
      <c r="DR285" s="14"/>
      <c r="DS285" s="10"/>
      <c r="DT285" s="11"/>
      <c r="DU285" s="61">
        <f t="shared" ref="DU285:DU290" si="4684">DU284-DS285</f>
        <v>113</v>
      </c>
      <c r="DV285" s="61">
        <f t="shared" ref="DV285:DV290" si="4685">DV284-DT285</f>
        <v>8</v>
      </c>
      <c r="DW285" s="11">
        <v>34</v>
      </c>
      <c r="DX285" s="12">
        <f t="shared" si="4617"/>
        <v>0.36283185840707965</v>
      </c>
      <c r="DY285" s="11">
        <v>7</v>
      </c>
      <c r="DZ285" s="12">
        <f t="shared" si="4618"/>
        <v>0.17073170731707318</v>
      </c>
      <c r="EA285" s="13"/>
      <c r="EB285" s="11"/>
      <c r="EC285" s="11"/>
      <c r="ED285" s="14"/>
      <c r="EE285" s="10"/>
      <c r="EF285" s="11"/>
      <c r="EG285" s="61">
        <f t="shared" ref="EG285:EG290" si="4686">EG284-EE285</f>
        <v>574</v>
      </c>
      <c r="EH285" s="61">
        <f t="shared" ref="EH285:EH290" si="4687">EH284-EF285</f>
        <v>40</v>
      </c>
      <c r="EI285" s="11">
        <v>235</v>
      </c>
      <c r="EJ285" s="12">
        <f t="shared" si="4619"/>
        <v>0.45993031358885017</v>
      </c>
      <c r="EK285" s="11">
        <v>29</v>
      </c>
      <c r="EL285" s="12">
        <f t="shared" si="4620"/>
        <v>0.10984848484848485</v>
      </c>
      <c r="EM285" s="13"/>
      <c r="EN285" s="11"/>
      <c r="EO285" s="11"/>
      <c r="EP285" s="14"/>
      <c r="EQ285" s="10"/>
      <c r="ER285" s="11"/>
      <c r="ES285" s="61">
        <f t="shared" ref="ES285:ES290" si="4688">ES284-EQ285</f>
        <v>563</v>
      </c>
      <c r="ET285" s="61">
        <f t="shared" ref="ET285:ET290" si="4689">ET284-ER285</f>
        <v>39</v>
      </c>
      <c r="EU285" s="11">
        <v>241</v>
      </c>
      <c r="EV285" s="12">
        <f t="shared" si="4621"/>
        <v>0.45115452930728239</v>
      </c>
      <c r="EW285" s="11">
        <v>13</v>
      </c>
      <c r="EX285" s="12">
        <f t="shared" si="4622"/>
        <v>5.1181102362204724E-2</v>
      </c>
      <c r="EY285" s="13"/>
      <c r="EZ285" s="11"/>
      <c r="FA285" s="11"/>
      <c r="FB285" s="14"/>
      <c r="FC285" s="10"/>
      <c r="FD285" s="11"/>
      <c r="FE285" s="61">
        <f t="shared" ref="FE285:FE290" si="4690">FE284-FC285</f>
        <v>551</v>
      </c>
      <c r="FF285" s="61">
        <f t="shared" ref="FF285:FF290" si="4691">FF284-FD285</f>
        <v>38</v>
      </c>
      <c r="FG285" s="11">
        <v>212</v>
      </c>
      <c r="FH285" s="12">
        <f t="shared" si="4623"/>
        <v>0.42286751361161523</v>
      </c>
      <c r="FI285" s="11">
        <v>21</v>
      </c>
      <c r="FJ285" s="12">
        <f t="shared" si="4624"/>
        <v>9.012875536480687E-2</v>
      </c>
      <c r="FK285" s="13"/>
      <c r="FL285" s="11"/>
      <c r="FM285" s="11"/>
      <c r="FN285" s="14"/>
      <c r="FO285" s="10"/>
      <c r="FP285" s="11"/>
      <c r="FQ285" s="61">
        <f t="shared" ref="FQ285:FQ290" si="4692">FQ284-FO285</f>
        <v>559</v>
      </c>
      <c r="FR285" s="61">
        <f t="shared" ref="FR285" si="4693">FR284-FP285</f>
        <v>41</v>
      </c>
      <c r="FS285" s="11">
        <v>225</v>
      </c>
      <c r="FT285" s="12">
        <f t="shared" si="4625"/>
        <v>0.47227191413237923</v>
      </c>
      <c r="FU285" s="11">
        <v>39</v>
      </c>
      <c r="FV285" s="12">
        <f t="shared" si="4626"/>
        <v>0.14772727272727273</v>
      </c>
      <c r="FW285" s="13"/>
      <c r="FX285" s="11"/>
      <c r="FY285" s="11"/>
      <c r="FZ285" s="14"/>
      <c r="GA285" s="10">
        <v>1</v>
      </c>
      <c r="GB285" s="11"/>
      <c r="GC285" s="61">
        <f t="shared" ref="GC285:GC290" si="4694">GC284-GA285</f>
        <v>565</v>
      </c>
      <c r="GD285" s="61">
        <f t="shared" ref="GD285:GD290" si="4695">GD284-GB285</f>
        <v>41</v>
      </c>
      <c r="GE285" s="11">
        <v>258</v>
      </c>
      <c r="GF285" s="12">
        <f t="shared" si="4627"/>
        <v>0.48672566371681414</v>
      </c>
      <c r="GG285" s="11">
        <v>17</v>
      </c>
      <c r="GH285" s="12">
        <f t="shared" si="4628"/>
        <v>6.1818181818181821E-2</v>
      </c>
      <c r="GI285" s="13"/>
      <c r="GJ285" s="11"/>
      <c r="GK285" s="11"/>
      <c r="GL285" s="14"/>
      <c r="GM285" s="10"/>
      <c r="GN285" s="11"/>
      <c r="GO285" s="61">
        <f t="shared" ref="GO285:GO290" si="4696">GO284-GM285</f>
        <v>583</v>
      </c>
      <c r="GP285" s="61">
        <f t="shared" ref="GP285:GP290" si="4697">GP284-GN285</f>
        <v>42</v>
      </c>
      <c r="GQ285" s="11">
        <v>257</v>
      </c>
      <c r="GR285" s="12">
        <f t="shared" si="4629"/>
        <v>0.483704974271012</v>
      </c>
      <c r="GS285" s="11">
        <v>25</v>
      </c>
      <c r="GT285" s="12">
        <f t="shared" si="4630"/>
        <v>8.8652482269503549E-2</v>
      </c>
      <c r="GU285" s="13"/>
      <c r="GV285" s="11"/>
      <c r="GW285" s="11"/>
      <c r="GX285" s="14"/>
      <c r="GY285" s="10">
        <v>1</v>
      </c>
      <c r="GZ285" s="11"/>
      <c r="HA285" s="61">
        <f t="shared" ref="HA285:HA290" si="4698">HA284-GY285</f>
        <v>75</v>
      </c>
      <c r="HB285" s="61">
        <f t="shared" ref="HB285:HB290" si="4699">HB284-GZ285</f>
        <v>5</v>
      </c>
      <c r="HC285" s="11">
        <v>32</v>
      </c>
      <c r="HD285" s="12">
        <f t="shared" si="4631"/>
        <v>0.57333333333333336</v>
      </c>
      <c r="HE285" s="11">
        <v>11</v>
      </c>
      <c r="HF285" s="12">
        <f t="shared" si="4632"/>
        <v>0.2558139534883721</v>
      </c>
      <c r="HG285" s="13"/>
      <c r="HH285" s="11"/>
      <c r="HI285" s="11"/>
      <c r="HJ285" s="14"/>
      <c r="HK285" s="10"/>
      <c r="HL285" s="11"/>
      <c r="HM285" s="61">
        <f t="shared" ref="HM285:HM290" si="4700">HM284-HK285</f>
        <v>587</v>
      </c>
      <c r="HN285" s="61">
        <f t="shared" ref="HN285:HN290" si="4701">HN284-HL285</f>
        <v>42</v>
      </c>
      <c r="HO285" s="11">
        <v>256</v>
      </c>
      <c r="HP285" s="12">
        <f t="shared" si="4633"/>
        <v>0.48381601362862009</v>
      </c>
      <c r="HQ285" s="11">
        <v>28</v>
      </c>
      <c r="HR285" s="12">
        <f t="shared" si="4634"/>
        <v>9.8591549295774641E-2</v>
      </c>
      <c r="HS285" s="13"/>
      <c r="HT285" s="11"/>
      <c r="HU285" s="11"/>
      <c r="HV285" s="14"/>
      <c r="HW285" s="10"/>
      <c r="HX285" s="11"/>
      <c r="HY285" s="61">
        <f t="shared" ref="HY285:HY290" si="4702">HY284-HW285</f>
        <v>580</v>
      </c>
      <c r="HZ285" s="61">
        <f t="shared" ref="HZ285" si="4703">HZ284-HX285</f>
        <v>42</v>
      </c>
      <c r="IA285" s="11">
        <v>256</v>
      </c>
      <c r="IB285" s="12">
        <f t="shared" si="4635"/>
        <v>0.47586206896551725</v>
      </c>
      <c r="IC285" s="11">
        <v>20</v>
      </c>
      <c r="ID285" s="12">
        <f t="shared" si="4636"/>
        <v>7.2463768115942032E-2</v>
      </c>
      <c r="IE285" s="13"/>
      <c r="IF285" s="11"/>
      <c r="IG285" s="11"/>
      <c r="IH285" s="14"/>
      <c r="II285" s="10"/>
      <c r="IJ285" s="11"/>
      <c r="IK285" s="61">
        <f t="shared" ref="IK285:IK290" si="4704">IK284-II285</f>
        <v>579</v>
      </c>
      <c r="IL285" s="61">
        <f t="shared" ref="IL285:IL290" si="4705">IL284-IJ285</f>
        <v>42</v>
      </c>
      <c r="IM285" s="11">
        <v>235</v>
      </c>
      <c r="IN285" s="12">
        <f t="shared" si="4637"/>
        <v>0.4369602763385147</v>
      </c>
      <c r="IO285" s="11">
        <v>18</v>
      </c>
      <c r="IP285" s="12">
        <f t="shared" si="4638"/>
        <v>7.1146245059288543E-2</v>
      </c>
      <c r="IQ285" s="13"/>
      <c r="IR285" s="11"/>
      <c r="IS285" s="11"/>
      <c r="IT285" s="14"/>
      <c r="IU285" s="10"/>
      <c r="IV285" s="474">
        <v>141</v>
      </c>
      <c r="IW285" s="61">
        <f t="shared" ref="IW285:IW290" si="4706">IW284-IU285</f>
        <v>0</v>
      </c>
      <c r="IX285" s="61">
        <f t="shared" ref="IX285:IX290" si="4707">IX284-IV285</f>
        <v>0</v>
      </c>
      <c r="IY285" s="11"/>
      <c r="IZ285" s="12" t="e">
        <f t="shared" si="4639"/>
        <v>#DIV/0!</v>
      </c>
      <c r="JA285" s="11"/>
      <c r="JB285" s="12" t="e">
        <f t="shared" si="4640"/>
        <v>#DIV/0!</v>
      </c>
      <c r="JC285" s="13"/>
      <c r="JD285" s="11"/>
      <c r="JE285" s="11"/>
      <c r="JF285" s="14"/>
      <c r="JG285" s="10">
        <f t="shared" si="4641"/>
        <v>4</v>
      </c>
      <c r="JH285" s="14">
        <f t="shared" si="4642"/>
        <v>141</v>
      </c>
      <c r="JI285" s="373">
        <f t="shared" si="4643"/>
        <v>10482</v>
      </c>
      <c r="JJ285" s="11">
        <f t="shared" si="3981"/>
        <v>732</v>
      </c>
      <c r="JK285" s="11">
        <f t="shared" si="4644"/>
        <v>4942</v>
      </c>
      <c r="JL285" s="79">
        <f t="shared" si="4645"/>
        <v>0.47147490936844116</v>
      </c>
      <c r="JM285" s="15">
        <f t="shared" si="4646"/>
        <v>440</v>
      </c>
      <c r="JN285" s="12">
        <f t="shared" si="4647"/>
        <v>8.9032780250910562E-2</v>
      </c>
      <c r="JO285" s="16">
        <v>67</v>
      </c>
      <c r="JP285" s="17">
        <v>4639</v>
      </c>
      <c r="JQ285" s="16">
        <f t="shared" si="4416"/>
        <v>93.868878996357751</v>
      </c>
      <c r="JR285" s="16">
        <v>256</v>
      </c>
      <c r="JS285" s="369">
        <f t="shared" si="4289"/>
        <v>0.58181818181818179</v>
      </c>
      <c r="JT285" s="15"/>
      <c r="JU285" s="285"/>
      <c r="JV285" s="404">
        <f t="shared" si="4649"/>
        <v>0.4892519346517627</v>
      </c>
      <c r="JW285" s="401">
        <f t="shared" si="4650"/>
        <v>0.44963924963924962</v>
      </c>
      <c r="JX285" s="406">
        <f t="shared" si="4651"/>
        <v>0.47534013605442177</v>
      </c>
      <c r="JY285" s="743"/>
      <c r="JZ285" s="690"/>
      <c r="KA285" s="746"/>
      <c r="KB285" s="725"/>
      <c r="KC285" s="722"/>
      <c r="KD285" s="722"/>
      <c r="KE285" s="722"/>
      <c r="KF285" s="722"/>
      <c r="KG285" s="756"/>
      <c r="KH285" s="758"/>
      <c r="KI285" s="67">
        <f t="shared" si="4658"/>
        <v>2</v>
      </c>
      <c r="KJ285" s="430">
        <f t="shared" ref="KJ285" si="4708">KI285/KB288</f>
        <v>5.7290174735032942E-4</v>
      </c>
      <c r="KK285" s="67">
        <f t="shared" si="4660"/>
        <v>0</v>
      </c>
      <c r="KL285" s="425">
        <f t="shared" ref="KL285" si="4709">KK285/KD288</f>
        <v>0</v>
      </c>
      <c r="KM285" s="67">
        <f t="shared" si="4662"/>
        <v>2</v>
      </c>
      <c r="KN285" s="425">
        <f>KM285/KF288</f>
        <v>5.6657223796033991E-4</v>
      </c>
    </row>
    <row r="286" spans="1:300" ht="19.5" thickTop="1" x14ac:dyDescent="0.25">
      <c r="A286" s="734"/>
      <c r="B286" s="436">
        <f t="shared" si="4663"/>
        <v>45815</v>
      </c>
      <c r="C286" s="10"/>
      <c r="D286" s="11"/>
      <c r="E286" s="61">
        <f t="shared" ref="E286:E287" si="4710">E285-C286</f>
        <v>574</v>
      </c>
      <c r="F286" s="61">
        <f t="shared" ref="F286:F287" si="4711">F285-D286</f>
        <v>39</v>
      </c>
      <c r="G286" s="11">
        <v>240</v>
      </c>
      <c r="H286" s="12">
        <f t="shared" ref="H286:H287" si="4712">((G286+I286)/E286)</f>
        <v>0.45993031358885017</v>
      </c>
      <c r="I286" s="11">
        <v>24</v>
      </c>
      <c r="J286" s="12">
        <f t="shared" ref="J286:J287" si="4713">I286/(G286+I286)</f>
        <v>9.0909090909090912E-2</v>
      </c>
      <c r="K286" s="13"/>
      <c r="L286" s="11"/>
      <c r="M286" s="11"/>
      <c r="N286" s="14"/>
      <c r="O286" s="10"/>
      <c r="P286" s="11"/>
      <c r="Q286" s="61">
        <f t="shared" ref="Q286:Q287" si="4714">Q285-O286</f>
        <v>573</v>
      </c>
      <c r="R286" s="61">
        <f t="shared" ref="R286:R287" si="4715">R285-P286</f>
        <v>39</v>
      </c>
      <c r="S286" s="11">
        <v>247</v>
      </c>
      <c r="T286" s="12">
        <f t="shared" ref="T286:T287" si="4716">((S286+U286)/Q286)</f>
        <v>0.47120418848167539</v>
      </c>
      <c r="U286" s="11">
        <v>23</v>
      </c>
      <c r="V286" s="12">
        <f t="shared" ref="V286:V287" si="4717">U286/(S286+U286)</f>
        <v>8.5185185185185183E-2</v>
      </c>
      <c r="W286" s="13"/>
      <c r="X286" s="11"/>
      <c r="Y286" s="11"/>
      <c r="Z286" s="14"/>
      <c r="AA286" s="10"/>
      <c r="AB286" s="11"/>
      <c r="AC286" s="61">
        <f t="shared" ref="AC286:AC287" si="4718">AC285-AA286</f>
        <v>569</v>
      </c>
      <c r="AD286" s="61">
        <f t="shared" ref="AD286:AD287" si="4719">AD285-AB286</f>
        <v>38</v>
      </c>
      <c r="AE286" s="11">
        <v>232</v>
      </c>
      <c r="AF286" s="12">
        <f t="shared" ref="AF286:AF287" si="4720">((AE286+AG286)/AC286)</f>
        <v>0.45166959578207383</v>
      </c>
      <c r="AG286" s="11">
        <v>25</v>
      </c>
      <c r="AH286" s="12">
        <f t="shared" ref="AH286:AH287" si="4721">AG286/(AE286+AG286)</f>
        <v>9.727626459143969E-2</v>
      </c>
      <c r="AI286" s="13"/>
      <c r="AJ286" s="11"/>
      <c r="AK286" s="11"/>
      <c r="AL286" s="14"/>
      <c r="AM286" s="10">
        <v>1</v>
      </c>
      <c r="AN286" s="11"/>
      <c r="AO286" s="61">
        <f t="shared" ref="AO286:AO287" si="4722">AO285-AM286</f>
        <v>51</v>
      </c>
      <c r="AP286" s="61">
        <f t="shared" ref="AP286:AP287" si="4723">AP285-AN286</f>
        <v>4</v>
      </c>
      <c r="AQ286" s="11">
        <v>23</v>
      </c>
      <c r="AR286" s="12">
        <f t="shared" ref="AR286:AR287" si="4724">((AQ286+AS286)/AO286)</f>
        <v>0.52941176470588236</v>
      </c>
      <c r="AS286" s="11">
        <v>4</v>
      </c>
      <c r="AT286" s="12">
        <f t="shared" ref="AT286:AT287" si="4725">AS286/(AQ286+AS286)</f>
        <v>0.14814814814814814</v>
      </c>
      <c r="AU286" s="13"/>
      <c r="AV286" s="11"/>
      <c r="AW286" s="11"/>
      <c r="AX286" s="14"/>
      <c r="AY286" s="10"/>
      <c r="AZ286" s="11"/>
      <c r="BA286" s="61">
        <f t="shared" ref="BA286:BA287" si="4726">BA285-AY286</f>
        <v>574</v>
      </c>
      <c r="BB286" s="61">
        <f t="shared" ref="BB286:BB287" si="4727">BB285-AZ286</f>
        <v>39</v>
      </c>
      <c r="BC286" s="11">
        <v>263</v>
      </c>
      <c r="BD286" s="12">
        <f t="shared" ref="BD286:BD287" si="4728">((BC286+BE286)/BA286)</f>
        <v>0.49651567944250868</v>
      </c>
      <c r="BE286" s="11">
        <v>22</v>
      </c>
      <c r="BF286" s="12">
        <f t="shared" ref="BF286:BF287" si="4729">BE286/(BC286+BE286)</f>
        <v>7.7192982456140355E-2</v>
      </c>
      <c r="BG286" s="13"/>
      <c r="BH286" s="11"/>
      <c r="BI286" s="11"/>
      <c r="BJ286" s="14"/>
      <c r="BK286" s="10"/>
      <c r="BL286" s="11"/>
      <c r="BM286" s="61">
        <f t="shared" ref="BM286:BM287" si="4730">BM285-BK286</f>
        <v>575</v>
      </c>
      <c r="BN286" s="61">
        <f t="shared" ref="BN286:BN287" si="4731">BN285-BL286</f>
        <v>39</v>
      </c>
      <c r="BO286" s="11">
        <v>240</v>
      </c>
      <c r="BP286" s="12">
        <f t="shared" ref="BP286:BP287" si="4732">((BO286+BQ286)/BM286)</f>
        <v>0.45217391304347826</v>
      </c>
      <c r="BQ286" s="11">
        <v>20</v>
      </c>
      <c r="BR286" s="12">
        <f t="shared" ref="BR286:BR287" si="4733">BQ286/(BO286+BQ286)</f>
        <v>7.6923076923076927E-2</v>
      </c>
      <c r="BS286" s="13"/>
      <c r="BT286" s="11"/>
      <c r="BU286" s="11"/>
      <c r="BV286" s="14"/>
      <c r="BW286" s="10"/>
      <c r="BX286" s="11"/>
      <c r="BY286" s="61">
        <f t="shared" ref="BY286:BY287" si="4734">BY285-BW286</f>
        <v>572</v>
      </c>
      <c r="BZ286" s="61">
        <f t="shared" ref="BZ286:BZ287" si="4735">BZ285-BX286</f>
        <v>39</v>
      </c>
      <c r="CA286" s="11">
        <v>238</v>
      </c>
      <c r="CB286" s="12">
        <f t="shared" ref="CB286:CB287" si="4736">((CA286+CC286)/BY286)</f>
        <v>0.45979020979020979</v>
      </c>
      <c r="CC286" s="11">
        <v>25</v>
      </c>
      <c r="CD286" s="12">
        <f t="shared" ref="CD286:CD287" si="4737">CC286/(CA286+CC286)</f>
        <v>9.5057034220532313E-2</v>
      </c>
      <c r="CE286" s="13"/>
      <c r="CF286" s="11"/>
      <c r="CG286" s="11"/>
      <c r="CH286" s="14"/>
      <c r="CI286" s="10"/>
      <c r="CJ286" s="11"/>
      <c r="CK286" s="61">
        <f t="shared" ref="CK286:CK287" si="4738">CK285-CI286</f>
        <v>545</v>
      </c>
      <c r="CL286" s="61">
        <f t="shared" ref="CL286:CL287" si="4739">CL285-CJ286</f>
        <v>38</v>
      </c>
      <c r="CM286" s="11">
        <v>247</v>
      </c>
      <c r="CN286" s="12">
        <f t="shared" ref="CN286:CN287" si="4740">((CM286+CO286)/CK286)</f>
        <v>0.48256880733944957</v>
      </c>
      <c r="CO286" s="11">
        <v>16</v>
      </c>
      <c r="CP286" s="12">
        <f t="shared" ref="CP286:CP287" si="4741">CO286/(CM286+CO286)</f>
        <v>6.0836501901140684E-2</v>
      </c>
      <c r="CQ286" s="13"/>
      <c r="CR286" s="11"/>
      <c r="CS286" s="11"/>
      <c r="CT286" s="14"/>
      <c r="CU286" s="10"/>
      <c r="CV286" s="11"/>
      <c r="CW286" s="61">
        <f t="shared" ref="CW286:CW287" si="4742">CW285-CU286</f>
        <v>553</v>
      </c>
      <c r="CX286" s="61">
        <f t="shared" ref="CX286:CX287" si="4743">CX285-CV286</f>
        <v>38</v>
      </c>
      <c r="CY286" s="11">
        <v>239</v>
      </c>
      <c r="CZ286" s="12">
        <f t="shared" ref="CZ286:CZ287" si="4744">((CY286+DA286)/CW286)</f>
        <v>0.47920433996383366</v>
      </c>
      <c r="DA286" s="11">
        <v>26</v>
      </c>
      <c r="DB286" s="12">
        <f t="shared" ref="DB286:DB287" si="4745">DA286/(CY286+DA286)</f>
        <v>9.8113207547169817E-2</v>
      </c>
      <c r="DC286" s="13"/>
      <c r="DD286" s="11"/>
      <c r="DE286" s="11"/>
      <c r="DF286" s="14"/>
      <c r="DG286" s="10"/>
      <c r="DH286" s="11"/>
      <c r="DI286" s="61">
        <f t="shared" ref="DI286:DI287" si="4746">DI285-DG286</f>
        <v>566</v>
      </c>
      <c r="DJ286" s="61">
        <f t="shared" ref="DJ286:DJ287" si="4747">DJ285-DH286</f>
        <v>39</v>
      </c>
      <c r="DK286" s="11">
        <v>224</v>
      </c>
      <c r="DL286" s="12">
        <f t="shared" ref="DL286:DL287" si="4748">((DK286+DM286)/DI286)</f>
        <v>0.45936395759717313</v>
      </c>
      <c r="DM286" s="11">
        <v>36</v>
      </c>
      <c r="DN286" s="12">
        <f t="shared" ref="DN286:DN287" si="4749">DM286/(DK286+DM286)</f>
        <v>0.13846153846153847</v>
      </c>
      <c r="DO286" s="13"/>
      <c r="DP286" s="11"/>
      <c r="DQ286" s="11"/>
      <c r="DR286" s="14"/>
      <c r="DS286" s="10">
        <v>1</v>
      </c>
      <c r="DT286" s="11"/>
      <c r="DU286" s="61">
        <f t="shared" ref="DU286:DU287" si="4750">DU285-DS286</f>
        <v>112</v>
      </c>
      <c r="DV286" s="61">
        <f t="shared" ref="DV286:DV287" si="4751">DV285-DT286</f>
        <v>8</v>
      </c>
      <c r="DW286" s="11">
        <v>42</v>
      </c>
      <c r="DX286" s="12">
        <f t="shared" ref="DX286:DX287" si="4752">((DW286+DY286)/DU286)</f>
        <v>0.4107142857142857</v>
      </c>
      <c r="DY286" s="11">
        <v>4</v>
      </c>
      <c r="DZ286" s="12">
        <f t="shared" ref="DZ286:DZ287" si="4753">DY286/(DW286+DY286)</f>
        <v>8.6956521739130432E-2</v>
      </c>
      <c r="EA286" s="13"/>
      <c r="EB286" s="11"/>
      <c r="EC286" s="11"/>
      <c r="ED286" s="14"/>
      <c r="EE286" s="10"/>
      <c r="EF286" s="11"/>
      <c r="EG286" s="61">
        <f t="shared" ref="EG286:EG287" si="4754">EG285-EE286</f>
        <v>574</v>
      </c>
      <c r="EH286" s="61">
        <f t="shared" ref="EH286:EH287" si="4755">EH285-EF286</f>
        <v>40</v>
      </c>
      <c r="EI286" s="11">
        <v>242</v>
      </c>
      <c r="EJ286" s="12">
        <f t="shared" ref="EJ286:EJ287" si="4756">((EI286+EK286)/EG286)</f>
        <v>0.46864111498257838</v>
      </c>
      <c r="EK286" s="11">
        <v>27</v>
      </c>
      <c r="EL286" s="12">
        <f t="shared" ref="EL286:EL287" si="4757">EK286/(EI286+EK286)</f>
        <v>0.10037174721189591</v>
      </c>
      <c r="EM286" s="13"/>
      <c r="EN286" s="11"/>
      <c r="EO286" s="11"/>
      <c r="EP286" s="14"/>
      <c r="EQ286" s="10"/>
      <c r="ER286" s="11"/>
      <c r="ES286" s="61">
        <f t="shared" ref="ES286:ES287" si="4758">ES285-EQ286</f>
        <v>563</v>
      </c>
      <c r="ET286" s="61">
        <f t="shared" ref="ET286:ET287" si="4759">ET285-ER286</f>
        <v>39</v>
      </c>
      <c r="EU286" s="11">
        <v>235</v>
      </c>
      <c r="EV286" s="12">
        <f t="shared" ref="EV286:EV287" si="4760">((EU286+EW286)/ES286)</f>
        <v>0.43694493783303728</v>
      </c>
      <c r="EW286" s="11">
        <v>11</v>
      </c>
      <c r="EX286" s="12">
        <f t="shared" ref="EX286:EX287" si="4761">EW286/(EU286+EW286)</f>
        <v>4.4715447154471545E-2</v>
      </c>
      <c r="EY286" s="13"/>
      <c r="EZ286" s="11"/>
      <c r="FA286" s="11"/>
      <c r="FB286" s="14"/>
      <c r="FC286" s="10"/>
      <c r="FD286" s="11"/>
      <c r="FE286" s="61">
        <f t="shared" ref="FE286:FE287" si="4762">FE285-FC286</f>
        <v>551</v>
      </c>
      <c r="FF286" s="61">
        <f t="shared" ref="FF286:FF287" si="4763">FF285-FD286</f>
        <v>38</v>
      </c>
      <c r="FG286" s="11">
        <v>222</v>
      </c>
      <c r="FH286" s="12">
        <f t="shared" ref="FH286:FH287" si="4764">((FG286+FI286)/FE286)</f>
        <v>0.45009074410163341</v>
      </c>
      <c r="FI286" s="11">
        <v>26</v>
      </c>
      <c r="FJ286" s="12">
        <f t="shared" ref="FJ286:FJ287" si="4765">FI286/(FG286+FI286)</f>
        <v>0.10483870967741936</v>
      </c>
      <c r="FK286" s="13"/>
      <c r="FL286" s="11"/>
      <c r="FM286" s="11"/>
      <c r="FN286" s="14"/>
      <c r="FO286" s="10">
        <v>2</v>
      </c>
      <c r="FP286" s="11"/>
      <c r="FQ286" s="61">
        <f t="shared" ref="FQ286:FQ287" si="4766">FQ285-FO286</f>
        <v>557</v>
      </c>
      <c r="FR286" s="61">
        <f t="shared" ref="FR286:FR287" si="4767">FR285-FP286</f>
        <v>41</v>
      </c>
      <c r="FS286" s="11">
        <v>246</v>
      </c>
      <c r="FT286" s="12">
        <f t="shared" ref="FT286:FT287" si="4768">((FS286+FU286)/FQ286)</f>
        <v>0.50987432675044886</v>
      </c>
      <c r="FU286" s="11">
        <v>38</v>
      </c>
      <c r="FV286" s="12">
        <f t="shared" ref="FV286:FV287" si="4769">FU286/(FS286+FU286)</f>
        <v>0.13380281690140844</v>
      </c>
      <c r="FW286" s="13"/>
      <c r="FX286" s="11"/>
      <c r="FY286" s="11"/>
      <c r="FZ286" s="14"/>
      <c r="GA286" s="10"/>
      <c r="GB286" s="11"/>
      <c r="GC286" s="61">
        <f t="shared" ref="GC286:GC287" si="4770">GC285-GA286</f>
        <v>565</v>
      </c>
      <c r="GD286" s="61">
        <f t="shared" ref="GD286:GD287" si="4771">GD285-GB286</f>
        <v>41</v>
      </c>
      <c r="GE286" s="11">
        <v>256</v>
      </c>
      <c r="GF286" s="12">
        <f t="shared" ref="GF286:GF287" si="4772">((GE286+GG286)/GC286)</f>
        <v>0.50265486725663722</v>
      </c>
      <c r="GG286" s="11">
        <v>28</v>
      </c>
      <c r="GH286" s="12">
        <f t="shared" ref="GH286:GH287" si="4773">GG286/(GE286+GG286)</f>
        <v>9.8591549295774641E-2</v>
      </c>
      <c r="GI286" s="13"/>
      <c r="GJ286" s="11"/>
      <c r="GK286" s="11"/>
      <c r="GL286" s="14"/>
      <c r="GM286" s="10"/>
      <c r="GN286" s="11"/>
      <c r="GO286" s="61">
        <f t="shared" ref="GO286:GO287" si="4774">GO285-GM286</f>
        <v>583</v>
      </c>
      <c r="GP286" s="61">
        <f t="shared" ref="GP286:GP287" si="4775">GP285-GN286</f>
        <v>42</v>
      </c>
      <c r="GQ286" s="11">
        <v>259</v>
      </c>
      <c r="GR286" s="12">
        <f t="shared" ref="GR286:GR287" si="4776">((GQ286+GS286)/GO286)</f>
        <v>0.483704974271012</v>
      </c>
      <c r="GS286" s="11">
        <v>23</v>
      </c>
      <c r="GT286" s="12">
        <f t="shared" ref="GT286:GT287" si="4777">GS286/(GQ286+GS286)</f>
        <v>8.1560283687943269E-2</v>
      </c>
      <c r="GU286" s="13"/>
      <c r="GV286" s="11"/>
      <c r="GW286" s="11"/>
      <c r="GX286" s="14"/>
      <c r="GY286" s="10"/>
      <c r="GZ286" s="11"/>
      <c r="HA286" s="61">
        <f t="shared" ref="HA286:HA287" si="4778">HA285-GY286</f>
        <v>75</v>
      </c>
      <c r="HB286" s="61">
        <f t="shared" ref="HB286:HB287" si="4779">HB285-GZ286</f>
        <v>5</v>
      </c>
      <c r="HC286" s="11">
        <v>15</v>
      </c>
      <c r="HD286" s="12">
        <f t="shared" ref="HD286:HD287" si="4780">((HC286+HE286)/HA286)</f>
        <v>0.36</v>
      </c>
      <c r="HE286" s="11">
        <v>12</v>
      </c>
      <c r="HF286" s="12">
        <f t="shared" ref="HF286:HF287" si="4781">HE286/(HC286+HE286)</f>
        <v>0.44444444444444442</v>
      </c>
      <c r="HG286" s="13"/>
      <c r="HH286" s="11"/>
      <c r="HI286" s="11"/>
      <c r="HJ286" s="14"/>
      <c r="HK286" s="10"/>
      <c r="HL286" s="11"/>
      <c r="HM286" s="61">
        <f t="shared" ref="HM286:HM287" si="4782">HM285-HK286</f>
        <v>587</v>
      </c>
      <c r="HN286" s="61">
        <f t="shared" ref="HN286:HN287" si="4783">HN285-HL286</f>
        <v>42</v>
      </c>
      <c r="HO286" s="11">
        <v>277</v>
      </c>
      <c r="HP286" s="12">
        <f t="shared" ref="HP286:HP287" si="4784">((HO286+HQ286)/HM286)</f>
        <v>0.51277683134582619</v>
      </c>
      <c r="HQ286" s="11">
        <v>24</v>
      </c>
      <c r="HR286" s="12">
        <f t="shared" ref="HR286:HR287" si="4785">HQ286/(HO286+HQ286)</f>
        <v>7.9734219269102985E-2</v>
      </c>
      <c r="HS286" s="13"/>
      <c r="HT286" s="11"/>
      <c r="HU286" s="11"/>
      <c r="HV286" s="14"/>
      <c r="HW286" s="10"/>
      <c r="HX286" s="11"/>
      <c r="HY286" s="61">
        <f t="shared" ref="HY286:HY287" si="4786">HY285-HW286</f>
        <v>580</v>
      </c>
      <c r="HZ286" s="61">
        <f t="shared" ref="HZ286:HZ287" si="4787">HZ285-HX286</f>
        <v>42</v>
      </c>
      <c r="IA286" s="11">
        <v>250</v>
      </c>
      <c r="IB286" s="12">
        <f t="shared" ref="IB286:IB287" si="4788">((IA286+IC286)/HY286)</f>
        <v>0.47413793103448276</v>
      </c>
      <c r="IC286" s="11">
        <v>25</v>
      </c>
      <c r="ID286" s="12">
        <f t="shared" ref="ID286:ID287" si="4789">IC286/(IA286+IC286)</f>
        <v>9.0909090909090912E-2</v>
      </c>
      <c r="IE286" s="13"/>
      <c r="IF286" s="11"/>
      <c r="IG286" s="11"/>
      <c r="IH286" s="14"/>
      <c r="II286" s="10"/>
      <c r="IJ286" s="11"/>
      <c r="IK286" s="61">
        <f t="shared" si="4704"/>
        <v>579</v>
      </c>
      <c r="IL286" s="61">
        <f t="shared" si="4705"/>
        <v>42</v>
      </c>
      <c r="IM286" s="11">
        <v>237</v>
      </c>
      <c r="IN286" s="12">
        <f t="shared" si="4637"/>
        <v>0.46459412780656306</v>
      </c>
      <c r="IO286" s="11">
        <v>32</v>
      </c>
      <c r="IP286" s="12">
        <f t="shared" si="4638"/>
        <v>0.11895910780669144</v>
      </c>
      <c r="IQ286" s="13"/>
      <c r="IR286" s="11"/>
      <c r="IS286" s="11"/>
      <c r="IT286" s="14"/>
      <c r="IU286" s="10"/>
      <c r="IV286" s="11"/>
      <c r="IW286" s="61">
        <f t="shared" si="4706"/>
        <v>0</v>
      </c>
      <c r="IX286" s="61">
        <f t="shared" si="4707"/>
        <v>0</v>
      </c>
      <c r="IY286" s="11"/>
      <c r="IZ286" s="12" t="e">
        <f t="shared" si="4639"/>
        <v>#DIV/0!</v>
      </c>
      <c r="JA286" s="11"/>
      <c r="JB286" s="12" t="e">
        <f t="shared" si="4640"/>
        <v>#DIV/0!</v>
      </c>
      <c r="JC286" s="13"/>
      <c r="JD286" s="11"/>
      <c r="JE286" s="11"/>
      <c r="JF286" s="14"/>
      <c r="JG286" s="10">
        <f t="shared" si="4641"/>
        <v>4</v>
      </c>
      <c r="JH286" s="14">
        <f t="shared" si="4642"/>
        <v>0</v>
      </c>
      <c r="JI286" s="373">
        <f t="shared" si="4643"/>
        <v>10478</v>
      </c>
      <c r="JJ286" s="11">
        <f t="shared" si="3981"/>
        <v>732</v>
      </c>
      <c r="JK286" s="11">
        <f t="shared" si="4644"/>
        <v>4945</v>
      </c>
      <c r="JL286" s="79">
        <f t="shared" si="4645"/>
        <v>0.47194121015460966</v>
      </c>
      <c r="JM286" s="15">
        <f t="shared" si="4646"/>
        <v>471</v>
      </c>
      <c r="JN286" s="12">
        <f t="shared" si="4647"/>
        <v>9.5247724974721948E-2</v>
      </c>
      <c r="JO286" s="16">
        <v>68</v>
      </c>
      <c r="JP286" s="17">
        <v>4655</v>
      </c>
      <c r="JQ286" s="16">
        <f t="shared" si="4416"/>
        <v>94.135490394337722</v>
      </c>
      <c r="JR286" s="16">
        <v>240</v>
      </c>
      <c r="JS286" s="369">
        <f t="shared" si="4289"/>
        <v>0.50955414012738853</v>
      </c>
      <c r="JT286" s="15"/>
      <c r="JU286" s="285"/>
      <c r="JV286" s="404">
        <f t="shared" si="4649"/>
        <v>0.46616972477064222</v>
      </c>
      <c r="JW286" s="401">
        <f t="shared" si="4650"/>
        <v>0.46102771362586603</v>
      </c>
      <c r="JX286" s="406">
        <f t="shared" si="4651"/>
        <v>0.48837209302325579</v>
      </c>
      <c r="JY286" s="743"/>
      <c r="JZ286" s="690"/>
      <c r="KA286" s="746"/>
      <c r="KB286" s="718">
        <f t="shared" ref="KB286" si="4790">SUM(C291,O291,AA291,AM291,AY291,BK291,BW291)</f>
        <v>20</v>
      </c>
      <c r="KC286" s="714"/>
      <c r="KD286" s="714">
        <f t="shared" ref="KD286" si="4791">SUM(CI291,CU291,DG291,DS291,EE291,EQ291,FC291)</f>
        <v>12</v>
      </c>
      <c r="KE286" s="714"/>
      <c r="KF286" s="714">
        <f t="shared" ref="KF286" si="4792">SUM(FO291,GA291,GM291,GY291,HK291,HW291,II291)</f>
        <v>19</v>
      </c>
      <c r="KG286" s="759"/>
      <c r="KH286" s="761" t="s">
        <v>67</v>
      </c>
      <c r="KI286" s="67">
        <f t="shared" si="4658"/>
        <v>1</v>
      </c>
      <c r="KJ286" s="430">
        <f t="shared" ref="KJ286" si="4793">KI286/KB288</f>
        <v>2.8645087367516471E-4</v>
      </c>
      <c r="KK286" s="67">
        <f t="shared" si="4660"/>
        <v>1</v>
      </c>
      <c r="KL286" s="425">
        <f t="shared" ref="KL286" si="4794">KK286/KD288</f>
        <v>2.886002886002886E-4</v>
      </c>
      <c r="KM286" s="67">
        <f t="shared" si="4662"/>
        <v>2</v>
      </c>
      <c r="KN286" s="425">
        <f>KM286/KF288</f>
        <v>5.6657223796033991E-4</v>
      </c>
    </row>
    <row r="287" spans="1:300" ht="19.5" thickBot="1" x14ac:dyDescent="0.3">
      <c r="A287" s="734"/>
      <c r="B287" s="436">
        <f t="shared" si="4663"/>
        <v>45816</v>
      </c>
      <c r="C287" s="10"/>
      <c r="D287" s="11"/>
      <c r="E287" s="61">
        <f t="shared" si="4710"/>
        <v>574</v>
      </c>
      <c r="F287" s="61">
        <f t="shared" si="4711"/>
        <v>39</v>
      </c>
      <c r="G287" s="11">
        <v>271</v>
      </c>
      <c r="H287" s="12">
        <f t="shared" si="4712"/>
        <v>0.51219512195121952</v>
      </c>
      <c r="I287" s="11">
        <v>23</v>
      </c>
      <c r="J287" s="12">
        <f t="shared" si="4713"/>
        <v>7.8231292517006806E-2</v>
      </c>
      <c r="K287" s="13"/>
      <c r="L287" s="11"/>
      <c r="M287" s="11"/>
      <c r="N287" s="14"/>
      <c r="O287" s="10"/>
      <c r="P287" s="11"/>
      <c r="Q287" s="61">
        <f t="shared" si="4714"/>
        <v>573</v>
      </c>
      <c r="R287" s="61">
        <f t="shared" si="4715"/>
        <v>39</v>
      </c>
      <c r="S287" s="11">
        <v>268</v>
      </c>
      <c r="T287" s="12">
        <f t="shared" si="4716"/>
        <v>0.50785340314136129</v>
      </c>
      <c r="U287" s="11">
        <v>23</v>
      </c>
      <c r="V287" s="12">
        <f t="shared" si="4717"/>
        <v>7.903780068728522E-2</v>
      </c>
      <c r="W287" s="13"/>
      <c r="X287" s="11"/>
      <c r="Y287" s="11"/>
      <c r="Z287" s="14"/>
      <c r="AA287" s="10"/>
      <c r="AB287" s="11"/>
      <c r="AC287" s="61">
        <f t="shared" si="4718"/>
        <v>569</v>
      </c>
      <c r="AD287" s="61">
        <f t="shared" si="4719"/>
        <v>38</v>
      </c>
      <c r="AE287" s="11">
        <v>270</v>
      </c>
      <c r="AF287" s="12">
        <f t="shared" si="4720"/>
        <v>0.51493848857644986</v>
      </c>
      <c r="AG287" s="11">
        <v>23</v>
      </c>
      <c r="AH287" s="12">
        <f t="shared" si="4721"/>
        <v>7.8498293515358364E-2</v>
      </c>
      <c r="AI287" s="13"/>
      <c r="AJ287" s="11"/>
      <c r="AK287" s="11"/>
      <c r="AL287" s="14"/>
      <c r="AM287" s="10"/>
      <c r="AN287" s="11"/>
      <c r="AO287" s="61">
        <f t="shared" si="4722"/>
        <v>51</v>
      </c>
      <c r="AP287" s="61">
        <f t="shared" si="4723"/>
        <v>4</v>
      </c>
      <c r="AQ287" s="11">
        <v>16</v>
      </c>
      <c r="AR287" s="12">
        <f t="shared" si="4724"/>
        <v>0.49019607843137253</v>
      </c>
      <c r="AS287" s="11">
        <v>9</v>
      </c>
      <c r="AT287" s="12">
        <f t="shared" si="4725"/>
        <v>0.36</v>
      </c>
      <c r="AU287" s="13"/>
      <c r="AV287" s="11"/>
      <c r="AW287" s="11"/>
      <c r="AX287" s="14"/>
      <c r="AY287" s="10">
        <v>1</v>
      </c>
      <c r="AZ287" s="11"/>
      <c r="BA287" s="61">
        <f t="shared" si="4726"/>
        <v>573</v>
      </c>
      <c r="BB287" s="61">
        <f t="shared" si="4727"/>
        <v>39</v>
      </c>
      <c r="BC287" s="11">
        <v>227</v>
      </c>
      <c r="BD287" s="12">
        <f t="shared" si="4728"/>
        <v>0.42757417102966844</v>
      </c>
      <c r="BE287" s="11">
        <v>18</v>
      </c>
      <c r="BF287" s="12">
        <f t="shared" si="4729"/>
        <v>7.3469387755102047E-2</v>
      </c>
      <c r="BG287" s="13"/>
      <c r="BH287" s="11"/>
      <c r="BI287" s="11"/>
      <c r="BJ287" s="14"/>
      <c r="BK287" s="10">
        <v>1</v>
      </c>
      <c r="BL287" s="11"/>
      <c r="BM287" s="61">
        <f t="shared" si="4730"/>
        <v>574</v>
      </c>
      <c r="BN287" s="61">
        <f t="shared" si="4731"/>
        <v>39</v>
      </c>
      <c r="BO287" s="11">
        <v>236</v>
      </c>
      <c r="BP287" s="12">
        <f t="shared" si="4732"/>
        <v>0.44773519163763065</v>
      </c>
      <c r="BQ287" s="11">
        <v>21</v>
      </c>
      <c r="BR287" s="12">
        <f t="shared" si="4733"/>
        <v>8.171206225680934E-2</v>
      </c>
      <c r="BS287" s="13"/>
      <c r="BT287" s="11"/>
      <c r="BU287" s="11"/>
      <c r="BV287" s="14"/>
      <c r="BW287" s="10"/>
      <c r="BX287" s="11"/>
      <c r="BY287" s="61">
        <f t="shared" si="4734"/>
        <v>572</v>
      </c>
      <c r="BZ287" s="61">
        <f t="shared" si="4735"/>
        <v>39</v>
      </c>
      <c r="CA287" s="11">
        <v>216</v>
      </c>
      <c r="CB287" s="12">
        <f t="shared" si="4736"/>
        <v>0.45104895104895104</v>
      </c>
      <c r="CC287" s="11">
        <v>42</v>
      </c>
      <c r="CD287" s="12">
        <f t="shared" si="4737"/>
        <v>0.16279069767441862</v>
      </c>
      <c r="CE287" s="13"/>
      <c r="CF287" s="11"/>
      <c r="CG287" s="11"/>
      <c r="CH287" s="14"/>
      <c r="CI287" s="10">
        <v>1</v>
      </c>
      <c r="CJ287" s="11"/>
      <c r="CK287" s="61">
        <f t="shared" si="4738"/>
        <v>544</v>
      </c>
      <c r="CL287" s="61">
        <f t="shared" si="4739"/>
        <v>38</v>
      </c>
      <c r="CM287" s="11">
        <v>255</v>
      </c>
      <c r="CN287" s="12">
        <f t="shared" si="4740"/>
        <v>0.5220588235294118</v>
      </c>
      <c r="CO287" s="11">
        <v>29</v>
      </c>
      <c r="CP287" s="12">
        <f t="shared" si="4741"/>
        <v>0.10211267605633803</v>
      </c>
      <c r="CQ287" s="13"/>
      <c r="CR287" s="11"/>
      <c r="CS287" s="11"/>
      <c r="CT287" s="14"/>
      <c r="CU287" s="10"/>
      <c r="CV287" s="11"/>
      <c r="CW287" s="61">
        <f t="shared" si="4742"/>
        <v>553</v>
      </c>
      <c r="CX287" s="61">
        <f t="shared" si="4743"/>
        <v>38</v>
      </c>
      <c r="CY287" s="11">
        <v>203</v>
      </c>
      <c r="CZ287" s="12">
        <f t="shared" si="4744"/>
        <v>0.4050632911392405</v>
      </c>
      <c r="DA287" s="11">
        <v>21</v>
      </c>
      <c r="DB287" s="12">
        <f t="shared" si="4745"/>
        <v>9.375E-2</v>
      </c>
      <c r="DC287" s="13"/>
      <c r="DD287" s="11"/>
      <c r="DE287" s="11"/>
      <c r="DF287" s="14"/>
      <c r="DG287" s="10">
        <v>1</v>
      </c>
      <c r="DH287" s="11"/>
      <c r="DI287" s="61">
        <f t="shared" si="4746"/>
        <v>565</v>
      </c>
      <c r="DJ287" s="61">
        <f t="shared" si="4747"/>
        <v>39</v>
      </c>
      <c r="DK287" s="11">
        <v>214</v>
      </c>
      <c r="DL287" s="12">
        <f t="shared" si="4748"/>
        <v>0.4353982300884956</v>
      </c>
      <c r="DM287" s="11">
        <v>32</v>
      </c>
      <c r="DN287" s="12">
        <f t="shared" si="4749"/>
        <v>0.13008130081300814</v>
      </c>
      <c r="DO287" s="13"/>
      <c r="DP287" s="11"/>
      <c r="DQ287" s="11"/>
      <c r="DR287" s="14"/>
      <c r="DS287" s="10"/>
      <c r="DT287" s="11"/>
      <c r="DU287" s="61">
        <f t="shared" si="4750"/>
        <v>112</v>
      </c>
      <c r="DV287" s="61">
        <f t="shared" si="4751"/>
        <v>8</v>
      </c>
      <c r="DW287" s="11">
        <v>38</v>
      </c>
      <c r="DX287" s="12">
        <f t="shared" si="4752"/>
        <v>0.41964285714285715</v>
      </c>
      <c r="DY287" s="11">
        <v>9</v>
      </c>
      <c r="DZ287" s="12">
        <f t="shared" si="4753"/>
        <v>0.19148936170212766</v>
      </c>
      <c r="EA287" s="13"/>
      <c r="EB287" s="11"/>
      <c r="EC287" s="11"/>
      <c r="ED287" s="14"/>
      <c r="EE287" s="10"/>
      <c r="EF287" s="11"/>
      <c r="EG287" s="61">
        <f t="shared" si="4754"/>
        <v>574</v>
      </c>
      <c r="EH287" s="61">
        <f t="shared" si="4755"/>
        <v>40</v>
      </c>
      <c r="EI287" s="11">
        <v>260</v>
      </c>
      <c r="EJ287" s="12">
        <f t="shared" si="4756"/>
        <v>0.51393728222996515</v>
      </c>
      <c r="EK287" s="11">
        <v>35</v>
      </c>
      <c r="EL287" s="12">
        <f t="shared" si="4757"/>
        <v>0.11864406779661017</v>
      </c>
      <c r="EM287" s="13"/>
      <c r="EN287" s="11"/>
      <c r="EO287" s="11"/>
      <c r="EP287" s="14"/>
      <c r="EQ287" s="10">
        <v>1</v>
      </c>
      <c r="ER287" s="11"/>
      <c r="ES287" s="61">
        <f t="shared" si="4758"/>
        <v>562</v>
      </c>
      <c r="ET287" s="61">
        <f t="shared" si="4759"/>
        <v>39</v>
      </c>
      <c r="EU287" s="11">
        <v>221</v>
      </c>
      <c r="EV287" s="12">
        <f t="shared" si="4760"/>
        <v>0.41992882562277578</v>
      </c>
      <c r="EW287" s="11">
        <v>15</v>
      </c>
      <c r="EX287" s="12">
        <f t="shared" si="4761"/>
        <v>6.3559322033898302E-2</v>
      </c>
      <c r="EY287" s="13"/>
      <c r="EZ287" s="11"/>
      <c r="FA287" s="11"/>
      <c r="FB287" s="14"/>
      <c r="FC287" s="10"/>
      <c r="FD287" s="11"/>
      <c r="FE287" s="61">
        <f t="shared" si="4762"/>
        <v>551</v>
      </c>
      <c r="FF287" s="61">
        <f t="shared" si="4763"/>
        <v>38</v>
      </c>
      <c r="FG287" s="11">
        <v>215</v>
      </c>
      <c r="FH287" s="12">
        <f t="shared" si="4764"/>
        <v>0.42468239564428312</v>
      </c>
      <c r="FI287" s="11">
        <v>19</v>
      </c>
      <c r="FJ287" s="12">
        <f t="shared" si="4765"/>
        <v>8.11965811965812E-2</v>
      </c>
      <c r="FK287" s="13"/>
      <c r="FL287" s="11"/>
      <c r="FM287" s="11"/>
      <c r="FN287" s="14"/>
      <c r="FO287" s="10">
        <v>1</v>
      </c>
      <c r="FP287" s="11"/>
      <c r="FQ287" s="61">
        <f t="shared" si="4766"/>
        <v>556</v>
      </c>
      <c r="FR287" s="61">
        <f t="shared" si="4767"/>
        <v>41</v>
      </c>
      <c r="FS287" s="11">
        <v>261</v>
      </c>
      <c r="FT287" s="12">
        <f t="shared" si="4768"/>
        <v>0.53417266187050361</v>
      </c>
      <c r="FU287" s="11">
        <v>36</v>
      </c>
      <c r="FV287" s="12">
        <f t="shared" si="4769"/>
        <v>0.12121212121212122</v>
      </c>
      <c r="FW287" s="13"/>
      <c r="FX287" s="11"/>
      <c r="FY287" s="11"/>
      <c r="FZ287" s="14"/>
      <c r="GA287" s="10"/>
      <c r="GB287" s="11"/>
      <c r="GC287" s="61">
        <f t="shared" si="4770"/>
        <v>565</v>
      </c>
      <c r="GD287" s="61">
        <f t="shared" si="4771"/>
        <v>41</v>
      </c>
      <c r="GE287" s="11">
        <v>261</v>
      </c>
      <c r="GF287" s="12">
        <f t="shared" si="4772"/>
        <v>0.50442477876106195</v>
      </c>
      <c r="GG287" s="11">
        <v>24</v>
      </c>
      <c r="GH287" s="12">
        <f t="shared" si="4773"/>
        <v>8.4210526315789472E-2</v>
      </c>
      <c r="GI287" s="13"/>
      <c r="GJ287" s="11"/>
      <c r="GK287" s="11"/>
      <c r="GL287" s="14"/>
      <c r="GM287" s="10">
        <v>1</v>
      </c>
      <c r="GN287" s="11"/>
      <c r="GO287" s="61">
        <f t="shared" si="4774"/>
        <v>582</v>
      </c>
      <c r="GP287" s="61">
        <f t="shared" si="4775"/>
        <v>42</v>
      </c>
      <c r="GQ287" s="11">
        <v>218</v>
      </c>
      <c r="GR287" s="12">
        <f t="shared" si="4776"/>
        <v>0.4106529209621993</v>
      </c>
      <c r="GS287" s="11">
        <v>21</v>
      </c>
      <c r="GT287" s="12">
        <f t="shared" si="4777"/>
        <v>8.7866108786610872E-2</v>
      </c>
      <c r="GU287" s="13"/>
      <c r="GV287" s="11"/>
      <c r="GW287" s="11"/>
      <c r="GX287" s="14"/>
      <c r="GY287" s="10"/>
      <c r="GZ287" s="11"/>
      <c r="HA287" s="61">
        <f t="shared" si="4778"/>
        <v>75</v>
      </c>
      <c r="HB287" s="61">
        <f t="shared" si="4779"/>
        <v>5</v>
      </c>
      <c r="HC287" s="11">
        <v>18</v>
      </c>
      <c r="HD287" s="12">
        <f t="shared" si="4780"/>
        <v>0.42666666666666669</v>
      </c>
      <c r="HE287" s="11">
        <v>14</v>
      </c>
      <c r="HF287" s="12">
        <f t="shared" si="4781"/>
        <v>0.4375</v>
      </c>
      <c r="HG287" s="13"/>
      <c r="HH287" s="11"/>
      <c r="HI287" s="11"/>
      <c r="HJ287" s="14"/>
      <c r="HK287" s="10"/>
      <c r="HL287" s="11"/>
      <c r="HM287" s="61">
        <f t="shared" si="4782"/>
        <v>587</v>
      </c>
      <c r="HN287" s="61">
        <f t="shared" si="4783"/>
        <v>42</v>
      </c>
      <c r="HO287" s="11">
        <v>247</v>
      </c>
      <c r="HP287" s="12">
        <f t="shared" si="4784"/>
        <v>0.46678023850085176</v>
      </c>
      <c r="HQ287" s="11">
        <v>27</v>
      </c>
      <c r="HR287" s="12">
        <f t="shared" si="4785"/>
        <v>9.8540145985401464E-2</v>
      </c>
      <c r="HS287" s="13"/>
      <c r="HT287" s="11"/>
      <c r="HU287" s="11"/>
      <c r="HV287" s="14"/>
      <c r="HW287" s="10">
        <v>1</v>
      </c>
      <c r="HX287" s="11"/>
      <c r="HY287" s="61">
        <f t="shared" si="4786"/>
        <v>579</v>
      </c>
      <c r="HZ287" s="61">
        <f t="shared" si="4787"/>
        <v>42</v>
      </c>
      <c r="IA287" s="11">
        <v>244</v>
      </c>
      <c r="IB287" s="12">
        <f t="shared" si="4788"/>
        <v>0.45077720207253885</v>
      </c>
      <c r="IC287" s="11">
        <v>17</v>
      </c>
      <c r="ID287" s="12">
        <f t="shared" si="4789"/>
        <v>6.5134099616858232E-2</v>
      </c>
      <c r="IE287" s="13"/>
      <c r="IF287" s="11"/>
      <c r="IG287" s="11"/>
      <c r="IH287" s="14"/>
      <c r="II287" s="10">
        <v>1</v>
      </c>
      <c r="IJ287" s="11"/>
      <c r="IK287" s="61">
        <f t="shared" si="4704"/>
        <v>578</v>
      </c>
      <c r="IL287" s="61">
        <f t="shared" si="4705"/>
        <v>42</v>
      </c>
      <c r="IM287" s="11">
        <v>235</v>
      </c>
      <c r="IN287" s="12">
        <f t="shared" si="4637"/>
        <v>0.44117647058823528</v>
      </c>
      <c r="IO287" s="11">
        <v>20</v>
      </c>
      <c r="IP287" s="12">
        <f t="shared" si="4638"/>
        <v>7.8431372549019607E-2</v>
      </c>
      <c r="IQ287" s="13"/>
      <c r="IR287" s="11"/>
      <c r="IS287" s="11"/>
      <c r="IT287" s="14"/>
      <c r="IU287" s="10"/>
      <c r="IV287" s="11"/>
      <c r="IW287" s="61">
        <f t="shared" si="4706"/>
        <v>0</v>
      </c>
      <c r="IX287" s="61">
        <f t="shared" si="4707"/>
        <v>0</v>
      </c>
      <c r="IY287" s="11"/>
      <c r="IZ287" s="12" t="e">
        <f t="shared" si="4639"/>
        <v>#DIV/0!</v>
      </c>
      <c r="JA287" s="11"/>
      <c r="JB287" s="12" t="e">
        <f t="shared" si="4640"/>
        <v>#DIV/0!</v>
      </c>
      <c r="JC287" s="13"/>
      <c r="JD287" s="11"/>
      <c r="JE287" s="11"/>
      <c r="JF287" s="14"/>
      <c r="JG287" s="10">
        <f t="shared" si="4641"/>
        <v>9</v>
      </c>
      <c r="JH287" s="14">
        <f t="shared" si="4642"/>
        <v>0</v>
      </c>
      <c r="JI287" s="373">
        <f t="shared" si="4643"/>
        <v>10469</v>
      </c>
      <c r="JJ287" s="11">
        <f t="shared" si="3981"/>
        <v>732</v>
      </c>
      <c r="JK287" s="11">
        <f t="shared" si="4644"/>
        <v>4872</v>
      </c>
      <c r="JL287" s="79">
        <f t="shared" si="4645"/>
        <v>0.46537396121883656</v>
      </c>
      <c r="JM287" s="15">
        <f t="shared" si="4646"/>
        <v>478</v>
      </c>
      <c r="JN287" s="12">
        <f t="shared" si="4647"/>
        <v>9.8111658456486048E-2</v>
      </c>
      <c r="JO287" s="16">
        <v>67.8</v>
      </c>
      <c r="JP287" s="17">
        <v>4603</v>
      </c>
      <c r="JQ287" s="16">
        <f t="shared" si="4416"/>
        <v>94.47865353037767</v>
      </c>
      <c r="JR287" s="16">
        <v>286</v>
      </c>
      <c r="JS287" s="369">
        <f t="shared" si="4289"/>
        <v>0.59832635983263593</v>
      </c>
      <c r="JT287" s="18"/>
      <c r="JU287" s="21"/>
      <c r="JV287" s="404">
        <f t="shared" si="4649"/>
        <v>0.4770510613884108</v>
      </c>
      <c r="JW287" s="401">
        <f t="shared" si="4650"/>
        <v>0.45247038428199943</v>
      </c>
      <c r="JX287" s="406">
        <f t="shared" si="4651"/>
        <v>0.46649630891538896</v>
      </c>
      <c r="JY287" s="743"/>
      <c r="JZ287" s="690"/>
      <c r="KA287" s="746"/>
      <c r="KB287" s="719"/>
      <c r="KC287" s="716"/>
      <c r="KD287" s="716"/>
      <c r="KE287" s="716"/>
      <c r="KF287" s="716"/>
      <c r="KG287" s="760"/>
      <c r="KH287" s="758"/>
      <c r="KI287" s="67">
        <f t="shared" si="4658"/>
        <v>2</v>
      </c>
      <c r="KJ287" s="430">
        <f t="shared" ref="KJ287" si="4795">KI287/KB288</f>
        <v>5.7290174735032942E-4</v>
      </c>
      <c r="KK287" s="67">
        <f t="shared" si="4660"/>
        <v>3</v>
      </c>
      <c r="KL287" s="425">
        <f t="shared" ref="KL287" si="4796">KK287/KD288</f>
        <v>8.658008658008658E-4</v>
      </c>
      <c r="KM287" s="67">
        <f t="shared" si="4662"/>
        <v>4</v>
      </c>
      <c r="KN287" s="425">
        <f>KM287/KF288</f>
        <v>1.1331444759206798E-3</v>
      </c>
    </row>
    <row r="288" spans="1:300" ht="19.5" thickTop="1" x14ac:dyDescent="0.25">
      <c r="A288" s="734"/>
      <c r="B288" s="436">
        <f>+B287+1</f>
        <v>45817</v>
      </c>
      <c r="C288" s="10">
        <v>1</v>
      </c>
      <c r="D288" s="11"/>
      <c r="E288" s="61">
        <f t="shared" si="4664"/>
        <v>573</v>
      </c>
      <c r="F288" s="61">
        <f t="shared" si="4665"/>
        <v>39</v>
      </c>
      <c r="G288" s="11">
        <v>292</v>
      </c>
      <c r="H288" s="12">
        <f t="shared" si="4597"/>
        <v>0.54101221640488661</v>
      </c>
      <c r="I288" s="11">
        <v>18</v>
      </c>
      <c r="J288" s="12">
        <f t="shared" si="4598"/>
        <v>5.8064516129032261E-2</v>
      </c>
      <c r="K288" s="13"/>
      <c r="L288" s="13"/>
      <c r="M288" s="25"/>
      <c r="N288" s="37"/>
      <c r="O288" s="10"/>
      <c r="P288" s="11"/>
      <c r="Q288" s="61">
        <f t="shared" si="4666"/>
        <v>573</v>
      </c>
      <c r="R288" s="61">
        <f t="shared" si="4667"/>
        <v>39</v>
      </c>
      <c r="S288" s="11">
        <v>243</v>
      </c>
      <c r="T288" s="12">
        <f t="shared" si="4599"/>
        <v>0.46596858638743455</v>
      </c>
      <c r="U288" s="11">
        <v>24</v>
      </c>
      <c r="V288" s="12">
        <f t="shared" si="4600"/>
        <v>8.98876404494382E-2</v>
      </c>
      <c r="W288" s="13"/>
      <c r="X288" s="13"/>
      <c r="Y288" s="25"/>
      <c r="Z288" s="37"/>
      <c r="AA288" s="10"/>
      <c r="AB288" s="11"/>
      <c r="AC288" s="61">
        <f t="shared" si="4668"/>
        <v>569</v>
      </c>
      <c r="AD288" s="61">
        <f t="shared" si="4669"/>
        <v>38</v>
      </c>
      <c r="AE288" s="11">
        <v>258</v>
      </c>
      <c r="AF288" s="12">
        <f t="shared" si="4601"/>
        <v>0.4868189806678383</v>
      </c>
      <c r="AG288" s="11">
        <v>19</v>
      </c>
      <c r="AH288" s="12">
        <f t="shared" si="4602"/>
        <v>6.8592057761732855E-2</v>
      </c>
      <c r="AI288" s="13"/>
      <c r="AJ288" s="13"/>
      <c r="AK288" s="25"/>
      <c r="AL288" s="37"/>
      <c r="AM288" s="10">
        <v>1</v>
      </c>
      <c r="AN288" s="11"/>
      <c r="AO288" s="61">
        <f t="shared" si="4670"/>
        <v>50</v>
      </c>
      <c r="AP288" s="61">
        <f t="shared" si="4671"/>
        <v>4</v>
      </c>
      <c r="AQ288" s="11">
        <v>22</v>
      </c>
      <c r="AR288" s="12">
        <f t="shared" si="4603"/>
        <v>0.6</v>
      </c>
      <c r="AS288" s="11">
        <v>8</v>
      </c>
      <c r="AT288" s="12">
        <f t="shared" si="4604"/>
        <v>0.26666666666666666</v>
      </c>
      <c r="AU288" s="13"/>
      <c r="AV288" s="13"/>
      <c r="AW288" s="25"/>
      <c r="AX288" s="37"/>
      <c r="AY288" s="10">
        <v>1</v>
      </c>
      <c r="AZ288" s="11"/>
      <c r="BA288" s="61">
        <f t="shared" si="4672"/>
        <v>572</v>
      </c>
      <c r="BB288" s="61">
        <f t="shared" si="4673"/>
        <v>39</v>
      </c>
      <c r="BC288" s="11">
        <v>264</v>
      </c>
      <c r="BD288" s="12">
        <f t="shared" si="4605"/>
        <v>0.50524475524475521</v>
      </c>
      <c r="BE288" s="11">
        <v>25</v>
      </c>
      <c r="BF288" s="12">
        <f t="shared" si="4606"/>
        <v>8.6505190311418678E-2</v>
      </c>
      <c r="BG288" s="13"/>
      <c r="BH288" s="13"/>
      <c r="BI288" s="25"/>
      <c r="BJ288" s="37"/>
      <c r="BK288" s="10"/>
      <c r="BL288" s="11"/>
      <c r="BM288" s="61">
        <f t="shared" si="4674"/>
        <v>574</v>
      </c>
      <c r="BN288" s="61">
        <f t="shared" si="4675"/>
        <v>39</v>
      </c>
      <c r="BO288" s="11">
        <v>226</v>
      </c>
      <c r="BP288" s="12">
        <f t="shared" si="4607"/>
        <v>0.42857142857142855</v>
      </c>
      <c r="BQ288" s="11">
        <v>20</v>
      </c>
      <c r="BR288" s="12">
        <f t="shared" si="4608"/>
        <v>8.1300813008130079E-2</v>
      </c>
      <c r="BS288" s="13"/>
      <c r="BT288" s="13"/>
      <c r="BU288" s="25"/>
      <c r="BV288" s="37"/>
      <c r="BW288" s="10">
        <v>1</v>
      </c>
      <c r="BX288" s="11"/>
      <c r="BY288" s="61">
        <f t="shared" si="4676"/>
        <v>571</v>
      </c>
      <c r="BZ288" s="61">
        <f t="shared" si="4677"/>
        <v>39</v>
      </c>
      <c r="CA288" s="11">
        <v>230</v>
      </c>
      <c r="CB288" s="12">
        <f t="shared" si="4609"/>
        <v>0.46409807355516636</v>
      </c>
      <c r="CC288" s="11">
        <v>35</v>
      </c>
      <c r="CD288" s="12">
        <f t="shared" si="4610"/>
        <v>0.13207547169811321</v>
      </c>
      <c r="CE288" s="13"/>
      <c r="CF288" s="13"/>
      <c r="CG288" s="25"/>
      <c r="CH288" s="37"/>
      <c r="CI288" s="10">
        <v>1</v>
      </c>
      <c r="CJ288" s="11"/>
      <c r="CK288" s="61">
        <f t="shared" si="4678"/>
        <v>543</v>
      </c>
      <c r="CL288" s="61">
        <f t="shared" si="4679"/>
        <v>38</v>
      </c>
      <c r="CM288" s="11">
        <v>243</v>
      </c>
      <c r="CN288" s="12">
        <f t="shared" si="4611"/>
        <v>0.47697974217311234</v>
      </c>
      <c r="CO288" s="11">
        <v>16</v>
      </c>
      <c r="CP288" s="12">
        <f t="shared" si="4612"/>
        <v>6.1776061776061778E-2</v>
      </c>
      <c r="CQ288" s="13"/>
      <c r="CR288" s="13"/>
      <c r="CS288" s="25"/>
      <c r="CT288" s="37"/>
      <c r="CU288" s="10">
        <v>2</v>
      </c>
      <c r="CV288" s="11"/>
      <c r="CW288" s="61">
        <f t="shared" si="4680"/>
        <v>551</v>
      </c>
      <c r="CX288" s="61">
        <f t="shared" si="4681"/>
        <v>38</v>
      </c>
      <c r="CY288" s="11">
        <v>216</v>
      </c>
      <c r="CZ288" s="12">
        <f t="shared" si="4613"/>
        <v>0.44101633393829404</v>
      </c>
      <c r="DA288" s="11">
        <v>27</v>
      </c>
      <c r="DB288" s="12">
        <f t="shared" si="4614"/>
        <v>0.1111111111111111</v>
      </c>
      <c r="DC288" s="13"/>
      <c r="DD288" s="13"/>
      <c r="DE288" s="25"/>
      <c r="DF288" s="37"/>
      <c r="DG288" s="10"/>
      <c r="DH288" s="11"/>
      <c r="DI288" s="61">
        <f t="shared" si="4682"/>
        <v>565</v>
      </c>
      <c r="DJ288" s="61">
        <f t="shared" si="4683"/>
        <v>39</v>
      </c>
      <c r="DK288" s="11">
        <v>237</v>
      </c>
      <c r="DL288" s="12">
        <f t="shared" si="4615"/>
        <v>0.47610619469026549</v>
      </c>
      <c r="DM288" s="11">
        <v>32</v>
      </c>
      <c r="DN288" s="12">
        <f t="shared" si="4616"/>
        <v>0.11895910780669144</v>
      </c>
      <c r="DO288" s="13"/>
      <c r="DP288" s="13"/>
      <c r="DQ288" s="25"/>
      <c r="DR288" s="37"/>
      <c r="DS288" s="10">
        <v>1</v>
      </c>
      <c r="DT288" s="11"/>
      <c r="DU288" s="61">
        <f t="shared" si="4684"/>
        <v>111</v>
      </c>
      <c r="DV288" s="61">
        <f t="shared" si="4685"/>
        <v>8</v>
      </c>
      <c r="DW288" s="11">
        <v>37</v>
      </c>
      <c r="DX288" s="12">
        <f t="shared" si="4617"/>
        <v>0.4144144144144144</v>
      </c>
      <c r="DY288" s="11">
        <v>9</v>
      </c>
      <c r="DZ288" s="12">
        <f t="shared" si="4618"/>
        <v>0.19565217391304349</v>
      </c>
      <c r="EA288" s="13"/>
      <c r="EB288" s="13"/>
      <c r="EC288" s="25"/>
      <c r="ED288" s="37"/>
      <c r="EE288" s="10"/>
      <c r="EF288" s="11"/>
      <c r="EG288" s="61">
        <f t="shared" si="4686"/>
        <v>574</v>
      </c>
      <c r="EH288" s="61">
        <f t="shared" si="4687"/>
        <v>40</v>
      </c>
      <c r="EI288" s="11">
        <v>235</v>
      </c>
      <c r="EJ288" s="12">
        <f t="shared" si="4619"/>
        <v>0.45993031358885017</v>
      </c>
      <c r="EK288" s="11">
        <v>29</v>
      </c>
      <c r="EL288" s="12">
        <f t="shared" si="4620"/>
        <v>0.10984848484848485</v>
      </c>
      <c r="EM288" s="13"/>
      <c r="EN288" s="13"/>
      <c r="EO288" s="25"/>
      <c r="EP288" s="37"/>
      <c r="EQ288" s="10">
        <v>1</v>
      </c>
      <c r="ER288" s="11"/>
      <c r="ES288" s="61">
        <f t="shared" si="4688"/>
        <v>561</v>
      </c>
      <c r="ET288" s="61">
        <f t="shared" si="4689"/>
        <v>39</v>
      </c>
      <c r="EU288" s="11">
        <v>253</v>
      </c>
      <c r="EV288" s="12">
        <f t="shared" si="4621"/>
        <v>0.48306595365418897</v>
      </c>
      <c r="EW288" s="11">
        <v>18</v>
      </c>
      <c r="EX288" s="12">
        <f t="shared" si="4622"/>
        <v>6.6420664206642069E-2</v>
      </c>
      <c r="EY288" s="13"/>
      <c r="EZ288" s="13"/>
      <c r="FA288" s="25"/>
      <c r="FB288" s="37"/>
      <c r="FC288" s="10"/>
      <c r="FD288" s="11"/>
      <c r="FE288" s="61">
        <f t="shared" si="4690"/>
        <v>551</v>
      </c>
      <c r="FF288" s="61">
        <f t="shared" si="4691"/>
        <v>38</v>
      </c>
      <c r="FG288" s="11">
        <v>224</v>
      </c>
      <c r="FH288" s="12">
        <f t="shared" si="4623"/>
        <v>0.44464609800362975</v>
      </c>
      <c r="FI288" s="11">
        <v>21</v>
      </c>
      <c r="FJ288" s="12">
        <f t="shared" si="4624"/>
        <v>8.5714285714285715E-2</v>
      </c>
      <c r="FK288" s="13"/>
      <c r="FL288" s="13"/>
      <c r="FM288" s="25"/>
      <c r="FN288" s="37"/>
      <c r="FO288" s="10"/>
      <c r="FP288" s="11"/>
      <c r="FQ288" s="61">
        <f t="shared" si="4692"/>
        <v>556</v>
      </c>
      <c r="FR288" s="61">
        <f t="shared" ref="FR288:FR290" si="4797">FR287-FP288</f>
        <v>41</v>
      </c>
      <c r="FS288" s="11">
        <v>230</v>
      </c>
      <c r="FT288" s="12">
        <f t="shared" si="4625"/>
        <v>0.46223021582733814</v>
      </c>
      <c r="FU288" s="11">
        <v>27</v>
      </c>
      <c r="FV288" s="12">
        <f t="shared" si="4626"/>
        <v>0.10505836575875487</v>
      </c>
      <c r="FW288" s="13"/>
      <c r="FX288" s="13"/>
      <c r="FY288" s="25"/>
      <c r="FZ288" s="37"/>
      <c r="GA288" s="10">
        <v>2</v>
      </c>
      <c r="GB288" s="11"/>
      <c r="GC288" s="61">
        <f t="shared" si="4694"/>
        <v>563</v>
      </c>
      <c r="GD288" s="61">
        <f t="shared" si="4695"/>
        <v>41</v>
      </c>
      <c r="GE288" s="11">
        <v>232</v>
      </c>
      <c r="GF288" s="12">
        <f t="shared" si="4627"/>
        <v>0.45115452930728239</v>
      </c>
      <c r="GG288" s="11">
        <v>22</v>
      </c>
      <c r="GH288" s="12">
        <f t="shared" si="4628"/>
        <v>8.6614173228346455E-2</v>
      </c>
      <c r="GI288" s="13"/>
      <c r="GJ288" s="13"/>
      <c r="GK288" s="25"/>
      <c r="GL288" s="37"/>
      <c r="GM288" s="10"/>
      <c r="GN288" s="11"/>
      <c r="GO288" s="61">
        <f t="shared" si="4696"/>
        <v>582</v>
      </c>
      <c r="GP288" s="61">
        <f t="shared" si="4697"/>
        <v>42</v>
      </c>
      <c r="GQ288" s="11">
        <v>262</v>
      </c>
      <c r="GR288" s="12">
        <f t="shared" si="4629"/>
        <v>0.48797250859106528</v>
      </c>
      <c r="GS288" s="11">
        <v>22</v>
      </c>
      <c r="GT288" s="12">
        <f t="shared" si="4630"/>
        <v>7.746478873239436E-2</v>
      </c>
      <c r="GU288" s="13"/>
      <c r="GV288" s="13"/>
      <c r="GW288" s="25"/>
      <c r="GX288" s="37"/>
      <c r="GY288" s="10"/>
      <c r="GZ288" s="11"/>
      <c r="HA288" s="61">
        <f t="shared" si="4698"/>
        <v>75</v>
      </c>
      <c r="HB288" s="61">
        <f t="shared" si="4699"/>
        <v>5</v>
      </c>
      <c r="HC288" s="11">
        <v>22</v>
      </c>
      <c r="HD288" s="12">
        <f t="shared" si="4631"/>
        <v>0.46666666666666667</v>
      </c>
      <c r="HE288" s="11">
        <v>13</v>
      </c>
      <c r="HF288" s="12">
        <f t="shared" si="4632"/>
        <v>0.37142857142857144</v>
      </c>
      <c r="HG288" s="13"/>
      <c r="HH288" s="13"/>
      <c r="HI288" s="25"/>
      <c r="HJ288" s="37"/>
      <c r="HK288" s="10"/>
      <c r="HL288" s="11"/>
      <c r="HM288" s="61">
        <f t="shared" si="4700"/>
        <v>587</v>
      </c>
      <c r="HN288" s="61">
        <f t="shared" si="4701"/>
        <v>42</v>
      </c>
      <c r="HO288" s="11">
        <v>241</v>
      </c>
      <c r="HP288" s="12">
        <f t="shared" si="4633"/>
        <v>0.44804088586030666</v>
      </c>
      <c r="HQ288" s="11">
        <v>22</v>
      </c>
      <c r="HR288" s="12">
        <f t="shared" si="4634"/>
        <v>8.3650190114068435E-2</v>
      </c>
      <c r="HS288" s="13"/>
      <c r="HT288" s="13"/>
      <c r="HU288" s="25"/>
      <c r="HV288" s="37"/>
      <c r="HW288" s="10">
        <v>2</v>
      </c>
      <c r="HX288" s="11"/>
      <c r="HY288" s="61">
        <f t="shared" si="4702"/>
        <v>577</v>
      </c>
      <c r="HZ288" s="61">
        <f t="shared" ref="HZ288:HZ290" si="4798">HZ287-HX288</f>
        <v>42</v>
      </c>
      <c r="IA288" s="11">
        <v>244</v>
      </c>
      <c r="IB288" s="12">
        <f t="shared" si="4635"/>
        <v>0.46793760831889081</v>
      </c>
      <c r="IC288" s="11">
        <v>26</v>
      </c>
      <c r="ID288" s="12">
        <f t="shared" si="4636"/>
        <v>9.6296296296296297E-2</v>
      </c>
      <c r="IE288" s="13"/>
      <c r="IF288" s="13"/>
      <c r="IG288" s="25"/>
      <c r="IH288" s="37"/>
      <c r="II288" s="10"/>
      <c r="IJ288" s="11"/>
      <c r="IK288" s="61">
        <f t="shared" si="4704"/>
        <v>578</v>
      </c>
      <c r="IL288" s="61">
        <f t="shared" si="4705"/>
        <v>42</v>
      </c>
      <c r="IM288" s="11">
        <v>233</v>
      </c>
      <c r="IN288" s="12">
        <f t="shared" si="4637"/>
        <v>0.43425605536332179</v>
      </c>
      <c r="IO288" s="11">
        <v>18</v>
      </c>
      <c r="IP288" s="12">
        <f t="shared" si="4638"/>
        <v>7.1713147410358571E-2</v>
      </c>
      <c r="IQ288" s="13"/>
      <c r="IR288" s="13"/>
      <c r="IS288" s="25"/>
      <c r="IT288" s="37"/>
      <c r="IU288" s="10"/>
      <c r="IV288" s="11"/>
      <c r="IW288" s="61">
        <f t="shared" si="4706"/>
        <v>0</v>
      </c>
      <c r="IX288" s="61">
        <f t="shared" si="4707"/>
        <v>0</v>
      </c>
      <c r="IY288" s="11"/>
      <c r="IZ288" s="12" t="e">
        <f t="shared" si="4639"/>
        <v>#DIV/0!</v>
      </c>
      <c r="JA288" s="11"/>
      <c r="JB288" s="12" t="e">
        <f t="shared" si="4640"/>
        <v>#DIV/0!</v>
      </c>
      <c r="JC288" s="13"/>
      <c r="JD288" s="13"/>
      <c r="JE288" s="25"/>
      <c r="JF288" s="37"/>
      <c r="JG288" s="10">
        <f t="shared" si="4641"/>
        <v>13</v>
      </c>
      <c r="JH288" s="14">
        <f t="shared" si="4642"/>
        <v>0</v>
      </c>
      <c r="JI288" s="373">
        <f t="shared" si="4643"/>
        <v>10456</v>
      </c>
      <c r="JJ288" s="11">
        <f t="shared" si="3981"/>
        <v>732</v>
      </c>
      <c r="JK288" s="11">
        <f t="shared" si="4644"/>
        <v>4895</v>
      </c>
      <c r="JL288" s="79">
        <f t="shared" si="4645"/>
        <v>0.4681522570772762</v>
      </c>
      <c r="JM288" s="15">
        <f t="shared" si="4646"/>
        <v>451</v>
      </c>
      <c r="JN288" s="12">
        <f t="shared" si="4647"/>
        <v>9.2134831460674152E-2</v>
      </c>
      <c r="JO288" s="16">
        <v>67</v>
      </c>
      <c r="JP288" s="17">
        <v>4637</v>
      </c>
      <c r="JQ288" s="16">
        <f t="shared" si="4416"/>
        <v>94.72931562819204</v>
      </c>
      <c r="JR288" s="16">
        <v>274</v>
      </c>
      <c r="JS288" s="369">
        <f t="shared" si="4289"/>
        <v>0.60753880266075388</v>
      </c>
      <c r="JT288" s="23"/>
      <c r="JU288" s="399"/>
      <c r="JV288" s="404">
        <f t="shared" si="4649"/>
        <v>0.48363009764503156</v>
      </c>
      <c r="JW288" s="401">
        <f t="shared" si="4650"/>
        <v>0.46209490740740738</v>
      </c>
      <c r="JX288" s="406">
        <f t="shared" si="4651"/>
        <v>0.45878339965889708</v>
      </c>
      <c r="JY288" s="743"/>
      <c r="JZ288" s="690"/>
      <c r="KA288" s="746"/>
      <c r="KB288" s="718">
        <f t="shared" ref="KB288" si="4799">SUM(E281,Q281,AC281,AO281,BA281,BM281,BY281)</f>
        <v>3491</v>
      </c>
      <c r="KC288" s="714"/>
      <c r="KD288" s="714">
        <f t="shared" ref="KD288" si="4800">SUM(CK281,CW281,DI281,DU281,EG281,ES281,FE281)</f>
        <v>3465</v>
      </c>
      <c r="KE288" s="714"/>
      <c r="KF288" s="714">
        <f t="shared" ref="KF288" si="4801">SUM(FQ281,GC281,GO281,HA281,HM281,HY281,IK281)</f>
        <v>3530</v>
      </c>
      <c r="KG288" s="759"/>
      <c r="KH288" s="761" t="s">
        <v>65</v>
      </c>
      <c r="KI288" s="67">
        <f t="shared" si="4658"/>
        <v>4</v>
      </c>
      <c r="KJ288" s="430">
        <f t="shared" ref="KJ288" si="4802">KI288/KB288</f>
        <v>1.1458034947006588E-3</v>
      </c>
      <c r="KK288" s="67">
        <f t="shared" si="4660"/>
        <v>5</v>
      </c>
      <c r="KL288" s="425">
        <f t="shared" ref="KL288" si="4803">KK288/KD288</f>
        <v>1.443001443001443E-3</v>
      </c>
      <c r="KM288" s="67">
        <f t="shared" si="4662"/>
        <v>4</v>
      </c>
      <c r="KN288" s="425">
        <f>KM288/KF288</f>
        <v>1.1331444759206798E-3</v>
      </c>
    </row>
    <row r="289" spans="1:300" ht="19.5" thickBot="1" x14ac:dyDescent="0.3">
      <c r="A289" s="734"/>
      <c r="B289" s="436">
        <f t="shared" si="4663"/>
        <v>45818</v>
      </c>
      <c r="C289" s="10"/>
      <c r="D289" s="11"/>
      <c r="E289" s="61">
        <f t="shared" si="4664"/>
        <v>573</v>
      </c>
      <c r="F289" s="61">
        <f t="shared" si="4665"/>
        <v>39</v>
      </c>
      <c r="G289" s="11">
        <v>256</v>
      </c>
      <c r="H289" s="12">
        <f t="shared" si="4597"/>
        <v>0.47993019197207681</v>
      </c>
      <c r="I289" s="11">
        <v>19</v>
      </c>
      <c r="J289" s="12">
        <f t="shared" si="4598"/>
        <v>6.9090909090909092E-2</v>
      </c>
      <c r="K289" s="13"/>
      <c r="L289" s="11"/>
      <c r="M289" s="25"/>
      <c r="N289" s="37"/>
      <c r="O289" s="10">
        <v>2</v>
      </c>
      <c r="P289" s="11"/>
      <c r="Q289" s="61">
        <f t="shared" si="4666"/>
        <v>571</v>
      </c>
      <c r="R289" s="61">
        <f t="shared" si="4667"/>
        <v>39</v>
      </c>
      <c r="S289" s="11">
        <v>254</v>
      </c>
      <c r="T289" s="12">
        <f t="shared" si="4599"/>
        <v>0.48161120840630472</v>
      </c>
      <c r="U289" s="11">
        <v>21</v>
      </c>
      <c r="V289" s="12">
        <f t="shared" si="4600"/>
        <v>7.636363636363637E-2</v>
      </c>
      <c r="W289" s="13"/>
      <c r="X289" s="11"/>
      <c r="Y289" s="25"/>
      <c r="Z289" s="37"/>
      <c r="AA289" s="10"/>
      <c r="AB289" s="11"/>
      <c r="AC289" s="61">
        <f t="shared" si="4668"/>
        <v>569</v>
      </c>
      <c r="AD289" s="61">
        <f t="shared" si="4669"/>
        <v>38</v>
      </c>
      <c r="AE289" s="11">
        <v>251</v>
      </c>
      <c r="AF289" s="12">
        <f t="shared" si="4601"/>
        <v>0.48154657293497366</v>
      </c>
      <c r="AG289" s="11">
        <v>23</v>
      </c>
      <c r="AH289" s="12">
        <f t="shared" si="4602"/>
        <v>8.3941605839416053E-2</v>
      </c>
      <c r="AI289" s="13"/>
      <c r="AJ289" s="11"/>
      <c r="AK289" s="25"/>
      <c r="AL289" s="37"/>
      <c r="AM289" s="10">
        <v>1</v>
      </c>
      <c r="AN289" s="11"/>
      <c r="AO289" s="61">
        <f t="shared" si="4670"/>
        <v>49</v>
      </c>
      <c r="AP289" s="61">
        <f t="shared" si="4671"/>
        <v>4</v>
      </c>
      <c r="AQ289" s="11">
        <v>22</v>
      </c>
      <c r="AR289" s="12">
        <f t="shared" si="4603"/>
        <v>0.53061224489795922</v>
      </c>
      <c r="AS289" s="11">
        <v>4</v>
      </c>
      <c r="AT289" s="12">
        <f t="shared" si="4604"/>
        <v>0.15384615384615385</v>
      </c>
      <c r="AU289" s="13"/>
      <c r="AV289" s="11"/>
      <c r="AW289" s="25"/>
      <c r="AX289" s="37"/>
      <c r="AY289" s="10">
        <v>1</v>
      </c>
      <c r="AZ289" s="11"/>
      <c r="BA289" s="61">
        <f t="shared" si="4672"/>
        <v>571</v>
      </c>
      <c r="BB289" s="61">
        <f t="shared" si="4673"/>
        <v>39</v>
      </c>
      <c r="BC289" s="11">
        <v>246</v>
      </c>
      <c r="BD289" s="12">
        <f t="shared" si="4605"/>
        <v>0.45884413309982486</v>
      </c>
      <c r="BE289" s="11">
        <v>16</v>
      </c>
      <c r="BF289" s="12">
        <f t="shared" si="4606"/>
        <v>6.1068702290076333E-2</v>
      </c>
      <c r="BG289" s="13"/>
      <c r="BH289" s="11"/>
      <c r="BI289" s="25"/>
      <c r="BJ289" s="37"/>
      <c r="BK289" s="10">
        <v>1</v>
      </c>
      <c r="BL289" s="11"/>
      <c r="BM289" s="61">
        <f t="shared" si="4674"/>
        <v>573</v>
      </c>
      <c r="BN289" s="61">
        <f t="shared" si="4675"/>
        <v>39</v>
      </c>
      <c r="BO289" s="11">
        <v>244</v>
      </c>
      <c r="BP289" s="12">
        <f t="shared" si="4607"/>
        <v>0.46422338568935428</v>
      </c>
      <c r="BQ289" s="11">
        <v>22</v>
      </c>
      <c r="BR289" s="12">
        <f t="shared" si="4608"/>
        <v>8.2706766917293228E-2</v>
      </c>
      <c r="BS289" s="13"/>
      <c r="BT289" s="11"/>
      <c r="BU289" s="25"/>
      <c r="BV289" s="37"/>
      <c r="BW289" s="10"/>
      <c r="BX289" s="11"/>
      <c r="BY289" s="61">
        <f t="shared" si="4676"/>
        <v>571</v>
      </c>
      <c r="BZ289" s="61">
        <f t="shared" si="4677"/>
        <v>39</v>
      </c>
      <c r="CA289" s="11">
        <v>225</v>
      </c>
      <c r="CB289" s="12">
        <f t="shared" si="4609"/>
        <v>0.43432574430823118</v>
      </c>
      <c r="CC289" s="11">
        <v>23</v>
      </c>
      <c r="CD289" s="12">
        <f t="shared" si="4610"/>
        <v>9.2741935483870969E-2</v>
      </c>
      <c r="CE289" s="13"/>
      <c r="CF289" s="11"/>
      <c r="CG289" s="25"/>
      <c r="CH289" s="37"/>
      <c r="CI289" s="10"/>
      <c r="CJ289" s="11"/>
      <c r="CK289" s="61">
        <f t="shared" si="4678"/>
        <v>543</v>
      </c>
      <c r="CL289" s="61">
        <f t="shared" si="4679"/>
        <v>38</v>
      </c>
      <c r="CM289" s="11">
        <v>239</v>
      </c>
      <c r="CN289" s="12">
        <f t="shared" si="4611"/>
        <v>0.48802946593001839</v>
      </c>
      <c r="CO289" s="11">
        <v>26</v>
      </c>
      <c r="CP289" s="12">
        <f t="shared" si="4612"/>
        <v>9.8113207547169817E-2</v>
      </c>
      <c r="CQ289" s="13"/>
      <c r="CR289" s="11"/>
      <c r="CS289" s="25"/>
      <c r="CT289" s="37"/>
      <c r="CU289" s="10"/>
      <c r="CV289" s="11"/>
      <c r="CW289" s="61">
        <f t="shared" si="4680"/>
        <v>551</v>
      </c>
      <c r="CX289" s="61">
        <f t="shared" si="4681"/>
        <v>38</v>
      </c>
      <c r="CY289" s="11">
        <v>220</v>
      </c>
      <c r="CZ289" s="12">
        <f t="shared" si="4613"/>
        <v>0.44646098003629764</v>
      </c>
      <c r="DA289" s="11">
        <v>26</v>
      </c>
      <c r="DB289" s="12">
        <f t="shared" si="4614"/>
        <v>0.10569105691056911</v>
      </c>
      <c r="DC289" s="13"/>
      <c r="DD289" s="11"/>
      <c r="DE289" s="25"/>
      <c r="DF289" s="37"/>
      <c r="DG289" s="10"/>
      <c r="DH289" s="11"/>
      <c r="DI289" s="61">
        <f t="shared" si="4682"/>
        <v>565</v>
      </c>
      <c r="DJ289" s="61">
        <f t="shared" si="4683"/>
        <v>39</v>
      </c>
      <c r="DK289" s="11">
        <v>221</v>
      </c>
      <c r="DL289" s="12">
        <f t="shared" si="4615"/>
        <v>0.45486725663716815</v>
      </c>
      <c r="DM289" s="11">
        <v>36</v>
      </c>
      <c r="DN289" s="12">
        <f t="shared" si="4616"/>
        <v>0.14007782101167315</v>
      </c>
      <c r="DO289" s="13"/>
      <c r="DP289" s="11"/>
      <c r="DQ289" s="25"/>
      <c r="DR289" s="37"/>
      <c r="DS289" s="10"/>
      <c r="DT289" s="11"/>
      <c r="DU289" s="61">
        <f t="shared" si="4684"/>
        <v>111</v>
      </c>
      <c r="DV289" s="61">
        <f t="shared" si="4685"/>
        <v>8</v>
      </c>
      <c r="DW289" s="11">
        <v>38</v>
      </c>
      <c r="DX289" s="12">
        <f t="shared" si="4617"/>
        <v>0.4144144144144144</v>
      </c>
      <c r="DY289" s="11">
        <v>8</v>
      </c>
      <c r="DZ289" s="12">
        <f t="shared" si="4618"/>
        <v>0.17391304347826086</v>
      </c>
      <c r="EA289" s="13"/>
      <c r="EB289" s="11"/>
      <c r="EC289" s="25"/>
      <c r="ED289" s="37"/>
      <c r="EE289" s="10"/>
      <c r="EF289" s="11"/>
      <c r="EG289" s="61">
        <f t="shared" si="4686"/>
        <v>574</v>
      </c>
      <c r="EH289" s="61">
        <f t="shared" si="4687"/>
        <v>40</v>
      </c>
      <c r="EI289" s="11">
        <v>250</v>
      </c>
      <c r="EJ289" s="12">
        <f t="shared" si="4619"/>
        <v>0.49825783972125437</v>
      </c>
      <c r="EK289" s="11">
        <v>36</v>
      </c>
      <c r="EL289" s="12">
        <f t="shared" si="4620"/>
        <v>0.12587412587412589</v>
      </c>
      <c r="EM289" s="13"/>
      <c r="EN289" s="11"/>
      <c r="EO289" s="25"/>
      <c r="EP289" s="37"/>
      <c r="EQ289" s="10"/>
      <c r="ER289" s="11"/>
      <c r="ES289" s="61">
        <f t="shared" si="4688"/>
        <v>561</v>
      </c>
      <c r="ET289" s="61">
        <f t="shared" si="4689"/>
        <v>39</v>
      </c>
      <c r="EU289" s="11">
        <v>247</v>
      </c>
      <c r="EV289" s="12">
        <f t="shared" si="4621"/>
        <v>0.47593582887700536</v>
      </c>
      <c r="EW289" s="11">
        <v>20</v>
      </c>
      <c r="EX289" s="12">
        <f t="shared" si="4622"/>
        <v>7.4906367041198504E-2</v>
      </c>
      <c r="EY289" s="13"/>
      <c r="EZ289" s="11"/>
      <c r="FA289" s="25"/>
      <c r="FB289" s="37"/>
      <c r="FC289" s="10"/>
      <c r="FD289" s="11"/>
      <c r="FE289" s="61">
        <f t="shared" si="4690"/>
        <v>551</v>
      </c>
      <c r="FF289" s="61">
        <f t="shared" si="4691"/>
        <v>38</v>
      </c>
      <c r="FG289" s="11">
        <v>234</v>
      </c>
      <c r="FH289" s="12">
        <f t="shared" si="4623"/>
        <v>0.47186932849364793</v>
      </c>
      <c r="FI289" s="11">
        <v>26</v>
      </c>
      <c r="FJ289" s="12">
        <f t="shared" si="4624"/>
        <v>0.1</v>
      </c>
      <c r="FK289" s="13"/>
      <c r="FL289" s="11"/>
      <c r="FM289" s="25"/>
      <c r="FN289" s="37"/>
      <c r="FO289" s="10">
        <v>1</v>
      </c>
      <c r="FP289" s="11"/>
      <c r="FQ289" s="61">
        <f t="shared" si="4692"/>
        <v>555</v>
      </c>
      <c r="FR289" s="61">
        <f t="shared" si="4797"/>
        <v>41</v>
      </c>
      <c r="FS289" s="11">
        <v>222</v>
      </c>
      <c r="FT289" s="12">
        <f t="shared" si="4625"/>
        <v>0.47387387387387386</v>
      </c>
      <c r="FU289" s="11">
        <v>41</v>
      </c>
      <c r="FV289" s="12">
        <f t="shared" si="4626"/>
        <v>0.155893536121673</v>
      </c>
      <c r="FW289" s="13"/>
      <c r="FX289" s="11"/>
      <c r="FY289" s="25"/>
      <c r="FZ289" s="37"/>
      <c r="GA289" s="10"/>
      <c r="GB289" s="11"/>
      <c r="GC289" s="61">
        <f t="shared" si="4694"/>
        <v>563</v>
      </c>
      <c r="GD289" s="61">
        <f t="shared" si="4695"/>
        <v>41</v>
      </c>
      <c r="GE289" s="11">
        <v>250</v>
      </c>
      <c r="GF289" s="12">
        <f t="shared" si="4627"/>
        <v>0.48845470692717585</v>
      </c>
      <c r="GG289" s="11">
        <v>25</v>
      </c>
      <c r="GH289" s="12">
        <f t="shared" si="4628"/>
        <v>9.0909090909090912E-2</v>
      </c>
      <c r="GI289" s="13"/>
      <c r="GJ289" s="11"/>
      <c r="GK289" s="25"/>
      <c r="GL289" s="37"/>
      <c r="GM289" s="10">
        <v>1</v>
      </c>
      <c r="GN289" s="11"/>
      <c r="GO289" s="61">
        <f t="shared" si="4696"/>
        <v>581</v>
      </c>
      <c r="GP289" s="61">
        <f t="shared" si="4697"/>
        <v>42</v>
      </c>
      <c r="GQ289" s="11">
        <v>253</v>
      </c>
      <c r="GR289" s="12">
        <f t="shared" si="4629"/>
        <v>0.46815834767641995</v>
      </c>
      <c r="GS289" s="11">
        <v>19</v>
      </c>
      <c r="GT289" s="12">
        <f t="shared" si="4630"/>
        <v>6.985294117647059E-2</v>
      </c>
      <c r="GU289" s="13"/>
      <c r="GV289" s="11"/>
      <c r="GW289" s="25"/>
      <c r="GX289" s="37"/>
      <c r="GY289" s="10"/>
      <c r="GZ289" s="11"/>
      <c r="HA289" s="61">
        <f t="shared" si="4698"/>
        <v>75</v>
      </c>
      <c r="HB289" s="61">
        <f t="shared" si="4699"/>
        <v>5</v>
      </c>
      <c r="HC289" s="11">
        <v>16</v>
      </c>
      <c r="HD289" s="12">
        <f t="shared" si="4631"/>
        <v>0.38666666666666666</v>
      </c>
      <c r="HE289" s="11">
        <v>13</v>
      </c>
      <c r="HF289" s="12">
        <f t="shared" si="4632"/>
        <v>0.44827586206896552</v>
      </c>
      <c r="HG289" s="13"/>
      <c r="HH289" s="11"/>
      <c r="HI289" s="25"/>
      <c r="HJ289" s="37"/>
      <c r="HK289" s="10"/>
      <c r="HL289" s="11"/>
      <c r="HM289" s="61">
        <f t="shared" si="4700"/>
        <v>587</v>
      </c>
      <c r="HN289" s="61">
        <f t="shared" si="4701"/>
        <v>42</v>
      </c>
      <c r="HO289" s="11">
        <v>268</v>
      </c>
      <c r="HP289" s="12">
        <f t="shared" si="4633"/>
        <v>0.49403747870528109</v>
      </c>
      <c r="HQ289" s="11">
        <v>22</v>
      </c>
      <c r="HR289" s="12">
        <f t="shared" si="4634"/>
        <v>7.586206896551724E-2</v>
      </c>
      <c r="HS289" s="13"/>
      <c r="HT289" s="11"/>
      <c r="HU289" s="25"/>
      <c r="HV289" s="37"/>
      <c r="HW289" s="10"/>
      <c r="HX289" s="11"/>
      <c r="HY289" s="61">
        <f t="shared" si="4702"/>
        <v>577</v>
      </c>
      <c r="HZ289" s="61">
        <f t="shared" si="4798"/>
        <v>42</v>
      </c>
      <c r="IA289" s="11">
        <v>252</v>
      </c>
      <c r="IB289" s="12">
        <f t="shared" si="4635"/>
        <v>0.47660311958405543</v>
      </c>
      <c r="IC289" s="11">
        <v>23</v>
      </c>
      <c r="ID289" s="12">
        <f t="shared" si="4636"/>
        <v>8.3636363636363634E-2</v>
      </c>
      <c r="IE289" s="13"/>
      <c r="IF289" s="11"/>
      <c r="IG289" s="25"/>
      <c r="IH289" s="37"/>
      <c r="II289" s="10">
        <v>1</v>
      </c>
      <c r="IJ289" s="11"/>
      <c r="IK289" s="61">
        <f t="shared" si="4704"/>
        <v>577</v>
      </c>
      <c r="IL289" s="61">
        <f t="shared" si="4705"/>
        <v>42</v>
      </c>
      <c r="IM289" s="11">
        <v>251</v>
      </c>
      <c r="IN289" s="12">
        <f t="shared" si="4637"/>
        <v>0.48180242634315423</v>
      </c>
      <c r="IO289" s="11">
        <v>27</v>
      </c>
      <c r="IP289" s="12">
        <f t="shared" si="4638"/>
        <v>9.7122302158273388E-2</v>
      </c>
      <c r="IQ289" s="13"/>
      <c r="IR289" s="11"/>
      <c r="IS289" s="25"/>
      <c r="IT289" s="37"/>
      <c r="IU289" s="10"/>
      <c r="IV289" s="11"/>
      <c r="IW289" s="61">
        <f t="shared" si="4706"/>
        <v>0</v>
      </c>
      <c r="IX289" s="61">
        <f t="shared" si="4707"/>
        <v>0</v>
      </c>
      <c r="IY289" s="11"/>
      <c r="IZ289" s="12" t="e">
        <f t="shared" si="4639"/>
        <v>#DIV/0!</v>
      </c>
      <c r="JA289" s="11"/>
      <c r="JB289" s="12" t="e">
        <f t="shared" si="4640"/>
        <v>#DIV/0!</v>
      </c>
      <c r="JC289" s="13"/>
      <c r="JD289" s="11"/>
      <c r="JE289" s="25"/>
      <c r="JF289" s="37"/>
      <c r="JG289" s="10">
        <f t="shared" si="4641"/>
        <v>8</v>
      </c>
      <c r="JH289" s="14">
        <f t="shared" si="4642"/>
        <v>0</v>
      </c>
      <c r="JI289" s="373">
        <f t="shared" si="4643"/>
        <v>10448</v>
      </c>
      <c r="JJ289" s="11">
        <f t="shared" si="3981"/>
        <v>732</v>
      </c>
      <c r="JK289" s="11">
        <f t="shared" si="4644"/>
        <v>4935</v>
      </c>
      <c r="JL289" s="79">
        <f t="shared" si="4645"/>
        <v>0.47233920367534454</v>
      </c>
      <c r="JM289" s="15">
        <f t="shared" si="4646"/>
        <v>476</v>
      </c>
      <c r="JN289" s="12">
        <f t="shared" si="4647"/>
        <v>9.6453900709219859E-2</v>
      </c>
      <c r="JO289" s="16">
        <v>68</v>
      </c>
      <c r="JP289" s="17">
        <v>4665</v>
      </c>
      <c r="JQ289" s="16">
        <f t="shared" si="4416"/>
        <v>94.528875379939208</v>
      </c>
      <c r="JR289" s="16">
        <v>270</v>
      </c>
      <c r="JS289" s="369">
        <f t="shared" si="4289"/>
        <v>0.5672268907563025</v>
      </c>
      <c r="JT289" s="23"/>
      <c r="JU289" s="399"/>
      <c r="JV289" s="404">
        <f t="shared" si="4649"/>
        <v>0.46764452113891286</v>
      </c>
      <c r="JW289" s="401">
        <f t="shared" si="4650"/>
        <v>0.47077546296296297</v>
      </c>
      <c r="JX289" s="406">
        <f t="shared" si="4651"/>
        <v>0.47852062588904692</v>
      </c>
      <c r="JY289" s="743"/>
      <c r="JZ289" s="690"/>
      <c r="KA289" s="746"/>
      <c r="KB289" s="719"/>
      <c r="KC289" s="716"/>
      <c r="KD289" s="716"/>
      <c r="KE289" s="716"/>
      <c r="KF289" s="716"/>
      <c r="KG289" s="760"/>
      <c r="KH289" s="758"/>
      <c r="KI289" s="67">
        <f t="shared" si="4658"/>
        <v>3</v>
      </c>
      <c r="KJ289" s="430">
        <f t="shared" ref="KJ289" si="4804">KI289/KB288</f>
        <v>8.5935262102549413E-4</v>
      </c>
      <c r="KK289" s="67">
        <f t="shared" si="4660"/>
        <v>0</v>
      </c>
      <c r="KL289" s="425">
        <f t="shared" ref="KL289" si="4805">KK289/KD288</f>
        <v>0</v>
      </c>
      <c r="KM289" s="67">
        <f t="shared" si="4662"/>
        <v>3</v>
      </c>
      <c r="KN289" s="425">
        <f>KM289/KF288</f>
        <v>8.4985835694050991E-4</v>
      </c>
    </row>
    <row r="290" spans="1:300" ht="20.25" thickTop="1" thickBot="1" x14ac:dyDescent="0.3">
      <c r="A290" s="734"/>
      <c r="B290" s="436">
        <f t="shared" si="4663"/>
        <v>45819</v>
      </c>
      <c r="C290" s="10">
        <v>1</v>
      </c>
      <c r="D290" s="11"/>
      <c r="E290" s="61">
        <f t="shared" si="4664"/>
        <v>572</v>
      </c>
      <c r="F290" s="61">
        <f t="shared" si="4665"/>
        <v>39</v>
      </c>
      <c r="G290" s="11">
        <v>251</v>
      </c>
      <c r="H290" s="12">
        <f t="shared" si="4597"/>
        <v>0.47902097902097901</v>
      </c>
      <c r="I290" s="11">
        <v>23</v>
      </c>
      <c r="J290" s="12">
        <f t="shared" si="4598"/>
        <v>8.3941605839416053E-2</v>
      </c>
      <c r="K290" s="13"/>
      <c r="L290" s="11"/>
      <c r="M290" s="38"/>
      <c r="N290" s="39"/>
      <c r="O290" s="10"/>
      <c r="P290" s="11"/>
      <c r="Q290" s="61">
        <f t="shared" si="4666"/>
        <v>571</v>
      </c>
      <c r="R290" s="61">
        <f t="shared" si="4667"/>
        <v>39</v>
      </c>
      <c r="S290" s="11">
        <v>258</v>
      </c>
      <c r="T290" s="12">
        <f t="shared" si="4599"/>
        <v>0.48686514886164622</v>
      </c>
      <c r="U290" s="11">
        <v>20</v>
      </c>
      <c r="V290" s="12">
        <f t="shared" si="4600"/>
        <v>7.1942446043165464E-2</v>
      </c>
      <c r="W290" s="13"/>
      <c r="X290" s="11"/>
      <c r="Y290" s="38"/>
      <c r="Z290" s="39"/>
      <c r="AA290" s="10">
        <v>1</v>
      </c>
      <c r="AB290" s="11"/>
      <c r="AC290" s="61">
        <f t="shared" si="4668"/>
        <v>568</v>
      </c>
      <c r="AD290" s="61">
        <f t="shared" si="4669"/>
        <v>38</v>
      </c>
      <c r="AE290" s="11">
        <v>260</v>
      </c>
      <c r="AF290" s="12">
        <f t="shared" si="4601"/>
        <v>0.49823943661971831</v>
      </c>
      <c r="AG290" s="11">
        <v>23</v>
      </c>
      <c r="AH290" s="12">
        <f t="shared" si="4602"/>
        <v>8.1272084805653705E-2</v>
      </c>
      <c r="AI290" s="13"/>
      <c r="AJ290" s="11"/>
      <c r="AK290" s="38"/>
      <c r="AL290" s="39"/>
      <c r="AM290" s="10">
        <v>1</v>
      </c>
      <c r="AN290" s="11"/>
      <c r="AO290" s="61">
        <f t="shared" si="4670"/>
        <v>48</v>
      </c>
      <c r="AP290" s="61">
        <f t="shared" si="4671"/>
        <v>4</v>
      </c>
      <c r="AQ290" s="11">
        <v>20</v>
      </c>
      <c r="AR290" s="12">
        <f t="shared" si="4603"/>
        <v>0.5</v>
      </c>
      <c r="AS290" s="11">
        <v>4</v>
      </c>
      <c r="AT290" s="12">
        <f t="shared" si="4604"/>
        <v>0.16666666666666666</v>
      </c>
      <c r="AU290" s="13"/>
      <c r="AV290" s="11"/>
      <c r="AW290" s="38"/>
      <c r="AX290" s="39"/>
      <c r="AY290" s="10"/>
      <c r="AZ290" s="11"/>
      <c r="BA290" s="61">
        <f t="shared" si="4672"/>
        <v>571</v>
      </c>
      <c r="BB290" s="61">
        <f t="shared" si="4673"/>
        <v>39</v>
      </c>
      <c r="BC290" s="11">
        <v>240</v>
      </c>
      <c r="BD290" s="12">
        <f t="shared" si="4605"/>
        <v>0.46409807355516636</v>
      </c>
      <c r="BE290" s="11">
        <v>25</v>
      </c>
      <c r="BF290" s="12">
        <f t="shared" si="4606"/>
        <v>9.4339622641509441E-2</v>
      </c>
      <c r="BG290" s="13"/>
      <c r="BH290" s="11"/>
      <c r="BI290" s="38"/>
      <c r="BJ290" s="39"/>
      <c r="BK290" s="10">
        <v>2</v>
      </c>
      <c r="BL290" s="11"/>
      <c r="BM290" s="61">
        <f t="shared" si="4674"/>
        <v>571</v>
      </c>
      <c r="BN290" s="61">
        <f t="shared" si="4675"/>
        <v>39</v>
      </c>
      <c r="BO290" s="11">
        <v>260</v>
      </c>
      <c r="BP290" s="12">
        <f t="shared" si="4607"/>
        <v>0.48861646234676009</v>
      </c>
      <c r="BQ290" s="11">
        <v>19</v>
      </c>
      <c r="BR290" s="12">
        <f t="shared" si="4608"/>
        <v>6.8100358422939072E-2</v>
      </c>
      <c r="BS290" s="13"/>
      <c r="BT290" s="11"/>
      <c r="BU290" s="38"/>
      <c r="BV290" s="39"/>
      <c r="BW290" s="10">
        <v>1</v>
      </c>
      <c r="BX290" s="11"/>
      <c r="BY290" s="61">
        <f t="shared" si="4676"/>
        <v>570</v>
      </c>
      <c r="BZ290" s="61">
        <f t="shared" si="4677"/>
        <v>39</v>
      </c>
      <c r="CA290" s="11">
        <v>248</v>
      </c>
      <c r="CB290" s="12">
        <f t="shared" si="4609"/>
        <v>0.49824561403508771</v>
      </c>
      <c r="CC290" s="11">
        <v>36</v>
      </c>
      <c r="CD290" s="12">
        <f t="shared" si="4610"/>
        <v>0.12676056338028169</v>
      </c>
      <c r="CE290" s="13"/>
      <c r="CF290" s="11"/>
      <c r="CG290" s="38"/>
      <c r="CH290" s="39"/>
      <c r="CI290" s="10">
        <v>1</v>
      </c>
      <c r="CJ290" s="11"/>
      <c r="CK290" s="61">
        <f t="shared" si="4678"/>
        <v>542</v>
      </c>
      <c r="CL290" s="61">
        <f t="shared" si="4679"/>
        <v>38</v>
      </c>
      <c r="CM290" s="11">
        <v>251</v>
      </c>
      <c r="CN290" s="12">
        <f t="shared" si="4611"/>
        <v>0.49446494464944651</v>
      </c>
      <c r="CO290" s="11">
        <v>17</v>
      </c>
      <c r="CP290" s="12">
        <f t="shared" si="4612"/>
        <v>6.3432835820895525E-2</v>
      </c>
      <c r="CQ290" s="13"/>
      <c r="CR290" s="11"/>
      <c r="CS290" s="38"/>
      <c r="CT290" s="39"/>
      <c r="CU290" s="10"/>
      <c r="CV290" s="11"/>
      <c r="CW290" s="61">
        <f t="shared" si="4680"/>
        <v>551</v>
      </c>
      <c r="CX290" s="61">
        <f t="shared" si="4681"/>
        <v>38</v>
      </c>
      <c r="CY290" s="11">
        <v>230</v>
      </c>
      <c r="CZ290" s="12">
        <f t="shared" si="4613"/>
        <v>0.46823956442831216</v>
      </c>
      <c r="DA290" s="11">
        <v>28</v>
      </c>
      <c r="DB290" s="12">
        <f t="shared" si="4614"/>
        <v>0.10852713178294573</v>
      </c>
      <c r="DC290" s="13"/>
      <c r="DD290" s="11"/>
      <c r="DE290" s="38"/>
      <c r="DF290" s="39"/>
      <c r="DG290" s="10"/>
      <c r="DH290" s="11"/>
      <c r="DI290" s="61">
        <f t="shared" si="4682"/>
        <v>565</v>
      </c>
      <c r="DJ290" s="61">
        <f t="shared" si="4683"/>
        <v>39</v>
      </c>
      <c r="DK290" s="11">
        <v>249</v>
      </c>
      <c r="DL290" s="12">
        <f t="shared" si="4615"/>
        <v>0.50088495575221237</v>
      </c>
      <c r="DM290" s="11">
        <v>34</v>
      </c>
      <c r="DN290" s="12">
        <f t="shared" si="4616"/>
        <v>0.12014134275618374</v>
      </c>
      <c r="DO290" s="13"/>
      <c r="DP290" s="11"/>
      <c r="DQ290" s="38"/>
      <c r="DR290" s="39"/>
      <c r="DS290" s="10">
        <v>1</v>
      </c>
      <c r="DT290" s="11"/>
      <c r="DU290" s="61">
        <f t="shared" si="4684"/>
        <v>110</v>
      </c>
      <c r="DV290" s="61">
        <f t="shared" si="4685"/>
        <v>8</v>
      </c>
      <c r="DW290" s="11">
        <v>38</v>
      </c>
      <c r="DX290" s="12">
        <f t="shared" si="4617"/>
        <v>0.45454545454545453</v>
      </c>
      <c r="DY290" s="11">
        <v>12</v>
      </c>
      <c r="DZ290" s="12">
        <f t="shared" si="4618"/>
        <v>0.24</v>
      </c>
      <c r="EA290" s="13"/>
      <c r="EB290" s="11"/>
      <c r="EC290" s="38"/>
      <c r="ED290" s="39"/>
      <c r="EE290" s="10">
        <v>1</v>
      </c>
      <c r="EF290" s="11"/>
      <c r="EG290" s="61">
        <f t="shared" si="4686"/>
        <v>573</v>
      </c>
      <c r="EH290" s="61">
        <f t="shared" si="4687"/>
        <v>40</v>
      </c>
      <c r="EI290" s="11">
        <v>253</v>
      </c>
      <c r="EJ290" s="12">
        <f t="shared" si="4619"/>
        <v>0.48342059336823734</v>
      </c>
      <c r="EK290" s="11">
        <v>24</v>
      </c>
      <c r="EL290" s="12">
        <f t="shared" si="4620"/>
        <v>8.6642599277978335E-2</v>
      </c>
      <c r="EM290" s="13"/>
      <c r="EN290" s="11"/>
      <c r="EO290" s="38"/>
      <c r="EP290" s="39"/>
      <c r="EQ290" s="10"/>
      <c r="ER290" s="11"/>
      <c r="ES290" s="61">
        <f t="shared" si="4688"/>
        <v>561</v>
      </c>
      <c r="ET290" s="61">
        <f t="shared" si="4689"/>
        <v>39</v>
      </c>
      <c r="EU290" s="11">
        <v>230</v>
      </c>
      <c r="EV290" s="12">
        <f t="shared" si="4621"/>
        <v>0.45098039215686275</v>
      </c>
      <c r="EW290" s="11">
        <v>23</v>
      </c>
      <c r="EX290" s="12">
        <f t="shared" si="4622"/>
        <v>9.0909090909090912E-2</v>
      </c>
      <c r="EY290" s="13"/>
      <c r="EZ290" s="11"/>
      <c r="FA290" s="38"/>
      <c r="FB290" s="39"/>
      <c r="FC290" s="10"/>
      <c r="FD290" s="11"/>
      <c r="FE290" s="61">
        <f t="shared" si="4690"/>
        <v>551</v>
      </c>
      <c r="FF290" s="61">
        <f t="shared" si="4691"/>
        <v>38</v>
      </c>
      <c r="FG290" s="11">
        <v>232</v>
      </c>
      <c r="FH290" s="12">
        <f t="shared" si="4623"/>
        <v>0.45553539019963701</v>
      </c>
      <c r="FI290" s="11">
        <v>19</v>
      </c>
      <c r="FJ290" s="12">
        <f t="shared" si="4624"/>
        <v>7.5697211155378488E-2</v>
      </c>
      <c r="FK290" s="13"/>
      <c r="FL290" s="11"/>
      <c r="FM290" s="38"/>
      <c r="FN290" s="39"/>
      <c r="FO290" s="10">
        <v>1</v>
      </c>
      <c r="FP290" s="11"/>
      <c r="FQ290" s="61">
        <f t="shared" si="4692"/>
        <v>554</v>
      </c>
      <c r="FR290" s="61">
        <f t="shared" si="4797"/>
        <v>41</v>
      </c>
      <c r="FS290" s="11">
        <v>265</v>
      </c>
      <c r="FT290" s="12">
        <f t="shared" si="4625"/>
        <v>0.50722021660649819</v>
      </c>
      <c r="FU290" s="11">
        <v>16</v>
      </c>
      <c r="FV290" s="12">
        <f t="shared" si="4626"/>
        <v>5.6939501779359428E-2</v>
      </c>
      <c r="FW290" s="13"/>
      <c r="FX290" s="11"/>
      <c r="FY290" s="38"/>
      <c r="FZ290" s="39"/>
      <c r="GA290" s="10">
        <v>1</v>
      </c>
      <c r="GB290" s="11"/>
      <c r="GC290" s="61">
        <f t="shared" si="4694"/>
        <v>562</v>
      </c>
      <c r="GD290" s="61">
        <f t="shared" si="4695"/>
        <v>41</v>
      </c>
      <c r="GE290" s="11">
        <v>247</v>
      </c>
      <c r="GF290" s="12">
        <f t="shared" si="4627"/>
        <v>0.47686832740213525</v>
      </c>
      <c r="GG290" s="11">
        <v>21</v>
      </c>
      <c r="GH290" s="12">
        <f t="shared" si="4628"/>
        <v>7.8358208955223885E-2</v>
      </c>
      <c r="GI290" s="13"/>
      <c r="GJ290" s="11"/>
      <c r="GK290" s="38"/>
      <c r="GL290" s="39"/>
      <c r="GM290" s="10"/>
      <c r="GN290" s="11"/>
      <c r="GO290" s="61">
        <f t="shared" si="4696"/>
        <v>581</v>
      </c>
      <c r="GP290" s="61">
        <f t="shared" si="4697"/>
        <v>42</v>
      </c>
      <c r="GQ290" s="11">
        <v>230</v>
      </c>
      <c r="GR290" s="12">
        <f t="shared" si="4629"/>
        <v>0.423407917383821</v>
      </c>
      <c r="GS290" s="11">
        <v>16</v>
      </c>
      <c r="GT290" s="12">
        <f t="shared" si="4630"/>
        <v>6.5040650406504072E-2</v>
      </c>
      <c r="GU290" s="13"/>
      <c r="GV290" s="11"/>
      <c r="GW290" s="38"/>
      <c r="GX290" s="39"/>
      <c r="GY290" s="10">
        <v>1</v>
      </c>
      <c r="GZ290" s="11"/>
      <c r="HA290" s="61">
        <f t="shared" si="4698"/>
        <v>74</v>
      </c>
      <c r="HB290" s="61">
        <f t="shared" si="4699"/>
        <v>5</v>
      </c>
      <c r="HC290" s="11">
        <v>20</v>
      </c>
      <c r="HD290" s="12">
        <f t="shared" si="4631"/>
        <v>0.40540540540540543</v>
      </c>
      <c r="HE290" s="11">
        <v>10</v>
      </c>
      <c r="HF290" s="12">
        <f t="shared" si="4632"/>
        <v>0.33333333333333331</v>
      </c>
      <c r="HG290" s="13"/>
      <c r="HH290" s="11"/>
      <c r="HI290" s="38"/>
      <c r="HJ290" s="39"/>
      <c r="HK290" s="10">
        <v>1</v>
      </c>
      <c r="HL290" s="11"/>
      <c r="HM290" s="61">
        <f t="shared" si="4700"/>
        <v>586</v>
      </c>
      <c r="HN290" s="61">
        <f t="shared" si="4701"/>
        <v>42</v>
      </c>
      <c r="HO290" s="11">
        <v>242</v>
      </c>
      <c r="HP290" s="12">
        <f t="shared" si="4633"/>
        <v>0.45051194539249145</v>
      </c>
      <c r="HQ290" s="11">
        <v>22</v>
      </c>
      <c r="HR290" s="12">
        <f t="shared" si="4634"/>
        <v>8.3333333333333329E-2</v>
      </c>
      <c r="HS290" s="13"/>
      <c r="HT290" s="11"/>
      <c r="HU290" s="38"/>
      <c r="HV290" s="39"/>
      <c r="HW290" s="10"/>
      <c r="HX290" s="11"/>
      <c r="HY290" s="61">
        <f t="shared" si="4702"/>
        <v>577</v>
      </c>
      <c r="HZ290" s="61">
        <f t="shared" si="4798"/>
        <v>42</v>
      </c>
      <c r="IA290" s="11">
        <v>237</v>
      </c>
      <c r="IB290" s="12">
        <f t="shared" si="4635"/>
        <v>0.45233968804159447</v>
      </c>
      <c r="IC290" s="11">
        <v>24</v>
      </c>
      <c r="ID290" s="12">
        <f t="shared" si="4636"/>
        <v>9.1954022988505746E-2</v>
      </c>
      <c r="IE290" s="13"/>
      <c r="IF290" s="11"/>
      <c r="IG290" s="38"/>
      <c r="IH290" s="39"/>
      <c r="II290" s="10"/>
      <c r="IJ290" s="11"/>
      <c r="IK290" s="61">
        <f t="shared" si="4704"/>
        <v>577</v>
      </c>
      <c r="IL290" s="61">
        <f t="shared" si="4705"/>
        <v>42</v>
      </c>
      <c r="IM290" s="11">
        <v>235</v>
      </c>
      <c r="IN290" s="12">
        <f t="shared" si="4637"/>
        <v>0.4558058925476603</v>
      </c>
      <c r="IO290" s="11">
        <v>28</v>
      </c>
      <c r="IP290" s="12">
        <f t="shared" si="4638"/>
        <v>0.10646387832699619</v>
      </c>
      <c r="IQ290" s="13"/>
      <c r="IR290" s="11"/>
      <c r="IS290" s="38"/>
      <c r="IT290" s="39"/>
      <c r="IU290" s="10"/>
      <c r="IV290" s="11"/>
      <c r="IW290" s="61">
        <f t="shared" si="4706"/>
        <v>0</v>
      </c>
      <c r="IX290" s="61">
        <f t="shared" si="4707"/>
        <v>0</v>
      </c>
      <c r="IY290" s="11"/>
      <c r="IZ290" s="12" t="e">
        <f t="shared" si="4639"/>
        <v>#DIV/0!</v>
      </c>
      <c r="JA290" s="11"/>
      <c r="JB290" s="12" t="e">
        <f t="shared" si="4640"/>
        <v>#DIV/0!</v>
      </c>
      <c r="JC290" s="13"/>
      <c r="JD290" s="11"/>
      <c r="JE290" s="38"/>
      <c r="JF290" s="39"/>
      <c r="JG290" s="10">
        <f t="shared" si="4641"/>
        <v>13</v>
      </c>
      <c r="JH290" s="14">
        <f t="shared" si="4642"/>
        <v>0</v>
      </c>
      <c r="JI290" s="373">
        <f t="shared" si="4643"/>
        <v>10435</v>
      </c>
      <c r="JJ290" s="11">
        <f t="shared" si="3981"/>
        <v>732</v>
      </c>
      <c r="JK290" s="11">
        <f t="shared" si="4644"/>
        <v>4940</v>
      </c>
      <c r="JL290" s="79">
        <f t="shared" si="4645"/>
        <v>0.47340680402491614</v>
      </c>
      <c r="JM290" s="15">
        <f t="shared" si="4646"/>
        <v>444</v>
      </c>
      <c r="JN290" s="12">
        <f t="shared" si="4647"/>
        <v>8.9878542510121451E-2</v>
      </c>
      <c r="JO290" s="16">
        <v>68.2</v>
      </c>
      <c r="JP290" s="17">
        <v>4683</v>
      </c>
      <c r="JQ290" s="16">
        <f t="shared" si="4416"/>
        <v>94.797570850202433</v>
      </c>
      <c r="JR290" s="16">
        <v>259</v>
      </c>
      <c r="JS290" s="369">
        <f t="shared" si="4289"/>
        <v>0.58333333333333337</v>
      </c>
      <c r="JT290" s="23"/>
      <c r="JU290" s="399"/>
      <c r="JV290" s="404">
        <f t="shared" si="4649"/>
        <v>0.48602708153269952</v>
      </c>
      <c r="JW290" s="401">
        <f t="shared" si="4650"/>
        <v>0.47494931943237767</v>
      </c>
      <c r="JX290" s="406">
        <f t="shared" si="4651"/>
        <v>0.45941327257191683</v>
      </c>
      <c r="JY290" s="743"/>
      <c r="JZ290" s="690"/>
      <c r="KA290" s="746"/>
      <c r="KB290" s="718">
        <f t="shared" ref="KB290" si="4806">KB281+KB286</f>
        <v>474</v>
      </c>
      <c r="KC290" s="763">
        <f t="shared" ref="KC290" si="4807">KB290/$KB$10</f>
        <v>0.12015209125475285</v>
      </c>
      <c r="KD290" s="714">
        <f t="shared" ref="KD290" si="4808">KD281+KD286</f>
        <v>489</v>
      </c>
      <c r="KE290" s="763">
        <f t="shared" ref="KE290" si="4809">KD290/$KD$10</f>
        <v>0.12404870624048706</v>
      </c>
      <c r="KF290" s="714">
        <f t="shared" ref="KF290" si="4810">KF281+KF286</f>
        <v>436</v>
      </c>
      <c r="KG290" s="770">
        <f t="shared" ref="KG290" si="4811">KF290/$KF$10</f>
        <v>0.11046364327337219</v>
      </c>
      <c r="KH290" s="761" t="s">
        <v>144</v>
      </c>
      <c r="KI290" s="304">
        <f t="shared" si="4658"/>
        <v>6</v>
      </c>
      <c r="KJ290" s="431">
        <f t="shared" ref="KJ290" si="4812">KI290/KB288</f>
        <v>1.7187052420509883E-3</v>
      </c>
      <c r="KK290" s="304">
        <f t="shared" si="4660"/>
        <v>3</v>
      </c>
      <c r="KL290" s="422">
        <f t="shared" ref="KL290" si="4813">KK290/KD288</f>
        <v>8.658008658008658E-4</v>
      </c>
      <c r="KM290" s="304">
        <f t="shared" si="4662"/>
        <v>4</v>
      </c>
      <c r="KN290" s="422">
        <f>KM290/KF288</f>
        <v>1.1331444759206798E-3</v>
      </c>
    </row>
    <row r="291" spans="1:300" ht="19.5" thickBot="1" x14ac:dyDescent="0.3">
      <c r="A291" s="734"/>
      <c r="B291" s="437"/>
      <c r="C291" s="26">
        <f>SUM(C284:C290)</f>
        <v>2</v>
      </c>
      <c r="D291" s="27">
        <f>SUM(D284:D290)</f>
        <v>0</v>
      </c>
      <c r="E291" s="27"/>
      <c r="F291" s="27"/>
      <c r="G291" s="27">
        <f>SUM(G284:G290)</f>
        <v>1830</v>
      </c>
      <c r="H291" s="28">
        <f>((G291+I291)/7)/E290</f>
        <v>0.4935064935064935</v>
      </c>
      <c r="I291" s="27">
        <f>SUM(I284:I290)</f>
        <v>146</v>
      </c>
      <c r="J291" s="28">
        <f>(I291/(I291+G291))</f>
        <v>7.3886639676113364E-2</v>
      </c>
      <c r="K291" s="27"/>
      <c r="L291" s="27"/>
      <c r="M291" s="29" t="e">
        <f>M289/M288*100-100</f>
        <v>#DIV/0!</v>
      </c>
      <c r="N291" s="60" t="e">
        <f>N289/N288*100-100</f>
        <v>#DIV/0!</v>
      </c>
      <c r="O291" s="26">
        <f>SUM(O284:O290)</f>
        <v>2</v>
      </c>
      <c r="P291" s="27">
        <f>SUM(P284:P290)</f>
        <v>0</v>
      </c>
      <c r="Q291" s="27"/>
      <c r="R291" s="27"/>
      <c r="S291" s="27">
        <f>SUM(S284:S290)</f>
        <v>1781</v>
      </c>
      <c r="T291" s="28">
        <f>((S291+U291)/7)/Q290</f>
        <v>0.485364023017263</v>
      </c>
      <c r="U291" s="27">
        <f>SUM(U284:U290)</f>
        <v>159</v>
      </c>
      <c r="V291" s="28">
        <f>(U291/(U291+S291))</f>
        <v>8.1958762886597938E-2</v>
      </c>
      <c r="W291" s="27"/>
      <c r="X291" s="27"/>
      <c r="Y291" s="29" t="e">
        <f>Y289/Y288*100-100</f>
        <v>#DIV/0!</v>
      </c>
      <c r="Z291" s="60" t="e">
        <f>Z289/Z288*100-100</f>
        <v>#DIV/0!</v>
      </c>
      <c r="AA291" s="26">
        <f>SUM(AA284:AA290)</f>
        <v>1</v>
      </c>
      <c r="AB291" s="27">
        <f>SUM(AB284:AB290)</f>
        <v>0</v>
      </c>
      <c r="AC291" s="27"/>
      <c r="AD291" s="27"/>
      <c r="AE291" s="27">
        <f>SUM(AE284:AE290)</f>
        <v>1782</v>
      </c>
      <c r="AF291" s="28">
        <f>((AE291+AG291)/7)/AC290</f>
        <v>0.49170020120724345</v>
      </c>
      <c r="AG291" s="27">
        <f>SUM(AG284:AG290)</f>
        <v>173</v>
      </c>
      <c r="AH291" s="28">
        <f>(AG291/(AG291+AE291))</f>
        <v>8.8491048593350385E-2</v>
      </c>
      <c r="AI291" s="27"/>
      <c r="AJ291" s="27"/>
      <c r="AK291" s="29" t="e">
        <f>AK289/AK288*100-100</f>
        <v>#DIV/0!</v>
      </c>
      <c r="AL291" s="60" t="e">
        <f>AL289/AL288*100-100</f>
        <v>#DIV/0!</v>
      </c>
      <c r="AM291" s="26">
        <f>SUM(AM284:AM290)</f>
        <v>6</v>
      </c>
      <c r="AN291" s="27">
        <f>SUM(AN284:AN290)</f>
        <v>0</v>
      </c>
      <c r="AO291" s="27"/>
      <c r="AP291" s="27"/>
      <c r="AQ291" s="27">
        <f>SUM(AQ284:AQ290)</f>
        <v>138</v>
      </c>
      <c r="AR291" s="28">
        <f>((AQ291+AS291)/7)/AO290</f>
        <v>0.53869047619047616</v>
      </c>
      <c r="AS291" s="27">
        <f>SUM(AS284:AS290)</f>
        <v>43</v>
      </c>
      <c r="AT291" s="28">
        <f>(AS291/(AS291+AQ291))</f>
        <v>0.23756906077348067</v>
      </c>
      <c r="AU291" s="27"/>
      <c r="AV291" s="27"/>
      <c r="AW291" s="29" t="e">
        <f>AW289/AW288*100-100</f>
        <v>#DIV/0!</v>
      </c>
      <c r="AX291" s="60" t="e">
        <f>AX289/AX288*100-100</f>
        <v>#DIV/0!</v>
      </c>
      <c r="AY291" s="26">
        <f>SUM(AY284:AY290)</f>
        <v>3</v>
      </c>
      <c r="AZ291" s="27">
        <f>SUM(AZ284:AZ290)</f>
        <v>0</v>
      </c>
      <c r="BA291" s="27"/>
      <c r="BB291" s="27"/>
      <c r="BC291" s="27">
        <f>SUM(BC284:BC290)</f>
        <v>1783</v>
      </c>
      <c r="BD291" s="28">
        <f>((BC291+BE291)/7)/BA290</f>
        <v>0.4821115836877658</v>
      </c>
      <c r="BE291" s="27">
        <f>SUM(BE284:BE290)</f>
        <v>144</v>
      </c>
      <c r="BF291" s="28">
        <f>(BE291/(BE291+BC291))</f>
        <v>7.4727555786196165E-2</v>
      </c>
      <c r="BG291" s="27"/>
      <c r="BH291" s="27"/>
      <c r="BI291" s="29" t="e">
        <f>BI289/BI288*100-100</f>
        <v>#DIV/0!</v>
      </c>
      <c r="BJ291" s="60" t="e">
        <f>BJ289/BJ288*100-100</f>
        <v>#DIV/0!</v>
      </c>
      <c r="BK291" s="26">
        <f>SUM(BK284:BK290)</f>
        <v>4</v>
      </c>
      <c r="BL291" s="27">
        <f>SUM(BL284:BL290)</f>
        <v>0</v>
      </c>
      <c r="BM291" s="27"/>
      <c r="BN291" s="27"/>
      <c r="BO291" s="27">
        <f>SUM(BO284:BO290)</f>
        <v>1687</v>
      </c>
      <c r="BP291" s="28">
        <f>((BO291+BQ291)/7)/BM290</f>
        <v>0.45709281961471104</v>
      </c>
      <c r="BQ291" s="27">
        <f>SUM(BQ284:BQ290)</f>
        <v>140</v>
      </c>
      <c r="BR291" s="28">
        <f>(BQ291/(BQ291+BO291))</f>
        <v>7.662835249042145E-2</v>
      </c>
      <c r="BS291" s="27"/>
      <c r="BT291" s="27"/>
      <c r="BU291" s="29" t="e">
        <f>BU289/BU288*100-100</f>
        <v>#DIV/0!</v>
      </c>
      <c r="BV291" s="60" t="e">
        <f>BV289/BV288*100-100</f>
        <v>#DIV/0!</v>
      </c>
      <c r="BW291" s="26">
        <f>SUM(BW284:BW290)</f>
        <v>2</v>
      </c>
      <c r="BX291" s="27">
        <f>SUM(BX284:BX290)</f>
        <v>0</v>
      </c>
      <c r="BY291" s="27"/>
      <c r="BZ291" s="27"/>
      <c r="CA291" s="27">
        <f>SUM(CA284:CA290)</f>
        <v>1607</v>
      </c>
      <c r="CB291" s="28">
        <f>((CA291+CC291)/7)/BY290</f>
        <v>0.46240601503759393</v>
      </c>
      <c r="CC291" s="27">
        <f>SUM(CC284:CC290)</f>
        <v>238</v>
      </c>
      <c r="CD291" s="28">
        <f>(CC291/(CC291+CA291))</f>
        <v>0.12899728997289972</v>
      </c>
      <c r="CE291" s="27"/>
      <c r="CF291" s="27"/>
      <c r="CG291" s="29" t="e">
        <f>CG289/CG288*100-100</f>
        <v>#DIV/0!</v>
      </c>
      <c r="CH291" s="60" t="e">
        <f>CH289/CH288*100-100</f>
        <v>#DIV/0!</v>
      </c>
      <c r="CI291" s="26">
        <f>SUM(CI284:CI290)</f>
        <v>3</v>
      </c>
      <c r="CJ291" s="27">
        <f>SUM(CJ284:CJ290)</f>
        <v>0</v>
      </c>
      <c r="CK291" s="27"/>
      <c r="CL291" s="27"/>
      <c r="CM291" s="27">
        <f>SUM(CM284:CM290)</f>
        <v>1728</v>
      </c>
      <c r="CN291" s="28">
        <f>((CM291+CO291)/7)/CK290</f>
        <v>0.49209277807063784</v>
      </c>
      <c r="CO291" s="27">
        <f>SUM(CO284:CO290)</f>
        <v>139</v>
      </c>
      <c r="CP291" s="28">
        <f>(CO291/(CO291+CM291))</f>
        <v>7.4450990894483121E-2</v>
      </c>
      <c r="CQ291" s="27"/>
      <c r="CR291" s="27"/>
      <c r="CS291" s="29" t="e">
        <f>CS289/CS288*100-100</f>
        <v>#DIV/0!</v>
      </c>
      <c r="CT291" s="60" t="e">
        <f>CT289/CT288*100-100</f>
        <v>#DIV/0!</v>
      </c>
      <c r="CU291" s="26">
        <f>SUM(CU284:CU290)</f>
        <v>2</v>
      </c>
      <c r="CV291" s="27">
        <f>SUM(CV284:CV290)</f>
        <v>0</v>
      </c>
      <c r="CW291" s="27"/>
      <c r="CX291" s="27"/>
      <c r="CY291" s="27">
        <f>SUM(CY284:CY290)</f>
        <v>1549</v>
      </c>
      <c r="CZ291" s="28">
        <f>((CY291+DA291)/7)/CW290</f>
        <v>0.44620171117448792</v>
      </c>
      <c r="DA291" s="27">
        <f>SUM(DA284:DA290)</f>
        <v>172</v>
      </c>
      <c r="DB291" s="28">
        <f>(DA291/(DA291+CY291))</f>
        <v>9.9941894247530499E-2</v>
      </c>
      <c r="DC291" s="27"/>
      <c r="DD291" s="27"/>
      <c r="DE291" s="29" t="e">
        <f>DE289/DE288*100-100</f>
        <v>#DIV/0!</v>
      </c>
      <c r="DF291" s="60" t="e">
        <f>DF289/DF288*100-100</f>
        <v>#DIV/0!</v>
      </c>
      <c r="DG291" s="26">
        <f>SUM(DG284:DG290)</f>
        <v>1</v>
      </c>
      <c r="DH291" s="27">
        <f>SUM(DH284:DH290)</f>
        <v>0</v>
      </c>
      <c r="DI291" s="27"/>
      <c r="DJ291" s="27"/>
      <c r="DK291" s="27">
        <f>SUM(DK284:DK290)</f>
        <v>1615</v>
      </c>
      <c r="DL291" s="28">
        <f>((DK291+DM291)/7)/DI290</f>
        <v>0.46169405815423509</v>
      </c>
      <c r="DM291" s="27">
        <f>SUM(DM284:DM290)</f>
        <v>211</v>
      </c>
      <c r="DN291" s="28">
        <f>(DM291/(DM291+DK291))</f>
        <v>0.11555312157721796</v>
      </c>
      <c r="DO291" s="27"/>
      <c r="DP291" s="27"/>
      <c r="DQ291" s="29" t="e">
        <f>DQ289/DQ288*100-100</f>
        <v>#DIV/0!</v>
      </c>
      <c r="DR291" s="60" t="e">
        <f>DR289/DR288*100-100</f>
        <v>#DIV/0!</v>
      </c>
      <c r="DS291" s="26">
        <f>SUM(DS284:DS290)</f>
        <v>3</v>
      </c>
      <c r="DT291" s="27">
        <f>SUM(DT284:DT290)</f>
        <v>0</v>
      </c>
      <c r="DU291" s="27"/>
      <c r="DV291" s="27"/>
      <c r="DW291" s="27">
        <f>SUM(DW284:DW290)</f>
        <v>271</v>
      </c>
      <c r="DX291" s="28">
        <f>((DW291+DY291)/7)/DU290</f>
        <v>0.42337662337662335</v>
      </c>
      <c r="DY291" s="27">
        <f>SUM(DY284:DY290)</f>
        <v>55</v>
      </c>
      <c r="DZ291" s="28">
        <f>(DY291/(DY291+DW291))</f>
        <v>0.16871165644171779</v>
      </c>
      <c r="EA291" s="27"/>
      <c r="EB291" s="27"/>
      <c r="EC291" s="29" t="e">
        <f>EC289/EC288*100-100</f>
        <v>#DIV/0!</v>
      </c>
      <c r="ED291" s="60" t="e">
        <f>ED289/ED288*100-100</f>
        <v>#DIV/0!</v>
      </c>
      <c r="EE291" s="26">
        <f>SUM(EE284:EE290)</f>
        <v>1</v>
      </c>
      <c r="EF291" s="27">
        <f>SUM(EF284:EF290)</f>
        <v>0</v>
      </c>
      <c r="EG291" s="27"/>
      <c r="EH291" s="27"/>
      <c r="EI291" s="27">
        <f>SUM(EI284:EI290)</f>
        <v>1730</v>
      </c>
      <c r="EJ291" s="28">
        <f>((EI291+EK291)/7)/EG290</f>
        <v>0.48342059336823734</v>
      </c>
      <c r="EK291" s="27">
        <f>SUM(EK284:EK290)</f>
        <v>209</v>
      </c>
      <c r="EL291" s="28">
        <f>(EK291/(EK291+EI291))</f>
        <v>0.10778751933986591</v>
      </c>
      <c r="EM291" s="27"/>
      <c r="EN291" s="27"/>
      <c r="EO291" s="29" t="e">
        <f>EO289/EO288*100-100</f>
        <v>#DIV/0!</v>
      </c>
      <c r="EP291" s="60" t="e">
        <f>EP289/EP288*100-100</f>
        <v>#DIV/0!</v>
      </c>
      <c r="EQ291" s="26">
        <f>SUM(EQ284:EQ290)</f>
        <v>2</v>
      </c>
      <c r="ER291" s="27">
        <f>SUM(ER284:ER290)</f>
        <v>0</v>
      </c>
      <c r="ES291" s="27"/>
      <c r="ET291" s="27"/>
      <c r="EU291" s="27">
        <f>SUM(EU284:EU290)</f>
        <v>1688</v>
      </c>
      <c r="EV291" s="28">
        <f>((EU291+EW291)/7)/ES290</f>
        <v>0.46065699006875482</v>
      </c>
      <c r="EW291" s="27">
        <f>SUM(EW284:EW290)</f>
        <v>121</v>
      </c>
      <c r="EX291" s="28">
        <f>(EW291/(EW291+EU291))</f>
        <v>6.6887783305693754E-2</v>
      </c>
      <c r="EY291" s="27"/>
      <c r="EZ291" s="27"/>
      <c r="FA291" s="29" t="e">
        <f>FA289/FA288*100-100</f>
        <v>#DIV/0!</v>
      </c>
      <c r="FB291" s="60" t="e">
        <f>FB289/FB288*100-100</f>
        <v>#DIV/0!</v>
      </c>
      <c r="FC291" s="26">
        <f>SUM(FC284:FC290)</f>
        <v>0</v>
      </c>
      <c r="FD291" s="27">
        <f>SUM(FD284:FD290)</f>
        <v>0</v>
      </c>
      <c r="FE291" s="27"/>
      <c r="FF291" s="27"/>
      <c r="FG291" s="27">
        <f>SUM(FG284:FG290)</f>
        <v>1559</v>
      </c>
      <c r="FH291" s="28">
        <f>((FG291+FI291)/7)/FE290</f>
        <v>0.44516463572724913</v>
      </c>
      <c r="FI291" s="27">
        <f>SUM(FI284:FI290)</f>
        <v>158</v>
      </c>
      <c r="FJ291" s="28">
        <f>(FI291/(FI291+FG291))</f>
        <v>9.2020966802562609E-2</v>
      </c>
      <c r="FK291" s="27"/>
      <c r="FL291" s="27"/>
      <c r="FM291" s="29" t="e">
        <f>FM289/FM288*100-100</f>
        <v>#DIV/0!</v>
      </c>
      <c r="FN291" s="60" t="e">
        <f>FN289/FN288*100-100</f>
        <v>#DIV/0!</v>
      </c>
      <c r="FO291" s="26">
        <f>SUM(FO284:FO290)</f>
        <v>5</v>
      </c>
      <c r="FP291" s="27">
        <f>SUM(FP284:FP290)</f>
        <v>0</v>
      </c>
      <c r="FQ291" s="27"/>
      <c r="FR291" s="27"/>
      <c r="FS291" s="27">
        <f>SUM(FS284:FS290)</f>
        <v>1701</v>
      </c>
      <c r="FT291" s="28">
        <f>((FS291+FU291)/7)/FQ290</f>
        <v>0.49716348633316143</v>
      </c>
      <c r="FU291" s="27">
        <f>SUM(FU284:FU290)</f>
        <v>227</v>
      </c>
      <c r="FV291" s="28">
        <f>(FU291/(FU291+FS291))</f>
        <v>0.11773858921161826</v>
      </c>
      <c r="FW291" s="27"/>
      <c r="FX291" s="27"/>
      <c r="FY291" s="29" t="e">
        <f>FY289/FY288*100-100</f>
        <v>#DIV/0!</v>
      </c>
      <c r="FZ291" s="60" t="e">
        <f>FZ289/FZ288*100-100</f>
        <v>#DIV/0!</v>
      </c>
      <c r="GA291" s="26">
        <f>SUM(GA284:GA290)</f>
        <v>4</v>
      </c>
      <c r="GB291" s="27">
        <f>SUM(GB284:GB290)</f>
        <v>0</v>
      </c>
      <c r="GC291" s="27"/>
      <c r="GD291" s="27"/>
      <c r="GE291" s="27">
        <f>SUM(GE284:GE290)</f>
        <v>1755</v>
      </c>
      <c r="GF291" s="28">
        <f>((GE291+GG291)/7)/GC290</f>
        <v>0.48729028978139294</v>
      </c>
      <c r="GG291" s="27">
        <f>SUM(GG284:GG290)</f>
        <v>162</v>
      </c>
      <c r="GH291" s="28">
        <f>(GG291/(GG291+GE291))</f>
        <v>8.4507042253521125E-2</v>
      </c>
      <c r="GI291" s="27"/>
      <c r="GJ291" s="27"/>
      <c r="GK291" s="29" t="e">
        <f>GK289/GK288*100-100</f>
        <v>#DIV/0!</v>
      </c>
      <c r="GL291" s="60" t="e">
        <f>GL289/GL288*100-100</f>
        <v>#DIV/0!</v>
      </c>
      <c r="GM291" s="26">
        <f>SUM(GM284:GM290)</f>
        <v>2</v>
      </c>
      <c r="GN291" s="27">
        <f>SUM(GN284:GN290)</f>
        <v>0</v>
      </c>
      <c r="GO291" s="27"/>
      <c r="GP291" s="27"/>
      <c r="GQ291" s="27">
        <f>SUM(GQ284:GQ290)</f>
        <v>1709</v>
      </c>
      <c r="GR291" s="28">
        <f>((GQ291+GS291)/7)/GO290</f>
        <v>0.45758544381608063</v>
      </c>
      <c r="GS291" s="27">
        <f>SUM(GS284:GS290)</f>
        <v>152</v>
      </c>
      <c r="GT291" s="28">
        <f>(GS291/(GS291+GQ291))</f>
        <v>8.1676518001074686E-2</v>
      </c>
      <c r="GU291" s="27"/>
      <c r="GV291" s="27"/>
      <c r="GW291" s="29" t="e">
        <f>GW289/GW288*100-100</f>
        <v>#DIV/0!</v>
      </c>
      <c r="GX291" s="60" t="e">
        <f>GX289/GX288*100-100</f>
        <v>#DIV/0!</v>
      </c>
      <c r="GY291" s="26">
        <f>SUM(GY284:GY290)</f>
        <v>2</v>
      </c>
      <c r="GZ291" s="27">
        <f>SUM(GZ284:GZ290)</f>
        <v>0</v>
      </c>
      <c r="HA291" s="27"/>
      <c r="HB291" s="27"/>
      <c r="HC291" s="27">
        <f>SUM(HC284:HC290)</f>
        <v>142</v>
      </c>
      <c r="HD291" s="28">
        <f>((HC291+HE291)/7)/HA290</f>
        <v>0.43822393822393824</v>
      </c>
      <c r="HE291" s="27">
        <f>SUM(HE284:HE290)</f>
        <v>85</v>
      </c>
      <c r="HF291" s="28">
        <f>(HE291/(HE291+HC291))</f>
        <v>0.37444933920704848</v>
      </c>
      <c r="HG291" s="27"/>
      <c r="HH291" s="27"/>
      <c r="HI291" s="29" t="e">
        <f>HI289/HI288*100-100</f>
        <v>#DIV/0!</v>
      </c>
      <c r="HJ291" s="60" t="e">
        <f>HJ289/HJ288*100-100</f>
        <v>#DIV/0!</v>
      </c>
      <c r="HK291" s="26">
        <f>SUM(HK284:HK290)</f>
        <v>1</v>
      </c>
      <c r="HL291" s="27">
        <f>SUM(HL284:HL290)</f>
        <v>0</v>
      </c>
      <c r="HM291" s="27"/>
      <c r="HN291" s="27"/>
      <c r="HO291" s="27">
        <f>SUM(HO284:HO290)</f>
        <v>1782</v>
      </c>
      <c r="HP291" s="28">
        <f>((HO291+HQ291)/7)/HM290</f>
        <v>0.47586543149683075</v>
      </c>
      <c r="HQ291" s="27">
        <f>SUM(HQ284:HQ290)</f>
        <v>170</v>
      </c>
      <c r="HR291" s="28">
        <f>(HQ291/(HQ291+HO291))</f>
        <v>8.7090163934426229E-2</v>
      </c>
      <c r="HS291" s="27"/>
      <c r="HT291" s="27"/>
      <c r="HU291" s="29" t="e">
        <f>HU289/HU288*100-100</f>
        <v>#DIV/0!</v>
      </c>
      <c r="HV291" s="60" t="e">
        <f>HV289/HV288*100-100</f>
        <v>#DIV/0!</v>
      </c>
      <c r="HW291" s="26">
        <f>SUM(HW284:HW290)</f>
        <v>3</v>
      </c>
      <c r="HX291" s="27">
        <f>SUM(HX284:HX290)</f>
        <v>0</v>
      </c>
      <c r="HY291" s="27"/>
      <c r="HZ291" s="27"/>
      <c r="IA291" s="27">
        <f>SUM(IA284:IA290)</f>
        <v>1727</v>
      </c>
      <c r="IB291" s="28">
        <f>((IA291+IC291)/7)/HY290</f>
        <v>0.46843278039118591</v>
      </c>
      <c r="IC291" s="27">
        <f>SUM(IC284:IC290)</f>
        <v>165</v>
      </c>
      <c r="ID291" s="28">
        <f>(IC291/(IC291+IA291))</f>
        <v>8.7209302325581398E-2</v>
      </c>
      <c r="IE291" s="27"/>
      <c r="IF291" s="27"/>
      <c r="IG291" s="29" t="e">
        <f>IG289/IG288*100-100</f>
        <v>#DIV/0!</v>
      </c>
      <c r="IH291" s="60" t="e">
        <f>IH289/IH288*100-100</f>
        <v>#DIV/0!</v>
      </c>
      <c r="II291" s="26">
        <f>SUM(II284:II290)</f>
        <v>2</v>
      </c>
      <c r="IJ291" s="27">
        <f>SUM(IJ284:IJ290)</f>
        <v>0</v>
      </c>
      <c r="IK291" s="27"/>
      <c r="IL291" s="27"/>
      <c r="IM291" s="27">
        <f>SUM(IM284:IM290)</f>
        <v>1666</v>
      </c>
      <c r="IN291" s="28">
        <f>((IM291+IO291)/7)/IK290</f>
        <v>0.45456796236692248</v>
      </c>
      <c r="IO291" s="27">
        <f>SUM(IO284:IO290)</f>
        <v>170</v>
      </c>
      <c r="IP291" s="28">
        <f>(IO291/(IO291+IM291))</f>
        <v>9.2592592592592587E-2</v>
      </c>
      <c r="IQ291" s="27"/>
      <c r="IR291" s="27"/>
      <c r="IS291" s="29" t="e">
        <f>IS289/IS288*100-100</f>
        <v>#DIV/0!</v>
      </c>
      <c r="IT291" s="60" t="e">
        <f>IT289/IT288*100-100</f>
        <v>#DIV/0!</v>
      </c>
      <c r="IU291" s="26">
        <f>SUM(IU284:IU290)</f>
        <v>0</v>
      </c>
      <c r="IV291" s="27">
        <f>SUM(IV284:IV290)</f>
        <v>141</v>
      </c>
      <c r="IW291" s="27"/>
      <c r="IX291" s="27"/>
      <c r="IY291" s="27">
        <f>SUM(IY284:IY290)</f>
        <v>0</v>
      </c>
      <c r="IZ291" s="28" t="e">
        <f>((IY291+JA291)/7)/IW290</f>
        <v>#DIV/0!</v>
      </c>
      <c r="JA291" s="27">
        <f>SUM(JA284:JA290)</f>
        <v>0</v>
      </c>
      <c r="JB291" s="28" t="e">
        <f>(JA291/(JA291+IY291))</f>
        <v>#DIV/0!</v>
      </c>
      <c r="JC291" s="27"/>
      <c r="JD291" s="27"/>
      <c r="JE291" s="29" t="e">
        <f>JE289/JE288*100-100</f>
        <v>#DIV/0!</v>
      </c>
      <c r="JF291" s="60" t="e">
        <f>JF289/JF288*100-100</f>
        <v>#DIV/0!</v>
      </c>
      <c r="JG291" s="26">
        <f t="shared" si="4641"/>
        <v>51</v>
      </c>
      <c r="JH291" s="443">
        <f t="shared" si="4642"/>
        <v>141</v>
      </c>
      <c r="JI291" s="378">
        <f t="shared" ref="JI291:JJ291" si="4814">SUM(JI283:JI290)</f>
        <v>73254</v>
      </c>
      <c r="JJ291" s="27">
        <f t="shared" si="4814"/>
        <v>5265</v>
      </c>
      <c r="JK291" s="27">
        <f t="shared" si="4644"/>
        <v>34469</v>
      </c>
      <c r="JL291" s="80">
        <f t="shared" si="4645"/>
        <v>0.47054085783711469</v>
      </c>
      <c r="JM291" s="15">
        <f t="shared" si="4646"/>
        <v>3239</v>
      </c>
      <c r="JN291" s="48">
        <f t="shared" si="4647"/>
        <v>9.3968493428878128E-2</v>
      </c>
      <c r="JO291" s="49">
        <f t="shared" ref="JO291" si="4815">SUM(JO284:JO290)/7</f>
        <v>67.614285714285714</v>
      </c>
      <c r="JP291" s="50">
        <f t="shared" ref="JP291" si="4816">SUM(JP284:JP290)</f>
        <v>32537</v>
      </c>
      <c r="JQ291" s="397">
        <f t="shared" si="4416"/>
        <v>94.394963590472599</v>
      </c>
      <c r="JR291" s="50">
        <f t="shared" ref="JR291" si="4817">SUM(JR284:JR290)</f>
        <v>1876</v>
      </c>
      <c r="JS291" s="370">
        <f t="shared" si="4289"/>
        <v>0.57919110836677989</v>
      </c>
      <c r="JT291" s="58" t="e">
        <f t="shared" ref="JT291:JU291" si="4818">JT289/JT288*100-100</f>
        <v>#DIV/0!</v>
      </c>
      <c r="JU291" s="318" t="e">
        <f t="shared" si="4818"/>
        <v>#DIV/0!</v>
      </c>
      <c r="JV291" s="410">
        <f t="shared" ref="JV291" si="4819">SUM(G291,I291,S291,U291,AE291,AG291,AQ291,AS291,BC291,BE291,BO291,BQ291,CA291,CC291)/7/SUM(E290,Q290,AC290,AO290,BA290,BM290,BY290)</f>
        <v>0.47952422109725479</v>
      </c>
      <c r="JW291" s="411">
        <f t="shared" ref="JW291" si="4820">SUM(CM291,CO291,CY291,DA291,DK291,DM291,DW291,DY291,EI291,EK291,EU291,EW291,FG291,FI291)/7/SUM(CK290,CW290,DI290,DU290,EG290,ES290,FE290)</f>
        <v>0.46357204914980765</v>
      </c>
      <c r="JX291" s="412">
        <f t="shared" ref="JX291" si="4821">SUM(FS291,FU291,GE291,GG291,GQ291,GS291,HC291,HE291,HO291,HQ291,IA291,IC291,IM291,IO291,)/7/SUM(FQ290,GC290,GO290,HA290,HM290,HY290,IK290)</f>
        <v>0.47251495300484192</v>
      </c>
      <c r="JY291" s="744"/>
      <c r="JZ291" s="691"/>
      <c r="KA291" s="747"/>
      <c r="KB291" s="762"/>
      <c r="KC291" s="764"/>
      <c r="KD291" s="769"/>
      <c r="KE291" s="764"/>
      <c r="KF291" s="769"/>
      <c r="KG291" s="771"/>
      <c r="KH291" s="772"/>
      <c r="KI291" s="418">
        <f t="shared" ref="KI291" si="4822">SUM(KI284:KI290)</f>
        <v>18</v>
      </c>
      <c r="KJ291" s="432">
        <f t="shared" ref="KJ291" si="4823">KI291/KB288</f>
        <v>5.1561157261529652E-3</v>
      </c>
      <c r="KK291" s="418">
        <f t="shared" ref="KK291" si="4824">SUM(KK284:KK290)</f>
        <v>12</v>
      </c>
      <c r="KL291" s="426">
        <f t="shared" ref="KL291" si="4825">KK291/KD288</f>
        <v>3.4632034632034632E-3</v>
      </c>
      <c r="KM291" s="418">
        <f t="shared" ref="KM291" si="4826">SUM(KM284:KM290)</f>
        <v>19</v>
      </c>
      <c r="KN291" s="426">
        <f>KM291/KF288</f>
        <v>5.3824362606232296E-3</v>
      </c>
    </row>
    <row r="292" spans="1:300" ht="21.75" thickBot="1" x14ac:dyDescent="0.3">
      <c r="A292" s="52"/>
      <c r="B292" s="437"/>
      <c r="C292" s="40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2"/>
      <c r="O292" s="40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2"/>
      <c r="AA292" s="40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2"/>
      <c r="AM292" s="40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2"/>
      <c r="AY292" s="40"/>
      <c r="AZ292" s="41"/>
      <c r="BA292" s="41"/>
      <c r="BB292" s="41"/>
      <c r="BC292" s="41"/>
      <c r="BD292" s="41"/>
      <c r="BE292" s="41"/>
      <c r="BF292" s="41"/>
      <c r="BG292" s="41"/>
      <c r="BH292" s="41"/>
      <c r="BI292" s="41"/>
      <c r="BJ292" s="42"/>
      <c r="BK292" s="40"/>
      <c r="BL292" s="41"/>
      <c r="BM292" s="41"/>
      <c r="BN292" s="41"/>
      <c r="BO292" s="41"/>
      <c r="BP292" s="41"/>
      <c r="BQ292" s="41"/>
      <c r="BR292" s="41"/>
      <c r="BS292" s="41"/>
      <c r="BT292" s="41"/>
      <c r="BU292" s="41"/>
      <c r="BV292" s="42"/>
      <c r="BW292" s="40"/>
      <c r="BX292" s="41"/>
      <c r="BY292" s="41"/>
      <c r="BZ292" s="41"/>
      <c r="CA292" s="41"/>
      <c r="CB292" s="41"/>
      <c r="CC292" s="41"/>
      <c r="CD292" s="41"/>
      <c r="CE292" s="41"/>
      <c r="CF292" s="41"/>
      <c r="CG292" s="41"/>
      <c r="CH292" s="42"/>
      <c r="CI292" s="40"/>
      <c r="CJ292" s="41"/>
      <c r="CK292" s="41"/>
      <c r="CL292" s="41"/>
      <c r="CM292" s="41"/>
      <c r="CN292" s="41"/>
      <c r="CO292" s="41"/>
      <c r="CP292" s="41"/>
      <c r="CQ292" s="41"/>
      <c r="CR292" s="41"/>
      <c r="CS292" s="41"/>
      <c r="CT292" s="42"/>
      <c r="CU292" s="40"/>
      <c r="CV292" s="41"/>
      <c r="CW292" s="41"/>
      <c r="CX292" s="41"/>
      <c r="CY292" s="41"/>
      <c r="CZ292" s="41"/>
      <c r="DA292" s="41"/>
      <c r="DB292" s="41"/>
      <c r="DC292" s="41"/>
      <c r="DD292" s="41"/>
      <c r="DE292" s="41"/>
      <c r="DF292" s="42"/>
      <c r="DG292" s="40"/>
      <c r="DH292" s="41"/>
      <c r="DI292" s="41"/>
      <c r="DJ292" s="41"/>
      <c r="DK292" s="41"/>
      <c r="DL292" s="41"/>
      <c r="DM292" s="41"/>
      <c r="DN292" s="41"/>
      <c r="DO292" s="41"/>
      <c r="DP292" s="41"/>
      <c r="DQ292" s="41"/>
      <c r="DR292" s="42"/>
      <c r="DS292" s="40"/>
      <c r="DT292" s="41"/>
      <c r="DU292" s="41"/>
      <c r="DV292" s="41"/>
      <c r="DW292" s="41"/>
      <c r="DX292" s="41"/>
      <c r="DY292" s="41"/>
      <c r="DZ292" s="41"/>
      <c r="EA292" s="41"/>
      <c r="EB292" s="41"/>
      <c r="EC292" s="41"/>
      <c r="ED292" s="42"/>
      <c r="EE292" s="40"/>
      <c r="EF292" s="41"/>
      <c r="EG292" s="41"/>
      <c r="EH292" s="41"/>
      <c r="EI292" s="41"/>
      <c r="EJ292" s="41"/>
      <c r="EK292" s="41"/>
      <c r="EL292" s="41"/>
      <c r="EM292" s="41"/>
      <c r="EN292" s="41"/>
      <c r="EO292" s="41"/>
      <c r="EP292" s="42"/>
      <c r="EQ292" s="40"/>
      <c r="ER292" s="41"/>
      <c r="ES292" s="41"/>
      <c r="ET292" s="41"/>
      <c r="EU292" s="41"/>
      <c r="EV292" s="41"/>
      <c r="EW292" s="41"/>
      <c r="EX292" s="41"/>
      <c r="EY292" s="41"/>
      <c r="EZ292" s="41"/>
      <c r="FA292" s="41"/>
      <c r="FB292" s="42"/>
      <c r="FC292" s="40"/>
      <c r="FD292" s="41"/>
      <c r="FE292" s="41"/>
      <c r="FF292" s="41"/>
      <c r="FG292" s="41"/>
      <c r="FH292" s="41"/>
      <c r="FI292" s="41"/>
      <c r="FJ292" s="41"/>
      <c r="FK292" s="41"/>
      <c r="FL292" s="41"/>
      <c r="FM292" s="41"/>
      <c r="FN292" s="42"/>
      <c r="FO292" s="40"/>
      <c r="FP292" s="41"/>
      <c r="FQ292" s="41"/>
      <c r="FR292" s="41"/>
      <c r="FS292" s="41"/>
      <c r="FT292" s="41"/>
      <c r="FU292" s="41"/>
      <c r="FV292" s="41"/>
      <c r="FW292" s="41"/>
      <c r="FX292" s="41"/>
      <c r="FY292" s="41"/>
      <c r="FZ292" s="42"/>
      <c r="GA292" s="40"/>
      <c r="GB292" s="41"/>
      <c r="GC292" s="41"/>
      <c r="GD292" s="41"/>
      <c r="GE292" s="41"/>
      <c r="GF292" s="41"/>
      <c r="GG292" s="41"/>
      <c r="GH292" s="41"/>
      <c r="GI292" s="41"/>
      <c r="GJ292" s="41"/>
      <c r="GK292" s="41"/>
      <c r="GL292" s="42"/>
      <c r="GM292" s="40"/>
      <c r="GN292" s="41"/>
      <c r="GO292" s="41"/>
      <c r="GP292" s="41"/>
      <c r="GQ292" s="41"/>
      <c r="GR292" s="41"/>
      <c r="GS292" s="41"/>
      <c r="GT292" s="41"/>
      <c r="GU292" s="41"/>
      <c r="GV292" s="41"/>
      <c r="GW292" s="41"/>
      <c r="GX292" s="42"/>
      <c r="GY292" s="40"/>
      <c r="GZ292" s="41"/>
      <c r="HA292" s="41"/>
      <c r="HB292" s="41"/>
      <c r="HC292" s="41"/>
      <c r="HD292" s="41"/>
      <c r="HE292" s="41"/>
      <c r="HF292" s="41"/>
      <c r="HG292" s="41"/>
      <c r="HH292" s="41"/>
      <c r="HI292" s="41"/>
      <c r="HJ292" s="42"/>
      <c r="HK292" s="40"/>
      <c r="HL292" s="41"/>
      <c r="HM292" s="41"/>
      <c r="HN292" s="41"/>
      <c r="HO292" s="41"/>
      <c r="HP292" s="41"/>
      <c r="HQ292" s="41"/>
      <c r="HR292" s="41"/>
      <c r="HS292" s="41"/>
      <c r="HT292" s="41"/>
      <c r="HU292" s="41"/>
      <c r="HV292" s="42"/>
      <c r="HW292" s="40"/>
      <c r="HX292" s="41"/>
      <c r="HY292" s="41"/>
      <c r="HZ292" s="41"/>
      <c r="IA292" s="41"/>
      <c r="IB292" s="41"/>
      <c r="IC292" s="41"/>
      <c r="ID292" s="41"/>
      <c r="IE292" s="41"/>
      <c r="IF292" s="41"/>
      <c r="IG292" s="41"/>
      <c r="IH292" s="42"/>
      <c r="II292" s="40"/>
      <c r="IJ292" s="41"/>
      <c r="IK292" s="41"/>
      <c r="IL292" s="41"/>
      <c r="IM292" s="41"/>
      <c r="IN292" s="41"/>
      <c r="IO292" s="41"/>
      <c r="IP292" s="41"/>
      <c r="IQ292" s="41"/>
      <c r="IR292" s="41"/>
      <c r="IS292" s="41"/>
      <c r="IT292" s="42"/>
      <c r="IU292" s="40"/>
      <c r="IV292" s="41"/>
      <c r="IW292" s="41"/>
      <c r="IX292" s="41"/>
      <c r="IY292" s="41"/>
      <c r="IZ292" s="41"/>
      <c r="JA292" s="41"/>
      <c r="JB292" s="41"/>
      <c r="JC292" s="41"/>
      <c r="JD292" s="41"/>
      <c r="JE292" s="41"/>
      <c r="JF292" s="42"/>
      <c r="JG292" s="444">
        <f t="shared" ref="JG292" si="4827">JG291/JI284</f>
        <v>4.8636276940682817E-3</v>
      </c>
      <c r="JH292" s="445">
        <f t="shared" ref="JH292" si="4828">JH291/JJ281</f>
        <v>0.16151202749140894</v>
      </c>
      <c r="JI292" s="3"/>
      <c r="JJ292" s="4"/>
      <c r="JK292" s="4"/>
      <c r="JL292" s="374"/>
      <c r="JM292" s="4"/>
      <c r="JN292" s="4"/>
      <c r="JO292" s="4"/>
      <c r="JP292" s="375"/>
      <c r="JQ292" s="4"/>
      <c r="JR292" s="4"/>
      <c r="JS292" s="376"/>
      <c r="JT292" s="4"/>
      <c r="JU292" s="400"/>
      <c r="JV292" s="701"/>
      <c r="JW292" s="702"/>
      <c r="JX292" s="703"/>
      <c r="JY292" s="639"/>
      <c r="JZ292" s="640"/>
      <c r="KA292" s="641"/>
      <c r="KB292" s="752"/>
      <c r="KC292" s="753"/>
      <c r="KD292" s="753"/>
      <c r="KE292" s="753"/>
      <c r="KF292" s="753"/>
      <c r="KG292" s="753"/>
      <c r="KH292" s="754"/>
      <c r="KI292" s="416"/>
      <c r="KJ292" s="420"/>
      <c r="KK292" s="416"/>
      <c r="KL292" s="417"/>
      <c r="KM292" s="416"/>
      <c r="KN292" s="417"/>
    </row>
    <row r="293" spans="1:300" x14ac:dyDescent="0.25">
      <c r="A293" s="736">
        <v>57</v>
      </c>
      <c r="B293" s="435">
        <f>B290+1</f>
        <v>45820</v>
      </c>
      <c r="C293" s="32">
        <v>1</v>
      </c>
      <c r="D293" s="33"/>
      <c r="E293" s="33">
        <f>E290-C293</f>
        <v>571</v>
      </c>
      <c r="F293" s="33">
        <f>F290-D293</f>
        <v>39</v>
      </c>
      <c r="G293" s="33">
        <v>269</v>
      </c>
      <c r="H293" s="34">
        <f t="shared" ref="H293:H299" si="4829">((G293+I293)/E293)</f>
        <v>0.51138353765323996</v>
      </c>
      <c r="I293" s="33">
        <v>23</v>
      </c>
      <c r="J293" s="34">
        <f t="shared" ref="J293:J299" si="4830">I293/(G293+I293)</f>
        <v>7.8767123287671229E-2</v>
      </c>
      <c r="K293" s="35"/>
      <c r="L293" s="33"/>
      <c r="M293" s="33"/>
      <c r="N293" s="36"/>
      <c r="O293" s="32"/>
      <c r="P293" s="33"/>
      <c r="Q293" s="33">
        <f>Q290-O293</f>
        <v>571</v>
      </c>
      <c r="R293" s="33">
        <f>R290-P293</f>
        <v>39</v>
      </c>
      <c r="S293" s="33">
        <v>269</v>
      </c>
      <c r="T293" s="34">
        <f t="shared" ref="T293:T299" si="4831">((S293+U293)/Q293)</f>
        <v>0.50788091068301222</v>
      </c>
      <c r="U293" s="33">
        <v>21</v>
      </c>
      <c r="V293" s="34">
        <f t="shared" ref="V293:V299" si="4832">U293/(S293+U293)</f>
        <v>7.2413793103448282E-2</v>
      </c>
      <c r="W293" s="35"/>
      <c r="X293" s="33"/>
      <c r="Y293" s="33"/>
      <c r="Z293" s="36"/>
      <c r="AA293" s="32">
        <v>1</v>
      </c>
      <c r="AB293" s="33"/>
      <c r="AC293" s="33">
        <f>AC290-AA293</f>
        <v>567</v>
      </c>
      <c r="AD293" s="33">
        <f>AD290-AB293</f>
        <v>38</v>
      </c>
      <c r="AE293" s="33">
        <v>249</v>
      </c>
      <c r="AF293" s="34">
        <f t="shared" ref="AF293:AF299" si="4833">((AE293+AG293)/AC293)</f>
        <v>0.49206349206349204</v>
      </c>
      <c r="AG293" s="33">
        <v>30</v>
      </c>
      <c r="AH293" s="34">
        <f t="shared" ref="AH293:AH299" si="4834">AG293/(AE293+AG293)</f>
        <v>0.10752688172043011</v>
      </c>
      <c r="AI293" s="35"/>
      <c r="AJ293" s="33"/>
      <c r="AK293" s="33"/>
      <c r="AL293" s="36"/>
      <c r="AM293" s="32">
        <v>1</v>
      </c>
      <c r="AN293" s="33"/>
      <c r="AO293" s="33">
        <f>AO290-AM293</f>
        <v>47</v>
      </c>
      <c r="AP293" s="33">
        <f>AP290-AN293</f>
        <v>4</v>
      </c>
      <c r="AQ293" s="33">
        <v>23</v>
      </c>
      <c r="AR293" s="34">
        <f t="shared" ref="AR293:AR299" si="4835">((AQ293+AS293)/AO293)</f>
        <v>0.65957446808510634</v>
      </c>
      <c r="AS293" s="33">
        <v>8</v>
      </c>
      <c r="AT293" s="34">
        <f t="shared" ref="AT293:AT299" si="4836">AS293/(AQ293+AS293)</f>
        <v>0.25806451612903225</v>
      </c>
      <c r="AU293" s="35"/>
      <c r="AV293" s="33"/>
      <c r="AW293" s="33"/>
      <c r="AX293" s="36"/>
      <c r="AY293" s="32"/>
      <c r="AZ293" s="33"/>
      <c r="BA293" s="33">
        <f>BA290-AY293</f>
        <v>571</v>
      </c>
      <c r="BB293" s="33">
        <f>BB290-AZ293</f>
        <v>39</v>
      </c>
      <c r="BC293" s="33">
        <v>265</v>
      </c>
      <c r="BD293" s="34">
        <f t="shared" ref="BD293:BD299" si="4837">((BC293+BE293)/BA293)</f>
        <v>0.49912434325744309</v>
      </c>
      <c r="BE293" s="33">
        <v>20</v>
      </c>
      <c r="BF293" s="34">
        <f t="shared" ref="BF293:BF299" si="4838">BE293/(BC293+BE293)</f>
        <v>7.0175438596491224E-2</v>
      </c>
      <c r="BG293" s="35"/>
      <c r="BH293" s="33"/>
      <c r="BI293" s="33"/>
      <c r="BJ293" s="36"/>
      <c r="BK293" s="32"/>
      <c r="BL293" s="33"/>
      <c r="BM293" s="33">
        <f>BM290-BK293</f>
        <v>571</v>
      </c>
      <c r="BN293" s="33">
        <f>BN290-BL293</f>
        <v>39</v>
      </c>
      <c r="BO293" s="33">
        <v>259</v>
      </c>
      <c r="BP293" s="34">
        <f t="shared" ref="BP293:BP299" si="4839">((BO293+BQ293)/BM293)</f>
        <v>0.49387040280210159</v>
      </c>
      <c r="BQ293" s="33">
        <v>23</v>
      </c>
      <c r="BR293" s="34">
        <f t="shared" ref="BR293:BR299" si="4840">BQ293/(BO293+BQ293)</f>
        <v>8.1560283687943269E-2</v>
      </c>
      <c r="BS293" s="35"/>
      <c r="BT293" s="33"/>
      <c r="BU293" s="33"/>
      <c r="BV293" s="36"/>
      <c r="BW293" s="32"/>
      <c r="BX293" s="33"/>
      <c r="BY293" s="33">
        <f>BY290-BW293</f>
        <v>570</v>
      </c>
      <c r="BZ293" s="33">
        <f>BZ290-BX293</f>
        <v>39</v>
      </c>
      <c r="CA293" s="33">
        <v>240</v>
      </c>
      <c r="CB293" s="34">
        <f t="shared" ref="CB293:CB299" si="4841">((CA293+CC293)/BY293)</f>
        <v>0.49649122807017543</v>
      </c>
      <c r="CC293" s="33">
        <v>43</v>
      </c>
      <c r="CD293" s="34">
        <f t="shared" ref="CD293:CD299" si="4842">CC293/(CA293+CC293)</f>
        <v>0.1519434628975265</v>
      </c>
      <c r="CE293" s="35"/>
      <c r="CF293" s="33"/>
      <c r="CG293" s="33"/>
      <c r="CH293" s="36"/>
      <c r="CI293" s="32">
        <v>1</v>
      </c>
      <c r="CJ293" s="33"/>
      <c r="CK293" s="33">
        <f>CK290-CI293</f>
        <v>541</v>
      </c>
      <c r="CL293" s="33">
        <f>CL290-CJ293</f>
        <v>38</v>
      </c>
      <c r="CM293" s="33">
        <v>248</v>
      </c>
      <c r="CN293" s="34">
        <f t="shared" ref="CN293:CN299" si="4843">((CM293+CO293)/CK293)</f>
        <v>0.49353049907578556</v>
      </c>
      <c r="CO293" s="33">
        <v>19</v>
      </c>
      <c r="CP293" s="34">
        <f t="shared" ref="CP293:CP299" si="4844">CO293/(CM293+CO293)</f>
        <v>7.116104868913857E-2</v>
      </c>
      <c r="CQ293" s="35"/>
      <c r="CR293" s="33"/>
      <c r="CS293" s="33"/>
      <c r="CT293" s="36"/>
      <c r="CU293" s="32"/>
      <c r="CV293" s="33"/>
      <c r="CW293" s="33">
        <f>CW290-CU293</f>
        <v>551</v>
      </c>
      <c r="CX293" s="33">
        <f>CX290-CV293</f>
        <v>38</v>
      </c>
      <c r="CY293" s="33">
        <v>198</v>
      </c>
      <c r="CZ293" s="34">
        <f t="shared" ref="CZ293:CZ299" si="4845">((CY293+DA293)/CW293)</f>
        <v>0.41197822141560797</v>
      </c>
      <c r="DA293" s="33">
        <v>29</v>
      </c>
      <c r="DB293" s="34">
        <f t="shared" ref="DB293:DB299" si="4846">DA293/(CY293+DA293)</f>
        <v>0.1277533039647577</v>
      </c>
      <c r="DC293" s="35"/>
      <c r="DD293" s="33"/>
      <c r="DE293" s="33"/>
      <c r="DF293" s="36"/>
      <c r="DG293" s="32"/>
      <c r="DH293" s="33"/>
      <c r="DI293" s="33">
        <f>DI290-DG293</f>
        <v>565</v>
      </c>
      <c r="DJ293" s="33">
        <f>DJ290-DH293</f>
        <v>39</v>
      </c>
      <c r="DK293" s="33">
        <v>237</v>
      </c>
      <c r="DL293" s="34">
        <f t="shared" ref="DL293:DL299" si="4847">((DK293+DM293)/DI293)</f>
        <v>0.46194690265486726</v>
      </c>
      <c r="DM293" s="33">
        <v>24</v>
      </c>
      <c r="DN293" s="34">
        <f t="shared" ref="DN293:DN299" si="4848">DM293/(DK293+DM293)</f>
        <v>9.1954022988505746E-2</v>
      </c>
      <c r="DO293" s="35"/>
      <c r="DP293" s="33"/>
      <c r="DQ293" s="33"/>
      <c r="DR293" s="36"/>
      <c r="DS293" s="32"/>
      <c r="DT293" s="33"/>
      <c r="DU293" s="33">
        <f>DU290-DS293</f>
        <v>110</v>
      </c>
      <c r="DV293" s="33">
        <f>DV290-DT293</f>
        <v>8</v>
      </c>
      <c r="DW293" s="33">
        <v>35</v>
      </c>
      <c r="DX293" s="34">
        <f t="shared" ref="DX293:DX299" si="4849">((DW293+DY293)/DU293)</f>
        <v>0.38181818181818183</v>
      </c>
      <c r="DY293" s="33">
        <v>7</v>
      </c>
      <c r="DZ293" s="34">
        <f t="shared" ref="DZ293:DZ299" si="4850">DY293/(DW293+DY293)</f>
        <v>0.16666666666666666</v>
      </c>
      <c r="EA293" s="35"/>
      <c r="EB293" s="33"/>
      <c r="EC293" s="33"/>
      <c r="ED293" s="36"/>
      <c r="EE293" s="32"/>
      <c r="EF293" s="33"/>
      <c r="EG293" s="33">
        <f>EG290-EE293</f>
        <v>573</v>
      </c>
      <c r="EH293" s="33">
        <f>EH290-EF293</f>
        <v>40</v>
      </c>
      <c r="EI293" s="33">
        <v>236</v>
      </c>
      <c r="EJ293" s="34">
        <f t="shared" ref="EJ293:EJ299" si="4851">((EI293+EK293)/EG293)</f>
        <v>0.46422338568935428</v>
      </c>
      <c r="EK293" s="33">
        <v>30</v>
      </c>
      <c r="EL293" s="34">
        <f t="shared" ref="EL293:EL299" si="4852">EK293/(EI293+EK293)</f>
        <v>0.11278195488721804</v>
      </c>
      <c r="EM293" s="35"/>
      <c r="EN293" s="33"/>
      <c r="EO293" s="33"/>
      <c r="EP293" s="36"/>
      <c r="EQ293" s="32">
        <v>1</v>
      </c>
      <c r="ER293" s="33"/>
      <c r="ES293" s="33">
        <f>ES290-EQ293</f>
        <v>560</v>
      </c>
      <c r="ET293" s="33">
        <f>ET290-ER293</f>
        <v>39</v>
      </c>
      <c r="EU293" s="33">
        <v>235</v>
      </c>
      <c r="EV293" s="34">
        <f t="shared" ref="EV293:EV299" si="4853">((EU293+EW293)/ES293)</f>
        <v>0.44821428571428573</v>
      </c>
      <c r="EW293" s="33">
        <v>16</v>
      </c>
      <c r="EX293" s="34">
        <f t="shared" ref="EX293:EX299" si="4854">EW293/(EU293+EW293)</f>
        <v>6.3745019920318724E-2</v>
      </c>
      <c r="EY293" s="35"/>
      <c r="EZ293" s="33"/>
      <c r="FA293" s="33"/>
      <c r="FB293" s="36"/>
      <c r="FC293" s="32">
        <v>1</v>
      </c>
      <c r="FD293" s="33"/>
      <c r="FE293" s="33">
        <f>FE290-FC293</f>
        <v>550</v>
      </c>
      <c r="FF293" s="33">
        <f>FF290-FD293</f>
        <v>38</v>
      </c>
      <c r="FG293" s="33">
        <v>227</v>
      </c>
      <c r="FH293" s="34">
        <f t="shared" ref="FH293:FH299" si="4855">((FG293+FI293)/FE293)</f>
        <v>0.4527272727272727</v>
      </c>
      <c r="FI293" s="33">
        <v>22</v>
      </c>
      <c r="FJ293" s="34">
        <f t="shared" ref="FJ293:FJ299" si="4856">FI293/(FG293+FI293)</f>
        <v>8.8353413654618476E-2</v>
      </c>
      <c r="FK293" s="35"/>
      <c r="FL293" s="33"/>
      <c r="FM293" s="33"/>
      <c r="FN293" s="36"/>
      <c r="FO293" s="32"/>
      <c r="FP293" s="33"/>
      <c r="FQ293" s="33">
        <f>FQ290-FO293</f>
        <v>554</v>
      </c>
      <c r="FR293" s="33">
        <f>FR290-FP293</f>
        <v>41</v>
      </c>
      <c r="FS293" s="33">
        <v>240</v>
      </c>
      <c r="FT293" s="34">
        <f t="shared" ref="FT293:FT299" si="4857">((FS293+FU293)/FQ293)</f>
        <v>0.49638989169675091</v>
      </c>
      <c r="FU293" s="33">
        <v>35</v>
      </c>
      <c r="FV293" s="34">
        <f t="shared" ref="FV293:FV299" si="4858">FU293/(FS293+FU293)</f>
        <v>0.12727272727272726</v>
      </c>
      <c r="FW293" s="35"/>
      <c r="FX293" s="33"/>
      <c r="FY293" s="33"/>
      <c r="FZ293" s="36"/>
      <c r="GA293" s="32">
        <v>1</v>
      </c>
      <c r="GB293" s="33"/>
      <c r="GC293" s="33">
        <f>GC290-GA293</f>
        <v>561</v>
      </c>
      <c r="GD293" s="33">
        <f>GD290-GB293</f>
        <v>41</v>
      </c>
      <c r="GE293" s="33">
        <v>252</v>
      </c>
      <c r="GF293" s="34">
        <f t="shared" ref="GF293:GF299" si="4859">((GE293+GG293)/GC293)</f>
        <v>0.50267379679144386</v>
      </c>
      <c r="GG293" s="33">
        <v>30</v>
      </c>
      <c r="GH293" s="34">
        <f t="shared" ref="GH293:GH299" si="4860">GG293/(GE293+GG293)</f>
        <v>0.10638297872340426</v>
      </c>
      <c r="GI293" s="35"/>
      <c r="GJ293" s="33"/>
      <c r="GK293" s="33"/>
      <c r="GL293" s="36"/>
      <c r="GM293" s="32">
        <v>1</v>
      </c>
      <c r="GN293" s="33"/>
      <c r="GO293" s="33">
        <f>GO290-GM293</f>
        <v>580</v>
      </c>
      <c r="GP293" s="33">
        <f>GP290-GN293</f>
        <v>42</v>
      </c>
      <c r="GQ293" s="33">
        <v>235</v>
      </c>
      <c r="GR293" s="34">
        <f t="shared" ref="GR293:GR299" si="4861">((GQ293+GS293)/GO293)</f>
        <v>0.43965517241379309</v>
      </c>
      <c r="GS293" s="33">
        <v>20</v>
      </c>
      <c r="GT293" s="34">
        <f t="shared" ref="GT293:GT299" si="4862">GS293/(GQ293+GS293)</f>
        <v>7.8431372549019607E-2</v>
      </c>
      <c r="GU293" s="35"/>
      <c r="GV293" s="33"/>
      <c r="GW293" s="33"/>
      <c r="GX293" s="36"/>
      <c r="GY293" s="32"/>
      <c r="GZ293" s="33"/>
      <c r="HA293" s="33">
        <f>HA290-GY293</f>
        <v>74</v>
      </c>
      <c r="HB293" s="33">
        <f>HB290-GZ293</f>
        <v>5</v>
      </c>
      <c r="HC293" s="33">
        <v>20</v>
      </c>
      <c r="HD293" s="34">
        <f t="shared" ref="HD293:HD299" si="4863">((HC293+HE293)/HA293)</f>
        <v>0.40540540540540543</v>
      </c>
      <c r="HE293" s="33">
        <v>10</v>
      </c>
      <c r="HF293" s="34">
        <f t="shared" ref="HF293:HF299" si="4864">HE293/(HC293+HE293)</f>
        <v>0.33333333333333331</v>
      </c>
      <c r="HG293" s="35"/>
      <c r="HH293" s="33"/>
      <c r="HI293" s="33"/>
      <c r="HJ293" s="36"/>
      <c r="HK293" s="32">
        <v>1</v>
      </c>
      <c r="HL293" s="33"/>
      <c r="HM293" s="33">
        <f>HM290-HK293</f>
        <v>585</v>
      </c>
      <c r="HN293" s="33">
        <f>HN290-HL293</f>
        <v>42</v>
      </c>
      <c r="HO293" s="33">
        <v>250</v>
      </c>
      <c r="HP293" s="34">
        <f t="shared" ref="HP293:HP299" si="4865">((HO293+HQ293)/HM293)</f>
        <v>0.46153846153846156</v>
      </c>
      <c r="HQ293" s="33">
        <v>20</v>
      </c>
      <c r="HR293" s="34">
        <f t="shared" ref="HR293:HR299" si="4866">HQ293/(HO293+HQ293)</f>
        <v>7.407407407407407E-2</v>
      </c>
      <c r="HS293" s="35"/>
      <c r="HT293" s="33"/>
      <c r="HU293" s="33"/>
      <c r="HV293" s="36"/>
      <c r="HW293" s="32"/>
      <c r="HX293" s="33"/>
      <c r="HY293" s="33">
        <f>HY290-HW293</f>
        <v>577</v>
      </c>
      <c r="HZ293" s="33">
        <f>HZ290-HX293</f>
        <v>42</v>
      </c>
      <c r="IA293" s="33">
        <v>241</v>
      </c>
      <c r="IB293" s="34">
        <f t="shared" ref="IB293:IB299" si="4867">((IA293+IC293)/HY293)</f>
        <v>0.46447140381282498</v>
      </c>
      <c r="IC293" s="33">
        <v>27</v>
      </c>
      <c r="ID293" s="34">
        <f t="shared" ref="ID293:ID299" si="4868">IC293/(IA293+IC293)</f>
        <v>0.10074626865671642</v>
      </c>
      <c r="IE293" s="35"/>
      <c r="IF293" s="33"/>
      <c r="IG293" s="33"/>
      <c r="IH293" s="36"/>
      <c r="II293" s="32"/>
      <c r="IJ293" s="33"/>
      <c r="IK293" s="33">
        <f>IK290-II293</f>
        <v>577</v>
      </c>
      <c r="IL293" s="33">
        <f>IL290-IJ293</f>
        <v>42</v>
      </c>
      <c r="IM293" s="33">
        <v>250</v>
      </c>
      <c r="IN293" s="34">
        <f t="shared" ref="IN293:IN299" si="4869">((IM293+IO293)/IK293)</f>
        <v>0.49566724436741766</v>
      </c>
      <c r="IO293" s="33">
        <v>36</v>
      </c>
      <c r="IP293" s="34">
        <f t="shared" ref="IP293:IP299" si="4870">IO293/(IM293+IO293)</f>
        <v>0.12587412587412589</v>
      </c>
      <c r="IQ293" s="35"/>
      <c r="IR293" s="33"/>
      <c r="IS293" s="33"/>
      <c r="IT293" s="36"/>
      <c r="IU293" s="32"/>
      <c r="IV293" s="33"/>
      <c r="IW293" s="33">
        <f>IW290-IU293</f>
        <v>0</v>
      </c>
      <c r="IX293" s="33">
        <f>IX290-IV293</f>
        <v>0</v>
      </c>
      <c r="IY293" s="33"/>
      <c r="IZ293" s="34" t="e">
        <f t="shared" ref="IZ293:IZ299" si="4871">((IY293+JA293)/IW293)</f>
        <v>#DIV/0!</v>
      </c>
      <c r="JA293" s="33"/>
      <c r="JB293" s="34" t="e">
        <f t="shared" ref="JB293:JB299" si="4872">JA293/(IY293+JA293)</f>
        <v>#DIV/0!</v>
      </c>
      <c r="JC293" s="35"/>
      <c r="JD293" s="33"/>
      <c r="JE293" s="33"/>
      <c r="JF293" s="36"/>
      <c r="JG293" s="32">
        <f t="shared" ref="JG293:JG300" si="4873">+C293+O293+AA293+AM293+AY293+BK293+BW293+CI293+CU293+DG293+DS293+EE293+EQ293+FC293+GA293+GM293+GY293+HK293+HW293+II293+FO293+IU293</f>
        <v>9</v>
      </c>
      <c r="JH293" s="36">
        <f t="shared" ref="JH293:JH300" si="4874">+D293+P293+AB293+AN293+AZ293+BL293+BX293+CJ293+CV293+DH293+DT293+EF293+ER293+FD293+GB293+GN293+GZ293+HL293+HX293+IJ293+FP293+IV293</f>
        <v>0</v>
      </c>
      <c r="JI293" s="372">
        <f t="shared" ref="JI293:JI299" si="4875">+E293+Q293+AC293+AO293+BA293+BM293+BY293+CK293+CW293+DI293+DU293+EG293+ES293+FE293+GC293+GO293+HA293+HM293+HY293+FQ293+IK293</f>
        <v>10426</v>
      </c>
      <c r="JJ293" s="11">
        <f t="shared" si="3981"/>
        <v>732</v>
      </c>
      <c r="JK293" s="33">
        <f t="shared" ref="JK293:JK300" si="4876">+G293+S293+AE293+AQ293+BC293+BO293+CA293+CM293+CY293+DK293+DW293+EI293+EU293+FG293+GE293+GQ293+HC293+HO293+I293+U293+AG293+AS293+BE293+BQ293+CC293+CO293+DA293+DM293+DY293+EK293+EW293+FI293+GG293+GS293+HE293+HQ293+IA293+IC293+FS293+FU293+IM293+IO293</f>
        <v>4971</v>
      </c>
      <c r="JL293" s="78">
        <f t="shared" ref="JL293:JL300" si="4877">+(JK293)/JI293</f>
        <v>0.47678879723767503</v>
      </c>
      <c r="JM293" s="15">
        <f t="shared" ref="JM293:JM300" si="4878">+I293+U293+AG293+AS293+BE293+BQ293+CC293+CO293+DA293+DM293+DY293+EK293+EW293+FI293+GG293+GS293+HE293+HQ293+IC293+IO293+FU293</f>
        <v>493</v>
      </c>
      <c r="JN293" s="34">
        <f t="shared" ref="JN293:JN300" si="4879">+(JM293/(JK293))</f>
        <v>9.9175216254274792E-2</v>
      </c>
      <c r="JO293" s="45">
        <v>67.599999999999994</v>
      </c>
      <c r="JP293" s="46">
        <v>4651</v>
      </c>
      <c r="JQ293" s="45">
        <f t="shared" si="4416"/>
        <v>93.562663447998389</v>
      </c>
      <c r="JR293" s="45">
        <v>245</v>
      </c>
      <c r="JS293" s="366">
        <f t="shared" ref="JS293" si="4880">JR293/JM293</f>
        <v>0.49695740365111563</v>
      </c>
      <c r="JT293" s="44"/>
      <c r="JU293" s="284"/>
      <c r="JV293" s="402">
        <f t="shared" ref="JV293:JV299" si="4881">SUM(G293,I293,S293,U293,AE293,AG293,AQ293,AS293,BC293,BE293,BO293,BQ293,CA293,CC293)/SUM(E293,Q293,AC293,AO293,BA293,BM293,BY293)</f>
        <v>0.50230680507497116</v>
      </c>
      <c r="JW293" s="403">
        <f t="shared" ref="JW293:JW299" si="4882">SUM(CM293,CO293,CY293,DA293,DK293,DM293,DW293,DY293,EI293,EK293,EU293,EW293,FG293,FI293)/SUM(CK293,CW293,DI293,DU293,EG293,ES293,FE293)</f>
        <v>0.45304347826086955</v>
      </c>
      <c r="JX293" s="405">
        <f t="shared" ref="JX293:JX299" si="4883">SUM(FS293,FU293,GE293,GG293,GQ293,GS293,HC293,HE293,HO293,HQ293,IA293,IC293,IM293,IO293,)/SUM(FQ293,GC293,GO293,HA293,HM293,HY293,IK293)</f>
        <v>0.47491448118586088</v>
      </c>
      <c r="JY293" s="742">
        <f t="shared" ref="JY293" si="4884">SUM(I300,U300,AG300,AS300,BE300,BQ300,CC300)/SUM(G300,I300,S300,U300,AE300,AG300,AQ300,AS300,BC300,BE300,BO300,BQ300,CA300,CC300)</f>
        <v>9.1469319482348793E-2</v>
      </c>
      <c r="JZ293" s="689">
        <f t="shared" ref="JZ293" si="4885">SUM(CO300,DA300,DM300,DY300,EK300,EW300,FI300)/SUM(CM300,CO300,CY300,DA300,DK300,DM300,DW300,DY300,EI300,EK300,EU300,EW300,FG300,FI300)</f>
        <v>9.5135135135135135E-2</v>
      </c>
      <c r="KA293" s="745">
        <f t="shared" ref="KA293" si="4886">SUM(,FU300,GG300,GS300,HE300,HQ300,IC300,IO300)/SUM(FU300,FS300,GG300,GE300,GS300,GQ300,HE300,HC300,HQ300,HO300,IC300,IA300,IO300,IM300)</f>
        <v>9.7632090475349001E-2</v>
      </c>
      <c r="KB293" s="724">
        <f t="shared" ref="KB293" si="4887">KB295/KB297</f>
        <v>6.0501296456352636E-3</v>
      </c>
      <c r="KC293" s="720"/>
      <c r="KD293" s="720">
        <f t="shared" ref="KD293" si="4888">KD295/KD297</f>
        <v>6.9504778453518675E-3</v>
      </c>
      <c r="KE293" s="720"/>
      <c r="KF293" s="720">
        <f t="shared" ref="KF293" si="4889">KF295/KF297</f>
        <v>5.9812019367701513E-3</v>
      </c>
      <c r="KG293" s="755"/>
      <c r="KH293" s="757" t="s">
        <v>68</v>
      </c>
      <c r="KI293" s="419">
        <f t="shared" ref="KI293:KI299" si="4890">C293+AA293+AM293+AY293+BK293+BW293</f>
        <v>3</v>
      </c>
      <c r="KJ293" s="427">
        <f t="shared" ref="KJ293" si="4891">KI293/KB297</f>
        <v>8.6430423509075197E-4</v>
      </c>
      <c r="KK293" s="419">
        <f t="shared" ref="KK293:KK299" si="4892">CI293+CU293+DG293+EE293+EQ293+FC293+DS293</f>
        <v>3</v>
      </c>
      <c r="KL293" s="424">
        <f t="shared" ref="KL293" si="4893">KK293/KD297</f>
        <v>8.6880973066898344E-4</v>
      </c>
      <c r="KM293" s="419">
        <f t="shared" ref="KM293:KM299" si="4894">FO293+GA293+GM293+GY293+HK293+HW293+II293</f>
        <v>3</v>
      </c>
      <c r="KN293" s="424">
        <f>KM293/KF297</f>
        <v>8.5445741953859298E-4</v>
      </c>
    </row>
    <row r="294" spans="1:300" ht="19.5" thickBot="1" x14ac:dyDescent="0.3">
      <c r="A294" s="734"/>
      <c r="B294" s="436">
        <f t="shared" ref="B294:B299" si="4895">+B293+1</f>
        <v>45821</v>
      </c>
      <c r="C294" s="10">
        <v>1</v>
      </c>
      <c r="D294" s="11"/>
      <c r="E294" s="61">
        <f t="shared" ref="E294:E299" si="4896">E293-C294</f>
        <v>570</v>
      </c>
      <c r="F294" s="61">
        <f t="shared" ref="F294:F299" si="4897">F293-D294</f>
        <v>39</v>
      </c>
      <c r="G294" s="11">
        <v>264</v>
      </c>
      <c r="H294" s="12">
        <f t="shared" si="4829"/>
        <v>0.49298245614035086</v>
      </c>
      <c r="I294" s="11">
        <v>17</v>
      </c>
      <c r="J294" s="12">
        <f t="shared" si="4830"/>
        <v>6.0498220640569395E-2</v>
      </c>
      <c r="K294" s="13"/>
      <c r="L294" s="11"/>
      <c r="M294" s="11"/>
      <c r="N294" s="14"/>
      <c r="O294" s="10"/>
      <c r="P294" s="11"/>
      <c r="Q294" s="61">
        <f t="shared" ref="Q294:Q299" si="4898">Q293-O294</f>
        <v>571</v>
      </c>
      <c r="R294" s="61">
        <f t="shared" ref="R294:R299" si="4899">R293-P294</f>
        <v>39</v>
      </c>
      <c r="S294" s="11">
        <v>240</v>
      </c>
      <c r="T294" s="12">
        <f t="shared" si="4831"/>
        <v>0.45183887915936954</v>
      </c>
      <c r="U294" s="11">
        <v>18</v>
      </c>
      <c r="V294" s="12">
        <f t="shared" si="4832"/>
        <v>6.9767441860465115E-2</v>
      </c>
      <c r="W294" s="13"/>
      <c r="X294" s="11"/>
      <c r="Y294" s="11"/>
      <c r="Z294" s="14"/>
      <c r="AA294" s="10">
        <v>1</v>
      </c>
      <c r="AB294" s="11"/>
      <c r="AC294" s="61">
        <f t="shared" ref="AC294:AC299" si="4900">AC293-AA294</f>
        <v>566</v>
      </c>
      <c r="AD294" s="61">
        <f t="shared" ref="AD294:AD299" si="4901">AD293-AB294</f>
        <v>38</v>
      </c>
      <c r="AE294" s="11">
        <v>254</v>
      </c>
      <c r="AF294" s="12">
        <f t="shared" si="4833"/>
        <v>0.49823321554770317</v>
      </c>
      <c r="AG294" s="11">
        <v>28</v>
      </c>
      <c r="AH294" s="12">
        <f t="shared" si="4834"/>
        <v>9.9290780141843976E-2</v>
      </c>
      <c r="AI294" s="13"/>
      <c r="AJ294" s="11"/>
      <c r="AK294" s="11"/>
      <c r="AL294" s="14"/>
      <c r="AM294" s="10"/>
      <c r="AN294" s="11"/>
      <c r="AO294" s="61">
        <f t="shared" ref="AO294:AO299" si="4902">AO293-AM294</f>
        <v>47</v>
      </c>
      <c r="AP294" s="61">
        <f t="shared" ref="AP294:AP299" si="4903">AP293-AN294</f>
        <v>4</v>
      </c>
      <c r="AQ294" s="11">
        <v>19</v>
      </c>
      <c r="AR294" s="12">
        <f t="shared" si="4835"/>
        <v>0.42553191489361702</v>
      </c>
      <c r="AS294" s="11">
        <v>1</v>
      </c>
      <c r="AT294" s="12">
        <f t="shared" si="4836"/>
        <v>0.05</v>
      </c>
      <c r="AU294" s="13"/>
      <c r="AV294" s="11"/>
      <c r="AW294" s="11"/>
      <c r="AX294" s="14"/>
      <c r="AY294" s="10"/>
      <c r="AZ294" s="11"/>
      <c r="BA294" s="61">
        <f t="shared" ref="BA294:BA299" si="4904">BA293-AY294</f>
        <v>571</v>
      </c>
      <c r="BB294" s="61">
        <f t="shared" ref="BB294:BB299" si="4905">BB293-AZ294</f>
        <v>39</v>
      </c>
      <c r="BC294" s="11">
        <v>243</v>
      </c>
      <c r="BD294" s="12">
        <f t="shared" si="4837"/>
        <v>0.46935201401050786</v>
      </c>
      <c r="BE294" s="11">
        <v>25</v>
      </c>
      <c r="BF294" s="12">
        <f t="shared" si="4838"/>
        <v>9.3283582089552244E-2</v>
      </c>
      <c r="BG294" s="13"/>
      <c r="BH294" s="11"/>
      <c r="BI294" s="11"/>
      <c r="BJ294" s="14"/>
      <c r="BK294" s="10"/>
      <c r="BL294" s="11"/>
      <c r="BM294" s="61">
        <f t="shared" ref="BM294:BM299" si="4906">BM293-BK294</f>
        <v>571</v>
      </c>
      <c r="BN294" s="61">
        <f t="shared" ref="BN294:BN299" si="4907">BN293-BL294</f>
        <v>39</v>
      </c>
      <c r="BO294" s="11">
        <v>240</v>
      </c>
      <c r="BP294" s="12">
        <f t="shared" si="4839"/>
        <v>0.45183887915936954</v>
      </c>
      <c r="BQ294" s="11">
        <v>18</v>
      </c>
      <c r="BR294" s="12">
        <f t="shared" si="4840"/>
        <v>6.9767441860465115E-2</v>
      </c>
      <c r="BS294" s="13"/>
      <c r="BT294" s="11"/>
      <c r="BU294" s="11"/>
      <c r="BV294" s="14"/>
      <c r="BW294" s="10">
        <v>1</v>
      </c>
      <c r="BX294" s="11"/>
      <c r="BY294" s="61">
        <f t="shared" ref="BY294:BY299" si="4908">BY293-BW294</f>
        <v>569</v>
      </c>
      <c r="BZ294" s="61">
        <f t="shared" ref="BZ294:BZ299" si="4909">BZ293-BX294</f>
        <v>39</v>
      </c>
      <c r="CA294" s="11">
        <v>230</v>
      </c>
      <c r="CB294" s="12">
        <f t="shared" si="4841"/>
        <v>0.47627416520210897</v>
      </c>
      <c r="CC294" s="11">
        <v>41</v>
      </c>
      <c r="CD294" s="12">
        <f t="shared" si="4842"/>
        <v>0.15129151291512916</v>
      </c>
      <c r="CE294" s="13"/>
      <c r="CF294" s="11"/>
      <c r="CG294" s="11"/>
      <c r="CH294" s="14"/>
      <c r="CI294" s="10">
        <v>1</v>
      </c>
      <c r="CJ294" s="11"/>
      <c r="CK294" s="61">
        <f t="shared" ref="CK294:CK299" si="4910">CK293-CI294</f>
        <v>540</v>
      </c>
      <c r="CL294" s="61">
        <f t="shared" ref="CL294:CL299" si="4911">CL293-CJ294</f>
        <v>38</v>
      </c>
      <c r="CM294" s="11">
        <v>244</v>
      </c>
      <c r="CN294" s="12">
        <f t="shared" si="4843"/>
        <v>0.49629629629629629</v>
      </c>
      <c r="CO294" s="11">
        <v>24</v>
      </c>
      <c r="CP294" s="12">
        <f t="shared" si="4844"/>
        <v>8.9552238805970144E-2</v>
      </c>
      <c r="CQ294" s="13"/>
      <c r="CR294" s="11"/>
      <c r="CS294" s="11"/>
      <c r="CT294" s="14"/>
      <c r="CU294" s="10">
        <v>1</v>
      </c>
      <c r="CV294" s="11"/>
      <c r="CW294" s="61">
        <f t="shared" ref="CW294:CW299" si="4912">CW293-CU294</f>
        <v>550</v>
      </c>
      <c r="CX294" s="61">
        <f t="shared" ref="CX294:CX299" si="4913">CX293-CV294</f>
        <v>38</v>
      </c>
      <c r="CY294" s="11">
        <v>235</v>
      </c>
      <c r="CZ294" s="12">
        <f t="shared" si="4845"/>
        <v>0.48363636363636364</v>
      </c>
      <c r="DA294" s="11">
        <v>31</v>
      </c>
      <c r="DB294" s="12">
        <f t="shared" si="4846"/>
        <v>0.11654135338345864</v>
      </c>
      <c r="DC294" s="13"/>
      <c r="DD294" s="11"/>
      <c r="DE294" s="11"/>
      <c r="DF294" s="14"/>
      <c r="DG294" s="10"/>
      <c r="DH294" s="11"/>
      <c r="DI294" s="61">
        <f t="shared" ref="DI294:DI299" si="4914">DI293-DG294</f>
        <v>565</v>
      </c>
      <c r="DJ294" s="61">
        <f t="shared" ref="DJ294:DJ299" si="4915">DJ293-DH294</f>
        <v>39</v>
      </c>
      <c r="DK294" s="11">
        <v>241</v>
      </c>
      <c r="DL294" s="12">
        <f t="shared" si="4847"/>
        <v>0.49203539823008852</v>
      </c>
      <c r="DM294" s="11">
        <v>37</v>
      </c>
      <c r="DN294" s="12">
        <f t="shared" si="4848"/>
        <v>0.13309352517985612</v>
      </c>
      <c r="DO294" s="13"/>
      <c r="DP294" s="11"/>
      <c r="DQ294" s="11"/>
      <c r="DR294" s="14"/>
      <c r="DS294" s="10">
        <v>3</v>
      </c>
      <c r="DT294" s="11"/>
      <c r="DU294" s="61">
        <f t="shared" ref="DU294:DU299" si="4916">DU293-DS294</f>
        <v>107</v>
      </c>
      <c r="DV294" s="61">
        <f t="shared" ref="DV294:DV299" si="4917">DV293-DT294</f>
        <v>8</v>
      </c>
      <c r="DW294" s="11">
        <v>42</v>
      </c>
      <c r="DX294" s="12">
        <f t="shared" si="4849"/>
        <v>0.50467289719626163</v>
      </c>
      <c r="DY294" s="11">
        <v>12</v>
      </c>
      <c r="DZ294" s="12">
        <f t="shared" si="4850"/>
        <v>0.22222222222222221</v>
      </c>
      <c r="EA294" s="13"/>
      <c r="EB294" s="11"/>
      <c r="EC294" s="11"/>
      <c r="ED294" s="14"/>
      <c r="EE294" s="10">
        <v>2</v>
      </c>
      <c r="EF294" s="11"/>
      <c r="EG294" s="61">
        <f t="shared" ref="EG294:EG299" si="4918">EG293-EE294</f>
        <v>571</v>
      </c>
      <c r="EH294" s="61">
        <f t="shared" ref="EH294:EH299" si="4919">EH293-EF294</f>
        <v>40</v>
      </c>
      <c r="EI294" s="11">
        <v>247</v>
      </c>
      <c r="EJ294" s="12">
        <f t="shared" si="4851"/>
        <v>0.48861646234676009</v>
      </c>
      <c r="EK294" s="11">
        <v>32</v>
      </c>
      <c r="EL294" s="12">
        <f t="shared" si="4852"/>
        <v>0.11469534050179211</v>
      </c>
      <c r="EM294" s="13"/>
      <c r="EN294" s="11"/>
      <c r="EO294" s="11"/>
      <c r="EP294" s="14"/>
      <c r="EQ294" s="10"/>
      <c r="ER294" s="11"/>
      <c r="ES294" s="61">
        <f t="shared" ref="ES294:ES299" si="4920">ES293-EQ294</f>
        <v>560</v>
      </c>
      <c r="ET294" s="61">
        <f t="shared" ref="ET294:ET299" si="4921">ET293-ER294</f>
        <v>39</v>
      </c>
      <c r="EU294" s="11">
        <v>240</v>
      </c>
      <c r="EV294" s="12">
        <f t="shared" si="4853"/>
        <v>0.46964285714285714</v>
      </c>
      <c r="EW294" s="11">
        <v>23</v>
      </c>
      <c r="EX294" s="12">
        <f t="shared" si="4854"/>
        <v>8.7452471482889732E-2</v>
      </c>
      <c r="EY294" s="13"/>
      <c r="EZ294" s="11"/>
      <c r="FA294" s="11"/>
      <c r="FB294" s="14"/>
      <c r="FC294" s="10"/>
      <c r="FD294" s="11"/>
      <c r="FE294" s="61">
        <f t="shared" ref="FE294:FE299" si="4922">FE293-FC294</f>
        <v>550</v>
      </c>
      <c r="FF294" s="61">
        <f t="shared" ref="FF294:FF299" si="4923">FF293-FD294</f>
        <v>38</v>
      </c>
      <c r="FG294" s="11">
        <v>235</v>
      </c>
      <c r="FH294" s="12">
        <f t="shared" si="4855"/>
        <v>0.46363636363636362</v>
      </c>
      <c r="FI294" s="11">
        <v>20</v>
      </c>
      <c r="FJ294" s="12">
        <f t="shared" si="4856"/>
        <v>7.8431372549019607E-2</v>
      </c>
      <c r="FK294" s="13"/>
      <c r="FL294" s="11"/>
      <c r="FM294" s="11"/>
      <c r="FN294" s="14"/>
      <c r="FO294" s="10"/>
      <c r="FP294" s="11"/>
      <c r="FQ294" s="61">
        <f t="shared" ref="FQ294:FQ299" si="4924">FQ293-FO294</f>
        <v>554</v>
      </c>
      <c r="FR294" s="61">
        <f t="shared" ref="FR294:FR299" si="4925">FR293-FP294</f>
        <v>41</v>
      </c>
      <c r="FS294" s="11">
        <v>222</v>
      </c>
      <c r="FT294" s="12">
        <f t="shared" si="4857"/>
        <v>0.44765342960288806</v>
      </c>
      <c r="FU294" s="11">
        <v>26</v>
      </c>
      <c r="FV294" s="12">
        <f t="shared" si="4858"/>
        <v>0.10483870967741936</v>
      </c>
      <c r="FW294" s="13"/>
      <c r="FX294" s="11"/>
      <c r="FY294" s="11"/>
      <c r="FZ294" s="14"/>
      <c r="GA294" s="10"/>
      <c r="GB294" s="11"/>
      <c r="GC294" s="61">
        <f t="shared" ref="GC294:GC299" si="4926">GC293-GA294</f>
        <v>561</v>
      </c>
      <c r="GD294" s="61">
        <f t="shared" ref="GD294:GD299" si="4927">GD293-GB294</f>
        <v>41</v>
      </c>
      <c r="GE294" s="11">
        <v>257</v>
      </c>
      <c r="GF294" s="12">
        <f t="shared" si="4859"/>
        <v>0.49019607843137253</v>
      </c>
      <c r="GG294" s="11">
        <v>18</v>
      </c>
      <c r="GH294" s="12">
        <f t="shared" si="4860"/>
        <v>6.545454545454546E-2</v>
      </c>
      <c r="GI294" s="13"/>
      <c r="GJ294" s="11"/>
      <c r="GK294" s="11"/>
      <c r="GL294" s="14"/>
      <c r="GM294" s="10"/>
      <c r="GN294" s="11"/>
      <c r="GO294" s="61">
        <f t="shared" ref="GO294:GO299" si="4928">GO293-GM294</f>
        <v>580</v>
      </c>
      <c r="GP294" s="61">
        <f t="shared" ref="GP294:GP299" si="4929">GP293-GN294</f>
        <v>42</v>
      </c>
      <c r="GQ294" s="11">
        <v>253</v>
      </c>
      <c r="GR294" s="12">
        <f t="shared" si="4861"/>
        <v>0.4689655172413793</v>
      </c>
      <c r="GS294" s="11">
        <v>19</v>
      </c>
      <c r="GT294" s="12">
        <f t="shared" si="4862"/>
        <v>6.985294117647059E-2</v>
      </c>
      <c r="GU294" s="13"/>
      <c r="GV294" s="11"/>
      <c r="GW294" s="11"/>
      <c r="GX294" s="14"/>
      <c r="GY294" s="10">
        <v>2</v>
      </c>
      <c r="GZ294" s="11"/>
      <c r="HA294" s="61">
        <f t="shared" ref="HA294:HA299" si="4930">HA293-GY294</f>
        <v>72</v>
      </c>
      <c r="HB294" s="61">
        <f t="shared" ref="HB294:HB299" si="4931">HB293-GZ294</f>
        <v>5</v>
      </c>
      <c r="HC294" s="11">
        <v>12</v>
      </c>
      <c r="HD294" s="12">
        <f t="shared" si="4863"/>
        <v>0.27777777777777779</v>
      </c>
      <c r="HE294" s="11">
        <v>8</v>
      </c>
      <c r="HF294" s="12">
        <f t="shared" si="4864"/>
        <v>0.4</v>
      </c>
      <c r="HG294" s="13"/>
      <c r="HH294" s="11"/>
      <c r="HI294" s="11"/>
      <c r="HJ294" s="14"/>
      <c r="HK294" s="10"/>
      <c r="HL294" s="11"/>
      <c r="HM294" s="61">
        <f t="shared" ref="HM294:HM299" si="4932">HM293-HK294</f>
        <v>585</v>
      </c>
      <c r="HN294" s="61">
        <f t="shared" ref="HN294:HN299" si="4933">HN293-HL294</f>
        <v>42</v>
      </c>
      <c r="HO294" s="11">
        <v>247</v>
      </c>
      <c r="HP294" s="12">
        <f t="shared" si="4865"/>
        <v>0.46495726495726497</v>
      </c>
      <c r="HQ294" s="11">
        <v>25</v>
      </c>
      <c r="HR294" s="12">
        <f t="shared" si="4866"/>
        <v>9.1911764705882359E-2</v>
      </c>
      <c r="HS294" s="13"/>
      <c r="HT294" s="11"/>
      <c r="HU294" s="11"/>
      <c r="HV294" s="14"/>
      <c r="HW294" s="10"/>
      <c r="HX294" s="11"/>
      <c r="HY294" s="61">
        <f t="shared" ref="HY294:HY299" si="4934">HY293-HW294</f>
        <v>577</v>
      </c>
      <c r="HZ294" s="61">
        <f t="shared" ref="HZ294:HZ299" si="4935">HZ293-HX294</f>
        <v>42</v>
      </c>
      <c r="IA294" s="11">
        <v>238</v>
      </c>
      <c r="IB294" s="12">
        <f t="shared" si="4867"/>
        <v>0.46447140381282498</v>
      </c>
      <c r="IC294" s="11">
        <v>30</v>
      </c>
      <c r="ID294" s="12">
        <f t="shared" si="4868"/>
        <v>0.11194029850746269</v>
      </c>
      <c r="IE294" s="13"/>
      <c r="IF294" s="11"/>
      <c r="IG294" s="11"/>
      <c r="IH294" s="14"/>
      <c r="II294" s="10"/>
      <c r="IJ294" s="11"/>
      <c r="IK294" s="61">
        <f t="shared" ref="IK294:IK299" si="4936">IK293-II294</f>
        <v>577</v>
      </c>
      <c r="IL294" s="61">
        <f t="shared" ref="IL294:IL299" si="4937">IL293-IJ294</f>
        <v>42</v>
      </c>
      <c r="IM294" s="11">
        <v>218</v>
      </c>
      <c r="IN294" s="12">
        <f t="shared" si="4869"/>
        <v>0.43154246100519933</v>
      </c>
      <c r="IO294" s="11">
        <v>31</v>
      </c>
      <c r="IP294" s="12">
        <f t="shared" si="4870"/>
        <v>0.12449799196787148</v>
      </c>
      <c r="IQ294" s="13"/>
      <c r="IR294" s="11"/>
      <c r="IS294" s="11"/>
      <c r="IT294" s="14"/>
      <c r="IU294" s="10"/>
      <c r="IV294" s="11"/>
      <c r="IW294" s="61">
        <f t="shared" ref="IW294:IW299" si="4938">IW293-IU294</f>
        <v>0</v>
      </c>
      <c r="IX294" s="61">
        <f t="shared" ref="IX294:IX299" si="4939">IX293-IV294</f>
        <v>0</v>
      </c>
      <c r="IY294" s="11"/>
      <c r="IZ294" s="12" t="e">
        <f t="shared" si="4871"/>
        <v>#DIV/0!</v>
      </c>
      <c r="JA294" s="11"/>
      <c r="JB294" s="12" t="e">
        <f t="shared" si="4872"/>
        <v>#DIV/0!</v>
      </c>
      <c r="JC294" s="13"/>
      <c r="JD294" s="11"/>
      <c r="JE294" s="11"/>
      <c r="JF294" s="14"/>
      <c r="JG294" s="10">
        <f t="shared" si="4873"/>
        <v>12</v>
      </c>
      <c r="JH294" s="14">
        <f t="shared" si="4874"/>
        <v>0</v>
      </c>
      <c r="JI294" s="373">
        <f t="shared" si="4875"/>
        <v>10414</v>
      </c>
      <c r="JJ294" s="11">
        <f t="shared" si="3981"/>
        <v>732</v>
      </c>
      <c r="JK294" s="11">
        <f t="shared" si="4876"/>
        <v>4905</v>
      </c>
      <c r="JL294" s="79">
        <f t="shared" si="4877"/>
        <v>0.47100057614749374</v>
      </c>
      <c r="JM294" s="15">
        <f t="shared" si="4878"/>
        <v>484</v>
      </c>
      <c r="JN294" s="12">
        <f t="shared" si="4879"/>
        <v>9.8674821610601426E-2</v>
      </c>
      <c r="JO294" s="16">
        <v>66.8</v>
      </c>
      <c r="JP294" s="17">
        <v>4626</v>
      </c>
      <c r="JQ294" s="16">
        <f t="shared" si="4416"/>
        <v>94.311926605504595</v>
      </c>
      <c r="JR294" s="16">
        <v>275</v>
      </c>
      <c r="JS294" s="369">
        <f t="shared" si="4289"/>
        <v>0.56818181818181823</v>
      </c>
      <c r="JT294" s="15"/>
      <c r="JU294" s="285"/>
      <c r="JV294" s="404">
        <f t="shared" si="4881"/>
        <v>0.47272727272727272</v>
      </c>
      <c r="JW294" s="401">
        <f t="shared" si="4882"/>
        <v>0.48300900377577694</v>
      </c>
      <c r="JX294" s="406">
        <f t="shared" si="4883"/>
        <v>0.45750142612664002</v>
      </c>
      <c r="JY294" s="743"/>
      <c r="JZ294" s="690"/>
      <c r="KA294" s="746"/>
      <c r="KB294" s="725"/>
      <c r="KC294" s="722"/>
      <c r="KD294" s="722"/>
      <c r="KE294" s="722"/>
      <c r="KF294" s="722"/>
      <c r="KG294" s="756"/>
      <c r="KH294" s="758"/>
      <c r="KI294" s="67">
        <f t="shared" si="4890"/>
        <v>3</v>
      </c>
      <c r="KJ294" s="430">
        <f t="shared" ref="KJ294" si="4940">KI294/KB297</f>
        <v>8.6430423509075197E-4</v>
      </c>
      <c r="KK294" s="67">
        <f t="shared" si="4892"/>
        <v>7</v>
      </c>
      <c r="KL294" s="425">
        <f t="shared" ref="KL294" si="4941">KK294/KD297</f>
        <v>2.0272227048942948E-3</v>
      </c>
      <c r="KM294" s="67">
        <f t="shared" si="4894"/>
        <v>2</v>
      </c>
      <c r="KN294" s="425">
        <f>KM294/KF297</f>
        <v>5.6963827969239535E-4</v>
      </c>
    </row>
    <row r="295" spans="1:300" ht="19.5" thickTop="1" x14ac:dyDescent="0.25">
      <c r="A295" s="734"/>
      <c r="B295" s="436">
        <f t="shared" si="4895"/>
        <v>45822</v>
      </c>
      <c r="C295" s="10">
        <v>1</v>
      </c>
      <c r="D295" s="11"/>
      <c r="E295" s="61">
        <f t="shared" si="4896"/>
        <v>569</v>
      </c>
      <c r="F295" s="61">
        <f t="shared" si="4897"/>
        <v>39</v>
      </c>
      <c r="G295" s="11">
        <v>229</v>
      </c>
      <c r="H295" s="12">
        <f t="shared" si="4829"/>
        <v>0.44112478031634444</v>
      </c>
      <c r="I295" s="11">
        <v>22</v>
      </c>
      <c r="J295" s="12">
        <f t="shared" si="4830"/>
        <v>8.7649402390438252E-2</v>
      </c>
      <c r="K295" s="13"/>
      <c r="L295" s="11"/>
      <c r="M295" s="11"/>
      <c r="N295" s="14"/>
      <c r="O295" s="10"/>
      <c r="P295" s="11"/>
      <c r="Q295" s="61">
        <f t="shared" si="4898"/>
        <v>571</v>
      </c>
      <c r="R295" s="61">
        <f t="shared" si="4899"/>
        <v>39</v>
      </c>
      <c r="S295" s="11">
        <v>231</v>
      </c>
      <c r="T295" s="12">
        <f t="shared" si="4831"/>
        <v>0.44658493870402804</v>
      </c>
      <c r="U295" s="11">
        <v>24</v>
      </c>
      <c r="V295" s="12">
        <f t="shared" si="4832"/>
        <v>9.4117647058823528E-2</v>
      </c>
      <c r="W295" s="13"/>
      <c r="X295" s="11"/>
      <c r="Y295" s="11"/>
      <c r="Z295" s="14"/>
      <c r="AA295" s="10">
        <v>1</v>
      </c>
      <c r="AB295" s="11"/>
      <c r="AC295" s="61">
        <f t="shared" si="4900"/>
        <v>565</v>
      </c>
      <c r="AD295" s="61">
        <f t="shared" si="4901"/>
        <v>38</v>
      </c>
      <c r="AE295" s="11">
        <v>222</v>
      </c>
      <c r="AF295" s="12">
        <f t="shared" si="4833"/>
        <v>0.42831858407079648</v>
      </c>
      <c r="AG295" s="11">
        <v>20</v>
      </c>
      <c r="AH295" s="12">
        <f t="shared" si="4834"/>
        <v>8.2644628099173556E-2</v>
      </c>
      <c r="AI295" s="13"/>
      <c r="AJ295" s="11"/>
      <c r="AK295" s="11"/>
      <c r="AL295" s="14"/>
      <c r="AM295" s="10"/>
      <c r="AN295" s="11"/>
      <c r="AO295" s="61">
        <f t="shared" si="4902"/>
        <v>47</v>
      </c>
      <c r="AP295" s="61">
        <f t="shared" si="4903"/>
        <v>4</v>
      </c>
      <c r="AQ295" s="11">
        <v>22</v>
      </c>
      <c r="AR295" s="12">
        <f t="shared" si="4835"/>
        <v>0.57446808510638303</v>
      </c>
      <c r="AS295" s="11">
        <v>5</v>
      </c>
      <c r="AT295" s="12">
        <f t="shared" si="4836"/>
        <v>0.18518518518518517</v>
      </c>
      <c r="AU295" s="13"/>
      <c r="AV295" s="11"/>
      <c r="AW295" s="11"/>
      <c r="AX295" s="14"/>
      <c r="AY295" s="10">
        <v>1</v>
      </c>
      <c r="AZ295" s="11"/>
      <c r="BA295" s="61">
        <f t="shared" si="4904"/>
        <v>570</v>
      </c>
      <c r="BB295" s="61">
        <f t="shared" si="4905"/>
        <v>39</v>
      </c>
      <c r="BC295" s="11">
        <v>236</v>
      </c>
      <c r="BD295" s="12">
        <f t="shared" si="4837"/>
        <v>0.4456140350877193</v>
      </c>
      <c r="BE295" s="11">
        <v>18</v>
      </c>
      <c r="BF295" s="12">
        <f t="shared" si="4838"/>
        <v>7.0866141732283464E-2</v>
      </c>
      <c r="BG295" s="13"/>
      <c r="BH295" s="11"/>
      <c r="BI295" s="11"/>
      <c r="BJ295" s="14"/>
      <c r="BK295" s="10"/>
      <c r="BL295" s="11"/>
      <c r="BM295" s="61">
        <f t="shared" si="4906"/>
        <v>571</v>
      </c>
      <c r="BN295" s="61">
        <f t="shared" si="4907"/>
        <v>39</v>
      </c>
      <c r="BO295" s="11">
        <v>230</v>
      </c>
      <c r="BP295" s="12">
        <f t="shared" si="4839"/>
        <v>0.44658493870402804</v>
      </c>
      <c r="BQ295" s="11">
        <v>25</v>
      </c>
      <c r="BR295" s="12">
        <f t="shared" si="4840"/>
        <v>9.8039215686274508E-2</v>
      </c>
      <c r="BS295" s="13"/>
      <c r="BT295" s="11"/>
      <c r="BU295" s="11"/>
      <c r="BV295" s="14"/>
      <c r="BW295" s="10">
        <v>1</v>
      </c>
      <c r="BX295" s="11"/>
      <c r="BY295" s="61">
        <f t="shared" si="4908"/>
        <v>568</v>
      </c>
      <c r="BZ295" s="61">
        <f t="shared" si="4909"/>
        <v>39</v>
      </c>
      <c r="CA295" s="11">
        <v>220</v>
      </c>
      <c r="CB295" s="12">
        <f t="shared" si="4841"/>
        <v>0.43661971830985913</v>
      </c>
      <c r="CC295" s="11">
        <v>28</v>
      </c>
      <c r="CD295" s="12">
        <f t="shared" si="4842"/>
        <v>0.11290322580645161</v>
      </c>
      <c r="CE295" s="13"/>
      <c r="CF295" s="11"/>
      <c r="CG295" s="11"/>
      <c r="CH295" s="14"/>
      <c r="CI295" s="10"/>
      <c r="CJ295" s="11"/>
      <c r="CK295" s="61">
        <f t="shared" si="4910"/>
        <v>540</v>
      </c>
      <c r="CL295" s="61">
        <f t="shared" si="4911"/>
        <v>38</v>
      </c>
      <c r="CM295" s="11">
        <v>229</v>
      </c>
      <c r="CN295" s="12">
        <f t="shared" si="4843"/>
        <v>0.45370370370370372</v>
      </c>
      <c r="CO295" s="11">
        <v>16</v>
      </c>
      <c r="CP295" s="12">
        <f t="shared" si="4844"/>
        <v>6.5306122448979598E-2</v>
      </c>
      <c r="CQ295" s="13"/>
      <c r="CR295" s="11"/>
      <c r="CS295" s="11"/>
      <c r="CT295" s="14"/>
      <c r="CU295" s="10"/>
      <c r="CV295" s="11"/>
      <c r="CW295" s="61">
        <f t="shared" si="4912"/>
        <v>550</v>
      </c>
      <c r="CX295" s="61">
        <f t="shared" si="4913"/>
        <v>38</v>
      </c>
      <c r="CY295" s="11">
        <v>221</v>
      </c>
      <c r="CZ295" s="12">
        <f t="shared" si="4845"/>
        <v>0.42909090909090908</v>
      </c>
      <c r="DA295" s="11">
        <v>15</v>
      </c>
      <c r="DB295" s="12">
        <f t="shared" si="4846"/>
        <v>6.3559322033898302E-2</v>
      </c>
      <c r="DC295" s="13"/>
      <c r="DD295" s="11"/>
      <c r="DE295" s="11"/>
      <c r="DF295" s="14"/>
      <c r="DG295" s="10"/>
      <c r="DH295" s="11"/>
      <c r="DI295" s="61">
        <f t="shared" si="4914"/>
        <v>565</v>
      </c>
      <c r="DJ295" s="61">
        <f t="shared" si="4915"/>
        <v>39</v>
      </c>
      <c r="DK295" s="11">
        <v>224</v>
      </c>
      <c r="DL295" s="12">
        <f t="shared" si="4847"/>
        <v>0.4336283185840708</v>
      </c>
      <c r="DM295" s="11">
        <v>21</v>
      </c>
      <c r="DN295" s="12">
        <f t="shared" si="4848"/>
        <v>8.5714285714285715E-2</v>
      </c>
      <c r="DO295" s="13"/>
      <c r="DP295" s="11"/>
      <c r="DQ295" s="11"/>
      <c r="DR295" s="14"/>
      <c r="DS295" s="10">
        <v>1</v>
      </c>
      <c r="DT295" s="11"/>
      <c r="DU295" s="61">
        <f t="shared" si="4916"/>
        <v>106</v>
      </c>
      <c r="DV295" s="61">
        <f t="shared" si="4917"/>
        <v>8</v>
      </c>
      <c r="DW295" s="11">
        <v>35</v>
      </c>
      <c r="DX295" s="12">
        <f t="shared" si="4849"/>
        <v>0.39622641509433965</v>
      </c>
      <c r="DY295" s="11">
        <v>7</v>
      </c>
      <c r="DZ295" s="12">
        <f t="shared" si="4850"/>
        <v>0.16666666666666666</v>
      </c>
      <c r="EA295" s="13"/>
      <c r="EB295" s="11"/>
      <c r="EC295" s="11"/>
      <c r="ED295" s="14"/>
      <c r="EE295" s="10">
        <v>1</v>
      </c>
      <c r="EF295" s="11"/>
      <c r="EG295" s="61">
        <f t="shared" si="4918"/>
        <v>570</v>
      </c>
      <c r="EH295" s="61">
        <f t="shared" si="4919"/>
        <v>40</v>
      </c>
      <c r="EI295" s="11">
        <v>229</v>
      </c>
      <c r="EJ295" s="12">
        <f t="shared" si="4851"/>
        <v>0.44736842105263158</v>
      </c>
      <c r="EK295" s="11">
        <v>26</v>
      </c>
      <c r="EL295" s="12">
        <f t="shared" si="4852"/>
        <v>0.10196078431372549</v>
      </c>
      <c r="EM295" s="13"/>
      <c r="EN295" s="11"/>
      <c r="EO295" s="11"/>
      <c r="EP295" s="14"/>
      <c r="EQ295" s="10"/>
      <c r="ER295" s="11"/>
      <c r="ES295" s="61">
        <f t="shared" si="4920"/>
        <v>560</v>
      </c>
      <c r="ET295" s="61">
        <f t="shared" si="4921"/>
        <v>39</v>
      </c>
      <c r="EU295" s="11">
        <v>222</v>
      </c>
      <c r="EV295" s="12">
        <f t="shared" si="4853"/>
        <v>0.42499999999999999</v>
      </c>
      <c r="EW295" s="11">
        <v>16</v>
      </c>
      <c r="EX295" s="12">
        <f t="shared" si="4854"/>
        <v>6.7226890756302518E-2</v>
      </c>
      <c r="EY295" s="13"/>
      <c r="EZ295" s="11"/>
      <c r="FA295" s="11"/>
      <c r="FB295" s="14"/>
      <c r="FC295" s="10"/>
      <c r="FD295" s="11"/>
      <c r="FE295" s="61">
        <f t="shared" si="4922"/>
        <v>550</v>
      </c>
      <c r="FF295" s="61">
        <f t="shared" si="4923"/>
        <v>38</v>
      </c>
      <c r="FG295" s="11">
        <v>229</v>
      </c>
      <c r="FH295" s="12">
        <f t="shared" si="4855"/>
        <v>0.45818181818181819</v>
      </c>
      <c r="FI295" s="11">
        <v>23</v>
      </c>
      <c r="FJ295" s="12">
        <f t="shared" si="4856"/>
        <v>9.1269841269841265E-2</v>
      </c>
      <c r="FK295" s="13"/>
      <c r="FL295" s="11"/>
      <c r="FM295" s="11"/>
      <c r="FN295" s="14"/>
      <c r="FO295" s="10">
        <v>1</v>
      </c>
      <c r="FP295" s="11"/>
      <c r="FQ295" s="61">
        <f t="shared" si="4924"/>
        <v>553</v>
      </c>
      <c r="FR295" s="61">
        <f t="shared" si="4925"/>
        <v>41</v>
      </c>
      <c r="FS295" s="11">
        <v>225</v>
      </c>
      <c r="FT295" s="12">
        <f t="shared" si="4857"/>
        <v>0.45569620253164556</v>
      </c>
      <c r="FU295" s="11">
        <v>27</v>
      </c>
      <c r="FV295" s="12">
        <f t="shared" si="4858"/>
        <v>0.10714285714285714</v>
      </c>
      <c r="FW295" s="13"/>
      <c r="FX295" s="11"/>
      <c r="FY295" s="11"/>
      <c r="FZ295" s="14"/>
      <c r="GA295" s="10"/>
      <c r="GB295" s="11"/>
      <c r="GC295" s="61">
        <f t="shared" si="4926"/>
        <v>561</v>
      </c>
      <c r="GD295" s="61">
        <f t="shared" si="4927"/>
        <v>41</v>
      </c>
      <c r="GE295" s="11">
        <v>221</v>
      </c>
      <c r="GF295" s="12">
        <f t="shared" si="4859"/>
        <v>0.42780748663101603</v>
      </c>
      <c r="GG295" s="11">
        <v>19</v>
      </c>
      <c r="GH295" s="12">
        <f t="shared" si="4860"/>
        <v>7.9166666666666663E-2</v>
      </c>
      <c r="GI295" s="13"/>
      <c r="GJ295" s="11"/>
      <c r="GK295" s="11"/>
      <c r="GL295" s="14"/>
      <c r="GM295" s="10"/>
      <c r="GN295" s="11"/>
      <c r="GO295" s="61">
        <f t="shared" si="4928"/>
        <v>580</v>
      </c>
      <c r="GP295" s="61">
        <f t="shared" si="4929"/>
        <v>42</v>
      </c>
      <c r="GQ295" s="11">
        <v>218</v>
      </c>
      <c r="GR295" s="12">
        <f t="shared" si="4861"/>
        <v>0.41551724137931034</v>
      </c>
      <c r="GS295" s="11">
        <v>23</v>
      </c>
      <c r="GT295" s="12">
        <f t="shared" si="4862"/>
        <v>9.5435684647302899E-2</v>
      </c>
      <c r="GU295" s="13"/>
      <c r="GV295" s="11"/>
      <c r="GW295" s="11"/>
      <c r="GX295" s="14"/>
      <c r="GY295" s="10"/>
      <c r="GZ295" s="11"/>
      <c r="HA295" s="61">
        <f t="shared" si="4930"/>
        <v>72</v>
      </c>
      <c r="HB295" s="61">
        <f t="shared" si="4931"/>
        <v>5</v>
      </c>
      <c r="HC295" s="11">
        <v>21</v>
      </c>
      <c r="HD295" s="12">
        <f t="shared" si="4863"/>
        <v>0.45833333333333331</v>
      </c>
      <c r="HE295" s="11">
        <v>12</v>
      </c>
      <c r="HF295" s="12">
        <f t="shared" si="4864"/>
        <v>0.36363636363636365</v>
      </c>
      <c r="HG295" s="13"/>
      <c r="HH295" s="11"/>
      <c r="HI295" s="11"/>
      <c r="HJ295" s="14"/>
      <c r="HK295" s="10">
        <v>1</v>
      </c>
      <c r="HL295" s="11"/>
      <c r="HM295" s="61">
        <f t="shared" si="4932"/>
        <v>584</v>
      </c>
      <c r="HN295" s="61">
        <f t="shared" si="4933"/>
        <v>42</v>
      </c>
      <c r="HO295" s="11">
        <v>226</v>
      </c>
      <c r="HP295" s="12">
        <f t="shared" si="4865"/>
        <v>0.4160958904109589</v>
      </c>
      <c r="HQ295" s="11">
        <v>17</v>
      </c>
      <c r="HR295" s="12">
        <f t="shared" si="4866"/>
        <v>6.9958847736625515E-2</v>
      </c>
      <c r="HS295" s="13"/>
      <c r="HT295" s="11"/>
      <c r="HU295" s="11"/>
      <c r="HV295" s="14"/>
      <c r="HW295" s="10"/>
      <c r="HX295" s="11"/>
      <c r="HY295" s="61">
        <f t="shared" si="4934"/>
        <v>577</v>
      </c>
      <c r="HZ295" s="61">
        <f t="shared" si="4935"/>
        <v>42</v>
      </c>
      <c r="IA295" s="11">
        <v>222</v>
      </c>
      <c r="IB295" s="12">
        <f t="shared" si="4867"/>
        <v>0.44020797227036396</v>
      </c>
      <c r="IC295" s="11">
        <v>32</v>
      </c>
      <c r="ID295" s="12">
        <f t="shared" si="4868"/>
        <v>0.12598425196850394</v>
      </c>
      <c r="IE295" s="13"/>
      <c r="IF295" s="11"/>
      <c r="IG295" s="11"/>
      <c r="IH295" s="14"/>
      <c r="II295" s="10">
        <v>1</v>
      </c>
      <c r="IJ295" s="11"/>
      <c r="IK295" s="61">
        <f t="shared" si="4936"/>
        <v>576</v>
      </c>
      <c r="IL295" s="61">
        <f t="shared" si="4937"/>
        <v>42</v>
      </c>
      <c r="IM295" s="11">
        <v>225</v>
      </c>
      <c r="IN295" s="12">
        <f t="shared" si="4869"/>
        <v>0.4513888888888889</v>
      </c>
      <c r="IO295" s="11">
        <v>35</v>
      </c>
      <c r="IP295" s="12">
        <f t="shared" si="4870"/>
        <v>0.13461538461538461</v>
      </c>
      <c r="IQ295" s="13"/>
      <c r="IR295" s="11"/>
      <c r="IS295" s="11"/>
      <c r="IT295" s="14"/>
      <c r="IU295" s="10"/>
      <c r="IV295" s="11"/>
      <c r="IW295" s="61">
        <f t="shared" si="4938"/>
        <v>0</v>
      </c>
      <c r="IX295" s="61">
        <f t="shared" si="4939"/>
        <v>0</v>
      </c>
      <c r="IY295" s="11"/>
      <c r="IZ295" s="12" t="e">
        <f t="shared" si="4871"/>
        <v>#DIV/0!</v>
      </c>
      <c r="JA295" s="11"/>
      <c r="JB295" s="12" t="e">
        <f t="shared" si="4872"/>
        <v>#DIV/0!</v>
      </c>
      <c r="JC295" s="13"/>
      <c r="JD295" s="11"/>
      <c r="JE295" s="11"/>
      <c r="JF295" s="14"/>
      <c r="JG295" s="10">
        <f t="shared" si="4873"/>
        <v>9</v>
      </c>
      <c r="JH295" s="14">
        <f t="shared" si="4874"/>
        <v>0</v>
      </c>
      <c r="JI295" s="373">
        <f t="shared" si="4875"/>
        <v>10405</v>
      </c>
      <c r="JJ295" s="11">
        <f t="shared" si="3981"/>
        <v>732</v>
      </c>
      <c r="JK295" s="11">
        <f t="shared" si="4876"/>
        <v>4568</v>
      </c>
      <c r="JL295" s="79">
        <f t="shared" si="4877"/>
        <v>0.4390197020663143</v>
      </c>
      <c r="JM295" s="15">
        <f t="shared" si="4878"/>
        <v>431</v>
      </c>
      <c r="JN295" s="12">
        <f t="shared" si="4879"/>
        <v>9.4352014010507884E-2</v>
      </c>
      <c r="JO295" s="16">
        <v>68.099999999999994</v>
      </c>
      <c r="JP295" s="17">
        <v>4297</v>
      </c>
      <c r="JQ295" s="16">
        <f t="shared" si="4416"/>
        <v>94.067425569176891</v>
      </c>
      <c r="JR295" s="16">
        <v>241</v>
      </c>
      <c r="JS295" s="369">
        <f t="shared" si="4289"/>
        <v>0.55916473317865434</v>
      </c>
      <c r="JT295" s="15"/>
      <c r="JU295" s="285"/>
      <c r="JV295" s="404">
        <f t="shared" si="4881"/>
        <v>0.44264663392083214</v>
      </c>
      <c r="JW295" s="401">
        <f t="shared" si="4882"/>
        <v>0.43969776227840746</v>
      </c>
      <c r="JX295" s="406">
        <f t="shared" si="4883"/>
        <v>0.43477019697402225</v>
      </c>
      <c r="JY295" s="743"/>
      <c r="JZ295" s="690"/>
      <c r="KA295" s="746"/>
      <c r="KB295" s="718">
        <f t="shared" ref="KB295" si="4942">SUM(C300,O300,AA300,AM300,AY300,BK300,BW300)</f>
        <v>21</v>
      </c>
      <c r="KC295" s="714"/>
      <c r="KD295" s="714">
        <f t="shared" ref="KD295" si="4943">SUM(CI300,CU300,DG300,DS300,EE300,EQ300,FC300)</f>
        <v>24</v>
      </c>
      <c r="KE295" s="714"/>
      <c r="KF295" s="714">
        <f t="shared" ref="KF295" si="4944">SUM(FO300,GA300,GM300,GY300,HK300,HW300,II300)</f>
        <v>21</v>
      </c>
      <c r="KG295" s="759"/>
      <c r="KH295" s="761" t="s">
        <v>67</v>
      </c>
      <c r="KI295" s="67">
        <f t="shared" si="4890"/>
        <v>4</v>
      </c>
      <c r="KJ295" s="430">
        <f t="shared" ref="KJ295" si="4945">KI295/KB297</f>
        <v>1.1524056467876692E-3</v>
      </c>
      <c r="KK295" s="67">
        <f t="shared" si="4892"/>
        <v>2</v>
      </c>
      <c r="KL295" s="425">
        <f t="shared" ref="KL295" si="4946">KK295/KD297</f>
        <v>5.7920648711265563E-4</v>
      </c>
      <c r="KM295" s="67">
        <f t="shared" si="4894"/>
        <v>3</v>
      </c>
      <c r="KN295" s="425">
        <f>KM295/KF297</f>
        <v>8.5445741953859298E-4</v>
      </c>
    </row>
    <row r="296" spans="1:300" ht="19.5" thickBot="1" x14ac:dyDescent="0.3">
      <c r="A296" s="734"/>
      <c r="B296" s="436">
        <f t="shared" si="4895"/>
        <v>45823</v>
      </c>
      <c r="C296" s="10"/>
      <c r="D296" s="11"/>
      <c r="E296" s="61">
        <f t="shared" si="4896"/>
        <v>569</v>
      </c>
      <c r="F296" s="61">
        <f t="shared" si="4897"/>
        <v>39</v>
      </c>
      <c r="G296" s="11">
        <v>251</v>
      </c>
      <c r="H296" s="12">
        <f t="shared" si="4829"/>
        <v>0.4868189806678383</v>
      </c>
      <c r="I296" s="11">
        <v>26</v>
      </c>
      <c r="J296" s="12">
        <f t="shared" si="4830"/>
        <v>9.3862815884476536E-2</v>
      </c>
      <c r="K296" s="11"/>
      <c r="L296" s="11"/>
      <c r="M296" s="18"/>
      <c r="N296" s="20"/>
      <c r="O296" s="10"/>
      <c r="P296" s="11"/>
      <c r="Q296" s="61">
        <f t="shared" si="4898"/>
        <v>571</v>
      </c>
      <c r="R296" s="61">
        <f t="shared" si="4899"/>
        <v>39</v>
      </c>
      <c r="S296" s="11">
        <v>243</v>
      </c>
      <c r="T296" s="12">
        <f t="shared" si="4831"/>
        <v>0.46584938704028023</v>
      </c>
      <c r="U296" s="11">
        <v>23</v>
      </c>
      <c r="V296" s="12">
        <f t="shared" si="4832"/>
        <v>8.646616541353383E-2</v>
      </c>
      <c r="W296" s="11"/>
      <c r="X296" s="11"/>
      <c r="Y296" s="18"/>
      <c r="Z296" s="20"/>
      <c r="AA296" s="10"/>
      <c r="AB296" s="11"/>
      <c r="AC296" s="61">
        <f t="shared" si="4900"/>
        <v>565</v>
      </c>
      <c r="AD296" s="61">
        <f t="shared" si="4901"/>
        <v>38</v>
      </c>
      <c r="AE296" s="11">
        <v>246</v>
      </c>
      <c r="AF296" s="12">
        <f t="shared" si="4833"/>
        <v>0.47079646017699117</v>
      </c>
      <c r="AG296" s="11">
        <v>20</v>
      </c>
      <c r="AH296" s="12">
        <f t="shared" si="4834"/>
        <v>7.5187969924812026E-2</v>
      </c>
      <c r="AI296" s="11"/>
      <c r="AJ296" s="11"/>
      <c r="AK296" s="18"/>
      <c r="AL296" s="20"/>
      <c r="AM296" s="10">
        <v>1</v>
      </c>
      <c r="AN296" s="11"/>
      <c r="AO296" s="61">
        <f t="shared" si="4902"/>
        <v>46</v>
      </c>
      <c r="AP296" s="61">
        <f t="shared" si="4903"/>
        <v>4</v>
      </c>
      <c r="AQ296" s="11">
        <v>19</v>
      </c>
      <c r="AR296" s="12">
        <f t="shared" si="4835"/>
        <v>0.52173913043478259</v>
      </c>
      <c r="AS296" s="11">
        <v>5</v>
      </c>
      <c r="AT296" s="12">
        <f t="shared" si="4836"/>
        <v>0.20833333333333334</v>
      </c>
      <c r="AU296" s="11"/>
      <c r="AV296" s="11"/>
      <c r="AW296" s="18"/>
      <c r="AX296" s="20"/>
      <c r="AY296" s="10">
        <v>2</v>
      </c>
      <c r="AZ296" s="11"/>
      <c r="BA296" s="61">
        <f t="shared" si="4904"/>
        <v>568</v>
      </c>
      <c r="BB296" s="61">
        <f t="shared" si="4905"/>
        <v>39</v>
      </c>
      <c r="BC296" s="11">
        <v>249</v>
      </c>
      <c r="BD296" s="12">
        <f t="shared" si="4837"/>
        <v>0.47007042253521125</v>
      </c>
      <c r="BE296" s="11">
        <v>18</v>
      </c>
      <c r="BF296" s="12">
        <f t="shared" si="4838"/>
        <v>6.741573033707865E-2</v>
      </c>
      <c r="BG296" s="11"/>
      <c r="BH296" s="11"/>
      <c r="BI296" s="18"/>
      <c r="BJ296" s="20"/>
      <c r="BK296" s="10"/>
      <c r="BL296" s="11"/>
      <c r="BM296" s="61">
        <f t="shared" si="4906"/>
        <v>571</v>
      </c>
      <c r="BN296" s="61">
        <f t="shared" si="4907"/>
        <v>39</v>
      </c>
      <c r="BO296" s="11">
        <v>218</v>
      </c>
      <c r="BP296" s="12">
        <f t="shared" si="4839"/>
        <v>0.41155866900175131</v>
      </c>
      <c r="BQ296" s="11">
        <v>17</v>
      </c>
      <c r="BR296" s="12">
        <f t="shared" si="4840"/>
        <v>7.2340425531914887E-2</v>
      </c>
      <c r="BS296" s="11"/>
      <c r="BT296" s="11"/>
      <c r="BU296" s="18"/>
      <c r="BV296" s="20"/>
      <c r="BW296" s="10"/>
      <c r="BX296" s="11"/>
      <c r="BY296" s="61">
        <f t="shared" si="4908"/>
        <v>568</v>
      </c>
      <c r="BZ296" s="61">
        <f t="shared" si="4909"/>
        <v>39</v>
      </c>
      <c r="CA296" s="11">
        <v>215</v>
      </c>
      <c r="CB296" s="12">
        <f t="shared" si="4841"/>
        <v>0.44190140845070425</v>
      </c>
      <c r="CC296" s="11">
        <v>36</v>
      </c>
      <c r="CD296" s="12">
        <f t="shared" si="4842"/>
        <v>0.14342629482071714</v>
      </c>
      <c r="CE296" s="11"/>
      <c r="CF296" s="11"/>
      <c r="CG296" s="18"/>
      <c r="CH296" s="20"/>
      <c r="CI296" s="10"/>
      <c r="CJ296" s="11"/>
      <c r="CK296" s="61">
        <f t="shared" si="4910"/>
        <v>540</v>
      </c>
      <c r="CL296" s="61">
        <f t="shared" si="4911"/>
        <v>38</v>
      </c>
      <c r="CM296" s="11">
        <v>239</v>
      </c>
      <c r="CN296" s="12">
        <f t="shared" si="4843"/>
        <v>0.49074074074074076</v>
      </c>
      <c r="CO296" s="11">
        <v>26</v>
      </c>
      <c r="CP296" s="12">
        <f t="shared" si="4844"/>
        <v>9.8113207547169817E-2</v>
      </c>
      <c r="CQ296" s="11"/>
      <c r="CR296" s="11"/>
      <c r="CS296" s="18"/>
      <c r="CT296" s="20"/>
      <c r="CU296" s="10"/>
      <c r="CV296" s="11"/>
      <c r="CW296" s="61">
        <f t="shared" si="4912"/>
        <v>550</v>
      </c>
      <c r="CX296" s="61">
        <f t="shared" si="4913"/>
        <v>38</v>
      </c>
      <c r="CY296" s="11">
        <v>243</v>
      </c>
      <c r="CZ296" s="12">
        <f t="shared" si="4845"/>
        <v>0.48181818181818181</v>
      </c>
      <c r="DA296" s="11">
        <v>22</v>
      </c>
      <c r="DB296" s="12">
        <f t="shared" si="4846"/>
        <v>8.3018867924528297E-2</v>
      </c>
      <c r="DC296" s="11"/>
      <c r="DD296" s="11"/>
      <c r="DE296" s="18"/>
      <c r="DF296" s="20"/>
      <c r="DG296" s="10">
        <v>1</v>
      </c>
      <c r="DH296" s="11"/>
      <c r="DI296" s="61">
        <f t="shared" si="4914"/>
        <v>564</v>
      </c>
      <c r="DJ296" s="61">
        <f t="shared" si="4915"/>
        <v>39</v>
      </c>
      <c r="DK296" s="11">
        <v>234</v>
      </c>
      <c r="DL296" s="12">
        <f t="shared" si="4847"/>
        <v>0.46808510638297873</v>
      </c>
      <c r="DM296" s="11">
        <v>30</v>
      </c>
      <c r="DN296" s="12">
        <f t="shared" si="4848"/>
        <v>0.11363636363636363</v>
      </c>
      <c r="DO296" s="11"/>
      <c r="DP296" s="11"/>
      <c r="DQ296" s="18"/>
      <c r="DR296" s="20"/>
      <c r="DS296" s="10"/>
      <c r="DT296" s="11"/>
      <c r="DU296" s="61">
        <f t="shared" si="4916"/>
        <v>106</v>
      </c>
      <c r="DV296" s="61">
        <f t="shared" si="4917"/>
        <v>8</v>
      </c>
      <c r="DW296" s="11">
        <v>39</v>
      </c>
      <c r="DX296" s="12">
        <f t="shared" si="4849"/>
        <v>0.47169811320754718</v>
      </c>
      <c r="DY296" s="11">
        <v>11</v>
      </c>
      <c r="DZ296" s="12">
        <f t="shared" si="4850"/>
        <v>0.22</v>
      </c>
      <c r="EA296" s="11"/>
      <c r="EB296" s="11"/>
      <c r="EC296" s="18"/>
      <c r="ED296" s="20"/>
      <c r="EE296" s="10"/>
      <c r="EF296" s="11"/>
      <c r="EG296" s="61">
        <f t="shared" si="4918"/>
        <v>570</v>
      </c>
      <c r="EH296" s="61">
        <f t="shared" si="4919"/>
        <v>40</v>
      </c>
      <c r="EI296" s="11">
        <v>240</v>
      </c>
      <c r="EJ296" s="12">
        <f t="shared" si="4851"/>
        <v>0.4631578947368421</v>
      </c>
      <c r="EK296" s="11">
        <v>24</v>
      </c>
      <c r="EL296" s="12">
        <f t="shared" si="4852"/>
        <v>9.0909090909090912E-2</v>
      </c>
      <c r="EM296" s="11"/>
      <c r="EN296" s="11"/>
      <c r="EO296" s="18"/>
      <c r="EP296" s="20"/>
      <c r="EQ296" s="10">
        <v>1</v>
      </c>
      <c r="ER296" s="11"/>
      <c r="ES296" s="61">
        <f t="shared" si="4920"/>
        <v>559</v>
      </c>
      <c r="ET296" s="61">
        <f t="shared" si="4921"/>
        <v>39</v>
      </c>
      <c r="EU296" s="11">
        <v>244</v>
      </c>
      <c r="EV296" s="12">
        <f t="shared" si="4853"/>
        <v>0.46511627906976744</v>
      </c>
      <c r="EW296" s="11">
        <v>16</v>
      </c>
      <c r="EX296" s="12">
        <f t="shared" si="4854"/>
        <v>6.1538461538461542E-2</v>
      </c>
      <c r="EY296" s="11"/>
      <c r="EZ296" s="11"/>
      <c r="FA296" s="18"/>
      <c r="FB296" s="20"/>
      <c r="FC296" s="10">
        <v>1</v>
      </c>
      <c r="FD296" s="11"/>
      <c r="FE296" s="61">
        <f t="shared" si="4922"/>
        <v>549</v>
      </c>
      <c r="FF296" s="61">
        <f t="shared" si="4923"/>
        <v>38</v>
      </c>
      <c r="FG296" s="11">
        <v>244</v>
      </c>
      <c r="FH296" s="12">
        <f t="shared" si="4855"/>
        <v>0.48087431693989069</v>
      </c>
      <c r="FI296" s="11">
        <v>20</v>
      </c>
      <c r="FJ296" s="12">
        <f t="shared" si="4856"/>
        <v>7.575757575757576E-2</v>
      </c>
      <c r="FK296" s="11"/>
      <c r="FL296" s="11"/>
      <c r="FM296" s="18"/>
      <c r="FN296" s="20"/>
      <c r="FO296" s="10"/>
      <c r="FP296" s="11"/>
      <c r="FQ296" s="61">
        <f t="shared" si="4924"/>
        <v>553</v>
      </c>
      <c r="FR296" s="61">
        <f t="shared" si="4925"/>
        <v>41</v>
      </c>
      <c r="FS296" s="11">
        <v>249</v>
      </c>
      <c r="FT296" s="12">
        <f t="shared" si="4857"/>
        <v>0.50813743218806506</v>
      </c>
      <c r="FU296" s="11">
        <v>32</v>
      </c>
      <c r="FV296" s="12">
        <f t="shared" si="4858"/>
        <v>0.11387900355871886</v>
      </c>
      <c r="FW296" s="11"/>
      <c r="FX296" s="11"/>
      <c r="FY296" s="18"/>
      <c r="FZ296" s="20"/>
      <c r="GA296" s="10"/>
      <c r="GB296" s="11"/>
      <c r="GC296" s="61">
        <f t="shared" si="4926"/>
        <v>561</v>
      </c>
      <c r="GD296" s="61">
        <f t="shared" si="4927"/>
        <v>41</v>
      </c>
      <c r="GE296" s="11">
        <v>246</v>
      </c>
      <c r="GF296" s="12">
        <f t="shared" si="4859"/>
        <v>0.48484848484848486</v>
      </c>
      <c r="GG296" s="11">
        <v>26</v>
      </c>
      <c r="GH296" s="12">
        <f t="shared" si="4860"/>
        <v>9.5588235294117641E-2</v>
      </c>
      <c r="GI296" s="11"/>
      <c r="GJ296" s="11"/>
      <c r="GK296" s="18"/>
      <c r="GL296" s="20"/>
      <c r="GM296" s="10"/>
      <c r="GN296" s="11"/>
      <c r="GO296" s="61">
        <f t="shared" si="4928"/>
        <v>580</v>
      </c>
      <c r="GP296" s="61">
        <f t="shared" si="4929"/>
        <v>42</v>
      </c>
      <c r="GQ296" s="11">
        <v>244</v>
      </c>
      <c r="GR296" s="12">
        <f t="shared" si="4861"/>
        <v>0.45</v>
      </c>
      <c r="GS296" s="11">
        <v>17</v>
      </c>
      <c r="GT296" s="12">
        <f t="shared" si="4862"/>
        <v>6.5134099616858232E-2</v>
      </c>
      <c r="GU296" s="11"/>
      <c r="GV296" s="11"/>
      <c r="GW296" s="18"/>
      <c r="GX296" s="20"/>
      <c r="GY296" s="10"/>
      <c r="GZ296" s="11"/>
      <c r="HA296" s="61">
        <f t="shared" si="4930"/>
        <v>72</v>
      </c>
      <c r="HB296" s="61">
        <f t="shared" si="4931"/>
        <v>5</v>
      </c>
      <c r="HC296" s="11">
        <v>15</v>
      </c>
      <c r="HD296" s="12">
        <f t="shared" si="4863"/>
        <v>0.34722222222222221</v>
      </c>
      <c r="HE296" s="11">
        <v>10</v>
      </c>
      <c r="HF296" s="12">
        <f t="shared" si="4864"/>
        <v>0.4</v>
      </c>
      <c r="HG296" s="11"/>
      <c r="HH296" s="11"/>
      <c r="HI296" s="18"/>
      <c r="HJ296" s="20"/>
      <c r="HK296" s="10">
        <v>2</v>
      </c>
      <c r="HL296" s="11"/>
      <c r="HM296" s="61">
        <f t="shared" si="4932"/>
        <v>582</v>
      </c>
      <c r="HN296" s="61">
        <f t="shared" si="4933"/>
        <v>42</v>
      </c>
      <c r="HO296" s="11">
        <v>248</v>
      </c>
      <c r="HP296" s="12">
        <f t="shared" si="4865"/>
        <v>0.47594501718213056</v>
      </c>
      <c r="HQ296" s="11">
        <v>29</v>
      </c>
      <c r="HR296" s="12">
        <f t="shared" si="4866"/>
        <v>0.10469314079422383</v>
      </c>
      <c r="HS296" s="11"/>
      <c r="HT296" s="11"/>
      <c r="HU296" s="18"/>
      <c r="HV296" s="20"/>
      <c r="HW296" s="10">
        <v>2</v>
      </c>
      <c r="HX296" s="11"/>
      <c r="HY296" s="61">
        <f t="shared" si="4934"/>
        <v>575</v>
      </c>
      <c r="HZ296" s="61">
        <f t="shared" si="4935"/>
        <v>42</v>
      </c>
      <c r="IA296" s="11">
        <v>216</v>
      </c>
      <c r="IB296" s="12">
        <f t="shared" si="4867"/>
        <v>0.4017391304347826</v>
      </c>
      <c r="IC296" s="11">
        <v>15</v>
      </c>
      <c r="ID296" s="12">
        <f t="shared" si="4868"/>
        <v>6.4935064935064929E-2</v>
      </c>
      <c r="IE296" s="11"/>
      <c r="IF296" s="11"/>
      <c r="IG296" s="18"/>
      <c r="IH296" s="20"/>
      <c r="II296" s="10"/>
      <c r="IJ296" s="11"/>
      <c r="IK296" s="61">
        <f t="shared" si="4936"/>
        <v>576</v>
      </c>
      <c r="IL296" s="61">
        <f t="shared" si="4937"/>
        <v>42</v>
      </c>
      <c r="IM296" s="11">
        <v>248</v>
      </c>
      <c r="IN296" s="12">
        <f t="shared" si="4869"/>
        <v>0.47743055555555558</v>
      </c>
      <c r="IO296" s="11">
        <v>27</v>
      </c>
      <c r="IP296" s="12">
        <f t="shared" si="4870"/>
        <v>9.8181818181818176E-2</v>
      </c>
      <c r="IQ296" s="11"/>
      <c r="IR296" s="11"/>
      <c r="IS296" s="18"/>
      <c r="IT296" s="20"/>
      <c r="IU296" s="10"/>
      <c r="IV296" s="11"/>
      <c r="IW296" s="61">
        <f t="shared" si="4938"/>
        <v>0</v>
      </c>
      <c r="IX296" s="61">
        <f t="shared" si="4939"/>
        <v>0</v>
      </c>
      <c r="IY296" s="11"/>
      <c r="IZ296" s="12" t="e">
        <f t="shared" si="4871"/>
        <v>#DIV/0!</v>
      </c>
      <c r="JA296" s="11"/>
      <c r="JB296" s="12" t="e">
        <f t="shared" si="4872"/>
        <v>#DIV/0!</v>
      </c>
      <c r="JC296" s="11"/>
      <c r="JD296" s="11"/>
      <c r="JE296" s="18"/>
      <c r="JF296" s="20"/>
      <c r="JG296" s="10">
        <f t="shared" si="4873"/>
        <v>10</v>
      </c>
      <c r="JH296" s="14">
        <f t="shared" si="4874"/>
        <v>0</v>
      </c>
      <c r="JI296" s="373">
        <f t="shared" si="4875"/>
        <v>10395</v>
      </c>
      <c r="JJ296" s="11">
        <f t="shared" si="3981"/>
        <v>732</v>
      </c>
      <c r="JK296" s="11">
        <f t="shared" si="4876"/>
        <v>4840</v>
      </c>
      <c r="JL296" s="79">
        <f t="shared" si="4877"/>
        <v>0.46560846560846558</v>
      </c>
      <c r="JM296" s="15">
        <f t="shared" si="4878"/>
        <v>450</v>
      </c>
      <c r="JN296" s="12">
        <f t="shared" si="4879"/>
        <v>9.2975206611570244E-2</v>
      </c>
      <c r="JO296" s="16">
        <v>68.099999999999994</v>
      </c>
      <c r="JP296" s="17">
        <v>4594</v>
      </c>
      <c r="JQ296" s="16">
        <f t="shared" si="4416"/>
        <v>94.917355371900825</v>
      </c>
      <c r="JR296" s="16">
        <v>280</v>
      </c>
      <c r="JS296" s="369">
        <f t="shared" si="4289"/>
        <v>0.62222222222222223</v>
      </c>
      <c r="JT296" s="18"/>
      <c r="JU296" s="21"/>
      <c r="JV296" s="404">
        <f t="shared" si="4881"/>
        <v>0.45864661654135336</v>
      </c>
      <c r="JW296" s="401">
        <f t="shared" si="4882"/>
        <v>0.47469458987783597</v>
      </c>
      <c r="JX296" s="406">
        <f t="shared" si="4883"/>
        <v>0.46356101743355244</v>
      </c>
      <c r="JY296" s="743"/>
      <c r="JZ296" s="690"/>
      <c r="KA296" s="746"/>
      <c r="KB296" s="719"/>
      <c r="KC296" s="716"/>
      <c r="KD296" s="716"/>
      <c r="KE296" s="716"/>
      <c r="KF296" s="716"/>
      <c r="KG296" s="760"/>
      <c r="KH296" s="758"/>
      <c r="KI296" s="67">
        <f t="shared" si="4890"/>
        <v>3</v>
      </c>
      <c r="KJ296" s="430">
        <f t="shared" ref="KJ296" si="4947">KI296/KB297</f>
        <v>8.6430423509075197E-4</v>
      </c>
      <c r="KK296" s="67">
        <f t="shared" si="4892"/>
        <v>3</v>
      </c>
      <c r="KL296" s="425">
        <f t="shared" ref="KL296" si="4948">KK296/KD297</f>
        <v>8.6880973066898344E-4</v>
      </c>
      <c r="KM296" s="67">
        <f t="shared" si="4894"/>
        <v>4</v>
      </c>
      <c r="KN296" s="425">
        <f>KM296/KF297</f>
        <v>1.1392765593847907E-3</v>
      </c>
    </row>
    <row r="297" spans="1:300" ht="19.5" thickTop="1" x14ac:dyDescent="0.25">
      <c r="A297" s="734"/>
      <c r="B297" s="436">
        <f>+B296+1</f>
        <v>45824</v>
      </c>
      <c r="C297" s="10"/>
      <c r="D297" s="11"/>
      <c r="E297" s="61">
        <f t="shared" si="4896"/>
        <v>569</v>
      </c>
      <c r="F297" s="61">
        <f t="shared" si="4897"/>
        <v>39</v>
      </c>
      <c r="G297" s="11">
        <v>248</v>
      </c>
      <c r="H297" s="12">
        <f t="shared" si="4829"/>
        <v>0.47451669595782076</v>
      </c>
      <c r="I297" s="11">
        <v>22</v>
      </c>
      <c r="J297" s="12">
        <f t="shared" si="4830"/>
        <v>8.1481481481481488E-2</v>
      </c>
      <c r="K297" s="13"/>
      <c r="L297" s="13"/>
      <c r="M297" s="25"/>
      <c r="N297" s="37"/>
      <c r="O297" s="10"/>
      <c r="P297" s="11"/>
      <c r="Q297" s="61">
        <f t="shared" si="4898"/>
        <v>571</v>
      </c>
      <c r="R297" s="61">
        <f t="shared" si="4899"/>
        <v>39</v>
      </c>
      <c r="S297" s="11">
        <v>243</v>
      </c>
      <c r="T297" s="12">
        <f t="shared" si="4831"/>
        <v>0.44833625218914186</v>
      </c>
      <c r="U297" s="11">
        <v>13</v>
      </c>
      <c r="V297" s="12">
        <f t="shared" si="4832"/>
        <v>5.078125E-2</v>
      </c>
      <c r="W297" s="13"/>
      <c r="X297" s="13"/>
      <c r="Y297" s="25"/>
      <c r="Z297" s="37"/>
      <c r="AA297" s="10"/>
      <c r="AB297" s="11"/>
      <c r="AC297" s="61">
        <f t="shared" si="4900"/>
        <v>565</v>
      </c>
      <c r="AD297" s="61">
        <f t="shared" si="4901"/>
        <v>38</v>
      </c>
      <c r="AE297" s="11">
        <v>250</v>
      </c>
      <c r="AF297" s="12">
        <f t="shared" si="4833"/>
        <v>0.46902654867256638</v>
      </c>
      <c r="AG297" s="11">
        <v>15</v>
      </c>
      <c r="AH297" s="12">
        <f t="shared" si="4834"/>
        <v>5.6603773584905662E-2</v>
      </c>
      <c r="AI297" s="13"/>
      <c r="AJ297" s="13"/>
      <c r="AK297" s="25"/>
      <c r="AL297" s="37"/>
      <c r="AM297" s="10">
        <v>2</v>
      </c>
      <c r="AN297" s="11"/>
      <c r="AO297" s="61">
        <f t="shared" si="4902"/>
        <v>44</v>
      </c>
      <c r="AP297" s="61">
        <f t="shared" si="4903"/>
        <v>4</v>
      </c>
      <c r="AQ297" s="11">
        <v>10</v>
      </c>
      <c r="AR297" s="12">
        <f t="shared" si="4835"/>
        <v>0.31818181818181818</v>
      </c>
      <c r="AS297" s="11">
        <v>4</v>
      </c>
      <c r="AT297" s="12">
        <f t="shared" si="4836"/>
        <v>0.2857142857142857</v>
      </c>
      <c r="AU297" s="13"/>
      <c r="AV297" s="13"/>
      <c r="AW297" s="25"/>
      <c r="AX297" s="37"/>
      <c r="AY297" s="10"/>
      <c r="AZ297" s="11"/>
      <c r="BA297" s="61">
        <f t="shared" si="4904"/>
        <v>568</v>
      </c>
      <c r="BB297" s="61">
        <f t="shared" si="4905"/>
        <v>39</v>
      </c>
      <c r="BC297" s="11">
        <v>254</v>
      </c>
      <c r="BD297" s="12">
        <f t="shared" si="4837"/>
        <v>0.47183098591549294</v>
      </c>
      <c r="BE297" s="11">
        <v>14</v>
      </c>
      <c r="BF297" s="12">
        <f t="shared" si="4838"/>
        <v>5.2238805970149252E-2</v>
      </c>
      <c r="BG297" s="13"/>
      <c r="BH297" s="13"/>
      <c r="BI297" s="25"/>
      <c r="BJ297" s="37"/>
      <c r="BK297" s="10"/>
      <c r="BL297" s="11"/>
      <c r="BM297" s="61">
        <f t="shared" si="4906"/>
        <v>571</v>
      </c>
      <c r="BN297" s="61">
        <f t="shared" si="4907"/>
        <v>39</v>
      </c>
      <c r="BO297" s="11">
        <v>236</v>
      </c>
      <c r="BP297" s="12">
        <f t="shared" si="4839"/>
        <v>0.44833625218914186</v>
      </c>
      <c r="BQ297" s="11">
        <v>20</v>
      </c>
      <c r="BR297" s="12">
        <f t="shared" si="4840"/>
        <v>7.8125E-2</v>
      </c>
      <c r="BS297" s="13"/>
      <c r="BT297" s="13"/>
      <c r="BU297" s="25"/>
      <c r="BV297" s="37"/>
      <c r="BW297" s="10"/>
      <c r="BX297" s="11"/>
      <c r="BY297" s="61">
        <f t="shared" si="4908"/>
        <v>568</v>
      </c>
      <c r="BZ297" s="61">
        <f t="shared" si="4909"/>
        <v>39</v>
      </c>
      <c r="CA297" s="11">
        <v>229</v>
      </c>
      <c r="CB297" s="12">
        <f t="shared" si="4841"/>
        <v>0.47887323943661969</v>
      </c>
      <c r="CC297" s="11">
        <v>43</v>
      </c>
      <c r="CD297" s="12">
        <f t="shared" si="4842"/>
        <v>0.15808823529411764</v>
      </c>
      <c r="CE297" s="13"/>
      <c r="CF297" s="13"/>
      <c r="CG297" s="25"/>
      <c r="CH297" s="37"/>
      <c r="CI297" s="10"/>
      <c r="CJ297" s="11"/>
      <c r="CK297" s="61">
        <f t="shared" si="4910"/>
        <v>540</v>
      </c>
      <c r="CL297" s="61">
        <f t="shared" si="4911"/>
        <v>38</v>
      </c>
      <c r="CM297" s="11">
        <v>236</v>
      </c>
      <c r="CN297" s="12">
        <f t="shared" si="4843"/>
        <v>0.48518518518518516</v>
      </c>
      <c r="CO297" s="11">
        <v>26</v>
      </c>
      <c r="CP297" s="12">
        <f t="shared" si="4844"/>
        <v>9.9236641221374045E-2</v>
      </c>
      <c r="CQ297" s="13"/>
      <c r="CR297" s="13"/>
      <c r="CS297" s="25"/>
      <c r="CT297" s="37"/>
      <c r="CU297" s="10">
        <v>1</v>
      </c>
      <c r="CV297" s="11"/>
      <c r="CW297" s="61">
        <f t="shared" si="4912"/>
        <v>549</v>
      </c>
      <c r="CX297" s="61">
        <f t="shared" si="4913"/>
        <v>38</v>
      </c>
      <c r="CY297" s="11">
        <v>234</v>
      </c>
      <c r="CZ297" s="12">
        <f t="shared" si="4845"/>
        <v>0.46448087431693991</v>
      </c>
      <c r="DA297" s="11">
        <v>21</v>
      </c>
      <c r="DB297" s="12">
        <f t="shared" si="4846"/>
        <v>8.2352941176470587E-2</v>
      </c>
      <c r="DC297" s="13"/>
      <c r="DD297" s="13"/>
      <c r="DE297" s="25"/>
      <c r="DF297" s="37"/>
      <c r="DG297" s="10">
        <v>1</v>
      </c>
      <c r="DH297" s="11"/>
      <c r="DI297" s="61">
        <f t="shared" si="4914"/>
        <v>563</v>
      </c>
      <c r="DJ297" s="61">
        <f t="shared" si="4915"/>
        <v>39</v>
      </c>
      <c r="DK297" s="11">
        <v>228</v>
      </c>
      <c r="DL297" s="12">
        <f t="shared" si="4847"/>
        <v>0.45648312611012432</v>
      </c>
      <c r="DM297" s="11">
        <v>29</v>
      </c>
      <c r="DN297" s="12">
        <f t="shared" si="4848"/>
        <v>0.11284046692607004</v>
      </c>
      <c r="DO297" s="13"/>
      <c r="DP297" s="13"/>
      <c r="DQ297" s="25"/>
      <c r="DR297" s="37"/>
      <c r="DS297" s="10"/>
      <c r="DT297" s="11"/>
      <c r="DU297" s="61">
        <f t="shared" si="4916"/>
        <v>106</v>
      </c>
      <c r="DV297" s="61">
        <f t="shared" si="4917"/>
        <v>8</v>
      </c>
      <c r="DW297" s="11">
        <v>30</v>
      </c>
      <c r="DX297" s="12">
        <f t="shared" si="4849"/>
        <v>0.42452830188679247</v>
      </c>
      <c r="DY297" s="11">
        <v>15</v>
      </c>
      <c r="DZ297" s="12">
        <f t="shared" si="4850"/>
        <v>0.33333333333333331</v>
      </c>
      <c r="EA297" s="13"/>
      <c r="EB297" s="13"/>
      <c r="EC297" s="25"/>
      <c r="ED297" s="37"/>
      <c r="EE297" s="10">
        <v>1</v>
      </c>
      <c r="EF297" s="11"/>
      <c r="EG297" s="61">
        <f t="shared" si="4918"/>
        <v>569</v>
      </c>
      <c r="EH297" s="61">
        <f t="shared" si="4919"/>
        <v>40</v>
      </c>
      <c r="EI297" s="11">
        <v>225</v>
      </c>
      <c r="EJ297" s="12">
        <f t="shared" si="4851"/>
        <v>0.44463971880492092</v>
      </c>
      <c r="EK297" s="11">
        <v>28</v>
      </c>
      <c r="EL297" s="12">
        <f t="shared" si="4852"/>
        <v>0.11067193675889328</v>
      </c>
      <c r="EM297" s="13"/>
      <c r="EN297" s="13"/>
      <c r="EO297" s="25"/>
      <c r="EP297" s="37"/>
      <c r="EQ297" s="10"/>
      <c r="ER297" s="11"/>
      <c r="ES297" s="61">
        <f t="shared" si="4920"/>
        <v>559</v>
      </c>
      <c r="ET297" s="61">
        <f t="shared" si="4921"/>
        <v>39</v>
      </c>
      <c r="EU297" s="11">
        <v>240</v>
      </c>
      <c r="EV297" s="12">
        <f t="shared" si="4853"/>
        <v>0.45080500894454384</v>
      </c>
      <c r="EW297" s="11">
        <v>12</v>
      </c>
      <c r="EX297" s="12">
        <f t="shared" si="4854"/>
        <v>4.7619047619047616E-2</v>
      </c>
      <c r="EY297" s="13"/>
      <c r="EZ297" s="13"/>
      <c r="FA297" s="25"/>
      <c r="FB297" s="37"/>
      <c r="FC297" s="10"/>
      <c r="FD297" s="11"/>
      <c r="FE297" s="61">
        <f t="shared" si="4922"/>
        <v>549</v>
      </c>
      <c r="FF297" s="61">
        <f t="shared" si="4923"/>
        <v>38</v>
      </c>
      <c r="FG297" s="11">
        <v>225</v>
      </c>
      <c r="FH297" s="12">
        <f t="shared" si="4855"/>
        <v>0.45173041894353372</v>
      </c>
      <c r="FI297" s="11">
        <v>23</v>
      </c>
      <c r="FJ297" s="12">
        <f t="shared" si="4856"/>
        <v>9.2741935483870969E-2</v>
      </c>
      <c r="FK297" s="13"/>
      <c r="FL297" s="13"/>
      <c r="FM297" s="25"/>
      <c r="FN297" s="37"/>
      <c r="FO297" s="10"/>
      <c r="FP297" s="11"/>
      <c r="FQ297" s="61">
        <f t="shared" si="4924"/>
        <v>553</v>
      </c>
      <c r="FR297" s="61">
        <f t="shared" si="4925"/>
        <v>41</v>
      </c>
      <c r="FS297" s="11">
        <v>226</v>
      </c>
      <c r="FT297" s="12">
        <f t="shared" si="4857"/>
        <v>0.45027124773960214</v>
      </c>
      <c r="FU297" s="11">
        <v>23</v>
      </c>
      <c r="FV297" s="12">
        <f t="shared" si="4858"/>
        <v>9.2369477911646583E-2</v>
      </c>
      <c r="FW297" s="13"/>
      <c r="FX297" s="13"/>
      <c r="FY297" s="25"/>
      <c r="FZ297" s="37"/>
      <c r="GA297" s="10"/>
      <c r="GB297" s="11"/>
      <c r="GC297" s="61">
        <f t="shared" si="4926"/>
        <v>561</v>
      </c>
      <c r="GD297" s="61">
        <f t="shared" si="4927"/>
        <v>41</v>
      </c>
      <c r="GE297" s="11">
        <v>273</v>
      </c>
      <c r="GF297" s="12">
        <f t="shared" si="4859"/>
        <v>0.5133689839572193</v>
      </c>
      <c r="GG297" s="11">
        <v>15</v>
      </c>
      <c r="GH297" s="12">
        <f t="shared" si="4860"/>
        <v>5.2083333333333336E-2</v>
      </c>
      <c r="GI297" s="13"/>
      <c r="GJ297" s="13"/>
      <c r="GK297" s="25"/>
      <c r="GL297" s="37"/>
      <c r="GM297" s="10"/>
      <c r="GN297" s="11"/>
      <c r="GO297" s="61">
        <f t="shared" si="4928"/>
        <v>580</v>
      </c>
      <c r="GP297" s="61">
        <f t="shared" si="4929"/>
        <v>42</v>
      </c>
      <c r="GQ297" s="11">
        <v>261</v>
      </c>
      <c r="GR297" s="12">
        <f t="shared" si="4861"/>
        <v>0.47586206896551725</v>
      </c>
      <c r="GS297" s="11">
        <v>15</v>
      </c>
      <c r="GT297" s="12">
        <f t="shared" si="4862"/>
        <v>5.434782608695652E-2</v>
      </c>
      <c r="GU297" s="13"/>
      <c r="GV297" s="13"/>
      <c r="GW297" s="25"/>
      <c r="GX297" s="37"/>
      <c r="GY297" s="10"/>
      <c r="GZ297" s="11"/>
      <c r="HA297" s="61">
        <f t="shared" si="4930"/>
        <v>72</v>
      </c>
      <c r="HB297" s="61">
        <f t="shared" si="4931"/>
        <v>5</v>
      </c>
      <c r="HC297" s="11">
        <v>13</v>
      </c>
      <c r="HD297" s="12">
        <f t="shared" si="4863"/>
        <v>0.29166666666666669</v>
      </c>
      <c r="HE297" s="11">
        <v>8</v>
      </c>
      <c r="HF297" s="12">
        <f t="shared" si="4864"/>
        <v>0.38095238095238093</v>
      </c>
      <c r="HG297" s="13"/>
      <c r="HH297" s="13"/>
      <c r="HI297" s="25"/>
      <c r="HJ297" s="37"/>
      <c r="HK297" s="10"/>
      <c r="HL297" s="11"/>
      <c r="HM297" s="61">
        <f t="shared" si="4932"/>
        <v>582</v>
      </c>
      <c r="HN297" s="61">
        <f t="shared" si="4933"/>
        <v>42</v>
      </c>
      <c r="HO297" s="11">
        <v>262</v>
      </c>
      <c r="HP297" s="12">
        <f t="shared" si="4865"/>
        <v>0.5</v>
      </c>
      <c r="HQ297" s="11">
        <v>29</v>
      </c>
      <c r="HR297" s="12">
        <f t="shared" si="4866"/>
        <v>9.9656357388316158E-2</v>
      </c>
      <c r="HS297" s="13"/>
      <c r="HT297" s="13"/>
      <c r="HU297" s="25"/>
      <c r="HV297" s="37"/>
      <c r="HW297" s="10"/>
      <c r="HX297" s="11"/>
      <c r="HY297" s="61">
        <f t="shared" si="4934"/>
        <v>575</v>
      </c>
      <c r="HZ297" s="61">
        <f t="shared" si="4935"/>
        <v>42</v>
      </c>
      <c r="IA297" s="11">
        <v>251</v>
      </c>
      <c r="IB297" s="12">
        <f t="shared" si="4867"/>
        <v>0.48869565217391303</v>
      </c>
      <c r="IC297" s="11">
        <v>30</v>
      </c>
      <c r="ID297" s="12">
        <f t="shared" si="4868"/>
        <v>0.10676156583629894</v>
      </c>
      <c r="IE297" s="13"/>
      <c r="IF297" s="13"/>
      <c r="IG297" s="25"/>
      <c r="IH297" s="37"/>
      <c r="II297" s="10">
        <v>1</v>
      </c>
      <c r="IJ297" s="11"/>
      <c r="IK297" s="61">
        <f t="shared" si="4936"/>
        <v>575</v>
      </c>
      <c r="IL297" s="61">
        <f t="shared" si="4937"/>
        <v>42</v>
      </c>
      <c r="IM297" s="11">
        <v>242</v>
      </c>
      <c r="IN297" s="12">
        <f t="shared" si="4869"/>
        <v>0.45913043478260868</v>
      </c>
      <c r="IO297" s="11">
        <v>22</v>
      </c>
      <c r="IP297" s="12">
        <f t="shared" si="4870"/>
        <v>8.3333333333333329E-2</v>
      </c>
      <c r="IQ297" s="13"/>
      <c r="IR297" s="13"/>
      <c r="IS297" s="25"/>
      <c r="IT297" s="37"/>
      <c r="IU297" s="10"/>
      <c r="IV297" s="11"/>
      <c r="IW297" s="61">
        <f t="shared" si="4938"/>
        <v>0</v>
      </c>
      <c r="IX297" s="61">
        <f t="shared" si="4939"/>
        <v>0</v>
      </c>
      <c r="IY297" s="11"/>
      <c r="IZ297" s="12" t="e">
        <f t="shared" si="4871"/>
        <v>#DIV/0!</v>
      </c>
      <c r="JA297" s="11"/>
      <c r="JB297" s="12" t="e">
        <f t="shared" si="4872"/>
        <v>#DIV/0!</v>
      </c>
      <c r="JC297" s="13"/>
      <c r="JD297" s="13"/>
      <c r="JE297" s="25"/>
      <c r="JF297" s="37"/>
      <c r="JG297" s="10">
        <f t="shared" si="4873"/>
        <v>6</v>
      </c>
      <c r="JH297" s="14">
        <f t="shared" si="4874"/>
        <v>0</v>
      </c>
      <c r="JI297" s="373">
        <f t="shared" si="4875"/>
        <v>10389</v>
      </c>
      <c r="JJ297" s="11">
        <f t="shared" si="3981"/>
        <v>732</v>
      </c>
      <c r="JK297" s="11">
        <f t="shared" si="4876"/>
        <v>4843</v>
      </c>
      <c r="JL297" s="79">
        <f t="shared" si="4877"/>
        <v>0.46616613726056405</v>
      </c>
      <c r="JM297" s="15">
        <f t="shared" si="4878"/>
        <v>427</v>
      </c>
      <c r="JN297" s="12">
        <f t="shared" si="4879"/>
        <v>8.8168490604996902E-2</v>
      </c>
      <c r="JO297" s="16">
        <v>68.2</v>
      </c>
      <c r="JP297" s="17">
        <v>4573</v>
      </c>
      <c r="JQ297" s="16">
        <f t="shared" si="4416"/>
        <v>94.424943217014246</v>
      </c>
      <c r="JR297" s="16">
        <v>236</v>
      </c>
      <c r="JS297" s="369">
        <f t="shared" si="4289"/>
        <v>0.5526932084309133</v>
      </c>
      <c r="JT297" s="23"/>
      <c r="JU297" s="399"/>
      <c r="JV297" s="404">
        <f t="shared" si="4881"/>
        <v>0.46325231481481483</v>
      </c>
      <c r="JW297" s="401">
        <f t="shared" si="4882"/>
        <v>0.45764192139737991</v>
      </c>
      <c r="JX297" s="406">
        <f t="shared" si="4883"/>
        <v>0.47741566609491137</v>
      </c>
      <c r="JY297" s="743"/>
      <c r="JZ297" s="690"/>
      <c r="KA297" s="746"/>
      <c r="KB297" s="718">
        <f t="shared" ref="KB297" si="4949">SUM(E290,Q290,AC290,AO290,BA290,BM290,BY290)</f>
        <v>3471</v>
      </c>
      <c r="KC297" s="714"/>
      <c r="KD297" s="714">
        <f t="shared" ref="KD297" si="4950">SUM(CK290,CW290,DI290,DU290,EG290,ES290,FE290)</f>
        <v>3453</v>
      </c>
      <c r="KE297" s="714"/>
      <c r="KF297" s="714">
        <f t="shared" ref="KF297" si="4951">SUM(FQ290,GC290,GO290,HA290,HM290,HY290,IK290)</f>
        <v>3511</v>
      </c>
      <c r="KG297" s="759"/>
      <c r="KH297" s="761" t="s">
        <v>65</v>
      </c>
      <c r="KI297" s="67">
        <f t="shared" si="4890"/>
        <v>2</v>
      </c>
      <c r="KJ297" s="430">
        <f t="shared" ref="KJ297" si="4952">KI297/KB297</f>
        <v>5.7620282339383461E-4</v>
      </c>
      <c r="KK297" s="67">
        <f t="shared" si="4892"/>
        <v>3</v>
      </c>
      <c r="KL297" s="425">
        <f t="shared" ref="KL297" si="4953">KK297/KD297</f>
        <v>8.6880973066898344E-4</v>
      </c>
      <c r="KM297" s="67">
        <f t="shared" si="4894"/>
        <v>1</v>
      </c>
      <c r="KN297" s="425">
        <f>KM297/KF297</f>
        <v>2.8481913984619768E-4</v>
      </c>
    </row>
    <row r="298" spans="1:300" ht="19.5" thickBot="1" x14ac:dyDescent="0.3">
      <c r="A298" s="734"/>
      <c r="B298" s="436">
        <f t="shared" si="4895"/>
        <v>45825</v>
      </c>
      <c r="C298" s="10">
        <v>1</v>
      </c>
      <c r="D298" s="11"/>
      <c r="E298" s="61">
        <f t="shared" si="4896"/>
        <v>568</v>
      </c>
      <c r="F298" s="61">
        <f t="shared" si="4897"/>
        <v>39</v>
      </c>
      <c r="G298" s="11">
        <v>244</v>
      </c>
      <c r="H298" s="12">
        <f t="shared" si="4829"/>
        <v>0.46478873239436619</v>
      </c>
      <c r="I298" s="11">
        <v>20</v>
      </c>
      <c r="J298" s="12">
        <f t="shared" si="4830"/>
        <v>7.575757575757576E-2</v>
      </c>
      <c r="K298" s="13"/>
      <c r="L298" s="11"/>
      <c r="M298" s="25"/>
      <c r="N298" s="37"/>
      <c r="O298" s="10"/>
      <c r="P298" s="11"/>
      <c r="Q298" s="61">
        <f t="shared" si="4898"/>
        <v>571</v>
      </c>
      <c r="R298" s="61">
        <f t="shared" si="4899"/>
        <v>39</v>
      </c>
      <c r="S298" s="11">
        <v>242</v>
      </c>
      <c r="T298" s="12">
        <f t="shared" si="4831"/>
        <v>0.47285464098073554</v>
      </c>
      <c r="U298" s="11">
        <v>28</v>
      </c>
      <c r="V298" s="12">
        <f t="shared" si="4832"/>
        <v>0.1037037037037037</v>
      </c>
      <c r="W298" s="13"/>
      <c r="X298" s="11"/>
      <c r="Y298" s="25"/>
      <c r="Z298" s="37"/>
      <c r="AA298" s="10"/>
      <c r="AB298" s="11"/>
      <c r="AC298" s="61">
        <f t="shared" si="4900"/>
        <v>565</v>
      </c>
      <c r="AD298" s="61">
        <f t="shared" si="4901"/>
        <v>38</v>
      </c>
      <c r="AE298" s="11">
        <v>257</v>
      </c>
      <c r="AF298" s="12">
        <f t="shared" si="4833"/>
        <v>0.49380530973451325</v>
      </c>
      <c r="AG298" s="11">
        <v>22</v>
      </c>
      <c r="AH298" s="12">
        <f t="shared" si="4834"/>
        <v>7.8853046594982074E-2</v>
      </c>
      <c r="AI298" s="13"/>
      <c r="AJ298" s="11"/>
      <c r="AK298" s="25"/>
      <c r="AL298" s="37"/>
      <c r="AM298" s="10">
        <v>1</v>
      </c>
      <c r="AN298" s="11"/>
      <c r="AO298" s="61">
        <f t="shared" si="4902"/>
        <v>43</v>
      </c>
      <c r="AP298" s="61">
        <f t="shared" si="4903"/>
        <v>4</v>
      </c>
      <c r="AQ298" s="11">
        <v>18</v>
      </c>
      <c r="AR298" s="12">
        <f t="shared" si="4835"/>
        <v>0.46511627906976744</v>
      </c>
      <c r="AS298" s="11">
        <v>2</v>
      </c>
      <c r="AT298" s="12">
        <f t="shared" si="4836"/>
        <v>0.1</v>
      </c>
      <c r="AU298" s="13"/>
      <c r="AV298" s="11"/>
      <c r="AW298" s="25"/>
      <c r="AX298" s="37"/>
      <c r="AY298" s="10"/>
      <c r="AZ298" s="11"/>
      <c r="BA298" s="61">
        <f t="shared" si="4904"/>
        <v>568</v>
      </c>
      <c r="BB298" s="61">
        <f t="shared" si="4905"/>
        <v>39</v>
      </c>
      <c r="BC298" s="11">
        <v>230</v>
      </c>
      <c r="BD298" s="12">
        <f t="shared" si="4837"/>
        <v>0.45950704225352113</v>
      </c>
      <c r="BE298" s="11">
        <v>31</v>
      </c>
      <c r="BF298" s="12">
        <f t="shared" si="4838"/>
        <v>0.11877394636015326</v>
      </c>
      <c r="BG298" s="13"/>
      <c r="BH298" s="11"/>
      <c r="BI298" s="25"/>
      <c r="BJ298" s="37"/>
      <c r="BK298" s="10">
        <v>1</v>
      </c>
      <c r="BL298" s="11"/>
      <c r="BM298" s="61">
        <f t="shared" si="4906"/>
        <v>570</v>
      </c>
      <c r="BN298" s="61">
        <f t="shared" si="4907"/>
        <v>39</v>
      </c>
      <c r="BO298" s="11">
        <v>234</v>
      </c>
      <c r="BP298" s="12">
        <f t="shared" si="4839"/>
        <v>0.44736842105263158</v>
      </c>
      <c r="BQ298" s="11">
        <v>21</v>
      </c>
      <c r="BR298" s="12">
        <f t="shared" si="4840"/>
        <v>8.2352941176470587E-2</v>
      </c>
      <c r="BS298" s="13"/>
      <c r="BT298" s="11"/>
      <c r="BU298" s="25"/>
      <c r="BV298" s="37"/>
      <c r="BW298" s="10"/>
      <c r="BX298" s="11"/>
      <c r="BY298" s="61">
        <f t="shared" si="4908"/>
        <v>568</v>
      </c>
      <c r="BZ298" s="61">
        <f t="shared" si="4909"/>
        <v>39</v>
      </c>
      <c r="CA298" s="11">
        <v>220</v>
      </c>
      <c r="CB298" s="12">
        <f t="shared" si="4841"/>
        <v>0.44014084507042256</v>
      </c>
      <c r="CC298" s="11">
        <v>30</v>
      </c>
      <c r="CD298" s="12">
        <f t="shared" si="4842"/>
        <v>0.12</v>
      </c>
      <c r="CE298" s="13"/>
      <c r="CF298" s="11"/>
      <c r="CG298" s="25"/>
      <c r="CH298" s="37"/>
      <c r="CI298" s="10"/>
      <c r="CJ298" s="11"/>
      <c r="CK298" s="61">
        <f t="shared" si="4910"/>
        <v>540</v>
      </c>
      <c r="CL298" s="61">
        <f t="shared" si="4911"/>
        <v>38</v>
      </c>
      <c r="CM298" s="11">
        <v>205</v>
      </c>
      <c r="CN298" s="12">
        <f t="shared" si="4843"/>
        <v>0.4148148148148148</v>
      </c>
      <c r="CO298" s="11">
        <v>19</v>
      </c>
      <c r="CP298" s="12">
        <f t="shared" si="4844"/>
        <v>8.4821428571428575E-2</v>
      </c>
      <c r="CQ298" s="13"/>
      <c r="CR298" s="11"/>
      <c r="CS298" s="25"/>
      <c r="CT298" s="37"/>
      <c r="CU298" s="10">
        <v>1</v>
      </c>
      <c r="CV298" s="11"/>
      <c r="CW298" s="61">
        <f t="shared" si="4912"/>
        <v>548</v>
      </c>
      <c r="CX298" s="61">
        <f t="shared" si="4913"/>
        <v>38</v>
      </c>
      <c r="CY298" s="11">
        <v>222</v>
      </c>
      <c r="CZ298" s="12">
        <f t="shared" si="4845"/>
        <v>0.45437956204379559</v>
      </c>
      <c r="DA298" s="11">
        <v>27</v>
      </c>
      <c r="DB298" s="12">
        <f t="shared" si="4846"/>
        <v>0.10843373493975904</v>
      </c>
      <c r="DC298" s="13"/>
      <c r="DD298" s="11"/>
      <c r="DE298" s="25"/>
      <c r="DF298" s="37"/>
      <c r="DG298" s="10"/>
      <c r="DH298" s="11"/>
      <c r="DI298" s="61">
        <f t="shared" si="4914"/>
        <v>563</v>
      </c>
      <c r="DJ298" s="61">
        <f t="shared" si="4915"/>
        <v>39</v>
      </c>
      <c r="DK298" s="11">
        <v>237</v>
      </c>
      <c r="DL298" s="12">
        <f t="shared" si="4847"/>
        <v>0.47779751332149201</v>
      </c>
      <c r="DM298" s="11">
        <v>32</v>
      </c>
      <c r="DN298" s="12">
        <f t="shared" si="4848"/>
        <v>0.11895910780669144</v>
      </c>
      <c r="DO298" s="13"/>
      <c r="DP298" s="11"/>
      <c r="DQ298" s="25"/>
      <c r="DR298" s="37"/>
      <c r="DS298" s="10">
        <v>1</v>
      </c>
      <c r="DT298" s="11"/>
      <c r="DU298" s="61">
        <f t="shared" si="4916"/>
        <v>105</v>
      </c>
      <c r="DV298" s="61">
        <f t="shared" si="4917"/>
        <v>8</v>
      </c>
      <c r="DW298" s="11">
        <v>34</v>
      </c>
      <c r="DX298" s="12">
        <f t="shared" si="4849"/>
        <v>0.3619047619047619</v>
      </c>
      <c r="DY298" s="11">
        <v>4</v>
      </c>
      <c r="DZ298" s="12">
        <f t="shared" si="4850"/>
        <v>0.10526315789473684</v>
      </c>
      <c r="EA298" s="13"/>
      <c r="EB298" s="11"/>
      <c r="EC298" s="25"/>
      <c r="ED298" s="37"/>
      <c r="EE298" s="10"/>
      <c r="EF298" s="11"/>
      <c r="EG298" s="61">
        <f t="shared" si="4918"/>
        <v>569</v>
      </c>
      <c r="EH298" s="61">
        <f t="shared" si="4919"/>
        <v>40</v>
      </c>
      <c r="EI298" s="11">
        <v>234</v>
      </c>
      <c r="EJ298" s="12">
        <f t="shared" si="4851"/>
        <v>0.45694200351493847</v>
      </c>
      <c r="EK298" s="11">
        <v>26</v>
      </c>
      <c r="EL298" s="12">
        <f t="shared" si="4852"/>
        <v>0.1</v>
      </c>
      <c r="EM298" s="13"/>
      <c r="EN298" s="11"/>
      <c r="EO298" s="25"/>
      <c r="EP298" s="37"/>
      <c r="EQ298" s="10"/>
      <c r="ER298" s="11"/>
      <c r="ES298" s="61">
        <f t="shared" si="4920"/>
        <v>559</v>
      </c>
      <c r="ET298" s="61">
        <f t="shared" si="4921"/>
        <v>39</v>
      </c>
      <c r="EU298" s="11">
        <v>240</v>
      </c>
      <c r="EV298" s="12">
        <f t="shared" si="4853"/>
        <v>0.4525939177101968</v>
      </c>
      <c r="EW298" s="11">
        <v>13</v>
      </c>
      <c r="EX298" s="12">
        <f t="shared" si="4854"/>
        <v>5.1383399209486168E-2</v>
      </c>
      <c r="EY298" s="13"/>
      <c r="EZ298" s="11"/>
      <c r="FA298" s="25"/>
      <c r="FB298" s="37"/>
      <c r="FC298" s="10"/>
      <c r="FD298" s="11"/>
      <c r="FE298" s="61">
        <f t="shared" si="4922"/>
        <v>549</v>
      </c>
      <c r="FF298" s="61">
        <f t="shared" si="4923"/>
        <v>38</v>
      </c>
      <c r="FG298" s="11">
        <v>216</v>
      </c>
      <c r="FH298" s="12">
        <f t="shared" si="4855"/>
        <v>0.43351548269581058</v>
      </c>
      <c r="FI298" s="11">
        <v>22</v>
      </c>
      <c r="FJ298" s="12">
        <f t="shared" si="4856"/>
        <v>9.2436974789915971E-2</v>
      </c>
      <c r="FK298" s="13"/>
      <c r="FL298" s="11"/>
      <c r="FM298" s="25"/>
      <c r="FN298" s="37"/>
      <c r="FO298" s="10">
        <v>1</v>
      </c>
      <c r="FP298" s="11"/>
      <c r="FQ298" s="61">
        <f t="shared" si="4924"/>
        <v>552</v>
      </c>
      <c r="FR298" s="61">
        <f t="shared" si="4925"/>
        <v>41</v>
      </c>
      <c r="FS298" s="11">
        <v>239</v>
      </c>
      <c r="FT298" s="12">
        <f t="shared" si="4857"/>
        <v>0.48188405797101447</v>
      </c>
      <c r="FU298" s="11">
        <v>27</v>
      </c>
      <c r="FV298" s="12">
        <f t="shared" si="4858"/>
        <v>0.10150375939849623</v>
      </c>
      <c r="FW298" s="13"/>
      <c r="FX298" s="11"/>
      <c r="FY298" s="25"/>
      <c r="FZ298" s="37"/>
      <c r="GA298" s="10">
        <v>1</v>
      </c>
      <c r="GB298" s="11"/>
      <c r="GC298" s="61">
        <f t="shared" si="4926"/>
        <v>560</v>
      </c>
      <c r="GD298" s="61">
        <f t="shared" si="4927"/>
        <v>41</v>
      </c>
      <c r="GE298" s="11">
        <v>231</v>
      </c>
      <c r="GF298" s="12">
        <f t="shared" si="4859"/>
        <v>0.44464285714285712</v>
      </c>
      <c r="GG298" s="11">
        <v>18</v>
      </c>
      <c r="GH298" s="12">
        <f t="shared" si="4860"/>
        <v>7.2289156626506021E-2</v>
      </c>
      <c r="GI298" s="13"/>
      <c r="GJ298" s="11"/>
      <c r="GK298" s="25"/>
      <c r="GL298" s="37"/>
      <c r="GM298" s="10"/>
      <c r="GN298" s="11"/>
      <c r="GO298" s="61">
        <f t="shared" si="4928"/>
        <v>580</v>
      </c>
      <c r="GP298" s="61">
        <f t="shared" si="4929"/>
        <v>42</v>
      </c>
      <c r="GQ298" s="11">
        <v>233</v>
      </c>
      <c r="GR298" s="12">
        <f t="shared" si="4861"/>
        <v>0.44310344827586207</v>
      </c>
      <c r="GS298" s="11">
        <v>24</v>
      </c>
      <c r="GT298" s="12">
        <f t="shared" si="4862"/>
        <v>9.3385214007782102E-2</v>
      </c>
      <c r="GU298" s="13"/>
      <c r="GV298" s="11"/>
      <c r="GW298" s="25"/>
      <c r="GX298" s="37"/>
      <c r="GY298" s="10">
        <v>1</v>
      </c>
      <c r="GZ298" s="11"/>
      <c r="HA298" s="61">
        <f t="shared" si="4930"/>
        <v>71</v>
      </c>
      <c r="HB298" s="61">
        <f t="shared" si="4931"/>
        <v>5</v>
      </c>
      <c r="HC298" s="11">
        <v>17</v>
      </c>
      <c r="HD298" s="12">
        <f t="shared" si="4863"/>
        <v>0.36619718309859156</v>
      </c>
      <c r="HE298" s="11">
        <v>9</v>
      </c>
      <c r="HF298" s="12">
        <f t="shared" si="4864"/>
        <v>0.34615384615384615</v>
      </c>
      <c r="HG298" s="13"/>
      <c r="HH298" s="11"/>
      <c r="HI298" s="25"/>
      <c r="HJ298" s="37"/>
      <c r="HK298" s="10">
        <v>1</v>
      </c>
      <c r="HL298" s="11"/>
      <c r="HM298" s="61">
        <f t="shared" si="4932"/>
        <v>581</v>
      </c>
      <c r="HN298" s="61">
        <f t="shared" si="4933"/>
        <v>42</v>
      </c>
      <c r="HO298" s="11">
        <v>244</v>
      </c>
      <c r="HP298" s="12">
        <f t="shared" si="4865"/>
        <v>0.46471600688468157</v>
      </c>
      <c r="HQ298" s="11">
        <v>26</v>
      </c>
      <c r="HR298" s="12">
        <f t="shared" si="4866"/>
        <v>9.6296296296296297E-2</v>
      </c>
      <c r="HS298" s="13"/>
      <c r="HT298" s="11"/>
      <c r="HU298" s="25"/>
      <c r="HV298" s="37"/>
      <c r="HW298" s="10"/>
      <c r="HX298" s="11"/>
      <c r="HY298" s="61">
        <f t="shared" si="4934"/>
        <v>575</v>
      </c>
      <c r="HZ298" s="61">
        <f t="shared" si="4935"/>
        <v>42</v>
      </c>
      <c r="IA298" s="11">
        <v>237</v>
      </c>
      <c r="IB298" s="12">
        <f t="shared" si="4867"/>
        <v>0.45391304347826089</v>
      </c>
      <c r="IC298" s="11">
        <v>24</v>
      </c>
      <c r="ID298" s="12">
        <f t="shared" si="4868"/>
        <v>9.1954022988505746E-2</v>
      </c>
      <c r="IE298" s="13"/>
      <c r="IF298" s="11"/>
      <c r="IG298" s="25"/>
      <c r="IH298" s="37"/>
      <c r="II298" s="10"/>
      <c r="IJ298" s="11"/>
      <c r="IK298" s="61">
        <f t="shared" si="4936"/>
        <v>575</v>
      </c>
      <c r="IL298" s="61">
        <f t="shared" si="4937"/>
        <v>42</v>
      </c>
      <c r="IM298" s="11">
        <v>227</v>
      </c>
      <c r="IN298" s="12">
        <f t="shared" si="4869"/>
        <v>0.44521739130434784</v>
      </c>
      <c r="IO298" s="11">
        <v>29</v>
      </c>
      <c r="IP298" s="12">
        <f t="shared" si="4870"/>
        <v>0.11328125</v>
      </c>
      <c r="IQ298" s="13"/>
      <c r="IR298" s="11"/>
      <c r="IS298" s="25"/>
      <c r="IT298" s="37"/>
      <c r="IU298" s="10"/>
      <c r="IV298" s="11"/>
      <c r="IW298" s="61">
        <f t="shared" si="4938"/>
        <v>0</v>
      </c>
      <c r="IX298" s="61">
        <f t="shared" si="4939"/>
        <v>0</v>
      </c>
      <c r="IY298" s="11"/>
      <c r="IZ298" s="12" t="e">
        <f t="shared" si="4871"/>
        <v>#DIV/0!</v>
      </c>
      <c r="JA298" s="11"/>
      <c r="JB298" s="12" t="e">
        <f t="shared" si="4872"/>
        <v>#DIV/0!</v>
      </c>
      <c r="JC298" s="13"/>
      <c r="JD298" s="11"/>
      <c r="JE298" s="25"/>
      <c r="JF298" s="37"/>
      <c r="JG298" s="10">
        <f t="shared" si="4873"/>
        <v>9</v>
      </c>
      <c r="JH298" s="14">
        <f t="shared" si="4874"/>
        <v>0</v>
      </c>
      <c r="JI298" s="373">
        <f t="shared" si="4875"/>
        <v>10380</v>
      </c>
      <c r="JJ298" s="11">
        <f t="shared" si="3981"/>
        <v>732</v>
      </c>
      <c r="JK298" s="11">
        <f t="shared" si="4876"/>
        <v>4715</v>
      </c>
      <c r="JL298" s="79">
        <f t="shared" si="4877"/>
        <v>0.45423892100192681</v>
      </c>
      <c r="JM298" s="15">
        <f t="shared" si="4878"/>
        <v>454</v>
      </c>
      <c r="JN298" s="12">
        <f t="shared" si="4879"/>
        <v>9.6288441145281012E-2</v>
      </c>
      <c r="JO298" s="16">
        <v>68.7</v>
      </c>
      <c r="JP298" s="17">
        <v>4431</v>
      </c>
      <c r="JQ298" s="16">
        <f t="shared" si="4416"/>
        <v>93.976670201484623</v>
      </c>
      <c r="JR298" s="16">
        <v>247</v>
      </c>
      <c r="JS298" s="369">
        <f t="shared" si="4289"/>
        <v>0.54405286343612336</v>
      </c>
      <c r="JT298" s="23"/>
      <c r="JU298" s="399"/>
      <c r="JV298" s="404">
        <f t="shared" si="4881"/>
        <v>0.46307558644656821</v>
      </c>
      <c r="JW298" s="401">
        <f t="shared" si="4882"/>
        <v>0.44596562773084764</v>
      </c>
      <c r="JX298" s="406">
        <f t="shared" si="4883"/>
        <v>0.45363480251860333</v>
      </c>
      <c r="JY298" s="743"/>
      <c r="JZ298" s="690"/>
      <c r="KA298" s="746"/>
      <c r="KB298" s="719"/>
      <c r="KC298" s="716"/>
      <c r="KD298" s="716"/>
      <c r="KE298" s="716"/>
      <c r="KF298" s="716"/>
      <c r="KG298" s="760"/>
      <c r="KH298" s="758"/>
      <c r="KI298" s="67">
        <f t="shared" si="4890"/>
        <v>3</v>
      </c>
      <c r="KJ298" s="430">
        <f t="shared" ref="KJ298" si="4954">KI298/KB297</f>
        <v>8.6430423509075197E-4</v>
      </c>
      <c r="KK298" s="67">
        <f t="shared" si="4892"/>
        <v>2</v>
      </c>
      <c r="KL298" s="425">
        <f t="shared" ref="KL298" si="4955">KK298/KD297</f>
        <v>5.7920648711265563E-4</v>
      </c>
      <c r="KM298" s="67">
        <f t="shared" si="4894"/>
        <v>4</v>
      </c>
      <c r="KN298" s="425">
        <f>KM298/KF297</f>
        <v>1.1392765593847907E-3</v>
      </c>
    </row>
    <row r="299" spans="1:300" ht="20.25" thickTop="1" thickBot="1" x14ac:dyDescent="0.3">
      <c r="A299" s="734"/>
      <c r="B299" s="436">
        <f t="shared" si="4895"/>
        <v>45826</v>
      </c>
      <c r="C299" s="10"/>
      <c r="D299" s="11"/>
      <c r="E299" s="61">
        <f t="shared" si="4896"/>
        <v>568</v>
      </c>
      <c r="F299" s="61">
        <f t="shared" si="4897"/>
        <v>39</v>
      </c>
      <c r="G299" s="11">
        <v>264</v>
      </c>
      <c r="H299" s="12">
        <f t="shared" si="4829"/>
        <v>0.50176056338028174</v>
      </c>
      <c r="I299" s="11">
        <v>21</v>
      </c>
      <c r="J299" s="12">
        <f t="shared" si="4830"/>
        <v>7.3684210526315783E-2</v>
      </c>
      <c r="K299" s="13"/>
      <c r="L299" s="11"/>
      <c r="M299" s="38"/>
      <c r="N299" s="39"/>
      <c r="O299" s="10"/>
      <c r="P299" s="11"/>
      <c r="Q299" s="61">
        <f t="shared" si="4898"/>
        <v>571</v>
      </c>
      <c r="R299" s="61">
        <f t="shared" si="4899"/>
        <v>39</v>
      </c>
      <c r="S299" s="11">
        <v>250</v>
      </c>
      <c r="T299" s="12">
        <f t="shared" si="4831"/>
        <v>0.47285464098073554</v>
      </c>
      <c r="U299" s="11">
        <v>20</v>
      </c>
      <c r="V299" s="12">
        <f t="shared" si="4832"/>
        <v>7.407407407407407E-2</v>
      </c>
      <c r="W299" s="13"/>
      <c r="X299" s="11"/>
      <c r="Y299" s="38"/>
      <c r="Z299" s="39"/>
      <c r="AA299" s="10">
        <v>1</v>
      </c>
      <c r="AB299" s="11"/>
      <c r="AC299" s="61">
        <f t="shared" si="4900"/>
        <v>564</v>
      </c>
      <c r="AD299" s="61">
        <f t="shared" si="4901"/>
        <v>38</v>
      </c>
      <c r="AE299" s="11">
        <v>251</v>
      </c>
      <c r="AF299" s="12">
        <f t="shared" si="4833"/>
        <v>0.49468085106382981</v>
      </c>
      <c r="AG299" s="11">
        <v>28</v>
      </c>
      <c r="AH299" s="12">
        <f t="shared" si="4834"/>
        <v>0.1003584229390681</v>
      </c>
      <c r="AI299" s="13"/>
      <c r="AJ299" s="11"/>
      <c r="AK299" s="38"/>
      <c r="AL299" s="39"/>
      <c r="AM299" s="10">
        <v>1</v>
      </c>
      <c r="AN299" s="11"/>
      <c r="AO299" s="61">
        <f t="shared" si="4902"/>
        <v>42</v>
      </c>
      <c r="AP299" s="61">
        <f t="shared" si="4903"/>
        <v>4</v>
      </c>
      <c r="AQ299" s="11">
        <v>8</v>
      </c>
      <c r="AR299" s="12">
        <f t="shared" si="4835"/>
        <v>0.23809523809523808</v>
      </c>
      <c r="AS299" s="11">
        <v>2</v>
      </c>
      <c r="AT299" s="12">
        <f t="shared" si="4836"/>
        <v>0.2</v>
      </c>
      <c r="AU299" s="13"/>
      <c r="AV299" s="11"/>
      <c r="AW299" s="38"/>
      <c r="AX299" s="39"/>
      <c r="AY299" s="10">
        <v>1</v>
      </c>
      <c r="AZ299" s="11"/>
      <c r="BA299" s="61">
        <f t="shared" si="4904"/>
        <v>567</v>
      </c>
      <c r="BB299" s="61">
        <f t="shared" si="4905"/>
        <v>39</v>
      </c>
      <c r="BC299" s="11">
        <v>258</v>
      </c>
      <c r="BD299" s="12">
        <f t="shared" si="4837"/>
        <v>0.50264550264550267</v>
      </c>
      <c r="BE299" s="11">
        <v>27</v>
      </c>
      <c r="BF299" s="12">
        <f t="shared" si="4838"/>
        <v>9.4736842105263161E-2</v>
      </c>
      <c r="BG299" s="13"/>
      <c r="BH299" s="11"/>
      <c r="BI299" s="38"/>
      <c r="BJ299" s="39"/>
      <c r="BK299" s="10"/>
      <c r="BL299" s="11"/>
      <c r="BM299" s="61">
        <f t="shared" si="4906"/>
        <v>570</v>
      </c>
      <c r="BN299" s="61">
        <f t="shared" si="4907"/>
        <v>39</v>
      </c>
      <c r="BO299" s="11">
        <v>246</v>
      </c>
      <c r="BP299" s="12">
        <f t="shared" si="4839"/>
        <v>0.46140350877192982</v>
      </c>
      <c r="BQ299" s="11">
        <v>17</v>
      </c>
      <c r="BR299" s="12">
        <f t="shared" si="4840"/>
        <v>6.4638783269961975E-2</v>
      </c>
      <c r="BS299" s="13"/>
      <c r="BT299" s="11"/>
      <c r="BU299" s="38"/>
      <c r="BV299" s="39"/>
      <c r="BW299" s="10"/>
      <c r="BX299" s="11"/>
      <c r="BY299" s="61">
        <f t="shared" si="4908"/>
        <v>568</v>
      </c>
      <c r="BZ299" s="61">
        <f t="shared" si="4909"/>
        <v>39</v>
      </c>
      <c r="CA299" s="11">
        <v>233</v>
      </c>
      <c r="CB299" s="12">
        <f t="shared" si="4841"/>
        <v>0.47359154929577463</v>
      </c>
      <c r="CC299" s="11">
        <v>36</v>
      </c>
      <c r="CD299" s="12">
        <f t="shared" si="4842"/>
        <v>0.13382899628252787</v>
      </c>
      <c r="CE299" s="13"/>
      <c r="CF299" s="11"/>
      <c r="CG299" s="38"/>
      <c r="CH299" s="39"/>
      <c r="CI299" s="10">
        <v>1</v>
      </c>
      <c r="CJ299" s="11"/>
      <c r="CK299" s="61">
        <f t="shared" si="4910"/>
        <v>539</v>
      </c>
      <c r="CL299" s="61">
        <f t="shared" si="4911"/>
        <v>38</v>
      </c>
      <c r="CM299" s="11">
        <v>236</v>
      </c>
      <c r="CN299" s="12">
        <f t="shared" si="4843"/>
        <v>0.48423005565862709</v>
      </c>
      <c r="CO299" s="11">
        <v>25</v>
      </c>
      <c r="CP299" s="12">
        <f t="shared" si="4844"/>
        <v>9.5785440613026823E-2</v>
      </c>
      <c r="CQ299" s="13"/>
      <c r="CR299" s="11"/>
      <c r="CS299" s="38"/>
      <c r="CT299" s="39"/>
      <c r="CU299" s="10">
        <v>1</v>
      </c>
      <c r="CV299" s="11"/>
      <c r="CW299" s="61">
        <f t="shared" si="4912"/>
        <v>547</v>
      </c>
      <c r="CX299" s="61">
        <f t="shared" si="4913"/>
        <v>38</v>
      </c>
      <c r="CY299" s="11">
        <v>244</v>
      </c>
      <c r="CZ299" s="12">
        <f t="shared" si="4845"/>
        <v>0.49177330895795246</v>
      </c>
      <c r="DA299" s="11">
        <v>25</v>
      </c>
      <c r="DB299" s="12">
        <f t="shared" si="4846"/>
        <v>9.2936802973977689E-2</v>
      </c>
      <c r="DC299" s="13"/>
      <c r="DD299" s="11"/>
      <c r="DE299" s="38"/>
      <c r="DF299" s="39"/>
      <c r="DG299" s="10">
        <v>1</v>
      </c>
      <c r="DH299" s="11"/>
      <c r="DI299" s="61">
        <f t="shared" si="4914"/>
        <v>562</v>
      </c>
      <c r="DJ299" s="61">
        <f t="shared" si="4915"/>
        <v>39</v>
      </c>
      <c r="DK299" s="11">
        <v>242</v>
      </c>
      <c r="DL299" s="12">
        <f t="shared" si="4847"/>
        <v>0.48398576512455516</v>
      </c>
      <c r="DM299" s="11">
        <v>30</v>
      </c>
      <c r="DN299" s="12">
        <f t="shared" si="4848"/>
        <v>0.11029411764705882</v>
      </c>
      <c r="DO299" s="13"/>
      <c r="DP299" s="11"/>
      <c r="DQ299" s="38"/>
      <c r="DR299" s="39"/>
      <c r="DS299" s="10"/>
      <c r="DT299" s="11"/>
      <c r="DU299" s="61">
        <f t="shared" si="4916"/>
        <v>105</v>
      </c>
      <c r="DV299" s="61">
        <f t="shared" si="4917"/>
        <v>8</v>
      </c>
      <c r="DW299" s="11">
        <v>36</v>
      </c>
      <c r="DX299" s="12">
        <f t="shared" si="4849"/>
        <v>0.40952380952380951</v>
      </c>
      <c r="DY299" s="11">
        <v>7</v>
      </c>
      <c r="DZ299" s="12">
        <f t="shared" si="4850"/>
        <v>0.16279069767441862</v>
      </c>
      <c r="EA299" s="13"/>
      <c r="EB299" s="11"/>
      <c r="EC299" s="38"/>
      <c r="ED299" s="39"/>
      <c r="EE299" s="10"/>
      <c r="EF299" s="11"/>
      <c r="EG299" s="61">
        <f t="shared" si="4918"/>
        <v>569</v>
      </c>
      <c r="EH299" s="61">
        <f t="shared" si="4919"/>
        <v>40</v>
      </c>
      <c r="EI299" s="11">
        <v>243</v>
      </c>
      <c r="EJ299" s="12">
        <f t="shared" si="4851"/>
        <v>0.47275922671353249</v>
      </c>
      <c r="EK299" s="11">
        <v>26</v>
      </c>
      <c r="EL299" s="12">
        <f t="shared" si="4852"/>
        <v>9.6654275092936809E-2</v>
      </c>
      <c r="EM299" s="13"/>
      <c r="EN299" s="11"/>
      <c r="EO299" s="38"/>
      <c r="EP299" s="39"/>
      <c r="EQ299" s="10">
        <v>1</v>
      </c>
      <c r="ER299" s="11"/>
      <c r="ES299" s="61">
        <f t="shared" si="4920"/>
        <v>558</v>
      </c>
      <c r="ET299" s="61">
        <f t="shared" si="4921"/>
        <v>39</v>
      </c>
      <c r="EU299" s="11">
        <v>240</v>
      </c>
      <c r="EV299" s="12">
        <f t="shared" si="4853"/>
        <v>0.45698924731182794</v>
      </c>
      <c r="EW299" s="11">
        <v>15</v>
      </c>
      <c r="EX299" s="12">
        <f t="shared" si="4854"/>
        <v>5.8823529411764705E-2</v>
      </c>
      <c r="EY299" s="13"/>
      <c r="EZ299" s="11"/>
      <c r="FA299" s="38"/>
      <c r="FB299" s="39"/>
      <c r="FC299" s="10"/>
      <c r="FD299" s="11"/>
      <c r="FE299" s="61">
        <f t="shared" si="4922"/>
        <v>549</v>
      </c>
      <c r="FF299" s="61">
        <f t="shared" si="4923"/>
        <v>38</v>
      </c>
      <c r="FG299" s="11">
        <v>225</v>
      </c>
      <c r="FH299" s="12">
        <f t="shared" si="4855"/>
        <v>0.4681238615664845</v>
      </c>
      <c r="FI299" s="11">
        <v>32</v>
      </c>
      <c r="FJ299" s="12">
        <f t="shared" si="4856"/>
        <v>0.1245136186770428</v>
      </c>
      <c r="FK299" s="13"/>
      <c r="FL299" s="11"/>
      <c r="FM299" s="38"/>
      <c r="FN299" s="39"/>
      <c r="FO299" s="10"/>
      <c r="FP299" s="11"/>
      <c r="FQ299" s="61">
        <f t="shared" si="4924"/>
        <v>552</v>
      </c>
      <c r="FR299" s="61">
        <f t="shared" si="4925"/>
        <v>41</v>
      </c>
      <c r="FS299" s="11">
        <v>244</v>
      </c>
      <c r="FT299" s="12">
        <f t="shared" si="4857"/>
        <v>0.49094202898550726</v>
      </c>
      <c r="FU299" s="11">
        <v>27</v>
      </c>
      <c r="FV299" s="12">
        <f t="shared" si="4858"/>
        <v>9.9630996309963096E-2</v>
      </c>
      <c r="FW299" s="13"/>
      <c r="FX299" s="11"/>
      <c r="FY299" s="38"/>
      <c r="FZ299" s="39"/>
      <c r="GA299" s="10"/>
      <c r="GB299" s="11"/>
      <c r="GC299" s="61">
        <f t="shared" si="4926"/>
        <v>560</v>
      </c>
      <c r="GD299" s="61">
        <f t="shared" si="4927"/>
        <v>41</v>
      </c>
      <c r="GE299" s="11">
        <v>255</v>
      </c>
      <c r="GF299" s="12">
        <f t="shared" si="4859"/>
        <v>0.49464285714285716</v>
      </c>
      <c r="GG299" s="11">
        <v>22</v>
      </c>
      <c r="GH299" s="12">
        <f t="shared" si="4860"/>
        <v>7.9422382671480149E-2</v>
      </c>
      <c r="GI299" s="13"/>
      <c r="GJ299" s="11"/>
      <c r="GK299" s="38"/>
      <c r="GL299" s="39"/>
      <c r="GM299" s="10">
        <v>2</v>
      </c>
      <c r="GN299" s="11"/>
      <c r="GO299" s="61">
        <f t="shared" si="4928"/>
        <v>578</v>
      </c>
      <c r="GP299" s="61">
        <f t="shared" si="4929"/>
        <v>42</v>
      </c>
      <c r="GQ299" s="11">
        <v>243</v>
      </c>
      <c r="GR299" s="12">
        <f t="shared" si="4861"/>
        <v>0.46193771626297581</v>
      </c>
      <c r="GS299" s="11">
        <v>24</v>
      </c>
      <c r="GT299" s="12">
        <f t="shared" si="4862"/>
        <v>8.98876404494382E-2</v>
      </c>
      <c r="GU299" s="13"/>
      <c r="GV299" s="11"/>
      <c r="GW299" s="38"/>
      <c r="GX299" s="39"/>
      <c r="GY299" s="10"/>
      <c r="GZ299" s="11"/>
      <c r="HA299" s="61">
        <f t="shared" si="4930"/>
        <v>71</v>
      </c>
      <c r="HB299" s="61">
        <f t="shared" si="4931"/>
        <v>5</v>
      </c>
      <c r="HC299" s="11">
        <v>16</v>
      </c>
      <c r="HD299" s="12">
        <f t="shared" si="4863"/>
        <v>0.352112676056338</v>
      </c>
      <c r="HE299" s="11">
        <v>9</v>
      </c>
      <c r="HF299" s="12">
        <f t="shared" si="4864"/>
        <v>0.36</v>
      </c>
      <c r="HG299" s="13"/>
      <c r="HH299" s="11"/>
      <c r="HI299" s="38"/>
      <c r="HJ299" s="39"/>
      <c r="HK299" s="10"/>
      <c r="HL299" s="11"/>
      <c r="HM299" s="61">
        <f t="shared" si="4932"/>
        <v>581</v>
      </c>
      <c r="HN299" s="61">
        <f t="shared" si="4933"/>
        <v>42</v>
      </c>
      <c r="HO299" s="11">
        <v>247</v>
      </c>
      <c r="HP299" s="12">
        <f t="shared" si="4865"/>
        <v>0.4629948364888124</v>
      </c>
      <c r="HQ299" s="11">
        <v>22</v>
      </c>
      <c r="HR299" s="12">
        <f t="shared" si="4866"/>
        <v>8.1784386617100371E-2</v>
      </c>
      <c r="HS299" s="13"/>
      <c r="HT299" s="11"/>
      <c r="HU299" s="38"/>
      <c r="HV299" s="39"/>
      <c r="HW299" s="10">
        <v>1</v>
      </c>
      <c r="HX299" s="11"/>
      <c r="HY299" s="61">
        <f t="shared" si="4934"/>
        <v>574</v>
      </c>
      <c r="HZ299" s="61">
        <f t="shared" si="4935"/>
        <v>42</v>
      </c>
      <c r="IA299" s="11">
        <v>253</v>
      </c>
      <c r="IB299" s="12">
        <f t="shared" si="4867"/>
        <v>0.47735191637630664</v>
      </c>
      <c r="IC299" s="11">
        <v>21</v>
      </c>
      <c r="ID299" s="12">
        <f t="shared" si="4868"/>
        <v>7.6642335766423361E-2</v>
      </c>
      <c r="IE299" s="13"/>
      <c r="IF299" s="11"/>
      <c r="IG299" s="38"/>
      <c r="IH299" s="39"/>
      <c r="II299" s="10">
        <v>1</v>
      </c>
      <c r="IJ299" s="11"/>
      <c r="IK299" s="61">
        <f t="shared" si="4936"/>
        <v>574</v>
      </c>
      <c r="IL299" s="61">
        <f t="shared" si="4937"/>
        <v>42</v>
      </c>
      <c r="IM299" s="11">
        <v>240</v>
      </c>
      <c r="IN299" s="12">
        <f t="shared" si="4869"/>
        <v>0.4616724738675958</v>
      </c>
      <c r="IO299" s="11">
        <v>25</v>
      </c>
      <c r="IP299" s="12">
        <f t="shared" si="4870"/>
        <v>9.4339622641509441E-2</v>
      </c>
      <c r="IQ299" s="13"/>
      <c r="IR299" s="11"/>
      <c r="IS299" s="38"/>
      <c r="IT299" s="39"/>
      <c r="IU299" s="10"/>
      <c r="IV299" s="11"/>
      <c r="IW299" s="61">
        <f t="shared" si="4938"/>
        <v>0</v>
      </c>
      <c r="IX299" s="61">
        <f t="shared" si="4939"/>
        <v>0</v>
      </c>
      <c r="IY299" s="11"/>
      <c r="IZ299" s="12" t="e">
        <f t="shared" si="4871"/>
        <v>#DIV/0!</v>
      </c>
      <c r="JA299" s="11"/>
      <c r="JB299" s="12" t="e">
        <f t="shared" si="4872"/>
        <v>#DIV/0!</v>
      </c>
      <c r="JC299" s="13"/>
      <c r="JD299" s="11"/>
      <c r="JE299" s="38"/>
      <c r="JF299" s="39"/>
      <c r="JG299" s="10">
        <f t="shared" si="4873"/>
        <v>11</v>
      </c>
      <c r="JH299" s="14">
        <f t="shared" si="4874"/>
        <v>0</v>
      </c>
      <c r="JI299" s="373">
        <f t="shared" si="4875"/>
        <v>10369</v>
      </c>
      <c r="JJ299" s="11">
        <f t="shared" si="3981"/>
        <v>732</v>
      </c>
      <c r="JK299" s="11">
        <f t="shared" si="4876"/>
        <v>4935</v>
      </c>
      <c r="JL299" s="79">
        <f t="shared" si="4877"/>
        <v>0.47593789179284407</v>
      </c>
      <c r="JM299" s="15">
        <f t="shared" si="4878"/>
        <v>461</v>
      </c>
      <c r="JN299" s="12">
        <f t="shared" si="4879"/>
        <v>9.3414387031408308E-2</v>
      </c>
      <c r="JO299" s="16">
        <v>68.8</v>
      </c>
      <c r="JP299" s="17">
        <v>4646</v>
      </c>
      <c r="JQ299" s="16">
        <f t="shared" si="4416"/>
        <v>94.143870314083074</v>
      </c>
      <c r="JR299" s="16">
        <v>250</v>
      </c>
      <c r="JS299" s="369">
        <f t="shared" si="4289"/>
        <v>0.54229934924078094</v>
      </c>
      <c r="JT299" s="23"/>
      <c r="JU299" s="399"/>
      <c r="JV299" s="404">
        <f t="shared" si="4881"/>
        <v>0.48144927536231885</v>
      </c>
      <c r="JW299" s="401">
        <f t="shared" si="4882"/>
        <v>0.47419072615923008</v>
      </c>
      <c r="JX299" s="406">
        <f t="shared" si="4883"/>
        <v>0.47220630372492839</v>
      </c>
      <c r="JY299" s="743"/>
      <c r="JZ299" s="690"/>
      <c r="KA299" s="746"/>
      <c r="KB299" s="718">
        <f t="shared" ref="KB299" si="4956">KB290+KB295</f>
        <v>495</v>
      </c>
      <c r="KC299" s="763">
        <f t="shared" ref="KC299" si="4957">KB299/$KB$10</f>
        <v>0.12547528517110265</v>
      </c>
      <c r="KD299" s="714">
        <f t="shared" ref="KD299" si="4958">KD290+KD295</f>
        <v>513</v>
      </c>
      <c r="KE299" s="763">
        <f t="shared" ref="KE299" si="4959">KD299/$KD$10</f>
        <v>0.13013698630136986</v>
      </c>
      <c r="KF299" s="714">
        <f t="shared" ref="KF299" si="4960">KF290+KF295</f>
        <v>457</v>
      </c>
      <c r="KG299" s="770">
        <f t="shared" ref="KG299" si="4961">KF299/$KF$10</f>
        <v>0.11578413985305296</v>
      </c>
      <c r="KH299" s="761" t="s">
        <v>144</v>
      </c>
      <c r="KI299" s="304">
        <f t="shared" si="4890"/>
        <v>3</v>
      </c>
      <c r="KJ299" s="431">
        <f t="shared" ref="KJ299" si="4962">KI299/KB297</f>
        <v>8.6430423509075197E-4</v>
      </c>
      <c r="KK299" s="304">
        <f t="shared" si="4892"/>
        <v>4</v>
      </c>
      <c r="KL299" s="422">
        <f t="shared" ref="KL299" si="4963">KK299/KD297</f>
        <v>1.1584129742253113E-3</v>
      </c>
      <c r="KM299" s="304">
        <f t="shared" si="4894"/>
        <v>4</v>
      </c>
      <c r="KN299" s="422">
        <f>KM299/KF297</f>
        <v>1.1392765593847907E-3</v>
      </c>
    </row>
    <row r="300" spans="1:300" ht="19.5" thickBot="1" x14ac:dyDescent="0.3">
      <c r="A300" s="734"/>
      <c r="B300" s="437"/>
      <c r="C300" s="26">
        <f>SUM(C293:C299)</f>
        <v>4</v>
      </c>
      <c r="D300" s="27">
        <f>SUM(D293:D299)</f>
        <v>0</v>
      </c>
      <c r="E300" s="27"/>
      <c r="F300" s="27"/>
      <c r="G300" s="27">
        <f>SUM(G293:G299)</f>
        <v>1769</v>
      </c>
      <c r="H300" s="28">
        <f>((G300+I300)/7)/E299</f>
        <v>0.48289738430583501</v>
      </c>
      <c r="I300" s="27">
        <f>SUM(I293:I299)</f>
        <v>151</v>
      </c>
      <c r="J300" s="28">
        <f>(I300/(I300+G300))</f>
        <v>7.8645833333333331E-2</v>
      </c>
      <c r="K300" s="27"/>
      <c r="L300" s="27"/>
      <c r="M300" s="29" t="e">
        <f>M298/M297*100-100</f>
        <v>#DIV/0!</v>
      </c>
      <c r="N300" s="60" t="e">
        <f>N298/N297*100-100</f>
        <v>#DIV/0!</v>
      </c>
      <c r="O300" s="26">
        <f>SUM(O293:O299)</f>
        <v>0</v>
      </c>
      <c r="P300" s="27">
        <f>SUM(P293:P299)</f>
        <v>0</v>
      </c>
      <c r="Q300" s="27"/>
      <c r="R300" s="27"/>
      <c r="S300" s="27">
        <f>SUM(S293:S299)</f>
        <v>1718</v>
      </c>
      <c r="T300" s="28">
        <f>((S300+U300)/7)/Q299</f>
        <v>0.46659994996247189</v>
      </c>
      <c r="U300" s="27">
        <f>SUM(U293:U299)</f>
        <v>147</v>
      </c>
      <c r="V300" s="28">
        <f>(U300/(U300+S300))</f>
        <v>7.8820375335120638E-2</v>
      </c>
      <c r="W300" s="27"/>
      <c r="X300" s="27"/>
      <c r="Y300" s="29" t="e">
        <f>Y298/Y297*100-100</f>
        <v>#DIV/0!</v>
      </c>
      <c r="Z300" s="60" t="e">
        <f>Z298/Z297*100-100</f>
        <v>#DIV/0!</v>
      </c>
      <c r="AA300" s="26">
        <f>SUM(AA293:AA299)</f>
        <v>4</v>
      </c>
      <c r="AB300" s="27">
        <f>SUM(AB293:AB299)</f>
        <v>0</v>
      </c>
      <c r="AC300" s="27"/>
      <c r="AD300" s="27"/>
      <c r="AE300" s="27">
        <f>SUM(AE293:AE299)</f>
        <v>1729</v>
      </c>
      <c r="AF300" s="28">
        <f>((AE300+AG300)/7)/AC299</f>
        <v>0.47922998986828774</v>
      </c>
      <c r="AG300" s="27">
        <f>SUM(AG293:AG299)</f>
        <v>163</v>
      </c>
      <c r="AH300" s="28">
        <f>(AG300/(AG300+AE300))</f>
        <v>8.615221987315011E-2</v>
      </c>
      <c r="AI300" s="27"/>
      <c r="AJ300" s="27"/>
      <c r="AK300" s="29" t="e">
        <f>AK298/AK297*100-100</f>
        <v>#DIV/0!</v>
      </c>
      <c r="AL300" s="60" t="e">
        <f>AL298/AL297*100-100</f>
        <v>#DIV/0!</v>
      </c>
      <c r="AM300" s="26">
        <f>SUM(AM293:AM299)</f>
        <v>6</v>
      </c>
      <c r="AN300" s="27">
        <f>SUM(AN293:AN299)</f>
        <v>0</v>
      </c>
      <c r="AO300" s="27"/>
      <c r="AP300" s="27"/>
      <c r="AQ300" s="27">
        <f>SUM(AQ293:AQ299)</f>
        <v>119</v>
      </c>
      <c r="AR300" s="28">
        <f>((AQ300+AS300)/7)/AO299</f>
        <v>0.49659863945578231</v>
      </c>
      <c r="AS300" s="27">
        <f>SUM(AS293:AS299)</f>
        <v>27</v>
      </c>
      <c r="AT300" s="28">
        <f>(AS300/(AS300+AQ300))</f>
        <v>0.18493150684931506</v>
      </c>
      <c r="AU300" s="27"/>
      <c r="AV300" s="27"/>
      <c r="AW300" s="29" t="e">
        <f>AW298/AW297*100-100</f>
        <v>#DIV/0!</v>
      </c>
      <c r="AX300" s="60" t="e">
        <f>AX298/AX297*100-100</f>
        <v>#DIV/0!</v>
      </c>
      <c r="AY300" s="26">
        <f>SUM(AY293:AY299)</f>
        <v>4</v>
      </c>
      <c r="AZ300" s="27">
        <f>SUM(AZ293:AZ299)</f>
        <v>0</v>
      </c>
      <c r="BA300" s="27"/>
      <c r="BB300" s="27"/>
      <c r="BC300" s="27">
        <f>SUM(BC293:BC299)</f>
        <v>1735</v>
      </c>
      <c r="BD300" s="28">
        <f>((BC300+BE300)/7)/BA299</f>
        <v>0.47568657092466615</v>
      </c>
      <c r="BE300" s="27">
        <f>SUM(BE293:BE299)</f>
        <v>153</v>
      </c>
      <c r="BF300" s="28">
        <f>(BE300/(BE300+BC300))</f>
        <v>8.1038135593220345E-2</v>
      </c>
      <c r="BG300" s="27"/>
      <c r="BH300" s="27"/>
      <c r="BI300" s="29" t="e">
        <f>BI298/BI297*100-100</f>
        <v>#DIV/0!</v>
      </c>
      <c r="BJ300" s="60" t="e">
        <f>BJ298/BJ297*100-100</f>
        <v>#DIV/0!</v>
      </c>
      <c r="BK300" s="26">
        <f>SUM(BK293:BK299)</f>
        <v>1</v>
      </c>
      <c r="BL300" s="27">
        <f>SUM(BL293:BL299)</f>
        <v>0</v>
      </c>
      <c r="BM300" s="27"/>
      <c r="BN300" s="27"/>
      <c r="BO300" s="27">
        <f>SUM(BO293:BO299)</f>
        <v>1663</v>
      </c>
      <c r="BP300" s="28">
        <f>((BO300+BQ300)/7)/BM299</f>
        <v>0.45213032581453638</v>
      </c>
      <c r="BQ300" s="27">
        <f>SUM(BQ293:BQ299)</f>
        <v>141</v>
      </c>
      <c r="BR300" s="28">
        <f>(BQ300/(BQ300+BO300))</f>
        <v>7.8159645232815961E-2</v>
      </c>
      <c r="BS300" s="27"/>
      <c r="BT300" s="27"/>
      <c r="BU300" s="29" t="e">
        <f>BU298/BU297*100-100</f>
        <v>#DIV/0!</v>
      </c>
      <c r="BV300" s="60" t="e">
        <f>BV298/BV297*100-100</f>
        <v>#DIV/0!</v>
      </c>
      <c r="BW300" s="26">
        <f>SUM(BW293:BW299)</f>
        <v>2</v>
      </c>
      <c r="BX300" s="27">
        <f>SUM(BX293:BX299)</f>
        <v>0</v>
      </c>
      <c r="BY300" s="27"/>
      <c r="BZ300" s="27"/>
      <c r="CA300" s="27">
        <f>SUM(CA293:CA299)</f>
        <v>1587</v>
      </c>
      <c r="CB300" s="28">
        <f>((CA300+CC300)/7)/BY299</f>
        <v>0.46378269617706241</v>
      </c>
      <c r="CC300" s="27">
        <f>SUM(CC293:CC299)</f>
        <v>257</v>
      </c>
      <c r="CD300" s="28">
        <f>(CC300/(CC300+CA300))</f>
        <v>0.13937093275488069</v>
      </c>
      <c r="CE300" s="27"/>
      <c r="CF300" s="27"/>
      <c r="CG300" s="29" t="e">
        <f>CG298/CG297*100-100</f>
        <v>#DIV/0!</v>
      </c>
      <c r="CH300" s="60" t="e">
        <f>CH298/CH297*100-100</f>
        <v>#DIV/0!</v>
      </c>
      <c r="CI300" s="26">
        <f>SUM(CI293:CI299)</f>
        <v>3</v>
      </c>
      <c r="CJ300" s="27">
        <f>SUM(CJ293:CJ299)</f>
        <v>0</v>
      </c>
      <c r="CK300" s="27"/>
      <c r="CL300" s="27"/>
      <c r="CM300" s="27">
        <f>SUM(CM293:CM299)</f>
        <v>1637</v>
      </c>
      <c r="CN300" s="28">
        <f>((CM300+CO300)/7)/CK299</f>
        <v>0.47495361781076068</v>
      </c>
      <c r="CO300" s="27">
        <f>SUM(CO293:CO299)</f>
        <v>155</v>
      </c>
      <c r="CP300" s="28">
        <f>(CO300/(CO300+CM300))</f>
        <v>8.6495535714285712E-2</v>
      </c>
      <c r="CQ300" s="27"/>
      <c r="CR300" s="27"/>
      <c r="CS300" s="29" t="e">
        <f>CS298/CS297*100-100</f>
        <v>#DIV/0!</v>
      </c>
      <c r="CT300" s="60" t="e">
        <f>CT298/CT297*100-100</f>
        <v>#DIV/0!</v>
      </c>
      <c r="CU300" s="26">
        <f>SUM(CU293:CU299)</f>
        <v>4</v>
      </c>
      <c r="CV300" s="27">
        <f>SUM(CV293:CV299)</f>
        <v>0</v>
      </c>
      <c r="CW300" s="27"/>
      <c r="CX300" s="27"/>
      <c r="CY300" s="27">
        <f>SUM(CY293:CY299)</f>
        <v>1597</v>
      </c>
      <c r="CZ300" s="28">
        <f>((CY300+DA300)/7)/CW299</f>
        <v>0.46147819273961865</v>
      </c>
      <c r="DA300" s="27">
        <f>SUM(DA293:DA299)</f>
        <v>170</v>
      </c>
      <c r="DB300" s="28">
        <f>(DA300/(DA300+CY300))</f>
        <v>9.6208262591963786E-2</v>
      </c>
      <c r="DC300" s="27"/>
      <c r="DD300" s="27"/>
      <c r="DE300" s="29" t="e">
        <f>DE298/DE297*100-100</f>
        <v>#DIV/0!</v>
      </c>
      <c r="DF300" s="60" t="e">
        <f>DF298/DF297*100-100</f>
        <v>#DIV/0!</v>
      </c>
      <c r="DG300" s="26">
        <f>SUM(DG293:DG299)</f>
        <v>3</v>
      </c>
      <c r="DH300" s="27">
        <f>SUM(DH293:DH299)</f>
        <v>0</v>
      </c>
      <c r="DI300" s="27"/>
      <c r="DJ300" s="27"/>
      <c r="DK300" s="27">
        <f>SUM(DK293:DK299)</f>
        <v>1643</v>
      </c>
      <c r="DL300" s="28">
        <f>((DK300+DM300)/7)/DI299</f>
        <v>0.46924250127097106</v>
      </c>
      <c r="DM300" s="27">
        <f>SUM(DM293:DM299)</f>
        <v>203</v>
      </c>
      <c r="DN300" s="28">
        <f>(DM300/(DM300+DK300))</f>
        <v>0.10996749729144095</v>
      </c>
      <c r="DO300" s="27"/>
      <c r="DP300" s="27"/>
      <c r="DQ300" s="29" t="e">
        <f>DQ298/DQ297*100-100</f>
        <v>#DIV/0!</v>
      </c>
      <c r="DR300" s="60" t="e">
        <f>DR298/DR297*100-100</f>
        <v>#DIV/0!</v>
      </c>
      <c r="DS300" s="26">
        <f>SUM(DS293:DS299)</f>
        <v>5</v>
      </c>
      <c r="DT300" s="27">
        <f>SUM(DT293:DT299)</f>
        <v>0</v>
      </c>
      <c r="DU300" s="27"/>
      <c r="DV300" s="27"/>
      <c r="DW300" s="27">
        <f>SUM(DW293:DW299)</f>
        <v>251</v>
      </c>
      <c r="DX300" s="28">
        <f>((DW300+DY300)/7)/DU299</f>
        <v>0.42721088435374149</v>
      </c>
      <c r="DY300" s="27">
        <f>SUM(DY293:DY299)</f>
        <v>63</v>
      </c>
      <c r="DZ300" s="28">
        <f>(DY300/(DY300+DW300))</f>
        <v>0.20063694267515925</v>
      </c>
      <c r="EA300" s="27"/>
      <c r="EB300" s="27"/>
      <c r="EC300" s="29" t="e">
        <f>EC298/EC297*100-100</f>
        <v>#DIV/0!</v>
      </c>
      <c r="ED300" s="60" t="e">
        <f>ED298/ED297*100-100</f>
        <v>#DIV/0!</v>
      </c>
      <c r="EE300" s="26">
        <f>SUM(EE293:EE299)</f>
        <v>4</v>
      </c>
      <c r="EF300" s="27">
        <f>SUM(EF293:EF299)</f>
        <v>0</v>
      </c>
      <c r="EG300" s="27"/>
      <c r="EH300" s="27"/>
      <c r="EI300" s="27">
        <f>SUM(EI293:EI299)</f>
        <v>1654</v>
      </c>
      <c r="EJ300" s="28">
        <f>((EI300+EK300)/7)/EG299</f>
        <v>0.46346974642229477</v>
      </c>
      <c r="EK300" s="27">
        <f>SUM(EK293:EK299)</f>
        <v>192</v>
      </c>
      <c r="EL300" s="28">
        <f>(EK300/(EK300+EI300))</f>
        <v>0.10400866738894908</v>
      </c>
      <c r="EM300" s="27"/>
      <c r="EN300" s="27"/>
      <c r="EO300" s="29" t="e">
        <f>EO298/EO297*100-100</f>
        <v>#DIV/0!</v>
      </c>
      <c r="EP300" s="60" t="e">
        <f>EP298/EP297*100-100</f>
        <v>#DIV/0!</v>
      </c>
      <c r="EQ300" s="26">
        <f>SUM(EQ293:EQ299)</f>
        <v>3</v>
      </c>
      <c r="ER300" s="27">
        <f>SUM(ER293:ER299)</f>
        <v>0</v>
      </c>
      <c r="ES300" s="27"/>
      <c r="ET300" s="27"/>
      <c r="EU300" s="27">
        <f>SUM(EU293:EU299)</f>
        <v>1661</v>
      </c>
      <c r="EV300" s="28">
        <f>((EU300+EW300)/7)/ES299</f>
        <v>0.45366103430619559</v>
      </c>
      <c r="EW300" s="27">
        <f>SUM(EW293:EW299)</f>
        <v>111</v>
      </c>
      <c r="EX300" s="28">
        <f>(EW300/(EW300+EU300))</f>
        <v>6.2641083521444693E-2</v>
      </c>
      <c r="EY300" s="27"/>
      <c r="EZ300" s="27"/>
      <c r="FA300" s="29" t="e">
        <f>FA298/FA297*100-100</f>
        <v>#DIV/0!</v>
      </c>
      <c r="FB300" s="60" t="e">
        <f>FB298/FB297*100-100</f>
        <v>#DIV/0!</v>
      </c>
      <c r="FC300" s="26">
        <f>SUM(FC293:FC299)</f>
        <v>2</v>
      </c>
      <c r="FD300" s="27">
        <f>SUM(FD293:FD299)</f>
        <v>0</v>
      </c>
      <c r="FE300" s="27"/>
      <c r="FF300" s="27"/>
      <c r="FG300" s="27">
        <f>SUM(FG293:FG299)</f>
        <v>1601</v>
      </c>
      <c r="FH300" s="28">
        <f>((FG300+FI300)/7)/FE299</f>
        <v>0.45875618006765551</v>
      </c>
      <c r="FI300" s="27">
        <f>SUM(FI293:FI299)</f>
        <v>162</v>
      </c>
      <c r="FJ300" s="28">
        <f>(FI300/(FI300+FG300))</f>
        <v>9.1888825865002841E-2</v>
      </c>
      <c r="FK300" s="27"/>
      <c r="FL300" s="27"/>
      <c r="FM300" s="29" t="e">
        <f>FM298/FM297*100-100</f>
        <v>#DIV/0!</v>
      </c>
      <c r="FN300" s="60" t="e">
        <f>FN298/FN297*100-100</f>
        <v>#DIV/0!</v>
      </c>
      <c r="FO300" s="26">
        <f>SUM(FO293:FO299)</f>
        <v>2</v>
      </c>
      <c r="FP300" s="27">
        <f>SUM(FP293:FP299)</f>
        <v>0</v>
      </c>
      <c r="FQ300" s="27"/>
      <c r="FR300" s="27"/>
      <c r="FS300" s="27">
        <f>SUM(FS293:FS299)</f>
        <v>1645</v>
      </c>
      <c r="FT300" s="28">
        <f>((FS300+FU300)/7)/FQ299</f>
        <v>0.47670807453416153</v>
      </c>
      <c r="FU300" s="27">
        <f>SUM(FU293:FU299)</f>
        <v>197</v>
      </c>
      <c r="FV300" s="28">
        <f>(FU300/(FU300+FS300))</f>
        <v>0.10694896851248643</v>
      </c>
      <c r="FW300" s="27"/>
      <c r="FX300" s="27"/>
      <c r="FY300" s="29" t="e">
        <f>FY298/FY297*100-100</f>
        <v>#DIV/0!</v>
      </c>
      <c r="FZ300" s="60" t="e">
        <f>FZ298/FZ297*100-100</f>
        <v>#DIV/0!</v>
      </c>
      <c r="GA300" s="26">
        <f>SUM(GA293:GA299)</f>
        <v>2</v>
      </c>
      <c r="GB300" s="27">
        <f>SUM(GB293:GB299)</f>
        <v>0</v>
      </c>
      <c r="GC300" s="27"/>
      <c r="GD300" s="27"/>
      <c r="GE300" s="27">
        <f>SUM(GE293:GE299)</f>
        <v>1735</v>
      </c>
      <c r="GF300" s="28">
        <f>((GE300+GG300)/7)/GC299</f>
        <v>0.48035714285714287</v>
      </c>
      <c r="GG300" s="27">
        <f>SUM(GG293:GG299)</f>
        <v>148</v>
      </c>
      <c r="GH300" s="28">
        <f>(GG300/(GG300+GE300))</f>
        <v>7.8597981943706846E-2</v>
      </c>
      <c r="GI300" s="27"/>
      <c r="GJ300" s="27"/>
      <c r="GK300" s="29" t="e">
        <f>GK298/GK297*100-100</f>
        <v>#DIV/0!</v>
      </c>
      <c r="GL300" s="60" t="e">
        <f>GL298/GL297*100-100</f>
        <v>#DIV/0!</v>
      </c>
      <c r="GM300" s="26">
        <f>SUM(GM293:GM299)</f>
        <v>3</v>
      </c>
      <c r="GN300" s="27">
        <f>SUM(GN293:GN299)</f>
        <v>0</v>
      </c>
      <c r="GO300" s="27"/>
      <c r="GP300" s="27"/>
      <c r="GQ300" s="27">
        <f>SUM(GQ293:GQ299)</f>
        <v>1687</v>
      </c>
      <c r="GR300" s="28">
        <f>((GQ300+GS300)/7)/GO299</f>
        <v>0.45205140879881361</v>
      </c>
      <c r="GS300" s="27">
        <f>SUM(GS293:GS299)</f>
        <v>142</v>
      </c>
      <c r="GT300" s="28">
        <f>(GS300/(GS300+GQ300))</f>
        <v>7.7638053581191913E-2</v>
      </c>
      <c r="GU300" s="27"/>
      <c r="GV300" s="27"/>
      <c r="GW300" s="29" t="e">
        <f>GW298/GW297*100-100</f>
        <v>#DIV/0!</v>
      </c>
      <c r="GX300" s="60" t="e">
        <f>GX298/GX297*100-100</f>
        <v>#DIV/0!</v>
      </c>
      <c r="GY300" s="26">
        <f>SUM(GY293:GY299)</f>
        <v>3</v>
      </c>
      <c r="GZ300" s="27">
        <f>SUM(GZ293:GZ299)</f>
        <v>0</v>
      </c>
      <c r="HA300" s="27"/>
      <c r="HB300" s="27"/>
      <c r="HC300" s="27">
        <f>SUM(HC293:HC299)</f>
        <v>114</v>
      </c>
      <c r="HD300" s="28">
        <f>((HC300+HE300)/7)/HA299</f>
        <v>0.3621730382293763</v>
      </c>
      <c r="HE300" s="27">
        <f>SUM(HE293:HE299)</f>
        <v>66</v>
      </c>
      <c r="HF300" s="28">
        <f>(HE300/(HE300+HC300))</f>
        <v>0.36666666666666664</v>
      </c>
      <c r="HG300" s="27"/>
      <c r="HH300" s="27"/>
      <c r="HI300" s="29" t="e">
        <f>HI298/HI297*100-100</f>
        <v>#DIV/0!</v>
      </c>
      <c r="HJ300" s="60" t="e">
        <f>HJ298/HJ297*100-100</f>
        <v>#DIV/0!</v>
      </c>
      <c r="HK300" s="26">
        <f>SUM(HK293:HK299)</f>
        <v>5</v>
      </c>
      <c r="HL300" s="27">
        <f>SUM(HL293:HL299)</f>
        <v>0</v>
      </c>
      <c r="HM300" s="27"/>
      <c r="HN300" s="27"/>
      <c r="HO300" s="27">
        <f>SUM(HO293:HO299)</f>
        <v>1724</v>
      </c>
      <c r="HP300" s="28">
        <f>((HO300+HQ300)/7)/HM299</f>
        <v>0.4652077698549299</v>
      </c>
      <c r="HQ300" s="27">
        <f>SUM(HQ293:HQ299)</f>
        <v>168</v>
      </c>
      <c r="HR300" s="28">
        <f>(HQ300/(HQ300+HO300))</f>
        <v>8.8794926004228336E-2</v>
      </c>
      <c r="HS300" s="27"/>
      <c r="HT300" s="27"/>
      <c r="HU300" s="29" t="e">
        <f>HU298/HU297*100-100</f>
        <v>#DIV/0!</v>
      </c>
      <c r="HV300" s="60" t="e">
        <f>HV298/HV297*100-100</f>
        <v>#DIV/0!</v>
      </c>
      <c r="HW300" s="26">
        <f>SUM(HW293:HW299)</f>
        <v>3</v>
      </c>
      <c r="HX300" s="27">
        <f>SUM(HX293:HX299)</f>
        <v>0</v>
      </c>
      <c r="HY300" s="27"/>
      <c r="HZ300" s="27"/>
      <c r="IA300" s="27">
        <f>SUM(IA293:IA299)</f>
        <v>1658</v>
      </c>
      <c r="IB300" s="28">
        <f>((IA300+IC300)/7)/HY299</f>
        <v>0.45719263315082131</v>
      </c>
      <c r="IC300" s="27">
        <f>SUM(IC293:IC299)</f>
        <v>179</v>
      </c>
      <c r="ID300" s="28">
        <f>(IC300/(IC300+IA300))</f>
        <v>9.7441480675013611E-2</v>
      </c>
      <c r="IE300" s="27"/>
      <c r="IF300" s="27"/>
      <c r="IG300" s="29" t="e">
        <f>IG298/IG297*100-100</f>
        <v>#DIV/0!</v>
      </c>
      <c r="IH300" s="60" t="e">
        <f>IH298/IH297*100-100</f>
        <v>#DIV/0!</v>
      </c>
      <c r="II300" s="26">
        <f>SUM(II293:II299)</f>
        <v>3</v>
      </c>
      <c r="IJ300" s="27">
        <f>SUM(IJ293:IJ299)</f>
        <v>0</v>
      </c>
      <c r="IK300" s="27"/>
      <c r="IL300" s="27"/>
      <c r="IM300" s="27">
        <f>SUM(IM293:IM299)</f>
        <v>1650</v>
      </c>
      <c r="IN300" s="28">
        <f>((IM300+IO300)/7)/IK299</f>
        <v>0.4616724738675958</v>
      </c>
      <c r="IO300" s="27">
        <f>SUM(IO293:IO299)</f>
        <v>205</v>
      </c>
      <c r="IP300" s="28">
        <f>(IO300/(IO300+IM300))</f>
        <v>0.11051212938005391</v>
      </c>
      <c r="IQ300" s="27"/>
      <c r="IR300" s="27"/>
      <c r="IS300" s="29" t="e">
        <f>IS298/IS297*100-100</f>
        <v>#DIV/0!</v>
      </c>
      <c r="IT300" s="60" t="e">
        <f>IT298/IT297*100-100</f>
        <v>#DIV/0!</v>
      </c>
      <c r="IU300" s="26">
        <f>SUM(IU293:IU299)</f>
        <v>0</v>
      </c>
      <c r="IV300" s="27">
        <f>SUM(IV293:IV299)</f>
        <v>0</v>
      </c>
      <c r="IW300" s="27"/>
      <c r="IX300" s="27"/>
      <c r="IY300" s="27">
        <f>SUM(IY293:IY299)</f>
        <v>0</v>
      </c>
      <c r="IZ300" s="28" t="e">
        <f>((IY300+JA300)/7)/IW299</f>
        <v>#DIV/0!</v>
      </c>
      <c r="JA300" s="27">
        <f>SUM(JA293:JA299)</f>
        <v>0</v>
      </c>
      <c r="JB300" s="28" t="e">
        <f>(JA300/(JA300+IY300))</f>
        <v>#DIV/0!</v>
      </c>
      <c r="JC300" s="27"/>
      <c r="JD300" s="27"/>
      <c r="JE300" s="29" t="e">
        <f>JE298/JE297*100-100</f>
        <v>#DIV/0!</v>
      </c>
      <c r="JF300" s="60" t="e">
        <f>JF298/JF297*100-100</f>
        <v>#DIV/0!</v>
      </c>
      <c r="JG300" s="26">
        <f t="shared" si="4873"/>
        <v>66</v>
      </c>
      <c r="JH300" s="443">
        <f t="shared" si="4874"/>
        <v>0</v>
      </c>
      <c r="JI300" s="378">
        <f t="shared" ref="JI300:JJ300" si="4964">SUM(JI292:JI299)</f>
        <v>72778</v>
      </c>
      <c r="JJ300" s="27">
        <f t="shared" si="4964"/>
        <v>5124</v>
      </c>
      <c r="JK300" s="27">
        <f t="shared" si="4876"/>
        <v>33777</v>
      </c>
      <c r="JL300" s="80">
        <f t="shared" si="4877"/>
        <v>0.46411003325180689</v>
      </c>
      <c r="JM300" s="15">
        <f t="shared" si="4878"/>
        <v>3200</v>
      </c>
      <c r="JN300" s="48">
        <f t="shared" si="4879"/>
        <v>9.4739023595938068E-2</v>
      </c>
      <c r="JO300" s="49">
        <f t="shared" ref="JO300" si="4965">SUM(JO293:JO299)/7</f>
        <v>68.04285714285713</v>
      </c>
      <c r="JP300" s="50">
        <f t="shared" ref="JP300" si="4966">SUM(JP293:JP299)</f>
        <v>31818</v>
      </c>
      <c r="JQ300" s="397">
        <f t="shared" si="4416"/>
        <v>94.200195399236165</v>
      </c>
      <c r="JR300" s="50">
        <f t="shared" ref="JR300" si="4967">SUM(JR293:JR299)</f>
        <v>1774</v>
      </c>
      <c r="JS300" s="370">
        <f t="shared" si="4289"/>
        <v>0.55437499999999995</v>
      </c>
      <c r="JT300" s="58" t="e">
        <f t="shared" ref="JT300:JU300" si="4968">JT298/JT297*100-100</f>
        <v>#DIV/0!</v>
      </c>
      <c r="JU300" s="318" t="e">
        <f t="shared" si="4968"/>
        <v>#DIV/0!</v>
      </c>
      <c r="JV300" s="410">
        <f t="shared" ref="JV300" si="4969">SUM(G300,I300,S300,U300,AE300,AG300,AQ300,AS300,BC300,BE300,BO300,BQ300,CA300,CC300)/7/SUM(E299,Q299,AC299,AO299,BA299,BM299,BY299)</f>
        <v>0.47035196687370601</v>
      </c>
      <c r="JW300" s="411">
        <f t="shared" ref="JW300" si="4970">SUM(CM300,CO300,CY300,DA300,DK300,DM300,DW300,DY300,EI300,EK300,EU300,EW300,FG300,FI300)/7/SUM(CK299,CW299,DI299,DU299,EG299,ES299,FE299)</f>
        <v>0.46244219472565934</v>
      </c>
      <c r="JX300" s="412">
        <f t="shared" ref="JX300" si="4971">SUM(FS300,FU300,GE300,GG300,GQ300,GS300,HC300,HE300,HO300,HQ300,IA300,IC300,IM300,IO300,)/7/SUM(FQ299,GC299,GO299,HA299,HM299,HY299,IK299)</f>
        <v>0.46328284895620142</v>
      </c>
      <c r="JY300" s="744"/>
      <c r="JZ300" s="691"/>
      <c r="KA300" s="747"/>
      <c r="KB300" s="762"/>
      <c r="KC300" s="764"/>
      <c r="KD300" s="769"/>
      <c r="KE300" s="764"/>
      <c r="KF300" s="769"/>
      <c r="KG300" s="771"/>
      <c r="KH300" s="772"/>
      <c r="KI300" s="418">
        <f t="shared" ref="KI300" si="4972">SUM(KI293:KI299)</f>
        <v>21</v>
      </c>
      <c r="KJ300" s="432">
        <f t="shared" ref="KJ300" si="4973">KI300/KB297</f>
        <v>6.0501296456352636E-3</v>
      </c>
      <c r="KK300" s="418">
        <f t="shared" ref="KK300" si="4974">SUM(KK293:KK299)</f>
        <v>24</v>
      </c>
      <c r="KL300" s="426">
        <f t="shared" ref="KL300" si="4975">KK300/KD297</f>
        <v>6.9504778453518675E-3</v>
      </c>
      <c r="KM300" s="418">
        <f t="shared" ref="KM300" si="4976">SUM(KM293:KM299)</f>
        <v>21</v>
      </c>
      <c r="KN300" s="426">
        <f>KM300/KF297</f>
        <v>5.9812019367701513E-3</v>
      </c>
    </row>
    <row r="301" spans="1:300" ht="21.75" thickBot="1" x14ac:dyDescent="0.3">
      <c r="A301" s="52"/>
      <c r="B301" s="437"/>
      <c r="C301" s="40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2"/>
      <c r="O301" s="40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2"/>
      <c r="AA301" s="40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2"/>
      <c r="AM301" s="40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2"/>
      <c r="AY301" s="40"/>
      <c r="AZ301" s="41"/>
      <c r="BA301" s="41"/>
      <c r="BB301" s="41"/>
      <c r="BC301" s="41"/>
      <c r="BD301" s="41"/>
      <c r="BE301" s="41"/>
      <c r="BF301" s="41"/>
      <c r="BG301" s="41"/>
      <c r="BH301" s="41"/>
      <c r="BI301" s="41"/>
      <c r="BJ301" s="42"/>
      <c r="BK301" s="40"/>
      <c r="BL301" s="41"/>
      <c r="BM301" s="41"/>
      <c r="BN301" s="41"/>
      <c r="BO301" s="41"/>
      <c r="BP301" s="41"/>
      <c r="BQ301" s="41"/>
      <c r="BR301" s="41"/>
      <c r="BS301" s="41"/>
      <c r="BT301" s="41"/>
      <c r="BU301" s="41"/>
      <c r="BV301" s="42"/>
      <c r="BW301" s="40"/>
      <c r="BX301" s="41"/>
      <c r="BY301" s="41"/>
      <c r="BZ301" s="41"/>
      <c r="CA301" s="41"/>
      <c r="CB301" s="41"/>
      <c r="CC301" s="41"/>
      <c r="CD301" s="41"/>
      <c r="CE301" s="41"/>
      <c r="CF301" s="41"/>
      <c r="CG301" s="41"/>
      <c r="CH301" s="42"/>
      <c r="CI301" s="40"/>
      <c r="CJ301" s="41"/>
      <c r="CK301" s="41"/>
      <c r="CL301" s="41"/>
      <c r="CM301" s="41"/>
      <c r="CN301" s="41"/>
      <c r="CO301" s="41"/>
      <c r="CP301" s="41"/>
      <c r="CQ301" s="41"/>
      <c r="CR301" s="41"/>
      <c r="CS301" s="41"/>
      <c r="CT301" s="42"/>
      <c r="CU301" s="40"/>
      <c r="CV301" s="41"/>
      <c r="CW301" s="41"/>
      <c r="CX301" s="41"/>
      <c r="CY301" s="41"/>
      <c r="CZ301" s="41"/>
      <c r="DA301" s="41"/>
      <c r="DB301" s="41"/>
      <c r="DC301" s="41"/>
      <c r="DD301" s="41"/>
      <c r="DE301" s="41"/>
      <c r="DF301" s="42"/>
      <c r="DG301" s="40"/>
      <c r="DH301" s="41"/>
      <c r="DI301" s="41"/>
      <c r="DJ301" s="41"/>
      <c r="DK301" s="41"/>
      <c r="DL301" s="41"/>
      <c r="DM301" s="41"/>
      <c r="DN301" s="41"/>
      <c r="DO301" s="41"/>
      <c r="DP301" s="41"/>
      <c r="DQ301" s="41"/>
      <c r="DR301" s="42"/>
      <c r="DS301" s="40"/>
      <c r="DT301" s="41"/>
      <c r="DU301" s="41"/>
      <c r="DV301" s="41"/>
      <c r="DW301" s="41"/>
      <c r="DX301" s="41"/>
      <c r="DY301" s="41"/>
      <c r="DZ301" s="41"/>
      <c r="EA301" s="41"/>
      <c r="EB301" s="41"/>
      <c r="EC301" s="41"/>
      <c r="ED301" s="42"/>
      <c r="EE301" s="40"/>
      <c r="EF301" s="41"/>
      <c r="EG301" s="41"/>
      <c r="EH301" s="41"/>
      <c r="EI301" s="41"/>
      <c r="EJ301" s="41"/>
      <c r="EK301" s="41"/>
      <c r="EL301" s="41"/>
      <c r="EM301" s="41"/>
      <c r="EN301" s="41"/>
      <c r="EO301" s="41"/>
      <c r="EP301" s="42"/>
      <c r="EQ301" s="40"/>
      <c r="ER301" s="41"/>
      <c r="ES301" s="41"/>
      <c r="ET301" s="41"/>
      <c r="EU301" s="41"/>
      <c r="EV301" s="41"/>
      <c r="EW301" s="41"/>
      <c r="EX301" s="41"/>
      <c r="EY301" s="41"/>
      <c r="EZ301" s="41"/>
      <c r="FA301" s="41"/>
      <c r="FB301" s="42"/>
      <c r="FC301" s="40"/>
      <c r="FD301" s="41"/>
      <c r="FE301" s="41"/>
      <c r="FF301" s="41"/>
      <c r="FG301" s="41"/>
      <c r="FH301" s="41"/>
      <c r="FI301" s="41"/>
      <c r="FJ301" s="41"/>
      <c r="FK301" s="41"/>
      <c r="FL301" s="41"/>
      <c r="FM301" s="41"/>
      <c r="FN301" s="42"/>
      <c r="FO301" s="40"/>
      <c r="FP301" s="41"/>
      <c r="FQ301" s="41"/>
      <c r="FR301" s="41"/>
      <c r="FS301" s="41"/>
      <c r="FT301" s="41"/>
      <c r="FU301" s="41"/>
      <c r="FV301" s="41"/>
      <c r="FW301" s="41"/>
      <c r="FX301" s="41"/>
      <c r="FY301" s="41"/>
      <c r="FZ301" s="42"/>
      <c r="GA301" s="40"/>
      <c r="GB301" s="41"/>
      <c r="GC301" s="41"/>
      <c r="GD301" s="41"/>
      <c r="GE301" s="41"/>
      <c r="GF301" s="41"/>
      <c r="GG301" s="41"/>
      <c r="GH301" s="41"/>
      <c r="GI301" s="41"/>
      <c r="GJ301" s="41"/>
      <c r="GK301" s="41"/>
      <c r="GL301" s="42"/>
      <c r="GM301" s="40"/>
      <c r="GN301" s="41"/>
      <c r="GO301" s="41"/>
      <c r="GP301" s="41"/>
      <c r="GQ301" s="41"/>
      <c r="GR301" s="41"/>
      <c r="GS301" s="41"/>
      <c r="GT301" s="41"/>
      <c r="GU301" s="41"/>
      <c r="GV301" s="41"/>
      <c r="GW301" s="41"/>
      <c r="GX301" s="42"/>
      <c r="GY301" s="40"/>
      <c r="GZ301" s="41"/>
      <c r="HA301" s="41"/>
      <c r="HB301" s="41"/>
      <c r="HC301" s="41"/>
      <c r="HD301" s="41"/>
      <c r="HE301" s="41"/>
      <c r="HF301" s="41"/>
      <c r="HG301" s="41"/>
      <c r="HH301" s="41"/>
      <c r="HI301" s="41"/>
      <c r="HJ301" s="42"/>
      <c r="HK301" s="40"/>
      <c r="HL301" s="41"/>
      <c r="HM301" s="41"/>
      <c r="HN301" s="41"/>
      <c r="HO301" s="41"/>
      <c r="HP301" s="41"/>
      <c r="HQ301" s="41"/>
      <c r="HR301" s="41"/>
      <c r="HS301" s="41"/>
      <c r="HT301" s="41"/>
      <c r="HU301" s="41"/>
      <c r="HV301" s="42"/>
      <c r="HW301" s="40"/>
      <c r="HX301" s="41"/>
      <c r="HY301" s="41"/>
      <c r="HZ301" s="41"/>
      <c r="IA301" s="41"/>
      <c r="IB301" s="41"/>
      <c r="IC301" s="41"/>
      <c r="ID301" s="41"/>
      <c r="IE301" s="41"/>
      <c r="IF301" s="41"/>
      <c r="IG301" s="41"/>
      <c r="IH301" s="42"/>
      <c r="II301" s="40"/>
      <c r="IJ301" s="41"/>
      <c r="IK301" s="41"/>
      <c r="IL301" s="41"/>
      <c r="IM301" s="41"/>
      <c r="IN301" s="41"/>
      <c r="IO301" s="41"/>
      <c r="IP301" s="41"/>
      <c r="IQ301" s="41"/>
      <c r="IR301" s="41"/>
      <c r="IS301" s="41"/>
      <c r="IT301" s="42"/>
      <c r="IU301" s="40"/>
      <c r="IV301" s="41"/>
      <c r="IW301" s="41"/>
      <c r="IX301" s="41"/>
      <c r="IY301" s="41"/>
      <c r="IZ301" s="41"/>
      <c r="JA301" s="41"/>
      <c r="JB301" s="41"/>
      <c r="JC301" s="41"/>
      <c r="JD301" s="41"/>
      <c r="JE301" s="41"/>
      <c r="JF301" s="42"/>
      <c r="JG301" s="444">
        <f t="shared" ref="JG301" si="4977">JG300/JI293</f>
        <v>6.3303280260886248E-3</v>
      </c>
      <c r="JH301" s="445">
        <f t="shared" ref="JH301" si="4978">JH300/JJ290</f>
        <v>0</v>
      </c>
      <c r="JI301" s="3"/>
      <c r="JJ301" s="4"/>
      <c r="JK301" s="4"/>
      <c r="JL301" s="374"/>
      <c r="JM301" s="4"/>
      <c r="JN301" s="4"/>
      <c r="JO301" s="4"/>
      <c r="JP301" s="375"/>
      <c r="JQ301" s="4"/>
      <c r="JR301" s="4"/>
      <c r="JS301" s="376"/>
      <c r="JT301" s="4"/>
      <c r="JU301" s="400"/>
      <c r="JV301" s="701"/>
      <c r="JW301" s="702"/>
      <c r="JX301" s="703"/>
      <c r="JY301" s="639"/>
      <c r="JZ301" s="640"/>
      <c r="KA301" s="641"/>
      <c r="KB301" s="752"/>
      <c r="KC301" s="753"/>
      <c r="KD301" s="753"/>
      <c r="KE301" s="753"/>
      <c r="KF301" s="753"/>
      <c r="KG301" s="753"/>
      <c r="KH301" s="754"/>
      <c r="KI301" s="416"/>
      <c r="KJ301" s="420"/>
      <c r="KK301" s="416"/>
      <c r="KL301" s="417"/>
      <c r="KM301" s="416"/>
      <c r="KN301" s="417"/>
    </row>
    <row r="302" spans="1:300" x14ac:dyDescent="0.25">
      <c r="A302" s="736">
        <v>58</v>
      </c>
      <c r="B302" s="435">
        <f>B299+1</f>
        <v>45827</v>
      </c>
      <c r="C302" s="32"/>
      <c r="D302" s="33"/>
      <c r="E302" s="33">
        <f>E299-C302</f>
        <v>568</v>
      </c>
      <c r="F302" s="33">
        <f>F299-D302</f>
        <v>39</v>
      </c>
      <c r="G302" s="33">
        <v>249</v>
      </c>
      <c r="H302" s="34">
        <v>0.15</v>
      </c>
      <c r="I302" s="33">
        <v>15</v>
      </c>
      <c r="J302" s="34">
        <f t="shared" ref="J302:J308" si="4979">I302/(G302+I302)</f>
        <v>5.6818181818181816E-2</v>
      </c>
      <c r="K302" s="35"/>
      <c r="L302" s="33"/>
      <c r="M302" s="33"/>
      <c r="N302" s="36"/>
      <c r="O302" s="32">
        <v>1</v>
      </c>
      <c r="P302" s="33"/>
      <c r="Q302" s="33">
        <f>Q299-O302</f>
        <v>570</v>
      </c>
      <c r="R302" s="33">
        <f>R299-P302</f>
        <v>39</v>
      </c>
      <c r="S302" s="33">
        <v>250</v>
      </c>
      <c r="T302" s="34">
        <f t="shared" ref="T302:T308" si="4980">((S302+U302)/Q302)</f>
        <v>0.46842105263157896</v>
      </c>
      <c r="U302" s="33">
        <v>17</v>
      </c>
      <c r="V302" s="34">
        <f t="shared" ref="V302:V308" si="4981">U302/(S302+U302)</f>
        <v>6.3670411985018729E-2</v>
      </c>
      <c r="W302" s="35"/>
      <c r="X302" s="33"/>
      <c r="Y302" s="33"/>
      <c r="Z302" s="36"/>
      <c r="AA302" s="32">
        <v>3</v>
      </c>
      <c r="AB302" s="33"/>
      <c r="AC302" s="33">
        <f>AC299-AA302</f>
        <v>561</v>
      </c>
      <c r="AD302" s="33">
        <f>AD299-AB302</f>
        <v>38</v>
      </c>
      <c r="AE302" s="33">
        <v>254</v>
      </c>
      <c r="AF302" s="34">
        <f t="shared" ref="AF302:AF308" si="4982">((AE302+AG302)/AC302)</f>
        <v>0.48128342245989303</v>
      </c>
      <c r="AG302" s="33">
        <v>16</v>
      </c>
      <c r="AH302" s="34">
        <f t="shared" ref="AH302:AH308" si="4983">AG302/(AE302+AG302)</f>
        <v>5.9259259259259262E-2</v>
      </c>
      <c r="AI302" s="35"/>
      <c r="AJ302" s="33"/>
      <c r="AK302" s="33"/>
      <c r="AL302" s="36"/>
      <c r="AM302" s="32"/>
      <c r="AN302" s="33"/>
      <c r="AO302" s="33">
        <f>AO299-AM302</f>
        <v>42</v>
      </c>
      <c r="AP302" s="33">
        <f>AP299-AN302</f>
        <v>4</v>
      </c>
      <c r="AQ302" s="33">
        <v>6</v>
      </c>
      <c r="AR302" s="34">
        <f t="shared" ref="AR302:AR308" si="4984">((AQ302+AS302)/AO302)</f>
        <v>0.21428571428571427</v>
      </c>
      <c r="AS302" s="33">
        <v>3</v>
      </c>
      <c r="AT302" s="34">
        <f t="shared" ref="AT302:AT308" si="4985">AS302/(AQ302+AS302)</f>
        <v>0.33333333333333331</v>
      </c>
      <c r="AU302" s="35"/>
      <c r="AV302" s="33"/>
      <c r="AW302" s="33"/>
      <c r="AX302" s="36"/>
      <c r="AY302" s="32"/>
      <c r="AZ302" s="33"/>
      <c r="BA302" s="33">
        <f>BA299-AY302</f>
        <v>567</v>
      </c>
      <c r="BB302" s="33">
        <f>BB299-AZ302</f>
        <v>39</v>
      </c>
      <c r="BC302" s="33">
        <v>243</v>
      </c>
      <c r="BD302" s="34">
        <f t="shared" ref="BD302:BD308" si="4986">((BC302+BE302)/BA302)</f>
        <v>0.46031746031746029</v>
      </c>
      <c r="BE302" s="33">
        <v>18</v>
      </c>
      <c r="BF302" s="34">
        <f t="shared" ref="BF302:BF308" si="4987">BE302/(BC302+BE302)</f>
        <v>6.8965517241379309E-2</v>
      </c>
      <c r="BG302" s="35"/>
      <c r="BH302" s="33"/>
      <c r="BI302" s="33"/>
      <c r="BJ302" s="36"/>
      <c r="BK302" s="32"/>
      <c r="BL302" s="33"/>
      <c r="BM302" s="33">
        <f>BM299-BK302</f>
        <v>570</v>
      </c>
      <c r="BN302" s="33">
        <f>BN299-BL302</f>
        <v>39</v>
      </c>
      <c r="BO302" s="33">
        <v>218</v>
      </c>
      <c r="BP302" s="34">
        <f t="shared" ref="BP302:BP308" si="4988">((BO302+BQ302)/BM302)</f>
        <v>0.41052631578947368</v>
      </c>
      <c r="BQ302" s="33">
        <v>16</v>
      </c>
      <c r="BR302" s="34">
        <f t="shared" ref="BR302:BR308" si="4989">BQ302/(BO302+BQ302)</f>
        <v>6.8376068376068383E-2</v>
      </c>
      <c r="BS302" s="35"/>
      <c r="BT302" s="33"/>
      <c r="BU302" s="33"/>
      <c r="BV302" s="36"/>
      <c r="BW302" s="32"/>
      <c r="BX302" s="33"/>
      <c r="BY302" s="33">
        <f>BY299-BW302</f>
        <v>568</v>
      </c>
      <c r="BZ302" s="33">
        <f>BZ299-BX302</f>
        <v>39</v>
      </c>
      <c r="CA302" s="33">
        <v>246</v>
      </c>
      <c r="CB302" s="34">
        <f t="shared" ref="CB302:CB308" si="4990">((CA302+CC302)/BY302)</f>
        <v>0.49119718309859156</v>
      </c>
      <c r="CC302" s="33">
        <v>33</v>
      </c>
      <c r="CD302" s="34">
        <f t="shared" ref="CD302:CD308" si="4991">CC302/(CA302+CC302)</f>
        <v>0.11827956989247312</v>
      </c>
      <c r="CE302" s="35"/>
      <c r="CF302" s="33"/>
      <c r="CG302" s="33"/>
      <c r="CH302" s="36"/>
      <c r="CI302" s="32"/>
      <c r="CJ302" s="33"/>
      <c r="CK302" s="33">
        <f>CK299-CI302</f>
        <v>539</v>
      </c>
      <c r="CL302" s="33">
        <f>CL299-CJ302</f>
        <v>38</v>
      </c>
      <c r="CM302" s="33">
        <v>271</v>
      </c>
      <c r="CN302" s="34">
        <f t="shared" ref="CN302:CN308" si="4992">((CM302+CO302)/CK302)</f>
        <v>0.53988868274582558</v>
      </c>
      <c r="CO302" s="33">
        <v>20</v>
      </c>
      <c r="CP302" s="34">
        <f t="shared" ref="CP302:CP308" si="4993">CO302/(CM302+CO302)</f>
        <v>6.8728522336769765E-2</v>
      </c>
      <c r="CQ302" s="35"/>
      <c r="CR302" s="33"/>
      <c r="CS302" s="33"/>
      <c r="CT302" s="36"/>
      <c r="CU302" s="32"/>
      <c r="CV302" s="33"/>
      <c r="CW302" s="33">
        <f>CW299-CU302</f>
        <v>547</v>
      </c>
      <c r="CX302" s="33">
        <f>CX299-CV302</f>
        <v>38</v>
      </c>
      <c r="CY302" s="33">
        <v>232</v>
      </c>
      <c r="CZ302" s="34">
        <f t="shared" ref="CZ302:CZ308" si="4994">((CY302+DA302)/CW302)</f>
        <v>0.46617915904936014</v>
      </c>
      <c r="DA302" s="33">
        <v>23</v>
      </c>
      <c r="DB302" s="34">
        <f t="shared" ref="DB302:DB308" si="4995">DA302/(CY302+DA302)</f>
        <v>9.0196078431372548E-2</v>
      </c>
      <c r="DC302" s="35"/>
      <c r="DD302" s="33"/>
      <c r="DE302" s="33"/>
      <c r="DF302" s="36"/>
      <c r="DG302" s="32"/>
      <c r="DH302" s="33"/>
      <c r="DI302" s="33">
        <f>DI299-DG302</f>
        <v>562</v>
      </c>
      <c r="DJ302" s="33">
        <f>DJ299-DH302</f>
        <v>39</v>
      </c>
      <c r="DK302" s="33">
        <v>227</v>
      </c>
      <c r="DL302" s="34">
        <f t="shared" ref="DL302:DL308" si="4996">((DK302+DM302)/DI302)</f>
        <v>0.44483985765124556</v>
      </c>
      <c r="DM302" s="33">
        <v>23</v>
      </c>
      <c r="DN302" s="34">
        <f t="shared" ref="DN302:DN308" si="4997">DM302/(DK302+DM302)</f>
        <v>9.1999999999999998E-2</v>
      </c>
      <c r="DO302" s="35"/>
      <c r="DP302" s="33"/>
      <c r="DQ302" s="33"/>
      <c r="DR302" s="36"/>
      <c r="DS302" s="32">
        <v>3</v>
      </c>
      <c r="DT302" s="33"/>
      <c r="DU302" s="33">
        <f>DU299-DS302</f>
        <v>102</v>
      </c>
      <c r="DV302" s="33">
        <f>DV299-DT302</f>
        <v>8</v>
      </c>
      <c r="DW302" s="33">
        <v>34</v>
      </c>
      <c r="DX302" s="34">
        <f t="shared" ref="DX302:DX308" si="4998">((DW302+DY302)/DU302)</f>
        <v>0.43137254901960786</v>
      </c>
      <c r="DY302" s="33">
        <v>10</v>
      </c>
      <c r="DZ302" s="34">
        <f t="shared" ref="DZ302:DZ308" si="4999">DY302/(DW302+DY302)</f>
        <v>0.22727272727272727</v>
      </c>
      <c r="EA302" s="35"/>
      <c r="EB302" s="33"/>
      <c r="EC302" s="33"/>
      <c r="ED302" s="36"/>
      <c r="EE302" s="32"/>
      <c r="EF302" s="33"/>
      <c r="EG302" s="33">
        <f>EG299-EE302</f>
        <v>569</v>
      </c>
      <c r="EH302" s="33">
        <f>EH299-EF302</f>
        <v>40</v>
      </c>
      <c r="EI302" s="33">
        <v>245</v>
      </c>
      <c r="EJ302" s="34">
        <f t="shared" ref="EJ302:EJ308" si="5000">((EI302+EK302)/EG302)</f>
        <v>0.48154657293497366</v>
      </c>
      <c r="EK302" s="33">
        <v>29</v>
      </c>
      <c r="EL302" s="34">
        <f t="shared" ref="EL302:EL308" si="5001">EK302/(EI302+EK302)</f>
        <v>0.10583941605839416</v>
      </c>
      <c r="EM302" s="35"/>
      <c r="EN302" s="33"/>
      <c r="EO302" s="33"/>
      <c r="EP302" s="36"/>
      <c r="EQ302" s="32">
        <v>1</v>
      </c>
      <c r="ER302" s="33"/>
      <c r="ES302" s="33">
        <f>ES299-EQ302</f>
        <v>557</v>
      </c>
      <c r="ET302" s="33">
        <f>ET299-ER302</f>
        <v>39</v>
      </c>
      <c r="EU302" s="33">
        <v>222</v>
      </c>
      <c r="EV302" s="34">
        <f t="shared" ref="EV302:EV308" si="5002">((EU302+EW302)/ES302)</f>
        <v>0.42369838420107719</v>
      </c>
      <c r="EW302" s="33">
        <v>14</v>
      </c>
      <c r="EX302" s="34">
        <f t="shared" ref="EX302:EX308" si="5003">EW302/(EU302+EW302)</f>
        <v>5.9322033898305086E-2</v>
      </c>
      <c r="EY302" s="35"/>
      <c r="EZ302" s="33"/>
      <c r="FA302" s="33"/>
      <c r="FB302" s="36"/>
      <c r="FC302" s="32">
        <v>1</v>
      </c>
      <c r="FD302" s="33"/>
      <c r="FE302" s="33">
        <f>FE299-FC302</f>
        <v>548</v>
      </c>
      <c r="FF302" s="33">
        <f>FF299-FD302</f>
        <v>38</v>
      </c>
      <c r="FG302" s="33">
        <v>250</v>
      </c>
      <c r="FH302" s="34">
        <f t="shared" ref="FH302:FH308" si="5004">((FG302+FI302)/FE302)</f>
        <v>0.49452554744525545</v>
      </c>
      <c r="FI302" s="33">
        <v>21</v>
      </c>
      <c r="FJ302" s="34">
        <f t="shared" ref="FJ302:FJ308" si="5005">FI302/(FG302+FI302)</f>
        <v>7.7490774907749083E-2</v>
      </c>
      <c r="FK302" s="35"/>
      <c r="FL302" s="33"/>
      <c r="FM302" s="33"/>
      <c r="FN302" s="36"/>
      <c r="FO302" s="32">
        <v>1</v>
      </c>
      <c r="FP302" s="33"/>
      <c r="FQ302" s="33">
        <f>FQ299-FO302</f>
        <v>551</v>
      </c>
      <c r="FR302" s="33">
        <f>FR299-FP302</f>
        <v>41</v>
      </c>
      <c r="FS302" s="33">
        <v>236</v>
      </c>
      <c r="FT302" s="34">
        <f t="shared" ref="FT302:FT308" si="5006">((FS302+FU302)/FQ302)</f>
        <v>0.47549909255898365</v>
      </c>
      <c r="FU302" s="33">
        <v>26</v>
      </c>
      <c r="FV302" s="34">
        <f t="shared" ref="FV302:FV308" si="5007">FU302/(FS302+FU302)</f>
        <v>9.9236641221374045E-2</v>
      </c>
      <c r="FW302" s="35"/>
      <c r="FX302" s="33"/>
      <c r="FY302" s="33"/>
      <c r="FZ302" s="36"/>
      <c r="GA302" s="32"/>
      <c r="GB302" s="33"/>
      <c r="GC302" s="33">
        <f>GC299-GA302</f>
        <v>560</v>
      </c>
      <c r="GD302" s="33">
        <f>GD299-GB302</f>
        <v>41</v>
      </c>
      <c r="GE302" s="33">
        <v>238</v>
      </c>
      <c r="GF302" s="34">
        <f t="shared" ref="GF302:GF308" si="5008">((GE302+GG302)/GC302)</f>
        <v>0.46071428571428569</v>
      </c>
      <c r="GG302" s="33">
        <v>20</v>
      </c>
      <c r="GH302" s="34">
        <f t="shared" ref="GH302:GH308" si="5009">GG302/(GE302+GG302)</f>
        <v>7.7519379844961239E-2</v>
      </c>
      <c r="GI302" s="35"/>
      <c r="GJ302" s="33"/>
      <c r="GK302" s="33"/>
      <c r="GL302" s="36"/>
      <c r="GM302" s="32">
        <v>1</v>
      </c>
      <c r="GN302" s="33"/>
      <c r="GO302" s="33">
        <f>GO299-GM302</f>
        <v>577</v>
      </c>
      <c r="GP302" s="33">
        <f>GP299-GN302</f>
        <v>42</v>
      </c>
      <c r="GQ302" s="33">
        <v>213</v>
      </c>
      <c r="GR302" s="34">
        <f t="shared" ref="GR302:GR308" si="5010">((GQ302+GS302)/GO302)</f>
        <v>0.40727902946273831</v>
      </c>
      <c r="GS302" s="33">
        <v>22</v>
      </c>
      <c r="GT302" s="34">
        <f t="shared" ref="GT302:GT308" si="5011">GS302/(GQ302+GS302)</f>
        <v>9.3617021276595741E-2</v>
      </c>
      <c r="GU302" s="35"/>
      <c r="GV302" s="33"/>
      <c r="GW302" s="33"/>
      <c r="GX302" s="36"/>
      <c r="GY302" s="32">
        <v>3</v>
      </c>
      <c r="GZ302" s="33"/>
      <c r="HA302" s="33">
        <f>HA299-GY302</f>
        <v>68</v>
      </c>
      <c r="HB302" s="33">
        <f>HB299-GZ302</f>
        <v>5</v>
      </c>
      <c r="HC302" s="33">
        <v>20</v>
      </c>
      <c r="HD302" s="34">
        <f t="shared" ref="HD302:HD308" si="5012">((HC302+HE302)/HA302)</f>
        <v>0.44117647058823528</v>
      </c>
      <c r="HE302" s="33">
        <v>10</v>
      </c>
      <c r="HF302" s="34">
        <f t="shared" ref="HF302:HF308" si="5013">HE302/(HC302+HE302)</f>
        <v>0.33333333333333331</v>
      </c>
      <c r="HG302" s="35"/>
      <c r="HH302" s="33"/>
      <c r="HI302" s="33"/>
      <c r="HJ302" s="36"/>
      <c r="HK302" s="32"/>
      <c r="HL302" s="33"/>
      <c r="HM302" s="33">
        <f>HM299-HK302</f>
        <v>581</v>
      </c>
      <c r="HN302" s="33">
        <f>HN299-HL302</f>
        <v>42</v>
      </c>
      <c r="HO302" s="33">
        <v>257</v>
      </c>
      <c r="HP302" s="34">
        <f t="shared" ref="HP302:HP308" si="5014">((HO302+HQ302)/HM302)</f>
        <v>0.48364888123924271</v>
      </c>
      <c r="HQ302" s="33">
        <v>24</v>
      </c>
      <c r="HR302" s="34">
        <f t="shared" ref="HR302:HR308" si="5015">HQ302/(HO302+HQ302)</f>
        <v>8.5409252669039148E-2</v>
      </c>
      <c r="HS302" s="35"/>
      <c r="HT302" s="33"/>
      <c r="HU302" s="33"/>
      <c r="HV302" s="36"/>
      <c r="HW302" s="32">
        <v>1</v>
      </c>
      <c r="HX302" s="33"/>
      <c r="HY302" s="33">
        <f>HY299-HW302</f>
        <v>573</v>
      </c>
      <c r="HZ302" s="33">
        <f>HZ299-HX302</f>
        <v>42</v>
      </c>
      <c r="IA302" s="33">
        <v>235</v>
      </c>
      <c r="IB302" s="34">
        <f t="shared" ref="IB302:IB308" si="5016">((IA302+IC302)/HY302)</f>
        <v>0.45549738219895286</v>
      </c>
      <c r="IC302" s="33">
        <v>26</v>
      </c>
      <c r="ID302" s="34">
        <f t="shared" ref="ID302:ID308" si="5017">IC302/(IA302+IC302)</f>
        <v>9.9616858237547887E-2</v>
      </c>
      <c r="IE302" s="35"/>
      <c r="IF302" s="33"/>
      <c r="IG302" s="33"/>
      <c r="IH302" s="36"/>
      <c r="II302" s="32"/>
      <c r="IJ302" s="33"/>
      <c r="IK302" s="33">
        <f>IK299-II302</f>
        <v>574</v>
      </c>
      <c r="IL302" s="33">
        <f>IL299-IJ302</f>
        <v>42</v>
      </c>
      <c r="IM302" s="33">
        <v>241</v>
      </c>
      <c r="IN302" s="34">
        <f t="shared" ref="IN302:IN308" si="5018">((IM302+IO302)/IK302)</f>
        <v>0.46341463414634149</v>
      </c>
      <c r="IO302" s="33">
        <v>25</v>
      </c>
      <c r="IP302" s="34">
        <f t="shared" ref="IP302:IP308" si="5019">IO302/(IM302+IO302)</f>
        <v>9.3984962406015032E-2</v>
      </c>
      <c r="IQ302" s="35"/>
      <c r="IR302" s="33"/>
      <c r="IS302" s="33"/>
      <c r="IT302" s="36"/>
      <c r="IU302" s="32"/>
      <c r="IV302" s="33"/>
      <c r="IW302" s="33">
        <f>IW299-IU302</f>
        <v>0</v>
      </c>
      <c r="IX302" s="33">
        <f>IX299-IV302</f>
        <v>0</v>
      </c>
      <c r="IY302" s="33"/>
      <c r="IZ302" s="34" t="e">
        <f t="shared" ref="IZ302:IZ308" si="5020">((IY302+JA302)/IW302)</f>
        <v>#DIV/0!</v>
      </c>
      <c r="JA302" s="33"/>
      <c r="JB302" s="34" t="e">
        <f t="shared" ref="JB302:JB308" si="5021">JA302/(IY302+JA302)</f>
        <v>#DIV/0!</v>
      </c>
      <c r="JC302" s="35"/>
      <c r="JD302" s="33"/>
      <c r="JE302" s="33"/>
      <c r="JF302" s="36"/>
      <c r="JG302" s="32">
        <f t="shared" ref="JG302:JG309" si="5022">+C302+O302+AA302+AM302+AY302+BK302+BW302+CI302+CU302+DG302+DS302+EE302+EQ302+FC302+GA302+GM302+GY302+HK302+HW302+II302+FO302+IU302</f>
        <v>15</v>
      </c>
      <c r="JH302" s="36">
        <f t="shared" ref="JH302:JH309" si="5023">+D302+P302+AB302+AN302+AZ302+BL302+BX302+CJ302+CV302+DH302+DT302+EF302+ER302+FD302+GB302+GN302+GZ302+HL302+HX302+IJ302+FP302+IV302</f>
        <v>0</v>
      </c>
      <c r="JI302" s="372">
        <f t="shared" ref="JI302:JI308" si="5024">+E302+Q302+AC302+AO302+BA302+BM302+BY302+CK302+CW302+DI302+DU302+EG302+ES302+FE302+GC302+GO302+HA302+HM302+HY302+FQ302+IK302</f>
        <v>10354</v>
      </c>
      <c r="JJ302" s="11">
        <f t="shared" si="3981"/>
        <v>732</v>
      </c>
      <c r="JK302" s="33">
        <f t="shared" ref="JK302:JK309" si="5025">+G302+S302+AE302+AQ302+BC302+BO302+CA302+CM302+CY302+DK302+DW302+EI302+EU302+FG302+GE302+GQ302+HC302+HO302+I302+U302+AG302+AS302+BE302+BQ302+CC302+CO302+DA302+DM302+DY302+EK302+EW302+FI302+GG302+GS302+HE302+HQ302+IA302+IC302+FS302+FU302+IM302+IO302</f>
        <v>4798</v>
      </c>
      <c r="JL302" s="78">
        <f t="shared" ref="JL302:JL309" si="5026">+(JK302)/JI302</f>
        <v>0.46339578906702722</v>
      </c>
      <c r="JM302" s="15">
        <f t="shared" ref="JM302:JM309" si="5027">+I302+U302+AG302+AS302+BE302+BQ302+CC302+CO302+DA302+DM302+DY302+EK302+EW302+FI302+GG302+GS302+HE302+HQ302+IC302+IO302+FU302</f>
        <v>411</v>
      </c>
      <c r="JN302" s="34">
        <f t="shared" ref="JN302:JN309" si="5028">+(JM302/(JK302))</f>
        <v>8.5660691954981244E-2</v>
      </c>
      <c r="JO302" s="45">
        <v>68.099999999999994</v>
      </c>
      <c r="JP302" s="46">
        <v>4495</v>
      </c>
      <c r="JQ302" s="45">
        <f t="shared" si="4416"/>
        <v>93.684868695289708</v>
      </c>
      <c r="JR302" s="45">
        <v>192</v>
      </c>
      <c r="JS302" s="366">
        <f t="shared" ref="JS302" si="5029">JR302/JM302</f>
        <v>0.46715328467153283</v>
      </c>
      <c r="JT302" s="44"/>
      <c r="JU302" s="284"/>
      <c r="JV302" s="402">
        <f t="shared" ref="JV302:JV308" si="5030">SUM(G302,I302,S302,U302,AE302,AG302,AQ302,AS302,BC302,BE302,BO302,BQ302,CA302,CC302)/SUM(E302,Q302,AC302,AO302,BA302,BM302,BY302)</f>
        <v>0.45966337782936739</v>
      </c>
      <c r="JW302" s="403">
        <f t="shared" ref="JW302:JW308" si="5031">SUM(CM302,CO302,CY302,DA302,DK302,DM302,DW302,DY302,EI302,EK302,EU302,EW302,FG302,FI302)/SUM(CK302,CW302,DI302,DU302,EG302,ES302,FE302)</f>
        <v>0.47342289719626168</v>
      </c>
      <c r="JX302" s="405">
        <f t="shared" ref="JX302:JX308" si="5032">SUM(FS302,FU302,GE302,GG302,GQ302,GS302,HC302,HE302,HO302,HQ302,IA302,IC302,IM302,IO302,)/SUM(FQ302,GC302,GO302,HA302,HM302,HY302,IK302)</f>
        <v>0.45723306544202069</v>
      </c>
      <c r="JY302" s="742">
        <f t="shared" ref="JY302" si="5033">SUM(I309,U309,AG309,AS309,BE309,BQ309,CC309)/SUM(G309,I309,S309,U309,AE309,AG309,AQ309,AS309,BC309,BE309,BO309,BQ309,CA309,CC309)</f>
        <v>8.2347546996790463E-2</v>
      </c>
      <c r="JZ302" s="689">
        <f t="shared" ref="JZ302" si="5034">SUM(CO309,DA309,DM309,DY309,EK309,EW309,FI309)/SUM(CM309,CO309,CY309,DA309,DK309,DM309,DW309,DY309,EI309,EK309,EU309,EW309,FG309,FI309)</f>
        <v>9.3200146627565983E-2</v>
      </c>
      <c r="KA302" s="745">
        <f t="shared" ref="KA302" si="5035">SUM(,FU309,GG309,GS309,HE309,HQ309,IC309,IO309)/SUM(FU309,FS309,GG309,GE309,GS309,GQ309,HE309,HC309,HQ309,HO309,IC309,IA309,IO309,IM309)</f>
        <v>8.9919971225609213E-2</v>
      </c>
      <c r="KB302" s="724">
        <f t="shared" ref="KB302" si="5036">KB304/KB306</f>
        <v>6.956521739130435E-3</v>
      </c>
      <c r="KC302" s="720"/>
      <c r="KD302" s="720">
        <f t="shared" ref="KD302" si="5037">KD304/KD306</f>
        <v>6.7074948964712744E-3</v>
      </c>
      <c r="KE302" s="720"/>
      <c r="KF302" s="720">
        <f t="shared" ref="KF302" si="5038">KF304/KF306</f>
        <v>8.3094555873925498E-3</v>
      </c>
      <c r="KG302" s="755"/>
      <c r="KH302" s="757" t="s">
        <v>68</v>
      </c>
      <c r="KI302" s="419">
        <f t="shared" ref="KI302:KI308" si="5039">C302+AA302+AM302+AY302+BK302+BW302</f>
        <v>3</v>
      </c>
      <c r="KJ302" s="427">
        <f t="shared" ref="KJ302" si="5040">KI302/KB306</f>
        <v>8.6956521739130438E-4</v>
      </c>
      <c r="KK302" s="419">
        <f t="shared" ref="KK302:KK308" si="5041">CI302+CU302+DG302+EE302+EQ302+FC302+DS302</f>
        <v>5</v>
      </c>
      <c r="KL302" s="424">
        <f t="shared" ref="KL302" si="5042">KK302/KD306</f>
        <v>1.4581510644502771E-3</v>
      </c>
      <c r="KM302" s="419">
        <f t="shared" ref="KM302:KM308" si="5043">FO302+GA302+GM302+GY302+HK302+HW302+II302</f>
        <v>6</v>
      </c>
      <c r="KN302" s="424">
        <f>KM302/KF306</f>
        <v>1.7191977077363897E-3</v>
      </c>
    </row>
    <row r="303" spans="1:300" ht="19.5" thickBot="1" x14ac:dyDescent="0.3">
      <c r="A303" s="734"/>
      <c r="B303" s="436">
        <f t="shared" ref="B303:B308" si="5044">+B302+1</f>
        <v>45828</v>
      </c>
      <c r="C303" s="10"/>
      <c r="D303" s="11"/>
      <c r="E303" s="61">
        <f t="shared" ref="E303:E308" si="5045">E302-C303</f>
        <v>568</v>
      </c>
      <c r="F303" s="61">
        <f t="shared" ref="F303:F308" si="5046">F302-D303</f>
        <v>39</v>
      </c>
      <c r="G303" s="11">
        <v>246</v>
      </c>
      <c r="H303" s="12">
        <f t="shared" ref="H303:H308" si="5047">((G303+I303)/E303)</f>
        <v>0.45950704225352113</v>
      </c>
      <c r="I303" s="11">
        <v>15</v>
      </c>
      <c r="J303" s="12">
        <f t="shared" si="4979"/>
        <v>5.7471264367816091E-2</v>
      </c>
      <c r="K303" s="13"/>
      <c r="L303" s="11"/>
      <c r="M303" s="11"/>
      <c r="N303" s="14"/>
      <c r="O303" s="10">
        <v>1</v>
      </c>
      <c r="P303" s="11"/>
      <c r="Q303" s="61">
        <f t="shared" ref="Q303:Q308" si="5048">Q302-O303</f>
        <v>569</v>
      </c>
      <c r="R303" s="61">
        <f t="shared" ref="R303:R308" si="5049">R302-P303</f>
        <v>39</v>
      </c>
      <c r="S303" s="11">
        <v>243</v>
      </c>
      <c r="T303" s="12">
        <f t="shared" si="4980"/>
        <v>0.47100175746924428</v>
      </c>
      <c r="U303" s="11">
        <v>25</v>
      </c>
      <c r="V303" s="12">
        <f t="shared" si="4981"/>
        <v>9.3283582089552244E-2</v>
      </c>
      <c r="W303" s="13"/>
      <c r="X303" s="11"/>
      <c r="Y303" s="11"/>
      <c r="Z303" s="14"/>
      <c r="AA303" s="10"/>
      <c r="AB303" s="11"/>
      <c r="AC303" s="61">
        <f t="shared" ref="AC303:AC308" si="5050">AC302-AA303</f>
        <v>561</v>
      </c>
      <c r="AD303" s="61">
        <f t="shared" ref="AD303:AD308" si="5051">AD302-AB303</f>
        <v>38</v>
      </c>
      <c r="AE303" s="11">
        <v>235</v>
      </c>
      <c r="AF303" s="12">
        <f t="shared" si="4982"/>
        <v>0.45454545454545453</v>
      </c>
      <c r="AG303" s="11">
        <v>20</v>
      </c>
      <c r="AH303" s="12">
        <f t="shared" si="4983"/>
        <v>7.8431372549019607E-2</v>
      </c>
      <c r="AI303" s="13"/>
      <c r="AJ303" s="11"/>
      <c r="AK303" s="11"/>
      <c r="AL303" s="14"/>
      <c r="AM303" s="10">
        <v>1</v>
      </c>
      <c r="AN303" s="11"/>
      <c r="AO303" s="61">
        <f t="shared" ref="AO303:AO308" si="5052">AO302-AM303</f>
        <v>41</v>
      </c>
      <c r="AP303" s="61">
        <f t="shared" ref="AP303:AP308" si="5053">AP302-AN303</f>
        <v>4</v>
      </c>
      <c r="AQ303" s="11">
        <v>8</v>
      </c>
      <c r="AR303" s="12">
        <f t="shared" si="4984"/>
        <v>0.21951219512195122</v>
      </c>
      <c r="AS303" s="11">
        <v>1</v>
      </c>
      <c r="AT303" s="12">
        <f t="shared" si="4985"/>
        <v>0.1111111111111111</v>
      </c>
      <c r="AU303" s="13"/>
      <c r="AV303" s="11"/>
      <c r="AW303" s="11"/>
      <c r="AX303" s="14"/>
      <c r="AY303" s="10">
        <v>1</v>
      </c>
      <c r="AZ303" s="11"/>
      <c r="BA303" s="61">
        <f t="shared" ref="BA303:BA308" si="5054">BA302-AY303</f>
        <v>566</v>
      </c>
      <c r="BB303" s="61">
        <f t="shared" ref="BB303:BB308" si="5055">BB302-AZ303</f>
        <v>39</v>
      </c>
      <c r="BC303" s="11">
        <v>233</v>
      </c>
      <c r="BD303" s="12">
        <f t="shared" si="4986"/>
        <v>0.44346289752650175</v>
      </c>
      <c r="BE303" s="11">
        <v>18</v>
      </c>
      <c r="BF303" s="12">
        <f t="shared" si="4987"/>
        <v>7.1713147410358571E-2</v>
      </c>
      <c r="BG303" s="13"/>
      <c r="BH303" s="11"/>
      <c r="BI303" s="11"/>
      <c r="BJ303" s="14"/>
      <c r="BK303" s="10"/>
      <c r="BL303" s="11"/>
      <c r="BM303" s="61">
        <f t="shared" ref="BM303:BM308" si="5056">BM302-BK303</f>
        <v>570</v>
      </c>
      <c r="BN303" s="61">
        <f t="shared" ref="BN303:BN308" si="5057">BN302-BL303</f>
        <v>39</v>
      </c>
      <c r="BO303" s="11">
        <v>236</v>
      </c>
      <c r="BP303" s="12">
        <f t="shared" si="4988"/>
        <v>0.4456140350877193</v>
      </c>
      <c r="BQ303" s="11">
        <v>18</v>
      </c>
      <c r="BR303" s="12">
        <f t="shared" si="4989"/>
        <v>7.0866141732283464E-2</v>
      </c>
      <c r="BS303" s="13"/>
      <c r="BT303" s="11"/>
      <c r="BU303" s="11"/>
      <c r="BV303" s="14"/>
      <c r="BW303" s="10"/>
      <c r="BX303" s="11"/>
      <c r="BY303" s="61">
        <f t="shared" ref="BY303:BY308" si="5058">BY302-BW303</f>
        <v>568</v>
      </c>
      <c r="BZ303" s="61">
        <f t="shared" ref="BZ303:BZ308" si="5059">BZ302-BX303</f>
        <v>39</v>
      </c>
      <c r="CA303" s="11">
        <v>217</v>
      </c>
      <c r="CB303" s="12">
        <f t="shared" si="4990"/>
        <v>0.42957746478873238</v>
      </c>
      <c r="CC303" s="11">
        <v>27</v>
      </c>
      <c r="CD303" s="12">
        <f t="shared" si="4991"/>
        <v>0.11065573770491803</v>
      </c>
      <c r="CE303" s="13"/>
      <c r="CF303" s="11"/>
      <c r="CG303" s="11"/>
      <c r="CH303" s="14"/>
      <c r="CI303" s="10"/>
      <c r="CJ303" s="11"/>
      <c r="CK303" s="61">
        <f t="shared" ref="CK303:CK308" si="5060">CK302-CI303</f>
        <v>539</v>
      </c>
      <c r="CL303" s="61">
        <f t="shared" ref="CL303:CL308" si="5061">CL302-CJ303</f>
        <v>38</v>
      </c>
      <c r="CM303" s="11">
        <v>237</v>
      </c>
      <c r="CN303" s="12">
        <f t="shared" si="4992"/>
        <v>0.48423005565862709</v>
      </c>
      <c r="CO303" s="11">
        <v>24</v>
      </c>
      <c r="CP303" s="12">
        <f t="shared" si="4993"/>
        <v>9.1954022988505746E-2</v>
      </c>
      <c r="CQ303" s="13"/>
      <c r="CR303" s="11"/>
      <c r="CS303" s="11"/>
      <c r="CT303" s="14"/>
      <c r="CU303" s="10"/>
      <c r="CV303" s="11"/>
      <c r="CW303" s="61">
        <f t="shared" ref="CW303:CW308" si="5062">CW302-CU303</f>
        <v>547</v>
      </c>
      <c r="CX303" s="61">
        <f t="shared" ref="CX303:CX308" si="5063">CX302-CV303</f>
        <v>38</v>
      </c>
      <c r="CY303" s="11">
        <v>232</v>
      </c>
      <c r="CZ303" s="12">
        <f t="shared" si="4994"/>
        <v>0.489945155393053</v>
      </c>
      <c r="DA303" s="11">
        <v>36</v>
      </c>
      <c r="DB303" s="12">
        <f t="shared" si="4995"/>
        <v>0.13432835820895522</v>
      </c>
      <c r="DC303" s="13"/>
      <c r="DD303" s="11"/>
      <c r="DE303" s="11"/>
      <c r="DF303" s="14"/>
      <c r="DG303" s="10"/>
      <c r="DH303" s="11"/>
      <c r="DI303" s="61">
        <f t="shared" ref="DI303:DI308" si="5064">DI302-DG303</f>
        <v>562</v>
      </c>
      <c r="DJ303" s="61">
        <f t="shared" ref="DJ303:DJ308" si="5065">DJ302-DH303</f>
        <v>39</v>
      </c>
      <c r="DK303" s="11">
        <v>226</v>
      </c>
      <c r="DL303" s="12">
        <f t="shared" si="4996"/>
        <v>0.46263345195729538</v>
      </c>
      <c r="DM303" s="11">
        <v>34</v>
      </c>
      <c r="DN303" s="12">
        <f t="shared" si="4997"/>
        <v>0.13076923076923078</v>
      </c>
      <c r="DO303" s="13"/>
      <c r="DP303" s="11"/>
      <c r="DQ303" s="11"/>
      <c r="DR303" s="14"/>
      <c r="DS303" s="10">
        <v>1</v>
      </c>
      <c r="DT303" s="11"/>
      <c r="DU303" s="61">
        <f t="shared" ref="DU303:DU308" si="5066">DU302-DS303</f>
        <v>101</v>
      </c>
      <c r="DV303" s="61">
        <f t="shared" ref="DV303:DV308" si="5067">DV302-DT303</f>
        <v>8</v>
      </c>
      <c r="DW303" s="11">
        <v>27</v>
      </c>
      <c r="DX303" s="12">
        <f t="shared" si="4998"/>
        <v>0.37623762376237624</v>
      </c>
      <c r="DY303" s="11">
        <v>11</v>
      </c>
      <c r="DZ303" s="12">
        <f t="shared" si="4999"/>
        <v>0.28947368421052633</v>
      </c>
      <c r="EA303" s="13"/>
      <c r="EB303" s="11"/>
      <c r="EC303" s="11"/>
      <c r="ED303" s="14"/>
      <c r="EE303" s="10">
        <v>1</v>
      </c>
      <c r="EF303" s="11"/>
      <c r="EG303" s="61">
        <f t="shared" ref="EG303:EG308" si="5068">EG302-EE303</f>
        <v>568</v>
      </c>
      <c r="EH303" s="61">
        <f t="shared" ref="EH303:EH308" si="5069">EH302-EF303</f>
        <v>40</v>
      </c>
      <c r="EI303" s="11">
        <v>222</v>
      </c>
      <c r="EJ303" s="12">
        <f t="shared" si="5000"/>
        <v>0.43485915492957744</v>
      </c>
      <c r="EK303" s="11">
        <v>25</v>
      </c>
      <c r="EL303" s="12">
        <f t="shared" si="5001"/>
        <v>0.10121457489878542</v>
      </c>
      <c r="EM303" s="13"/>
      <c r="EN303" s="11"/>
      <c r="EO303" s="11"/>
      <c r="EP303" s="14"/>
      <c r="EQ303" s="10"/>
      <c r="ER303" s="11"/>
      <c r="ES303" s="61">
        <f t="shared" ref="ES303:ES308" si="5070">ES302-EQ303</f>
        <v>557</v>
      </c>
      <c r="ET303" s="61">
        <f t="shared" ref="ET303:ET308" si="5071">ET302-ER303</f>
        <v>39</v>
      </c>
      <c r="EU303" s="11">
        <v>225</v>
      </c>
      <c r="EV303" s="12">
        <f t="shared" si="5002"/>
        <v>0.43626570915619389</v>
      </c>
      <c r="EW303" s="11">
        <v>18</v>
      </c>
      <c r="EX303" s="12">
        <f t="shared" si="5003"/>
        <v>7.407407407407407E-2</v>
      </c>
      <c r="EY303" s="13"/>
      <c r="EZ303" s="11"/>
      <c r="FA303" s="11"/>
      <c r="FB303" s="14"/>
      <c r="FC303" s="10"/>
      <c r="FD303" s="11"/>
      <c r="FE303" s="61">
        <f t="shared" ref="FE303:FE308" si="5072">FE302-FC303</f>
        <v>548</v>
      </c>
      <c r="FF303" s="61">
        <f t="shared" ref="FF303:FF308" si="5073">FF302-FD303</f>
        <v>38</v>
      </c>
      <c r="FG303" s="11">
        <v>200</v>
      </c>
      <c r="FH303" s="12">
        <f t="shared" si="5004"/>
        <v>0.39963503649635035</v>
      </c>
      <c r="FI303" s="11">
        <v>19</v>
      </c>
      <c r="FJ303" s="12">
        <f t="shared" si="5005"/>
        <v>8.6757990867579904E-2</v>
      </c>
      <c r="FK303" s="13"/>
      <c r="FL303" s="11"/>
      <c r="FM303" s="11"/>
      <c r="FN303" s="14"/>
      <c r="FO303" s="10">
        <v>2</v>
      </c>
      <c r="FP303" s="11"/>
      <c r="FQ303" s="61">
        <f t="shared" ref="FQ303:FQ308" si="5074">FQ302-FO303</f>
        <v>549</v>
      </c>
      <c r="FR303" s="61">
        <f t="shared" ref="FR303:FR308" si="5075">FR302-FP303</f>
        <v>41</v>
      </c>
      <c r="FS303" s="11">
        <v>236</v>
      </c>
      <c r="FT303" s="12">
        <f t="shared" si="5006"/>
        <v>0.48087431693989069</v>
      </c>
      <c r="FU303" s="11">
        <v>28</v>
      </c>
      <c r="FV303" s="12">
        <f t="shared" si="5007"/>
        <v>0.10606060606060606</v>
      </c>
      <c r="FW303" s="13"/>
      <c r="FX303" s="11"/>
      <c r="FY303" s="11"/>
      <c r="FZ303" s="14"/>
      <c r="GA303" s="10">
        <v>1</v>
      </c>
      <c r="GB303" s="11"/>
      <c r="GC303" s="61">
        <f t="shared" ref="GC303:GC308" si="5076">GC302-GA303</f>
        <v>559</v>
      </c>
      <c r="GD303" s="61">
        <f t="shared" ref="GD303:GD308" si="5077">GD302-GB303</f>
        <v>41</v>
      </c>
      <c r="GE303" s="11">
        <v>252</v>
      </c>
      <c r="GF303" s="12">
        <f t="shared" si="5008"/>
        <v>0.49016100178890876</v>
      </c>
      <c r="GG303" s="11">
        <v>22</v>
      </c>
      <c r="GH303" s="12">
        <f t="shared" si="5009"/>
        <v>8.0291970802919707E-2</v>
      </c>
      <c r="GI303" s="13"/>
      <c r="GJ303" s="11"/>
      <c r="GK303" s="11"/>
      <c r="GL303" s="14"/>
      <c r="GM303" s="10"/>
      <c r="GN303" s="11"/>
      <c r="GO303" s="61">
        <f t="shared" ref="GO303:GO308" si="5078">GO302-GM303</f>
        <v>577</v>
      </c>
      <c r="GP303" s="61">
        <f t="shared" ref="GP303:GP308" si="5079">GP302-GN303</f>
        <v>42</v>
      </c>
      <c r="GQ303" s="11">
        <v>239</v>
      </c>
      <c r="GR303" s="12">
        <f t="shared" si="5010"/>
        <v>0.4558058925476603</v>
      </c>
      <c r="GS303" s="11">
        <v>24</v>
      </c>
      <c r="GT303" s="12">
        <f t="shared" si="5011"/>
        <v>9.125475285171103E-2</v>
      </c>
      <c r="GU303" s="13"/>
      <c r="GV303" s="11"/>
      <c r="GW303" s="11"/>
      <c r="GX303" s="14"/>
      <c r="GY303" s="10">
        <v>1</v>
      </c>
      <c r="GZ303" s="11"/>
      <c r="HA303" s="61">
        <f t="shared" ref="HA303:HA308" si="5080">HA302-GY303</f>
        <v>67</v>
      </c>
      <c r="HB303" s="61">
        <f t="shared" ref="HB303:HB308" si="5081">HB302-GZ303</f>
        <v>5</v>
      </c>
      <c r="HC303" s="11">
        <v>15</v>
      </c>
      <c r="HD303" s="12">
        <f t="shared" si="5012"/>
        <v>0.35820895522388058</v>
      </c>
      <c r="HE303" s="11">
        <v>9</v>
      </c>
      <c r="HF303" s="12">
        <f t="shared" si="5013"/>
        <v>0.375</v>
      </c>
      <c r="HG303" s="13"/>
      <c r="HH303" s="11"/>
      <c r="HI303" s="11"/>
      <c r="HJ303" s="14"/>
      <c r="HK303" s="10"/>
      <c r="HL303" s="11"/>
      <c r="HM303" s="61">
        <f t="shared" ref="HM303:HM308" si="5082">HM302-HK303</f>
        <v>581</v>
      </c>
      <c r="HN303" s="61">
        <f t="shared" ref="HN303:HN308" si="5083">HN302-HL303</f>
        <v>42</v>
      </c>
      <c r="HO303" s="11">
        <v>239</v>
      </c>
      <c r="HP303" s="12">
        <f t="shared" si="5014"/>
        <v>0.45266781411359724</v>
      </c>
      <c r="HQ303" s="11">
        <v>24</v>
      </c>
      <c r="HR303" s="12">
        <f t="shared" si="5015"/>
        <v>9.125475285171103E-2</v>
      </c>
      <c r="HS303" s="13"/>
      <c r="HT303" s="11"/>
      <c r="HU303" s="11"/>
      <c r="HV303" s="14"/>
      <c r="HW303" s="10"/>
      <c r="HX303" s="11"/>
      <c r="HY303" s="61">
        <f t="shared" ref="HY303:HY308" si="5084">HY302-HW303</f>
        <v>573</v>
      </c>
      <c r="HZ303" s="61">
        <f t="shared" ref="HZ303:HZ308" si="5085">HZ302-HX303</f>
        <v>42</v>
      </c>
      <c r="IA303" s="11">
        <v>226</v>
      </c>
      <c r="IB303" s="12">
        <f t="shared" si="5016"/>
        <v>0.45026178010471202</v>
      </c>
      <c r="IC303" s="11">
        <v>32</v>
      </c>
      <c r="ID303" s="12">
        <f t="shared" si="5017"/>
        <v>0.12403100775193798</v>
      </c>
      <c r="IE303" s="13"/>
      <c r="IF303" s="11"/>
      <c r="IG303" s="11"/>
      <c r="IH303" s="14"/>
      <c r="II303" s="10"/>
      <c r="IJ303" s="11">
        <v>1</v>
      </c>
      <c r="IK303" s="61">
        <f t="shared" ref="IK303:IK308" si="5086">IK302-II303</f>
        <v>574</v>
      </c>
      <c r="IL303" s="61">
        <f t="shared" ref="IL303:IL308" si="5087">IL302-IJ303</f>
        <v>41</v>
      </c>
      <c r="IM303" s="11">
        <v>235</v>
      </c>
      <c r="IN303" s="12">
        <f t="shared" si="5018"/>
        <v>0.43728222996515681</v>
      </c>
      <c r="IO303" s="11">
        <v>16</v>
      </c>
      <c r="IP303" s="12">
        <f t="shared" si="5019"/>
        <v>6.3745019920318724E-2</v>
      </c>
      <c r="IQ303" s="13"/>
      <c r="IR303" s="11"/>
      <c r="IS303" s="11"/>
      <c r="IT303" s="14"/>
      <c r="IU303" s="10"/>
      <c r="IV303" s="11"/>
      <c r="IW303" s="61">
        <f t="shared" ref="IW303:IW308" si="5088">IW302-IU303</f>
        <v>0</v>
      </c>
      <c r="IX303" s="61">
        <f t="shared" ref="IX303:IX308" si="5089">IX302-IV303</f>
        <v>0</v>
      </c>
      <c r="IY303" s="11"/>
      <c r="IZ303" s="12" t="e">
        <f t="shared" si="5020"/>
        <v>#DIV/0!</v>
      </c>
      <c r="JA303" s="11"/>
      <c r="JB303" s="12" t="e">
        <f t="shared" si="5021"/>
        <v>#DIV/0!</v>
      </c>
      <c r="JC303" s="13"/>
      <c r="JD303" s="11"/>
      <c r="JE303" s="11"/>
      <c r="JF303" s="14"/>
      <c r="JG303" s="10">
        <f t="shared" si="5022"/>
        <v>9</v>
      </c>
      <c r="JH303" s="14">
        <f t="shared" si="5023"/>
        <v>1</v>
      </c>
      <c r="JI303" s="373">
        <f t="shared" si="5024"/>
        <v>10345</v>
      </c>
      <c r="JJ303" s="11">
        <f t="shared" si="3981"/>
        <v>731</v>
      </c>
      <c r="JK303" s="11">
        <f t="shared" si="5025"/>
        <v>4675</v>
      </c>
      <c r="JL303" s="79">
        <f t="shared" si="5026"/>
        <v>0.45190913484775252</v>
      </c>
      <c r="JM303" s="15">
        <f t="shared" si="5027"/>
        <v>446</v>
      </c>
      <c r="JN303" s="12">
        <f t="shared" si="5028"/>
        <v>9.5401069518716575E-2</v>
      </c>
      <c r="JO303" s="16">
        <v>68.099999999999994</v>
      </c>
      <c r="JP303" s="17">
        <v>4427</v>
      </c>
      <c r="JQ303" s="16">
        <f t="shared" si="4416"/>
        <v>94.695187165775394</v>
      </c>
      <c r="JR303" s="16">
        <v>269</v>
      </c>
      <c r="JS303" s="369">
        <f t="shared" si="4289"/>
        <v>0.60313901345291476</v>
      </c>
      <c r="JT303" s="15"/>
      <c r="JU303" s="285"/>
      <c r="JV303" s="404">
        <f t="shared" si="5030"/>
        <v>0.4478652338077258</v>
      </c>
      <c r="JW303" s="401">
        <f t="shared" si="5031"/>
        <v>0.44886031560490941</v>
      </c>
      <c r="JX303" s="406">
        <f t="shared" si="5032"/>
        <v>0.45890804597701151</v>
      </c>
      <c r="JY303" s="743"/>
      <c r="JZ303" s="690"/>
      <c r="KA303" s="746"/>
      <c r="KB303" s="725"/>
      <c r="KC303" s="722"/>
      <c r="KD303" s="722"/>
      <c r="KE303" s="722"/>
      <c r="KF303" s="722"/>
      <c r="KG303" s="756"/>
      <c r="KH303" s="758"/>
      <c r="KI303" s="67">
        <f t="shared" si="5039"/>
        <v>2</v>
      </c>
      <c r="KJ303" s="430">
        <f t="shared" ref="KJ303" si="5090">KI303/KB306</f>
        <v>5.7971014492753622E-4</v>
      </c>
      <c r="KK303" s="67">
        <f t="shared" si="5041"/>
        <v>2</v>
      </c>
      <c r="KL303" s="425">
        <f t="shared" ref="KL303" si="5091">KK303/KD306</f>
        <v>5.8326042578011087E-4</v>
      </c>
      <c r="KM303" s="67">
        <f t="shared" si="5043"/>
        <v>4</v>
      </c>
      <c r="KN303" s="425">
        <f>KM303/KF306</f>
        <v>1.146131805157593E-3</v>
      </c>
    </row>
    <row r="304" spans="1:300" ht="19.5" thickTop="1" x14ac:dyDescent="0.25">
      <c r="A304" s="734"/>
      <c r="B304" s="436">
        <f t="shared" si="5044"/>
        <v>45829</v>
      </c>
      <c r="C304" s="10"/>
      <c r="D304" s="11"/>
      <c r="E304" s="61">
        <v>557</v>
      </c>
      <c r="F304" s="61">
        <f t="shared" si="5046"/>
        <v>39</v>
      </c>
      <c r="G304" s="11">
        <v>245</v>
      </c>
      <c r="H304" s="12">
        <f t="shared" si="5047"/>
        <v>0.48473967684021546</v>
      </c>
      <c r="I304" s="11">
        <v>25</v>
      </c>
      <c r="J304" s="12">
        <f t="shared" si="4979"/>
        <v>9.2592592592592587E-2</v>
      </c>
      <c r="K304" s="13"/>
      <c r="L304" s="11"/>
      <c r="M304" s="11"/>
      <c r="N304" s="14"/>
      <c r="O304" s="10"/>
      <c r="P304" s="11"/>
      <c r="Q304" s="61">
        <v>562</v>
      </c>
      <c r="R304" s="61">
        <v>38</v>
      </c>
      <c r="S304" s="11">
        <v>230</v>
      </c>
      <c r="T304" s="12">
        <f t="shared" si="4980"/>
        <v>0.45195729537366547</v>
      </c>
      <c r="U304" s="11">
        <v>24</v>
      </c>
      <c r="V304" s="12">
        <f t="shared" si="4981"/>
        <v>9.4488188976377951E-2</v>
      </c>
      <c r="W304" s="13"/>
      <c r="X304" s="11"/>
      <c r="Y304" s="11"/>
      <c r="Z304" s="14"/>
      <c r="AA304" s="10"/>
      <c r="AB304" s="11"/>
      <c r="AC304" s="61">
        <v>545</v>
      </c>
      <c r="AD304" s="61">
        <f t="shared" si="5051"/>
        <v>38</v>
      </c>
      <c r="AE304" s="11">
        <v>244</v>
      </c>
      <c r="AF304" s="12">
        <f t="shared" si="4982"/>
        <v>0.49174311926605507</v>
      </c>
      <c r="AG304" s="11">
        <v>24</v>
      </c>
      <c r="AH304" s="12">
        <f t="shared" si="4983"/>
        <v>8.9552238805970144E-2</v>
      </c>
      <c r="AI304" s="13"/>
      <c r="AJ304" s="11"/>
      <c r="AK304" s="11"/>
      <c r="AL304" s="14"/>
      <c r="AM304" s="10">
        <v>6</v>
      </c>
      <c r="AN304" s="11"/>
      <c r="AO304" s="61">
        <f>124-AM304</f>
        <v>118</v>
      </c>
      <c r="AP304" s="61">
        <v>8</v>
      </c>
      <c r="AQ304" s="11">
        <v>11</v>
      </c>
      <c r="AR304" s="12">
        <f t="shared" si="4984"/>
        <v>0.1271186440677966</v>
      </c>
      <c r="AS304" s="11">
        <v>4</v>
      </c>
      <c r="AT304" s="12">
        <f t="shared" si="4985"/>
        <v>0.26666666666666666</v>
      </c>
      <c r="AU304" s="13"/>
      <c r="AV304" s="11"/>
      <c r="AW304" s="11"/>
      <c r="AX304" s="14"/>
      <c r="AY304" s="10"/>
      <c r="AZ304" s="11"/>
      <c r="BA304" s="61">
        <v>547</v>
      </c>
      <c r="BB304" s="61">
        <v>38</v>
      </c>
      <c r="BC304" s="11">
        <v>246</v>
      </c>
      <c r="BD304" s="12">
        <f t="shared" si="4986"/>
        <v>0.48263254113345522</v>
      </c>
      <c r="BE304" s="11">
        <v>18</v>
      </c>
      <c r="BF304" s="12">
        <f t="shared" si="4987"/>
        <v>6.8181818181818177E-2</v>
      </c>
      <c r="BG304" s="13"/>
      <c r="BH304" s="11"/>
      <c r="BI304" s="11"/>
      <c r="BJ304" s="14"/>
      <c r="BK304" s="10"/>
      <c r="BL304" s="11"/>
      <c r="BM304" s="61">
        <v>551</v>
      </c>
      <c r="BN304" s="61">
        <v>38</v>
      </c>
      <c r="BO304" s="11">
        <v>233</v>
      </c>
      <c r="BP304" s="12">
        <f t="shared" si="4988"/>
        <v>0.43375680580762249</v>
      </c>
      <c r="BQ304" s="11">
        <v>6</v>
      </c>
      <c r="BR304" s="12">
        <f t="shared" si="4989"/>
        <v>2.5104602510460251E-2</v>
      </c>
      <c r="BS304" s="13"/>
      <c r="BT304" s="11"/>
      <c r="BU304" s="11"/>
      <c r="BV304" s="14"/>
      <c r="BW304" s="10"/>
      <c r="BX304" s="11"/>
      <c r="BY304" s="61">
        <v>557</v>
      </c>
      <c r="BZ304" s="61">
        <v>38</v>
      </c>
      <c r="CA304" s="11">
        <v>215</v>
      </c>
      <c r="CB304" s="12">
        <f t="shared" si="4990"/>
        <v>0.44165170556552963</v>
      </c>
      <c r="CC304" s="11">
        <v>31</v>
      </c>
      <c r="CD304" s="12">
        <f t="shared" si="4991"/>
        <v>0.12601626016260162</v>
      </c>
      <c r="CE304" s="13"/>
      <c r="CF304" s="11"/>
      <c r="CG304" s="11"/>
      <c r="CH304" s="14"/>
      <c r="CI304" s="10">
        <v>1</v>
      </c>
      <c r="CJ304" s="11"/>
      <c r="CK304" s="61">
        <f t="shared" si="5060"/>
        <v>538</v>
      </c>
      <c r="CL304" s="61">
        <f t="shared" si="5061"/>
        <v>38</v>
      </c>
      <c r="CM304" s="11">
        <v>238</v>
      </c>
      <c r="CN304" s="12">
        <f t="shared" si="4992"/>
        <v>0.47769516728624534</v>
      </c>
      <c r="CO304" s="11">
        <v>19</v>
      </c>
      <c r="CP304" s="12">
        <f t="shared" si="4993"/>
        <v>7.3929961089494164E-2</v>
      </c>
      <c r="CQ304" s="13"/>
      <c r="CR304" s="11"/>
      <c r="CS304" s="11"/>
      <c r="CT304" s="14"/>
      <c r="CU304" s="10"/>
      <c r="CV304" s="11"/>
      <c r="CW304" s="61">
        <f t="shared" si="5062"/>
        <v>547</v>
      </c>
      <c r="CX304" s="61">
        <f t="shared" si="5063"/>
        <v>38</v>
      </c>
      <c r="CY304" s="11">
        <v>230</v>
      </c>
      <c r="CZ304" s="12">
        <f t="shared" si="4994"/>
        <v>0.45703839122486289</v>
      </c>
      <c r="DA304" s="11">
        <v>20</v>
      </c>
      <c r="DB304" s="12">
        <f t="shared" si="4995"/>
        <v>0.08</v>
      </c>
      <c r="DC304" s="13"/>
      <c r="DD304" s="11"/>
      <c r="DE304" s="11"/>
      <c r="DF304" s="14"/>
      <c r="DG304" s="10">
        <v>1</v>
      </c>
      <c r="DH304" s="11"/>
      <c r="DI304" s="61">
        <f t="shared" si="5064"/>
        <v>561</v>
      </c>
      <c r="DJ304" s="61">
        <f t="shared" si="5065"/>
        <v>39</v>
      </c>
      <c r="DK304" s="11">
        <v>228</v>
      </c>
      <c r="DL304" s="12">
        <f t="shared" si="4996"/>
        <v>0.44741532976827092</v>
      </c>
      <c r="DM304" s="11">
        <v>23</v>
      </c>
      <c r="DN304" s="12">
        <f t="shared" si="4997"/>
        <v>9.1633466135458169E-2</v>
      </c>
      <c r="DO304" s="13"/>
      <c r="DP304" s="11"/>
      <c r="DQ304" s="11"/>
      <c r="DR304" s="14"/>
      <c r="DS304" s="10">
        <v>4</v>
      </c>
      <c r="DT304" s="11"/>
      <c r="DU304" s="61">
        <f t="shared" si="5066"/>
        <v>97</v>
      </c>
      <c r="DV304" s="61">
        <f t="shared" si="5067"/>
        <v>8</v>
      </c>
      <c r="DW304" s="11">
        <v>34</v>
      </c>
      <c r="DX304" s="12">
        <f t="shared" si="4998"/>
        <v>0.38144329896907214</v>
      </c>
      <c r="DY304" s="11">
        <v>3</v>
      </c>
      <c r="DZ304" s="12">
        <f t="shared" si="4999"/>
        <v>8.1081081081081086E-2</v>
      </c>
      <c r="EA304" s="13"/>
      <c r="EB304" s="11"/>
      <c r="EC304" s="11"/>
      <c r="ED304" s="14"/>
      <c r="EE304" s="10"/>
      <c r="EF304" s="11"/>
      <c r="EG304" s="61">
        <f t="shared" si="5068"/>
        <v>568</v>
      </c>
      <c r="EH304" s="61">
        <f t="shared" si="5069"/>
        <v>40</v>
      </c>
      <c r="EI304" s="11">
        <v>239</v>
      </c>
      <c r="EJ304" s="12">
        <f t="shared" si="5000"/>
        <v>0.45598591549295775</v>
      </c>
      <c r="EK304" s="11">
        <v>20</v>
      </c>
      <c r="EL304" s="12">
        <f t="shared" si="5001"/>
        <v>7.7220077220077218E-2</v>
      </c>
      <c r="EM304" s="13"/>
      <c r="EN304" s="11"/>
      <c r="EO304" s="11"/>
      <c r="EP304" s="14"/>
      <c r="EQ304" s="10"/>
      <c r="ER304" s="11"/>
      <c r="ES304" s="61">
        <f t="shared" si="5070"/>
        <v>557</v>
      </c>
      <c r="ET304" s="61">
        <f t="shared" si="5071"/>
        <v>39</v>
      </c>
      <c r="EU304" s="11">
        <v>234</v>
      </c>
      <c r="EV304" s="12">
        <f t="shared" si="5002"/>
        <v>0.43806104129263912</v>
      </c>
      <c r="EW304" s="11">
        <v>10</v>
      </c>
      <c r="EX304" s="12">
        <f t="shared" si="5003"/>
        <v>4.0983606557377046E-2</v>
      </c>
      <c r="EY304" s="13"/>
      <c r="EZ304" s="11"/>
      <c r="FA304" s="11"/>
      <c r="FB304" s="14"/>
      <c r="FC304" s="10"/>
      <c r="FD304" s="11"/>
      <c r="FE304" s="61">
        <f t="shared" si="5072"/>
        <v>548</v>
      </c>
      <c r="FF304" s="61">
        <f t="shared" si="5073"/>
        <v>38</v>
      </c>
      <c r="FG304" s="11">
        <v>230</v>
      </c>
      <c r="FH304" s="12">
        <f t="shared" si="5004"/>
        <v>0.43978102189781021</v>
      </c>
      <c r="FI304" s="11">
        <v>11</v>
      </c>
      <c r="FJ304" s="12">
        <f t="shared" si="5005"/>
        <v>4.5643153526970952E-2</v>
      </c>
      <c r="FK304" s="13"/>
      <c r="FL304" s="11"/>
      <c r="FM304" s="11"/>
      <c r="FN304" s="14"/>
      <c r="FO304" s="10"/>
      <c r="FP304" s="11"/>
      <c r="FQ304" s="61">
        <v>541</v>
      </c>
      <c r="FR304" s="61">
        <v>40</v>
      </c>
      <c r="FS304" s="11">
        <v>225</v>
      </c>
      <c r="FT304" s="12">
        <f t="shared" si="5006"/>
        <v>0.45656192236598891</v>
      </c>
      <c r="FU304" s="11">
        <v>22</v>
      </c>
      <c r="FV304" s="12">
        <f t="shared" si="5007"/>
        <v>8.9068825910931168E-2</v>
      </c>
      <c r="FW304" s="13"/>
      <c r="FX304" s="11"/>
      <c r="FY304" s="11"/>
      <c r="FZ304" s="14"/>
      <c r="GA304" s="10">
        <v>2</v>
      </c>
      <c r="GB304" s="11"/>
      <c r="GC304" s="61">
        <f>552-GA304</f>
        <v>550</v>
      </c>
      <c r="GD304" s="61">
        <f t="shared" si="5077"/>
        <v>41</v>
      </c>
      <c r="GE304" s="11">
        <v>247</v>
      </c>
      <c r="GF304" s="12">
        <f t="shared" si="5008"/>
        <v>0.49454545454545457</v>
      </c>
      <c r="GG304" s="11">
        <v>25</v>
      </c>
      <c r="GH304" s="12">
        <f t="shared" si="5009"/>
        <v>9.1911764705882359E-2</v>
      </c>
      <c r="GI304" s="13"/>
      <c r="GJ304" s="11"/>
      <c r="GK304" s="11"/>
      <c r="GL304" s="14"/>
      <c r="GM304" s="10"/>
      <c r="GN304" s="11"/>
      <c r="GO304" s="61">
        <v>571</v>
      </c>
      <c r="GP304" s="61">
        <f t="shared" si="5079"/>
        <v>42</v>
      </c>
      <c r="GQ304" s="11">
        <v>244</v>
      </c>
      <c r="GR304" s="12">
        <f t="shared" si="5010"/>
        <v>0.46234676007005254</v>
      </c>
      <c r="GS304" s="11">
        <v>20</v>
      </c>
      <c r="GT304" s="12">
        <f t="shared" si="5011"/>
        <v>7.575757575757576E-2</v>
      </c>
      <c r="GU304" s="13"/>
      <c r="GV304" s="11"/>
      <c r="GW304" s="11"/>
      <c r="GX304" s="14"/>
      <c r="GY304" s="10">
        <v>2</v>
      </c>
      <c r="GZ304" s="11"/>
      <c r="HA304" s="61">
        <f>107-GY304</f>
        <v>105</v>
      </c>
      <c r="HB304" s="61">
        <v>7</v>
      </c>
      <c r="HC304" s="11">
        <v>22</v>
      </c>
      <c r="HD304" s="12">
        <f t="shared" si="5012"/>
        <v>0.24761904761904763</v>
      </c>
      <c r="HE304" s="11">
        <v>4</v>
      </c>
      <c r="HF304" s="12">
        <f t="shared" si="5013"/>
        <v>0.15384615384615385</v>
      </c>
      <c r="HG304" s="13"/>
      <c r="HH304" s="11"/>
      <c r="HI304" s="11"/>
      <c r="HJ304" s="14"/>
      <c r="HK304" s="10"/>
      <c r="HL304" s="11"/>
      <c r="HM304" s="61">
        <v>574</v>
      </c>
      <c r="HN304" s="61">
        <f t="shared" si="5083"/>
        <v>42</v>
      </c>
      <c r="HO304" s="11">
        <v>235</v>
      </c>
      <c r="HP304" s="12">
        <f t="shared" si="5014"/>
        <v>0.44599303135888502</v>
      </c>
      <c r="HQ304" s="11">
        <v>21</v>
      </c>
      <c r="HR304" s="12">
        <f t="shared" si="5015"/>
        <v>8.203125E-2</v>
      </c>
      <c r="HS304" s="13"/>
      <c r="HT304" s="11"/>
      <c r="HU304" s="11"/>
      <c r="HV304" s="14"/>
      <c r="HW304" s="10">
        <v>1</v>
      </c>
      <c r="HX304" s="11"/>
      <c r="HY304" s="61">
        <f>561-HW304</f>
        <v>560</v>
      </c>
      <c r="HZ304" s="61">
        <v>41</v>
      </c>
      <c r="IA304" s="11">
        <v>249</v>
      </c>
      <c r="IB304" s="12">
        <f t="shared" si="5016"/>
        <v>0.48571428571428571</v>
      </c>
      <c r="IC304" s="11">
        <v>23</v>
      </c>
      <c r="ID304" s="12">
        <f t="shared" si="5017"/>
        <v>8.455882352941177E-2</v>
      </c>
      <c r="IE304" s="13"/>
      <c r="IF304" s="11"/>
      <c r="IG304" s="11"/>
      <c r="IH304" s="14"/>
      <c r="II304" s="10"/>
      <c r="IJ304" s="11"/>
      <c r="IK304" s="61">
        <f t="shared" si="5086"/>
        <v>574</v>
      </c>
      <c r="IL304" s="61">
        <f t="shared" si="5087"/>
        <v>41</v>
      </c>
      <c r="IM304" s="11">
        <v>230</v>
      </c>
      <c r="IN304" s="12">
        <f t="shared" si="5018"/>
        <v>0.42160278745644597</v>
      </c>
      <c r="IO304" s="11">
        <v>12</v>
      </c>
      <c r="IP304" s="12">
        <f t="shared" si="5019"/>
        <v>4.9586776859504134E-2</v>
      </c>
      <c r="IQ304" s="13"/>
      <c r="IR304" s="11"/>
      <c r="IS304" s="11"/>
      <c r="IT304" s="14"/>
      <c r="IU304" s="10"/>
      <c r="IV304" s="11"/>
      <c r="IW304" s="61">
        <f t="shared" si="5088"/>
        <v>0</v>
      </c>
      <c r="IX304" s="61">
        <f t="shared" si="5089"/>
        <v>0</v>
      </c>
      <c r="IY304" s="11"/>
      <c r="IZ304" s="12" t="e">
        <f t="shared" si="5020"/>
        <v>#DIV/0!</v>
      </c>
      <c r="JA304" s="11"/>
      <c r="JB304" s="12" t="e">
        <f t="shared" si="5021"/>
        <v>#DIV/0!</v>
      </c>
      <c r="JC304" s="13"/>
      <c r="JD304" s="11"/>
      <c r="JE304" s="11"/>
      <c r="JF304" s="14"/>
      <c r="JG304" s="10">
        <f t="shared" si="5022"/>
        <v>17</v>
      </c>
      <c r="JH304" s="14">
        <f t="shared" si="5023"/>
        <v>0</v>
      </c>
      <c r="JI304" s="373">
        <f t="shared" si="5024"/>
        <v>10328</v>
      </c>
      <c r="JJ304" s="11">
        <f t="shared" si="3981"/>
        <v>731</v>
      </c>
      <c r="JK304" s="11">
        <f t="shared" si="5025"/>
        <v>4674</v>
      </c>
      <c r="JL304" s="79">
        <f t="shared" si="5026"/>
        <v>0.45255615801704108</v>
      </c>
      <c r="JM304" s="15">
        <f t="shared" si="5027"/>
        <v>365</v>
      </c>
      <c r="JN304" s="12">
        <f t="shared" si="5028"/>
        <v>7.8091570389388104E-2</v>
      </c>
      <c r="JO304" s="16">
        <v>68</v>
      </c>
      <c r="JP304" s="17">
        <v>4431</v>
      </c>
      <c r="JQ304" s="16">
        <f t="shared" si="4416"/>
        <v>94.801026957638001</v>
      </c>
      <c r="JR304" s="16">
        <v>201</v>
      </c>
      <c r="JS304" s="369">
        <f t="shared" si="4289"/>
        <v>0.55068493150684927</v>
      </c>
      <c r="JT304" s="15"/>
      <c r="JU304" s="285"/>
      <c r="JV304" s="404">
        <f t="shared" si="5030"/>
        <v>0.45272039569391914</v>
      </c>
      <c r="JW304" s="401">
        <f t="shared" si="5031"/>
        <v>0.45052693208430911</v>
      </c>
      <c r="JX304" s="406">
        <f t="shared" si="5032"/>
        <v>0.45438848920863312</v>
      </c>
      <c r="JY304" s="743"/>
      <c r="JZ304" s="690"/>
      <c r="KA304" s="746"/>
      <c r="KB304" s="718">
        <f t="shared" ref="KB304" si="5092">SUM(C309,O309,AA309,AM309,AY309,BK309,BW309)</f>
        <v>24</v>
      </c>
      <c r="KC304" s="714"/>
      <c r="KD304" s="714">
        <f t="shared" ref="KD304" si="5093">SUM(CI309,CU309,DG309,DS309,EE309,EQ309,FC309)</f>
        <v>23</v>
      </c>
      <c r="KE304" s="714"/>
      <c r="KF304" s="714">
        <f t="shared" ref="KF304" si="5094">SUM(FO309,GA309,GM309,GY309,HK309,HW309,II309)</f>
        <v>29</v>
      </c>
      <c r="KG304" s="759"/>
      <c r="KH304" s="761" t="s">
        <v>67</v>
      </c>
      <c r="KI304" s="67">
        <f t="shared" si="5039"/>
        <v>6</v>
      </c>
      <c r="KJ304" s="430">
        <f t="shared" ref="KJ304" si="5095">KI304/KB306</f>
        <v>1.7391304347826088E-3</v>
      </c>
      <c r="KK304" s="67">
        <f t="shared" si="5041"/>
        <v>6</v>
      </c>
      <c r="KL304" s="425">
        <f t="shared" ref="KL304" si="5096">KK304/KD306</f>
        <v>1.7497812773403325E-3</v>
      </c>
      <c r="KM304" s="67">
        <f t="shared" si="5043"/>
        <v>5</v>
      </c>
      <c r="KN304" s="425">
        <f>KM304/KF306</f>
        <v>1.4326647564469914E-3</v>
      </c>
    </row>
    <row r="305" spans="1:300" ht="19.5" thickBot="1" x14ac:dyDescent="0.3">
      <c r="A305" s="734"/>
      <c r="B305" s="436">
        <f t="shared" si="5044"/>
        <v>45830</v>
      </c>
      <c r="C305" s="10">
        <v>1</v>
      </c>
      <c r="D305" s="11"/>
      <c r="E305" s="61">
        <f t="shared" si="5045"/>
        <v>556</v>
      </c>
      <c r="F305" s="61">
        <f t="shared" si="5046"/>
        <v>39</v>
      </c>
      <c r="G305" s="11">
        <v>260</v>
      </c>
      <c r="H305" s="12">
        <f t="shared" si="5047"/>
        <v>0.48741007194244607</v>
      </c>
      <c r="I305" s="11">
        <v>11</v>
      </c>
      <c r="J305" s="12">
        <f t="shared" si="4979"/>
        <v>4.0590405904059039E-2</v>
      </c>
      <c r="K305" s="11"/>
      <c r="L305" s="11"/>
      <c r="M305" s="18"/>
      <c r="N305" s="20"/>
      <c r="O305" s="10"/>
      <c r="P305" s="11"/>
      <c r="Q305" s="61">
        <f t="shared" si="5048"/>
        <v>562</v>
      </c>
      <c r="R305" s="61">
        <f t="shared" si="5049"/>
        <v>38</v>
      </c>
      <c r="S305" s="11">
        <v>244</v>
      </c>
      <c r="T305" s="12">
        <f t="shared" si="4980"/>
        <v>0.47153024911032027</v>
      </c>
      <c r="U305" s="11">
        <v>21</v>
      </c>
      <c r="V305" s="12">
        <f t="shared" si="4981"/>
        <v>7.9245283018867921E-2</v>
      </c>
      <c r="W305" s="11"/>
      <c r="X305" s="11"/>
      <c r="Y305" s="18"/>
      <c r="Z305" s="20"/>
      <c r="AA305" s="10"/>
      <c r="AB305" s="11"/>
      <c r="AC305" s="61">
        <f t="shared" si="5050"/>
        <v>545</v>
      </c>
      <c r="AD305" s="61">
        <f t="shared" si="5051"/>
        <v>38</v>
      </c>
      <c r="AE305" s="11">
        <v>247</v>
      </c>
      <c r="AF305" s="12">
        <f t="shared" si="4982"/>
        <v>0.48807339449541287</v>
      </c>
      <c r="AG305" s="11">
        <v>19</v>
      </c>
      <c r="AH305" s="12">
        <f t="shared" si="4983"/>
        <v>7.1428571428571425E-2</v>
      </c>
      <c r="AI305" s="11"/>
      <c r="AJ305" s="11"/>
      <c r="AK305" s="18"/>
      <c r="AL305" s="20"/>
      <c r="AM305" s="10"/>
      <c r="AN305" s="11"/>
      <c r="AO305" s="61">
        <f t="shared" si="5052"/>
        <v>118</v>
      </c>
      <c r="AP305" s="61">
        <f t="shared" si="5053"/>
        <v>8</v>
      </c>
      <c r="AQ305" s="11">
        <v>11</v>
      </c>
      <c r="AR305" s="12">
        <f t="shared" si="4984"/>
        <v>0.11864406779661017</v>
      </c>
      <c r="AS305" s="11">
        <v>3</v>
      </c>
      <c r="AT305" s="12">
        <f t="shared" si="4985"/>
        <v>0.21428571428571427</v>
      </c>
      <c r="AU305" s="11"/>
      <c r="AV305" s="11"/>
      <c r="AW305" s="18"/>
      <c r="AX305" s="20"/>
      <c r="AY305" s="10"/>
      <c r="AZ305" s="11"/>
      <c r="BA305" s="61">
        <f t="shared" si="5054"/>
        <v>547</v>
      </c>
      <c r="BB305" s="61">
        <f t="shared" si="5055"/>
        <v>38</v>
      </c>
      <c r="BC305" s="11">
        <v>238</v>
      </c>
      <c r="BD305" s="12">
        <f t="shared" si="4986"/>
        <v>0.45521023765996343</v>
      </c>
      <c r="BE305" s="11">
        <v>11</v>
      </c>
      <c r="BF305" s="12">
        <f t="shared" si="4987"/>
        <v>4.4176706827309238E-2</v>
      </c>
      <c r="BG305" s="11"/>
      <c r="BH305" s="11"/>
      <c r="BI305" s="18"/>
      <c r="BJ305" s="20"/>
      <c r="BK305" s="10"/>
      <c r="BL305" s="11"/>
      <c r="BM305" s="61">
        <f t="shared" si="5056"/>
        <v>551</v>
      </c>
      <c r="BN305" s="61">
        <f t="shared" si="5057"/>
        <v>38</v>
      </c>
      <c r="BO305" s="11">
        <v>230</v>
      </c>
      <c r="BP305" s="12">
        <f t="shared" si="4988"/>
        <v>0.44101633393829404</v>
      </c>
      <c r="BQ305" s="11">
        <v>13</v>
      </c>
      <c r="BR305" s="12">
        <f t="shared" si="4989"/>
        <v>5.3497942386831275E-2</v>
      </c>
      <c r="BS305" s="11"/>
      <c r="BT305" s="11"/>
      <c r="BU305" s="18"/>
      <c r="BV305" s="20"/>
      <c r="BW305" s="10"/>
      <c r="BX305" s="11"/>
      <c r="BY305" s="61">
        <f t="shared" si="5058"/>
        <v>557</v>
      </c>
      <c r="BZ305" s="61">
        <f t="shared" si="5059"/>
        <v>38</v>
      </c>
      <c r="CA305" s="11">
        <v>230</v>
      </c>
      <c r="CB305" s="12">
        <f t="shared" si="4990"/>
        <v>0.46858168761220825</v>
      </c>
      <c r="CC305" s="11">
        <v>31</v>
      </c>
      <c r="CD305" s="12">
        <f t="shared" si="4991"/>
        <v>0.11877394636015326</v>
      </c>
      <c r="CE305" s="11"/>
      <c r="CF305" s="11"/>
      <c r="CG305" s="18"/>
      <c r="CH305" s="20"/>
      <c r="CI305" s="10"/>
      <c r="CJ305" s="11"/>
      <c r="CK305" s="61">
        <f t="shared" si="5060"/>
        <v>538</v>
      </c>
      <c r="CL305" s="61">
        <f t="shared" si="5061"/>
        <v>38</v>
      </c>
      <c r="CM305" s="11">
        <v>243</v>
      </c>
      <c r="CN305" s="12">
        <f t="shared" si="4992"/>
        <v>0.49628252788104088</v>
      </c>
      <c r="CO305" s="11">
        <v>24</v>
      </c>
      <c r="CP305" s="12">
        <f t="shared" si="4993"/>
        <v>8.98876404494382E-2</v>
      </c>
      <c r="CQ305" s="11"/>
      <c r="CR305" s="11"/>
      <c r="CS305" s="18"/>
      <c r="CT305" s="20"/>
      <c r="CU305" s="10"/>
      <c r="CV305" s="11"/>
      <c r="CW305" s="61">
        <f t="shared" si="5062"/>
        <v>547</v>
      </c>
      <c r="CX305" s="61">
        <f t="shared" si="5063"/>
        <v>38</v>
      </c>
      <c r="CY305" s="11">
        <v>227</v>
      </c>
      <c r="CZ305" s="12">
        <f t="shared" si="4994"/>
        <v>0.46435100548446068</v>
      </c>
      <c r="DA305" s="11">
        <v>27</v>
      </c>
      <c r="DB305" s="12">
        <f t="shared" si="4995"/>
        <v>0.1062992125984252</v>
      </c>
      <c r="DC305" s="11"/>
      <c r="DD305" s="11"/>
      <c r="DE305" s="18"/>
      <c r="DF305" s="20"/>
      <c r="DG305" s="10"/>
      <c r="DH305" s="11"/>
      <c r="DI305" s="61">
        <f t="shared" si="5064"/>
        <v>561</v>
      </c>
      <c r="DJ305" s="61">
        <f t="shared" si="5065"/>
        <v>39</v>
      </c>
      <c r="DK305" s="11">
        <v>235</v>
      </c>
      <c r="DL305" s="12">
        <f t="shared" si="4996"/>
        <v>0.50089126559714792</v>
      </c>
      <c r="DM305" s="11">
        <v>46</v>
      </c>
      <c r="DN305" s="12">
        <f t="shared" si="4997"/>
        <v>0.16370106761565836</v>
      </c>
      <c r="DO305" s="11"/>
      <c r="DP305" s="11"/>
      <c r="DQ305" s="18"/>
      <c r="DR305" s="20"/>
      <c r="DS305" s="10"/>
      <c r="DT305" s="11"/>
      <c r="DU305" s="61">
        <f t="shared" si="5066"/>
        <v>97</v>
      </c>
      <c r="DV305" s="61">
        <f t="shared" si="5067"/>
        <v>8</v>
      </c>
      <c r="DW305" s="11">
        <v>27</v>
      </c>
      <c r="DX305" s="12">
        <f t="shared" si="4998"/>
        <v>0.34020618556701032</v>
      </c>
      <c r="DY305" s="11">
        <v>6</v>
      </c>
      <c r="DZ305" s="12">
        <f t="shared" si="4999"/>
        <v>0.18181818181818182</v>
      </c>
      <c r="EA305" s="11"/>
      <c r="EB305" s="11"/>
      <c r="EC305" s="18"/>
      <c r="ED305" s="20"/>
      <c r="EE305" s="10"/>
      <c r="EF305" s="11"/>
      <c r="EG305" s="61">
        <f t="shared" si="5068"/>
        <v>568</v>
      </c>
      <c r="EH305" s="61">
        <f t="shared" si="5069"/>
        <v>40</v>
      </c>
      <c r="EI305" s="11">
        <v>237</v>
      </c>
      <c r="EJ305" s="12">
        <f t="shared" si="5000"/>
        <v>0.47007042253521125</v>
      </c>
      <c r="EK305" s="11">
        <v>30</v>
      </c>
      <c r="EL305" s="12">
        <f t="shared" si="5001"/>
        <v>0.11235955056179775</v>
      </c>
      <c r="EM305" s="11"/>
      <c r="EN305" s="11"/>
      <c r="EO305" s="18"/>
      <c r="EP305" s="20"/>
      <c r="EQ305" s="10"/>
      <c r="ER305" s="11"/>
      <c r="ES305" s="61">
        <f t="shared" si="5070"/>
        <v>557</v>
      </c>
      <c r="ET305" s="61">
        <f t="shared" si="5071"/>
        <v>39</v>
      </c>
      <c r="EU305" s="11">
        <v>238</v>
      </c>
      <c r="EV305" s="12">
        <f t="shared" si="5002"/>
        <v>0.46140035906642729</v>
      </c>
      <c r="EW305" s="11">
        <v>19</v>
      </c>
      <c r="EX305" s="12">
        <f t="shared" si="5003"/>
        <v>7.3929961089494164E-2</v>
      </c>
      <c r="EY305" s="11"/>
      <c r="EZ305" s="11"/>
      <c r="FA305" s="18"/>
      <c r="FB305" s="20"/>
      <c r="FC305" s="10">
        <v>1</v>
      </c>
      <c r="FD305" s="11"/>
      <c r="FE305" s="61">
        <f t="shared" si="5072"/>
        <v>547</v>
      </c>
      <c r="FF305" s="61">
        <f t="shared" si="5073"/>
        <v>38</v>
      </c>
      <c r="FG305" s="11">
        <v>228</v>
      </c>
      <c r="FH305" s="12">
        <f t="shared" si="5004"/>
        <v>0.45521023765996343</v>
      </c>
      <c r="FI305" s="11">
        <v>21</v>
      </c>
      <c r="FJ305" s="12">
        <f t="shared" si="5005"/>
        <v>8.4337349397590355E-2</v>
      </c>
      <c r="FK305" s="11"/>
      <c r="FL305" s="11"/>
      <c r="FM305" s="18"/>
      <c r="FN305" s="20"/>
      <c r="FO305" s="10">
        <v>1</v>
      </c>
      <c r="FP305" s="11"/>
      <c r="FQ305" s="61">
        <f t="shared" si="5074"/>
        <v>540</v>
      </c>
      <c r="FR305" s="61">
        <f t="shared" si="5075"/>
        <v>40</v>
      </c>
      <c r="FS305" s="11">
        <v>230</v>
      </c>
      <c r="FT305" s="12">
        <f t="shared" si="5006"/>
        <v>0.49259259259259258</v>
      </c>
      <c r="FU305" s="11">
        <v>36</v>
      </c>
      <c r="FV305" s="12">
        <f t="shared" si="5007"/>
        <v>0.13533834586466165</v>
      </c>
      <c r="FW305" s="11"/>
      <c r="FX305" s="11"/>
      <c r="FY305" s="18"/>
      <c r="FZ305" s="20"/>
      <c r="GA305" s="10">
        <v>1</v>
      </c>
      <c r="GB305" s="11"/>
      <c r="GC305" s="61">
        <f t="shared" si="5076"/>
        <v>549</v>
      </c>
      <c r="GD305" s="61">
        <f t="shared" si="5077"/>
        <v>41</v>
      </c>
      <c r="GE305" s="11">
        <v>240</v>
      </c>
      <c r="GF305" s="12">
        <f t="shared" si="5008"/>
        <v>0.46994535519125685</v>
      </c>
      <c r="GG305" s="11">
        <v>18</v>
      </c>
      <c r="GH305" s="12">
        <f t="shared" si="5009"/>
        <v>6.9767441860465115E-2</v>
      </c>
      <c r="GI305" s="11"/>
      <c r="GJ305" s="11"/>
      <c r="GK305" s="18"/>
      <c r="GL305" s="20"/>
      <c r="GM305" s="10"/>
      <c r="GN305" s="11"/>
      <c r="GO305" s="61">
        <f t="shared" si="5078"/>
        <v>571</v>
      </c>
      <c r="GP305" s="61">
        <f t="shared" si="5079"/>
        <v>42</v>
      </c>
      <c r="GQ305" s="11">
        <v>235</v>
      </c>
      <c r="GR305" s="12">
        <f t="shared" si="5010"/>
        <v>0.45359019264448336</v>
      </c>
      <c r="GS305" s="11">
        <v>24</v>
      </c>
      <c r="GT305" s="12">
        <f t="shared" si="5011"/>
        <v>9.2664092664092659E-2</v>
      </c>
      <c r="GU305" s="11"/>
      <c r="GV305" s="11"/>
      <c r="GW305" s="18"/>
      <c r="GX305" s="20"/>
      <c r="GY305" s="10">
        <v>1</v>
      </c>
      <c r="GZ305" s="11"/>
      <c r="HA305" s="61">
        <f t="shared" si="5080"/>
        <v>104</v>
      </c>
      <c r="HB305" s="61">
        <f t="shared" si="5081"/>
        <v>7</v>
      </c>
      <c r="HC305" s="11">
        <v>22</v>
      </c>
      <c r="HD305" s="12">
        <f t="shared" si="5012"/>
        <v>0.25961538461538464</v>
      </c>
      <c r="HE305" s="11">
        <v>5</v>
      </c>
      <c r="HF305" s="12">
        <f t="shared" si="5013"/>
        <v>0.18518518518518517</v>
      </c>
      <c r="HG305" s="11"/>
      <c r="HH305" s="11"/>
      <c r="HI305" s="18"/>
      <c r="HJ305" s="20"/>
      <c r="HK305" s="10"/>
      <c r="HL305" s="11"/>
      <c r="HM305" s="61">
        <f t="shared" si="5082"/>
        <v>574</v>
      </c>
      <c r="HN305" s="61">
        <f t="shared" si="5083"/>
        <v>42</v>
      </c>
      <c r="HO305" s="11">
        <v>250</v>
      </c>
      <c r="HP305" s="12">
        <f t="shared" si="5014"/>
        <v>0.47038327526132406</v>
      </c>
      <c r="HQ305" s="11">
        <v>20</v>
      </c>
      <c r="HR305" s="12">
        <f t="shared" si="5015"/>
        <v>7.407407407407407E-2</v>
      </c>
      <c r="HS305" s="11"/>
      <c r="HT305" s="11"/>
      <c r="HU305" s="18"/>
      <c r="HV305" s="20"/>
      <c r="HW305" s="10"/>
      <c r="HX305" s="11"/>
      <c r="HY305" s="61">
        <f t="shared" si="5084"/>
        <v>560</v>
      </c>
      <c r="HZ305" s="61">
        <f t="shared" si="5085"/>
        <v>41</v>
      </c>
      <c r="IA305" s="11">
        <v>235</v>
      </c>
      <c r="IB305" s="12">
        <f t="shared" si="5016"/>
        <v>0.46071428571428569</v>
      </c>
      <c r="IC305" s="11">
        <v>23</v>
      </c>
      <c r="ID305" s="12">
        <f t="shared" si="5017"/>
        <v>8.9147286821705432E-2</v>
      </c>
      <c r="IE305" s="11"/>
      <c r="IF305" s="11"/>
      <c r="IG305" s="18"/>
      <c r="IH305" s="20"/>
      <c r="II305" s="10"/>
      <c r="IJ305" s="11"/>
      <c r="IK305" s="61">
        <f t="shared" si="5086"/>
        <v>574</v>
      </c>
      <c r="IL305" s="61">
        <f t="shared" si="5087"/>
        <v>41</v>
      </c>
      <c r="IM305" s="11">
        <v>238</v>
      </c>
      <c r="IN305" s="12">
        <f t="shared" si="5018"/>
        <v>0.45470383275261322</v>
      </c>
      <c r="IO305" s="11">
        <v>23</v>
      </c>
      <c r="IP305" s="12">
        <f t="shared" si="5019"/>
        <v>8.8122605363984668E-2</v>
      </c>
      <c r="IQ305" s="11"/>
      <c r="IR305" s="11"/>
      <c r="IS305" s="18"/>
      <c r="IT305" s="20"/>
      <c r="IU305" s="10"/>
      <c r="IV305" s="11"/>
      <c r="IW305" s="61">
        <f t="shared" si="5088"/>
        <v>0</v>
      </c>
      <c r="IX305" s="61">
        <f t="shared" si="5089"/>
        <v>0</v>
      </c>
      <c r="IY305" s="11"/>
      <c r="IZ305" s="12" t="e">
        <f t="shared" si="5020"/>
        <v>#DIV/0!</v>
      </c>
      <c r="JA305" s="11"/>
      <c r="JB305" s="12" t="e">
        <f t="shared" si="5021"/>
        <v>#DIV/0!</v>
      </c>
      <c r="JC305" s="11"/>
      <c r="JD305" s="11"/>
      <c r="JE305" s="18"/>
      <c r="JF305" s="20"/>
      <c r="JG305" s="10">
        <f t="shared" si="5022"/>
        <v>5</v>
      </c>
      <c r="JH305" s="14">
        <f t="shared" si="5023"/>
        <v>0</v>
      </c>
      <c r="JI305" s="373">
        <f t="shared" si="5024"/>
        <v>10323</v>
      </c>
      <c r="JJ305" s="11">
        <f t="shared" si="3981"/>
        <v>731</v>
      </c>
      <c r="JK305" s="11">
        <f t="shared" si="5025"/>
        <v>4776</v>
      </c>
      <c r="JL305" s="79">
        <f t="shared" si="5026"/>
        <v>0.46265620459168844</v>
      </c>
      <c r="JM305" s="15">
        <f t="shared" si="5027"/>
        <v>431</v>
      </c>
      <c r="JN305" s="12">
        <f t="shared" si="5028"/>
        <v>9.0242881072026798E-2</v>
      </c>
      <c r="JO305" s="16">
        <v>69</v>
      </c>
      <c r="JP305" s="17">
        <v>4495</v>
      </c>
      <c r="JQ305" s="16">
        <f t="shared" si="4416"/>
        <v>94.116415410385258</v>
      </c>
      <c r="JR305" s="16">
        <v>221</v>
      </c>
      <c r="JS305" s="369">
        <f t="shared" si="4289"/>
        <v>0.51276102088167053</v>
      </c>
      <c r="JT305" s="18"/>
      <c r="JU305" s="21"/>
      <c r="JV305" s="404">
        <f t="shared" si="5030"/>
        <v>0.45663562281722936</v>
      </c>
      <c r="JW305" s="401">
        <f t="shared" si="5031"/>
        <v>0.47086383601756954</v>
      </c>
      <c r="JX305" s="406">
        <f t="shared" si="5032"/>
        <v>0.46054147465437789</v>
      </c>
      <c r="JY305" s="743"/>
      <c r="JZ305" s="690"/>
      <c r="KA305" s="746"/>
      <c r="KB305" s="719"/>
      <c r="KC305" s="716"/>
      <c r="KD305" s="716"/>
      <c r="KE305" s="716"/>
      <c r="KF305" s="716"/>
      <c r="KG305" s="760"/>
      <c r="KH305" s="758"/>
      <c r="KI305" s="67">
        <f t="shared" si="5039"/>
        <v>1</v>
      </c>
      <c r="KJ305" s="430">
        <f t="shared" ref="KJ305" si="5097">KI305/KB306</f>
        <v>2.8985507246376811E-4</v>
      </c>
      <c r="KK305" s="67">
        <f t="shared" si="5041"/>
        <v>1</v>
      </c>
      <c r="KL305" s="425">
        <f t="shared" ref="KL305" si="5098">KK305/KD306</f>
        <v>2.9163021289005544E-4</v>
      </c>
      <c r="KM305" s="67">
        <f t="shared" si="5043"/>
        <v>3</v>
      </c>
      <c r="KN305" s="425">
        <f>KM305/KF306</f>
        <v>8.5959885386819484E-4</v>
      </c>
    </row>
    <row r="306" spans="1:300" ht="19.5" thickTop="1" x14ac:dyDescent="0.25">
      <c r="A306" s="734"/>
      <c r="B306" s="436">
        <f t="shared" si="5044"/>
        <v>45831</v>
      </c>
      <c r="C306" s="10">
        <v>1</v>
      </c>
      <c r="D306" s="11"/>
      <c r="E306" s="61">
        <f t="shared" si="5045"/>
        <v>555</v>
      </c>
      <c r="F306" s="61">
        <f t="shared" si="5046"/>
        <v>39</v>
      </c>
      <c r="G306" s="11">
        <v>199</v>
      </c>
      <c r="H306" s="12">
        <f t="shared" si="5047"/>
        <v>0.41081081081081083</v>
      </c>
      <c r="I306" s="11">
        <v>29</v>
      </c>
      <c r="J306" s="12">
        <f t="shared" si="4979"/>
        <v>0.12719298245614036</v>
      </c>
      <c r="K306" s="13"/>
      <c r="L306" s="11"/>
      <c r="M306" s="25"/>
      <c r="N306" s="37"/>
      <c r="O306" s="10"/>
      <c r="P306" s="11"/>
      <c r="Q306" s="61">
        <f t="shared" si="5048"/>
        <v>562</v>
      </c>
      <c r="R306" s="61">
        <f t="shared" si="5049"/>
        <v>38</v>
      </c>
      <c r="S306" s="11">
        <v>237</v>
      </c>
      <c r="T306" s="12">
        <f t="shared" si="4980"/>
        <v>0.45195729537366547</v>
      </c>
      <c r="U306" s="11">
        <v>17</v>
      </c>
      <c r="V306" s="12">
        <f t="shared" si="4981"/>
        <v>6.6929133858267723E-2</v>
      </c>
      <c r="W306" s="13"/>
      <c r="X306" s="11"/>
      <c r="Y306" s="25"/>
      <c r="Z306" s="37"/>
      <c r="AA306" s="10"/>
      <c r="AB306" s="11"/>
      <c r="AC306" s="61">
        <f t="shared" si="5050"/>
        <v>545</v>
      </c>
      <c r="AD306" s="61">
        <f t="shared" si="5051"/>
        <v>38</v>
      </c>
      <c r="AE306" s="11">
        <v>221</v>
      </c>
      <c r="AF306" s="12">
        <f t="shared" si="4982"/>
        <v>0.45137614678899085</v>
      </c>
      <c r="AG306" s="11">
        <v>25</v>
      </c>
      <c r="AH306" s="12">
        <f t="shared" si="4983"/>
        <v>0.1016260162601626</v>
      </c>
      <c r="AI306" s="13"/>
      <c r="AJ306" s="11"/>
      <c r="AK306" s="25"/>
      <c r="AL306" s="37"/>
      <c r="AM306" s="10">
        <v>2</v>
      </c>
      <c r="AN306" s="11"/>
      <c r="AO306" s="61">
        <f t="shared" si="5052"/>
        <v>116</v>
      </c>
      <c r="AP306" s="61">
        <f t="shared" si="5053"/>
        <v>8</v>
      </c>
      <c r="AQ306" s="11">
        <v>13</v>
      </c>
      <c r="AR306" s="12">
        <f t="shared" si="4984"/>
        <v>0.1206896551724138</v>
      </c>
      <c r="AS306" s="11">
        <v>1</v>
      </c>
      <c r="AT306" s="12">
        <f t="shared" si="4985"/>
        <v>7.1428571428571425E-2</v>
      </c>
      <c r="AU306" s="13"/>
      <c r="AV306" s="11"/>
      <c r="AW306" s="25"/>
      <c r="AX306" s="37"/>
      <c r="AY306" s="10"/>
      <c r="AZ306" s="11"/>
      <c r="BA306" s="61">
        <f t="shared" si="5054"/>
        <v>547</v>
      </c>
      <c r="BB306" s="61">
        <f t="shared" si="5055"/>
        <v>38</v>
      </c>
      <c r="BC306" s="11">
        <v>229</v>
      </c>
      <c r="BD306" s="12">
        <f t="shared" si="4986"/>
        <v>0.46983546617915906</v>
      </c>
      <c r="BE306" s="11">
        <v>28</v>
      </c>
      <c r="BF306" s="12">
        <f t="shared" si="4987"/>
        <v>0.10894941634241245</v>
      </c>
      <c r="BG306" s="13"/>
      <c r="BH306" s="11"/>
      <c r="BI306" s="25"/>
      <c r="BJ306" s="37"/>
      <c r="BK306" s="10"/>
      <c r="BL306" s="11"/>
      <c r="BM306" s="61">
        <f t="shared" si="5056"/>
        <v>551</v>
      </c>
      <c r="BN306" s="61">
        <f t="shared" si="5057"/>
        <v>38</v>
      </c>
      <c r="BO306" s="11">
        <v>222</v>
      </c>
      <c r="BP306" s="12">
        <f t="shared" si="4988"/>
        <v>0.45916515426497279</v>
      </c>
      <c r="BQ306" s="11">
        <v>31</v>
      </c>
      <c r="BR306" s="12">
        <f t="shared" si="4989"/>
        <v>0.1225296442687747</v>
      </c>
      <c r="BS306" s="13"/>
      <c r="BT306" s="11"/>
      <c r="BU306" s="25"/>
      <c r="BV306" s="37"/>
      <c r="BW306" s="10">
        <v>1</v>
      </c>
      <c r="BX306" s="11"/>
      <c r="BY306" s="61">
        <f t="shared" si="5058"/>
        <v>556</v>
      </c>
      <c r="BZ306" s="61">
        <f t="shared" si="5059"/>
        <v>38</v>
      </c>
      <c r="CA306" s="11">
        <v>226</v>
      </c>
      <c r="CB306" s="12">
        <f t="shared" si="4990"/>
        <v>0.44964028776978415</v>
      </c>
      <c r="CC306" s="11">
        <v>24</v>
      </c>
      <c r="CD306" s="12">
        <f t="shared" si="4991"/>
        <v>9.6000000000000002E-2</v>
      </c>
      <c r="CE306" s="13"/>
      <c r="CF306" s="11"/>
      <c r="CG306" s="25"/>
      <c r="CH306" s="37"/>
      <c r="CI306" s="10"/>
      <c r="CJ306" s="11"/>
      <c r="CK306" s="61">
        <f t="shared" si="5060"/>
        <v>538</v>
      </c>
      <c r="CL306" s="61">
        <f t="shared" si="5061"/>
        <v>38</v>
      </c>
      <c r="CM306" s="11">
        <v>208</v>
      </c>
      <c r="CN306" s="12">
        <f t="shared" si="4992"/>
        <v>0.42379182156133827</v>
      </c>
      <c r="CO306" s="11">
        <v>20</v>
      </c>
      <c r="CP306" s="12">
        <f t="shared" si="4993"/>
        <v>8.771929824561403E-2</v>
      </c>
      <c r="CQ306" s="13"/>
      <c r="CR306" s="11"/>
      <c r="CS306" s="25"/>
      <c r="CT306" s="37"/>
      <c r="CU306" s="10"/>
      <c r="CV306" s="11"/>
      <c r="CW306" s="61">
        <f t="shared" si="5062"/>
        <v>547</v>
      </c>
      <c r="CX306" s="61">
        <f t="shared" si="5063"/>
        <v>38</v>
      </c>
      <c r="CY306" s="11">
        <v>212</v>
      </c>
      <c r="CZ306" s="12">
        <f t="shared" si="4994"/>
        <v>0.42230347349177333</v>
      </c>
      <c r="DA306" s="11">
        <v>19</v>
      </c>
      <c r="DB306" s="12">
        <f t="shared" si="4995"/>
        <v>8.2251082251082255E-2</v>
      </c>
      <c r="DC306" s="13"/>
      <c r="DD306" s="11"/>
      <c r="DE306" s="25"/>
      <c r="DF306" s="37"/>
      <c r="DG306" s="10"/>
      <c r="DH306" s="11"/>
      <c r="DI306" s="61">
        <f t="shared" si="5064"/>
        <v>561</v>
      </c>
      <c r="DJ306" s="61">
        <f t="shared" si="5065"/>
        <v>39</v>
      </c>
      <c r="DK306" s="11">
        <v>208</v>
      </c>
      <c r="DL306" s="12">
        <f t="shared" si="4996"/>
        <v>0.40641711229946526</v>
      </c>
      <c r="DM306" s="11">
        <v>20</v>
      </c>
      <c r="DN306" s="12">
        <f t="shared" si="4997"/>
        <v>8.771929824561403E-2</v>
      </c>
      <c r="DO306" s="13"/>
      <c r="DP306" s="11"/>
      <c r="DQ306" s="25"/>
      <c r="DR306" s="37"/>
      <c r="DS306" s="10"/>
      <c r="DT306" s="11"/>
      <c r="DU306" s="61">
        <f t="shared" si="5066"/>
        <v>97</v>
      </c>
      <c r="DV306" s="61">
        <f t="shared" si="5067"/>
        <v>8</v>
      </c>
      <c r="DW306" s="11">
        <v>33</v>
      </c>
      <c r="DX306" s="12">
        <f t="shared" si="4998"/>
        <v>0.42268041237113402</v>
      </c>
      <c r="DY306" s="11">
        <v>8</v>
      </c>
      <c r="DZ306" s="12">
        <f t="shared" si="4999"/>
        <v>0.1951219512195122</v>
      </c>
      <c r="EA306" s="13"/>
      <c r="EB306" s="11"/>
      <c r="EC306" s="25"/>
      <c r="ED306" s="37"/>
      <c r="EE306" s="10"/>
      <c r="EF306" s="11"/>
      <c r="EG306" s="61">
        <f t="shared" si="5068"/>
        <v>568</v>
      </c>
      <c r="EH306" s="61">
        <f t="shared" si="5069"/>
        <v>40</v>
      </c>
      <c r="EI306" s="11">
        <v>228</v>
      </c>
      <c r="EJ306" s="12">
        <f t="shared" si="5000"/>
        <v>0.43485915492957744</v>
      </c>
      <c r="EK306" s="11">
        <v>19</v>
      </c>
      <c r="EL306" s="12">
        <f t="shared" si="5001"/>
        <v>7.6923076923076927E-2</v>
      </c>
      <c r="EM306" s="13"/>
      <c r="EN306" s="11"/>
      <c r="EO306" s="25"/>
      <c r="EP306" s="37"/>
      <c r="EQ306" s="10">
        <v>1</v>
      </c>
      <c r="ER306" s="11"/>
      <c r="ES306" s="61">
        <f t="shared" si="5070"/>
        <v>556</v>
      </c>
      <c r="ET306" s="61">
        <f t="shared" si="5071"/>
        <v>39</v>
      </c>
      <c r="EU306" s="11">
        <v>231</v>
      </c>
      <c r="EV306" s="12">
        <f t="shared" si="5002"/>
        <v>0.44244604316546765</v>
      </c>
      <c r="EW306" s="11">
        <v>15</v>
      </c>
      <c r="EX306" s="12">
        <f t="shared" si="5003"/>
        <v>6.097560975609756E-2</v>
      </c>
      <c r="EY306" s="13"/>
      <c r="EZ306" s="11"/>
      <c r="FA306" s="25"/>
      <c r="FB306" s="37"/>
      <c r="FC306" s="10">
        <v>2</v>
      </c>
      <c r="FD306" s="11"/>
      <c r="FE306" s="61">
        <f t="shared" si="5072"/>
        <v>545</v>
      </c>
      <c r="FF306" s="61">
        <f t="shared" si="5073"/>
        <v>38</v>
      </c>
      <c r="FG306" s="11">
        <v>195</v>
      </c>
      <c r="FH306" s="12">
        <f t="shared" si="5004"/>
        <v>0.39633027522935782</v>
      </c>
      <c r="FI306" s="11">
        <v>21</v>
      </c>
      <c r="FJ306" s="12">
        <f t="shared" si="5005"/>
        <v>9.7222222222222224E-2</v>
      </c>
      <c r="FK306" s="13"/>
      <c r="FL306" s="11"/>
      <c r="FM306" s="25"/>
      <c r="FN306" s="37"/>
      <c r="FO306" s="10">
        <v>1</v>
      </c>
      <c r="FP306" s="11"/>
      <c r="FQ306" s="61">
        <f t="shared" si="5074"/>
        <v>539</v>
      </c>
      <c r="FR306" s="61">
        <f t="shared" si="5075"/>
        <v>40</v>
      </c>
      <c r="FS306" s="11">
        <v>218</v>
      </c>
      <c r="FT306" s="12">
        <f t="shared" si="5006"/>
        <v>0.44526901669758812</v>
      </c>
      <c r="FU306" s="11">
        <v>22</v>
      </c>
      <c r="FV306" s="12">
        <f t="shared" si="5007"/>
        <v>9.166666666666666E-2</v>
      </c>
      <c r="FW306" s="13"/>
      <c r="FX306" s="11"/>
      <c r="FY306" s="25"/>
      <c r="FZ306" s="37"/>
      <c r="GA306" s="10">
        <v>2</v>
      </c>
      <c r="GB306" s="11"/>
      <c r="GC306" s="61">
        <f t="shared" si="5076"/>
        <v>547</v>
      </c>
      <c r="GD306" s="61">
        <f t="shared" si="5077"/>
        <v>41</v>
      </c>
      <c r="GE306" s="11">
        <v>233</v>
      </c>
      <c r="GF306" s="12">
        <f t="shared" si="5008"/>
        <v>0.46617915904936014</v>
      </c>
      <c r="GG306" s="11">
        <v>22</v>
      </c>
      <c r="GH306" s="12">
        <f t="shared" si="5009"/>
        <v>8.6274509803921567E-2</v>
      </c>
      <c r="GI306" s="13"/>
      <c r="GJ306" s="11"/>
      <c r="GK306" s="25"/>
      <c r="GL306" s="37"/>
      <c r="GM306" s="10"/>
      <c r="GN306" s="11"/>
      <c r="GO306" s="61">
        <f t="shared" si="5078"/>
        <v>571</v>
      </c>
      <c r="GP306" s="61">
        <f t="shared" si="5079"/>
        <v>42</v>
      </c>
      <c r="GQ306" s="11">
        <v>206</v>
      </c>
      <c r="GR306" s="12">
        <f t="shared" si="5010"/>
        <v>0.38879159369527144</v>
      </c>
      <c r="GS306" s="11">
        <v>16</v>
      </c>
      <c r="GT306" s="12">
        <f t="shared" si="5011"/>
        <v>7.2072072072072071E-2</v>
      </c>
      <c r="GU306" s="13"/>
      <c r="GV306" s="11"/>
      <c r="GW306" s="25"/>
      <c r="GX306" s="37"/>
      <c r="GY306" s="10"/>
      <c r="GZ306" s="11"/>
      <c r="HA306" s="61">
        <f t="shared" si="5080"/>
        <v>104</v>
      </c>
      <c r="HB306" s="61">
        <f t="shared" si="5081"/>
        <v>7</v>
      </c>
      <c r="HC306" s="11">
        <v>15</v>
      </c>
      <c r="HD306" s="12">
        <f t="shared" si="5012"/>
        <v>0.21153846153846154</v>
      </c>
      <c r="HE306" s="11">
        <v>7</v>
      </c>
      <c r="HF306" s="12">
        <f t="shared" si="5013"/>
        <v>0.31818181818181818</v>
      </c>
      <c r="HG306" s="13"/>
      <c r="HH306" s="11"/>
      <c r="HI306" s="25"/>
      <c r="HJ306" s="37"/>
      <c r="HK306" s="10"/>
      <c r="HL306" s="11"/>
      <c r="HM306" s="61">
        <f t="shared" si="5082"/>
        <v>574</v>
      </c>
      <c r="HN306" s="61">
        <f t="shared" si="5083"/>
        <v>42</v>
      </c>
      <c r="HO306" s="11">
        <v>228</v>
      </c>
      <c r="HP306" s="12">
        <f t="shared" si="5014"/>
        <v>0.4425087108013937</v>
      </c>
      <c r="HQ306" s="11">
        <v>26</v>
      </c>
      <c r="HR306" s="12">
        <f t="shared" si="5015"/>
        <v>0.10236220472440945</v>
      </c>
      <c r="HS306" s="13"/>
      <c r="HT306" s="11"/>
      <c r="HU306" s="25"/>
      <c r="HV306" s="37"/>
      <c r="HW306" s="10"/>
      <c r="HX306" s="11"/>
      <c r="HY306" s="61">
        <f t="shared" si="5084"/>
        <v>560</v>
      </c>
      <c r="HZ306" s="61">
        <f t="shared" si="5085"/>
        <v>41</v>
      </c>
      <c r="IA306" s="11">
        <v>225</v>
      </c>
      <c r="IB306" s="12">
        <f t="shared" si="5016"/>
        <v>0.43392857142857144</v>
      </c>
      <c r="IC306" s="11">
        <v>18</v>
      </c>
      <c r="ID306" s="12">
        <f t="shared" si="5017"/>
        <v>7.407407407407407E-2</v>
      </c>
      <c r="IE306" s="13"/>
      <c r="IF306" s="11"/>
      <c r="IG306" s="25"/>
      <c r="IH306" s="37"/>
      <c r="II306" s="10"/>
      <c r="IJ306" s="11"/>
      <c r="IK306" s="61">
        <f t="shared" si="5086"/>
        <v>574</v>
      </c>
      <c r="IL306" s="61">
        <f t="shared" si="5087"/>
        <v>41</v>
      </c>
      <c r="IM306" s="11">
        <v>229</v>
      </c>
      <c r="IN306" s="12">
        <f t="shared" si="5018"/>
        <v>0.43554006968641112</v>
      </c>
      <c r="IO306" s="11">
        <v>21</v>
      </c>
      <c r="IP306" s="12">
        <f t="shared" si="5019"/>
        <v>8.4000000000000005E-2</v>
      </c>
      <c r="IQ306" s="13"/>
      <c r="IR306" s="11"/>
      <c r="IS306" s="25"/>
      <c r="IT306" s="37"/>
      <c r="IU306" s="10"/>
      <c r="IV306" s="11"/>
      <c r="IW306" s="61">
        <f t="shared" si="5088"/>
        <v>0</v>
      </c>
      <c r="IX306" s="61">
        <f t="shared" si="5089"/>
        <v>0</v>
      </c>
      <c r="IY306" s="11"/>
      <c r="IZ306" s="12" t="e">
        <f t="shared" si="5020"/>
        <v>#DIV/0!</v>
      </c>
      <c r="JA306" s="11"/>
      <c r="JB306" s="12" t="e">
        <f t="shared" si="5021"/>
        <v>#DIV/0!</v>
      </c>
      <c r="JC306" s="13"/>
      <c r="JD306" s="11"/>
      <c r="JE306" s="25"/>
      <c r="JF306" s="37"/>
      <c r="JG306" s="10">
        <f t="shared" si="5022"/>
        <v>10</v>
      </c>
      <c r="JH306" s="14">
        <f t="shared" si="5023"/>
        <v>0</v>
      </c>
      <c r="JI306" s="373">
        <f t="shared" si="5024"/>
        <v>10313</v>
      </c>
      <c r="JJ306" s="11">
        <f t="shared" ref="JJ306" si="5099">+F306+R306+AD306+AP306+BB306+BN306+BZ306+CL306+CX306+DJ306+DV306+EH306+ET306+FF306+GD306+GP306+HB306+HN306+HZ306+FR306+IL306+IX306</f>
        <v>731</v>
      </c>
      <c r="JK306" s="11">
        <f t="shared" si="5025"/>
        <v>4425</v>
      </c>
      <c r="JL306" s="79">
        <f t="shared" si="5026"/>
        <v>0.42907010569184523</v>
      </c>
      <c r="JM306" s="15">
        <f t="shared" si="5027"/>
        <v>409</v>
      </c>
      <c r="JN306" s="12">
        <f t="shared" si="5028"/>
        <v>9.2429378531073442E-2</v>
      </c>
      <c r="JO306" s="16">
        <v>68.099999999999994</v>
      </c>
      <c r="JP306" s="17">
        <v>4188</v>
      </c>
      <c r="JQ306" s="16">
        <f t="shared" ref="JQ306" si="5100">+JP306/JK306*100</f>
        <v>94.644067796610159</v>
      </c>
      <c r="JR306" s="16">
        <v>250</v>
      </c>
      <c r="JS306" s="369">
        <f t="shared" ref="JS306" si="5101">JR306/JM306</f>
        <v>0.61124694376528121</v>
      </c>
      <c r="JT306" s="23"/>
      <c r="JU306" s="399"/>
      <c r="JV306" s="404">
        <f t="shared" si="5030"/>
        <v>0.43764568764568762</v>
      </c>
      <c r="JW306" s="401">
        <f t="shared" si="5031"/>
        <v>0.42116060961313012</v>
      </c>
      <c r="JX306" s="406">
        <f t="shared" si="5032"/>
        <v>0.42836552320553473</v>
      </c>
      <c r="JY306" s="743"/>
      <c r="JZ306" s="690"/>
      <c r="KA306" s="746"/>
      <c r="KB306" s="718">
        <f t="shared" ref="KB306" si="5102">SUM(E299,Q299,AC299,AO299,BA299,BM299,BY299)</f>
        <v>3450</v>
      </c>
      <c r="KC306" s="714"/>
      <c r="KD306" s="714">
        <f t="shared" ref="KD306" si="5103">SUM(CK299,CW299,DI299,DU299,EG299,ES299,FE299)</f>
        <v>3429</v>
      </c>
      <c r="KE306" s="714"/>
      <c r="KF306" s="714">
        <f t="shared" ref="KF306" si="5104">SUM(FQ299,GC299,GO299,HA299,HM299,HY299,IK299)</f>
        <v>3490</v>
      </c>
      <c r="KG306" s="759"/>
      <c r="KH306" s="761"/>
      <c r="KI306" s="67">
        <f t="shared" si="5039"/>
        <v>4</v>
      </c>
      <c r="KJ306" s="430" t="e">
        <f t="shared" ref="KJ306" si="5105">KI306/KB305</f>
        <v>#DIV/0!</v>
      </c>
      <c r="KK306" s="67">
        <f t="shared" si="5041"/>
        <v>3</v>
      </c>
      <c r="KL306" s="425" t="e">
        <f t="shared" ref="KL306" si="5106">KK306/KD305</f>
        <v>#DIV/0!</v>
      </c>
      <c r="KM306" s="67">
        <f t="shared" si="5043"/>
        <v>3</v>
      </c>
      <c r="KN306" s="425" t="e">
        <f>KM306/KF305</f>
        <v>#DIV/0!</v>
      </c>
    </row>
    <row r="307" spans="1:300" ht="19.5" thickBot="1" x14ac:dyDescent="0.3">
      <c r="A307" s="734"/>
      <c r="B307" s="436">
        <f t="shared" si="5044"/>
        <v>45832</v>
      </c>
      <c r="C307" s="10"/>
      <c r="D307" s="11"/>
      <c r="E307" s="61">
        <f t="shared" si="5045"/>
        <v>555</v>
      </c>
      <c r="F307" s="61">
        <f t="shared" si="5046"/>
        <v>39</v>
      </c>
      <c r="G307" s="11">
        <v>255</v>
      </c>
      <c r="H307" s="12">
        <f t="shared" si="5047"/>
        <v>0.4936936936936937</v>
      </c>
      <c r="I307" s="11">
        <v>19</v>
      </c>
      <c r="J307" s="12">
        <f t="shared" si="4979"/>
        <v>6.9343065693430656E-2</v>
      </c>
      <c r="K307" s="13"/>
      <c r="L307" s="11"/>
      <c r="M307" s="25"/>
      <c r="N307" s="37"/>
      <c r="O307" s="10"/>
      <c r="P307" s="11"/>
      <c r="Q307" s="61">
        <f t="shared" si="5048"/>
        <v>562</v>
      </c>
      <c r="R307" s="61">
        <f t="shared" si="5049"/>
        <v>38</v>
      </c>
      <c r="S307" s="11">
        <v>252</v>
      </c>
      <c r="T307" s="12">
        <f t="shared" si="4980"/>
        <v>0.49110320284697506</v>
      </c>
      <c r="U307" s="11">
        <v>24</v>
      </c>
      <c r="V307" s="12">
        <f t="shared" si="4981"/>
        <v>8.6956521739130432E-2</v>
      </c>
      <c r="W307" s="13"/>
      <c r="X307" s="11"/>
      <c r="Y307" s="25"/>
      <c r="Z307" s="37"/>
      <c r="AA307" s="10"/>
      <c r="AB307" s="11"/>
      <c r="AC307" s="61">
        <f t="shared" si="5050"/>
        <v>545</v>
      </c>
      <c r="AD307" s="61">
        <f t="shared" si="5051"/>
        <v>38</v>
      </c>
      <c r="AE307" s="11">
        <v>244</v>
      </c>
      <c r="AF307" s="12">
        <f t="shared" si="4982"/>
        <v>0.49357798165137617</v>
      </c>
      <c r="AG307" s="11">
        <v>25</v>
      </c>
      <c r="AH307" s="12">
        <f t="shared" si="4983"/>
        <v>9.2936802973977689E-2</v>
      </c>
      <c r="AI307" s="13"/>
      <c r="AJ307" s="11"/>
      <c r="AK307" s="25"/>
      <c r="AL307" s="37"/>
      <c r="AM307" s="10">
        <v>1</v>
      </c>
      <c r="AN307" s="11"/>
      <c r="AO307" s="61">
        <f t="shared" si="5052"/>
        <v>115</v>
      </c>
      <c r="AP307" s="61">
        <f t="shared" si="5053"/>
        <v>8</v>
      </c>
      <c r="AQ307" s="11">
        <v>12</v>
      </c>
      <c r="AR307" s="12">
        <f t="shared" si="4984"/>
        <v>0.12173913043478261</v>
      </c>
      <c r="AS307" s="11">
        <v>2</v>
      </c>
      <c r="AT307" s="12">
        <f t="shared" si="4985"/>
        <v>0.14285714285714285</v>
      </c>
      <c r="AU307" s="13"/>
      <c r="AV307" s="11"/>
      <c r="AW307" s="25"/>
      <c r="AX307" s="37"/>
      <c r="AY307" s="10">
        <v>1</v>
      </c>
      <c r="AZ307" s="11"/>
      <c r="BA307" s="61">
        <f t="shared" si="5054"/>
        <v>546</v>
      </c>
      <c r="BB307" s="61">
        <f t="shared" si="5055"/>
        <v>38</v>
      </c>
      <c r="BC307" s="11">
        <v>238</v>
      </c>
      <c r="BD307" s="12">
        <f t="shared" si="4986"/>
        <v>0.47435897435897434</v>
      </c>
      <c r="BE307" s="11">
        <v>21</v>
      </c>
      <c r="BF307" s="12">
        <f t="shared" si="4987"/>
        <v>8.1081081081081086E-2</v>
      </c>
      <c r="BG307" s="13"/>
      <c r="BH307" s="11"/>
      <c r="BI307" s="25"/>
      <c r="BJ307" s="37"/>
      <c r="BK307" s="10"/>
      <c r="BL307" s="11"/>
      <c r="BM307" s="61">
        <f t="shared" si="5056"/>
        <v>551</v>
      </c>
      <c r="BN307" s="61">
        <f t="shared" si="5057"/>
        <v>38</v>
      </c>
      <c r="BO307" s="11">
        <v>243</v>
      </c>
      <c r="BP307" s="12">
        <f t="shared" si="4988"/>
        <v>0.47005444646098005</v>
      </c>
      <c r="BQ307" s="11">
        <v>16</v>
      </c>
      <c r="BR307" s="12">
        <f t="shared" si="4989"/>
        <v>6.1776061776061778E-2</v>
      </c>
      <c r="BS307" s="13"/>
      <c r="BT307" s="11"/>
      <c r="BU307" s="25"/>
      <c r="BV307" s="37"/>
      <c r="BW307" s="10"/>
      <c r="BX307" s="11"/>
      <c r="BY307" s="61">
        <f t="shared" si="5058"/>
        <v>556</v>
      </c>
      <c r="BZ307" s="61">
        <f t="shared" si="5059"/>
        <v>38</v>
      </c>
      <c r="CA307" s="11">
        <v>218</v>
      </c>
      <c r="CB307" s="12">
        <f t="shared" si="4990"/>
        <v>0.45683453237410071</v>
      </c>
      <c r="CC307" s="11">
        <v>36</v>
      </c>
      <c r="CD307" s="12">
        <f t="shared" si="4991"/>
        <v>0.14173228346456693</v>
      </c>
      <c r="CE307" s="13"/>
      <c r="CF307" s="11"/>
      <c r="CG307" s="25"/>
      <c r="CH307" s="37"/>
      <c r="CI307" s="10">
        <v>1</v>
      </c>
      <c r="CJ307" s="11"/>
      <c r="CK307" s="61">
        <f t="shared" si="5060"/>
        <v>537</v>
      </c>
      <c r="CL307" s="61">
        <f t="shared" si="5061"/>
        <v>38</v>
      </c>
      <c r="CM307" s="11">
        <v>256</v>
      </c>
      <c r="CN307" s="12">
        <f t="shared" si="4992"/>
        <v>0.51955307262569828</v>
      </c>
      <c r="CO307" s="11">
        <v>23</v>
      </c>
      <c r="CP307" s="12">
        <f t="shared" si="4993"/>
        <v>8.2437275985663083E-2</v>
      </c>
      <c r="CQ307" s="13"/>
      <c r="CR307" s="11"/>
      <c r="CS307" s="25"/>
      <c r="CT307" s="37"/>
      <c r="CU307" s="10"/>
      <c r="CV307" s="11"/>
      <c r="CW307" s="61">
        <f t="shared" si="5062"/>
        <v>547</v>
      </c>
      <c r="CX307" s="61">
        <f t="shared" si="5063"/>
        <v>38</v>
      </c>
      <c r="CY307" s="11">
        <v>236</v>
      </c>
      <c r="CZ307" s="12">
        <f t="shared" si="4994"/>
        <v>0.48446069469835468</v>
      </c>
      <c r="DA307" s="11">
        <v>29</v>
      </c>
      <c r="DB307" s="12">
        <f t="shared" si="4995"/>
        <v>0.10943396226415095</v>
      </c>
      <c r="DC307" s="13"/>
      <c r="DD307" s="11"/>
      <c r="DE307" s="25"/>
      <c r="DF307" s="37"/>
      <c r="DG307" s="10"/>
      <c r="DH307" s="11"/>
      <c r="DI307" s="61">
        <f t="shared" si="5064"/>
        <v>561</v>
      </c>
      <c r="DJ307" s="61">
        <f t="shared" si="5065"/>
        <v>39</v>
      </c>
      <c r="DK307" s="11">
        <v>222</v>
      </c>
      <c r="DL307" s="12">
        <f t="shared" si="4996"/>
        <v>0.46702317290552586</v>
      </c>
      <c r="DM307" s="11">
        <v>40</v>
      </c>
      <c r="DN307" s="12">
        <f t="shared" si="4997"/>
        <v>0.15267175572519084</v>
      </c>
      <c r="DO307" s="13"/>
      <c r="DP307" s="11"/>
      <c r="DQ307" s="25"/>
      <c r="DR307" s="37"/>
      <c r="DS307" s="10"/>
      <c r="DT307" s="11"/>
      <c r="DU307" s="61">
        <f t="shared" si="5066"/>
        <v>97</v>
      </c>
      <c r="DV307" s="61">
        <f t="shared" si="5067"/>
        <v>8</v>
      </c>
      <c r="DW307" s="11">
        <v>28</v>
      </c>
      <c r="DX307" s="12">
        <f t="shared" si="4998"/>
        <v>0.41237113402061853</v>
      </c>
      <c r="DY307" s="11">
        <v>12</v>
      </c>
      <c r="DZ307" s="12">
        <f t="shared" si="4999"/>
        <v>0.3</v>
      </c>
      <c r="EA307" s="13"/>
      <c r="EB307" s="11"/>
      <c r="EC307" s="25"/>
      <c r="ED307" s="37"/>
      <c r="EE307" s="10"/>
      <c r="EF307" s="11"/>
      <c r="EG307" s="61">
        <f t="shared" si="5068"/>
        <v>568</v>
      </c>
      <c r="EH307" s="61">
        <f t="shared" si="5069"/>
        <v>40</v>
      </c>
      <c r="EI307" s="11">
        <v>238</v>
      </c>
      <c r="EJ307" s="12">
        <f t="shared" si="5000"/>
        <v>0.47007042253521125</v>
      </c>
      <c r="EK307" s="11">
        <v>29</v>
      </c>
      <c r="EL307" s="12">
        <f t="shared" si="5001"/>
        <v>0.10861423220973783</v>
      </c>
      <c r="EM307" s="13"/>
      <c r="EN307" s="11"/>
      <c r="EO307" s="25"/>
      <c r="EP307" s="37"/>
      <c r="EQ307" s="10"/>
      <c r="ER307" s="11"/>
      <c r="ES307" s="61">
        <f t="shared" si="5070"/>
        <v>556</v>
      </c>
      <c r="ET307" s="61">
        <f t="shared" si="5071"/>
        <v>39</v>
      </c>
      <c r="EU307" s="11">
        <v>228</v>
      </c>
      <c r="EV307" s="12">
        <f t="shared" si="5002"/>
        <v>0.43705035971223022</v>
      </c>
      <c r="EW307" s="11">
        <v>15</v>
      </c>
      <c r="EX307" s="12">
        <f t="shared" si="5003"/>
        <v>6.1728395061728392E-2</v>
      </c>
      <c r="EY307" s="13"/>
      <c r="EZ307" s="11"/>
      <c r="FA307" s="25"/>
      <c r="FB307" s="37"/>
      <c r="FC307" s="10"/>
      <c r="FD307" s="11"/>
      <c r="FE307" s="61">
        <f t="shared" si="5072"/>
        <v>545</v>
      </c>
      <c r="FF307" s="61">
        <f t="shared" si="5073"/>
        <v>38</v>
      </c>
      <c r="FG307" s="11">
        <v>239</v>
      </c>
      <c r="FH307" s="12">
        <f t="shared" si="5004"/>
        <v>0.47706422018348627</v>
      </c>
      <c r="FI307" s="11">
        <v>21</v>
      </c>
      <c r="FJ307" s="12">
        <f t="shared" si="5005"/>
        <v>8.0769230769230774E-2</v>
      </c>
      <c r="FK307" s="13"/>
      <c r="FL307" s="11"/>
      <c r="FM307" s="25"/>
      <c r="FN307" s="37"/>
      <c r="FO307" s="10"/>
      <c r="FP307" s="11"/>
      <c r="FQ307" s="61">
        <f t="shared" si="5074"/>
        <v>539</v>
      </c>
      <c r="FR307" s="61">
        <f t="shared" si="5075"/>
        <v>40</v>
      </c>
      <c r="FS307" s="11">
        <v>247</v>
      </c>
      <c r="FT307" s="12">
        <f t="shared" si="5006"/>
        <v>0.51020408163265307</v>
      </c>
      <c r="FU307" s="11">
        <v>28</v>
      </c>
      <c r="FV307" s="12">
        <f t="shared" si="5007"/>
        <v>0.10181818181818182</v>
      </c>
      <c r="FW307" s="13"/>
      <c r="FX307" s="11"/>
      <c r="FY307" s="25"/>
      <c r="FZ307" s="37"/>
      <c r="GA307" s="10"/>
      <c r="GB307" s="11"/>
      <c r="GC307" s="61">
        <f t="shared" si="5076"/>
        <v>547</v>
      </c>
      <c r="GD307" s="61">
        <f t="shared" si="5077"/>
        <v>41</v>
      </c>
      <c r="GE307" s="11">
        <v>283</v>
      </c>
      <c r="GF307" s="12">
        <f t="shared" si="5008"/>
        <v>0.5411334552102377</v>
      </c>
      <c r="GG307" s="11">
        <v>13</v>
      </c>
      <c r="GH307" s="12">
        <f t="shared" si="5009"/>
        <v>4.3918918918918921E-2</v>
      </c>
      <c r="GI307" s="13"/>
      <c r="GJ307" s="11"/>
      <c r="GK307" s="25"/>
      <c r="GL307" s="37"/>
      <c r="GM307" s="10"/>
      <c r="GN307" s="11"/>
      <c r="GO307" s="61">
        <f t="shared" si="5078"/>
        <v>571</v>
      </c>
      <c r="GP307" s="61">
        <f t="shared" si="5079"/>
        <v>42</v>
      </c>
      <c r="GQ307" s="11">
        <v>250</v>
      </c>
      <c r="GR307" s="12">
        <f t="shared" si="5010"/>
        <v>0.48161120840630472</v>
      </c>
      <c r="GS307" s="11">
        <v>25</v>
      </c>
      <c r="GT307" s="12">
        <f t="shared" si="5011"/>
        <v>9.0909090909090912E-2</v>
      </c>
      <c r="GU307" s="13"/>
      <c r="GV307" s="11"/>
      <c r="GW307" s="25"/>
      <c r="GX307" s="37"/>
      <c r="GY307" s="10"/>
      <c r="GZ307" s="11"/>
      <c r="HA307" s="61">
        <f t="shared" si="5080"/>
        <v>104</v>
      </c>
      <c r="HB307" s="61">
        <f t="shared" si="5081"/>
        <v>7</v>
      </c>
      <c r="HC307" s="11">
        <v>29</v>
      </c>
      <c r="HD307" s="12">
        <f t="shared" si="5012"/>
        <v>0.34615384615384615</v>
      </c>
      <c r="HE307" s="11">
        <v>7</v>
      </c>
      <c r="HF307" s="12">
        <f t="shared" si="5013"/>
        <v>0.19444444444444445</v>
      </c>
      <c r="HG307" s="13"/>
      <c r="HH307" s="11"/>
      <c r="HI307" s="25"/>
      <c r="HJ307" s="37"/>
      <c r="HK307" s="10"/>
      <c r="HL307" s="11"/>
      <c r="HM307" s="61">
        <f t="shared" si="5082"/>
        <v>574</v>
      </c>
      <c r="HN307" s="61">
        <f t="shared" si="5083"/>
        <v>42</v>
      </c>
      <c r="HO307" s="11">
        <v>275</v>
      </c>
      <c r="HP307" s="12">
        <f t="shared" si="5014"/>
        <v>0.52264808362369342</v>
      </c>
      <c r="HQ307" s="11">
        <v>25</v>
      </c>
      <c r="HR307" s="12">
        <f t="shared" si="5015"/>
        <v>8.3333333333333329E-2</v>
      </c>
      <c r="HS307" s="13"/>
      <c r="HT307" s="11"/>
      <c r="HU307" s="25"/>
      <c r="HV307" s="37"/>
      <c r="HW307" s="10">
        <v>1</v>
      </c>
      <c r="HX307" s="11"/>
      <c r="HY307" s="61">
        <f t="shared" si="5084"/>
        <v>559</v>
      </c>
      <c r="HZ307" s="61">
        <f t="shared" si="5085"/>
        <v>41</v>
      </c>
      <c r="IA307" s="11">
        <v>263</v>
      </c>
      <c r="IB307" s="12">
        <f t="shared" si="5016"/>
        <v>0.50983899821109124</v>
      </c>
      <c r="IC307" s="11">
        <v>22</v>
      </c>
      <c r="ID307" s="12">
        <f t="shared" si="5017"/>
        <v>7.7192982456140355E-2</v>
      </c>
      <c r="IE307" s="13"/>
      <c r="IF307" s="11"/>
      <c r="IG307" s="25"/>
      <c r="IH307" s="37"/>
      <c r="II307" s="10">
        <v>2</v>
      </c>
      <c r="IJ307" s="11"/>
      <c r="IK307" s="61">
        <f t="shared" si="5086"/>
        <v>572</v>
      </c>
      <c r="IL307" s="61">
        <f t="shared" si="5087"/>
        <v>41</v>
      </c>
      <c r="IM307" s="11">
        <v>221</v>
      </c>
      <c r="IN307" s="12">
        <f t="shared" si="5018"/>
        <v>0.44055944055944057</v>
      </c>
      <c r="IO307" s="11">
        <v>31</v>
      </c>
      <c r="IP307" s="12">
        <f t="shared" si="5019"/>
        <v>0.12301587301587301</v>
      </c>
      <c r="IQ307" s="13"/>
      <c r="IR307" s="11"/>
      <c r="IS307" s="25"/>
      <c r="IT307" s="37"/>
      <c r="IU307" s="10"/>
      <c r="IV307" s="11"/>
      <c r="IW307" s="61">
        <f t="shared" si="5088"/>
        <v>0</v>
      </c>
      <c r="IX307" s="61">
        <f t="shared" si="5089"/>
        <v>0</v>
      </c>
      <c r="IY307" s="11"/>
      <c r="IZ307" s="12" t="e">
        <f t="shared" si="5020"/>
        <v>#DIV/0!</v>
      </c>
      <c r="JA307" s="11"/>
      <c r="JB307" s="12" t="e">
        <f t="shared" si="5021"/>
        <v>#DIV/0!</v>
      </c>
      <c r="JC307" s="13"/>
      <c r="JD307" s="11"/>
      <c r="JE307" s="25"/>
      <c r="JF307" s="37"/>
      <c r="JG307" s="10">
        <f t="shared" si="5022"/>
        <v>6</v>
      </c>
      <c r="JH307" s="14">
        <f t="shared" si="5023"/>
        <v>0</v>
      </c>
      <c r="JI307" s="373">
        <f t="shared" si="5024"/>
        <v>10307</v>
      </c>
      <c r="JJ307" s="11">
        <f t="shared" ref="JJ307:JJ369" si="5107">+F307+R307+AD307+AP307+BB307+BN307+BZ307+CL307+CX307+DJ307+DV307+EH307+ET307+FF307+GD307+GP307+HB307+HN307+HZ307+FR307+IL307+IX307</f>
        <v>731</v>
      </c>
      <c r="JK307" s="11">
        <f t="shared" si="5025"/>
        <v>4940</v>
      </c>
      <c r="JL307" s="79">
        <f t="shared" si="5026"/>
        <v>0.47928592218880373</v>
      </c>
      <c r="JM307" s="15">
        <f t="shared" si="5027"/>
        <v>463</v>
      </c>
      <c r="JN307" s="12">
        <f t="shared" si="5028"/>
        <v>9.3724696356275297E-2</v>
      </c>
      <c r="JO307" s="16">
        <v>68</v>
      </c>
      <c r="JP307" s="17">
        <v>4648</v>
      </c>
      <c r="JQ307" s="16">
        <f t="shared" si="4416"/>
        <v>94.089068825910928</v>
      </c>
      <c r="JR307" s="16">
        <v>258</v>
      </c>
      <c r="JS307" s="369">
        <f t="shared" si="4289"/>
        <v>0.55723542116630664</v>
      </c>
      <c r="JT307" s="23"/>
      <c r="JU307" s="399"/>
      <c r="JV307" s="404">
        <f t="shared" si="5030"/>
        <v>0.46793002915451892</v>
      </c>
      <c r="JW307" s="401">
        <f t="shared" si="5031"/>
        <v>0.47376136030489591</v>
      </c>
      <c r="JX307" s="406">
        <f t="shared" si="5032"/>
        <v>0.49596076168493941</v>
      </c>
      <c r="JY307" s="743"/>
      <c r="JZ307" s="690"/>
      <c r="KA307" s="746"/>
      <c r="KB307" s="719"/>
      <c r="KC307" s="716"/>
      <c r="KD307" s="716"/>
      <c r="KE307" s="716"/>
      <c r="KF307" s="716"/>
      <c r="KG307" s="760"/>
      <c r="KH307" s="758"/>
      <c r="KI307" s="67">
        <f t="shared" si="5039"/>
        <v>2</v>
      </c>
      <c r="KJ307" s="430">
        <f t="shared" ref="KJ307" si="5108">KI307/KB306</f>
        <v>5.7971014492753622E-4</v>
      </c>
      <c r="KK307" s="67">
        <f t="shared" si="5041"/>
        <v>1</v>
      </c>
      <c r="KL307" s="425">
        <f t="shared" ref="KL307" si="5109">KK307/KD306</f>
        <v>2.9163021289005544E-4</v>
      </c>
      <c r="KM307" s="67">
        <f t="shared" si="5043"/>
        <v>3</v>
      </c>
      <c r="KN307" s="425">
        <f>KM307/KF306</f>
        <v>8.5959885386819484E-4</v>
      </c>
    </row>
    <row r="308" spans="1:300" ht="20.25" thickTop="1" thickBot="1" x14ac:dyDescent="0.3">
      <c r="A308" s="734"/>
      <c r="B308" s="436">
        <f t="shared" si="5044"/>
        <v>45833</v>
      </c>
      <c r="C308" s="10">
        <v>1</v>
      </c>
      <c r="D308" s="11"/>
      <c r="E308" s="61">
        <f t="shared" si="5045"/>
        <v>554</v>
      </c>
      <c r="F308" s="61">
        <f t="shared" si="5046"/>
        <v>39</v>
      </c>
      <c r="G308" s="11">
        <v>239</v>
      </c>
      <c r="H308" s="12">
        <f t="shared" si="5047"/>
        <v>0.46389891696750901</v>
      </c>
      <c r="I308" s="11">
        <v>18</v>
      </c>
      <c r="J308" s="12">
        <f t="shared" si="4979"/>
        <v>7.0038910505836577E-2</v>
      </c>
      <c r="K308" s="13"/>
      <c r="L308" s="11"/>
      <c r="M308" s="38"/>
      <c r="N308" s="39"/>
      <c r="O308" s="10">
        <v>1</v>
      </c>
      <c r="P308" s="11"/>
      <c r="Q308" s="61">
        <f t="shared" si="5048"/>
        <v>561</v>
      </c>
      <c r="R308" s="61">
        <f t="shared" si="5049"/>
        <v>38</v>
      </c>
      <c r="S308" s="11">
        <v>236</v>
      </c>
      <c r="T308" s="12">
        <f t="shared" si="4980"/>
        <v>0.45098039215686275</v>
      </c>
      <c r="U308" s="11">
        <v>17</v>
      </c>
      <c r="V308" s="12">
        <f t="shared" si="4981"/>
        <v>6.7193675889328064E-2</v>
      </c>
      <c r="W308" s="13"/>
      <c r="X308" s="11"/>
      <c r="Y308" s="38"/>
      <c r="Z308" s="39"/>
      <c r="AA308" s="10">
        <v>1</v>
      </c>
      <c r="AB308" s="11"/>
      <c r="AC308" s="61">
        <f t="shared" si="5050"/>
        <v>544</v>
      </c>
      <c r="AD308" s="61">
        <f t="shared" si="5051"/>
        <v>38</v>
      </c>
      <c r="AE308" s="11">
        <v>240</v>
      </c>
      <c r="AF308" s="12">
        <f t="shared" si="4982"/>
        <v>0.46691176470588236</v>
      </c>
      <c r="AG308" s="11">
        <v>14</v>
      </c>
      <c r="AH308" s="12">
        <f t="shared" si="4983"/>
        <v>5.5118110236220472E-2</v>
      </c>
      <c r="AI308" s="13"/>
      <c r="AJ308" s="11"/>
      <c r="AK308" s="38"/>
      <c r="AL308" s="39"/>
      <c r="AM308" s="10">
        <v>1</v>
      </c>
      <c r="AN308" s="11"/>
      <c r="AO308" s="61">
        <f t="shared" si="5052"/>
        <v>114</v>
      </c>
      <c r="AP308" s="61">
        <f t="shared" si="5053"/>
        <v>8</v>
      </c>
      <c r="AQ308" s="11">
        <v>18</v>
      </c>
      <c r="AR308" s="12">
        <f t="shared" si="4984"/>
        <v>0.16666666666666666</v>
      </c>
      <c r="AS308" s="11">
        <v>1</v>
      </c>
      <c r="AT308" s="12">
        <f t="shared" si="4985"/>
        <v>5.2631578947368418E-2</v>
      </c>
      <c r="AU308" s="13"/>
      <c r="AV308" s="11"/>
      <c r="AW308" s="38"/>
      <c r="AX308" s="39"/>
      <c r="AY308" s="10"/>
      <c r="AZ308" s="11"/>
      <c r="BA308" s="61">
        <f t="shared" si="5054"/>
        <v>546</v>
      </c>
      <c r="BB308" s="61">
        <f t="shared" si="5055"/>
        <v>38</v>
      </c>
      <c r="BC308" s="11">
        <v>246</v>
      </c>
      <c r="BD308" s="12">
        <f t="shared" si="4986"/>
        <v>0.48717948717948717</v>
      </c>
      <c r="BE308" s="11">
        <v>20</v>
      </c>
      <c r="BF308" s="12">
        <f t="shared" si="4987"/>
        <v>7.5187969924812026E-2</v>
      </c>
      <c r="BG308" s="13"/>
      <c r="BH308" s="11"/>
      <c r="BI308" s="38"/>
      <c r="BJ308" s="39"/>
      <c r="BK308" s="10"/>
      <c r="BL308" s="11"/>
      <c r="BM308" s="61">
        <f t="shared" si="5056"/>
        <v>551</v>
      </c>
      <c r="BN308" s="61">
        <f t="shared" si="5057"/>
        <v>38</v>
      </c>
      <c r="BO308" s="11">
        <v>231</v>
      </c>
      <c r="BP308" s="12">
        <f t="shared" si="4988"/>
        <v>0.44827586206896552</v>
      </c>
      <c r="BQ308" s="11">
        <v>16</v>
      </c>
      <c r="BR308" s="12">
        <f t="shared" si="4989"/>
        <v>6.4777327935222673E-2</v>
      </c>
      <c r="BS308" s="13"/>
      <c r="BT308" s="11"/>
      <c r="BU308" s="38"/>
      <c r="BV308" s="39"/>
      <c r="BW308" s="10"/>
      <c r="BX308" s="11"/>
      <c r="BY308" s="61">
        <f t="shared" si="5058"/>
        <v>556</v>
      </c>
      <c r="BZ308" s="61">
        <f t="shared" si="5059"/>
        <v>38</v>
      </c>
      <c r="CA308" s="11">
        <v>220</v>
      </c>
      <c r="CB308" s="12">
        <f t="shared" si="4990"/>
        <v>0.45143884892086333</v>
      </c>
      <c r="CC308" s="11">
        <v>31</v>
      </c>
      <c r="CD308" s="12">
        <f t="shared" si="4991"/>
        <v>0.12350597609561753</v>
      </c>
      <c r="CE308" s="13"/>
      <c r="CF308" s="11"/>
      <c r="CG308" s="38"/>
      <c r="CH308" s="39"/>
      <c r="CI308" s="10"/>
      <c r="CJ308" s="11"/>
      <c r="CK308" s="61">
        <f t="shared" si="5060"/>
        <v>537</v>
      </c>
      <c r="CL308" s="61">
        <f t="shared" si="5061"/>
        <v>38</v>
      </c>
      <c r="CM308" s="11">
        <v>250</v>
      </c>
      <c r="CN308" s="12">
        <f t="shared" si="4992"/>
        <v>0.50837988826815639</v>
      </c>
      <c r="CO308" s="11">
        <v>23</v>
      </c>
      <c r="CP308" s="12">
        <f t="shared" si="4993"/>
        <v>8.4249084249084255E-2</v>
      </c>
      <c r="CQ308" s="13"/>
      <c r="CR308" s="11"/>
      <c r="CS308" s="38"/>
      <c r="CT308" s="39"/>
      <c r="CU308" s="10">
        <v>1</v>
      </c>
      <c r="CV308" s="11"/>
      <c r="CW308" s="61">
        <f t="shared" si="5062"/>
        <v>546</v>
      </c>
      <c r="CX308" s="61">
        <f t="shared" si="5063"/>
        <v>38</v>
      </c>
      <c r="CY308" s="11">
        <v>220</v>
      </c>
      <c r="CZ308" s="12">
        <f t="shared" si="4994"/>
        <v>0.45970695970695968</v>
      </c>
      <c r="DA308" s="11">
        <v>31</v>
      </c>
      <c r="DB308" s="12">
        <f t="shared" si="4995"/>
        <v>0.12350597609561753</v>
      </c>
      <c r="DC308" s="13"/>
      <c r="DD308" s="11"/>
      <c r="DE308" s="38"/>
      <c r="DF308" s="39"/>
      <c r="DG308" s="10">
        <v>1</v>
      </c>
      <c r="DH308" s="11"/>
      <c r="DI308" s="61">
        <f t="shared" si="5064"/>
        <v>560</v>
      </c>
      <c r="DJ308" s="61">
        <f t="shared" si="5065"/>
        <v>39</v>
      </c>
      <c r="DK308" s="11">
        <v>225</v>
      </c>
      <c r="DL308" s="12">
        <f t="shared" si="4996"/>
        <v>0.44464285714285712</v>
      </c>
      <c r="DM308" s="11">
        <v>24</v>
      </c>
      <c r="DN308" s="12">
        <f t="shared" si="4997"/>
        <v>9.6385542168674704E-2</v>
      </c>
      <c r="DO308" s="13"/>
      <c r="DP308" s="11"/>
      <c r="DQ308" s="38"/>
      <c r="DR308" s="39"/>
      <c r="DS308" s="10">
        <v>3</v>
      </c>
      <c r="DT308" s="11"/>
      <c r="DU308" s="61">
        <f t="shared" si="5066"/>
        <v>94</v>
      </c>
      <c r="DV308" s="61">
        <f t="shared" si="5067"/>
        <v>8</v>
      </c>
      <c r="DW308" s="11">
        <v>27</v>
      </c>
      <c r="DX308" s="12">
        <f t="shared" si="4998"/>
        <v>0.32978723404255317</v>
      </c>
      <c r="DY308" s="11">
        <v>4</v>
      </c>
      <c r="DZ308" s="12">
        <f t="shared" si="4999"/>
        <v>0.12903225806451613</v>
      </c>
      <c r="EA308" s="13"/>
      <c r="EB308" s="11"/>
      <c r="EC308" s="38"/>
      <c r="ED308" s="39"/>
      <c r="EE308" s="10"/>
      <c r="EF308" s="11"/>
      <c r="EG308" s="61">
        <f t="shared" si="5068"/>
        <v>568</v>
      </c>
      <c r="EH308" s="61">
        <f t="shared" si="5069"/>
        <v>40</v>
      </c>
      <c r="EI308" s="11">
        <v>220</v>
      </c>
      <c r="EJ308" s="12">
        <f t="shared" si="5000"/>
        <v>0.448943661971831</v>
      </c>
      <c r="EK308" s="11">
        <v>35</v>
      </c>
      <c r="EL308" s="12">
        <f t="shared" si="5001"/>
        <v>0.13725490196078433</v>
      </c>
      <c r="EM308" s="13"/>
      <c r="EN308" s="11"/>
      <c r="EO308" s="38"/>
      <c r="EP308" s="39"/>
      <c r="EQ308" s="10"/>
      <c r="ER308" s="11"/>
      <c r="ES308" s="61">
        <f t="shared" si="5070"/>
        <v>556</v>
      </c>
      <c r="ET308" s="61">
        <f t="shared" si="5071"/>
        <v>39</v>
      </c>
      <c r="EU308" s="11">
        <v>235</v>
      </c>
      <c r="EV308" s="12">
        <f t="shared" si="5002"/>
        <v>0.44424460431654678</v>
      </c>
      <c r="EW308" s="11">
        <v>12</v>
      </c>
      <c r="EX308" s="12">
        <f t="shared" si="5003"/>
        <v>4.8582995951417005E-2</v>
      </c>
      <c r="EY308" s="13"/>
      <c r="EZ308" s="11"/>
      <c r="FA308" s="38"/>
      <c r="FB308" s="39"/>
      <c r="FC308" s="10"/>
      <c r="FD308" s="11"/>
      <c r="FE308" s="61">
        <f t="shared" si="5072"/>
        <v>545</v>
      </c>
      <c r="FF308" s="61">
        <f t="shared" si="5073"/>
        <v>38</v>
      </c>
      <c r="FG308" s="11">
        <v>238</v>
      </c>
      <c r="FH308" s="12">
        <f t="shared" si="5004"/>
        <v>0.45688073394495415</v>
      </c>
      <c r="FI308" s="11">
        <v>11</v>
      </c>
      <c r="FJ308" s="12">
        <f t="shared" si="5005"/>
        <v>4.4176706827309238E-2</v>
      </c>
      <c r="FK308" s="13"/>
      <c r="FL308" s="11"/>
      <c r="FM308" s="38"/>
      <c r="FN308" s="39"/>
      <c r="FO308" s="10"/>
      <c r="FP308" s="11"/>
      <c r="FQ308" s="61">
        <f t="shared" si="5074"/>
        <v>539</v>
      </c>
      <c r="FR308" s="61">
        <f t="shared" si="5075"/>
        <v>40</v>
      </c>
      <c r="FS308" s="11">
        <v>220</v>
      </c>
      <c r="FT308" s="12">
        <f t="shared" si="5006"/>
        <v>0.46382189239332094</v>
      </c>
      <c r="FU308" s="11">
        <v>30</v>
      </c>
      <c r="FV308" s="12">
        <f t="shared" si="5007"/>
        <v>0.12</v>
      </c>
      <c r="FW308" s="13"/>
      <c r="FX308" s="11"/>
      <c r="FY308" s="38"/>
      <c r="FZ308" s="39"/>
      <c r="GA308" s="10">
        <v>1</v>
      </c>
      <c r="GB308" s="11"/>
      <c r="GC308" s="61">
        <f t="shared" si="5076"/>
        <v>546</v>
      </c>
      <c r="GD308" s="61">
        <f t="shared" si="5077"/>
        <v>41</v>
      </c>
      <c r="GE308" s="11">
        <v>230</v>
      </c>
      <c r="GF308" s="12">
        <f t="shared" si="5008"/>
        <v>0.45054945054945056</v>
      </c>
      <c r="GG308" s="11">
        <v>16</v>
      </c>
      <c r="GH308" s="12">
        <f t="shared" si="5009"/>
        <v>6.5040650406504072E-2</v>
      </c>
      <c r="GI308" s="13"/>
      <c r="GJ308" s="11"/>
      <c r="GK308" s="38"/>
      <c r="GL308" s="39"/>
      <c r="GM308" s="10"/>
      <c r="GN308" s="11"/>
      <c r="GO308" s="61">
        <f t="shared" si="5078"/>
        <v>571</v>
      </c>
      <c r="GP308" s="61">
        <f t="shared" si="5079"/>
        <v>42</v>
      </c>
      <c r="GQ308" s="11">
        <v>236</v>
      </c>
      <c r="GR308" s="12">
        <f t="shared" si="5010"/>
        <v>0.46760070052539404</v>
      </c>
      <c r="GS308" s="11">
        <v>31</v>
      </c>
      <c r="GT308" s="12">
        <f t="shared" si="5011"/>
        <v>0.11610486891385768</v>
      </c>
      <c r="GU308" s="13"/>
      <c r="GV308" s="11"/>
      <c r="GW308" s="38"/>
      <c r="GX308" s="39"/>
      <c r="GY308" s="10">
        <v>2</v>
      </c>
      <c r="GZ308" s="11"/>
      <c r="HA308" s="61">
        <f t="shared" si="5080"/>
        <v>102</v>
      </c>
      <c r="HB308" s="61">
        <f t="shared" si="5081"/>
        <v>7</v>
      </c>
      <c r="HC308" s="11">
        <v>22</v>
      </c>
      <c r="HD308" s="12">
        <f t="shared" si="5012"/>
        <v>0.27450980392156865</v>
      </c>
      <c r="HE308" s="11">
        <v>6</v>
      </c>
      <c r="HF308" s="12">
        <f t="shared" si="5013"/>
        <v>0.21428571428571427</v>
      </c>
      <c r="HG308" s="13"/>
      <c r="HH308" s="11"/>
      <c r="HI308" s="38"/>
      <c r="HJ308" s="39"/>
      <c r="HK308" s="10">
        <v>2</v>
      </c>
      <c r="HL308" s="11"/>
      <c r="HM308" s="61">
        <f t="shared" si="5082"/>
        <v>572</v>
      </c>
      <c r="HN308" s="61">
        <f t="shared" si="5083"/>
        <v>42</v>
      </c>
      <c r="HO308" s="11">
        <v>232</v>
      </c>
      <c r="HP308" s="12">
        <f t="shared" si="5014"/>
        <v>0.44405594405594406</v>
      </c>
      <c r="HQ308" s="11">
        <v>22</v>
      </c>
      <c r="HR308" s="12">
        <f t="shared" si="5015"/>
        <v>8.6614173228346455E-2</v>
      </c>
      <c r="HS308" s="13"/>
      <c r="HT308" s="11"/>
      <c r="HU308" s="38"/>
      <c r="HV308" s="39"/>
      <c r="HW308" s="10"/>
      <c r="HX308" s="11"/>
      <c r="HY308" s="61">
        <f t="shared" si="5084"/>
        <v>559</v>
      </c>
      <c r="HZ308" s="61">
        <f t="shared" si="5085"/>
        <v>41</v>
      </c>
      <c r="IA308" s="11">
        <v>240</v>
      </c>
      <c r="IB308" s="12">
        <f t="shared" si="5016"/>
        <v>0.4525939177101968</v>
      </c>
      <c r="IC308" s="11">
        <v>13</v>
      </c>
      <c r="ID308" s="12">
        <f t="shared" si="5017"/>
        <v>5.1383399209486168E-2</v>
      </c>
      <c r="IE308" s="13"/>
      <c r="IF308" s="11"/>
      <c r="IG308" s="38"/>
      <c r="IH308" s="39"/>
      <c r="II308" s="10"/>
      <c r="IJ308" s="11"/>
      <c r="IK308" s="61">
        <f t="shared" si="5086"/>
        <v>572</v>
      </c>
      <c r="IL308" s="61">
        <f t="shared" si="5087"/>
        <v>41</v>
      </c>
      <c r="IM308" s="11">
        <v>235</v>
      </c>
      <c r="IN308" s="12">
        <f t="shared" si="5018"/>
        <v>0.43706293706293708</v>
      </c>
      <c r="IO308" s="11">
        <v>15</v>
      </c>
      <c r="IP308" s="12">
        <f t="shared" si="5019"/>
        <v>0.06</v>
      </c>
      <c r="IQ308" s="13"/>
      <c r="IR308" s="11"/>
      <c r="IS308" s="38"/>
      <c r="IT308" s="39"/>
      <c r="IU308" s="10"/>
      <c r="IV308" s="11"/>
      <c r="IW308" s="61">
        <f t="shared" si="5088"/>
        <v>0</v>
      </c>
      <c r="IX308" s="61">
        <f t="shared" si="5089"/>
        <v>0</v>
      </c>
      <c r="IY308" s="11"/>
      <c r="IZ308" s="12" t="e">
        <f t="shared" si="5020"/>
        <v>#DIV/0!</v>
      </c>
      <c r="JA308" s="11"/>
      <c r="JB308" s="12" t="e">
        <f t="shared" si="5021"/>
        <v>#DIV/0!</v>
      </c>
      <c r="JC308" s="13"/>
      <c r="JD308" s="11"/>
      <c r="JE308" s="38"/>
      <c r="JF308" s="39"/>
      <c r="JG308" s="10">
        <f t="shared" si="5022"/>
        <v>14</v>
      </c>
      <c r="JH308" s="14">
        <f t="shared" si="5023"/>
        <v>0</v>
      </c>
      <c r="JI308" s="373">
        <f t="shared" si="5024"/>
        <v>10293</v>
      </c>
      <c r="JJ308" s="11">
        <f t="shared" si="5107"/>
        <v>731</v>
      </c>
      <c r="JK308" s="11">
        <f t="shared" si="5025"/>
        <v>4650</v>
      </c>
      <c r="JL308" s="79">
        <f t="shared" si="5026"/>
        <v>0.45176333430486737</v>
      </c>
      <c r="JM308" s="15">
        <f t="shared" si="5027"/>
        <v>390</v>
      </c>
      <c r="JN308" s="12">
        <f t="shared" si="5028"/>
        <v>8.387096774193549E-2</v>
      </c>
      <c r="JO308" s="16">
        <v>68</v>
      </c>
      <c r="JP308" s="17">
        <v>4359</v>
      </c>
      <c r="JQ308" s="16">
        <f t="shared" si="4416"/>
        <v>93.741935483870961</v>
      </c>
      <c r="JR308" s="16">
        <v>184</v>
      </c>
      <c r="JS308" s="369">
        <f t="shared" si="4289"/>
        <v>0.47179487179487178</v>
      </c>
      <c r="JT308" s="23"/>
      <c r="JU308" s="399"/>
      <c r="JV308" s="404">
        <f t="shared" si="5030"/>
        <v>0.45154699357851724</v>
      </c>
      <c r="JW308" s="401">
        <f t="shared" si="5031"/>
        <v>0.45654726952436875</v>
      </c>
      <c r="JX308" s="406">
        <f t="shared" si="5032"/>
        <v>0.4472695752672638</v>
      </c>
      <c r="JY308" s="743"/>
      <c r="JZ308" s="690"/>
      <c r="KA308" s="746"/>
      <c r="KB308" s="718">
        <f t="shared" ref="KB308" si="5110">KB299+KB304</f>
        <v>519</v>
      </c>
      <c r="KC308" s="763">
        <f t="shared" ref="KC308" si="5111">KB308/$KB$10</f>
        <v>0.13155893536121674</v>
      </c>
      <c r="KD308" s="714">
        <f t="shared" ref="KD308" si="5112">KD299+KD304</f>
        <v>536</v>
      </c>
      <c r="KE308" s="763">
        <f t="shared" ref="KE308" si="5113">KD308/$KD$10</f>
        <v>0.13597158802638254</v>
      </c>
      <c r="KF308" s="714">
        <f t="shared" ref="KF308" si="5114">KF299+KF304</f>
        <v>486</v>
      </c>
      <c r="KG308" s="770">
        <f t="shared" ref="KG308" si="5115">KF308/$KF$10</f>
        <v>0.12313149227261211</v>
      </c>
      <c r="KH308" s="761" t="s">
        <v>144</v>
      </c>
      <c r="KI308" s="304">
        <f t="shared" si="5039"/>
        <v>3</v>
      </c>
      <c r="KJ308" s="431">
        <f t="shared" ref="KJ308" si="5116">KI308/KB306</f>
        <v>8.6956521739130438E-4</v>
      </c>
      <c r="KK308" s="304">
        <f t="shared" si="5041"/>
        <v>5</v>
      </c>
      <c r="KL308" s="422">
        <f t="shared" ref="KL308" si="5117">KK308/KD306</f>
        <v>1.4581510644502771E-3</v>
      </c>
      <c r="KM308" s="304">
        <f t="shared" si="5043"/>
        <v>5</v>
      </c>
      <c r="KN308" s="422">
        <f>KM308/KF306</f>
        <v>1.4326647564469914E-3</v>
      </c>
    </row>
    <row r="309" spans="1:300" ht="19.5" thickBot="1" x14ac:dyDescent="0.3">
      <c r="A309" s="734"/>
      <c r="B309" s="437"/>
      <c r="C309" s="26">
        <f>SUM(C302:C308)</f>
        <v>3</v>
      </c>
      <c r="D309" s="27">
        <f>SUM(D302:D308)</f>
        <v>0</v>
      </c>
      <c r="E309" s="27"/>
      <c r="F309" s="27"/>
      <c r="G309" s="27">
        <f>SUM(G302:G308)</f>
        <v>1693</v>
      </c>
      <c r="H309" s="28">
        <f>((G309+I309)/7)/E308</f>
        <v>0.4706034038164002</v>
      </c>
      <c r="I309" s="27">
        <f>SUM(I302:I308)</f>
        <v>132</v>
      </c>
      <c r="J309" s="28">
        <f>(I309/(I309+G309))</f>
        <v>7.2328767123287674E-2</v>
      </c>
      <c r="K309" s="27"/>
      <c r="L309" s="27"/>
      <c r="M309" s="29" t="e">
        <f>M307/M306*100-100</f>
        <v>#DIV/0!</v>
      </c>
      <c r="N309" s="60" t="e">
        <f>N307/N306*100-100</f>
        <v>#DIV/0!</v>
      </c>
      <c r="O309" s="26">
        <f>SUM(O302:O308)</f>
        <v>3</v>
      </c>
      <c r="P309" s="27">
        <f>SUM(P302:P308)</f>
        <v>0</v>
      </c>
      <c r="Q309" s="27"/>
      <c r="R309" s="27"/>
      <c r="S309" s="27">
        <f>SUM(S302:S308)</f>
        <v>1692</v>
      </c>
      <c r="T309" s="28">
        <f>((S309+U309)/7)/Q308</f>
        <v>0.46778711484593838</v>
      </c>
      <c r="U309" s="27">
        <f>SUM(U302:U308)</f>
        <v>145</v>
      </c>
      <c r="V309" s="28">
        <f>(U309/(U309+S309))</f>
        <v>7.8933043004899298E-2</v>
      </c>
      <c r="W309" s="27"/>
      <c r="X309" s="27"/>
      <c r="Y309" s="29" t="e">
        <f>Y307/Y306*100-100</f>
        <v>#DIV/0!</v>
      </c>
      <c r="Z309" s="60" t="e">
        <f>Z307/Z306*100-100</f>
        <v>#DIV/0!</v>
      </c>
      <c r="AA309" s="26">
        <f>SUM(AA302:AA308)</f>
        <v>4</v>
      </c>
      <c r="AB309" s="27">
        <f>SUM(AB302:AB308)</f>
        <v>0</v>
      </c>
      <c r="AC309" s="27"/>
      <c r="AD309" s="27"/>
      <c r="AE309" s="27">
        <f>SUM(AE302:AE308)</f>
        <v>1685</v>
      </c>
      <c r="AF309" s="28">
        <f>((AE309+AG309)/7)/AC308</f>
        <v>0.48004201680672276</v>
      </c>
      <c r="AG309" s="27">
        <f>SUM(AG302:AG308)</f>
        <v>143</v>
      </c>
      <c r="AH309" s="28">
        <f>(AG309/(AG309+AE309))</f>
        <v>7.822757111597374E-2</v>
      </c>
      <c r="AI309" s="27"/>
      <c r="AJ309" s="27"/>
      <c r="AK309" s="29" t="e">
        <f>AK307/AK306*100-100</f>
        <v>#DIV/0!</v>
      </c>
      <c r="AL309" s="60" t="e">
        <f>AL307/AL306*100-100</f>
        <v>#DIV/0!</v>
      </c>
      <c r="AM309" s="26">
        <f>SUM(AM302:AM308)</f>
        <v>11</v>
      </c>
      <c r="AN309" s="27">
        <f>SUM(AN302:AN308)</f>
        <v>0</v>
      </c>
      <c r="AO309" s="27"/>
      <c r="AP309" s="27"/>
      <c r="AQ309" s="27">
        <f>SUM(AQ302:AQ308)</f>
        <v>79</v>
      </c>
      <c r="AR309" s="28">
        <f>((AQ309+AS309)/7)/AO308</f>
        <v>0.11779448621553885</v>
      </c>
      <c r="AS309" s="27">
        <f>SUM(AS302:AS308)</f>
        <v>15</v>
      </c>
      <c r="AT309" s="28">
        <f>(AS309/(AS309+AQ309))</f>
        <v>0.15957446808510639</v>
      </c>
      <c r="AU309" s="27"/>
      <c r="AV309" s="27"/>
      <c r="AW309" s="29" t="e">
        <f>AW307/AW306*100-100</f>
        <v>#DIV/0!</v>
      </c>
      <c r="AX309" s="60" t="e">
        <f>AX307/AX306*100-100</f>
        <v>#DIV/0!</v>
      </c>
      <c r="AY309" s="26">
        <f>SUM(AY302:AY308)</f>
        <v>2</v>
      </c>
      <c r="AZ309" s="27">
        <f>SUM(AZ302:AZ308)</f>
        <v>0</v>
      </c>
      <c r="BA309" s="27"/>
      <c r="BB309" s="27"/>
      <c r="BC309" s="27">
        <f>SUM(BC302:BC308)</f>
        <v>1673</v>
      </c>
      <c r="BD309" s="28">
        <f>((BC309+BE309)/7)/BA308</f>
        <v>0.47278911564625853</v>
      </c>
      <c r="BE309" s="27">
        <f>SUM(BE302:BE308)</f>
        <v>134</v>
      </c>
      <c r="BF309" s="28">
        <f>(BE309/(BE309+BC309))</f>
        <v>7.4156059767570559E-2</v>
      </c>
      <c r="BG309" s="27"/>
      <c r="BH309" s="27"/>
      <c r="BI309" s="29" t="e">
        <f>BI307/BI306*100-100</f>
        <v>#DIV/0!</v>
      </c>
      <c r="BJ309" s="60" t="e">
        <f>BJ307/BJ306*100-100</f>
        <v>#DIV/0!</v>
      </c>
      <c r="BK309" s="26">
        <f>SUM(BK302:BK308)</f>
        <v>0</v>
      </c>
      <c r="BL309" s="27">
        <f>SUM(BL302:BL308)</f>
        <v>0</v>
      </c>
      <c r="BM309" s="27"/>
      <c r="BN309" s="27"/>
      <c r="BO309" s="27">
        <f>SUM(BO302:BO308)</f>
        <v>1613</v>
      </c>
      <c r="BP309" s="28">
        <f>((BO309+BQ309)/7)/BM308</f>
        <v>0.44827586206896552</v>
      </c>
      <c r="BQ309" s="27">
        <f>SUM(BQ302:BQ308)</f>
        <v>116</v>
      </c>
      <c r="BR309" s="28">
        <f>(BQ309/(BQ309+BO309))</f>
        <v>6.7090803932909199E-2</v>
      </c>
      <c r="BS309" s="27"/>
      <c r="BT309" s="27"/>
      <c r="BU309" s="29" t="e">
        <f>BU307/BU306*100-100</f>
        <v>#DIV/0!</v>
      </c>
      <c r="BV309" s="60" t="e">
        <f>BV307/BV306*100-100</f>
        <v>#DIV/0!</v>
      </c>
      <c r="BW309" s="26">
        <f>SUM(BW302:BW308)</f>
        <v>1</v>
      </c>
      <c r="BX309" s="27">
        <f>SUM(BX302:BX308)</f>
        <v>0</v>
      </c>
      <c r="BY309" s="27"/>
      <c r="BZ309" s="27"/>
      <c r="CA309" s="27">
        <f>SUM(CA302:CA308)</f>
        <v>1572</v>
      </c>
      <c r="CB309" s="28">
        <f>((CA309+CC309)/7)/BY308</f>
        <v>0.45863309352517984</v>
      </c>
      <c r="CC309" s="27">
        <f>SUM(CC302:CC308)</f>
        <v>213</v>
      </c>
      <c r="CD309" s="28">
        <f>(CC309/(CC309+CA309))</f>
        <v>0.11932773109243698</v>
      </c>
      <c r="CE309" s="27"/>
      <c r="CF309" s="27"/>
      <c r="CG309" s="29" t="e">
        <f>CG307/CG306*100-100</f>
        <v>#DIV/0!</v>
      </c>
      <c r="CH309" s="60" t="e">
        <f>CH307/CH306*100-100</f>
        <v>#DIV/0!</v>
      </c>
      <c r="CI309" s="26">
        <f>SUM(CI302:CI308)</f>
        <v>2</v>
      </c>
      <c r="CJ309" s="27">
        <f>SUM(CJ302:CJ308)</f>
        <v>0</v>
      </c>
      <c r="CK309" s="27"/>
      <c r="CL309" s="27"/>
      <c r="CM309" s="27">
        <f>SUM(CM302:CM308)</f>
        <v>1703</v>
      </c>
      <c r="CN309" s="28">
        <f>((CM309+CO309)/7)/CK308</f>
        <v>0.49374833732375634</v>
      </c>
      <c r="CO309" s="27">
        <f>SUM(CO302:CO308)</f>
        <v>153</v>
      </c>
      <c r="CP309" s="28">
        <f>(CO309/(CO309+CM309))</f>
        <v>8.2435344827586202E-2</v>
      </c>
      <c r="CQ309" s="27"/>
      <c r="CR309" s="27"/>
      <c r="CS309" s="29" t="e">
        <f>CS307/CS306*100-100</f>
        <v>#DIV/0!</v>
      </c>
      <c r="CT309" s="60" t="e">
        <f>CT307/CT306*100-100</f>
        <v>#DIV/0!</v>
      </c>
      <c r="CU309" s="26">
        <f>SUM(CU302:CU308)</f>
        <v>1</v>
      </c>
      <c r="CV309" s="27">
        <f>SUM(CV302:CV308)</f>
        <v>0</v>
      </c>
      <c r="CW309" s="27"/>
      <c r="CX309" s="27"/>
      <c r="CY309" s="27">
        <f>SUM(CY302:CY308)</f>
        <v>1589</v>
      </c>
      <c r="CZ309" s="28">
        <f>((CY309+DA309)/7)/CW308</f>
        <v>0.46415489272632127</v>
      </c>
      <c r="DA309" s="27">
        <f>SUM(DA302:DA308)</f>
        <v>185</v>
      </c>
      <c r="DB309" s="28">
        <f>(DA309/(DA309+CY309))</f>
        <v>0.10428410372040586</v>
      </c>
      <c r="DC309" s="27"/>
      <c r="DD309" s="27"/>
      <c r="DE309" s="29" t="e">
        <f>DE307/DE306*100-100</f>
        <v>#DIV/0!</v>
      </c>
      <c r="DF309" s="60" t="e">
        <f>DF307/DF306*100-100</f>
        <v>#DIV/0!</v>
      </c>
      <c r="DG309" s="26">
        <f>SUM(DG302:DG308)</f>
        <v>2</v>
      </c>
      <c r="DH309" s="27">
        <f>SUM(DH302:DH308)</f>
        <v>0</v>
      </c>
      <c r="DI309" s="27"/>
      <c r="DJ309" s="27"/>
      <c r="DK309" s="27">
        <f>SUM(DK302:DK308)</f>
        <v>1571</v>
      </c>
      <c r="DL309" s="28">
        <f>((DK309+DM309)/7)/DI308</f>
        <v>0.45433673469387753</v>
      </c>
      <c r="DM309" s="27">
        <f>SUM(DM302:DM308)</f>
        <v>210</v>
      </c>
      <c r="DN309" s="28">
        <f>(DM309/(DM309+DK309))</f>
        <v>0.11791128579449747</v>
      </c>
      <c r="DO309" s="27"/>
      <c r="DP309" s="27"/>
      <c r="DQ309" s="29" t="e">
        <f>DQ307/DQ306*100-100</f>
        <v>#DIV/0!</v>
      </c>
      <c r="DR309" s="60" t="e">
        <f>DR307/DR306*100-100</f>
        <v>#DIV/0!</v>
      </c>
      <c r="DS309" s="26">
        <f>SUM(DS302:DS308)</f>
        <v>11</v>
      </c>
      <c r="DT309" s="27">
        <f>SUM(DT302:DT308)</f>
        <v>0</v>
      </c>
      <c r="DU309" s="27"/>
      <c r="DV309" s="27"/>
      <c r="DW309" s="27">
        <f>SUM(DW302:DW308)</f>
        <v>210</v>
      </c>
      <c r="DX309" s="28">
        <f>((DW309+DY309)/7)/DU308</f>
        <v>0.40121580547112462</v>
      </c>
      <c r="DY309" s="27">
        <f>SUM(DY302:DY308)</f>
        <v>54</v>
      </c>
      <c r="DZ309" s="28">
        <f>(DY309/(DY309+DW309))</f>
        <v>0.20454545454545456</v>
      </c>
      <c r="EA309" s="27"/>
      <c r="EB309" s="27"/>
      <c r="EC309" s="29" t="e">
        <f>EC307/EC306*100-100</f>
        <v>#DIV/0!</v>
      </c>
      <c r="ED309" s="60" t="e">
        <f>ED307/ED306*100-100</f>
        <v>#DIV/0!</v>
      </c>
      <c r="EE309" s="26">
        <f>SUM(EE302:EE308)</f>
        <v>1</v>
      </c>
      <c r="EF309" s="27">
        <f>SUM(EF302:EF308)</f>
        <v>0</v>
      </c>
      <c r="EG309" s="27"/>
      <c r="EH309" s="27"/>
      <c r="EI309" s="27">
        <f>SUM(EI302:EI308)</f>
        <v>1629</v>
      </c>
      <c r="EJ309" s="28">
        <f>((EI309+EK309)/7)/EG308</f>
        <v>0.45674044265593566</v>
      </c>
      <c r="EK309" s="27">
        <f>SUM(EK302:EK308)</f>
        <v>187</v>
      </c>
      <c r="EL309" s="28">
        <f>(EK309/(EK309+EI309))</f>
        <v>0.10297356828193832</v>
      </c>
      <c r="EM309" s="27"/>
      <c r="EN309" s="27"/>
      <c r="EO309" s="29" t="e">
        <f>EO307/EO306*100-100</f>
        <v>#DIV/0!</v>
      </c>
      <c r="EP309" s="60" t="e">
        <f>EP307/EP306*100-100</f>
        <v>#DIV/0!</v>
      </c>
      <c r="EQ309" s="26">
        <f>SUM(EQ302:EQ308)</f>
        <v>2</v>
      </c>
      <c r="ER309" s="27">
        <f>SUM(ER302:ER308)</f>
        <v>0</v>
      </c>
      <c r="ES309" s="27"/>
      <c r="ET309" s="27"/>
      <c r="EU309" s="27">
        <f>SUM(EU302:EU308)</f>
        <v>1613</v>
      </c>
      <c r="EV309" s="28">
        <f>((EU309+EW309)/7)/ES308</f>
        <v>0.4409044193216855</v>
      </c>
      <c r="EW309" s="27">
        <f>SUM(EW302:EW308)</f>
        <v>103</v>
      </c>
      <c r="EX309" s="28">
        <f>(EW309/(EW309+EU309))</f>
        <v>6.0023310023310024E-2</v>
      </c>
      <c r="EY309" s="27"/>
      <c r="EZ309" s="27"/>
      <c r="FA309" s="29" t="e">
        <f>FA307/FA306*100-100</f>
        <v>#DIV/0!</v>
      </c>
      <c r="FB309" s="60" t="e">
        <f>FB307/FB306*100-100</f>
        <v>#DIV/0!</v>
      </c>
      <c r="FC309" s="26">
        <f>SUM(FC302:FC308)</f>
        <v>4</v>
      </c>
      <c r="FD309" s="27">
        <f>SUM(FD302:FD308)</f>
        <v>0</v>
      </c>
      <c r="FE309" s="27"/>
      <c r="FF309" s="27"/>
      <c r="FG309" s="27">
        <f>SUM(FG302:FG308)</f>
        <v>1580</v>
      </c>
      <c r="FH309" s="28">
        <f>((FG309+FI309)/7)/FE308</f>
        <v>0.44692005242463961</v>
      </c>
      <c r="FI309" s="27">
        <f>SUM(FI302:FI308)</f>
        <v>125</v>
      </c>
      <c r="FJ309" s="28">
        <f>(FI309/(FI309+FG309))</f>
        <v>7.331378299120235E-2</v>
      </c>
      <c r="FK309" s="27"/>
      <c r="FL309" s="27"/>
      <c r="FM309" s="29" t="e">
        <f>FM307/FM306*100-100</f>
        <v>#DIV/0!</v>
      </c>
      <c r="FN309" s="60" t="e">
        <f>FN307/FN306*100-100</f>
        <v>#DIV/0!</v>
      </c>
      <c r="FO309" s="26">
        <f>SUM(FO302:FO308)</f>
        <v>5</v>
      </c>
      <c r="FP309" s="27">
        <f>SUM(FP302:FP308)</f>
        <v>0</v>
      </c>
      <c r="FQ309" s="27"/>
      <c r="FR309" s="27"/>
      <c r="FS309" s="27">
        <f>SUM(FS302:FS308)</f>
        <v>1612</v>
      </c>
      <c r="FT309" s="28">
        <f>((FS309+FU309)/7)/FQ308</f>
        <v>0.47813411078717205</v>
      </c>
      <c r="FU309" s="27">
        <f>SUM(FU302:FU308)</f>
        <v>192</v>
      </c>
      <c r="FV309" s="28">
        <f>(FU309/(FU309+FS309))</f>
        <v>0.10643015521064302</v>
      </c>
      <c r="FW309" s="27"/>
      <c r="FX309" s="27"/>
      <c r="FY309" s="29" t="e">
        <f>FY307/FY306*100-100</f>
        <v>#DIV/0!</v>
      </c>
      <c r="FZ309" s="60" t="e">
        <f>FZ307/FZ306*100-100</f>
        <v>#DIV/0!</v>
      </c>
      <c r="GA309" s="26">
        <f>SUM(GA302:GA308)</f>
        <v>7</v>
      </c>
      <c r="GB309" s="27">
        <f>SUM(GB302:GB308)</f>
        <v>0</v>
      </c>
      <c r="GC309" s="27"/>
      <c r="GD309" s="27"/>
      <c r="GE309" s="27">
        <f>SUM(GE302:GE308)</f>
        <v>1723</v>
      </c>
      <c r="GF309" s="28">
        <f>((GE309+GG309)/7)/GC308</f>
        <v>0.48639455782312924</v>
      </c>
      <c r="GG309" s="27">
        <f>SUM(GG302:GG308)</f>
        <v>136</v>
      </c>
      <c r="GH309" s="28">
        <f>(GG309/(GG309+GE309))</f>
        <v>7.3157611619150076E-2</v>
      </c>
      <c r="GI309" s="27"/>
      <c r="GJ309" s="27"/>
      <c r="GK309" s="29" t="e">
        <f>GK307/GK306*100-100</f>
        <v>#DIV/0!</v>
      </c>
      <c r="GL309" s="60" t="e">
        <f>GL307/GL306*100-100</f>
        <v>#DIV/0!</v>
      </c>
      <c r="GM309" s="26">
        <f>SUM(GM302:GM308)</f>
        <v>1</v>
      </c>
      <c r="GN309" s="27">
        <f>SUM(GN302:GN308)</f>
        <v>0</v>
      </c>
      <c r="GO309" s="27"/>
      <c r="GP309" s="27"/>
      <c r="GQ309" s="27">
        <f>SUM(GQ302:GQ308)</f>
        <v>1623</v>
      </c>
      <c r="GR309" s="28">
        <f>((GQ309+GS309)/7)/GO308</f>
        <v>0.44658493870402804</v>
      </c>
      <c r="GS309" s="27">
        <f>SUM(GS302:GS308)</f>
        <v>162</v>
      </c>
      <c r="GT309" s="28">
        <f>(GS309/(GS309+GQ309))</f>
        <v>9.07563025210084E-2</v>
      </c>
      <c r="GU309" s="27"/>
      <c r="GV309" s="27"/>
      <c r="GW309" s="29" t="e">
        <f>GW307/GW306*100-100</f>
        <v>#DIV/0!</v>
      </c>
      <c r="GX309" s="60" t="e">
        <f>GX307/GX306*100-100</f>
        <v>#DIV/0!</v>
      </c>
      <c r="GY309" s="26">
        <f>SUM(GY302:GY308)</f>
        <v>9</v>
      </c>
      <c r="GZ309" s="27">
        <f>SUM(GZ302:GZ308)</f>
        <v>0</v>
      </c>
      <c r="HA309" s="27"/>
      <c r="HB309" s="27"/>
      <c r="HC309" s="27">
        <f>SUM(HC302:HC308)</f>
        <v>145</v>
      </c>
      <c r="HD309" s="28">
        <f>((HC309+HE309)/7)/HA308</f>
        <v>0.27030812324929976</v>
      </c>
      <c r="HE309" s="27">
        <f>SUM(HE302:HE308)</f>
        <v>48</v>
      </c>
      <c r="HF309" s="28">
        <f>(HE309/(HE309+HC309))</f>
        <v>0.24870466321243523</v>
      </c>
      <c r="HG309" s="27"/>
      <c r="HH309" s="27"/>
      <c r="HI309" s="29" t="e">
        <f>HI307/HI306*100-100</f>
        <v>#DIV/0!</v>
      </c>
      <c r="HJ309" s="60" t="e">
        <f>HJ307/HJ306*100-100</f>
        <v>#DIV/0!</v>
      </c>
      <c r="HK309" s="26">
        <f>SUM(HK302:HK308)</f>
        <v>2</v>
      </c>
      <c r="HL309" s="27">
        <f>SUM(HL302:HL308)</f>
        <v>0</v>
      </c>
      <c r="HM309" s="27"/>
      <c r="HN309" s="27"/>
      <c r="HO309" s="27">
        <f>SUM(HO302:HO308)</f>
        <v>1716</v>
      </c>
      <c r="HP309" s="28">
        <f>((HO309+HQ309)/7)/HM308</f>
        <v>0.46903096903096902</v>
      </c>
      <c r="HQ309" s="27">
        <f>SUM(HQ302:HQ308)</f>
        <v>162</v>
      </c>
      <c r="HR309" s="28">
        <f>(HQ309/(HQ309+HO309))</f>
        <v>8.6261980830670923E-2</v>
      </c>
      <c r="HS309" s="27"/>
      <c r="HT309" s="27"/>
      <c r="HU309" s="29" t="e">
        <f>HU307/HU306*100-100</f>
        <v>#DIV/0!</v>
      </c>
      <c r="HV309" s="60" t="e">
        <f>HV307/HV306*100-100</f>
        <v>#DIV/0!</v>
      </c>
      <c r="HW309" s="26">
        <f>SUM(HW302:HW308)</f>
        <v>3</v>
      </c>
      <c r="HX309" s="27">
        <f>SUM(HX302:HX308)</f>
        <v>0</v>
      </c>
      <c r="HY309" s="27"/>
      <c r="HZ309" s="27"/>
      <c r="IA309" s="27">
        <f>SUM(IA302:IA308)</f>
        <v>1673</v>
      </c>
      <c r="IB309" s="28">
        <f>((IA309+IC309)/7)/HY308</f>
        <v>0.46767186302070024</v>
      </c>
      <c r="IC309" s="27">
        <f>SUM(IC302:IC308)</f>
        <v>157</v>
      </c>
      <c r="ID309" s="28">
        <f>(IC309/(IC309+IA309))</f>
        <v>8.5792349726775963E-2</v>
      </c>
      <c r="IE309" s="27"/>
      <c r="IF309" s="27"/>
      <c r="IG309" s="29" t="e">
        <f>IG307/IG306*100-100</f>
        <v>#DIV/0!</v>
      </c>
      <c r="IH309" s="60" t="e">
        <f>IH307/IH306*100-100</f>
        <v>#DIV/0!</v>
      </c>
      <c r="II309" s="26">
        <f>SUM(II302:II308)</f>
        <v>2</v>
      </c>
      <c r="IJ309" s="27">
        <f>SUM(IJ302:IJ308)</f>
        <v>1</v>
      </c>
      <c r="IK309" s="27"/>
      <c r="IL309" s="27"/>
      <c r="IM309" s="27">
        <f>SUM(IM302:IM308)</f>
        <v>1629</v>
      </c>
      <c r="IN309" s="28">
        <f>((IM309+IO309)/7)/IK308</f>
        <v>0.44255744255744256</v>
      </c>
      <c r="IO309" s="27">
        <f>SUM(IO302:IO308)</f>
        <v>143</v>
      </c>
      <c r="IP309" s="28">
        <f>(IO309/(IO309+IM309))</f>
        <v>8.0699774266365695E-2</v>
      </c>
      <c r="IQ309" s="27"/>
      <c r="IR309" s="27"/>
      <c r="IS309" s="29" t="e">
        <f>IS307/IS306*100-100</f>
        <v>#DIV/0!</v>
      </c>
      <c r="IT309" s="60" t="e">
        <f>IT307/IT306*100-100</f>
        <v>#DIV/0!</v>
      </c>
      <c r="IU309" s="26">
        <f>SUM(IU302:IU308)</f>
        <v>0</v>
      </c>
      <c r="IV309" s="27">
        <f>SUM(IV302:IV308)</f>
        <v>0</v>
      </c>
      <c r="IW309" s="27"/>
      <c r="IX309" s="27"/>
      <c r="IY309" s="27">
        <f>SUM(IY302:IY308)</f>
        <v>0</v>
      </c>
      <c r="IZ309" s="28" t="e">
        <f>((IY309+JA309)/7)/IW308</f>
        <v>#DIV/0!</v>
      </c>
      <c r="JA309" s="27">
        <f>SUM(JA302:JA308)</f>
        <v>0</v>
      </c>
      <c r="JB309" s="28" t="e">
        <f>(JA309/(JA309+IY309))</f>
        <v>#DIV/0!</v>
      </c>
      <c r="JC309" s="27"/>
      <c r="JD309" s="27"/>
      <c r="JE309" s="29" t="e">
        <f>JE307/JE306*100-100</f>
        <v>#DIV/0!</v>
      </c>
      <c r="JF309" s="60" t="e">
        <f>JF307/JF306*100-100</f>
        <v>#DIV/0!</v>
      </c>
      <c r="JG309" s="26">
        <f t="shared" si="5022"/>
        <v>76</v>
      </c>
      <c r="JH309" s="443">
        <f t="shared" si="5023"/>
        <v>1</v>
      </c>
      <c r="JI309" s="378">
        <f t="shared" ref="JI309:JJ309" si="5118">SUM(JI301:JI308)</f>
        <v>72263</v>
      </c>
      <c r="JJ309" s="27">
        <f t="shared" si="5118"/>
        <v>5118</v>
      </c>
      <c r="JK309" s="27">
        <f t="shared" si="5025"/>
        <v>32938</v>
      </c>
      <c r="JL309" s="80">
        <f t="shared" si="5026"/>
        <v>0.45580725959342955</v>
      </c>
      <c r="JM309" s="15">
        <f t="shared" si="5027"/>
        <v>2915</v>
      </c>
      <c r="JN309" s="48">
        <f t="shared" si="5028"/>
        <v>8.8499605319084337E-2</v>
      </c>
      <c r="JO309" s="49">
        <f t="shared" ref="JO309" si="5119">SUM(JO302:JO308)/7</f>
        <v>68.185714285714283</v>
      </c>
      <c r="JP309" s="50">
        <f t="shared" ref="JP309" si="5120">SUM(JP302:JP308)</f>
        <v>31043</v>
      </c>
      <c r="JQ309" s="397">
        <f t="shared" si="4416"/>
        <v>94.246766652498636</v>
      </c>
      <c r="JR309" s="50">
        <f t="shared" ref="JR309" si="5121">SUM(JR302:JR308)</f>
        <v>1575</v>
      </c>
      <c r="JS309" s="370">
        <f t="shared" si="4289"/>
        <v>0.54030874785591765</v>
      </c>
      <c r="JT309" s="58" t="e">
        <f t="shared" ref="JT309:JU309" si="5122">JT307/JT306*100-100</f>
        <v>#DIV/0!</v>
      </c>
      <c r="JU309" s="318" t="e">
        <f t="shared" si="5122"/>
        <v>#DIV/0!</v>
      </c>
      <c r="JV309" s="410">
        <f t="shared" ref="JV309" si="5123">SUM(G309,I309,S309,U309,AE309,AG309,AQ309,AS309,BC309,BE309,BO309,BQ309,CA309,CC309)/7/SUM(E308,Q308,AC308,AO308,BA308,BM308,BY308)</f>
        <v>0.45471603702777086</v>
      </c>
      <c r="JW309" s="411">
        <f t="shared" ref="JW309" si="5124">SUM(CM309,CO309,CY309,DA309,DK309,DM309,DW309,DY309,EI309,EK309,EU309,EW309,FG309,FI309)/7/SUM(CK308,CW308,DI308,DU308,EG308,ES308,FE308)</f>
        <v>0.4576797248552974</v>
      </c>
      <c r="JX309" s="412">
        <f t="shared" ref="JX309" si="5125">SUM(FS309,FU309,GE309,GG309,GQ309,GS309,HC309,HE309,HO309,HQ309,IA309,IC309,IM309,IO309,)/7/SUM(FQ308,GC308,GO308,HA308,HM308,HY308,IK308)</f>
        <v>0.45903330994345154</v>
      </c>
      <c r="JY309" s="744"/>
      <c r="JZ309" s="691"/>
      <c r="KA309" s="747"/>
      <c r="KB309" s="762"/>
      <c r="KC309" s="764"/>
      <c r="KD309" s="769"/>
      <c r="KE309" s="764"/>
      <c r="KF309" s="769"/>
      <c r="KG309" s="771"/>
      <c r="KH309" s="772"/>
      <c r="KI309" s="418">
        <f t="shared" ref="KI309" si="5126">SUM(KI302:KI308)</f>
        <v>21</v>
      </c>
      <c r="KJ309" s="432">
        <f t="shared" ref="KJ309" si="5127">KI309/KB306</f>
        <v>6.0869565217391303E-3</v>
      </c>
      <c r="KK309" s="418">
        <f t="shared" ref="KK309" si="5128">SUM(KK302:KK308)</f>
        <v>23</v>
      </c>
      <c r="KL309" s="426">
        <f t="shared" ref="KL309" si="5129">KK309/KD306</f>
        <v>6.7074948964712744E-3</v>
      </c>
      <c r="KM309" s="418">
        <f t="shared" ref="KM309" si="5130">SUM(KM302:KM308)</f>
        <v>29</v>
      </c>
      <c r="KN309" s="426">
        <f>KM309/KF306</f>
        <v>8.3094555873925498E-3</v>
      </c>
    </row>
    <row r="310" spans="1:300" ht="21.75" thickBot="1" x14ac:dyDescent="0.3">
      <c r="A310" s="52"/>
      <c r="B310" s="437"/>
      <c r="C310" s="40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2"/>
      <c r="O310" s="40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2"/>
      <c r="AA310" s="40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2"/>
      <c r="AM310" s="40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2"/>
      <c r="AY310" s="40"/>
      <c r="AZ310" s="41"/>
      <c r="BA310" s="41"/>
      <c r="BB310" s="41"/>
      <c r="BC310" s="41"/>
      <c r="BD310" s="41"/>
      <c r="BE310" s="41"/>
      <c r="BF310" s="41"/>
      <c r="BG310" s="41"/>
      <c r="BH310" s="41"/>
      <c r="BI310" s="41"/>
      <c r="BJ310" s="42"/>
      <c r="BK310" s="40"/>
      <c r="BL310" s="41"/>
      <c r="BM310" s="41"/>
      <c r="BN310" s="41"/>
      <c r="BO310" s="41"/>
      <c r="BP310" s="41"/>
      <c r="BQ310" s="41"/>
      <c r="BR310" s="41"/>
      <c r="BS310" s="41"/>
      <c r="BT310" s="41"/>
      <c r="BU310" s="41"/>
      <c r="BV310" s="42"/>
      <c r="BW310" s="40"/>
      <c r="BX310" s="41"/>
      <c r="BY310" s="41"/>
      <c r="BZ310" s="41"/>
      <c r="CA310" s="41"/>
      <c r="CB310" s="41"/>
      <c r="CC310" s="41"/>
      <c r="CD310" s="41"/>
      <c r="CE310" s="41"/>
      <c r="CF310" s="41"/>
      <c r="CG310" s="41"/>
      <c r="CH310" s="42"/>
      <c r="CI310" s="40"/>
      <c r="CJ310" s="41"/>
      <c r="CK310" s="41"/>
      <c r="CL310" s="41"/>
      <c r="CM310" s="41"/>
      <c r="CN310" s="41"/>
      <c r="CO310" s="41"/>
      <c r="CP310" s="41"/>
      <c r="CQ310" s="41"/>
      <c r="CR310" s="41"/>
      <c r="CS310" s="41"/>
      <c r="CT310" s="42"/>
      <c r="CU310" s="40"/>
      <c r="CV310" s="41"/>
      <c r="CW310" s="41"/>
      <c r="CX310" s="41"/>
      <c r="CY310" s="41"/>
      <c r="CZ310" s="41"/>
      <c r="DA310" s="41"/>
      <c r="DB310" s="41"/>
      <c r="DC310" s="41"/>
      <c r="DD310" s="41"/>
      <c r="DE310" s="41"/>
      <c r="DF310" s="42"/>
      <c r="DG310" s="40"/>
      <c r="DH310" s="41"/>
      <c r="DI310" s="41"/>
      <c r="DJ310" s="41"/>
      <c r="DK310" s="41"/>
      <c r="DL310" s="41"/>
      <c r="DM310" s="41"/>
      <c r="DN310" s="41"/>
      <c r="DO310" s="41"/>
      <c r="DP310" s="41"/>
      <c r="DQ310" s="41"/>
      <c r="DR310" s="42"/>
      <c r="DS310" s="40"/>
      <c r="DT310" s="41"/>
      <c r="DU310" s="41"/>
      <c r="DV310" s="41"/>
      <c r="DW310" s="41"/>
      <c r="DX310" s="41"/>
      <c r="DY310" s="41"/>
      <c r="DZ310" s="41"/>
      <c r="EA310" s="41"/>
      <c r="EB310" s="41"/>
      <c r="EC310" s="41"/>
      <c r="ED310" s="42"/>
      <c r="EE310" s="40"/>
      <c r="EF310" s="41"/>
      <c r="EG310" s="41"/>
      <c r="EH310" s="41"/>
      <c r="EI310" s="41"/>
      <c r="EJ310" s="41"/>
      <c r="EK310" s="41"/>
      <c r="EL310" s="41"/>
      <c r="EM310" s="41"/>
      <c r="EN310" s="41"/>
      <c r="EO310" s="41"/>
      <c r="EP310" s="42"/>
      <c r="EQ310" s="40"/>
      <c r="ER310" s="41"/>
      <c r="ES310" s="41"/>
      <c r="ET310" s="41"/>
      <c r="EU310" s="41"/>
      <c r="EV310" s="41"/>
      <c r="EW310" s="41"/>
      <c r="EX310" s="41"/>
      <c r="EY310" s="41"/>
      <c r="EZ310" s="41"/>
      <c r="FA310" s="41"/>
      <c r="FB310" s="42"/>
      <c r="FC310" s="40"/>
      <c r="FD310" s="41"/>
      <c r="FE310" s="41"/>
      <c r="FF310" s="41"/>
      <c r="FG310" s="41"/>
      <c r="FH310" s="41"/>
      <c r="FI310" s="41"/>
      <c r="FJ310" s="41"/>
      <c r="FK310" s="41"/>
      <c r="FL310" s="41"/>
      <c r="FM310" s="41"/>
      <c r="FN310" s="42"/>
      <c r="FO310" s="40"/>
      <c r="FP310" s="41"/>
      <c r="FQ310" s="41"/>
      <c r="FR310" s="41"/>
      <c r="FS310" s="41"/>
      <c r="FT310" s="41"/>
      <c r="FU310" s="41"/>
      <c r="FV310" s="41"/>
      <c r="FW310" s="41"/>
      <c r="FX310" s="41"/>
      <c r="FY310" s="41"/>
      <c r="FZ310" s="42"/>
      <c r="GA310" s="40"/>
      <c r="GB310" s="41"/>
      <c r="GC310" s="41"/>
      <c r="GD310" s="41"/>
      <c r="GE310" s="41"/>
      <c r="GF310" s="41"/>
      <c r="GG310" s="41"/>
      <c r="GH310" s="41"/>
      <c r="GI310" s="41"/>
      <c r="GJ310" s="41"/>
      <c r="GK310" s="41"/>
      <c r="GL310" s="42"/>
      <c r="GM310" s="40"/>
      <c r="GN310" s="41"/>
      <c r="GO310" s="41"/>
      <c r="GP310" s="41"/>
      <c r="GQ310" s="41"/>
      <c r="GR310" s="41"/>
      <c r="GS310" s="41"/>
      <c r="GT310" s="41"/>
      <c r="GU310" s="41"/>
      <c r="GV310" s="41"/>
      <c r="GW310" s="41"/>
      <c r="GX310" s="42"/>
      <c r="GY310" s="40"/>
      <c r="GZ310" s="41"/>
      <c r="HA310" s="41"/>
      <c r="HB310" s="41"/>
      <c r="HC310" s="41"/>
      <c r="HD310" s="41"/>
      <c r="HE310" s="41"/>
      <c r="HF310" s="41"/>
      <c r="HG310" s="41"/>
      <c r="HH310" s="41"/>
      <c r="HI310" s="41"/>
      <c r="HJ310" s="42"/>
      <c r="HK310" s="40"/>
      <c r="HL310" s="41"/>
      <c r="HM310" s="41"/>
      <c r="HN310" s="41"/>
      <c r="HO310" s="41"/>
      <c r="HP310" s="41"/>
      <c r="HQ310" s="41"/>
      <c r="HR310" s="41"/>
      <c r="HS310" s="41"/>
      <c r="HT310" s="41"/>
      <c r="HU310" s="41"/>
      <c r="HV310" s="42"/>
      <c r="HW310" s="40"/>
      <c r="HX310" s="41"/>
      <c r="HY310" s="41"/>
      <c r="HZ310" s="41"/>
      <c r="IA310" s="41"/>
      <c r="IB310" s="41"/>
      <c r="IC310" s="41"/>
      <c r="ID310" s="41"/>
      <c r="IE310" s="41"/>
      <c r="IF310" s="41"/>
      <c r="IG310" s="41"/>
      <c r="IH310" s="42"/>
      <c r="II310" s="40"/>
      <c r="IJ310" s="41"/>
      <c r="IK310" s="41"/>
      <c r="IL310" s="41"/>
      <c r="IM310" s="41"/>
      <c r="IN310" s="41"/>
      <c r="IO310" s="41"/>
      <c r="IP310" s="41"/>
      <c r="IQ310" s="41"/>
      <c r="IR310" s="41"/>
      <c r="IS310" s="41"/>
      <c r="IT310" s="42"/>
      <c r="IU310" s="40"/>
      <c r="IV310" s="41"/>
      <c r="IW310" s="41"/>
      <c r="IX310" s="41"/>
      <c r="IY310" s="41"/>
      <c r="IZ310" s="41"/>
      <c r="JA310" s="41"/>
      <c r="JB310" s="41"/>
      <c r="JC310" s="41"/>
      <c r="JD310" s="41"/>
      <c r="JE310" s="41"/>
      <c r="JF310" s="42"/>
      <c r="JG310" s="444">
        <f t="shared" ref="JG310" si="5131">JG309/JI302</f>
        <v>7.3401583928916362E-3</v>
      </c>
      <c r="JH310" s="445">
        <f t="shared" ref="JH310" si="5132">JH309/JJ299</f>
        <v>1.366120218579235E-3</v>
      </c>
      <c r="JI310" s="3"/>
      <c r="JJ310" s="4"/>
      <c r="JK310" s="4"/>
      <c r="JL310" s="374"/>
      <c r="JM310" s="4"/>
      <c r="JN310" s="4"/>
      <c r="JO310" s="4"/>
      <c r="JP310" s="375"/>
      <c r="JQ310" s="4"/>
      <c r="JR310" s="4"/>
      <c r="JS310" s="376"/>
      <c r="JT310" s="4"/>
      <c r="JU310" s="400"/>
      <c r="JV310" s="701"/>
      <c r="JW310" s="702"/>
      <c r="JX310" s="703"/>
      <c r="JY310" s="639"/>
      <c r="JZ310" s="640"/>
      <c r="KA310" s="641"/>
      <c r="KB310" s="752"/>
      <c r="KC310" s="753"/>
      <c r="KD310" s="753"/>
      <c r="KE310" s="753"/>
      <c r="KF310" s="753"/>
      <c r="KG310" s="753"/>
      <c r="KH310" s="754"/>
      <c r="KI310" s="416"/>
      <c r="KJ310" s="420"/>
      <c r="KK310" s="416"/>
      <c r="KL310" s="417"/>
      <c r="KM310" s="416"/>
      <c r="KN310" s="417"/>
    </row>
    <row r="311" spans="1:300" x14ac:dyDescent="0.25">
      <c r="A311" s="736">
        <v>59</v>
      </c>
      <c r="B311" s="435">
        <f>B308+1</f>
        <v>45834</v>
      </c>
      <c r="C311" s="32"/>
      <c r="D311" s="33"/>
      <c r="E311" s="33">
        <f>E308-C311</f>
        <v>554</v>
      </c>
      <c r="F311" s="33">
        <f>F308-D311</f>
        <v>39</v>
      </c>
      <c r="G311" s="33">
        <v>215</v>
      </c>
      <c r="H311" s="34">
        <f t="shared" ref="H311:H317" si="5133">((G311+I311)/E311)</f>
        <v>0.41335740072202165</v>
      </c>
      <c r="I311" s="33">
        <v>14</v>
      </c>
      <c r="J311" s="34">
        <f t="shared" ref="J311:J317" si="5134">I311/(G311+I311)</f>
        <v>6.1135371179039298E-2</v>
      </c>
      <c r="K311" s="35"/>
      <c r="L311" s="33"/>
      <c r="M311" s="33"/>
      <c r="N311" s="36"/>
      <c r="O311" s="32">
        <v>2</v>
      </c>
      <c r="P311" s="33"/>
      <c r="Q311" s="33">
        <f>Q308-O311</f>
        <v>559</v>
      </c>
      <c r="R311" s="33">
        <f>R308-P311</f>
        <v>38</v>
      </c>
      <c r="S311" s="33">
        <v>217</v>
      </c>
      <c r="T311" s="34">
        <f t="shared" ref="T311:T317" si="5135">((S311+U311)/Q311)</f>
        <v>0.43470483005366728</v>
      </c>
      <c r="U311" s="33">
        <v>26</v>
      </c>
      <c r="V311" s="34">
        <f t="shared" ref="V311:V317" si="5136">U311/(S311+U311)</f>
        <v>0.10699588477366255</v>
      </c>
      <c r="W311" s="35"/>
      <c r="X311" s="33"/>
      <c r="Y311" s="33"/>
      <c r="Z311" s="36"/>
      <c r="AA311" s="32"/>
      <c r="AB311" s="33"/>
      <c r="AC311" s="33">
        <f>AC308-AA311</f>
        <v>544</v>
      </c>
      <c r="AD311" s="33">
        <f>AD308-AB311</f>
        <v>38</v>
      </c>
      <c r="AE311" s="33">
        <v>230</v>
      </c>
      <c r="AF311" s="34">
        <f t="shared" ref="AF311:AF317" si="5137">((AE311+AG311)/AC311)</f>
        <v>0.45588235294117646</v>
      </c>
      <c r="AG311" s="33">
        <v>18</v>
      </c>
      <c r="AH311" s="34">
        <f t="shared" ref="AH311:AH317" si="5138">AG311/(AE311+AG311)</f>
        <v>7.2580645161290328E-2</v>
      </c>
      <c r="AI311" s="35"/>
      <c r="AJ311" s="33"/>
      <c r="AK311" s="33"/>
      <c r="AL311" s="36"/>
      <c r="AM311" s="32"/>
      <c r="AN311" s="33"/>
      <c r="AO311" s="33">
        <f>AO308-AM311</f>
        <v>114</v>
      </c>
      <c r="AP311" s="33">
        <f>AP308-AN311</f>
        <v>8</v>
      </c>
      <c r="AQ311" s="33">
        <v>12</v>
      </c>
      <c r="AR311" s="34">
        <f t="shared" ref="AR311:AR317" si="5139">((AQ311+AS311)/AO311)</f>
        <v>0.11403508771929824</v>
      </c>
      <c r="AS311" s="33">
        <v>1</v>
      </c>
      <c r="AT311" s="34">
        <f t="shared" ref="AT311:AT317" si="5140">AS311/(AQ311+AS311)</f>
        <v>7.6923076923076927E-2</v>
      </c>
      <c r="AU311" s="35"/>
      <c r="AV311" s="33"/>
      <c r="AW311" s="33"/>
      <c r="AX311" s="36"/>
      <c r="AY311" s="32"/>
      <c r="AZ311" s="33"/>
      <c r="BA311" s="33">
        <f>BA308-AY311</f>
        <v>546</v>
      </c>
      <c r="BB311" s="33">
        <f>BB308-AZ311</f>
        <v>38</v>
      </c>
      <c r="BC311" s="33">
        <v>207</v>
      </c>
      <c r="BD311" s="34">
        <f t="shared" ref="BD311:BD317" si="5141">((BC311+BE311)/BA311)</f>
        <v>0.40842490842490842</v>
      </c>
      <c r="BE311" s="33">
        <v>16</v>
      </c>
      <c r="BF311" s="34">
        <f t="shared" ref="BF311:BF317" si="5142">BE311/(BC311+BE311)</f>
        <v>7.1748878923766815E-2</v>
      </c>
      <c r="BG311" s="35"/>
      <c r="BH311" s="33"/>
      <c r="BI311" s="33"/>
      <c r="BJ311" s="36"/>
      <c r="BK311" s="32"/>
      <c r="BL311" s="33"/>
      <c r="BM311" s="33">
        <f>BM308-BK311</f>
        <v>551</v>
      </c>
      <c r="BN311" s="33">
        <f>BN308-BL311</f>
        <v>38</v>
      </c>
      <c r="BO311" s="33">
        <v>229</v>
      </c>
      <c r="BP311" s="34">
        <f t="shared" ref="BP311:BP317" si="5143">((BO311+BQ311)/BM311)</f>
        <v>0.44827586206896552</v>
      </c>
      <c r="BQ311" s="33">
        <v>18</v>
      </c>
      <c r="BR311" s="34">
        <f t="shared" ref="BR311:BR317" si="5144">BQ311/(BO311+BQ311)</f>
        <v>7.28744939271255E-2</v>
      </c>
      <c r="BS311" s="35"/>
      <c r="BT311" s="33"/>
      <c r="BU311" s="33"/>
      <c r="BV311" s="36"/>
      <c r="BW311" s="32"/>
      <c r="BX311" s="33"/>
      <c r="BY311" s="33">
        <f>BY308-BW311</f>
        <v>556</v>
      </c>
      <c r="BZ311" s="33">
        <f>BZ308-BX311</f>
        <v>38</v>
      </c>
      <c r="CA311" s="33">
        <v>198</v>
      </c>
      <c r="CB311" s="34">
        <f t="shared" ref="CB311:CB317" si="5145">((CA311+CC311)/BY311)</f>
        <v>0.39388489208633093</v>
      </c>
      <c r="CC311" s="33">
        <v>21</v>
      </c>
      <c r="CD311" s="34">
        <f t="shared" ref="CD311:CD317" si="5146">CC311/(CA311+CC311)</f>
        <v>9.5890410958904104E-2</v>
      </c>
      <c r="CE311" s="35"/>
      <c r="CF311" s="33"/>
      <c r="CG311" s="33"/>
      <c r="CH311" s="36"/>
      <c r="CI311" s="32"/>
      <c r="CJ311" s="33"/>
      <c r="CK311" s="33">
        <f>CK308-CI311</f>
        <v>537</v>
      </c>
      <c r="CL311" s="33">
        <f>CL308-CJ311</f>
        <v>38</v>
      </c>
      <c r="CM311" s="33">
        <v>215</v>
      </c>
      <c r="CN311" s="34">
        <f t="shared" ref="CN311:CN317" si="5147">((CM311+CO311)/CK311)</f>
        <v>0.44320297951582865</v>
      </c>
      <c r="CO311" s="33">
        <v>23</v>
      </c>
      <c r="CP311" s="34">
        <f t="shared" ref="CP311:CP317" si="5148">CO311/(CM311+CO311)</f>
        <v>9.6638655462184878E-2</v>
      </c>
      <c r="CQ311" s="35"/>
      <c r="CR311" s="33"/>
      <c r="CS311" s="33"/>
      <c r="CT311" s="36"/>
      <c r="CU311" s="32">
        <v>1</v>
      </c>
      <c r="CV311" s="33"/>
      <c r="CW311" s="33">
        <f>CW308-CU311</f>
        <v>545</v>
      </c>
      <c r="CX311" s="33">
        <f>CX308-CV311</f>
        <v>38</v>
      </c>
      <c r="CY311" s="33">
        <v>211</v>
      </c>
      <c r="CZ311" s="34">
        <f t="shared" ref="CZ311:CZ317" si="5149">((CY311+DA311)/CW311)</f>
        <v>0.44954128440366975</v>
      </c>
      <c r="DA311" s="33">
        <v>34</v>
      </c>
      <c r="DB311" s="34">
        <f t="shared" ref="DB311:DB317" si="5150">DA311/(CY311+DA311)</f>
        <v>0.13877551020408163</v>
      </c>
      <c r="DC311" s="35"/>
      <c r="DD311" s="33"/>
      <c r="DE311" s="33"/>
      <c r="DF311" s="36"/>
      <c r="DG311" s="32">
        <v>1</v>
      </c>
      <c r="DH311" s="33"/>
      <c r="DI311" s="33">
        <f>DI308-DG311</f>
        <v>559</v>
      </c>
      <c r="DJ311" s="33">
        <f>DJ308-DH311</f>
        <v>39</v>
      </c>
      <c r="DK311" s="33">
        <v>218</v>
      </c>
      <c r="DL311" s="34">
        <f t="shared" ref="DL311:DL317" si="5151">((DK311+DM311)/DI311)</f>
        <v>0.45438282647584971</v>
      </c>
      <c r="DM311" s="33">
        <v>36</v>
      </c>
      <c r="DN311" s="34">
        <f t="shared" ref="DN311:DN317" si="5152">DM311/(DK311+DM311)</f>
        <v>0.14173228346456693</v>
      </c>
      <c r="DO311" s="35"/>
      <c r="DP311" s="33"/>
      <c r="DQ311" s="33"/>
      <c r="DR311" s="36"/>
      <c r="DS311" s="32"/>
      <c r="DT311" s="33"/>
      <c r="DU311" s="33">
        <f>DU308-DS311</f>
        <v>94</v>
      </c>
      <c r="DV311" s="33">
        <f>DV308-DT311</f>
        <v>8</v>
      </c>
      <c r="DW311" s="33">
        <v>32</v>
      </c>
      <c r="DX311" s="34">
        <f t="shared" ref="DX311:DX317" si="5153">((DW311+DY311)/DU311)</f>
        <v>0.40425531914893614</v>
      </c>
      <c r="DY311" s="33">
        <v>6</v>
      </c>
      <c r="DZ311" s="34">
        <f t="shared" ref="DZ311:DZ317" si="5154">DY311/(DW311+DY311)</f>
        <v>0.15789473684210525</v>
      </c>
      <c r="EA311" s="35"/>
      <c r="EB311" s="33"/>
      <c r="EC311" s="33"/>
      <c r="ED311" s="36"/>
      <c r="EE311" s="32">
        <v>1</v>
      </c>
      <c r="EF311" s="33"/>
      <c r="EG311" s="33">
        <f>EG308-EE311</f>
        <v>567</v>
      </c>
      <c r="EH311" s="33">
        <f>EH308-EF311</f>
        <v>40</v>
      </c>
      <c r="EI311" s="33">
        <v>221</v>
      </c>
      <c r="EJ311" s="34">
        <f t="shared" ref="EJ311:EJ317" si="5155">((EI311+EK311)/EG311)</f>
        <v>0.43915343915343913</v>
      </c>
      <c r="EK311" s="33">
        <v>28</v>
      </c>
      <c r="EL311" s="34">
        <f t="shared" ref="EL311:EL317" si="5156">EK311/(EI311+EK311)</f>
        <v>0.11244979919678715</v>
      </c>
      <c r="EM311" s="35"/>
      <c r="EN311" s="33"/>
      <c r="EO311" s="33"/>
      <c r="EP311" s="36"/>
      <c r="EQ311" s="32"/>
      <c r="ER311" s="33"/>
      <c r="ES311" s="33">
        <f>ES308-EQ311</f>
        <v>556</v>
      </c>
      <c r="ET311" s="33">
        <f>ET308-ER311</f>
        <v>39</v>
      </c>
      <c r="EU311" s="33">
        <v>226</v>
      </c>
      <c r="EV311" s="34">
        <f t="shared" ref="EV311:EV317" si="5157">((EU311+EW311)/ES311)</f>
        <v>0.43165467625899279</v>
      </c>
      <c r="EW311" s="33">
        <v>14</v>
      </c>
      <c r="EX311" s="34">
        <f t="shared" ref="EX311:EX317" si="5158">EW311/(EU311+EW311)</f>
        <v>5.8333333333333334E-2</v>
      </c>
      <c r="EY311" s="35"/>
      <c r="EZ311" s="33"/>
      <c r="FA311" s="33"/>
      <c r="FB311" s="36"/>
      <c r="FC311" s="32">
        <v>1</v>
      </c>
      <c r="FD311" s="33"/>
      <c r="FE311" s="33">
        <f>FE308-FC311</f>
        <v>544</v>
      </c>
      <c r="FF311" s="33">
        <f>FF308-FD311</f>
        <v>38</v>
      </c>
      <c r="FG311" s="33">
        <v>206</v>
      </c>
      <c r="FH311" s="34">
        <f t="shared" ref="FH311:FH317" si="5159">((FG311+FI311)/FE311)</f>
        <v>0.42279411764705882</v>
      </c>
      <c r="FI311" s="33">
        <v>24</v>
      </c>
      <c r="FJ311" s="34">
        <f t="shared" ref="FJ311:FJ317" si="5160">FI311/(FG311+FI311)</f>
        <v>0.10434782608695652</v>
      </c>
      <c r="FK311" s="35"/>
      <c r="FL311" s="33"/>
      <c r="FM311" s="33"/>
      <c r="FN311" s="36"/>
      <c r="FO311" s="32"/>
      <c r="FP311" s="33"/>
      <c r="FQ311" s="33">
        <f>FQ308-FO311</f>
        <v>539</v>
      </c>
      <c r="FR311" s="33">
        <f>FR308-FP311</f>
        <v>40</v>
      </c>
      <c r="FS311" s="33">
        <v>221</v>
      </c>
      <c r="FT311" s="34">
        <f t="shared" ref="FT311:FT317" si="5161">((FS311+FU311)/FQ311)</f>
        <v>0.45825602968460111</v>
      </c>
      <c r="FU311" s="33">
        <v>26</v>
      </c>
      <c r="FV311" s="34">
        <f t="shared" ref="FV311:FV317" si="5162">FU311/(FS311+FU311)</f>
        <v>0.10526315789473684</v>
      </c>
      <c r="FW311" s="35"/>
      <c r="FX311" s="33"/>
      <c r="FY311" s="33"/>
      <c r="FZ311" s="36"/>
      <c r="GA311" s="32"/>
      <c r="GB311" s="33"/>
      <c r="GC311" s="33">
        <f>GC308-GA311</f>
        <v>546</v>
      </c>
      <c r="GD311" s="33">
        <f>GD308-GB311</f>
        <v>41</v>
      </c>
      <c r="GE311" s="33">
        <v>239</v>
      </c>
      <c r="GF311" s="34">
        <f t="shared" ref="GF311:GF317" si="5163">((GE311+GG311)/GC311)</f>
        <v>0.45970695970695968</v>
      </c>
      <c r="GG311" s="33">
        <v>12</v>
      </c>
      <c r="GH311" s="34">
        <f t="shared" ref="GH311:GH317" si="5164">GG311/(GE311+GG311)</f>
        <v>4.7808764940239043E-2</v>
      </c>
      <c r="GI311" s="35"/>
      <c r="GJ311" s="33"/>
      <c r="GK311" s="33"/>
      <c r="GL311" s="36"/>
      <c r="GM311" s="32"/>
      <c r="GN311" s="33"/>
      <c r="GO311" s="33">
        <f>GO308-GM311</f>
        <v>571</v>
      </c>
      <c r="GP311" s="33">
        <f>GP308-GN311</f>
        <v>42</v>
      </c>
      <c r="GQ311" s="33">
        <v>221</v>
      </c>
      <c r="GR311" s="34">
        <f t="shared" ref="GR311:GR317" si="5165">((GQ311+GS311)/GO311)</f>
        <v>0.42206654991243431</v>
      </c>
      <c r="GS311" s="33">
        <v>20</v>
      </c>
      <c r="GT311" s="34">
        <f t="shared" ref="GT311:GT317" si="5166">GS311/(GQ311+GS311)</f>
        <v>8.2987551867219914E-2</v>
      </c>
      <c r="GU311" s="35"/>
      <c r="GV311" s="33"/>
      <c r="GW311" s="33"/>
      <c r="GX311" s="36"/>
      <c r="GY311" s="32"/>
      <c r="GZ311" s="33"/>
      <c r="HA311" s="33">
        <f>HA308-GY311</f>
        <v>102</v>
      </c>
      <c r="HB311" s="33">
        <f>HB308-GZ311</f>
        <v>7</v>
      </c>
      <c r="HC311" s="33">
        <v>18</v>
      </c>
      <c r="HD311" s="34">
        <f t="shared" ref="HD311:HD317" si="5167">((HC311+HE311)/HA311)</f>
        <v>0.27450980392156865</v>
      </c>
      <c r="HE311" s="33">
        <v>10</v>
      </c>
      <c r="HF311" s="34">
        <f t="shared" ref="HF311:HF317" si="5168">HE311/(HC311+HE311)</f>
        <v>0.35714285714285715</v>
      </c>
      <c r="HG311" s="35"/>
      <c r="HH311" s="33"/>
      <c r="HI311" s="33"/>
      <c r="HJ311" s="36"/>
      <c r="HK311" s="32">
        <v>1</v>
      </c>
      <c r="HL311" s="33"/>
      <c r="HM311" s="33">
        <f>HM308-HK311</f>
        <v>571</v>
      </c>
      <c r="HN311" s="33">
        <f>HN308-HL311</f>
        <v>42</v>
      </c>
      <c r="HO311" s="33">
        <v>227</v>
      </c>
      <c r="HP311" s="34">
        <f t="shared" ref="HP311:HP317" si="5169">((HO311+HQ311)/HM311)</f>
        <v>0.43082311733800349</v>
      </c>
      <c r="HQ311" s="33">
        <v>19</v>
      </c>
      <c r="HR311" s="34">
        <f t="shared" ref="HR311:HR317" si="5170">HQ311/(HO311+HQ311)</f>
        <v>7.7235772357723581E-2</v>
      </c>
      <c r="HS311" s="35"/>
      <c r="HT311" s="33"/>
      <c r="HU311" s="33"/>
      <c r="HV311" s="36"/>
      <c r="HW311" s="32">
        <v>1</v>
      </c>
      <c r="HX311" s="33"/>
      <c r="HY311" s="33">
        <f>HY308-HW311</f>
        <v>558</v>
      </c>
      <c r="HZ311" s="33">
        <f>HZ308-HX311</f>
        <v>41</v>
      </c>
      <c r="IA311" s="33">
        <v>222</v>
      </c>
      <c r="IB311" s="34">
        <f t="shared" ref="IB311:IB317" si="5171">((IA311+IC311)/HY311)</f>
        <v>0.44086021505376344</v>
      </c>
      <c r="IC311" s="33">
        <v>24</v>
      </c>
      <c r="ID311" s="34">
        <f t="shared" ref="ID311:ID317" si="5172">IC311/(IA311+IC311)</f>
        <v>9.7560975609756101E-2</v>
      </c>
      <c r="IE311" s="35"/>
      <c r="IF311" s="33"/>
      <c r="IG311" s="33"/>
      <c r="IH311" s="36"/>
      <c r="II311" s="32"/>
      <c r="IJ311" s="33"/>
      <c r="IK311" s="33">
        <f>IK308-II311</f>
        <v>572</v>
      </c>
      <c r="IL311" s="33">
        <f>IL308-IJ311</f>
        <v>41</v>
      </c>
      <c r="IM311" s="33">
        <v>228</v>
      </c>
      <c r="IN311" s="34">
        <f t="shared" ref="IN311:IN317" si="5173">((IM311+IO311)/IK311)</f>
        <v>0.43706293706293708</v>
      </c>
      <c r="IO311" s="33">
        <v>22</v>
      </c>
      <c r="IP311" s="34">
        <f t="shared" ref="IP311:IP317" si="5174">IO311/(IM311+IO311)</f>
        <v>8.7999999999999995E-2</v>
      </c>
      <c r="IQ311" s="35"/>
      <c r="IR311" s="33"/>
      <c r="IS311" s="33"/>
      <c r="IT311" s="36"/>
      <c r="IU311" s="32"/>
      <c r="IV311" s="33"/>
      <c r="IW311" s="33">
        <f>IW308-IU311</f>
        <v>0</v>
      </c>
      <c r="IX311" s="33">
        <f>IX308-IV311</f>
        <v>0</v>
      </c>
      <c r="IY311" s="33"/>
      <c r="IZ311" s="34" t="e">
        <f t="shared" ref="IZ311:IZ317" si="5175">((IY311+JA311)/IW311)</f>
        <v>#DIV/0!</v>
      </c>
      <c r="JA311" s="33"/>
      <c r="JB311" s="34" t="e">
        <f t="shared" ref="JB311:JB317" si="5176">JA311/(IY311+JA311)</f>
        <v>#DIV/0!</v>
      </c>
      <c r="JC311" s="35"/>
      <c r="JD311" s="33"/>
      <c r="JE311" s="33"/>
      <c r="JF311" s="36"/>
      <c r="JG311" s="32">
        <f t="shared" ref="JG311:JG318" si="5177">+C311+O311+AA311+AM311+AY311+BK311+BW311+CI311+CU311+DG311+DS311+EE311+EQ311+FC311+GA311+GM311+GY311+HK311+HW311+II311+FO311+IU311</f>
        <v>8</v>
      </c>
      <c r="JH311" s="36">
        <f t="shared" ref="JH311:JH318" si="5178">+D311+P311+AB311+AN311+AZ311+BL311+BX311+CJ311+CV311+DH311+DT311+EF311+ER311+FD311+GB311+GN311+GZ311+HL311+HX311+IJ311+FP311+IV311</f>
        <v>0</v>
      </c>
      <c r="JI311" s="372">
        <f t="shared" ref="JI311:JI317" si="5179">+E311+Q311+AC311+AO311+BA311+BM311+BY311+CK311+CW311+DI311+DU311+EG311+ES311+FE311+GC311+GO311+HA311+HM311+HY311+FQ311+IK311</f>
        <v>10285</v>
      </c>
      <c r="JJ311" s="11">
        <f t="shared" si="5107"/>
        <v>731</v>
      </c>
      <c r="JK311" s="33">
        <f t="shared" ref="JK311:JK318" si="5180">+G311+S311+AE311+AQ311+BC311+BO311+CA311+CM311+CY311+DK311+DW311+EI311+EU311+FG311+GE311+GQ311+HC311+HO311+I311+U311+AG311+AS311+BE311+BQ311+CC311+CO311+DA311+DM311+DY311+EK311+EW311+FI311+GG311+GS311+HE311+HQ311+IA311+IC311+FS311+FU311+IM311+IO311</f>
        <v>4425</v>
      </c>
      <c r="JL311" s="78">
        <f t="shared" ref="JL311:JL318" si="5181">+(JK311)/JI311</f>
        <v>0.43023821098687409</v>
      </c>
      <c r="JM311" s="15">
        <f t="shared" ref="JM311:JM318" si="5182">+I311+U311+AG311+AS311+BE311+BQ311+CC311+CO311+DA311+DM311+DY311+EK311+EW311+FI311+GG311+GS311+HE311+HQ311+IC311+IO311+FU311</f>
        <v>412</v>
      </c>
      <c r="JN311" s="34">
        <f t="shared" ref="JN311:JN318" si="5183">+(JM311/(JK311))</f>
        <v>9.310734463276836E-2</v>
      </c>
      <c r="JO311" s="45">
        <v>67.400000000000006</v>
      </c>
      <c r="JP311" s="46">
        <v>4177</v>
      </c>
      <c r="JQ311" s="45">
        <f t="shared" si="4416"/>
        <v>94.395480225988706</v>
      </c>
      <c r="JR311" s="45">
        <v>229</v>
      </c>
      <c r="JS311" s="366">
        <f t="shared" ref="JS311" si="5184">JR311/JM311</f>
        <v>0.55582524271844658</v>
      </c>
      <c r="JT311" s="44"/>
      <c r="JU311" s="284"/>
      <c r="JV311" s="402">
        <f t="shared" ref="JV311:JV317" si="5185">SUM(G311,I311,S311,U311,AE311,AG311,AQ311,AS311,BC311,BE311,BO311,BQ311,CA311,CC311)/SUM(E311,Q311,AC311,AO311,BA311,BM311,BY311)</f>
        <v>0.41530373831775702</v>
      </c>
      <c r="JW311" s="403">
        <f t="shared" ref="JW311:JW317" si="5186">SUM(CM311,CO311,CY311,DA311,DK311,DM311,DW311,DY311,EI311,EK311,EU311,EW311,FG311,FI311)/SUM(CK311,CW311,DI311,DU311,EG311,ES311,FE311)</f>
        <v>0.43915343915343913</v>
      </c>
      <c r="JX311" s="405">
        <f t="shared" ref="JX311:JX317" si="5187">SUM(FS311,FU311,GE311,GG311,GQ311,GS311,HC311,HE311,HO311,HQ311,IA311,IC311,IM311,IO311,)/SUM(FQ311,GC311,GO311,HA311,HM311,HY311,IK311)</f>
        <v>0.43625325238508239</v>
      </c>
      <c r="JY311" s="742">
        <f t="shared" ref="JY311" si="5188">SUM(I318,U318,AG318,AS318,BE318,BQ318,CC318)/SUM(G318,I318,S318,U318,AE318,AG318,AQ318,AS318,BC318,BE318,BO318,BQ318,CA318,CC318)</f>
        <v>9.3744644387317916E-2</v>
      </c>
      <c r="JZ311" s="689">
        <f t="shared" ref="JZ311" si="5189">SUM(CO318,DA318,DM318,DY318,EK318,EW318,FI318)/SUM(CM318,CO318,CY318,DA318,DK318,DM318,DW318,DY318,EI318,EK318,EU318,EW318,FG318,FI318)</f>
        <v>9.4161958568738227E-2</v>
      </c>
      <c r="KA311" s="745">
        <f t="shared" ref="KA311" si="5190">SUM(,FU318,GG318,GS318,HE318,HQ318,IC318,IO318)/SUM(FU318,FS318,GG318,GE318,GS318,GQ318,HE318,HC318,HQ318,HO318,IC318,IA318,IO318,IM318)</f>
        <v>8.9294605809128624E-2</v>
      </c>
      <c r="KB311" s="724">
        <f t="shared" ref="KB311" si="5191">KB313/KB315</f>
        <v>3.7945125510799767E-3</v>
      </c>
      <c r="KC311" s="720"/>
      <c r="KD311" s="720">
        <f t="shared" ref="KD311" si="5192">KD313/KD315</f>
        <v>3.2295948326482677E-3</v>
      </c>
      <c r="KE311" s="720"/>
      <c r="KF311" s="720">
        <f t="shared" ref="KF311" si="5193">KF313/KF315</f>
        <v>2.6004045073678129E-3</v>
      </c>
      <c r="KG311" s="755"/>
      <c r="KH311" s="757" t="s">
        <v>68</v>
      </c>
      <c r="KI311" s="419">
        <f t="shared" ref="KI311:KI317" si="5194">C311+AA311+AM311+AY311+BK311+BW311</f>
        <v>0</v>
      </c>
      <c r="KJ311" s="427">
        <f t="shared" ref="KJ311" si="5195">KI311/KB315</f>
        <v>0</v>
      </c>
      <c r="KK311" s="419">
        <f t="shared" ref="KK311:KK317" si="5196">CI311+CU311+DG311+EE311+EQ311+FC311+DS311</f>
        <v>4</v>
      </c>
      <c r="KL311" s="424">
        <f t="shared" ref="KL311" si="5197">KK311/KD315</f>
        <v>1.1743981209630064E-3</v>
      </c>
      <c r="KM311" s="419">
        <f t="shared" ref="KM311:KM317" si="5198">FO311+GA311+GM311+GY311+HK311+HW311+II311</f>
        <v>2</v>
      </c>
      <c r="KN311" s="424">
        <f>KM311/KF315</f>
        <v>5.7786766830395843E-4</v>
      </c>
    </row>
    <row r="312" spans="1:300" ht="19.5" thickBot="1" x14ac:dyDescent="0.3">
      <c r="A312" s="734"/>
      <c r="B312" s="436">
        <f t="shared" ref="B312:B317" si="5199">+B311+1</f>
        <v>45835</v>
      </c>
      <c r="C312" s="10"/>
      <c r="D312" s="11"/>
      <c r="E312" s="61">
        <f t="shared" ref="E312:E317" si="5200">E311-C312</f>
        <v>554</v>
      </c>
      <c r="F312" s="61">
        <f t="shared" ref="F312:F317" si="5201">F311-D312</f>
        <v>39</v>
      </c>
      <c r="G312" s="11">
        <v>214</v>
      </c>
      <c r="H312" s="12">
        <f t="shared" si="5133"/>
        <v>0.42238267148014441</v>
      </c>
      <c r="I312" s="11">
        <v>20</v>
      </c>
      <c r="J312" s="12">
        <f t="shared" si="5134"/>
        <v>8.5470085470085472E-2</v>
      </c>
      <c r="K312" s="13"/>
      <c r="L312" s="11"/>
      <c r="M312" s="11"/>
      <c r="N312" s="14"/>
      <c r="O312" s="10">
        <v>1</v>
      </c>
      <c r="P312" s="11"/>
      <c r="Q312" s="61">
        <f t="shared" ref="Q312:Q317" si="5202">Q311-O312</f>
        <v>558</v>
      </c>
      <c r="R312" s="61">
        <f t="shared" ref="R312:R317" si="5203">R311-P312</f>
        <v>38</v>
      </c>
      <c r="S312" s="11">
        <v>210</v>
      </c>
      <c r="T312" s="12">
        <f t="shared" si="5135"/>
        <v>0.41218637992831542</v>
      </c>
      <c r="U312" s="11">
        <v>20</v>
      </c>
      <c r="V312" s="12">
        <f t="shared" si="5136"/>
        <v>8.6956521739130432E-2</v>
      </c>
      <c r="W312" s="13"/>
      <c r="X312" s="11"/>
      <c r="Y312" s="11"/>
      <c r="Z312" s="14"/>
      <c r="AA312" s="10"/>
      <c r="AB312" s="11"/>
      <c r="AC312" s="61">
        <f t="shared" ref="AC312:AC317" si="5204">AC311-AA312</f>
        <v>544</v>
      </c>
      <c r="AD312" s="61">
        <f t="shared" ref="AD312:AD317" si="5205">AD311-AB312</f>
        <v>38</v>
      </c>
      <c r="AE312" s="11">
        <v>215</v>
      </c>
      <c r="AF312" s="12">
        <f t="shared" si="5137"/>
        <v>0.43198529411764708</v>
      </c>
      <c r="AG312" s="11">
        <v>20</v>
      </c>
      <c r="AH312" s="12">
        <f t="shared" si="5138"/>
        <v>8.5106382978723402E-2</v>
      </c>
      <c r="AI312" s="13"/>
      <c r="AJ312" s="11"/>
      <c r="AK312" s="11"/>
      <c r="AL312" s="14"/>
      <c r="AM312" s="10">
        <v>2</v>
      </c>
      <c r="AN312" s="11"/>
      <c r="AO312" s="61">
        <f t="shared" ref="AO312:AO317" si="5206">AO311-AM312</f>
        <v>112</v>
      </c>
      <c r="AP312" s="61">
        <f t="shared" ref="AP312:AP317" si="5207">AP311-AN312</f>
        <v>8</v>
      </c>
      <c r="AQ312" s="11">
        <v>10</v>
      </c>
      <c r="AR312" s="12">
        <f t="shared" si="5139"/>
        <v>0.11607142857142858</v>
      </c>
      <c r="AS312" s="11">
        <v>3</v>
      </c>
      <c r="AT312" s="12">
        <f t="shared" si="5140"/>
        <v>0.23076923076923078</v>
      </c>
      <c r="AU312" s="13"/>
      <c r="AV312" s="11"/>
      <c r="AW312" s="11"/>
      <c r="AX312" s="14"/>
      <c r="AY312" s="10">
        <v>1</v>
      </c>
      <c r="AZ312" s="11"/>
      <c r="BA312" s="61">
        <f t="shared" ref="BA312:BA317" si="5208">BA311-AY312</f>
        <v>545</v>
      </c>
      <c r="BB312" s="61">
        <f t="shared" ref="BB312:BB317" si="5209">BB311-AZ312</f>
        <v>38</v>
      </c>
      <c r="BC312" s="11">
        <v>210</v>
      </c>
      <c r="BD312" s="12">
        <f t="shared" si="5141"/>
        <v>0.44403669724770645</v>
      </c>
      <c r="BE312" s="11">
        <v>32</v>
      </c>
      <c r="BF312" s="12">
        <f t="shared" si="5142"/>
        <v>0.13223140495867769</v>
      </c>
      <c r="BG312" s="13"/>
      <c r="BH312" s="11"/>
      <c r="BI312" s="11"/>
      <c r="BJ312" s="14"/>
      <c r="BK312" s="10">
        <v>1</v>
      </c>
      <c r="BL312" s="11"/>
      <c r="BM312" s="61">
        <f t="shared" ref="BM312:BM317" si="5210">BM311-BK312</f>
        <v>550</v>
      </c>
      <c r="BN312" s="61">
        <f t="shared" ref="BN312:BN317" si="5211">BN311-BL312</f>
        <v>38</v>
      </c>
      <c r="BO312" s="11">
        <v>202</v>
      </c>
      <c r="BP312" s="12">
        <f t="shared" si="5143"/>
        <v>0.41090909090909089</v>
      </c>
      <c r="BQ312" s="11">
        <v>24</v>
      </c>
      <c r="BR312" s="12">
        <f t="shared" si="5144"/>
        <v>0.10619469026548672</v>
      </c>
      <c r="BS312" s="13"/>
      <c r="BT312" s="11"/>
      <c r="BU312" s="11"/>
      <c r="BV312" s="14"/>
      <c r="BW312" s="10"/>
      <c r="BX312" s="11"/>
      <c r="BY312" s="61">
        <f t="shared" ref="BY312:BY317" si="5212">BY311-BW312</f>
        <v>556</v>
      </c>
      <c r="BZ312" s="61">
        <f t="shared" ref="BZ312:BZ317" si="5213">BZ311-BX312</f>
        <v>38</v>
      </c>
      <c r="CA312" s="11">
        <v>210</v>
      </c>
      <c r="CB312" s="12">
        <f t="shared" si="5145"/>
        <v>0.44064748201438847</v>
      </c>
      <c r="CC312" s="11">
        <v>35</v>
      </c>
      <c r="CD312" s="12">
        <f t="shared" si="5146"/>
        <v>0.14285714285714285</v>
      </c>
      <c r="CE312" s="13"/>
      <c r="CF312" s="11"/>
      <c r="CG312" s="11"/>
      <c r="CH312" s="14"/>
      <c r="CI312" s="10"/>
      <c r="CJ312" s="11"/>
      <c r="CK312" s="61">
        <f t="shared" ref="CK312:CK317" si="5214">CK311-CI312</f>
        <v>537</v>
      </c>
      <c r="CL312" s="61">
        <f t="shared" ref="CL312:CL317" si="5215">CL311-CJ312</f>
        <v>38</v>
      </c>
      <c r="CM312" s="11">
        <v>210</v>
      </c>
      <c r="CN312" s="12">
        <f t="shared" si="5147"/>
        <v>0.42085661080074488</v>
      </c>
      <c r="CO312" s="11">
        <v>16</v>
      </c>
      <c r="CP312" s="12">
        <f t="shared" si="5148"/>
        <v>7.0796460176991149E-2</v>
      </c>
      <c r="CQ312" s="13"/>
      <c r="CR312" s="11"/>
      <c r="CS312" s="11"/>
      <c r="CT312" s="14"/>
      <c r="CU312" s="10"/>
      <c r="CV312" s="11"/>
      <c r="CW312" s="61">
        <f t="shared" ref="CW312:CW317" si="5216">CW311-CU312</f>
        <v>545</v>
      </c>
      <c r="CX312" s="61">
        <f t="shared" ref="CX312:CX317" si="5217">CX311-CV312</f>
        <v>38</v>
      </c>
      <c r="CY312" s="11">
        <v>210</v>
      </c>
      <c r="CZ312" s="12">
        <f t="shared" si="5149"/>
        <v>0.42752293577981654</v>
      </c>
      <c r="DA312" s="11">
        <v>23</v>
      </c>
      <c r="DB312" s="12">
        <f t="shared" si="5150"/>
        <v>9.8712446351931327E-2</v>
      </c>
      <c r="DC312" s="13"/>
      <c r="DD312" s="11"/>
      <c r="DE312" s="11"/>
      <c r="DF312" s="14"/>
      <c r="DG312" s="10"/>
      <c r="DH312" s="11"/>
      <c r="DI312" s="61">
        <f t="shared" ref="DI312:DI317" si="5218">DI311-DG312</f>
        <v>559</v>
      </c>
      <c r="DJ312" s="61">
        <f t="shared" ref="DJ312:DJ317" si="5219">DJ311-DH312</f>
        <v>39</v>
      </c>
      <c r="DK312" s="11">
        <v>216</v>
      </c>
      <c r="DL312" s="12">
        <f t="shared" si="5151"/>
        <v>0.43828264758497315</v>
      </c>
      <c r="DM312" s="11">
        <v>29</v>
      </c>
      <c r="DN312" s="12">
        <f t="shared" si="5152"/>
        <v>0.11836734693877551</v>
      </c>
      <c r="DO312" s="13"/>
      <c r="DP312" s="11"/>
      <c r="DQ312" s="11"/>
      <c r="DR312" s="14"/>
      <c r="DS312" s="10">
        <v>1</v>
      </c>
      <c r="DT312" s="11"/>
      <c r="DU312" s="61">
        <f t="shared" ref="DU312:DU317" si="5220">DU311-DS312</f>
        <v>93</v>
      </c>
      <c r="DV312" s="61">
        <f t="shared" ref="DV312:DV317" si="5221">DV311-DT312</f>
        <v>8</v>
      </c>
      <c r="DW312" s="11">
        <v>26</v>
      </c>
      <c r="DX312" s="12">
        <f t="shared" si="5153"/>
        <v>0.36559139784946237</v>
      </c>
      <c r="DY312" s="11">
        <v>8</v>
      </c>
      <c r="DZ312" s="12">
        <f t="shared" si="5154"/>
        <v>0.23529411764705882</v>
      </c>
      <c r="EA312" s="13"/>
      <c r="EB312" s="11"/>
      <c r="EC312" s="11"/>
      <c r="ED312" s="14"/>
      <c r="EE312" s="10">
        <v>1</v>
      </c>
      <c r="EF312" s="11"/>
      <c r="EG312" s="61">
        <f t="shared" ref="EG312:EG317" si="5222">EG311-EE312</f>
        <v>566</v>
      </c>
      <c r="EH312" s="61">
        <f t="shared" ref="EH312:EH317" si="5223">EH311-EF312</f>
        <v>40</v>
      </c>
      <c r="EI312" s="11">
        <v>210</v>
      </c>
      <c r="EJ312" s="12">
        <f t="shared" si="5155"/>
        <v>0.41519434628975266</v>
      </c>
      <c r="EK312" s="11">
        <v>25</v>
      </c>
      <c r="EL312" s="12">
        <f t="shared" si="5156"/>
        <v>0.10638297872340426</v>
      </c>
      <c r="EM312" s="13"/>
      <c r="EN312" s="11"/>
      <c r="EO312" s="11"/>
      <c r="EP312" s="14"/>
      <c r="EQ312" s="10"/>
      <c r="ER312" s="11"/>
      <c r="ES312" s="61">
        <f t="shared" ref="ES312:ES317" si="5224">ES311-EQ312</f>
        <v>556</v>
      </c>
      <c r="ET312" s="61">
        <f t="shared" ref="ET312:ET317" si="5225">ET311-ER312</f>
        <v>39</v>
      </c>
      <c r="EU312" s="11">
        <v>205</v>
      </c>
      <c r="EV312" s="12">
        <f t="shared" si="5157"/>
        <v>0.37769784172661869</v>
      </c>
      <c r="EW312" s="11">
        <v>5</v>
      </c>
      <c r="EX312" s="12">
        <f t="shared" si="5158"/>
        <v>2.3809523809523808E-2</v>
      </c>
      <c r="EY312" s="13"/>
      <c r="EZ312" s="11"/>
      <c r="FA312" s="11"/>
      <c r="FB312" s="14"/>
      <c r="FC312" s="10"/>
      <c r="FD312" s="11"/>
      <c r="FE312" s="61">
        <f t="shared" ref="FE312:FE317" si="5226">FE311-FC312</f>
        <v>544</v>
      </c>
      <c r="FF312" s="61">
        <f t="shared" ref="FF312:FF317" si="5227">FF311-FD312</f>
        <v>38</v>
      </c>
      <c r="FG312" s="11">
        <v>207</v>
      </c>
      <c r="FH312" s="12">
        <f t="shared" si="5159"/>
        <v>0.4172794117647059</v>
      </c>
      <c r="FI312" s="11">
        <v>20</v>
      </c>
      <c r="FJ312" s="12">
        <f t="shared" si="5160"/>
        <v>8.8105726872246701E-2</v>
      </c>
      <c r="FK312" s="13"/>
      <c r="FL312" s="11"/>
      <c r="FM312" s="11"/>
      <c r="FN312" s="14"/>
      <c r="FO312" s="10"/>
      <c r="FP312" s="11"/>
      <c r="FQ312" s="61">
        <f t="shared" ref="FQ312:FQ317" si="5228">FQ311-FO312</f>
        <v>539</v>
      </c>
      <c r="FR312" s="61">
        <f t="shared" ref="FR312:FR317" si="5229">FR311-FP312</f>
        <v>40</v>
      </c>
      <c r="FS312" s="11">
        <v>208</v>
      </c>
      <c r="FT312" s="12">
        <f t="shared" si="5161"/>
        <v>0.44526901669758812</v>
      </c>
      <c r="FU312" s="11">
        <v>32</v>
      </c>
      <c r="FV312" s="12">
        <f t="shared" si="5162"/>
        <v>0.13333333333333333</v>
      </c>
      <c r="FW312" s="13"/>
      <c r="FX312" s="11"/>
      <c r="FY312" s="11"/>
      <c r="FZ312" s="14"/>
      <c r="GA312" s="10"/>
      <c r="GB312" s="11"/>
      <c r="GC312" s="61">
        <f t="shared" ref="GC312:GC317" si="5230">GC311-GA312</f>
        <v>546</v>
      </c>
      <c r="GD312" s="61">
        <f t="shared" ref="GD312:GD317" si="5231">GD311-GB312</f>
        <v>41</v>
      </c>
      <c r="GE312" s="11">
        <v>206</v>
      </c>
      <c r="GF312" s="12">
        <f t="shared" si="5163"/>
        <v>0.41025641025641024</v>
      </c>
      <c r="GG312" s="11">
        <v>18</v>
      </c>
      <c r="GH312" s="12">
        <f t="shared" si="5164"/>
        <v>8.0357142857142863E-2</v>
      </c>
      <c r="GI312" s="13"/>
      <c r="GJ312" s="11"/>
      <c r="GK312" s="11"/>
      <c r="GL312" s="14"/>
      <c r="GM312" s="10">
        <v>1</v>
      </c>
      <c r="GN312" s="11"/>
      <c r="GO312" s="61">
        <f t="shared" ref="GO312:GO317" si="5232">GO311-GM312</f>
        <v>570</v>
      </c>
      <c r="GP312" s="61">
        <f t="shared" ref="GP312:GP317" si="5233">GP311-GN312</f>
        <v>42</v>
      </c>
      <c r="GQ312" s="11">
        <v>213</v>
      </c>
      <c r="GR312" s="12">
        <f t="shared" si="5165"/>
        <v>0.4087719298245614</v>
      </c>
      <c r="GS312" s="11">
        <v>20</v>
      </c>
      <c r="GT312" s="12">
        <f t="shared" si="5166"/>
        <v>8.5836909871244635E-2</v>
      </c>
      <c r="GU312" s="13"/>
      <c r="GV312" s="11"/>
      <c r="GW312" s="11"/>
      <c r="GX312" s="14"/>
      <c r="GY312" s="10">
        <v>2</v>
      </c>
      <c r="GZ312" s="11"/>
      <c r="HA312" s="61">
        <f t="shared" ref="HA312:HA317" si="5234">HA311-GY312</f>
        <v>100</v>
      </c>
      <c r="HB312" s="61">
        <f t="shared" ref="HB312:HB317" si="5235">HB311-GZ312</f>
        <v>7</v>
      </c>
      <c r="HC312" s="11">
        <v>18</v>
      </c>
      <c r="HD312" s="12">
        <f t="shared" si="5167"/>
        <v>0.24</v>
      </c>
      <c r="HE312" s="11">
        <v>6</v>
      </c>
      <c r="HF312" s="12">
        <f t="shared" si="5168"/>
        <v>0.25</v>
      </c>
      <c r="HG312" s="13"/>
      <c r="HH312" s="11"/>
      <c r="HI312" s="11"/>
      <c r="HJ312" s="14"/>
      <c r="HK312" s="10"/>
      <c r="HL312" s="11"/>
      <c r="HM312" s="61">
        <f t="shared" ref="HM312:HM317" si="5236">HM311-HK312</f>
        <v>571</v>
      </c>
      <c r="HN312" s="61">
        <f t="shared" ref="HN312:HN317" si="5237">HN311-HL312</f>
        <v>42</v>
      </c>
      <c r="HO312" s="11">
        <v>217</v>
      </c>
      <c r="HP312" s="12">
        <f t="shared" si="5169"/>
        <v>0.41506129597197899</v>
      </c>
      <c r="HQ312" s="11">
        <v>20</v>
      </c>
      <c r="HR312" s="12">
        <f t="shared" si="5170"/>
        <v>8.4388185654008435E-2</v>
      </c>
      <c r="HS312" s="13"/>
      <c r="HT312" s="11"/>
      <c r="HU312" s="11"/>
      <c r="HV312" s="14"/>
      <c r="HW312" s="10"/>
      <c r="HX312" s="11"/>
      <c r="HY312" s="61">
        <f t="shared" ref="HY312:HY317" si="5238">HY311-HW312</f>
        <v>558</v>
      </c>
      <c r="HZ312" s="61">
        <f t="shared" ref="HZ312:HZ317" si="5239">HZ311-HX312</f>
        <v>41</v>
      </c>
      <c r="IA312" s="11">
        <v>215</v>
      </c>
      <c r="IB312" s="12">
        <f t="shared" si="5171"/>
        <v>0.41935483870967744</v>
      </c>
      <c r="IC312" s="11">
        <v>19</v>
      </c>
      <c r="ID312" s="12">
        <f t="shared" si="5172"/>
        <v>8.11965811965812E-2</v>
      </c>
      <c r="IE312" s="13"/>
      <c r="IF312" s="11"/>
      <c r="IG312" s="11"/>
      <c r="IH312" s="14"/>
      <c r="II312" s="10"/>
      <c r="IJ312" s="11"/>
      <c r="IK312" s="61">
        <f t="shared" ref="IK312:IK317" si="5240">IK311-II312</f>
        <v>572</v>
      </c>
      <c r="IL312" s="61">
        <f t="shared" ref="IL312:IL317" si="5241">IL311-IJ312</f>
        <v>41</v>
      </c>
      <c r="IM312" s="11">
        <v>219</v>
      </c>
      <c r="IN312" s="12">
        <f t="shared" si="5173"/>
        <v>0.43006993006993005</v>
      </c>
      <c r="IO312" s="11">
        <v>27</v>
      </c>
      <c r="IP312" s="12">
        <f t="shared" si="5174"/>
        <v>0.10975609756097561</v>
      </c>
      <c r="IQ312" s="13"/>
      <c r="IR312" s="11"/>
      <c r="IS312" s="11"/>
      <c r="IT312" s="14"/>
      <c r="IU312" s="10"/>
      <c r="IV312" s="11"/>
      <c r="IW312" s="61">
        <f t="shared" ref="IW312:IW317" si="5242">IW311-IU312</f>
        <v>0</v>
      </c>
      <c r="IX312" s="61">
        <f t="shared" ref="IX312:IX317" si="5243">IX311-IV312</f>
        <v>0</v>
      </c>
      <c r="IY312" s="11"/>
      <c r="IZ312" s="12" t="e">
        <f t="shared" si="5175"/>
        <v>#DIV/0!</v>
      </c>
      <c r="JA312" s="11"/>
      <c r="JB312" s="12" t="e">
        <f t="shared" si="5176"/>
        <v>#DIV/0!</v>
      </c>
      <c r="JC312" s="13"/>
      <c r="JD312" s="11"/>
      <c r="JE312" s="11"/>
      <c r="JF312" s="14"/>
      <c r="JG312" s="10">
        <f t="shared" si="5177"/>
        <v>10</v>
      </c>
      <c r="JH312" s="14">
        <f t="shared" si="5178"/>
        <v>0</v>
      </c>
      <c r="JI312" s="373">
        <f t="shared" si="5179"/>
        <v>10275</v>
      </c>
      <c r="JJ312" s="11">
        <f t="shared" si="5107"/>
        <v>731</v>
      </c>
      <c r="JK312" s="11">
        <f t="shared" si="5180"/>
        <v>4273</v>
      </c>
      <c r="JL312" s="79">
        <f t="shared" si="5181"/>
        <v>0.41586374695863748</v>
      </c>
      <c r="JM312" s="15">
        <f t="shared" si="5182"/>
        <v>422</v>
      </c>
      <c r="JN312" s="12">
        <f t="shared" si="5183"/>
        <v>9.8759653639129419E-2</v>
      </c>
      <c r="JO312" s="16">
        <v>67.099999999999994</v>
      </c>
      <c r="JP312" s="17">
        <v>4043</v>
      </c>
      <c r="JQ312" s="16">
        <f t="shared" si="4416"/>
        <v>94.617364849052194</v>
      </c>
      <c r="JR312" s="16">
        <v>247</v>
      </c>
      <c r="JS312" s="369">
        <f t="shared" si="4289"/>
        <v>0.58530805687203791</v>
      </c>
      <c r="JT312" s="15"/>
      <c r="JU312" s="285"/>
      <c r="JV312" s="404">
        <f t="shared" si="5185"/>
        <v>0.41678853465925708</v>
      </c>
      <c r="JW312" s="401">
        <f t="shared" si="5186"/>
        <v>0.4147058823529412</v>
      </c>
      <c r="JX312" s="406">
        <f t="shared" si="5187"/>
        <v>0.41608796296296297</v>
      </c>
      <c r="JY312" s="743"/>
      <c r="JZ312" s="690"/>
      <c r="KA312" s="746"/>
      <c r="KB312" s="725"/>
      <c r="KC312" s="722"/>
      <c r="KD312" s="722"/>
      <c r="KE312" s="722"/>
      <c r="KF312" s="722"/>
      <c r="KG312" s="756"/>
      <c r="KH312" s="758"/>
      <c r="KI312" s="67">
        <f t="shared" si="5194"/>
        <v>4</v>
      </c>
      <c r="KJ312" s="430">
        <f t="shared" ref="KJ312" si="5244">KI312/KB315</f>
        <v>1.1675423234092236E-3</v>
      </c>
      <c r="KK312" s="67">
        <f t="shared" si="5196"/>
        <v>2</v>
      </c>
      <c r="KL312" s="425">
        <f t="shared" ref="KL312" si="5245">KK312/KD315</f>
        <v>5.8719906048150322E-4</v>
      </c>
      <c r="KM312" s="67">
        <f t="shared" si="5198"/>
        <v>3</v>
      </c>
      <c r="KN312" s="425">
        <f>KM312/KF315</f>
        <v>8.6680150245593759E-4</v>
      </c>
    </row>
    <row r="313" spans="1:300" ht="19.5" thickTop="1" x14ac:dyDescent="0.25">
      <c r="A313" s="734"/>
      <c r="B313" s="436">
        <f t="shared" si="5199"/>
        <v>45836</v>
      </c>
      <c r="C313" s="10"/>
      <c r="D313" s="11"/>
      <c r="E313" s="61">
        <f t="shared" si="5200"/>
        <v>554</v>
      </c>
      <c r="F313" s="61">
        <f t="shared" si="5201"/>
        <v>39</v>
      </c>
      <c r="G313" s="11">
        <v>230</v>
      </c>
      <c r="H313" s="12">
        <f t="shared" si="5133"/>
        <v>0.44584837545126355</v>
      </c>
      <c r="I313" s="11">
        <v>17</v>
      </c>
      <c r="J313" s="12">
        <f t="shared" si="5134"/>
        <v>6.8825910931174086E-2</v>
      </c>
      <c r="K313" s="13"/>
      <c r="L313" s="11"/>
      <c r="M313" s="11"/>
      <c r="N313" s="14"/>
      <c r="O313" s="10">
        <v>1</v>
      </c>
      <c r="P313" s="11"/>
      <c r="Q313" s="61">
        <f t="shared" si="5202"/>
        <v>557</v>
      </c>
      <c r="R313" s="61">
        <f t="shared" si="5203"/>
        <v>38</v>
      </c>
      <c r="S313" s="11">
        <v>243</v>
      </c>
      <c r="T313" s="12">
        <f t="shared" si="5135"/>
        <v>0.47396768402154399</v>
      </c>
      <c r="U313" s="11">
        <v>21</v>
      </c>
      <c r="V313" s="12">
        <f t="shared" si="5136"/>
        <v>7.9545454545454544E-2</v>
      </c>
      <c r="W313" s="13"/>
      <c r="X313" s="11"/>
      <c r="Y313" s="11"/>
      <c r="Z313" s="14"/>
      <c r="AA313" s="10"/>
      <c r="AB313" s="11"/>
      <c r="AC313" s="61">
        <f t="shared" si="5204"/>
        <v>544</v>
      </c>
      <c r="AD313" s="61">
        <f t="shared" si="5205"/>
        <v>38</v>
      </c>
      <c r="AE313" s="11">
        <v>211</v>
      </c>
      <c r="AF313" s="12">
        <f t="shared" si="5137"/>
        <v>0.42830882352941174</v>
      </c>
      <c r="AG313" s="11">
        <v>22</v>
      </c>
      <c r="AH313" s="12">
        <f t="shared" si="5138"/>
        <v>9.4420600858369105E-2</v>
      </c>
      <c r="AI313" s="13"/>
      <c r="AJ313" s="11"/>
      <c r="AK313" s="11"/>
      <c r="AL313" s="14"/>
      <c r="AM313" s="10">
        <v>2</v>
      </c>
      <c r="AN313" s="11"/>
      <c r="AO313" s="61">
        <f t="shared" si="5206"/>
        <v>110</v>
      </c>
      <c r="AP313" s="61">
        <f t="shared" si="5207"/>
        <v>8</v>
      </c>
      <c r="AQ313" s="11">
        <v>14</v>
      </c>
      <c r="AR313" s="12">
        <f t="shared" si="5139"/>
        <v>0.14545454545454545</v>
      </c>
      <c r="AS313" s="11">
        <v>2</v>
      </c>
      <c r="AT313" s="12">
        <f t="shared" si="5140"/>
        <v>0.125</v>
      </c>
      <c r="AU313" s="13"/>
      <c r="AV313" s="11"/>
      <c r="AW313" s="11"/>
      <c r="AX313" s="14"/>
      <c r="AY313" s="10"/>
      <c r="AZ313" s="11"/>
      <c r="BA313" s="61">
        <f t="shared" si="5208"/>
        <v>545</v>
      </c>
      <c r="BB313" s="61">
        <f t="shared" si="5209"/>
        <v>38</v>
      </c>
      <c r="BC313" s="11">
        <v>238</v>
      </c>
      <c r="BD313" s="12">
        <f t="shared" si="5141"/>
        <v>0.47706422018348627</v>
      </c>
      <c r="BE313" s="11">
        <v>22</v>
      </c>
      <c r="BF313" s="12">
        <f t="shared" si="5142"/>
        <v>8.461538461538462E-2</v>
      </c>
      <c r="BG313" s="13"/>
      <c r="BH313" s="11"/>
      <c r="BI313" s="11"/>
      <c r="BJ313" s="14"/>
      <c r="BK313" s="10"/>
      <c r="BL313" s="11"/>
      <c r="BM313" s="61">
        <f t="shared" si="5210"/>
        <v>550</v>
      </c>
      <c r="BN313" s="61">
        <f t="shared" si="5211"/>
        <v>38</v>
      </c>
      <c r="BO313" s="11">
        <v>224</v>
      </c>
      <c r="BP313" s="12">
        <f t="shared" si="5143"/>
        <v>0.44181818181818183</v>
      </c>
      <c r="BQ313" s="11">
        <v>19</v>
      </c>
      <c r="BR313" s="12">
        <f t="shared" si="5144"/>
        <v>7.8189300411522639E-2</v>
      </c>
      <c r="BS313" s="13"/>
      <c r="BT313" s="11"/>
      <c r="BU313" s="11"/>
      <c r="BV313" s="14"/>
      <c r="BW313" s="10"/>
      <c r="BX313" s="11"/>
      <c r="BY313" s="61">
        <f t="shared" si="5212"/>
        <v>556</v>
      </c>
      <c r="BZ313" s="61">
        <f t="shared" si="5213"/>
        <v>38</v>
      </c>
      <c r="CA313" s="11">
        <v>200</v>
      </c>
      <c r="CB313" s="12">
        <f t="shared" si="5145"/>
        <v>0.41726618705035973</v>
      </c>
      <c r="CC313" s="11">
        <v>32</v>
      </c>
      <c r="CD313" s="12">
        <f t="shared" si="5146"/>
        <v>0.13793103448275862</v>
      </c>
      <c r="CE313" s="13"/>
      <c r="CF313" s="11"/>
      <c r="CG313" s="11"/>
      <c r="CH313" s="14"/>
      <c r="CI313" s="10">
        <v>2</v>
      </c>
      <c r="CJ313" s="11"/>
      <c r="CK313" s="61">
        <f t="shared" si="5214"/>
        <v>535</v>
      </c>
      <c r="CL313" s="61">
        <f t="shared" si="5215"/>
        <v>38</v>
      </c>
      <c r="CM313" s="11">
        <v>227</v>
      </c>
      <c r="CN313" s="12">
        <f t="shared" si="5147"/>
        <v>0.45233644859813082</v>
      </c>
      <c r="CO313" s="11">
        <v>15</v>
      </c>
      <c r="CP313" s="12">
        <f t="shared" si="5148"/>
        <v>6.1983471074380167E-2</v>
      </c>
      <c r="CQ313" s="13"/>
      <c r="CR313" s="11"/>
      <c r="CS313" s="11"/>
      <c r="CT313" s="14"/>
      <c r="CU313" s="10"/>
      <c r="CV313" s="11"/>
      <c r="CW313" s="61">
        <f t="shared" si="5216"/>
        <v>545</v>
      </c>
      <c r="CX313" s="61">
        <f t="shared" si="5217"/>
        <v>38</v>
      </c>
      <c r="CY313" s="11">
        <v>228</v>
      </c>
      <c r="CZ313" s="12">
        <f t="shared" si="5149"/>
        <v>0.44587155963302755</v>
      </c>
      <c r="DA313" s="11">
        <v>15</v>
      </c>
      <c r="DB313" s="12">
        <f t="shared" si="5150"/>
        <v>6.1728395061728392E-2</v>
      </c>
      <c r="DC313" s="13"/>
      <c r="DD313" s="11"/>
      <c r="DE313" s="11"/>
      <c r="DF313" s="14"/>
      <c r="DG313" s="10"/>
      <c r="DH313" s="11"/>
      <c r="DI313" s="61">
        <f t="shared" si="5218"/>
        <v>559</v>
      </c>
      <c r="DJ313" s="61">
        <f t="shared" si="5219"/>
        <v>39</v>
      </c>
      <c r="DK313" s="11">
        <v>208</v>
      </c>
      <c r="DL313" s="12">
        <f t="shared" si="5151"/>
        <v>0.41502683363148479</v>
      </c>
      <c r="DM313" s="11">
        <v>24</v>
      </c>
      <c r="DN313" s="12">
        <f t="shared" si="5152"/>
        <v>0.10344827586206896</v>
      </c>
      <c r="DO313" s="13"/>
      <c r="DP313" s="11"/>
      <c r="DQ313" s="11"/>
      <c r="DR313" s="14"/>
      <c r="DS313" s="10">
        <v>1</v>
      </c>
      <c r="DT313" s="11"/>
      <c r="DU313" s="61">
        <f t="shared" si="5220"/>
        <v>92</v>
      </c>
      <c r="DV313" s="61">
        <f t="shared" si="5221"/>
        <v>8</v>
      </c>
      <c r="DW313" s="11">
        <v>34</v>
      </c>
      <c r="DX313" s="12">
        <f t="shared" si="5153"/>
        <v>0.43478260869565216</v>
      </c>
      <c r="DY313" s="11">
        <v>6</v>
      </c>
      <c r="DZ313" s="12">
        <f t="shared" si="5154"/>
        <v>0.15</v>
      </c>
      <c r="EA313" s="13"/>
      <c r="EB313" s="11"/>
      <c r="EC313" s="11"/>
      <c r="ED313" s="14"/>
      <c r="EE313" s="10"/>
      <c r="EF313" s="11"/>
      <c r="EG313" s="61">
        <f t="shared" si="5222"/>
        <v>566</v>
      </c>
      <c r="EH313" s="61">
        <f t="shared" si="5223"/>
        <v>40</v>
      </c>
      <c r="EI313" s="11">
        <v>212</v>
      </c>
      <c r="EJ313" s="12">
        <f t="shared" si="5155"/>
        <v>0.41166077738515899</v>
      </c>
      <c r="EK313" s="11">
        <v>21</v>
      </c>
      <c r="EL313" s="12">
        <f t="shared" si="5156"/>
        <v>9.012875536480687E-2</v>
      </c>
      <c r="EM313" s="13"/>
      <c r="EN313" s="11"/>
      <c r="EO313" s="11"/>
      <c r="EP313" s="14"/>
      <c r="EQ313" s="10"/>
      <c r="ER313" s="11"/>
      <c r="ES313" s="61">
        <f t="shared" si="5224"/>
        <v>556</v>
      </c>
      <c r="ET313" s="61">
        <f t="shared" si="5225"/>
        <v>39</v>
      </c>
      <c r="EU313" s="11">
        <v>223</v>
      </c>
      <c r="EV313" s="12">
        <f t="shared" si="5157"/>
        <v>0.42446043165467628</v>
      </c>
      <c r="EW313" s="11">
        <v>13</v>
      </c>
      <c r="EX313" s="12">
        <f t="shared" si="5158"/>
        <v>5.5084745762711863E-2</v>
      </c>
      <c r="EY313" s="13"/>
      <c r="EZ313" s="11"/>
      <c r="FA313" s="11"/>
      <c r="FB313" s="14"/>
      <c r="FC313" s="10"/>
      <c r="FD313" s="11">
        <v>1</v>
      </c>
      <c r="FE313" s="61">
        <f t="shared" si="5226"/>
        <v>544</v>
      </c>
      <c r="FF313" s="61">
        <f t="shared" si="5227"/>
        <v>37</v>
      </c>
      <c r="FG313" s="11">
        <v>203</v>
      </c>
      <c r="FH313" s="12">
        <f t="shared" si="5159"/>
        <v>0.40257352941176472</v>
      </c>
      <c r="FI313" s="11">
        <v>16</v>
      </c>
      <c r="FJ313" s="12">
        <f t="shared" si="5160"/>
        <v>7.3059360730593603E-2</v>
      </c>
      <c r="FK313" s="13"/>
      <c r="FL313" s="11"/>
      <c r="FM313" s="11"/>
      <c r="FN313" s="14"/>
      <c r="FO313" s="10"/>
      <c r="FP313" s="11"/>
      <c r="FQ313" s="61">
        <f t="shared" si="5228"/>
        <v>539</v>
      </c>
      <c r="FR313" s="61">
        <f t="shared" si="5229"/>
        <v>40</v>
      </c>
      <c r="FS313" s="11">
        <v>234</v>
      </c>
      <c r="FT313" s="12">
        <f t="shared" si="5161"/>
        <v>0.48423005565862709</v>
      </c>
      <c r="FU313" s="11">
        <v>27</v>
      </c>
      <c r="FV313" s="12">
        <f t="shared" si="5162"/>
        <v>0.10344827586206896</v>
      </c>
      <c r="FW313" s="13"/>
      <c r="FX313" s="11"/>
      <c r="FY313" s="11"/>
      <c r="FZ313" s="14"/>
      <c r="GA313" s="10">
        <v>1</v>
      </c>
      <c r="GB313" s="11"/>
      <c r="GC313" s="61">
        <f t="shared" si="5230"/>
        <v>545</v>
      </c>
      <c r="GD313" s="61">
        <f t="shared" si="5231"/>
        <v>41</v>
      </c>
      <c r="GE313" s="11">
        <v>230</v>
      </c>
      <c r="GF313" s="12">
        <f t="shared" si="5163"/>
        <v>0.45504587155963305</v>
      </c>
      <c r="GG313" s="11">
        <v>18</v>
      </c>
      <c r="GH313" s="12">
        <f t="shared" si="5164"/>
        <v>7.2580645161290328E-2</v>
      </c>
      <c r="GI313" s="13"/>
      <c r="GJ313" s="11"/>
      <c r="GK313" s="11"/>
      <c r="GL313" s="14"/>
      <c r="GM313" s="10"/>
      <c r="GN313" s="11"/>
      <c r="GO313" s="61">
        <f t="shared" si="5232"/>
        <v>570</v>
      </c>
      <c r="GP313" s="61">
        <f t="shared" si="5233"/>
        <v>42</v>
      </c>
      <c r="GQ313" s="11">
        <v>230</v>
      </c>
      <c r="GR313" s="12">
        <f t="shared" si="5165"/>
        <v>0.43859649122807015</v>
      </c>
      <c r="GS313" s="11">
        <v>20</v>
      </c>
      <c r="GT313" s="12">
        <f t="shared" si="5166"/>
        <v>0.08</v>
      </c>
      <c r="GU313" s="13"/>
      <c r="GV313" s="11"/>
      <c r="GW313" s="11"/>
      <c r="GX313" s="14"/>
      <c r="GY313" s="10"/>
      <c r="GZ313" s="11"/>
      <c r="HA313" s="61">
        <f t="shared" si="5234"/>
        <v>100</v>
      </c>
      <c r="HB313" s="61">
        <f t="shared" si="5235"/>
        <v>7</v>
      </c>
      <c r="HC313" s="11">
        <v>27</v>
      </c>
      <c r="HD313" s="12">
        <f t="shared" si="5167"/>
        <v>0.34</v>
      </c>
      <c r="HE313" s="11">
        <v>7</v>
      </c>
      <c r="HF313" s="12">
        <f t="shared" si="5168"/>
        <v>0.20588235294117646</v>
      </c>
      <c r="HG313" s="13"/>
      <c r="HH313" s="11"/>
      <c r="HI313" s="11"/>
      <c r="HJ313" s="14"/>
      <c r="HK313" s="10"/>
      <c r="HL313" s="11"/>
      <c r="HM313" s="61">
        <f t="shared" si="5236"/>
        <v>571</v>
      </c>
      <c r="HN313" s="61">
        <f t="shared" si="5237"/>
        <v>42</v>
      </c>
      <c r="HO313" s="11">
        <v>256</v>
      </c>
      <c r="HP313" s="12">
        <f t="shared" si="5169"/>
        <v>0.49036777583187391</v>
      </c>
      <c r="HQ313" s="11">
        <v>24</v>
      </c>
      <c r="HR313" s="12">
        <f t="shared" si="5170"/>
        <v>8.5714285714285715E-2</v>
      </c>
      <c r="HS313" s="13"/>
      <c r="HT313" s="11"/>
      <c r="HU313" s="11"/>
      <c r="HV313" s="14"/>
      <c r="HW313" s="10"/>
      <c r="HX313" s="11"/>
      <c r="HY313" s="61">
        <f t="shared" si="5238"/>
        <v>558</v>
      </c>
      <c r="HZ313" s="61">
        <f t="shared" si="5239"/>
        <v>41</v>
      </c>
      <c r="IA313" s="11">
        <v>245</v>
      </c>
      <c r="IB313" s="12">
        <f t="shared" si="5171"/>
        <v>0.47132616487455198</v>
      </c>
      <c r="IC313" s="11">
        <v>18</v>
      </c>
      <c r="ID313" s="12">
        <f t="shared" si="5172"/>
        <v>6.8441064638783272E-2</v>
      </c>
      <c r="IE313" s="13"/>
      <c r="IF313" s="11"/>
      <c r="IG313" s="11"/>
      <c r="IH313" s="14"/>
      <c r="II313" s="10"/>
      <c r="IJ313" s="11"/>
      <c r="IK313" s="61">
        <f t="shared" si="5240"/>
        <v>572</v>
      </c>
      <c r="IL313" s="61">
        <f t="shared" si="5241"/>
        <v>41</v>
      </c>
      <c r="IM313" s="11">
        <v>228</v>
      </c>
      <c r="IN313" s="12">
        <f t="shared" si="5173"/>
        <v>0.44055944055944057</v>
      </c>
      <c r="IO313" s="11">
        <v>24</v>
      </c>
      <c r="IP313" s="12">
        <f t="shared" si="5174"/>
        <v>9.5238095238095233E-2</v>
      </c>
      <c r="IQ313" s="13"/>
      <c r="IR313" s="11"/>
      <c r="IS313" s="11"/>
      <c r="IT313" s="14"/>
      <c r="IU313" s="10"/>
      <c r="IV313" s="11"/>
      <c r="IW313" s="61">
        <f t="shared" si="5242"/>
        <v>0</v>
      </c>
      <c r="IX313" s="61">
        <f t="shared" si="5243"/>
        <v>0</v>
      </c>
      <c r="IY313" s="11"/>
      <c r="IZ313" s="12" t="e">
        <f t="shared" si="5175"/>
        <v>#DIV/0!</v>
      </c>
      <c r="JA313" s="11"/>
      <c r="JB313" s="12" t="e">
        <f t="shared" si="5176"/>
        <v>#DIV/0!</v>
      </c>
      <c r="JC313" s="13"/>
      <c r="JD313" s="11"/>
      <c r="JE313" s="11"/>
      <c r="JF313" s="14"/>
      <c r="JG313" s="10">
        <f t="shared" si="5177"/>
        <v>7</v>
      </c>
      <c r="JH313" s="14">
        <f t="shared" si="5178"/>
        <v>1</v>
      </c>
      <c r="JI313" s="373">
        <f t="shared" si="5179"/>
        <v>10268</v>
      </c>
      <c r="JJ313" s="11">
        <f t="shared" si="5107"/>
        <v>730</v>
      </c>
      <c r="JK313" s="11">
        <f t="shared" si="5180"/>
        <v>4528</v>
      </c>
      <c r="JL313" s="79">
        <f t="shared" si="5181"/>
        <v>0.44098169068952087</v>
      </c>
      <c r="JM313" s="15">
        <f t="shared" si="5182"/>
        <v>383</v>
      </c>
      <c r="JN313" s="12">
        <f t="shared" si="5183"/>
        <v>8.4584805653710252E-2</v>
      </c>
      <c r="JO313" s="16">
        <v>67.2</v>
      </c>
      <c r="JP313" s="17">
        <v>4301</v>
      </c>
      <c r="JQ313" s="16">
        <f t="shared" si="4416"/>
        <v>94.986749116607768</v>
      </c>
      <c r="JR313" s="16">
        <v>243</v>
      </c>
      <c r="JS313" s="369">
        <f t="shared" si="4289"/>
        <v>0.63446475195822449</v>
      </c>
      <c r="JT313" s="15"/>
      <c r="JU313" s="285"/>
      <c r="JV313" s="404">
        <f t="shared" si="5185"/>
        <v>0.43764637002341922</v>
      </c>
      <c r="JW313" s="401">
        <f t="shared" si="5186"/>
        <v>0.42537533117456577</v>
      </c>
      <c r="JX313" s="406">
        <f t="shared" si="5187"/>
        <v>0.45962373371924747</v>
      </c>
      <c r="JY313" s="743"/>
      <c r="JZ313" s="690"/>
      <c r="KA313" s="746"/>
      <c r="KB313" s="718">
        <f t="shared" ref="KB313" si="5246">SUM(C318,O318,AA318,AM318,AY318,BK318,BW318)</f>
        <v>13</v>
      </c>
      <c r="KC313" s="714"/>
      <c r="KD313" s="714">
        <f t="shared" ref="KD313" si="5247">SUM(CI318,CU318,DG318,DS318,EE318,EQ318,FC318)</f>
        <v>11</v>
      </c>
      <c r="KE313" s="714"/>
      <c r="KF313" s="714">
        <f t="shared" ref="KF313" si="5248">SUM(FO318,GA318,GM318,GY318,HK318,HW318,II318)</f>
        <v>9</v>
      </c>
      <c r="KG313" s="759"/>
      <c r="KH313" s="761" t="s">
        <v>67</v>
      </c>
      <c r="KI313" s="67">
        <f t="shared" si="5194"/>
        <v>2</v>
      </c>
      <c r="KJ313" s="430">
        <f t="shared" ref="KJ313" si="5249">KI313/KB315</f>
        <v>5.837711617046118E-4</v>
      </c>
      <c r="KK313" s="67">
        <f t="shared" si="5196"/>
        <v>3</v>
      </c>
      <c r="KL313" s="425">
        <f t="shared" ref="KL313" si="5250">KK313/KD315</f>
        <v>8.8079859072225488E-4</v>
      </c>
      <c r="KM313" s="67">
        <f t="shared" si="5198"/>
        <v>1</v>
      </c>
      <c r="KN313" s="425">
        <f>KM313/KF315</f>
        <v>2.8893383415197921E-4</v>
      </c>
    </row>
    <row r="314" spans="1:300" ht="19.5" thickBot="1" x14ac:dyDescent="0.3">
      <c r="A314" s="734"/>
      <c r="B314" s="436">
        <f t="shared" si="5199"/>
        <v>45837</v>
      </c>
      <c r="C314" s="10">
        <v>1</v>
      </c>
      <c r="D314" s="11"/>
      <c r="E314" s="61">
        <f t="shared" si="5200"/>
        <v>553</v>
      </c>
      <c r="F314" s="61">
        <f t="shared" si="5201"/>
        <v>39</v>
      </c>
      <c r="G314" s="11">
        <v>229</v>
      </c>
      <c r="H314" s="12">
        <f t="shared" si="5133"/>
        <v>0.4538878842676311</v>
      </c>
      <c r="I314" s="11">
        <v>22</v>
      </c>
      <c r="J314" s="12">
        <f t="shared" si="5134"/>
        <v>8.7649402390438252E-2</v>
      </c>
      <c r="K314" s="11"/>
      <c r="L314" s="11"/>
      <c r="M314" s="18"/>
      <c r="N314" s="20"/>
      <c r="O314" s="10">
        <v>1</v>
      </c>
      <c r="P314" s="11"/>
      <c r="Q314" s="61">
        <f t="shared" si="5202"/>
        <v>556</v>
      </c>
      <c r="R314" s="61">
        <f t="shared" si="5203"/>
        <v>38</v>
      </c>
      <c r="S314" s="11">
        <v>230</v>
      </c>
      <c r="T314" s="12">
        <f t="shared" si="5135"/>
        <v>0.44784172661870503</v>
      </c>
      <c r="U314" s="11">
        <v>19</v>
      </c>
      <c r="V314" s="12">
        <f t="shared" si="5136"/>
        <v>7.6305220883534142E-2</v>
      </c>
      <c r="W314" s="11"/>
      <c r="X314" s="11"/>
      <c r="Y314" s="18"/>
      <c r="Z314" s="20"/>
      <c r="AA314" s="10"/>
      <c r="AB314" s="11"/>
      <c r="AC314" s="61">
        <f t="shared" si="5204"/>
        <v>544</v>
      </c>
      <c r="AD314" s="61">
        <f t="shared" si="5205"/>
        <v>38</v>
      </c>
      <c r="AE314" s="11">
        <v>218</v>
      </c>
      <c r="AF314" s="12">
        <f t="shared" si="5137"/>
        <v>0.4577205882352941</v>
      </c>
      <c r="AG314" s="11">
        <v>31</v>
      </c>
      <c r="AH314" s="12">
        <f t="shared" si="5138"/>
        <v>0.12449799196787148</v>
      </c>
      <c r="AI314" s="11"/>
      <c r="AJ314" s="11"/>
      <c r="AK314" s="18"/>
      <c r="AL314" s="20"/>
      <c r="AM314" s="10">
        <v>1</v>
      </c>
      <c r="AN314" s="11"/>
      <c r="AO314" s="61">
        <f t="shared" si="5206"/>
        <v>109</v>
      </c>
      <c r="AP314" s="61">
        <f t="shared" si="5207"/>
        <v>8</v>
      </c>
      <c r="AQ314" s="11">
        <v>14</v>
      </c>
      <c r="AR314" s="12">
        <f t="shared" si="5139"/>
        <v>0.13761467889908258</v>
      </c>
      <c r="AS314" s="11">
        <v>1</v>
      </c>
      <c r="AT314" s="12">
        <f t="shared" si="5140"/>
        <v>6.6666666666666666E-2</v>
      </c>
      <c r="AU314" s="11"/>
      <c r="AV314" s="11"/>
      <c r="AW314" s="18"/>
      <c r="AX314" s="20"/>
      <c r="AY314" s="10"/>
      <c r="AZ314" s="11"/>
      <c r="BA314" s="61">
        <f t="shared" si="5208"/>
        <v>545</v>
      </c>
      <c r="BB314" s="61">
        <f t="shared" si="5209"/>
        <v>38</v>
      </c>
      <c r="BC314" s="11">
        <v>218</v>
      </c>
      <c r="BD314" s="12">
        <f t="shared" si="5141"/>
        <v>0.43486238532110094</v>
      </c>
      <c r="BE314" s="11">
        <v>19</v>
      </c>
      <c r="BF314" s="12">
        <f t="shared" si="5142"/>
        <v>8.0168776371308023E-2</v>
      </c>
      <c r="BG314" s="11"/>
      <c r="BH314" s="11"/>
      <c r="BI314" s="18"/>
      <c r="BJ314" s="20"/>
      <c r="BK314" s="10"/>
      <c r="BL314" s="11"/>
      <c r="BM314" s="61">
        <f t="shared" si="5210"/>
        <v>550</v>
      </c>
      <c r="BN314" s="61">
        <f t="shared" si="5211"/>
        <v>38</v>
      </c>
      <c r="BO314" s="11">
        <v>220</v>
      </c>
      <c r="BP314" s="12">
        <f t="shared" si="5143"/>
        <v>0.43272727272727274</v>
      </c>
      <c r="BQ314" s="11">
        <v>18</v>
      </c>
      <c r="BR314" s="12">
        <f t="shared" si="5144"/>
        <v>7.5630252100840331E-2</v>
      </c>
      <c r="BS314" s="11"/>
      <c r="BT314" s="11"/>
      <c r="BU314" s="18"/>
      <c r="BV314" s="20"/>
      <c r="BW314" s="10"/>
      <c r="BX314" s="11"/>
      <c r="BY314" s="61">
        <f t="shared" si="5212"/>
        <v>556</v>
      </c>
      <c r="BZ314" s="61">
        <f t="shared" si="5213"/>
        <v>38</v>
      </c>
      <c r="CA314" s="11">
        <v>220</v>
      </c>
      <c r="CB314" s="12">
        <f t="shared" si="5145"/>
        <v>0.45683453237410071</v>
      </c>
      <c r="CC314" s="11">
        <v>34</v>
      </c>
      <c r="CD314" s="12">
        <f t="shared" si="5146"/>
        <v>0.13385826771653545</v>
      </c>
      <c r="CE314" s="11"/>
      <c r="CF314" s="11"/>
      <c r="CG314" s="18"/>
      <c r="CH314" s="20"/>
      <c r="CI314" s="10">
        <v>1</v>
      </c>
      <c r="CJ314" s="11"/>
      <c r="CK314" s="61">
        <f t="shared" si="5214"/>
        <v>534</v>
      </c>
      <c r="CL314" s="61">
        <f t="shared" si="5215"/>
        <v>38</v>
      </c>
      <c r="CM314" s="11">
        <v>231</v>
      </c>
      <c r="CN314" s="12">
        <f t="shared" si="5147"/>
        <v>0.47378277153558052</v>
      </c>
      <c r="CO314" s="11">
        <v>22</v>
      </c>
      <c r="CP314" s="12">
        <f t="shared" si="5148"/>
        <v>8.6956521739130432E-2</v>
      </c>
      <c r="CQ314" s="11"/>
      <c r="CR314" s="11"/>
      <c r="CS314" s="18"/>
      <c r="CT314" s="20"/>
      <c r="CU314" s="10"/>
      <c r="CV314" s="11"/>
      <c r="CW314" s="61">
        <f t="shared" si="5216"/>
        <v>545</v>
      </c>
      <c r="CX314" s="61">
        <f t="shared" si="5217"/>
        <v>38</v>
      </c>
      <c r="CY314" s="11">
        <v>210</v>
      </c>
      <c r="CZ314" s="12">
        <f t="shared" si="5149"/>
        <v>0.43486238532110094</v>
      </c>
      <c r="DA314" s="11">
        <v>27</v>
      </c>
      <c r="DB314" s="12">
        <f t="shared" si="5150"/>
        <v>0.11392405063291139</v>
      </c>
      <c r="DC314" s="11"/>
      <c r="DD314" s="11"/>
      <c r="DE314" s="18"/>
      <c r="DF314" s="20"/>
      <c r="DG314" s="10"/>
      <c r="DH314" s="11"/>
      <c r="DI314" s="61">
        <f t="shared" si="5218"/>
        <v>559</v>
      </c>
      <c r="DJ314" s="61">
        <f t="shared" si="5219"/>
        <v>39</v>
      </c>
      <c r="DK314" s="11">
        <v>216</v>
      </c>
      <c r="DL314" s="12">
        <f t="shared" si="5151"/>
        <v>0.42754919499105548</v>
      </c>
      <c r="DM314" s="11">
        <v>23</v>
      </c>
      <c r="DN314" s="12">
        <f t="shared" si="5152"/>
        <v>9.6234309623430964E-2</v>
      </c>
      <c r="DO314" s="11"/>
      <c r="DP314" s="11"/>
      <c r="DQ314" s="18"/>
      <c r="DR314" s="20"/>
      <c r="DS314" s="10">
        <v>1</v>
      </c>
      <c r="DT314" s="11"/>
      <c r="DU314" s="61">
        <f t="shared" si="5220"/>
        <v>91</v>
      </c>
      <c r="DV314" s="61">
        <f t="shared" si="5221"/>
        <v>8</v>
      </c>
      <c r="DW314" s="11">
        <v>27</v>
      </c>
      <c r="DX314" s="12">
        <f t="shared" si="5153"/>
        <v>0.38461538461538464</v>
      </c>
      <c r="DY314" s="11">
        <v>8</v>
      </c>
      <c r="DZ314" s="12">
        <f t="shared" si="5154"/>
        <v>0.22857142857142856</v>
      </c>
      <c r="EA314" s="11"/>
      <c r="EB314" s="11"/>
      <c r="EC314" s="18"/>
      <c r="ED314" s="20"/>
      <c r="EE314" s="10"/>
      <c r="EF314" s="11"/>
      <c r="EG314" s="61">
        <f t="shared" si="5222"/>
        <v>566</v>
      </c>
      <c r="EH314" s="61">
        <f t="shared" si="5223"/>
        <v>40</v>
      </c>
      <c r="EI314" s="11">
        <v>223</v>
      </c>
      <c r="EJ314" s="12">
        <f t="shared" si="5155"/>
        <v>0.44699646643109542</v>
      </c>
      <c r="EK314" s="11">
        <v>30</v>
      </c>
      <c r="EL314" s="12">
        <f t="shared" si="5156"/>
        <v>0.11857707509881422</v>
      </c>
      <c r="EM314" s="11"/>
      <c r="EN314" s="11"/>
      <c r="EO314" s="18"/>
      <c r="EP314" s="20"/>
      <c r="EQ314" s="10"/>
      <c r="ER314" s="11"/>
      <c r="ES314" s="61">
        <f t="shared" si="5224"/>
        <v>556</v>
      </c>
      <c r="ET314" s="61">
        <f t="shared" si="5225"/>
        <v>39</v>
      </c>
      <c r="EU314" s="11">
        <v>231</v>
      </c>
      <c r="EV314" s="12">
        <f t="shared" si="5157"/>
        <v>0.44064748201438847</v>
      </c>
      <c r="EW314" s="11">
        <v>14</v>
      </c>
      <c r="EX314" s="12">
        <f t="shared" si="5158"/>
        <v>5.7142857142857141E-2</v>
      </c>
      <c r="EY314" s="11"/>
      <c r="EZ314" s="11"/>
      <c r="FA314" s="18"/>
      <c r="FB314" s="20"/>
      <c r="FC314" s="10"/>
      <c r="FD314" s="11"/>
      <c r="FE314" s="61">
        <f t="shared" si="5226"/>
        <v>544</v>
      </c>
      <c r="FF314" s="61">
        <f t="shared" si="5227"/>
        <v>37</v>
      </c>
      <c r="FG314" s="11">
        <v>205</v>
      </c>
      <c r="FH314" s="12">
        <f t="shared" si="5159"/>
        <v>0.42279411764705882</v>
      </c>
      <c r="FI314" s="11">
        <v>25</v>
      </c>
      <c r="FJ314" s="12">
        <f t="shared" si="5160"/>
        <v>0.10869565217391304</v>
      </c>
      <c r="FK314" s="11"/>
      <c r="FL314" s="11"/>
      <c r="FM314" s="18"/>
      <c r="FN314" s="20"/>
      <c r="FO314" s="10"/>
      <c r="FP314" s="11"/>
      <c r="FQ314" s="61">
        <f t="shared" si="5228"/>
        <v>539</v>
      </c>
      <c r="FR314" s="61">
        <f t="shared" si="5229"/>
        <v>40</v>
      </c>
      <c r="FS314" s="11">
        <v>228</v>
      </c>
      <c r="FT314" s="12">
        <f t="shared" si="5161"/>
        <v>0.47309833024118736</v>
      </c>
      <c r="FU314" s="11">
        <v>27</v>
      </c>
      <c r="FV314" s="12">
        <f t="shared" si="5162"/>
        <v>0.10588235294117647</v>
      </c>
      <c r="FW314" s="11"/>
      <c r="FX314" s="11"/>
      <c r="FY314" s="18"/>
      <c r="FZ314" s="20"/>
      <c r="GA314" s="10">
        <v>1</v>
      </c>
      <c r="GB314" s="11"/>
      <c r="GC314" s="61">
        <f t="shared" si="5230"/>
        <v>544</v>
      </c>
      <c r="GD314" s="61">
        <f t="shared" si="5231"/>
        <v>41</v>
      </c>
      <c r="GE314" s="11">
        <v>220</v>
      </c>
      <c r="GF314" s="12">
        <f t="shared" si="5163"/>
        <v>0.42095588235294118</v>
      </c>
      <c r="GG314" s="11">
        <v>9</v>
      </c>
      <c r="GH314" s="12">
        <f t="shared" si="5164"/>
        <v>3.9301310043668124E-2</v>
      </c>
      <c r="GI314" s="11"/>
      <c r="GJ314" s="11"/>
      <c r="GK314" s="18"/>
      <c r="GL314" s="20"/>
      <c r="GM314" s="10"/>
      <c r="GN314" s="11"/>
      <c r="GO314" s="61">
        <f t="shared" si="5232"/>
        <v>570</v>
      </c>
      <c r="GP314" s="61">
        <f t="shared" si="5233"/>
        <v>42</v>
      </c>
      <c r="GQ314" s="11">
        <v>225</v>
      </c>
      <c r="GR314" s="12">
        <f t="shared" si="5165"/>
        <v>0.43157894736842106</v>
      </c>
      <c r="GS314" s="11">
        <v>21</v>
      </c>
      <c r="GT314" s="12">
        <f t="shared" si="5166"/>
        <v>8.5365853658536592E-2</v>
      </c>
      <c r="GU314" s="11"/>
      <c r="GV314" s="11"/>
      <c r="GW314" s="18"/>
      <c r="GX314" s="20"/>
      <c r="GY314" s="10">
        <v>1</v>
      </c>
      <c r="GZ314" s="11"/>
      <c r="HA314" s="61">
        <f t="shared" si="5234"/>
        <v>99</v>
      </c>
      <c r="HB314" s="61">
        <f t="shared" si="5235"/>
        <v>7</v>
      </c>
      <c r="HC314" s="11">
        <v>24</v>
      </c>
      <c r="HD314" s="12">
        <f t="shared" si="5167"/>
        <v>0.30303030303030304</v>
      </c>
      <c r="HE314" s="11">
        <v>6</v>
      </c>
      <c r="HF314" s="12">
        <f t="shared" si="5168"/>
        <v>0.2</v>
      </c>
      <c r="HG314" s="11"/>
      <c r="HH314" s="11"/>
      <c r="HI314" s="18"/>
      <c r="HJ314" s="20"/>
      <c r="HK314" s="10"/>
      <c r="HL314" s="11"/>
      <c r="HM314" s="61">
        <f t="shared" si="5236"/>
        <v>571</v>
      </c>
      <c r="HN314" s="61">
        <f t="shared" si="5237"/>
        <v>42</v>
      </c>
      <c r="HO314" s="11">
        <v>227</v>
      </c>
      <c r="HP314" s="12">
        <f t="shared" si="5169"/>
        <v>0.43082311733800349</v>
      </c>
      <c r="HQ314" s="11">
        <v>19</v>
      </c>
      <c r="HR314" s="12">
        <f t="shared" si="5170"/>
        <v>7.7235772357723581E-2</v>
      </c>
      <c r="HS314" s="11"/>
      <c r="HT314" s="11"/>
      <c r="HU314" s="18"/>
      <c r="HV314" s="20"/>
      <c r="HW314" s="10"/>
      <c r="HX314" s="11"/>
      <c r="HY314" s="61">
        <f t="shared" si="5238"/>
        <v>558</v>
      </c>
      <c r="HZ314" s="61">
        <f t="shared" si="5239"/>
        <v>41</v>
      </c>
      <c r="IA314" s="11">
        <v>223</v>
      </c>
      <c r="IB314" s="12">
        <f t="shared" si="5171"/>
        <v>0.44444444444444442</v>
      </c>
      <c r="IC314" s="11">
        <v>25</v>
      </c>
      <c r="ID314" s="12">
        <f t="shared" si="5172"/>
        <v>0.10080645161290322</v>
      </c>
      <c r="IE314" s="11"/>
      <c r="IF314" s="11"/>
      <c r="IG314" s="18"/>
      <c r="IH314" s="20"/>
      <c r="II314" s="10">
        <v>1</v>
      </c>
      <c r="IJ314" s="11"/>
      <c r="IK314" s="61">
        <f t="shared" si="5240"/>
        <v>571</v>
      </c>
      <c r="IL314" s="61">
        <f t="shared" si="5241"/>
        <v>41</v>
      </c>
      <c r="IM314" s="11">
        <v>218</v>
      </c>
      <c r="IN314" s="12">
        <f t="shared" si="5173"/>
        <v>0.41330998248686512</v>
      </c>
      <c r="IO314" s="11">
        <v>18</v>
      </c>
      <c r="IP314" s="12">
        <f t="shared" si="5174"/>
        <v>7.6271186440677971E-2</v>
      </c>
      <c r="IQ314" s="11"/>
      <c r="IR314" s="11"/>
      <c r="IS314" s="18"/>
      <c r="IT314" s="20"/>
      <c r="IU314" s="10"/>
      <c r="IV314" s="11"/>
      <c r="IW314" s="61">
        <f t="shared" si="5242"/>
        <v>0</v>
      </c>
      <c r="IX314" s="61">
        <f t="shared" si="5243"/>
        <v>0</v>
      </c>
      <c r="IY314" s="11"/>
      <c r="IZ314" s="12" t="e">
        <f t="shared" si="5175"/>
        <v>#DIV/0!</v>
      </c>
      <c r="JA314" s="11"/>
      <c r="JB314" s="12" t="e">
        <f t="shared" si="5176"/>
        <v>#DIV/0!</v>
      </c>
      <c r="JC314" s="11"/>
      <c r="JD314" s="11"/>
      <c r="JE314" s="18"/>
      <c r="JF314" s="20"/>
      <c r="JG314" s="10">
        <f t="shared" si="5177"/>
        <v>8</v>
      </c>
      <c r="JH314" s="14">
        <f t="shared" si="5178"/>
        <v>0</v>
      </c>
      <c r="JI314" s="373">
        <f t="shared" si="5179"/>
        <v>10260</v>
      </c>
      <c r="JJ314" s="11">
        <f t="shared" si="5107"/>
        <v>730</v>
      </c>
      <c r="JK314" s="11">
        <f t="shared" si="5180"/>
        <v>4475</v>
      </c>
      <c r="JL314" s="79">
        <f t="shared" si="5181"/>
        <v>0.43615984405458091</v>
      </c>
      <c r="JM314" s="15">
        <f t="shared" si="5182"/>
        <v>418</v>
      </c>
      <c r="JN314" s="12">
        <f t="shared" si="5183"/>
        <v>9.3407821229050281E-2</v>
      </c>
      <c r="JO314" s="16">
        <v>67.2</v>
      </c>
      <c r="JP314" s="17">
        <v>4222</v>
      </c>
      <c r="JQ314" s="16">
        <f t="shared" si="4416"/>
        <v>94.346368715083798</v>
      </c>
      <c r="JR314" s="16">
        <v>243</v>
      </c>
      <c r="JS314" s="369">
        <f t="shared" si="4289"/>
        <v>0.58133971291866027</v>
      </c>
      <c r="JT314" s="18"/>
      <c r="JU314" s="21"/>
      <c r="JV314" s="404">
        <f t="shared" si="5185"/>
        <v>0.43744506299443303</v>
      </c>
      <c r="JW314" s="401">
        <f t="shared" si="5186"/>
        <v>0.43946980854197348</v>
      </c>
      <c r="JX314" s="406">
        <f t="shared" si="5187"/>
        <v>0.43163383545770567</v>
      </c>
      <c r="JY314" s="743"/>
      <c r="JZ314" s="690"/>
      <c r="KA314" s="746"/>
      <c r="KB314" s="719"/>
      <c r="KC314" s="716"/>
      <c r="KD314" s="716"/>
      <c r="KE314" s="716"/>
      <c r="KF314" s="716"/>
      <c r="KG314" s="760"/>
      <c r="KH314" s="758"/>
      <c r="KI314" s="67">
        <f t="shared" si="5194"/>
        <v>2</v>
      </c>
      <c r="KJ314" s="430">
        <f t="shared" ref="KJ314" si="5251">KI314/KB315</f>
        <v>5.837711617046118E-4</v>
      </c>
      <c r="KK314" s="67">
        <f t="shared" si="5196"/>
        <v>2</v>
      </c>
      <c r="KL314" s="425">
        <f t="shared" ref="KL314" si="5252">KK314/KD315</f>
        <v>5.8719906048150322E-4</v>
      </c>
      <c r="KM314" s="67">
        <f t="shared" si="5198"/>
        <v>3</v>
      </c>
      <c r="KN314" s="425">
        <f>KM314/KF315</f>
        <v>8.6680150245593759E-4</v>
      </c>
    </row>
    <row r="315" spans="1:300" ht="19.5" thickTop="1" x14ac:dyDescent="0.25">
      <c r="A315" s="734"/>
      <c r="B315" s="436">
        <f>+B314+1</f>
        <v>45838</v>
      </c>
      <c r="C315" s="10"/>
      <c r="D315" s="11"/>
      <c r="E315" s="61">
        <f t="shared" si="5200"/>
        <v>553</v>
      </c>
      <c r="F315" s="61">
        <f t="shared" si="5201"/>
        <v>39</v>
      </c>
      <c r="G315" s="11"/>
      <c r="H315" s="12">
        <f t="shared" si="5133"/>
        <v>0</v>
      </c>
      <c r="I315" s="11"/>
      <c r="J315" s="12" t="e">
        <f t="shared" si="5134"/>
        <v>#DIV/0!</v>
      </c>
      <c r="K315" s="13"/>
      <c r="L315" s="13"/>
      <c r="M315" s="25"/>
      <c r="N315" s="37"/>
      <c r="O315" s="10"/>
      <c r="P315" s="11"/>
      <c r="Q315" s="61">
        <f t="shared" si="5202"/>
        <v>556</v>
      </c>
      <c r="R315" s="61">
        <f t="shared" si="5203"/>
        <v>38</v>
      </c>
      <c r="S315" s="11"/>
      <c r="T315" s="12">
        <f t="shared" si="5135"/>
        <v>0</v>
      </c>
      <c r="U315" s="11"/>
      <c r="V315" s="12" t="e">
        <f t="shared" si="5136"/>
        <v>#DIV/0!</v>
      </c>
      <c r="W315" s="13"/>
      <c r="X315" s="13"/>
      <c r="Y315" s="25"/>
      <c r="Z315" s="37"/>
      <c r="AA315" s="10"/>
      <c r="AB315" s="11"/>
      <c r="AC315" s="61">
        <f t="shared" si="5204"/>
        <v>544</v>
      </c>
      <c r="AD315" s="61">
        <f t="shared" si="5205"/>
        <v>38</v>
      </c>
      <c r="AE315" s="11"/>
      <c r="AF315" s="12">
        <f t="shared" si="5137"/>
        <v>0</v>
      </c>
      <c r="AG315" s="11"/>
      <c r="AH315" s="12" t="e">
        <f t="shared" si="5138"/>
        <v>#DIV/0!</v>
      </c>
      <c r="AI315" s="13"/>
      <c r="AJ315" s="13"/>
      <c r="AK315" s="25"/>
      <c r="AL315" s="37"/>
      <c r="AM315" s="10"/>
      <c r="AN315" s="11"/>
      <c r="AO315" s="61">
        <f t="shared" si="5206"/>
        <v>109</v>
      </c>
      <c r="AP315" s="61">
        <f t="shared" si="5207"/>
        <v>8</v>
      </c>
      <c r="AQ315" s="11"/>
      <c r="AR315" s="12">
        <f t="shared" si="5139"/>
        <v>0</v>
      </c>
      <c r="AS315" s="11"/>
      <c r="AT315" s="12" t="e">
        <f t="shared" si="5140"/>
        <v>#DIV/0!</v>
      </c>
      <c r="AU315" s="13"/>
      <c r="AV315" s="13"/>
      <c r="AW315" s="25"/>
      <c r="AX315" s="37"/>
      <c r="AY315" s="10"/>
      <c r="AZ315" s="11"/>
      <c r="BA315" s="61">
        <f t="shared" si="5208"/>
        <v>545</v>
      </c>
      <c r="BB315" s="61">
        <f t="shared" si="5209"/>
        <v>38</v>
      </c>
      <c r="BC315" s="11"/>
      <c r="BD315" s="12">
        <f t="shared" si="5141"/>
        <v>0</v>
      </c>
      <c r="BE315" s="11"/>
      <c r="BF315" s="12" t="e">
        <f t="shared" si="5142"/>
        <v>#DIV/0!</v>
      </c>
      <c r="BG315" s="13"/>
      <c r="BH315" s="13"/>
      <c r="BI315" s="25"/>
      <c r="BJ315" s="37"/>
      <c r="BK315" s="10"/>
      <c r="BL315" s="11"/>
      <c r="BM315" s="61">
        <f t="shared" si="5210"/>
        <v>550</v>
      </c>
      <c r="BN315" s="61">
        <f t="shared" si="5211"/>
        <v>38</v>
      </c>
      <c r="BO315" s="11"/>
      <c r="BP315" s="12">
        <f t="shared" si="5143"/>
        <v>0</v>
      </c>
      <c r="BQ315" s="11"/>
      <c r="BR315" s="12" t="e">
        <f t="shared" si="5144"/>
        <v>#DIV/0!</v>
      </c>
      <c r="BS315" s="13"/>
      <c r="BT315" s="13"/>
      <c r="BU315" s="25"/>
      <c r="BV315" s="37"/>
      <c r="BW315" s="10"/>
      <c r="BX315" s="11"/>
      <c r="BY315" s="61">
        <f t="shared" si="5212"/>
        <v>556</v>
      </c>
      <c r="BZ315" s="61">
        <f t="shared" si="5213"/>
        <v>38</v>
      </c>
      <c r="CA315" s="11"/>
      <c r="CB315" s="12">
        <f t="shared" si="5145"/>
        <v>0</v>
      </c>
      <c r="CC315" s="11"/>
      <c r="CD315" s="12" t="e">
        <f t="shared" si="5146"/>
        <v>#DIV/0!</v>
      </c>
      <c r="CE315" s="13"/>
      <c r="CF315" s="13"/>
      <c r="CG315" s="25"/>
      <c r="CH315" s="37"/>
      <c r="CI315" s="10"/>
      <c r="CJ315" s="11"/>
      <c r="CK315" s="61">
        <f t="shared" si="5214"/>
        <v>534</v>
      </c>
      <c r="CL315" s="61">
        <f t="shared" si="5215"/>
        <v>38</v>
      </c>
      <c r="CM315" s="11"/>
      <c r="CN315" s="12">
        <f t="shared" si="5147"/>
        <v>0</v>
      </c>
      <c r="CO315" s="11"/>
      <c r="CP315" s="12" t="e">
        <f t="shared" si="5148"/>
        <v>#DIV/0!</v>
      </c>
      <c r="CQ315" s="13"/>
      <c r="CR315" s="13"/>
      <c r="CS315" s="25"/>
      <c r="CT315" s="37"/>
      <c r="CU315" s="10"/>
      <c r="CV315" s="11"/>
      <c r="CW315" s="61">
        <f t="shared" si="5216"/>
        <v>545</v>
      </c>
      <c r="CX315" s="61">
        <f t="shared" si="5217"/>
        <v>38</v>
      </c>
      <c r="CY315" s="11"/>
      <c r="CZ315" s="12">
        <f t="shared" si="5149"/>
        <v>0</v>
      </c>
      <c r="DA315" s="11"/>
      <c r="DB315" s="12" t="e">
        <f t="shared" si="5150"/>
        <v>#DIV/0!</v>
      </c>
      <c r="DC315" s="13"/>
      <c r="DD315" s="13"/>
      <c r="DE315" s="25"/>
      <c r="DF315" s="37"/>
      <c r="DG315" s="10"/>
      <c r="DH315" s="11"/>
      <c r="DI315" s="61">
        <f t="shared" si="5218"/>
        <v>559</v>
      </c>
      <c r="DJ315" s="61">
        <f t="shared" si="5219"/>
        <v>39</v>
      </c>
      <c r="DK315" s="11"/>
      <c r="DL315" s="12">
        <f t="shared" si="5151"/>
        <v>0</v>
      </c>
      <c r="DM315" s="11"/>
      <c r="DN315" s="12" t="e">
        <f t="shared" si="5152"/>
        <v>#DIV/0!</v>
      </c>
      <c r="DO315" s="13"/>
      <c r="DP315" s="13"/>
      <c r="DQ315" s="25"/>
      <c r="DR315" s="37"/>
      <c r="DS315" s="10"/>
      <c r="DT315" s="11"/>
      <c r="DU315" s="61">
        <f t="shared" si="5220"/>
        <v>91</v>
      </c>
      <c r="DV315" s="61">
        <f t="shared" si="5221"/>
        <v>8</v>
      </c>
      <c r="DW315" s="11"/>
      <c r="DX315" s="12">
        <f t="shared" si="5153"/>
        <v>0</v>
      </c>
      <c r="DY315" s="11"/>
      <c r="DZ315" s="12" t="e">
        <f t="shared" si="5154"/>
        <v>#DIV/0!</v>
      </c>
      <c r="EA315" s="13"/>
      <c r="EB315" s="13"/>
      <c r="EC315" s="25"/>
      <c r="ED315" s="37"/>
      <c r="EE315" s="10"/>
      <c r="EF315" s="11"/>
      <c r="EG315" s="61">
        <f t="shared" si="5222"/>
        <v>566</v>
      </c>
      <c r="EH315" s="61">
        <f t="shared" si="5223"/>
        <v>40</v>
      </c>
      <c r="EI315" s="11"/>
      <c r="EJ315" s="12">
        <f t="shared" si="5155"/>
        <v>0</v>
      </c>
      <c r="EK315" s="11"/>
      <c r="EL315" s="12" t="e">
        <f t="shared" si="5156"/>
        <v>#DIV/0!</v>
      </c>
      <c r="EM315" s="13"/>
      <c r="EN315" s="13"/>
      <c r="EO315" s="25"/>
      <c r="EP315" s="37"/>
      <c r="EQ315" s="10"/>
      <c r="ER315" s="11"/>
      <c r="ES315" s="61">
        <f t="shared" si="5224"/>
        <v>556</v>
      </c>
      <c r="ET315" s="61">
        <f t="shared" si="5225"/>
        <v>39</v>
      </c>
      <c r="EU315" s="11"/>
      <c r="EV315" s="12">
        <f t="shared" si="5157"/>
        <v>0</v>
      </c>
      <c r="EW315" s="11"/>
      <c r="EX315" s="12" t="e">
        <f t="shared" si="5158"/>
        <v>#DIV/0!</v>
      </c>
      <c r="EY315" s="13"/>
      <c r="EZ315" s="13"/>
      <c r="FA315" s="25"/>
      <c r="FB315" s="37"/>
      <c r="FC315" s="10"/>
      <c r="FD315" s="11"/>
      <c r="FE315" s="61">
        <f t="shared" si="5226"/>
        <v>544</v>
      </c>
      <c r="FF315" s="61">
        <f t="shared" si="5227"/>
        <v>37</v>
      </c>
      <c r="FG315" s="11"/>
      <c r="FH315" s="12">
        <f t="shared" si="5159"/>
        <v>0</v>
      </c>
      <c r="FI315" s="11"/>
      <c r="FJ315" s="12" t="e">
        <f t="shared" si="5160"/>
        <v>#DIV/0!</v>
      </c>
      <c r="FK315" s="13"/>
      <c r="FL315" s="13"/>
      <c r="FM315" s="25"/>
      <c r="FN315" s="37"/>
      <c r="FO315" s="10"/>
      <c r="FP315" s="11"/>
      <c r="FQ315" s="61">
        <f t="shared" si="5228"/>
        <v>539</v>
      </c>
      <c r="FR315" s="61">
        <f t="shared" si="5229"/>
        <v>40</v>
      </c>
      <c r="FS315" s="11"/>
      <c r="FT315" s="12">
        <f t="shared" si="5161"/>
        <v>0</v>
      </c>
      <c r="FU315" s="11"/>
      <c r="FV315" s="12" t="e">
        <f t="shared" si="5162"/>
        <v>#DIV/0!</v>
      </c>
      <c r="FW315" s="13"/>
      <c r="FX315" s="13"/>
      <c r="FY315" s="25"/>
      <c r="FZ315" s="37"/>
      <c r="GA315" s="10"/>
      <c r="GB315" s="11"/>
      <c r="GC315" s="61">
        <f t="shared" si="5230"/>
        <v>544</v>
      </c>
      <c r="GD315" s="61">
        <f t="shared" si="5231"/>
        <v>41</v>
      </c>
      <c r="GE315" s="11"/>
      <c r="GF315" s="12">
        <f t="shared" si="5163"/>
        <v>0</v>
      </c>
      <c r="GG315" s="11"/>
      <c r="GH315" s="12" t="e">
        <f t="shared" si="5164"/>
        <v>#DIV/0!</v>
      </c>
      <c r="GI315" s="13"/>
      <c r="GJ315" s="13"/>
      <c r="GK315" s="25"/>
      <c r="GL315" s="37"/>
      <c r="GM315" s="10"/>
      <c r="GN315" s="11"/>
      <c r="GO315" s="61">
        <f t="shared" si="5232"/>
        <v>570</v>
      </c>
      <c r="GP315" s="61">
        <f t="shared" si="5233"/>
        <v>42</v>
      </c>
      <c r="GQ315" s="11"/>
      <c r="GR315" s="12">
        <f t="shared" si="5165"/>
        <v>0</v>
      </c>
      <c r="GS315" s="11"/>
      <c r="GT315" s="12" t="e">
        <f t="shared" si="5166"/>
        <v>#DIV/0!</v>
      </c>
      <c r="GU315" s="13"/>
      <c r="GV315" s="13"/>
      <c r="GW315" s="25"/>
      <c r="GX315" s="37"/>
      <c r="GY315" s="10"/>
      <c r="GZ315" s="11"/>
      <c r="HA315" s="61">
        <f t="shared" si="5234"/>
        <v>99</v>
      </c>
      <c r="HB315" s="61">
        <f t="shared" si="5235"/>
        <v>7</v>
      </c>
      <c r="HC315" s="11"/>
      <c r="HD315" s="12">
        <f t="shared" si="5167"/>
        <v>0</v>
      </c>
      <c r="HE315" s="11"/>
      <c r="HF315" s="12" t="e">
        <f t="shared" si="5168"/>
        <v>#DIV/0!</v>
      </c>
      <c r="HG315" s="13"/>
      <c r="HH315" s="13"/>
      <c r="HI315" s="25"/>
      <c r="HJ315" s="37"/>
      <c r="HK315" s="10"/>
      <c r="HL315" s="11"/>
      <c r="HM315" s="61">
        <f t="shared" si="5236"/>
        <v>571</v>
      </c>
      <c r="HN315" s="61">
        <f t="shared" si="5237"/>
        <v>42</v>
      </c>
      <c r="HO315" s="11"/>
      <c r="HP315" s="12">
        <f t="shared" si="5169"/>
        <v>0</v>
      </c>
      <c r="HQ315" s="11"/>
      <c r="HR315" s="12" t="e">
        <f t="shared" si="5170"/>
        <v>#DIV/0!</v>
      </c>
      <c r="HS315" s="13"/>
      <c r="HT315" s="13"/>
      <c r="HU315" s="25"/>
      <c r="HV315" s="37"/>
      <c r="HW315" s="10"/>
      <c r="HX315" s="11"/>
      <c r="HY315" s="61">
        <f t="shared" si="5238"/>
        <v>558</v>
      </c>
      <c r="HZ315" s="61">
        <f t="shared" si="5239"/>
        <v>41</v>
      </c>
      <c r="IA315" s="11"/>
      <c r="IB315" s="12">
        <f t="shared" si="5171"/>
        <v>0</v>
      </c>
      <c r="IC315" s="11"/>
      <c r="ID315" s="12" t="e">
        <f t="shared" si="5172"/>
        <v>#DIV/0!</v>
      </c>
      <c r="IE315" s="13"/>
      <c r="IF315" s="13"/>
      <c r="IG315" s="25"/>
      <c r="IH315" s="37"/>
      <c r="II315" s="10"/>
      <c r="IJ315" s="11"/>
      <c r="IK315" s="61">
        <f t="shared" si="5240"/>
        <v>571</v>
      </c>
      <c r="IL315" s="61">
        <f t="shared" si="5241"/>
        <v>41</v>
      </c>
      <c r="IM315" s="11"/>
      <c r="IN315" s="12">
        <f t="shared" si="5173"/>
        <v>0</v>
      </c>
      <c r="IO315" s="11"/>
      <c r="IP315" s="12" t="e">
        <f t="shared" si="5174"/>
        <v>#DIV/0!</v>
      </c>
      <c r="IQ315" s="13"/>
      <c r="IR315" s="13"/>
      <c r="IS315" s="25"/>
      <c r="IT315" s="37"/>
      <c r="IU315" s="10"/>
      <c r="IV315" s="11"/>
      <c r="IW315" s="61">
        <f t="shared" si="5242"/>
        <v>0</v>
      </c>
      <c r="IX315" s="61">
        <f t="shared" si="5243"/>
        <v>0</v>
      </c>
      <c r="IY315" s="11"/>
      <c r="IZ315" s="12" t="e">
        <f t="shared" si="5175"/>
        <v>#DIV/0!</v>
      </c>
      <c r="JA315" s="11"/>
      <c r="JB315" s="12" t="e">
        <f t="shared" si="5176"/>
        <v>#DIV/0!</v>
      </c>
      <c r="JC315" s="13"/>
      <c r="JD315" s="13"/>
      <c r="JE315" s="25"/>
      <c r="JF315" s="37"/>
      <c r="JG315" s="10">
        <f t="shared" si="5177"/>
        <v>0</v>
      </c>
      <c r="JH315" s="14">
        <f t="shared" si="5178"/>
        <v>0</v>
      </c>
      <c r="JI315" s="373">
        <f t="shared" si="5179"/>
        <v>10260</v>
      </c>
      <c r="JJ315" s="11">
        <f t="shared" si="5107"/>
        <v>730</v>
      </c>
      <c r="JK315" s="11">
        <f t="shared" si="5180"/>
        <v>0</v>
      </c>
      <c r="JL315" s="79">
        <f t="shared" si="5181"/>
        <v>0</v>
      </c>
      <c r="JM315" s="15">
        <f t="shared" si="5182"/>
        <v>0</v>
      </c>
      <c r="JN315" s="12" t="e">
        <f t="shared" si="5183"/>
        <v>#DIV/0!</v>
      </c>
      <c r="JO315" s="16"/>
      <c r="JP315" s="17"/>
      <c r="JQ315" s="16" t="e">
        <f t="shared" si="4416"/>
        <v>#DIV/0!</v>
      </c>
      <c r="JR315" s="16"/>
      <c r="JS315" s="369" t="e">
        <f t="shared" si="4289"/>
        <v>#DIV/0!</v>
      </c>
      <c r="JT315" s="23"/>
      <c r="JU315" s="399"/>
      <c r="JV315" s="404">
        <f t="shared" si="5185"/>
        <v>0</v>
      </c>
      <c r="JW315" s="401">
        <f t="shared" si="5186"/>
        <v>0</v>
      </c>
      <c r="JX315" s="406">
        <f t="shared" si="5187"/>
        <v>0</v>
      </c>
      <c r="JY315" s="743"/>
      <c r="JZ315" s="690"/>
      <c r="KA315" s="746"/>
      <c r="KB315" s="718">
        <f t="shared" ref="KB315" si="5253">SUM(E308,Q308,AC308,AO308,BA308,BM308,BY308)</f>
        <v>3426</v>
      </c>
      <c r="KC315" s="714"/>
      <c r="KD315" s="714">
        <f t="shared" ref="KD315" si="5254">SUM(CK308,CW308,DI308,DU308,EG308,ES308,FE308)</f>
        <v>3406</v>
      </c>
      <c r="KE315" s="714"/>
      <c r="KF315" s="714">
        <f t="shared" ref="KF315" si="5255">SUM(FQ308,GC308,GO308,HA308,HM308,HY308,IK308)</f>
        <v>3461</v>
      </c>
      <c r="KG315" s="759"/>
      <c r="KH315" s="761" t="s">
        <v>65</v>
      </c>
      <c r="KI315" s="67">
        <f t="shared" si="5194"/>
        <v>0</v>
      </c>
      <c r="KJ315" s="430">
        <f t="shared" ref="KJ315" si="5256">KI315/KB315</f>
        <v>0</v>
      </c>
      <c r="KK315" s="67">
        <f t="shared" si="5196"/>
        <v>0</v>
      </c>
      <c r="KL315" s="425">
        <f t="shared" ref="KL315" si="5257">KK315/KD315</f>
        <v>0</v>
      </c>
      <c r="KM315" s="67">
        <f t="shared" si="5198"/>
        <v>0</v>
      </c>
      <c r="KN315" s="425">
        <f>KM315/KF315</f>
        <v>0</v>
      </c>
    </row>
    <row r="316" spans="1:300" ht="19.5" thickBot="1" x14ac:dyDescent="0.3">
      <c r="A316" s="734"/>
      <c r="B316" s="436">
        <f t="shared" si="5199"/>
        <v>45839</v>
      </c>
      <c r="C316" s="10"/>
      <c r="D316" s="11"/>
      <c r="E316" s="61">
        <f t="shared" si="5200"/>
        <v>553</v>
      </c>
      <c r="F316" s="61">
        <f t="shared" si="5201"/>
        <v>39</v>
      </c>
      <c r="G316" s="11"/>
      <c r="H316" s="12">
        <f t="shared" si="5133"/>
        <v>0</v>
      </c>
      <c r="I316" s="11"/>
      <c r="J316" s="12" t="e">
        <f t="shared" si="5134"/>
        <v>#DIV/0!</v>
      </c>
      <c r="K316" s="13"/>
      <c r="L316" s="11"/>
      <c r="M316" s="25"/>
      <c r="N316" s="37"/>
      <c r="O316" s="10"/>
      <c r="P316" s="11"/>
      <c r="Q316" s="61">
        <f t="shared" si="5202"/>
        <v>556</v>
      </c>
      <c r="R316" s="61">
        <f t="shared" si="5203"/>
        <v>38</v>
      </c>
      <c r="S316" s="11"/>
      <c r="T316" s="12">
        <f t="shared" si="5135"/>
        <v>0</v>
      </c>
      <c r="U316" s="11"/>
      <c r="V316" s="12" t="e">
        <f t="shared" si="5136"/>
        <v>#DIV/0!</v>
      </c>
      <c r="W316" s="13"/>
      <c r="X316" s="11"/>
      <c r="Y316" s="25"/>
      <c r="Z316" s="37"/>
      <c r="AA316" s="10"/>
      <c r="AB316" s="11"/>
      <c r="AC316" s="61">
        <f t="shared" si="5204"/>
        <v>544</v>
      </c>
      <c r="AD316" s="61">
        <f t="shared" si="5205"/>
        <v>38</v>
      </c>
      <c r="AE316" s="11"/>
      <c r="AF316" s="12">
        <f t="shared" si="5137"/>
        <v>0</v>
      </c>
      <c r="AG316" s="11"/>
      <c r="AH316" s="12" t="e">
        <f t="shared" si="5138"/>
        <v>#DIV/0!</v>
      </c>
      <c r="AI316" s="13"/>
      <c r="AJ316" s="11"/>
      <c r="AK316" s="25"/>
      <c r="AL316" s="37"/>
      <c r="AM316" s="10"/>
      <c r="AN316" s="11"/>
      <c r="AO316" s="61">
        <f t="shared" si="5206"/>
        <v>109</v>
      </c>
      <c r="AP316" s="61">
        <f t="shared" si="5207"/>
        <v>8</v>
      </c>
      <c r="AQ316" s="11"/>
      <c r="AR316" s="12">
        <f t="shared" si="5139"/>
        <v>0</v>
      </c>
      <c r="AS316" s="11"/>
      <c r="AT316" s="12" t="e">
        <f t="shared" si="5140"/>
        <v>#DIV/0!</v>
      </c>
      <c r="AU316" s="13"/>
      <c r="AV316" s="11"/>
      <c r="AW316" s="25"/>
      <c r="AX316" s="37"/>
      <c r="AY316" s="10"/>
      <c r="AZ316" s="11"/>
      <c r="BA316" s="61">
        <f t="shared" si="5208"/>
        <v>545</v>
      </c>
      <c r="BB316" s="61">
        <f t="shared" si="5209"/>
        <v>38</v>
      </c>
      <c r="BC316" s="11"/>
      <c r="BD316" s="12">
        <f t="shared" si="5141"/>
        <v>0</v>
      </c>
      <c r="BE316" s="11"/>
      <c r="BF316" s="12" t="e">
        <f t="shared" si="5142"/>
        <v>#DIV/0!</v>
      </c>
      <c r="BG316" s="13"/>
      <c r="BH316" s="11"/>
      <c r="BI316" s="25"/>
      <c r="BJ316" s="37"/>
      <c r="BK316" s="10"/>
      <c r="BL316" s="11"/>
      <c r="BM316" s="61">
        <f t="shared" si="5210"/>
        <v>550</v>
      </c>
      <c r="BN316" s="61">
        <f t="shared" si="5211"/>
        <v>38</v>
      </c>
      <c r="BO316" s="11"/>
      <c r="BP316" s="12">
        <f t="shared" si="5143"/>
        <v>0</v>
      </c>
      <c r="BQ316" s="11"/>
      <c r="BR316" s="12" t="e">
        <f t="shared" si="5144"/>
        <v>#DIV/0!</v>
      </c>
      <c r="BS316" s="13"/>
      <c r="BT316" s="11"/>
      <c r="BU316" s="25"/>
      <c r="BV316" s="37"/>
      <c r="BW316" s="10"/>
      <c r="BX316" s="11"/>
      <c r="BY316" s="61">
        <f t="shared" si="5212"/>
        <v>556</v>
      </c>
      <c r="BZ316" s="61">
        <f t="shared" si="5213"/>
        <v>38</v>
      </c>
      <c r="CA316" s="11"/>
      <c r="CB316" s="12">
        <f t="shared" si="5145"/>
        <v>0</v>
      </c>
      <c r="CC316" s="11"/>
      <c r="CD316" s="12" t="e">
        <f t="shared" si="5146"/>
        <v>#DIV/0!</v>
      </c>
      <c r="CE316" s="13"/>
      <c r="CF316" s="11"/>
      <c r="CG316" s="25"/>
      <c r="CH316" s="37"/>
      <c r="CI316" s="10"/>
      <c r="CJ316" s="11"/>
      <c r="CK316" s="61">
        <f t="shared" si="5214"/>
        <v>534</v>
      </c>
      <c r="CL316" s="61">
        <f t="shared" si="5215"/>
        <v>38</v>
      </c>
      <c r="CM316" s="11"/>
      <c r="CN316" s="12">
        <f t="shared" si="5147"/>
        <v>0</v>
      </c>
      <c r="CO316" s="11"/>
      <c r="CP316" s="12" t="e">
        <f t="shared" si="5148"/>
        <v>#DIV/0!</v>
      </c>
      <c r="CQ316" s="13"/>
      <c r="CR316" s="11"/>
      <c r="CS316" s="25"/>
      <c r="CT316" s="37"/>
      <c r="CU316" s="10"/>
      <c r="CV316" s="11"/>
      <c r="CW316" s="61">
        <f t="shared" si="5216"/>
        <v>545</v>
      </c>
      <c r="CX316" s="61">
        <f t="shared" si="5217"/>
        <v>38</v>
      </c>
      <c r="CY316" s="11"/>
      <c r="CZ316" s="12">
        <f t="shared" si="5149"/>
        <v>0</v>
      </c>
      <c r="DA316" s="11"/>
      <c r="DB316" s="12" t="e">
        <f t="shared" si="5150"/>
        <v>#DIV/0!</v>
      </c>
      <c r="DC316" s="13"/>
      <c r="DD316" s="11"/>
      <c r="DE316" s="25"/>
      <c r="DF316" s="37"/>
      <c r="DG316" s="10"/>
      <c r="DH316" s="11"/>
      <c r="DI316" s="61">
        <f t="shared" si="5218"/>
        <v>559</v>
      </c>
      <c r="DJ316" s="61">
        <f t="shared" si="5219"/>
        <v>39</v>
      </c>
      <c r="DK316" s="11"/>
      <c r="DL316" s="12">
        <f t="shared" si="5151"/>
        <v>0</v>
      </c>
      <c r="DM316" s="11"/>
      <c r="DN316" s="12" t="e">
        <f t="shared" si="5152"/>
        <v>#DIV/0!</v>
      </c>
      <c r="DO316" s="13"/>
      <c r="DP316" s="11"/>
      <c r="DQ316" s="25"/>
      <c r="DR316" s="37"/>
      <c r="DS316" s="10"/>
      <c r="DT316" s="11"/>
      <c r="DU316" s="61">
        <f t="shared" si="5220"/>
        <v>91</v>
      </c>
      <c r="DV316" s="61">
        <f t="shared" si="5221"/>
        <v>8</v>
      </c>
      <c r="DW316" s="11"/>
      <c r="DX316" s="12">
        <f t="shared" si="5153"/>
        <v>0</v>
      </c>
      <c r="DY316" s="11"/>
      <c r="DZ316" s="12" t="e">
        <f t="shared" si="5154"/>
        <v>#DIV/0!</v>
      </c>
      <c r="EA316" s="13"/>
      <c r="EB316" s="11"/>
      <c r="EC316" s="25"/>
      <c r="ED316" s="37"/>
      <c r="EE316" s="10"/>
      <c r="EF316" s="11"/>
      <c r="EG316" s="61">
        <f t="shared" si="5222"/>
        <v>566</v>
      </c>
      <c r="EH316" s="61">
        <f t="shared" si="5223"/>
        <v>40</v>
      </c>
      <c r="EI316" s="11"/>
      <c r="EJ316" s="12">
        <f t="shared" si="5155"/>
        <v>0</v>
      </c>
      <c r="EK316" s="11"/>
      <c r="EL316" s="12" t="e">
        <f t="shared" si="5156"/>
        <v>#DIV/0!</v>
      </c>
      <c r="EM316" s="13"/>
      <c r="EN316" s="11"/>
      <c r="EO316" s="25"/>
      <c r="EP316" s="37"/>
      <c r="EQ316" s="10"/>
      <c r="ER316" s="11"/>
      <c r="ES316" s="61">
        <f t="shared" si="5224"/>
        <v>556</v>
      </c>
      <c r="ET316" s="61">
        <f t="shared" si="5225"/>
        <v>39</v>
      </c>
      <c r="EU316" s="11"/>
      <c r="EV316" s="12">
        <f t="shared" si="5157"/>
        <v>0</v>
      </c>
      <c r="EW316" s="11"/>
      <c r="EX316" s="12" t="e">
        <f t="shared" si="5158"/>
        <v>#DIV/0!</v>
      </c>
      <c r="EY316" s="13"/>
      <c r="EZ316" s="11"/>
      <c r="FA316" s="25"/>
      <c r="FB316" s="37"/>
      <c r="FC316" s="10"/>
      <c r="FD316" s="11"/>
      <c r="FE316" s="61">
        <f t="shared" si="5226"/>
        <v>544</v>
      </c>
      <c r="FF316" s="61">
        <f t="shared" si="5227"/>
        <v>37</v>
      </c>
      <c r="FG316" s="11"/>
      <c r="FH316" s="12">
        <f t="shared" si="5159"/>
        <v>0</v>
      </c>
      <c r="FI316" s="11"/>
      <c r="FJ316" s="12" t="e">
        <f t="shared" si="5160"/>
        <v>#DIV/0!</v>
      </c>
      <c r="FK316" s="13"/>
      <c r="FL316" s="11"/>
      <c r="FM316" s="25"/>
      <c r="FN316" s="37"/>
      <c r="FO316" s="10"/>
      <c r="FP316" s="11"/>
      <c r="FQ316" s="61">
        <f t="shared" si="5228"/>
        <v>539</v>
      </c>
      <c r="FR316" s="61">
        <f t="shared" si="5229"/>
        <v>40</v>
      </c>
      <c r="FS316" s="11"/>
      <c r="FT316" s="12">
        <f t="shared" si="5161"/>
        <v>0</v>
      </c>
      <c r="FU316" s="11"/>
      <c r="FV316" s="12" t="e">
        <f t="shared" si="5162"/>
        <v>#DIV/0!</v>
      </c>
      <c r="FW316" s="13"/>
      <c r="FX316" s="11"/>
      <c r="FY316" s="25"/>
      <c r="FZ316" s="37"/>
      <c r="GA316" s="10"/>
      <c r="GB316" s="11"/>
      <c r="GC316" s="61">
        <f t="shared" si="5230"/>
        <v>544</v>
      </c>
      <c r="GD316" s="61">
        <f t="shared" si="5231"/>
        <v>41</v>
      </c>
      <c r="GE316" s="11"/>
      <c r="GF316" s="12">
        <f t="shared" si="5163"/>
        <v>0</v>
      </c>
      <c r="GG316" s="11"/>
      <c r="GH316" s="12" t="e">
        <f t="shared" si="5164"/>
        <v>#DIV/0!</v>
      </c>
      <c r="GI316" s="13"/>
      <c r="GJ316" s="11"/>
      <c r="GK316" s="25"/>
      <c r="GL316" s="37"/>
      <c r="GM316" s="10"/>
      <c r="GN316" s="11"/>
      <c r="GO316" s="61">
        <f t="shared" si="5232"/>
        <v>570</v>
      </c>
      <c r="GP316" s="61">
        <f t="shared" si="5233"/>
        <v>42</v>
      </c>
      <c r="GQ316" s="11"/>
      <c r="GR316" s="12">
        <f t="shared" si="5165"/>
        <v>0</v>
      </c>
      <c r="GS316" s="11"/>
      <c r="GT316" s="12" t="e">
        <f t="shared" si="5166"/>
        <v>#DIV/0!</v>
      </c>
      <c r="GU316" s="13"/>
      <c r="GV316" s="11"/>
      <c r="GW316" s="25"/>
      <c r="GX316" s="37"/>
      <c r="GY316" s="10"/>
      <c r="GZ316" s="11"/>
      <c r="HA316" s="61">
        <f t="shared" si="5234"/>
        <v>99</v>
      </c>
      <c r="HB316" s="61">
        <f t="shared" si="5235"/>
        <v>7</v>
      </c>
      <c r="HC316" s="11"/>
      <c r="HD316" s="12">
        <f t="shared" si="5167"/>
        <v>0</v>
      </c>
      <c r="HE316" s="11"/>
      <c r="HF316" s="12" t="e">
        <f t="shared" si="5168"/>
        <v>#DIV/0!</v>
      </c>
      <c r="HG316" s="13"/>
      <c r="HH316" s="11"/>
      <c r="HI316" s="25"/>
      <c r="HJ316" s="37"/>
      <c r="HK316" s="10"/>
      <c r="HL316" s="11"/>
      <c r="HM316" s="61">
        <f t="shared" si="5236"/>
        <v>571</v>
      </c>
      <c r="HN316" s="61">
        <f t="shared" si="5237"/>
        <v>42</v>
      </c>
      <c r="HO316" s="11"/>
      <c r="HP316" s="12">
        <f t="shared" si="5169"/>
        <v>0</v>
      </c>
      <c r="HQ316" s="11"/>
      <c r="HR316" s="12" t="e">
        <f t="shared" si="5170"/>
        <v>#DIV/0!</v>
      </c>
      <c r="HS316" s="13"/>
      <c r="HT316" s="11"/>
      <c r="HU316" s="25"/>
      <c r="HV316" s="37"/>
      <c r="HW316" s="10"/>
      <c r="HX316" s="11"/>
      <c r="HY316" s="61">
        <f t="shared" si="5238"/>
        <v>558</v>
      </c>
      <c r="HZ316" s="61">
        <f t="shared" si="5239"/>
        <v>41</v>
      </c>
      <c r="IA316" s="11"/>
      <c r="IB316" s="12">
        <f t="shared" si="5171"/>
        <v>0</v>
      </c>
      <c r="IC316" s="11"/>
      <c r="ID316" s="12" t="e">
        <f t="shared" si="5172"/>
        <v>#DIV/0!</v>
      </c>
      <c r="IE316" s="13"/>
      <c r="IF316" s="11"/>
      <c r="IG316" s="25"/>
      <c r="IH316" s="37"/>
      <c r="II316" s="10"/>
      <c r="IJ316" s="11"/>
      <c r="IK316" s="61">
        <f t="shared" si="5240"/>
        <v>571</v>
      </c>
      <c r="IL316" s="61">
        <f t="shared" si="5241"/>
        <v>41</v>
      </c>
      <c r="IM316" s="11"/>
      <c r="IN316" s="12">
        <f t="shared" si="5173"/>
        <v>0</v>
      </c>
      <c r="IO316" s="11"/>
      <c r="IP316" s="12" t="e">
        <f t="shared" si="5174"/>
        <v>#DIV/0!</v>
      </c>
      <c r="IQ316" s="13"/>
      <c r="IR316" s="11"/>
      <c r="IS316" s="25"/>
      <c r="IT316" s="37"/>
      <c r="IU316" s="10"/>
      <c r="IV316" s="11"/>
      <c r="IW316" s="61">
        <f t="shared" si="5242"/>
        <v>0</v>
      </c>
      <c r="IX316" s="61">
        <f t="shared" si="5243"/>
        <v>0</v>
      </c>
      <c r="IY316" s="11"/>
      <c r="IZ316" s="12" t="e">
        <f t="shared" si="5175"/>
        <v>#DIV/0!</v>
      </c>
      <c r="JA316" s="11"/>
      <c r="JB316" s="12" t="e">
        <f t="shared" si="5176"/>
        <v>#DIV/0!</v>
      </c>
      <c r="JC316" s="13"/>
      <c r="JD316" s="11"/>
      <c r="JE316" s="25"/>
      <c r="JF316" s="37"/>
      <c r="JG316" s="10">
        <f t="shared" si="5177"/>
        <v>0</v>
      </c>
      <c r="JH316" s="14">
        <f t="shared" si="5178"/>
        <v>0</v>
      </c>
      <c r="JI316" s="373">
        <f t="shared" si="5179"/>
        <v>10260</v>
      </c>
      <c r="JJ316" s="11">
        <f t="shared" si="5107"/>
        <v>730</v>
      </c>
      <c r="JK316" s="11">
        <f t="shared" si="5180"/>
        <v>0</v>
      </c>
      <c r="JL316" s="79">
        <f t="shared" si="5181"/>
        <v>0</v>
      </c>
      <c r="JM316" s="15">
        <f t="shared" si="5182"/>
        <v>0</v>
      </c>
      <c r="JN316" s="12" t="e">
        <f t="shared" si="5183"/>
        <v>#DIV/0!</v>
      </c>
      <c r="JO316" s="16"/>
      <c r="JP316" s="17"/>
      <c r="JQ316" s="16" t="e">
        <f t="shared" si="4416"/>
        <v>#DIV/0!</v>
      </c>
      <c r="JR316" s="16"/>
      <c r="JS316" s="369" t="e">
        <f t="shared" si="4289"/>
        <v>#DIV/0!</v>
      </c>
      <c r="JT316" s="23"/>
      <c r="JU316" s="399"/>
      <c r="JV316" s="404">
        <f t="shared" si="5185"/>
        <v>0</v>
      </c>
      <c r="JW316" s="401">
        <f t="shared" si="5186"/>
        <v>0</v>
      </c>
      <c r="JX316" s="406">
        <f t="shared" si="5187"/>
        <v>0</v>
      </c>
      <c r="JY316" s="743"/>
      <c r="JZ316" s="690"/>
      <c r="KA316" s="746"/>
      <c r="KB316" s="719"/>
      <c r="KC316" s="716"/>
      <c r="KD316" s="716"/>
      <c r="KE316" s="716"/>
      <c r="KF316" s="716"/>
      <c r="KG316" s="760"/>
      <c r="KH316" s="758"/>
      <c r="KI316" s="67">
        <f t="shared" si="5194"/>
        <v>0</v>
      </c>
      <c r="KJ316" s="430">
        <f t="shared" ref="KJ316" si="5258">KI316/KB315</f>
        <v>0</v>
      </c>
      <c r="KK316" s="67">
        <f t="shared" si="5196"/>
        <v>0</v>
      </c>
      <c r="KL316" s="425">
        <f t="shared" ref="KL316" si="5259">KK316/KD315</f>
        <v>0</v>
      </c>
      <c r="KM316" s="67">
        <f t="shared" si="5198"/>
        <v>0</v>
      </c>
      <c r="KN316" s="425">
        <f>KM316/KF315</f>
        <v>0</v>
      </c>
    </row>
    <row r="317" spans="1:300" ht="20.25" thickTop="1" thickBot="1" x14ac:dyDescent="0.3">
      <c r="A317" s="734"/>
      <c r="B317" s="436">
        <f t="shared" si="5199"/>
        <v>45840</v>
      </c>
      <c r="C317" s="10"/>
      <c r="D317" s="11"/>
      <c r="E317" s="61">
        <f t="shared" si="5200"/>
        <v>553</v>
      </c>
      <c r="F317" s="61">
        <f t="shared" si="5201"/>
        <v>39</v>
      </c>
      <c r="G317" s="11"/>
      <c r="H317" s="12">
        <f t="shared" si="5133"/>
        <v>0</v>
      </c>
      <c r="I317" s="11"/>
      <c r="J317" s="12" t="e">
        <f t="shared" si="5134"/>
        <v>#DIV/0!</v>
      </c>
      <c r="K317" s="13"/>
      <c r="L317" s="11"/>
      <c r="M317" s="38"/>
      <c r="N317" s="39"/>
      <c r="O317" s="10"/>
      <c r="P317" s="11"/>
      <c r="Q317" s="61">
        <f t="shared" si="5202"/>
        <v>556</v>
      </c>
      <c r="R317" s="61">
        <f t="shared" si="5203"/>
        <v>38</v>
      </c>
      <c r="S317" s="11"/>
      <c r="T317" s="12">
        <f t="shared" si="5135"/>
        <v>0</v>
      </c>
      <c r="U317" s="11"/>
      <c r="V317" s="12" t="e">
        <f t="shared" si="5136"/>
        <v>#DIV/0!</v>
      </c>
      <c r="W317" s="13"/>
      <c r="X317" s="11"/>
      <c r="Y317" s="38"/>
      <c r="Z317" s="39"/>
      <c r="AA317" s="10"/>
      <c r="AB317" s="11"/>
      <c r="AC317" s="61">
        <f t="shared" si="5204"/>
        <v>544</v>
      </c>
      <c r="AD317" s="61">
        <f t="shared" si="5205"/>
        <v>38</v>
      </c>
      <c r="AE317" s="11"/>
      <c r="AF317" s="12">
        <f t="shared" si="5137"/>
        <v>0</v>
      </c>
      <c r="AG317" s="11"/>
      <c r="AH317" s="12" t="e">
        <f t="shared" si="5138"/>
        <v>#DIV/0!</v>
      </c>
      <c r="AI317" s="13"/>
      <c r="AJ317" s="11"/>
      <c r="AK317" s="38"/>
      <c r="AL317" s="39"/>
      <c r="AM317" s="10"/>
      <c r="AN317" s="11"/>
      <c r="AO317" s="61">
        <f t="shared" si="5206"/>
        <v>109</v>
      </c>
      <c r="AP317" s="61">
        <f t="shared" si="5207"/>
        <v>8</v>
      </c>
      <c r="AQ317" s="11"/>
      <c r="AR317" s="12">
        <f t="shared" si="5139"/>
        <v>0</v>
      </c>
      <c r="AS317" s="11"/>
      <c r="AT317" s="12" t="e">
        <f t="shared" si="5140"/>
        <v>#DIV/0!</v>
      </c>
      <c r="AU317" s="13"/>
      <c r="AV317" s="11"/>
      <c r="AW317" s="38"/>
      <c r="AX317" s="39"/>
      <c r="AY317" s="10"/>
      <c r="AZ317" s="11"/>
      <c r="BA317" s="61">
        <f t="shared" si="5208"/>
        <v>545</v>
      </c>
      <c r="BB317" s="61">
        <f t="shared" si="5209"/>
        <v>38</v>
      </c>
      <c r="BC317" s="11"/>
      <c r="BD317" s="12">
        <f t="shared" si="5141"/>
        <v>0</v>
      </c>
      <c r="BE317" s="11"/>
      <c r="BF317" s="12" t="e">
        <f t="shared" si="5142"/>
        <v>#DIV/0!</v>
      </c>
      <c r="BG317" s="13"/>
      <c r="BH317" s="11"/>
      <c r="BI317" s="38"/>
      <c r="BJ317" s="39"/>
      <c r="BK317" s="10"/>
      <c r="BL317" s="11"/>
      <c r="BM317" s="61">
        <f t="shared" si="5210"/>
        <v>550</v>
      </c>
      <c r="BN317" s="61">
        <f t="shared" si="5211"/>
        <v>38</v>
      </c>
      <c r="BO317" s="11"/>
      <c r="BP317" s="12">
        <f t="shared" si="5143"/>
        <v>0</v>
      </c>
      <c r="BQ317" s="11"/>
      <c r="BR317" s="12" t="e">
        <f t="shared" si="5144"/>
        <v>#DIV/0!</v>
      </c>
      <c r="BS317" s="13"/>
      <c r="BT317" s="11"/>
      <c r="BU317" s="38"/>
      <c r="BV317" s="39"/>
      <c r="BW317" s="10"/>
      <c r="BX317" s="11"/>
      <c r="BY317" s="61">
        <f t="shared" si="5212"/>
        <v>556</v>
      </c>
      <c r="BZ317" s="61">
        <f t="shared" si="5213"/>
        <v>38</v>
      </c>
      <c r="CA317" s="11"/>
      <c r="CB317" s="12">
        <f t="shared" si="5145"/>
        <v>0</v>
      </c>
      <c r="CC317" s="11"/>
      <c r="CD317" s="12" t="e">
        <f t="shared" si="5146"/>
        <v>#DIV/0!</v>
      </c>
      <c r="CE317" s="13"/>
      <c r="CF317" s="11"/>
      <c r="CG317" s="38"/>
      <c r="CH317" s="39"/>
      <c r="CI317" s="10"/>
      <c r="CJ317" s="11"/>
      <c r="CK317" s="61">
        <f t="shared" si="5214"/>
        <v>534</v>
      </c>
      <c r="CL317" s="61">
        <f t="shared" si="5215"/>
        <v>38</v>
      </c>
      <c r="CM317" s="11"/>
      <c r="CN317" s="12">
        <f t="shared" si="5147"/>
        <v>0</v>
      </c>
      <c r="CO317" s="11"/>
      <c r="CP317" s="12" t="e">
        <f t="shared" si="5148"/>
        <v>#DIV/0!</v>
      </c>
      <c r="CQ317" s="13"/>
      <c r="CR317" s="11"/>
      <c r="CS317" s="38"/>
      <c r="CT317" s="39"/>
      <c r="CU317" s="10"/>
      <c r="CV317" s="11"/>
      <c r="CW317" s="61">
        <f t="shared" si="5216"/>
        <v>545</v>
      </c>
      <c r="CX317" s="61">
        <f t="shared" si="5217"/>
        <v>38</v>
      </c>
      <c r="CY317" s="11"/>
      <c r="CZ317" s="12">
        <f t="shared" si="5149"/>
        <v>0</v>
      </c>
      <c r="DA317" s="11"/>
      <c r="DB317" s="12" t="e">
        <f t="shared" si="5150"/>
        <v>#DIV/0!</v>
      </c>
      <c r="DC317" s="13"/>
      <c r="DD317" s="11"/>
      <c r="DE317" s="38"/>
      <c r="DF317" s="39"/>
      <c r="DG317" s="10"/>
      <c r="DH317" s="11"/>
      <c r="DI317" s="61">
        <f t="shared" si="5218"/>
        <v>559</v>
      </c>
      <c r="DJ317" s="61">
        <f t="shared" si="5219"/>
        <v>39</v>
      </c>
      <c r="DK317" s="11"/>
      <c r="DL317" s="12">
        <f t="shared" si="5151"/>
        <v>0</v>
      </c>
      <c r="DM317" s="11"/>
      <c r="DN317" s="12" t="e">
        <f t="shared" si="5152"/>
        <v>#DIV/0!</v>
      </c>
      <c r="DO317" s="13"/>
      <c r="DP317" s="11"/>
      <c r="DQ317" s="38"/>
      <c r="DR317" s="39"/>
      <c r="DS317" s="10"/>
      <c r="DT317" s="11"/>
      <c r="DU317" s="61">
        <f t="shared" si="5220"/>
        <v>91</v>
      </c>
      <c r="DV317" s="61">
        <f t="shared" si="5221"/>
        <v>8</v>
      </c>
      <c r="DW317" s="11"/>
      <c r="DX317" s="12">
        <f t="shared" si="5153"/>
        <v>0</v>
      </c>
      <c r="DY317" s="11"/>
      <c r="DZ317" s="12" t="e">
        <f t="shared" si="5154"/>
        <v>#DIV/0!</v>
      </c>
      <c r="EA317" s="13"/>
      <c r="EB317" s="11"/>
      <c r="EC317" s="38"/>
      <c r="ED317" s="39"/>
      <c r="EE317" s="10"/>
      <c r="EF317" s="11"/>
      <c r="EG317" s="61">
        <f t="shared" si="5222"/>
        <v>566</v>
      </c>
      <c r="EH317" s="61">
        <f t="shared" si="5223"/>
        <v>40</v>
      </c>
      <c r="EI317" s="11"/>
      <c r="EJ317" s="12">
        <f t="shared" si="5155"/>
        <v>0</v>
      </c>
      <c r="EK317" s="11"/>
      <c r="EL317" s="12" t="e">
        <f t="shared" si="5156"/>
        <v>#DIV/0!</v>
      </c>
      <c r="EM317" s="13"/>
      <c r="EN317" s="11"/>
      <c r="EO317" s="38"/>
      <c r="EP317" s="39"/>
      <c r="EQ317" s="10"/>
      <c r="ER317" s="11"/>
      <c r="ES317" s="61">
        <f t="shared" si="5224"/>
        <v>556</v>
      </c>
      <c r="ET317" s="61">
        <f t="shared" si="5225"/>
        <v>39</v>
      </c>
      <c r="EU317" s="11"/>
      <c r="EV317" s="12">
        <f t="shared" si="5157"/>
        <v>0</v>
      </c>
      <c r="EW317" s="11"/>
      <c r="EX317" s="12" t="e">
        <f t="shared" si="5158"/>
        <v>#DIV/0!</v>
      </c>
      <c r="EY317" s="13"/>
      <c r="EZ317" s="11"/>
      <c r="FA317" s="38"/>
      <c r="FB317" s="39"/>
      <c r="FC317" s="10"/>
      <c r="FD317" s="11"/>
      <c r="FE317" s="61">
        <f t="shared" si="5226"/>
        <v>544</v>
      </c>
      <c r="FF317" s="61">
        <f t="shared" si="5227"/>
        <v>37</v>
      </c>
      <c r="FG317" s="11"/>
      <c r="FH317" s="12">
        <f t="shared" si="5159"/>
        <v>0</v>
      </c>
      <c r="FI317" s="11"/>
      <c r="FJ317" s="12" t="e">
        <f t="shared" si="5160"/>
        <v>#DIV/0!</v>
      </c>
      <c r="FK317" s="13"/>
      <c r="FL317" s="11"/>
      <c r="FM317" s="38"/>
      <c r="FN317" s="39"/>
      <c r="FO317" s="10"/>
      <c r="FP317" s="11"/>
      <c r="FQ317" s="61">
        <f t="shared" si="5228"/>
        <v>539</v>
      </c>
      <c r="FR317" s="61">
        <f t="shared" si="5229"/>
        <v>40</v>
      </c>
      <c r="FS317" s="11"/>
      <c r="FT317" s="12">
        <f t="shared" si="5161"/>
        <v>0</v>
      </c>
      <c r="FU317" s="11"/>
      <c r="FV317" s="12" t="e">
        <f t="shared" si="5162"/>
        <v>#DIV/0!</v>
      </c>
      <c r="FW317" s="13"/>
      <c r="FX317" s="11"/>
      <c r="FY317" s="38"/>
      <c r="FZ317" s="39"/>
      <c r="GA317" s="10"/>
      <c r="GB317" s="11"/>
      <c r="GC317" s="61">
        <f t="shared" si="5230"/>
        <v>544</v>
      </c>
      <c r="GD317" s="61">
        <f t="shared" si="5231"/>
        <v>41</v>
      </c>
      <c r="GE317" s="11"/>
      <c r="GF317" s="12">
        <f t="shared" si="5163"/>
        <v>0</v>
      </c>
      <c r="GG317" s="11"/>
      <c r="GH317" s="12" t="e">
        <f t="shared" si="5164"/>
        <v>#DIV/0!</v>
      </c>
      <c r="GI317" s="13"/>
      <c r="GJ317" s="11"/>
      <c r="GK317" s="38"/>
      <c r="GL317" s="39"/>
      <c r="GM317" s="10"/>
      <c r="GN317" s="11"/>
      <c r="GO317" s="61">
        <f t="shared" si="5232"/>
        <v>570</v>
      </c>
      <c r="GP317" s="61">
        <f t="shared" si="5233"/>
        <v>42</v>
      </c>
      <c r="GQ317" s="11"/>
      <c r="GR317" s="12">
        <f t="shared" si="5165"/>
        <v>0</v>
      </c>
      <c r="GS317" s="11"/>
      <c r="GT317" s="12" t="e">
        <f t="shared" si="5166"/>
        <v>#DIV/0!</v>
      </c>
      <c r="GU317" s="13"/>
      <c r="GV317" s="11"/>
      <c r="GW317" s="38"/>
      <c r="GX317" s="39"/>
      <c r="GY317" s="10"/>
      <c r="GZ317" s="11"/>
      <c r="HA317" s="61">
        <f t="shared" si="5234"/>
        <v>99</v>
      </c>
      <c r="HB317" s="61">
        <f t="shared" si="5235"/>
        <v>7</v>
      </c>
      <c r="HC317" s="11"/>
      <c r="HD317" s="12">
        <f t="shared" si="5167"/>
        <v>0</v>
      </c>
      <c r="HE317" s="11"/>
      <c r="HF317" s="12" t="e">
        <f t="shared" si="5168"/>
        <v>#DIV/0!</v>
      </c>
      <c r="HG317" s="13"/>
      <c r="HH317" s="11"/>
      <c r="HI317" s="38"/>
      <c r="HJ317" s="39"/>
      <c r="HK317" s="10"/>
      <c r="HL317" s="11"/>
      <c r="HM317" s="61">
        <f t="shared" si="5236"/>
        <v>571</v>
      </c>
      <c r="HN317" s="61">
        <f t="shared" si="5237"/>
        <v>42</v>
      </c>
      <c r="HO317" s="11"/>
      <c r="HP317" s="12">
        <f t="shared" si="5169"/>
        <v>0</v>
      </c>
      <c r="HQ317" s="11"/>
      <c r="HR317" s="12" t="e">
        <f t="shared" si="5170"/>
        <v>#DIV/0!</v>
      </c>
      <c r="HS317" s="13"/>
      <c r="HT317" s="11"/>
      <c r="HU317" s="38"/>
      <c r="HV317" s="39"/>
      <c r="HW317" s="10"/>
      <c r="HX317" s="11"/>
      <c r="HY317" s="61">
        <f t="shared" si="5238"/>
        <v>558</v>
      </c>
      <c r="HZ317" s="61">
        <f t="shared" si="5239"/>
        <v>41</v>
      </c>
      <c r="IA317" s="11"/>
      <c r="IB317" s="12">
        <f t="shared" si="5171"/>
        <v>0</v>
      </c>
      <c r="IC317" s="11"/>
      <c r="ID317" s="12" t="e">
        <f t="shared" si="5172"/>
        <v>#DIV/0!</v>
      </c>
      <c r="IE317" s="13"/>
      <c r="IF317" s="11"/>
      <c r="IG317" s="38"/>
      <c r="IH317" s="39"/>
      <c r="II317" s="10"/>
      <c r="IJ317" s="11"/>
      <c r="IK317" s="61">
        <f t="shared" si="5240"/>
        <v>571</v>
      </c>
      <c r="IL317" s="61">
        <f t="shared" si="5241"/>
        <v>41</v>
      </c>
      <c r="IM317" s="11"/>
      <c r="IN317" s="12">
        <f t="shared" si="5173"/>
        <v>0</v>
      </c>
      <c r="IO317" s="11"/>
      <c r="IP317" s="12" t="e">
        <f t="shared" si="5174"/>
        <v>#DIV/0!</v>
      </c>
      <c r="IQ317" s="13"/>
      <c r="IR317" s="11"/>
      <c r="IS317" s="38"/>
      <c r="IT317" s="39"/>
      <c r="IU317" s="10"/>
      <c r="IV317" s="11"/>
      <c r="IW317" s="61">
        <f t="shared" si="5242"/>
        <v>0</v>
      </c>
      <c r="IX317" s="61">
        <f t="shared" si="5243"/>
        <v>0</v>
      </c>
      <c r="IY317" s="11"/>
      <c r="IZ317" s="12" t="e">
        <f t="shared" si="5175"/>
        <v>#DIV/0!</v>
      </c>
      <c r="JA317" s="11"/>
      <c r="JB317" s="12" t="e">
        <f t="shared" si="5176"/>
        <v>#DIV/0!</v>
      </c>
      <c r="JC317" s="13"/>
      <c r="JD317" s="11"/>
      <c r="JE317" s="38"/>
      <c r="JF317" s="39"/>
      <c r="JG317" s="10">
        <f t="shared" si="5177"/>
        <v>0</v>
      </c>
      <c r="JH317" s="14">
        <f t="shared" si="5178"/>
        <v>0</v>
      </c>
      <c r="JI317" s="373">
        <f t="shared" si="5179"/>
        <v>10260</v>
      </c>
      <c r="JJ317" s="11">
        <f t="shared" si="5107"/>
        <v>730</v>
      </c>
      <c r="JK317" s="11">
        <f t="shared" si="5180"/>
        <v>0</v>
      </c>
      <c r="JL317" s="79">
        <f t="shared" si="5181"/>
        <v>0</v>
      </c>
      <c r="JM317" s="15">
        <f t="shared" si="5182"/>
        <v>0</v>
      </c>
      <c r="JN317" s="12" t="e">
        <f t="shared" si="5183"/>
        <v>#DIV/0!</v>
      </c>
      <c r="JO317" s="16"/>
      <c r="JP317" s="17"/>
      <c r="JQ317" s="16" t="e">
        <f t="shared" si="4416"/>
        <v>#DIV/0!</v>
      </c>
      <c r="JR317" s="16"/>
      <c r="JS317" s="369" t="e">
        <f t="shared" si="4289"/>
        <v>#DIV/0!</v>
      </c>
      <c r="JT317" s="23"/>
      <c r="JU317" s="399"/>
      <c r="JV317" s="404">
        <f t="shared" si="5185"/>
        <v>0</v>
      </c>
      <c r="JW317" s="401">
        <f t="shared" si="5186"/>
        <v>0</v>
      </c>
      <c r="JX317" s="406">
        <f t="shared" si="5187"/>
        <v>0</v>
      </c>
      <c r="JY317" s="743"/>
      <c r="JZ317" s="690"/>
      <c r="KA317" s="746"/>
      <c r="KB317" s="718">
        <f t="shared" ref="KB317" si="5260">KB308+KB313</f>
        <v>532</v>
      </c>
      <c r="KC317" s="763">
        <f t="shared" ref="KC317" si="5261">KB317/$KB$10</f>
        <v>0.13485424588086184</v>
      </c>
      <c r="KD317" s="714">
        <f t="shared" ref="KD317" si="5262">KD308+KD313</f>
        <v>547</v>
      </c>
      <c r="KE317" s="763">
        <f t="shared" ref="KE317" si="5263">KD317/$KD$10</f>
        <v>0.13876204972095382</v>
      </c>
      <c r="KF317" s="714">
        <f t="shared" ref="KF317" si="5264">KF308+KF313</f>
        <v>495</v>
      </c>
      <c r="KG317" s="770">
        <f t="shared" ref="KG317" si="5265">KF317/$KF$10</f>
        <v>0.12541170509247529</v>
      </c>
      <c r="KH317" s="761" t="s">
        <v>144</v>
      </c>
      <c r="KI317" s="304">
        <f t="shared" si="5194"/>
        <v>0</v>
      </c>
      <c r="KJ317" s="431">
        <f t="shared" ref="KJ317" si="5266">KI317/KB315</f>
        <v>0</v>
      </c>
      <c r="KK317" s="304">
        <f t="shared" si="5196"/>
        <v>0</v>
      </c>
      <c r="KL317" s="422">
        <f t="shared" ref="KL317" si="5267">KK317/KD315</f>
        <v>0</v>
      </c>
      <c r="KM317" s="304">
        <f t="shared" si="5198"/>
        <v>0</v>
      </c>
      <c r="KN317" s="422">
        <f>KM317/KF315</f>
        <v>0</v>
      </c>
    </row>
    <row r="318" spans="1:300" ht="19.5" thickBot="1" x14ac:dyDescent="0.3">
      <c r="A318" s="734"/>
      <c r="B318" s="437"/>
      <c r="C318" s="26">
        <f>SUM(C311:C317)</f>
        <v>1</v>
      </c>
      <c r="D318" s="27">
        <f>SUM(D311:D317)</f>
        <v>0</v>
      </c>
      <c r="E318" s="27"/>
      <c r="F318" s="27"/>
      <c r="G318" s="27">
        <f>SUM(G311:G317)</f>
        <v>888</v>
      </c>
      <c r="H318" s="28">
        <f>((G318+I318)/7)/E317</f>
        <v>0.2482562645311289</v>
      </c>
      <c r="I318" s="27">
        <f>SUM(I311:I317)</f>
        <v>73</v>
      </c>
      <c r="J318" s="28">
        <f>(I318/(I318+G318))</f>
        <v>7.5962539021852238E-2</v>
      </c>
      <c r="K318" s="27"/>
      <c r="L318" s="27"/>
      <c r="M318" s="29" t="e">
        <f>M316/M315*100-100</f>
        <v>#DIV/0!</v>
      </c>
      <c r="N318" s="60" t="e">
        <f>N316/N315*100-100</f>
        <v>#DIV/0!</v>
      </c>
      <c r="O318" s="26">
        <f>SUM(O311:O317)</f>
        <v>5</v>
      </c>
      <c r="P318" s="27">
        <f>SUM(P311:P317)</f>
        <v>0</v>
      </c>
      <c r="Q318" s="27"/>
      <c r="R318" s="27"/>
      <c r="S318" s="27">
        <f>SUM(S311:S317)</f>
        <v>900</v>
      </c>
      <c r="T318" s="28">
        <f>((S318+U318)/7)/Q317</f>
        <v>0.25334018499486127</v>
      </c>
      <c r="U318" s="27">
        <f>SUM(U311:U317)</f>
        <v>86</v>
      </c>
      <c r="V318" s="28">
        <f>(U318/(U318+S318))</f>
        <v>8.7221095334685597E-2</v>
      </c>
      <c r="W318" s="27"/>
      <c r="X318" s="27"/>
      <c r="Y318" s="29" t="e">
        <f>Y316/Y315*100-100</f>
        <v>#DIV/0!</v>
      </c>
      <c r="Z318" s="60" t="e">
        <f>Z316/Z315*100-100</f>
        <v>#DIV/0!</v>
      </c>
      <c r="AA318" s="26">
        <f>SUM(AA311:AA317)</f>
        <v>0</v>
      </c>
      <c r="AB318" s="27">
        <f>SUM(AB311:AB317)</f>
        <v>0</v>
      </c>
      <c r="AC318" s="27"/>
      <c r="AD318" s="27"/>
      <c r="AE318" s="27">
        <f>SUM(AE311:AE317)</f>
        <v>874</v>
      </c>
      <c r="AF318" s="28">
        <f>((AE318+AG318)/7)/AC317</f>
        <v>0.25341386554621848</v>
      </c>
      <c r="AG318" s="27">
        <f>SUM(AG311:AG317)</f>
        <v>91</v>
      </c>
      <c r="AH318" s="28">
        <f>(AG318/(AG318+AE318))</f>
        <v>9.4300518134715031E-2</v>
      </c>
      <c r="AI318" s="27"/>
      <c r="AJ318" s="27"/>
      <c r="AK318" s="29" t="e">
        <f>AK316/AK315*100-100</f>
        <v>#DIV/0!</v>
      </c>
      <c r="AL318" s="60" t="e">
        <f>AL316/AL315*100-100</f>
        <v>#DIV/0!</v>
      </c>
      <c r="AM318" s="26">
        <f>SUM(AM311:AM317)</f>
        <v>5</v>
      </c>
      <c r="AN318" s="27">
        <f>SUM(AN311:AN317)</f>
        <v>0</v>
      </c>
      <c r="AO318" s="27"/>
      <c r="AP318" s="27"/>
      <c r="AQ318" s="27">
        <f>SUM(AQ311:AQ317)</f>
        <v>50</v>
      </c>
      <c r="AR318" s="28">
        <f>((AQ318+AS318)/7)/AO317</f>
        <v>7.4705111402359109E-2</v>
      </c>
      <c r="AS318" s="27">
        <f>SUM(AS311:AS317)</f>
        <v>7</v>
      </c>
      <c r="AT318" s="28">
        <f>(AS318/(AS318+AQ318))</f>
        <v>0.12280701754385964</v>
      </c>
      <c r="AU318" s="27"/>
      <c r="AV318" s="27"/>
      <c r="AW318" s="29" t="e">
        <f>AW316/AW315*100-100</f>
        <v>#DIV/0!</v>
      </c>
      <c r="AX318" s="60" t="e">
        <f>AX316/AX315*100-100</f>
        <v>#DIV/0!</v>
      </c>
      <c r="AY318" s="26">
        <f>SUM(AY311:AY317)</f>
        <v>1</v>
      </c>
      <c r="AZ318" s="27">
        <f>SUM(AZ311:AZ317)</f>
        <v>0</v>
      </c>
      <c r="BA318" s="27"/>
      <c r="BB318" s="27"/>
      <c r="BC318" s="27">
        <f>SUM(BC311:BC317)</f>
        <v>873</v>
      </c>
      <c r="BD318" s="28">
        <f>((BC318+BE318)/7)/BA317</f>
        <v>0.25216251638269982</v>
      </c>
      <c r="BE318" s="27">
        <f>SUM(BE311:BE317)</f>
        <v>89</v>
      </c>
      <c r="BF318" s="28">
        <f>(BE318/(BE318+BC318))</f>
        <v>9.2515592515592521E-2</v>
      </c>
      <c r="BG318" s="27"/>
      <c r="BH318" s="27"/>
      <c r="BI318" s="29" t="e">
        <f>BI316/BI315*100-100</f>
        <v>#DIV/0!</v>
      </c>
      <c r="BJ318" s="60" t="e">
        <f>BJ316/BJ315*100-100</f>
        <v>#DIV/0!</v>
      </c>
      <c r="BK318" s="26">
        <f>SUM(BK311:BK317)</f>
        <v>1</v>
      </c>
      <c r="BL318" s="27">
        <f>SUM(BL311:BL317)</f>
        <v>0</v>
      </c>
      <c r="BM318" s="27"/>
      <c r="BN318" s="27"/>
      <c r="BO318" s="27">
        <f>SUM(BO311:BO317)</f>
        <v>875</v>
      </c>
      <c r="BP318" s="28">
        <f>((BO318+BQ318)/7)/BM317</f>
        <v>0.24779220779220779</v>
      </c>
      <c r="BQ318" s="27">
        <f>SUM(BQ311:BQ317)</f>
        <v>79</v>
      </c>
      <c r="BR318" s="28">
        <f>(BQ318/(BQ318+BO318))</f>
        <v>8.2809224318658281E-2</v>
      </c>
      <c r="BS318" s="27"/>
      <c r="BT318" s="27"/>
      <c r="BU318" s="29" t="e">
        <f>BU316/BU315*100-100</f>
        <v>#DIV/0!</v>
      </c>
      <c r="BV318" s="60" t="e">
        <f>BV316/BV315*100-100</f>
        <v>#DIV/0!</v>
      </c>
      <c r="BW318" s="26">
        <f>SUM(BW311:BW317)</f>
        <v>0</v>
      </c>
      <c r="BX318" s="27">
        <f>SUM(BX311:BX317)</f>
        <v>0</v>
      </c>
      <c r="BY318" s="27"/>
      <c r="BZ318" s="27"/>
      <c r="CA318" s="27">
        <f>SUM(CA311:CA317)</f>
        <v>828</v>
      </c>
      <c r="CB318" s="28">
        <f>((CA318+CC318)/7)/BY317</f>
        <v>0.24409044193216856</v>
      </c>
      <c r="CC318" s="27">
        <f>SUM(CC311:CC317)</f>
        <v>122</v>
      </c>
      <c r="CD318" s="28">
        <f>(CC318/(CC318+CA318))</f>
        <v>0.12842105263157894</v>
      </c>
      <c r="CE318" s="27"/>
      <c r="CF318" s="27"/>
      <c r="CG318" s="29" t="e">
        <f>CG316/CG315*100-100</f>
        <v>#DIV/0!</v>
      </c>
      <c r="CH318" s="60" t="e">
        <f>CH316/CH315*100-100</f>
        <v>#DIV/0!</v>
      </c>
      <c r="CI318" s="26">
        <f>SUM(CI311:CI317)</f>
        <v>3</v>
      </c>
      <c r="CJ318" s="27">
        <f>SUM(CJ311:CJ317)</f>
        <v>0</v>
      </c>
      <c r="CK318" s="27"/>
      <c r="CL318" s="27"/>
      <c r="CM318" s="27">
        <f>SUM(CM311:CM317)</f>
        <v>883</v>
      </c>
      <c r="CN318" s="28">
        <f>((CM318+CO318)/7)/CK317</f>
        <v>0.25655430711610488</v>
      </c>
      <c r="CO318" s="27">
        <f>SUM(CO311:CO317)</f>
        <v>76</v>
      </c>
      <c r="CP318" s="28">
        <f>(CO318/(CO318+CM318))</f>
        <v>7.9249217935349323E-2</v>
      </c>
      <c r="CQ318" s="27"/>
      <c r="CR318" s="27"/>
      <c r="CS318" s="29" t="e">
        <f>CS316/CS315*100-100</f>
        <v>#DIV/0!</v>
      </c>
      <c r="CT318" s="60" t="e">
        <f>CT316/CT315*100-100</f>
        <v>#DIV/0!</v>
      </c>
      <c r="CU318" s="26">
        <f>SUM(CU311:CU317)</f>
        <v>1</v>
      </c>
      <c r="CV318" s="27">
        <f>SUM(CV311:CV317)</f>
        <v>0</v>
      </c>
      <c r="CW318" s="27"/>
      <c r="CX318" s="27"/>
      <c r="CY318" s="27">
        <f>SUM(CY311:CY317)</f>
        <v>859</v>
      </c>
      <c r="CZ318" s="28">
        <f>((CY318+DA318)/7)/CW317</f>
        <v>0.25111402359108781</v>
      </c>
      <c r="DA318" s="27">
        <f>SUM(DA311:DA317)</f>
        <v>99</v>
      </c>
      <c r="DB318" s="28">
        <f>(DA318/(DA318+CY318))</f>
        <v>0.10334029227557412</v>
      </c>
      <c r="DC318" s="27"/>
      <c r="DD318" s="27"/>
      <c r="DE318" s="29" t="e">
        <f>DE316/DE315*100-100</f>
        <v>#DIV/0!</v>
      </c>
      <c r="DF318" s="60" t="e">
        <f>DF316/DF315*100-100</f>
        <v>#DIV/0!</v>
      </c>
      <c r="DG318" s="26">
        <f>SUM(DG311:DG317)</f>
        <v>1</v>
      </c>
      <c r="DH318" s="27">
        <f>SUM(DH311:DH317)</f>
        <v>0</v>
      </c>
      <c r="DI318" s="27"/>
      <c r="DJ318" s="27"/>
      <c r="DK318" s="27">
        <f>SUM(DK311:DK317)</f>
        <v>858</v>
      </c>
      <c r="DL318" s="28">
        <f>((DK318+DM318)/7)/DI317</f>
        <v>0.24789164324048046</v>
      </c>
      <c r="DM318" s="27">
        <f>SUM(DM311:DM317)</f>
        <v>112</v>
      </c>
      <c r="DN318" s="28">
        <f>(DM318/(DM318+DK318))</f>
        <v>0.1154639175257732</v>
      </c>
      <c r="DO318" s="27"/>
      <c r="DP318" s="27"/>
      <c r="DQ318" s="29" t="e">
        <f>DQ316/DQ315*100-100</f>
        <v>#DIV/0!</v>
      </c>
      <c r="DR318" s="60" t="e">
        <f>DR316/DR315*100-100</f>
        <v>#DIV/0!</v>
      </c>
      <c r="DS318" s="26">
        <f>SUM(DS311:DS317)</f>
        <v>3</v>
      </c>
      <c r="DT318" s="27">
        <f>SUM(DT311:DT317)</f>
        <v>0</v>
      </c>
      <c r="DU318" s="27"/>
      <c r="DV318" s="27"/>
      <c r="DW318" s="27">
        <f>SUM(DW311:DW317)</f>
        <v>119</v>
      </c>
      <c r="DX318" s="28">
        <f>((DW318+DY318)/7)/DU317</f>
        <v>0.23076923076923078</v>
      </c>
      <c r="DY318" s="27">
        <f>SUM(DY311:DY317)</f>
        <v>28</v>
      </c>
      <c r="DZ318" s="28">
        <f>(DY318/(DY318+DW318))</f>
        <v>0.19047619047619047</v>
      </c>
      <c r="EA318" s="27"/>
      <c r="EB318" s="27"/>
      <c r="EC318" s="29" t="e">
        <f>EC316/EC315*100-100</f>
        <v>#DIV/0!</v>
      </c>
      <c r="ED318" s="60" t="e">
        <f>ED316/ED315*100-100</f>
        <v>#DIV/0!</v>
      </c>
      <c r="EE318" s="26">
        <f>SUM(EE311:EE317)</f>
        <v>2</v>
      </c>
      <c r="EF318" s="27">
        <f>SUM(EF311:EF317)</f>
        <v>0</v>
      </c>
      <c r="EG318" s="27"/>
      <c r="EH318" s="27"/>
      <c r="EI318" s="27">
        <f>SUM(EI311:EI317)</f>
        <v>866</v>
      </c>
      <c r="EJ318" s="28">
        <f>((EI318+EK318)/7)/EG317</f>
        <v>0.24482584553255934</v>
      </c>
      <c r="EK318" s="27">
        <f>SUM(EK311:EK317)</f>
        <v>104</v>
      </c>
      <c r="EL318" s="28">
        <f>(EK318/(EK318+EI318))</f>
        <v>0.10721649484536082</v>
      </c>
      <c r="EM318" s="27"/>
      <c r="EN318" s="27"/>
      <c r="EO318" s="29" t="e">
        <f>EO316/EO315*100-100</f>
        <v>#DIV/0!</v>
      </c>
      <c r="EP318" s="60" t="e">
        <f>EP316/EP315*100-100</f>
        <v>#DIV/0!</v>
      </c>
      <c r="EQ318" s="26">
        <f>SUM(EQ311:EQ317)</f>
        <v>0</v>
      </c>
      <c r="ER318" s="27">
        <f>SUM(ER311:ER317)</f>
        <v>0</v>
      </c>
      <c r="ES318" s="27"/>
      <c r="ET318" s="27"/>
      <c r="EU318" s="27">
        <f>SUM(EU311:EU317)</f>
        <v>885</v>
      </c>
      <c r="EV318" s="28">
        <f>((EU318+EW318)/7)/ES317</f>
        <v>0.23920863309352519</v>
      </c>
      <c r="EW318" s="27">
        <f>SUM(EW311:EW317)</f>
        <v>46</v>
      </c>
      <c r="EX318" s="28">
        <f>(EW318/(EW318+EU318))</f>
        <v>4.9409237379162189E-2</v>
      </c>
      <c r="EY318" s="27"/>
      <c r="EZ318" s="27"/>
      <c r="FA318" s="29" t="e">
        <f>FA316/FA315*100-100</f>
        <v>#DIV/0!</v>
      </c>
      <c r="FB318" s="60" t="e">
        <f>FB316/FB315*100-100</f>
        <v>#DIV/0!</v>
      </c>
      <c r="FC318" s="26">
        <f>SUM(FC311:FC317)</f>
        <v>1</v>
      </c>
      <c r="FD318" s="27">
        <f>SUM(FD311:FD317)</f>
        <v>1</v>
      </c>
      <c r="FE318" s="27"/>
      <c r="FF318" s="27"/>
      <c r="FG318" s="27">
        <f>SUM(FG311:FG317)</f>
        <v>821</v>
      </c>
      <c r="FH318" s="28">
        <f>((FG318+FI318)/7)/FE317</f>
        <v>0.23792016806722688</v>
      </c>
      <c r="FI318" s="27">
        <f>SUM(FI311:FI317)</f>
        <v>85</v>
      </c>
      <c r="FJ318" s="28">
        <f>(FI318/(FI318+FG318))</f>
        <v>9.3818984547461362E-2</v>
      </c>
      <c r="FK318" s="27"/>
      <c r="FL318" s="27"/>
      <c r="FM318" s="29" t="e">
        <f>FM316/FM315*100-100</f>
        <v>#DIV/0!</v>
      </c>
      <c r="FN318" s="60" t="e">
        <f>FN316/FN315*100-100</f>
        <v>#DIV/0!</v>
      </c>
      <c r="FO318" s="26">
        <f>SUM(FO311:FO317)</f>
        <v>0</v>
      </c>
      <c r="FP318" s="27">
        <f>SUM(FP311:FP317)</f>
        <v>0</v>
      </c>
      <c r="FQ318" s="27"/>
      <c r="FR318" s="27"/>
      <c r="FS318" s="27">
        <f>SUM(FS311:FS317)</f>
        <v>891</v>
      </c>
      <c r="FT318" s="28">
        <f>((FS318+FU318)/7)/FQ317</f>
        <v>0.26583620461171481</v>
      </c>
      <c r="FU318" s="27">
        <f>SUM(FU311:FU317)</f>
        <v>112</v>
      </c>
      <c r="FV318" s="28">
        <f>(FU318/(FU318+FS318))</f>
        <v>0.11166500498504486</v>
      </c>
      <c r="FW318" s="27"/>
      <c r="FX318" s="27"/>
      <c r="FY318" s="29" t="e">
        <f>FY316/FY315*100-100</f>
        <v>#DIV/0!</v>
      </c>
      <c r="FZ318" s="60" t="e">
        <f>FZ316/FZ315*100-100</f>
        <v>#DIV/0!</v>
      </c>
      <c r="GA318" s="26">
        <f>SUM(GA311:GA317)</f>
        <v>2</v>
      </c>
      <c r="GB318" s="27">
        <f>SUM(GB311:GB317)</f>
        <v>0</v>
      </c>
      <c r="GC318" s="27"/>
      <c r="GD318" s="27"/>
      <c r="GE318" s="27">
        <f>SUM(GE311:GE317)</f>
        <v>895</v>
      </c>
      <c r="GF318" s="28">
        <f>((GE318+GG318)/7)/GC317</f>
        <v>0.25</v>
      </c>
      <c r="GG318" s="27">
        <f>SUM(GG311:GG317)</f>
        <v>57</v>
      </c>
      <c r="GH318" s="28">
        <f>(GG318/(GG318+GE318))</f>
        <v>5.9873949579831935E-2</v>
      </c>
      <c r="GI318" s="27"/>
      <c r="GJ318" s="27"/>
      <c r="GK318" s="29" t="e">
        <f>GK316/GK315*100-100</f>
        <v>#DIV/0!</v>
      </c>
      <c r="GL318" s="60" t="e">
        <f>GL316/GL315*100-100</f>
        <v>#DIV/0!</v>
      </c>
      <c r="GM318" s="26">
        <f>SUM(GM311:GM317)</f>
        <v>1</v>
      </c>
      <c r="GN318" s="27">
        <f>SUM(GN311:GN317)</f>
        <v>0</v>
      </c>
      <c r="GO318" s="27"/>
      <c r="GP318" s="27"/>
      <c r="GQ318" s="27">
        <f>SUM(GQ311:GQ317)</f>
        <v>889</v>
      </c>
      <c r="GR318" s="28">
        <f>((GQ318+GS318)/7)/GO317</f>
        <v>0.24310776942355891</v>
      </c>
      <c r="GS318" s="27">
        <f>SUM(GS311:GS317)</f>
        <v>81</v>
      </c>
      <c r="GT318" s="28">
        <f>(GS318/(GS318+GQ318))</f>
        <v>8.3505154639175252E-2</v>
      </c>
      <c r="GU318" s="27"/>
      <c r="GV318" s="27"/>
      <c r="GW318" s="29" t="e">
        <f>GW316/GW315*100-100</f>
        <v>#DIV/0!</v>
      </c>
      <c r="GX318" s="60" t="e">
        <f>GX316/GX315*100-100</f>
        <v>#DIV/0!</v>
      </c>
      <c r="GY318" s="26">
        <f>SUM(GY311:GY317)</f>
        <v>3</v>
      </c>
      <c r="GZ318" s="27">
        <f>SUM(GZ311:GZ317)</f>
        <v>0</v>
      </c>
      <c r="HA318" s="27"/>
      <c r="HB318" s="27"/>
      <c r="HC318" s="27">
        <f>SUM(HC311:HC317)</f>
        <v>87</v>
      </c>
      <c r="HD318" s="28">
        <f>((HC318+HE318)/7)/HA317</f>
        <v>0.16738816738816739</v>
      </c>
      <c r="HE318" s="27">
        <f>SUM(HE311:HE317)</f>
        <v>29</v>
      </c>
      <c r="HF318" s="28">
        <f>(HE318/(HE318+HC318))</f>
        <v>0.25</v>
      </c>
      <c r="HG318" s="27"/>
      <c r="HH318" s="27"/>
      <c r="HI318" s="29" t="e">
        <f>HI316/HI315*100-100</f>
        <v>#DIV/0!</v>
      </c>
      <c r="HJ318" s="60" t="e">
        <f>HJ316/HJ315*100-100</f>
        <v>#DIV/0!</v>
      </c>
      <c r="HK318" s="26">
        <f>SUM(HK311:HK317)</f>
        <v>1</v>
      </c>
      <c r="HL318" s="27">
        <f>SUM(HL311:HL317)</f>
        <v>0</v>
      </c>
      <c r="HM318" s="27"/>
      <c r="HN318" s="27"/>
      <c r="HO318" s="27">
        <f>SUM(HO311:HO317)</f>
        <v>927</v>
      </c>
      <c r="HP318" s="28">
        <f>((HO318+HQ318)/7)/HM317</f>
        <v>0.25243932949712283</v>
      </c>
      <c r="HQ318" s="27">
        <f>SUM(HQ311:HQ317)</f>
        <v>82</v>
      </c>
      <c r="HR318" s="28">
        <f>(HQ318/(HQ318+HO318))</f>
        <v>8.126858275520317E-2</v>
      </c>
      <c r="HS318" s="27"/>
      <c r="HT318" s="27"/>
      <c r="HU318" s="29" t="e">
        <f>HU316/HU315*100-100</f>
        <v>#DIV/0!</v>
      </c>
      <c r="HV318" s="60" t="e">
        <f>HV316/HV315*100-100</f>
        <v>#DIV/0!</v>
      </c>
      <c r="HW318" s="26">
        <f>SUM(HW311:HW317)</f>
        <v>1</v>
      </c>
      <c r="HX318" s="27">
        <f>SUM(HX311:HX317)</f>
        <v>0</v>
      </c>
      <c r="HY318" s="27"/>
      <c r="HZ318" s="27"/>
      <c r="IA318" s="27">
        <f>SUM(IA311:IA317)</f>
        <v>905</v>
      </c>
      <c r="IB318" s="28">
        <f>((IA318+IC318)/7)/HY317</f>
        <v>0.25371223758320532</v>
      </c>
      <c r="IC318" s="27">
        <f>SUM(IC311:IC317)</f>
        <v>86</v>
      </c>
      <c r="ID318" s="28">
        <f>(IC318/(IC318+IA318))</f>
        <v>8.6781029263370335E-2</v>
      </c>
      <c r="IE318" s="27"/>
      <c r="IF318" s="27"/>
      <c r="IG318" s="29" t="e">
        <f>IG316/IG315*100-100</f>
        <v>#DIV/0!</v>
      </c>
      <c r="IH318" s="60" t="e">
        <f>IH316/IH315*100-100</f>
        <v>#DIV/0!</v>
      </c>
      <c r="II318" s="26">
        <f>SUM(II311:II317)</f>
        <v>1</v>
      </c>
      <c r="IJ318" s="27">
        <f>SUM(IJ311:IJ317)</f>
        <v>0</v>
      </c>
      <c r="IK318" s="27"/>
      <c r="IL318" s="27"/>
      <c r="IM318" s="27">
        <f>SUM(IM311:IM317)</f>
        <v>893</v>
      </c>
      <c r="IN318" s="28">
        <f>((IM318+IO318)/7)/IK317</f>
        <v>0.24618463847885916</v>
      </c>
      <c r="IO318" s="27">
        <f>SUM(IO311:IO317)</f>
        <v>91</v>
      </c>
      <c r="IP318" s="28">
        <f>(IO318/(IO318+IM318))</f>
        <v>9.2479674796747971E-2</v>
      </c>
      <c r="IQ318" s="27"/>
      <c r="IR318" s="27"/>
      <c r="IS318" s="29" t="e">
        <f>IS316/IS315*100-100</f>
        <v>#DIV/0!</v>
      </c>
      <c r="IT318" s="60" t="e">
        <f>IT316/IT315*100-100</f>
        <v>#DIV/0!</v>
      </c>
      <c r="IU318" s="26">
        <f>SUM(IU311:IU317)</f>
        <v>0</v>
      </c>
      <c r="IV318" s="27">
        <f>SUM(IV311:IV317)</f>
        <v>0</v>
      </c>
      <c r="IW318" s="27"/>
      <c r="IX318" s="27"/>
      <c r="IY318" s="27">
        <f>SUM(IY311:IY317)</f>
        <v>0</v>
      </c>
      <c r="IZ318" s="28" t="e">
        <f>((IY318+JA318)/7)/IW317</f>
        <v>#DIV/0!</v>
      </c>
      <c r="JA318" s="27">
        <f>SUM(JA311:JA317)</f>
        <v>0</v>
      </c>
      <c r="JB318" s="28" t="e">
        <f>(JA318/(JA318+IY318))</f>
        <v>#DIV/0!</v>
      </c>
      <c r="JC318" s="27"/>
      <c r="JD318" s="27"/>
      <c r="JE318" s="29" t="e">
        <f>JE316/JE315*100-100</f>
        <v>#DIV/0!</v>
      </c>
      <c r="JF318" s="60" t="e">
        <f>JF316/JF315*100-100</f>
        <v>#DIV/0!</v>
      </c>
      <c r="JG318" s="26">
        <f t="shared" si="5177"/>
        <v>33</v>
      </c>
      <c r="JH318" s="443">
        <f t="shared" si="5178"/>
        <v>1</v>
      </c>
      <c r="JI318" s="378">
        <f t="shared" ref="JI318:JJ318" si="5268">SUM(JI310:JI317)</f>
        <v>71868</v>
      </c>
      <c r="JJ318" s="27">
        <f t="shared" si="5268"/>
        <v>5112</v>
      </c>
      <c r="JK318" s="27">
        <f t="shared" si="5180"/>
        <v>17701</v>
      </c>
      <c r="JL318" s="80">
        <f t="shared" si="5181"/>
        <v>0.24629876996716202</v>
      </c>
      <c r="JM318" s="15">
        <f t="shared" si="5182"/>
        <v>1635</v>
      </c>
      <c r="JN318" s="48">
        <f t="shared" si="5183"/>
        <v>9.2367662843907128E-2</v>
      </c>
      <c r="JO318" s="49">
        <f t="shared" ref="JO318" si="5269">SUM(JO311:JO317)/7</f>
        <v>38.414285714285711</v>
      </c>
      <c r="JP318" s="50">
        <f t="shared" ref="JP318" si="5270">SUM(JP311:JP317)</f>
        <v>16743</v>
      </c>
      <c r="JQ318" s="397">
        <f t="shared" si="4416"/>
        <v>94.587876391164343</v>
      </c>
      <c r="JR318" s="50">
        <f t="shared" ref="JR318" si="5271">SUM(JR311:JR317)</f>
        <v>962</v>
      </c>
      <c r="JS318" s="370">
        <f t="shared" si="4289"/>
        <v>0.58837920489296636</v>
      </c>
      <c r="JT318" s="58" t="e">
        <f t="shared" ref="JT318:JU318" si="5272">JT316/JT315*100-100</f>
        <v>#DIV/0!</v>
      </c>
      <c r="JU318" s="318" t="e">
        <f t="shared" si="5272"/>
        <v>#DIV/0!</v>
      </c>
      <c r="JV318" s="410">
        <f t="shared" ref="JV318" si="5273">SUM(G318,I318,S318,U318,AE318,AG318,AQ318,AS318,BC318,BE318,BO318,BQ318,CA318,CC318)/7/SUM(E317,Q317,AC317,AO317,BA317,BM317,BY317)</f>
        <v>0.24423423046335441</v>
      </c>
      <c r="JW318" s="411">
        <f t="shared" ref="JW318" si="5274">SUM(CM318,CO318,CY318,DA318,DK318,DM318,DW318,DY318,EI318,EK318,EU318,EW318,FG318,FI318)/7/SUM(CK317,CW317,DI317,DU317,EG317,ES317,FE317)</f>
        <v>0.24578161161371764</v>
      </c>
      <c r="JX318" s="412">
        <f t="shared" ref="JX318" si="5275">SUM(FS318,FU318,GE318,GG318,GQ318,GS318,HC318,HE318,HO318,HQ318,IA318,IC318,IM318,IO318,)/7/SUM(FQ317,GC317,GO317,HA317,HM317,HY317,IK317)</f>
        <v>0.24933785797053468</v>
      </c>
      <c r="JY318" s="744"/>
      <c r="JZ318" s="691"/>
      <c r="KA318" s="747"/>
      <c r="KB318" s="762"/>
      <c r="KC318" s="764"/>
      <c r="KD318" s="769"/>
      <c r="KE318" s="764"/>
      <c r="KF318" s="769"/>
      <c r="KG318" s="771"/>
      <c r="KH318" s="772"/>
      <c r="KI318" s="418">
        <f t="shared" ref="KI318" si="5276">SUM(KI311:KI317)</f>
        <v>8</v>
      </c>
      <c r="KJ318" s="432">
        <f t="shared" ref="KJ318" si="5277">KI318/KB315</f>
        <v>2.3350846468184472E-3</v>
      </c>
      <c r="KK318" s="418">
        <f t="shared" ref="KK318" si="5278">SUM(KK311:KK317)</f>
        <v>11</v>
      </c>
      <c r="KL318" s="426">
        <f t="shared" ref="KL318" si="5279">KK318/KD315</f>
        <v>3.2295948326482677E-3</v>
      </c>
      <c r="KM318" s="418">
        <f t="shared" ref="KM318" si="5280">SUM(KM311:KM317)</f>
        <v>9</v>
      </c>
      <c r="KN318" s="426">
        <f>KM318/KF315</f>
        <v>2.6004045073678129E-3</v>
      </c>
    </row>
    <row r="319" spans="1:300" ht="21.75" thickBot="1" x14ac:dyDescent="0.3">
      <c r="A319" s="52"/>
      <c r="B319" s="437"/>
      <c r="C319" s="40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2"/>
      <c r="O319" s="40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2"/>
      <c r="AA319" s="40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2"/>
      <c r="AM319" s="40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2"/>
      <c r="AY319" s="40"/>
      <c r="AZ319" s="41"/>
      <c r="BA319" s="41"/>
      <c r="BB319" s="41"/>
      <c r="BC319" s="41"/>
      <c r="BD319" s="41"/>
      <c r="BE319" s="41"/>
      <c r="BF319" s="41"/>
      <c r="BG319" s="41"/>
      <c r="BH319" s="41"/>
      <c r="BI319" s="41"/>
      <c r="BJ319" s="42"/>
      <c r="BK319" s="40"/>
      <c r="BL319" s="41"/>
      <c r="BM319" s="41"/>
      <c r="BN319" s="41"/>
      <c r="BO319" s="41"/>
      <c r="BP319" s="41"/>
      <c r="BQ319" s="41"/>
      <c r="BR319" s="41"/>
      <c r="BS319" s="41"/>
      <c r="BT319" s="41"/>
      <c r="BU319" s="41"/>
      <c r="BV319" s="42"/>
      <c r="BW319" s="40"/>
      <c r="BX319" s="41"/>
      <c r="BY319" s="41"/>
      <c r="BZ319" s="41"/>
      <c r="CA319" s="41"/>
      <c r="CB319" s="41"/>
      <c r="CC319" s="41"/>
      <c r="CD319" s="41"/>
      <c r="CE319" s="41"/>
      <c r="CF319" s="41"/>
      <c r="CG319" s="41"/>
      <c r="CH319" s="42"/>
      <c r="CI319" s="40"/>
      <c r="CJ319" s="41"/>
      <c r="CK319" s="41"/>
      <c r="CL319" s="41"/>
      <c r="CM319" s="41"/>
      <c r="CN319" s="41"/>
      <c r="CO319" s="41"/>
      <c r="CP319" s="41"/>
      <c r="CQ319" s="41"/>
      <c r="CR319" s="41"/>
      <c r="CS319" s="41"/>
      <c r="CT319" s="42"/>
      <c r="CU319" s="40"/>
      <c r="CV319" s="41"/>
      <c r="CW319" s="41"/>
      <c r="CX319" s="41"/>
      <c r="CY319" s="41"/>
      <c r="CZ319" s="41"/>
      <c r="DA319" s="41"/>
      <c r="DB319" s="41"/>
      <c r="DC319" s="41"/>
      <c r="DD319" s="41"/>
      <c r="DE319" s="41"/>
      <c r="DF319" s="42"/>
      <c r="DG319" s="40"/>
      <c r="DH319" s="41"/>
      <c r="DI319" s="41"/>
      <c r="DJ319" s="41"/>
      <c r="DK319" s="41"/>
      <c r="DL319" s="41"/>
      <c r="DM319" s="41"/>
      <c r="DN319" s="41"/>
      <c r="DO319" s="41"/>
      <c r="DP319" s="41"/>
      <c r="DQ319" s="41"/>
      <c r="DR319" s="42"/>
      <c r="DS319" s="40"/>
      <c r="DT319" s="41"/>
      <c r="DU319" s="41"/>
      <c r="DV319" s="41"/>
      <c r="DW319" s="41"/>
      <c r="DX319" s="41"/>
      <c r="DY319" s="41"/>
      <c r="DZ319" s="41"/>
      <c r="EA319" s="41"/>
      <c r="EB319" s="41"/>
      <c r="EC319" s="41"/>
      <c r="ED319" s="42"/>
      <c r="EE319" s="40"/>
      <c r="EF319" s="41"/>
      <c r="EG319" s="41"/>
      <c r="EH319" s="41"/>
      <c r="EI319" s="41"/>
      <c r="EJ319" s="41"/>
      <c r="EK319" s="41"/>
      <c r="EL319" s="41"/>
      <c r="EM319" s="41"/>
      <c r="EN319" s="41"/>
      <c r="EO319" s="41"/>
      <c r="EP319" s="42"/>
      <c r="EQ319" s="40"/>
      <c r="ER319" s="41"/>
      <c r="ES319" s="41"/>
      <c r="ET319" s="41"/>
      <c r="EU319" s="41"/>
      <c r="EV319" s="41"/>
      <c r="EW319" s="41"/>
      <c r="EX319" s="41"/>
      <c r="EY319" s="41"/>
      <c r="EZ319" s="41"/>
      <c r="FA319" s="41"/>
      <c r="FB319" s="42"/>
      <c r="FC319" s="40"/>
      <c r="FD319" s="41"/>
      <c r="FE319" s="41"/>
      <c r="FF319" s="41"/>
      <c r="FG319" s="41"/>
      <c r="FH319" s="41"/>
      <c r="FI319" s="41"/>
      <c r="FJ319" s="41"/>
      <c r="FK319" s="41"/>
      <c r="FL319" s="41"/>
      <c r="FM319" s="41"/>
      <c r="FN319" s="42"/>
      <c r="FO319" s="40"/>
      <c r="FP319" s="41"/>
      <c r="FQ319" s="41"/>
      <c r="FR319" s="41"/>
      <c r="FS319" s="41"/>
      <c r="FT319" s="41"/>
      <c r="FU319" s="41"/>
      <c r="FV319" s="41"/>
      <c r="FW319" s="41"/>
      <c r="FX319" s="41"/>
      <c r="FY319" s="41"/>
      <c r="FZ319" s="42"/>
      <c r="GA319" s="40"/>
      <c r="GB319" s="41"/>
      <c r="GC319" s="41"/>
      <c r="GD319" s="41"/>
      <c r="GE319" s="41"/>
      <c r="GF319" s="41"/>
      <c r="GG319" s="41"/>
      <c r="GH319" s="41"/>
      <c r="GI319" s="41"/>
      <c r="GJ319" s="41"/>
      <c r="GK319" s="41"/>
      <c r="GL319" s="42"/>
      <c r="GM319" s="40"/>
      <c r="GN319" s="41"/>
      <c r="GO319" s="41"/>
      <c r="GP319" s="41"/>
      <c r="GQ319" s="41"/>
      <c r="GR319" s="41"/>
      <c r="GS319" s="41"/>
      <c r="GT319" s="41"/>
      <c r="GU319" s="41"/>
      <c r="GV319" s="41"/>
      <c r="GW319" s="41"/>
      <c r="GX319" s="42"/>
      <c r="GY319" s="40"/>
      <c r="GZ319" s="41"/>
      <c r="HA319" s="41"/>
      <c r="HB319" s="41"/>
      <c r="HC319" s="41"/>
      <c r="HD319" s="41"/>
      <c r="HE319" s="41"/>
      <c r="HF319" s="41"/>
      <c r="HG319" s="41"/>
      <c r="HH319" s="41"/>
      <c r="HI319" s="41"/>
      <c r="HJ319" s="42"/>
      <c r="HK319" s="40"/>
      <c r="HL319" s="41"/>
      <c r="HM319" s="41"/>
      <c r="HN319" s="41"/>
      <c r="HO319" s="41"/>
      <c r="HP319" s="41"/>
      <c r="HQ319" s="41"/>
      <c r="HR319" s="41"/>
      <c r="HS319" s="41"/>
      <c r="HT319" s="41"/>
      <c r="HU319" s="41"/>
      <c r="HV319" s="42"/>
      <c r="HW319" s="40"/>
      <c r="HX319" s="41"/>
      <c r="HY319" s="41"/>
      <c r="HZ319" s="41"/>
      <c r="IA319" s="41"/>
      <c r="IB319" s="41"/>
      <c r="IC319" s="41"/>
      <c r="ID319" s="41"/>
      <c r="IE319" s="41"/>
      <c r="IF319" s="41"/>
      <c r="IG319" s="41"/>
      <c r="IH319" s="42"/>
      <c r="II319" s="40"/>
      <c r="IJ319" s="41"/>
      <c r="IK319" s="41"/>
      <c r="IL319" s="41"/>
      <c r="IM319" s="41"/>
      <c r="IN319" s="41"/>
      <c r="IO319" s="41"/>
      <c r="IP319" s="41"/>
      <c r="IQ319" s="41"/>
      <c r="IR319" s="41"/>
      <c r="IS319" s="41"/>
      <c r="IT319" s="42"/>
      <c r="IU319" s="40"/>
      <c r="IV319" s="41"/>
      <c r="IW319" s="41"/>
      <c r="IX319" s="41"/>
      <c r="IY319" s="41"/>
      <c r="IZ319" s="41"/>
      <c r="JA319" s="41"/>
      <c r="JB319" s="41"/>
      <c r="JC319" s="41"/>
      <c r="JD319" s="41"/>
      <c r="JE319" s="41"/>
      <c r="JF319" s="42"/>
      <c r="JG319" s="444">
        <f t="shared" ref="JG319" si="5281">JG318/JI311</f>
        <v>3.2085561497326204E-3</v>
      </c>
      <c r="JH319" s="445">
        <f t="shared" ref="JH319" si="5282">JH318/JJ308</f>
        <v>1.3679890560875513E-3</v>
      </c>
      <c r="JI319" s="3"/>
      <c r="JJ319" s="4"/>
      <c r="JK319" s="4"/>
      <c r="JL319" s="374"/>
      <c r="JM319" s="4"/>
      <c r="JN319" s="4"/>
      <c r="JO319" s="4"/>
      <c r="JP319" s="375"/>
      <c r="JQ319" s="4"/>
      <c r="JR319" s="4"/>
      <c r="JS319" s="376"/>
      <c r="JT319" s="4"/>
      <c r="JU319" s="400"/>
      <c r="JV319" s="701"/>
      <c r="JW319" s="702"/>
      <c r="JX319" s="703"/>
      <c r="JY319" s="639"/>
      <c r="JZ319" s="640"/>
      <c r="KA319" s="641"/>
      <c r="KB319" s="752"/>
      <c r="KC319" s="753"/>
      <c r="KD319" s="753"/>
      <c r="KE319" s="753"/>
      <c r="KF319" s="753"/>
      <c r="KG319" s="753"/>
      <c r="KH319" s="754"/>
      <c r="KI319" s="416"/>
      <c r="KJ319" s="420"/>
      <c r="KK319" s="416"/>
      <c r="KL319" s="417"/>
      <c r="KM319" s="416"/>
      <c r="KN319" s="417"/>
    </row>
    <row r="320" spans="1:300" x14ac:dyDescent="0.25">
      <c r="A320" s="736">
        <v>60</v>
      </c>
      <c r="B320" s="435">
        <f>B317+1</f>
        <v>45841</v>
      </c>
      <c r="C320" s="32"/>
      <c r="D320" s="33"/>
      <c r="E320" s="33">
        <f>E317-C320</f>
        <v>553</v>
      </c>
      <c r="F320" s="33">
        <f>F317-D320</f>
        <v>39</v>
      </c>
      <c r="G320" s="33"/>
      <c r="H320" s="34">
        <f t="shared" ref="H320:H326" si="5283">((G320+I320)/E320)</f>
        <v>0</v>
      </c>
      <c r="I320" s="33"/>
      <c r="J320" s="34" t="e">
        <f t="shared" ref="J320:J326" si="5284">I320/(G320+I320)</f>
        <v>#DIV/0!</v>
      </c>
      <c r="K320" s="35"/>
      <c r="L320" s="33"/>
      <c r="M320" s="33"/>
      <c r="N320" s="36"/>
      <c r="O320" s="32"/>
      <c r="P320" s="33"/>
      <c r="Q320" s="33">
        <f>Q317-O320</f>
        <v>556</v>
      </c>
      <c r="R320" s="33">
        <f>R317-P320</f>
        <v>38</v>
      </c>
      <c r="S320" s="33"/>
      <c r="T320" s="34">
        <f t="shared" ref="T320:T326" si="5285">((S320+U320)/Q320)</f>
        <v>0</v>
      </c>
      <c r="U320" s="33"/>
      <c r="V320" s="34" t="e">
        <f t="shared" ref="V320:V326" si="5286">U320/(S320+U320)</f>
        <v>#DIV/0!</v>
      </c>
      <c r="W320" s="35"/>
      <c r="X320" s="33"/>
      <c r="Y320" s="33"/>
      <c r="Z320" s="36"/>
      <c r="AA320" s="32"/>
      <c r="AB320" s="33"/>
      <c r="AC320" s="33">
        <f>AC317-AA320</f>
        <v>544</v>
      </c>
      <c r="AD320" s="33">
        <f>AD317-AB320</f>
        <v>38</v>
      </c>
      <c r="AE320" s="33"/>
      <c r="AF320" s="34">
        <f t="shared" ref="AF320:AF326" si="5287">((AE320+AG320)/AC320)</f>
        <v>0</v>
      </c>
      <c r="AG320" s="33"/>
      <c r="AH320" s="34" t="e">
        <f t="shared" ref="AH320:AH326" si="5288">AG320/(AE320+AG320)</f>
        <v>#DIV/0!</v>
      </c>
      <c r="AI320" s="35"/>
      <c r="AJ320" s="33"/>
      <c r="AK320" s="33"/>
      <c r="AL320" s="36"/>
      <c r="AM320" s="32"/>
      <c r="AN320" s="33"/>
      <c r="AO320" s="33">
        <f>AO317-AM320</f>
        <v>109</v>
      </c>
      <c r="AP320" s="33">
        <f>AP317-AN320</f>
        <v>8</v>
      </c>
      <c r="AQ320" s="33"/>
      <c r="AR320" s="34">
        <f t="shared" ref="AR320:AR326" si="5289">((AQ320+AS320)/AO320)</f>
        <v>0</v>
      </c>
      <c r="AS320" s="33"/>
      <c r="AT320" s="34" t="e">
        <f t="shared" ref="AT320:AT326" si="5290">AS320/(AQ320+AS320)</f>
        <v>#DIV/0!</v>
      </c>
      <c r="AU320" s="35"/>
      <c r="AV320" s="33"/>
      <c r="AW320" s="33"/>
      <c r="AX320" s="36"/>
      <c r="AY320" s="32"/>
      <c r="AZ320" s="33"/>
      <c r="BA320" s="33">
        <f>BA317-AY320</f>
        <v>545</v>
      </c>
      <c r="BB320" s="33">
        <f>BB317-AZ320</f>
        <v>38</v>
      </c>
      <c r="BC320" s="33"/>
      <c r="BD320" s="34">
        <f t="shared" ref="BD320:BD326" si="5291">((BC320+BE320)/BA320)</f>
        <v>0</v>
      </c>
      <c r="BE320" s="33"/>
      <c r="BF320" s="34" t="e">
        <f t="shared" ref="BF320:BF326" si="5292">BE320/(BC320+BE320)</f>
        <v>#DIV/0!</v>
      </c>
      <c r="BG320" s="35"/>
      <c r="BH320" s="33"/>
      <c r="BI320" s="33"/>
      <c r="BJ320" s="36"/>
      <c r="BK320" s="32"/>
      <c r="BL320" s="33"/>
      <c r="BM320" s="33">
        <f>BM317-BK320</f>
        <v>550</v>
      </c>
      <c r="BN320" s="33">
        <f>BN317-BL320</f>
        <v>38</v>
      </c>
      <c r="BO320" s="33"/>
      <c r="BP320" s="34">
        <f t="shared" ref="BP320:BP326" si="5293">((BO320+BQ320)/BM320)</f>
        <v>0</v>
      </c>
      <c r="BQ320" s="33"/>
      <c r="BR320" s="34" t="e">
        <f t="shared" ref="BR320:BR326" si="5294">BQ320/(BO320+BQ320)</f>
        <v>#DIV/0!</v>
      </c>
      <c r="BS320" s="35"/>
      <c r="BT320" s="33"/>
      <c r="BU320" s="33"/>
      <c r="BV320" s="36"/>
      <c r="BW320" s="32"/>
      <c r="BX320" s="33"/>
      <c r="BY320" s="33">
        <f>BY317-BW320</f>
        <v>556</v>
      </c>
      <c r="BZ320" s="33">
        <f>BZ317-BX320</f>
        <v>38</v>
      </c>
      <c r="CA320" s="33"/>
      <c r="CB320" s="34">
        <f t="shared" ref="CB320:CB326" si="5295">((CA320+CC320)/BY320)</f>
        <v>0</v>
      </c>
      <c r="CC320" s="33"/>
      <c r="CD320" s="34" t="e">
        <f t="shared" ref="CD320:CD326" si="5296">CC320/(CA320+CC320)</f>
        <v>#DIV/0!</v>
      </c>
      <c r="CE320" s="35"/>
      <c r="CF320" s="33"/>
      <c r="CG320" s="33"/>
      <c r="CH320" s="36"/>
      <c r="CI320" s="32"/>
      <c r="CJ320" s="33"/>
      <c r="CK320" s="33">
        <f>CK317-CI320</f>
        <v>534</v>
      </c>
      <c r="CL320" s="33">
        <f>CL317-CJ320</f>
        <v>38</v>
      </c>
      <c r="CM320" s="33"/>
      <c r="CN320" s="34">
        <f t="shared" ref="CN320:CN326" si="5297">((CM320+CO320)/CK320)</f>
        <v>0</v>
      </c>
      <c r="CO320" s="33"/>
      <c r="CP320" s="34" t="e">
        <f t="shared" ref="CP320:CP326" si="5298">CO320/(CM320+CO320)</f>
        <v>#DIV/0!</v>
      </c>
      <c r="CQ320" s="35"/>
      <c r="CR320" s="33"/>
      <c r="CS320" s="33"/>
      <c r="CT320" s="36"/>
      <c r="CU320" s="32"/>
      <c r="CV320" s="33"/>
      <c r="CW320" s="33">
        <f>CW317-CU320</f>
        <v>545</v>
      </c>
      <c r="CX320" s="33">
        <f>CX317-CV320</f>
        <v>38</v>
      </c>
      <c r="CY320" s="33"/>
      <c r="CZ320" s="34">
        <f t="shared" ref="CZ320:CZ326" si="5299">((CY320+DA320)/CW320)</f>
        <v>0</v>
      </c>
      <c r="DA320" s="33"/>
      <c r="DB320" s="34" t="e">
        <f t="shared" ref="DB320:DB326" si="5300">DA320/(CY320+DA320)</f>
        <v>#DIV/0!</v>
      </c>
      <c r="DC320" s="35"/>
      <c r="DD320" s="33"/>
      <c r="DE320" s="33"/>
      <c r="DF320" s="36"/>
      <c r="DG320" s="32"/>
      <c r="DH320" s="33"/>
      <c r="DI320" s="33">
        <f>DI317-DG320</f>
        <v>559</v>
      </c>
      <c r="DJ320" s="33">
        <f>DJ317-DH320</f>
        <v>39</v>
      </c>
      <c r="DK320" s="33"/>
      <c r="DL320" s="34">
        <f t="shared" ref="DL320:DL326" si="5301">((DK320+DM320)/DI320)</f>
        <v>0</v>
      </c>
      <c r="DM320" s="33"/>
      <c r="DN320" s="34" t="e">
        <f t="shared" ref="DN320:DN326" si="5302">DM320/(DK320+DM320)</f>
        <v>#DIV/0!</v>
      </c>
      <c r="DO320" s="35"/>
      <c r="DP320" s="33"/>
      <c r="DQ320" s="33"/>
      <c r="DR320" s="36"/>
      <c r="DS320" s="32"/>
      <c r="DT320" s="33"/>
      <c r="DU320" s="33">
        <f>DU317-DS320</f>
        <v>91</v>
      </c>
      <c r="DV320" s="33">
        <f>DV317-DT320</f>
        <v>8</v>
      </c>
      <c r="DW320" s="33"/>
      <c r="DX320" s="34">
        <f t="shared" ref="DX320:DX326" si="5303">((DW320+DY320)/DU320)</f>
        <v>0</v>
      </c>
      <c r="DY320" s="33"/>
      <c r="DZ320" s="34" t="e">
        <f t="shared" ref="DZ320:DZ326" si="5304">DY320/(DW320+DY320)</f>
        <v>#DIV/0!</v>
      </c>
      <c r="EA320" s="35"/>
      <c r="EB320" s="33"/>
      <c r="EC320" s="33"/>
      <c r="ED320" s="36"/>
      <c r="EE320" s="32"/>
      <c r="EF320" s="33"/>
      <c r="EG320" s="33">
        <f>EG317-EE320</f>
        <v>566</v>
      </c>
      <c r="EH320" s="33">
        <f>EH317-EF320</f>
        <v>40</v>
      </c>
      <c r="EI320" s="33"/>
      <c r="EJ320" s="34">
        <f t="shared" ref="EJ320:EJ326" si="5305">((EI320+EK320)/EG320)</f>
        <v>0</v>
      </c>
      <c r="EK320" s="33"/>
      <c r="EL320" s="34" t="e">
        <f t="shared" ref="EL320:EL326" si="5306">EK320/(EI320+EK320)</f>
        <v>#DIV/0!</v>
      </c>
      <c r="EM320" s="35"/>
      <c r="EN320" s="33"/>
      <c r="EO320" s="33"/>
      <c r="EP320" s="36"/>
      <c r="EQ320" s="32"/>
      <c r="ER320" s="33"/>
      <c r="ES320" s="33">
        <f>ES317-EQ320</f>
        <v>556</v>
      </c>
      <c r="ET320" s="33">
        <f>ET317-ER320</f>
        <v>39</v>
      </c>
      <c r="EU320" s="33"/>
      <c r="EV320" s="34">
        <f t="shared" ref="EV320:EV326" si="5307">((EU320+EW320)/ES320)</f>
        <v>0</v>
      </c>
      <c r="EW320" s="33"/>
      <c r="EX320" s="34" t="e">
        <f t="shared" ref="EX320:EX326" si="5308">EW320/(EU320+EW320)</f>
        <v>#DIV/0!</v>
      </c>
      <c r="EY320" s="35"/>
      <c r="EZ320" s="33"/>
      <c r="FA320" s="33"/>
      <c r="FB320" s="36"/>
      <c r="FC320" s="32"/>
      <c r="FD320" s="33"/>
      <c r="FE320" s="33">
        <f>FE317-FC320</f>
        <v>544</v>
      </c>
      <c r="FF320" s="33">
        <f>FF317-FD320</f>
        <v>37</v>
      </c>
      <c r="FG320" s="33"/>
      <c r="FH320" s="34">
        <f t="shared" ref="FH320:FH326" si="5309">((FG320+FI320)/FE320)</f>
        <v>0</v>
      </c>
      <c r="FI320" s="33"/>
      <c r="FJ320" s="34" t="e">
        <f t="shared" ref="FJ320:FJ326" si="5310">FI320/(FG320+FI320)</f>
        <v>#DIV/0!</v>
      </c>
      <c r="FK320" s="35"/>
      <c r="FL320" s="33"/>
      <c r="FM320" s="33"/>
      <c r="FN320" s="36"/>
      <c r="FO320" s="32"/>
      <c r="FP320" s="33"/>
      <c r="FQ320" s="33">
        <f>FQ317-FO320</f>
        <v>539</v>
      </c>
      <c r="FR320" s="33">
        <f>FR317-FP320</f>
        <v>40</v>
      </c>
      <c r="FS320" s="33"/>
      <c r="FT320" s="34">
        <f t="shared" ref="FT320:FT326" si="5311">((FS320+FU320)/FQ320)</f>
        <v>0</v>
      </c>
      <c r="FU320" s="33"/>
      <c r="FV320" s="34" t="e">
        <f t="shared" ref="FV320:FV326" si="5312">FU320/(FS320+FU320)</f>
        <v>#DIV/0!</v>
      </c>
      <c r="FW320" s="35"/>
      <c r="FX320" s="33"/>
      <c r="FY320" s="33"/>
      <c r="FZ320" s="36"/>
      <c r="GA320" s="32"/>
      <c r="GB320" s="33"/>
      <c r="GC320" s="33">
        <f>GC317-GA320</f>
        <v>544</v>
      </c>
      <c r="GD320" s="33">
        <f>GD317-GB320</f>
        <v>41</v>
      </c>
      <c r="GE320" s="33"/>
      <c r="GF320" s="34">
        <f t="shared" ref="GF320:GF326" si="5313">((GE320+GG320)/GC320)</f>
        <v>0</v>
      </c>
      <c r="GG320" s="33"/>
      <c r="GH320" s="34" t="e">
        <f t="shared" ref="GH320:GH326" si="5314">GG320/(GE320+GG320)</f>
        <v>#DIV/0!</v>
      </c>
      <c r="GI320" s="35"/>
      <c r="GJ320" s="33"/>
      <c r="GK320" s="33"/>
      <c r="GL320" s="36"/>
      <c r="GM320" s="32"/>
      <c r="GN320" s="33"/>
      <c r="GO320" s="33">
        <f>GO317-GM320</f>
        <v>570</v>
      </c>
      <c r="GP320" s="33">
        <f>GP317-GN320</f>
        <v>42</v>
      </c>
      <c r="GQ320" s="33"/>
      <c r="GR320" s="34">
        <f t="shared" ref="GR320:GR326" si="5315">((GQ320+GS320)/GO320)</f>
        <v>0</v>
      </c>
      <c r="GS320" s="33"/>
      <c r="GT320" s="34" t="e">
        <f t="shared" ref="GT320:GT326" si="5316">GS320/(GQ320+GS320)</f>
        <v>#DIV/0!</v>
      </c>
      <c r="GU320" s="35"/>
      <c r="GV320" s="33"/>
      <c r="GW320" s="33"/>
      <c r="GX320" s="36"/>
      <c r="GY320" s="32"/>
      <c r="GZ320" s="33"/>
      <c r="HA320" s="33">
        <f>HA317-GY320</f>
        <v>99</v>
      </c>
      <c r="HB320" s="33">
        <f>HB317-GZ320</f>
        <v>7</v>
      </c>
      <c r="HC320" s="33"/>
      <c r="HD320" s="34">
        <f t="shared" ref="HD320:HD326" si="5317">((HC320+HE320)/HA320)</f>
        <v>0</v>
      </c>
      <c r="HE320" s="33"/>
      <c r="HF320" s="34" t="e">
        <f t="shared" ref="HF320:HF326" si="5318">HE320/(HC320+HE320)</f>
        <v>#DIV/0!</v>
      </c>
      <c r="HG320" s="35"/>
      <c r="HH320" s="33"/>
      <c r="HI320" s="33"/>
      <c r="HJ320" s="36"/>
      <c r="HK320" s="32"/>
      <c r="HL320" s="33"/>
      <c r="HM320" s="33">
        <f>HM317-HK320</f>
        <v>571</v>
      </c>
      <c r="HN320" s="33">
        <f>HN317-HL320</f>
        <v>42</v>
      </c>
      <c r="HO320" s="33"/>
      <c r="HP320" s="34">
        <f t="shared" ref="HP320:HP326" si="5319">((HO320+HQ320)/HM320)</f>
        <v>0</v>
      </c>
      <c r="HQ320" s="33"/>
      <c r="HR320" s="34" t="e">
        <f t="shared" ref="HR320:HR326" si="5320">HQ320/(HO320+HQ320)</f>
        <v>#DIV/0!</v>
      </c>
      <c r="HS320" s="35"/>
      <c r="HT320" s="33"/>
      <c r="HU320" s="33"/>
      <c r="HV320" s="36"/>
      <c r="HW320" s="32"/>
      <c r="HX320" s="33"/>
      <c r="HY320" s="33">
        <f>HY317-HW320</f>
        <v>558</v>
      </c>
      <c r="HZ320" s="33">
        <f>HZ317-HX320</f>
        <v>41</v>
      </c>
      <c r="IA320" s="33"/>
      <c r="IB320" s="34">
        <f t="shared" ref="IB320:IB326" si="5321">((IA320+IC320)/HY320)</f>
        <v>0</v>
      </c>
      <c r="IC320" s="33"/>
      <c r="ID320" s="34" t="e">
        <f t="shared" ref="ID320:ID326" si="5322">IC320/(IA320+IC320)</f>
        <v>#DIV/0!</v>
      </c>
      <c r="IE320" s="35"/>
      <c r="IF320" s="33"/>
      <c r="IG320" s="33"/>
      <c r="IH320" s="36"/>
      <c r="II320" s="32"/>
      <c r="IJ320" s="33"/>
      <c r="IK320" s="33">
        <f>IK317-II320</f>
        <v>571</v>
      </c>
      <c r="IL320" s="33">
        <f>IL317-IJ320</f>
        <v>41</v>
      </c>
      <c r="IM320" s="33"/>
      <c r="IN320" s="34">
        <f t="shared" ref="IN320:IN326" si="5323">((IM320+IO320)/IK320)</f>
        <v>0</v>
      </c>
      <c r="IO320" s="33"/>
      <c r="IP320" s="34" t="e">
        <f t="shared" ref="IP320:IP326" si="5324">IO320/(IM320+IO320)</f>
        <v>#DIV/0!</v>
      </c>
      <c r="IQ320" s="35"/>
      <c r="IR320" s="33"/>
      <c r="IS320" s="33"/>
      <c r="IT320" s="36"/>
      <c r="IU320" s="32"/>
      <c r="IV320" s="33"/>
      <c r="IW320" s="33">
        <f>IW317-IU320</f>
        <v>0</v>
      </c>
      <c r="IX320" s="33">
        <f>IX317-IV320</f>
        <v>0</v>
      </c>
      <c r="IY320" s="33"/>
      <c r="IZ320" s="34" t="e">
        <f t="shared" ref="IZ320:IZ326" si="5325">((IY320+JA320)/IW320)</f>
        <v>#DIV/0!</v>
      </c>
      <c r="JA320" s="33"/>
      <c r="JB320" s="34" t="e">
        <f t="shared" ref="JB320:JB326" si="5326">JA320/(IY320+JA320)</f>
        <v>#DIV/0!</v>
      </c>
      <c r="JC320" s="35"/>
      <c r="JD320" s="33"/>
      <c r="JE320" s="33"/>
      <c r="JF320" s="36"/>
      <c r="JG320" s="32">
        <f t="shared" ref="JG320:JG327" si="5327">+C320+O320+AA320+AM320+AY320+BK320+BW320+CI320+CU320+DG320+DS320+EE320+EQ320+FC320+GA320+GM320+GY320+HK320+HW320+II320+FO320+IU320</f>
        <v>0</v>
      </c>
      <c r="JH320" s="36">
        <f t="shared" ref="JH320:JH327" si="5328">+D320+P320+AB320+AN320+AZ320+BL320+BX320+CJ320+CV320+DH320+DT320+EF320+ER320+FD320+GB320+GN320+GZ320+HL320+HX320+IJ320+FP320+IV320</f>
        <v>0</v>
      </c>
      <c r="JI320" s="372">
        <f t="shared" ref="JI320:JI326" si="5329">+E320+Q320+AC320+AO320+BA320+BM320+BY320+CK320+CW320+DI320+DU320+EG320+ES320+FE320+GC320+GO320+HA320+HM320+HY320+FQ320+IK320</f>
        <v>10260</v>
      </c>
      <c r="JJ320" s="11">
        <f t="shared" si="5107"/>
        <v>730</v>
      </c>
      <c r="JK320" s="33">
        <f t="shared" ref="JK320:JK327" si="5330">+G320+S320+AE320+AQ320+BC320+BO320+CA320+CM320+CY320+DK320+DW320+EI320+EU320+FG320+GE320+GQ320+HC320+HO320+I320+U320+AG320+AS320+BE320+BQ320+CC320+CO320+DA320+DM320+DY320+EK320+EW320+FI320+GG320+GS320+HE320+HQ320+IA320+IC320+FS320+FU320+IM320+IO320</f>
        <v>0</v>
      </c>
      <c r="JL320" s="78">
        <f t="shared" ref="JL320:JL327" si="5331">+(JK320)/JI320</f>
        <v>0</v>
      </c>
      <c r="JM320" s="15">
        <f t="shared" ref="JM320:JM327" si="5332">+I320+U320+AG320+AS320+BE320+BQ320+CC320+CO320+DA320+DM320+DY320+EK320+EW320+FI320+GG320+GS320+HE320+HQ320+IC320+IO320+FU320</f>
        <v>0</v>
      </c>
      <c r="JN320" s="34" t="e">
        <f t="shared" ref="JN320:JN327" si="5333">+(JM320/(JK320))</f>
        <v>#DIV/0!</v>
      </c>
      <c r="JO320" s="45"/>
      <c r="JP320" s="46"/>
      <c r="JQ320" s="45" t="e">
        <f t="shared" si="4416"/>
        <v>#DIV/0!</v>
      </c>
      <c r="JR320" s="45"/>
      <c r="JS320" s="366" t="e">
        <f t="shared" ref="JS320" si="5334">JR320/JM320</f>
        <v>#DIV/0!</v>
      </c>
      <c r="JT320" s="44"/>
      <c r="JU320" s="284"/>
      <c r="JV320" s="402">
        <f t="shared" ref="JV320:JV326" si="5335">SUM(G320,I320,S320,U320,AE320,AG320,AQ320,AS320,BC320,BE320,BO320,BQ320,CA320,CC320)/SUM(E320,Q320,AC320,AO320,BA320,BM320,BY320)</f>
        <v>0</v>
      </c>
      <c r="JW320" s="403">
        <f t="shared" ref="JW320:JW326" si="5336">SUM(CM320,CO320,CY320,DA320,DK320,DM320,DW320,DY320,EI320,EK320,EU320,EW320,FG320,FI320)/SUM(CK320,CW320,DI320,DU320,EG320,ES320,FE320)</f>
        <v>0</v>
      </c>
      <c r="JX320" s="405">
        <f t="shared" ref="JX320:JX326" si="5337">SUM(FS320,FU320,GE320,GG320,GQ320,GS320,HC320,HE320,HO320,HQ320,IA320,IC320,IM320,IO320,)/SUM(FQ320,GC320,GO320,HA320,HM320,HY320,IK320)</f>
        <v>0</v>
      </c>
      <c r="JY320" s="742" t="e">
        <f t="shared" ref="JY320" si="5338">SUM(I327,U327,AG327,AS327,BE327,BQ327,CC327)/SUM(G327,I327,S327,U327,AE327,AG327,AQ327,AS327,BC327,BE327,BO327,BQ327,CA327,CC327)</f>
        <v>#DIV/0!</v>
      </c>
      <c r="JZ320" s="689" t="e">
        <f t="shared" ref="JZ320" si="5339">SUM(CO327,DA327,DM327,DY327,EK327,EW327,FI327)/SUM(CM327,CO327,CY327,DA327,DK327,DM327,DW327,DY327,EI327,EK327,EU327,EW327,FG327,FI327)</f>
        <v>#DIV/0!</v>
      </c>
      <c r="KA320" s="745" t="e">
        <f t="shared" ref="KA320" si="5340">SUM(,FU327,GG327,GS327,HE327,HQ327,IC327,IO327)/SUM(FU327,FS327,GG327,GE327,GS327,GQ327,HE327,HC327,HQ327,HO327,IC327,IA327,IO327,IM327)</f>
        <v>#DIV/0!</v>
      </c>
      <c r="KB320" s="724">
        <f t="shared" ref="KB320" si="5341">KB322/KB324</f>
        <v>0</v>
      </c>
      <c r="KC320" s="720"/>
      <c r="KD320" s="720">
        <f t="shared" ref="KD320" si="5342">KD322/KD324</f>
        <v>0</v>
      </c>
      <c r="KE320" s="720"/>
      <c r="KF320" s="720">
        <f t="shared" ref="KF320" si="5343">KF322/KF324</f>
        <v>0</v>
      </c>
      <c r="KG320" s="755"/>
      <c r="KH320" s="757" t="s">
        <v>68</v>
      </c>
      <c r="KI320" s="419">
        <f t="shared" ref="KI320:KI326" si="5344">C320+AA320+AM320+AY320+BK320+BW320</f>
        <v>0</v>
      </c>
      <c r="KJ320" s="427">
        <f t="shared" ref="KJ320" si="5345">KI320/KB324</f>
        <v>0</v>
      </c>
      <c r="KK320" s="419">
        <f t="shared" ref="KK320:KK326" si="5346">CI320+CU320+DG320+EE320+EQ320+FC320+DS320</f>
        <v>0</v>
      </c>
      <c r="KL320" s="424">
        <f t="shared" ref="KL320" si="5347">KK320/KD324</f>
        <v>0</v>
      </c>
      <c r="KM320" s="419">
        <f t="shared" ref="KM320:KM326" si="5348">FO320+GA320+GM320+GY320+HK320+HW320+II320</f>
        <v>0</v>
      </c>
      <c r="KN320" s="424">
        <f>KM320/KF324</f>
        <v>0</v>
      </c>
    </row>
    <row r="321" spans="1:300" ht="19.5" thickBot="1" x14ac:dyDescent="0.3">
      <c r="A321" s="734"/>
      <c r="B321" s="436">
        <f t="shared" ref="B321:B326" si="5349">+B320+1</f>
        <v>45842</v>
      </c>
      <c r="C321" s="10"/>
      <c r="D321" s="11"/>
      <c r="E321" s="61">
        <f t="shared" ref="E321:E326" si="5350">E320-C321</f>
        <v>553</v>
      </c>
      <c r="F321" s="61">
        <f t="shared" ref="F321:F326" si="5351">F320-D321</f>
        <v>39</v>
      </c>
      <c r="G321" s="11"/>
      <c r="H321" s="12">
        <f t="shared" si="5283"/>
        <v>0</v>
      </c>
      <c r="I321" s="11"/>
      <c r="J321" s="12" t="e">
        <f t="shared" si="5284"/>
        <v>#DIV/0!</v>
      </c>
      <c r="K321" s="13"/>
      <c r="L321" s="11"/>
      <c r="M321" s="11"/>
      <c r="N321" s="14"/>
      <c r="O321" s="10"/>
      <c r="P321" s="11"/>
      <c r="Q321" s="61">
        <f t="shared" ref="Q321:Q326" si="5352">Q320-O321</f>
        <v>556</v>
      </c>
      <c r="R321" s="61">
        <f t="shared" ref="R321:R326" si="5353">R320-P321</f>
        <v>38</v>
      </c>
      <c r="S321" s="11"/>
      <c r="T321" s="12">
        <f t="shared" si="5285"/>
        <v>0</v>
      </c>
      <c r="U321" s="11"/>
      <c r="V321" s="12" t="e">
        <f t="shared" si="5286"/>
        <v>#DIV/0!</v>
      </c>
      <c r="W321" s="13"/>
      <c r="X321" s="11"/>
      <c r="Y321" s="11"/>
      <c r="Z321" s="14"/>
      <c r="AA321" s="10"/>
      <c r="AB321" s="11"/>
      <c r="AC321" s="61">
        <f t="shared" ref="AC321:AC326" si="5354">AC320-AA321</f>
        <v>544</v>
      </c>
      <c r="AD321" s="61">
        <f t="shared" ref="AD321:AD326" si="5355">AD320-AB321</f>
        <v>38</v>
      </c>
      <c r="AE321" s="11"/>
      <c r="AF321" s="12">
        <f t="shared" si="5287"/>
        <v>0</v>
      </c>
      <c r="AG321" s="11"/>
      <c r="AH321" s="12" t="e">
        <f t="shared" si="5288"/>
        <v>#DIV/0!</v>
      </c>
      <c r="AI321" s="13"/>
      <c r="AJ321" s="11"/>
      <c r="AK321" s="11"/>
      <c r="AL321" s="14"/>
      <c r="AM321" s="10"/>
      <c r="AN321" s="11"/>
      <c r="AO321" s="61">
        <f t="shared" ref="AO321:AO326" si="5356">AO320-AM321</f>
        <v>109</v>
      </c>
      <c r="AP321" s="61">
        <f t="shared" ref="AP321:AP326" si="5357">AP320-AN321</f>
        <v>8</v>
      </c>
      <c r="AQ321" s="11"/>
      <c r="AR321" s="12">
        <f t="shared" si="5289"/>
        <v>0</v>
      </c>
      <c r="AS321" s="11"/>
      <c r="AT321" s="12" t="e">
        <f t="shared" si="5290"/>
        <v>#DIV/0!</v>
      </c>
      <c r="AU321" s="13"/>
      <c r="AV321" s="11"/>
      <c r="AW321" s="11"/>
      <c r="AX321" s="14"/>
      <c r="AY321" s="10"/>
      <c r="AZ321" s="11"/>
      <c r="BA321" s="61">
        <f t="shared" ref="BA321:BA326" si="5358">BA320-AY321</f>
        <v>545</v>
      </c>
      <c r="BB321" s="61">
        <f t="shared" ref="BB321:BB326" si="5359">BB320-AZ321</f>
        <v>38</v>
      </c>
      <c r="BC321" s="11"/>
      <c r="BD321" s="12">
        <f t="shared" si="5291"/>
        <v>0</v>
      </c>
      <c r="BE321" s="11"/>
      <c r="BF321" s="12" t="e">
        <f t="shared" si="5292"/>
        <v>#DIV/0!</v>
      </c>
      <c r="BG321" s="13"/>
      <c r="BH321" s="11"/>
      <c r="BI321" s="11"/>
      <c r="BJ321" s="14"/>
      <c r="BK321" s="10"/>
      <c r="BL321" s="11"/>
      <c r="BM321" s="61">
        <f t="shared" ref="BM321:BM326" si="5360">BM320-BK321</f>
        <v>550</v>
      </c>
      <c r="BN321" s="61">
        <f t="shared" ref="BN321:BN326" si="5361">BN320-BL321</f>
        <v>38</v>
      </c>
      <c r="BO321" s="11"/>
      <c r="BP321" s="12">
        <f t="shared" si="5293"/>
        <v>0</v>
      </c>
      <c r="BQ321" s="11"/>
      <c r="BR321" s="12" t="e">
        <f t="shared" si="5294"/>
        <v>#DIV/0!</v>
      </c>
      <c r="BS321" s="13"/>
      <c r="BT321" s="11"/>
      <c r="BU321" s="11"/>
      <c r="BV321" s="14"/>
      <c r="BW321" s="10"/>
      <c r="BX321" s="11"/>
      <c r="BY321" s="61">
        <f t="shared" ref="BY321:BY326" si="5362">BY320-BW321</f>
        <v>556</v>
      </c>
      <c r="BZ321" s="61">
        <f t="shared" ref="BZ321:BZ326" si="5363">BZ320-BX321</f>
        <v>38</v>
      </c>
      <c r="CA321" s="11"/>
      <c r="CB321" s="12">
        <f t="shared" si="5295"/>
        <v>0</v>
      </c>
      <c r="CC321" s="11"/>
      <c r="CD321" s="12" t="e">
        <f t="shared" si="5296"/>
        <v>#DIV/0!</v>
      </c>
      <c r="CE321" s="13"/>
      <c r="CF321" s="11"/>
      <c r="CG321" s="11"/>
      <c r="CH321" s="14"/>
      <c r="CI321" s="10"/>
      <c r="CJ321" s="11"/>
      <c r="CK321" s="61">
        <f t="shared" ref="CK321:CK326" si="5364">CK320-CI321</f>
        <v>534</v>
      </c>
      <c r="CL321" s="61">
        <f t="shared" ref="CL321:CL326" si="5365">CL320-CJ321</f>
        <v>38</v>
      </c>
      <c r="CM321" s="11"/>
      <c r="CN321" s="12">
        <f t="shared" si="5297"/>
        <v>0</v>
      </c>
      <c r="CO321" s="11"/>
      <c r="CP321" s="12" t="e">
        <f t="shared" si="5298"/>
        <v>#DIV/0!</v>
      </c>
      <c r="CQ321" s="13"/>
      <c r="CR321" s="11"/>
      <c r="CS321" s="11"/>
      <c r="CT321" s="14"/>
      <c r="CU321" s="10"/>
      <c r="CV321" s="11"/>
      <c r="CW321" s="61">
        <f t="shared" ref="CW321:CW326" si="5366">CW320-CU321</f>
        <v>545</v>
      </c>
      <c r="CX321" s="61">
        <f t="shared" ref="CX321:CX326" si="5367">CX320-CV321</f>
        <v>38</v>
      </c>
      <c r="CY321" s="11"/>
      <c r="CZ321" s="12">
        <f t="shared" si="5299"/>
        <v>0</v>
      </c>
      <c r="DA321" s="11"/>
      <c r="DB321" s="12" t="e">
        <f t="shared" si="5300"/>
        <v>#DIV/0!</v>
      </c>
      <c r="DC321" s="13"/>
      <c r="DD321" s="11"/>
      <c r="DE321" s="11"/>
      <c r="DF321" s="14"/>
      <c r="DG321" s="10"/>
      <c r="DH321" s="11"/>
      <c r="DI321" s="61">
        <f t="shared" ref="DI321:DI326" si="5368">DI320-DG321</f>
        <v>559</v>
      </c>
      <c r="DJ321" s="61">
        <f t="shared" ref="DJ321:DJ326" si="5369">DJ320-DH321</f>
        <v>39</v>
      </c>
      <c r="DK321" s="11"/>
      <c r="DL321" s="12">
        <f t="shared" si="5301"/>
        <v>0</v>
      </c>
      <c r="DM321" s="11"/>
      <c r="DN321" s="12" t="e">
        <f t="shared" si="5302"/>
        <v>#DIV/0!</v>
      </c>
      <c r="DO321" s="13"/>
      <c r="DP321" s="11"/>
      <c r="DQ321" s="11"/>
      <c r="DR321" s="14"/>
      <c r="DS321" s="10"/>
      <c r="DT321" s="11"/>
      <c r="DU321" s="61">
        <f t="shared" ref="DU321:DU326" si="5370">DU320-DS321</f>
        <v>91</v>
      </c>
      <c r="DV321" s="61">
        <f t="shared" ref="DV321:DV326" si="5371">DV320-DT321</f>
        <v>8</v>
      </c>
      <c r="DW321" s="11"/>
      <c r="DX321" s="12">
        <f t="shared" si="5303"/>
        <v>0</v>
      </c>
      <c r="DY321" s="11"/>
      <c r="DZ321" s="12" t="e">
        <f t="shared" si="5304"/>
        <v>#DIV/0!</v>
      </c>
      <c r="EA321" s="13"/>
      <c r="EB321" s="11"/>
      <c r="EC321" s="11"/>
      <c r="ED321" s="14"/>
      <c r="EE321" s="10"/>
      <c r="EF321" s="11"/>
      <c r="EG321" s="61">
        <f t="shared" ref="EG321:EG326" si="5372">EG320-EE321</f>
        <v>566</v>
      </c>
      <c r="EH321" s="61">
        <f t="shared" ref="EH321:EH326" si="5373">EH320-EF321</f>
        <v>40</v>
      </c>
      <c r="EI321" s="11"/>
      <c r="EJ321" s="12">
        <f t="shared" si="5305"/>
        <v>0</v>
      </c>
      <c r="EK321" s="11"/>
      <c r="EL321" s="12" t="e">
        <f t="shared" si="5306"/>
        <v>#DIV/0!</v>
      </c>
      <c r="EM321" s="13"/>
      <c r="EN321" s="11"/>
      <c r="EO321" s="11"/>
      <c r="EP321" s="14"/>
      <c r="EQ321" s="10"/>
      <c r="ER321" s="11"/>
      <c r="ES321" s="61">
        <f t="shared" ref="ES321:ES326" si="5374">ES320-EQ321</f>
        <v>556</v>
      </c>
      <c r="ET321" s="61">
        <f t="shared" ref="ET321:ET326" si="5375">ET320-ER321</f>
        <v>39</v>
      </c>
      <c r="EU321" s="11"/>
      <c r="EV321" s="12">
        <f t="shared" si="5307"/>
        <v>0</v>
      </c>
      <c r="EW321" s="11"/>
      <c r="EX321" s="12" t="e">
        <f t="shared" si="5308"/>
        <v>#DIV/0!</v>
      </c>
      <c r="EY321" s="13"/>
      <c r="EZ321" s="11"/>
      <c r="FA321" s="11"/>
      <c r="FB321" s="14"/>
      <c r="FC321" s="10"/>
      <c r="FD321" s="11"/>
      <c r="FE321" s="61">
        <f t="shared" ref="FE321:FE326" si="5376">FE320-FC321</f>
        <v>544</v>
      </c>
      <c r="FF321" s="61">
        <f t="shared" ref="FF321:FF326" si="5377">FF320-FD321</f>
        <v>37</v>
      </c>
      <c r="FG321" s="11"/>
      <c r="FH321" s="12">
        <f t="shared" si="5309"/>
        <v>0</v>
      </c>
      <c r="FI321" s="11"/>
      <c r="FJ321" s="12" t="e">
        <f t="shared" si="5310"/>
        <v>#DIV/0!</v>
      </c>
      <c r="FK321" s="13"/>
      <c r="FL321" s="11"/>
      <c r="FM321" s="11"/>
      <c r="FN321" s="14"/>
      <c r="FO321" s="10"/>
      <c r="FP321" s="11"/>
      <c r="FQ321" s="61">
        <f t="shared" ref="FQ321:FQ326" si="5378">FQ320-FO321</f>
        <v>539</v>
      </c>
      <c r="FR321" s="61">
        <f t="shared" ref="FR321:FR326" si="5379">FR320-FP321</f>
        <v>40</v>
      </c>
      <c r="FS321" s="11"/>
      <c r="FT321" s="12">
        <f t="shared" si="5311"/>
        <v>0</v>
      </c>
      <c r="FU321" s="11"/>
      <c r="FV321" s="12" t="e">
        <f t="shared" si="5312"/>
        <v>#DIV/0!</v>
      </c>
      <c r="FW321" s="13"/>
      <c r="FX321" s="11"/>
      <c r="FY321" s="11"/>
      <c r="FZ321" s="14"/>
      <c r="GA321" s="10"/>
      <c r="GB321" s="11"/>
      <c r="GC321" s="61">
        <f t="shared" ref="GC321:GC326" si="5380">GC320-GA321</f>
        <v>544</v>
      </c>
      <c r="GD321" s="61">
        <f t="shared" ref="GD321:GD326" si="5381">GD320-GB321</f>
        <v>41</v>
      </c>
      <c r="GE321" s="11"/>
      <c r="GF321" s="12">
        <f t="shared" si="5313"/>
        <v>0</v>
      </c>
      <c r="GG321" s="11"/>
      <c r="GH321" s="12" t="e">
        <f t="shared" si="5314"/>
        <v>#DIV/0!</v>
      </c>
      <c r="GI321" s="13"/>
      <c r="GJ321" s="11"/>
      <c r="GK321" s="11"/>
      <c r="GL321" s="14"/>
      <c r="GM321" s="10"/>
      <c r="GN321" s="11"/>
      <c r="GO321" s="61">
        <f t="shared" ref="GO321:GO326" si="5382">GO320-GM321</f>
        <v>570</v>
      </c>
      <c r="GP321" s="61">
        <f t="shared" ref="GP321:GP326" si="5383">GP320-GN321</f>
        <v>42</v>
      </c>
      <c r="GQ321" s="11"/>
      <c r="GR321" s="12">
        <f t="shared" si="5315"/>
        <v>0</v>
      </c>
      <c r="GS321" s="11"/>
      <c r="GT321" s="12" t="e">
        <f t="shared" si="5316"/>
        <v>#DIV/0!</v>
      </c>
      <c r="GU321" s="13"/>
      <c r="GV321" s="11"/>
      <c r="GW321" s="11"/>
      <c r="GX321" s="14"/>
      <c r="GY321" s="10"/>
      <c r="GZ321" s="11"/>
      <c r="HA321" s="61">
        <f t="shared" ref="HA321:HA326" si="5384">HA320-GY321</f>
        <v>99</v>
      </c>
      <c r="HB321" s="61">
        <f t="shared" ref="HB321:HB326" si="5385">HB320-GZ321</f>
        <v>7</v>
      </c>
      <c r="HC321" s="11"/>
      <c r="HD321" s="12">
        <f t="shared" si="5317"/>
        <v>0</v>
      </c>
      <c r="HE321" s="11"/>
      <c r="HF321" s="12" t="e">
        <f t="shared" si="5318"/>
        <v>#DIV/0!</v>
      </c>
      <c r="HG321" s="13"/>
      <c r="HH321" s="11"/>
      <c r="HI321" s="11"/>
      <c r="HJ321" s="14"/>
      <c r="HK321" s="10"/>
      <c r="HL321" s="11"/>
      <c r="HM321" s="61">
        <f t="shared" ref="HM321:HM326" si="5386">HM320-HK321</f>
        <v>571</v>
      </c>
      <c r="HN321" s="61">
        <f t="shared" ref="HN321:HN326" si="5387">HN320-HL321</f>
        <v>42</v>
      </c>
      <c r="HO321" s="11"/>
      <c r="HP321" s="12">
        <f t="shared" si="5319"/>
        <v>0</v>
      </c>
      <c r="HQ321" s="11"/>
      <c r="HR321" s="12" t="e">
        <f t="shared" si="5320"/>
        <v>#DIV/0!</v>
      </c>
      <c r="HS321" s="13"/>
      <c r="HT321" s="11"/>
      <c r="HU321" s="11"/>
      <c r="HV321" s="14"/>
      <c r="HW321" s="10"/>
      <c r="HX321" s="11"/>
      <c r="HY321" s="61">
        <f t="shared" ref="HY321:HY326" si="5388">HY320-HW321</f>
        <v>558</v>
      </c>
      <c r="HZ321" s="61">
        <f t="shared" ref="HZ321:HZ326" si="5389">HZ320-HX321</f>
        <v>41</v>
      </c>
      <c r="IA321" s="11"/>
      <c r="IB321" s="12">
        <f t="shared" si="5321"/>
        <v>0</v>
      </c>
      <c r="IC321" s="11"/>
      <c r="ID321" s="12" t="e">
        <f t="shared" si="5322"/>
        <v>#DIV/0!</v>
      </c>
      <c r="IE321" s="13"/>
      <c r="IF321" s="11"/>
      <c r="IG321" s="11"/>
      <c r="IH321" s="14"/>
      <c r="II321" s="10"/>
      <c r="IJ321" s="11"/>
      <c r="IK321" s="61">
        <f t="shared" ref="IK321:IK326" si="5390">IK320-II321</f>
        <v>571</v>
      </c>
      <c r="IL321" s="61">
        <f t="shared" ref="IL321:IL326" si="5391">IL320-IJ321</f>
        <v>41</v>
      </c>
      <c r="IM321" s="11"/>
      <c r="IN321" s="12">
        <f t="shared" si="5323"/>
        <v>0</v>
      </c>
      <c r="IO321" s="11"/>
      <c r="IP321" s="12" t="e">
        <f t="shared" si="5324"/>
        <v>#DIV/0!</v>
      </c>
      <c r="IQ321" s="13"/>
      <c r="IR321" s="11"/>
      <c r="IS321" s="11"/>
      <c r="IT321" s="14"/>
      <c r="IU321" s="10"/>
      <c r="IV321" s="11"/>
      <c r="IW321" s="61">
        <f t="shared" ref="IW321:IW326" si="5392">IW320-IU321</f>
        <v>0</v>
      </c>
      <c r="IX321" s="61">
        <f t="shared" ref="IX321:IX326" si="5393">IX320-IV321</f>
        <v>0</v>
      </c>
      <c r="IY321" s="11"/>
      <c r="IZ321" s="12" t="e">
        <f t="shared" si="5325"/>
        <v>#DIV/0!</v>
      </c>
      <c r="JA321" s="11"/>
      <c r="JB321" s="12" t="e">
        <f t="shared" si="5326"/>
        <v>#DIV/0!</v>
      </c>
      <c r="JC321" s="13"/>
      <c r="JD321" s="11"/>
      <c r="JE321" s="11"/>
      <c r="JF321" s="14"/>
      <c r="JG321" s="10">
        <f t="shared" si="5327"/>
        <v>0</v>
      </c>
      <c r="JH321" s="14">
        <f t="shared" si="5328"/>
        <v>0</v>
      </c>
      <c r="JI321" s="373">
        <f t="shared" si="5329"/>
        <v>10260</v>
      </c>
      <c r="JJ321" s="11">
        <f t="shared" si="5107"/>
        <v>730</v>
      </c>
      <c r="JK321" s="11">
        <f t="shared" si="5330"/>
        <v>0</v>
      </c>
      <c r="JL321" s="79">
        <f t="shared" si="5331"/>
        <v>0</v>
      </c>
      <c r="JM321" s="15">
        <f t="shared" si="5332"/>
        <v>0</v>
      </c>
      <c r="JN321" s="12" t="e">
        <f t="shared" si="5333"/>
        <v>#DIV/0!</v>
      </c>
      <c r="JO321" s="16"/>
      <c r="JP321" s="17"/>
      <c r="JQ321" s="16" t="e">
        <f t="shared" si="4416"/>
        <v>#DIV/0!</v>
      </c>
      <c r="JR321" s="16"/>
      <c r="JS321" s="369" t="e">
        <f t="shared" si="4289"/>
        <v>#DIV/0!</v>
      </c>
      <c r="JT321" s="15"/>
      <c r="JU321" s="285"/>
      <c r="JV321" s="404">
        <f t="shared" si="5335"/>
        <v>0</v>
      </c>
      <c r="JW321" s="401">
        <f t="shared" si="5336"/>
        <v>0</v>
      </c>
      <c r="JX321" s="406">
        <f t="shared" si="5337"/>
        <v>0</v>
      </c>
      <c r="JY321" s="743"/>
      <c r="JZ321" s="690"/>
      <c r="KA321" s="746"/>
      <c r="KB321" s="725"/>
      <c r="KC321" s="722"/>
      <c r="KD321" s="722"/>
      <c r="KE321" s="722"/>
      <c r="KF321" s="722"/>
      <c r="KG321" s="756"/>
      <c r="KH321" s="758"/>
      <c r="KI321" s="67">
        <f t="shared" si="5344"/>
        <v>0</v>
      </c>
      <c r="KJ321" s="430">
        <f t="shared" ref="KJ321" si="5394">KI321/KB324</f>
        <v>0</v>
      </c>
      <c r="KK321" s="67">
        <f t="shared" si="5346"/>
        <v>0</v>
      </c>
      <c r="KL321" s="425">
        <f t="shared" ref="KL321" si="5395">KK321/KD324</f>
        <v>0</v>
      </c>
      <c r="KM321" s="67">
        <f t="shared" si="5348"/>
        <v>0</v>
      </c>
      <c r="KN321" s="425">
        <f>KM321/KF324</f>
        <v>0</v>
      </c>
    </row>
    <row r="322" spans="1:300" ht="19.5" thickTop="1" x14ac:dyDescent="0.25">
      <c r="A322" s="734"/>
      <c r="B322" s="436">
        <f t="shared" si="5349"/>
        <v>45843</v>
      </c>
      <c r="C322" s="10"/>
      <c r="D322" s="11"/>
      <c r="E322" s="61">
        <f t="shared" si="5350"/>
        <v>553</v>
      </c>
      <c r="F322" s="61">
        <f t="shared" si="5351"/>
        <v>39</v>
      </c>
      <c r="G322" s="11"/>
      <c r="H322" s="12">
        <f t="shared" si="5283"/>
        <v>0</v>
      </c>
      <c r="I322" s="11"/>
      <c r="J322" s="12" t="e">
        <f t="shared" si="5284"/>
        <v>#DIV/0!</v>
      </c>
      <c r="K322" s="13"/>
      <c r="L322" s="11"/>
      <c r="M322" s="11"/>
      <c r="N322" s="14"/>
      <c r="O322" s="10"/>
      <c r="P322" s="11"/>
      <c r="Q322" s="61">
        <f t="shared" si="5352"/>
        <v>556</v>
      </c>
      <c r="R322" s="61">
        <f t="shared" si="5353"/>
        <v>38</v>
      </c>
      <c r="S322" s="11"/>
      <c r="T322" s="12">
        <f t="shared" si="5285"/>
        <v>0</v>
      </c>
      <c r="U322" s="11"/>
      <c r="V322" s="12" t="e">
        <f t="shared" si="5286"/>
        <v>#DIV/0!</v>
      </c>
      <c r="W322" s="13"/>
      <c r="X322" s="11"/>
      <c r="Y322" s="11"/>
      <c r="Z322" s="14"/>
      <c r="AA322" s="10"/>
      <c r="AB322" s="11"/>
      <c r="AC322" s="61">
        <f t="shared" si="5354"/>
        <v>544</v>
      </c>
      <c r="AD322" s="61">
        <f t="shared" si="5355"/>
        <v>38</v>
      </c>
      <c r="AE322" s="11"/>
      <c r="AF322" s="12">
        <f t="shared" si="5287"/>
        <v>0</v>
      </c>
      <c r="AG322" s="11"/>
      <c r="AH322" s="12" t="e">
        <f t="shared" si="5288"/>
        <v>#DIV/0!</v>
      </c>
      <c r="AI322" s="13"/>
      <c r="AJ322" s="11"/>
      <c r="AK322" s="11"/>
      <c r="AL322" s="14"/>
      <c r="AM322" s="10"/>
      <c r="AN322" s="11"/>
      <c r="AO322" s="61">
        <f t="shared" si="5356"/>
        <v>109</v>
      </c>
      <c r="AP322" s="61">
        <f t="shared" si="5357"/>
        <v>8</v>
      </c>
      <c r="AQ322" s="11"/>
      <c r="AR322" s="12">
        <f t="shared" si="5289"/>
        <v>0</v>
      </c>
      <c r="AS322" s="11"/>
      <c r="AT322" s="12" t="e">
        <f t="shared" si="5290"/>
        <v>#DIV/0!</v>
      </c>
      <c r="AU322" s="13"/>
      <c r="AV322" s="11"/>
      <c r="AW322" s="11"/>
      <c r="AX322" s="14"/>
      <c r="AY322" s="10"/>
      <c r="AZ322" s="11"/>
      <c r="BA322" s="61">
        <f t="shared" si="5358"/>
        <v>545</v>
      </c>
      <c r="BB322" s="61">
        <f t="shared" si="5359"/>
        <v>38</v>
      </c>
      <c r="BC322" s="11"/>
      <c r="BD322" s="12">
        <f t="shared" si="5291"/>
        <v>0</v>
      </c>
      <c r="BE322" s="11"/>
      <c r="BF322" s="12" t="e">
        <f t="shared" si="5292"/>
        <v>#DIV/0!</v>
      </c>
      <c r="BG322" s="13"/>
      <c r="BH322" s="11"/>
      <c r="BI322" s="11"/>
      <c r="BJ322" s="14"/>
      <c r="BK322" s="10"/>
      <c r="BL322" s="11"/>
      <c r="BM322" s="61">
        <f t="shared" si="5360"/>
        <v>550</v>
      </c>
      <c r="BN322" s="61">
        <f t="shared" si="5361"/>
        <v>38</v>
      </c>
      <c r="BO322" s="11"/>
      <c r="BP322" s="12">
        <f t="shared" si="5293"/>
        <v>0</v>
      </c>
      <c r="BQ322" s="11"/>
      <c r="BR322" s="12" t="e">
        <f t="shared" si="5294"/>
        <v>#DIV/0!</v>
      </c>
      <c r="BS322" s="13"/>
      <c r="BT322" s="11"/>
      <c r="BU322" s="11"/>
      <c r="BV322" s="14"/>
      <c r="BW322" s="10"/>
      <c r="BX322" s="11"/>
      <c r="BY322" s="61">
        <f t="shared" si="5362"/>
        <v>556</v>
      </c>
      <c r="BZ322" s="61">
        <f t="shared" si="5363"/>
        <v>38</v>
      </c>
      <c r="CA322" s="11"/>
      <c r="CB322" s="12">
        <f t="shared" si="5295"/>
        <v>0</v>
      </c>
      <c r="CC322" s="11"/>
      <c r="CD322" s="12" t="e">
        <f t="shared" si="5296"/>
        <v>#DIV/0!</v>
      </c>
      <c r="CE322" s="13"/>
      <c r="CF322" s="11"/>
      <c r="CG322" s="11"/>
      <c r="CH322" s="14"/>
      <c r="CI322" s="10"/>
      <c r="CJ322" s="11"/>
      <c r="CK322" s="61">
        <f t="shared" si="5364"/>
        <v>534</v>
      </c>
      <c r="CL322" s="61">
        <f t="shared" si="5365"/>
        <v>38</v>
      </c>
      <c r="CM322" s="11"/>
      <c r="CN322" s="12">
        <f t="shared" si="5297"/>
        <v>0</v>
      </c>
      <c r="CO322" s="11"/>
      <c r="CP322" s="12" t="e">
        <f t="shared" si="5298"/>
        <v>#DIV/0!</v>
      </c>
      <c r="CQ322" s="13"/>
      <c r="CR322" s="11"/>
      <c r="CS322" s="11"/>
      <c r="CT322" s="14"/>
      <c r="CU322" s="10"/>
      <c r="CV322" s="11"/>
      <c r="CW322" s="61">
        <f t="shared" si="5366"/>
        <v>545</v>
      </c>
      <c r="CX322" s="61">
        <f t="shared" si="5367"/>
        <v>38</v>
      </c>
      <c r="CY322" s="11"/>
      <c r="CZ322" s="12">
        <f t="shared" si="5299"/>
        <v>0</v>
      </c>
      <c r="DA322" s="11"/>
      <c r="DB322" s="12" t="e">
        <f t="shared" si="5300"/>
        <v>#DIV/0!</v>
      </c>
      <c r="DC322" s="13"/>
      <c r="DD322" s="11"/>
      <c r="DE322" s="11"/>
      <c r="DF322" s="14"/>
      <c r="DG322" s="10"/>
      <c r="DH322" s="11"/>
      <c r="DI322" s="61">
        <f t="shared" si="5368"/>
        <v>559</v>
      </c>
      <c r="DJ322" s="61">
        <f t="shared" si="5369"/>
        <v>39</v>
      </c>
      <c r="DK322" s="11"/>
      <c r="DL322" s="12">
        <f t="shared" si="5301"/>
        <v>0</v>
      </c>
      <c r="DM322" s="11"/>
      <c r="DN322" s="12" t="e">
        <f t="shared" si="5302"/>
        <v>#DIV/0!</v>
      </c>
      <c r="DO322" s="13"/>
      <c r="DP322" s="11"/>
      <c r="DQ322" s="11"/>
      <c r="DR322" s="14"/>
      <c r="DS322" s="10"/>
      <c r="DT322" s="11"/>
      <c r="DU322" s="61">
        <f t="shared" si="5370"/>
        <v>91</v>
      </c>
      <c r="DV322" s="61">
        <f t="shared" si="5371"/>
        <v>8</v>
      </c>
      <c r="DW322" s="11"/>
      <c r="DX322" s="12">
        <f t="shared" si="5303"/>
        <v>0</v>
      </c>
      <c r="DY322" s="11"/>
      <c r="DZ322" s="12" t="e">
        <f t="shared" si="5304"/>
        <v>#DIV/0!</v>
      </c>
      <c r="EA322" s="13"/>
      <c r="EB322" s="11"/>
      <c r="EC322" s="11"/>
      <c r="ED322" s="14"/>
      <c r="EE322" s="10"/>
      <c r="EF322" s="11"/>
      <c r="EG322" s="61">
        <f t="shared" si="5372"/>
        <v>566</v>
      </c>
      <c r="EH322" s="61">
        <f t="shared" si="5373"/>
        <v>40</v>
      </c>
      <c r="EI322" s="11"/>
      <c r="EJ322" s="12">
        <f t="shared" si="5305"/>
        <v>0</v>
      </c>
      <c r="EK322" s="11"/>
      <c r="EL322" s="12" t="e">
        <f t="shared" si="5306"/>
        <v>#DIV/0!</v>
      </c>
      <c r="EM322" s="13"/>
      <c r="EN322" s="11"/>
      <c r="EO322" s="11"/>
      <c r="EP322" s="14"/>
      <c r="EQ322" s="10"/>
      <c r="ER322" s="11"/>
      <c r="ES322" s="61">
        <f t="shared" si="5374"/>
        <v>556</v>
      </c>
      <c r="ET322" s="61">
        <f t="shared" si="5375"/>
        <v>39</v>
      </c>
      <c r="EU322" s="11"/>
      <c r="EV322" s="12">
        <f t="shared" si="5307"/>
        <v>0</v>
      </c>
      <c r="EW322" s="11"/>
      <c r="EX322" s="12" t="e">
        <f t="shared" si="5308"/>
        <v>#DIV/0!</v>
      </c>
      <c r="EY322" s="13"/>
      <c r="EZ322" s="11"/>
      <c r="FA322" s="11"/>
      <c r="FB322" s="14"/>
      <c r="FC322" s="10"/>
      <c r="FD322" s="11"/>
      <c r="FE322" s="61">
        <f t="shared" si="5376"/>
        <v>544</v>
      </c>
      <c r="FF322" s="61">
        <f t="shared" si="5377"/>
        <v>37</v>
      </c>
      <c r="FG322" s="11"/>
      <c r="FH322" s="12">
        <f t="shared" si="5309"/>
        <v>0</v>
      </c>
      <c r="FI322" s="11"/>
      <c r="FJ322" s="12" t="e">
        <f t="shared" si="5310"/>
        <v>#DIV/0!</v>
      </c>
      <c r="FK322" s="13"/>
      <c r="FL322" s="11"/>
      <c r="FM322" s="11"/>
      <c r="FN322" s="14"/>
      <c r="FO322" s="10"/>
      <c r="FP322" s="11"/>
      <c r="FQ322" s="61">
        <f t="shared" si="5378"/>
        <v>539</v>
      </c>
      <c r="FR322" s="61">
        <f t="shared" si="5379"/>
        <v>40</v>
      </c>
      <c r="FS322" s="11"/>
      <c r="FT322" s="12">
        <f t="shared" si="5311"/>
        <v>0</v>
      </c>
      <c r="FU322" s="11"/>
      <c r="FV322" s="12" t="e">
        <f t="shared" si="5312"/>
        <v>#DIV/0!</v>
      </c>
      <c r="FW322" s="13"/>
      <c r="FX322" s="11"/>
      <c r="FY322" s="11"/>
      <c r="FZ322" s="14"/>
      <c r="GA322" s="10"/>
      <c r="GB322" s="11"/>
      <c r="GC322" s="61">
        <f t="shared" si="5380"/>
        <v>544</v>
      </c>
      <c r="GD322" s="61">
        <f t="shared" si="5381"/>
        <v>41</v>
      </c>
      <c r="GE322" s="11"/>
      <c r="GF322" s="12">
        <f t="shared" si="5313"/>
        <v>0</v>
      </c>
      <c r="GG322" s="11"/>
      <c r="GH322" s="12" t="e">
        <f t="shared" si="5314"/>
        <v>#DIV/0!</v>
      </c>
      <c r="GI322" s="13"/>
      <c r="GJ322" s="11"/>
      <c r="GK322" s="11"/>
      <c r="GL322" s="14"/>
      <c r="GM322" s="10"/>
      <c r="GN322" s="11"/>
      <c r="GO322" s="61">
        <f t="shared" si="5382"/>
        <v>570</v>
      </c>
      <c r="GP322" s="61">
        <f t="shared" si="5383"/>
        <v>42</v>
      </c>
      <c r="GQ322" s="11"/>
      <c r="GR322" s="12">
        <f t="shared" si="5315"/>
        <v>0</v>
      </c>
      <c r="GS322" s="11"/>
      <c r="GT322" s="12" t="e">
        <f t="shared" si="5316"/>
        <v>#DIV/0!</v>
      </c>
      <c r="GU322" s="13"/>
      <c r="GV322" s="11"/>
      <c r="GW322" s="11"/>
      <c r="GX322" s="14"/>
      <c r="GY322" s="10"/>
      <c r="GZ322" s="11"/>
      <c r="HA322" s="61">
        <f t="shared" si="5384"/>
        <v>99</v>
      </c>
      <c r="HB322" s="61">
        <f t="shared" si="5385"/>
        <v>7</v>
      </c>
      <c r="HC322" s="11"/>
      <c r="HD322" s="12">
        <f t="shared" si="5317"/>
        <v>0</v>
      </c>
      <c r="HE322" s="11"/>
      <c r="HF322" s="12" t="e">
        <f t="shared" si="5318"/>
        <v>#DIV/0!</v>
      </c>
      <c r="HG322" s="13"/>
      <c r="HH322" s="11"/>
      <c r="HI322" s="11"/>
      <c r="HJ322" s="14"/>
      <c r="HK322" s="10"/>
      <c r="HL322" s="11"/>
      <c r="HM322" s="61">
        <f t="shared" si="5386"/>
        <v>571</v>
      </c>
      <c r="HN322" s="61">
        <f t="shared" si="5387"/>
        <v>42</v>
      </c>
      <c r="HO322" s="11"/>
      <c r="HP322" s="12">
        <f t="shared" si="5319"/>
        <v>0</v>
      </c>
      <c r="HQ322" s="11"/>
      <c r="HR322" s="12" t="e">
        <f t="shared" si="5320"/>
        <v>#DIV/0!</v>
      </c>
      <c r="HS322" s="13"/>
      <c r="HT322" s="11"/>
      <c r="HU322" s="11"/>
      <c r="HV322" s="14"/>
      <c r="HW322" s="10"/>
      <c r="HX322" s="11"/>
      <c r="HY322" s="61">
        <f t="shared" si="5388"/>
        <v>558</v>
      </c>
      <c r="HZ322" s="61">
        <f t="shared" si="5389"/>
        <v>41</v>
      </c>
      <c r="IA322" s="11"/>
      <c r="IB322" s="12">
        <f t="shared" si="5321"/>
        <v>0</v>
      </c>
      <c r="IC322" s="11"/>
      <c r="ID322" s="12" t="e">
        <f t="shared" si="5322"/>
        <v>#DIV/0!</v>
      </c>
      <c r="IE322" s="13"/>
      <c r="IF322" s="11"/>
      <c r="IG322" s="11"/>
      <c r="IH322" s="14"/>
      <c r="II322" s="10"/>
      <c r="IJ322" s="11"/>
      <c r="IK322" s="61">
        <f t="shared" si="5390"/>
        <v>571</v>
      </c>
      <c r="IL322" s="61">
        <f t="shared" si="5391"/>
        <v>41</v>
      </c>
      <c r="IM322" s="11"/>
      <c r="IN322" s="12">
        <f t="shared" si="5323"/>
        <v>0</v>
      </c>
      <c r="IO322" s="11"/>
      <c r="IP322" s="12" t="e">
        <f t="shared" si="5324"/>
        <v>#DIV/0!</v>
      </c>
      <c r="IQ322" s="13"/>
      <c r="IR322" s="11"/>
      <c r="IS322" s="11"/>
      <c r="IT322" s="14"/>
      <c r="IU322" s="10"/>
      <c r="IV322" s="11"/>
      <c r="IW322" s="61">
        <f t="shared" si="5392"/>
        <v>0</v>
      </c>
      <c r="IX322" s="61">
        <f t="shared" si="5393"/>
        <v>0</v>
      </c>
      <c r="IY322" s="11"/>
      <c r="IZ322" s="12" t="e">
        <f t="shared" si="5325"/>
        <v>#DIV/0!</v>
      </c>
      <c r="JA322" s="11"/>
      <c r="JB322" s="12" t="e">
        <f t="shared" si="5326"/>
        <v>#DIV/0!</v>
      </c>
      <c r="JC322" s="13"/>
      <c r="JD322" s="11"/>
      <c r="JE322" s="11"/>
      <c r="JF322" s="14"/>
      <c r="JG322" s="10">
        <f t="shared" si="5327"/>
        <v>0</v>
      </c>
      <c r="JH322" s="14">
        <f t="shared" si="5328"/>
        <v>0</v>
      </c>
      <c r="JI322" s="373">
        <f t="shared" si="5329"/>
        <v>10260</v>
      </c>
      <c r="JJ322" s="11">
        <f t="shared" si="5107"/>
        <v>730</v>
      </c>
      <c r="JK322" s="11">
        <f t="shared" si="5330"/>
        <v>0</v>
      </c>
      <c r="JL322" s="79">
        <f t="shared" si="5331"/>
        <v>0</v>
      </c>
      <c r="JM322" s="15">
        <f t="shared" si="5332"/>
        <v>0</v>
      </c>
      <c r="JN322" s="12" t="e">
        <f t="shared" si="5333"/>
        <v>#DIV/0!</v>
      </c>
      <c r="JO322" s="16"/>
      <c r="JP322" s="17"/>
      <c r="JQ322" s="16" t="e">
        <f t="shared" si="4416"/>
        <v>#DIV/0!</v>
      </c>
      <c r="JR322" s="16"/>
      <c r="JS322" s="369" t="e">
        <f t="shared" si="4289"/>
        <v>#DIV/0!</v>
      </c>
      <c r="JT322" s="15"/>
      <c r="JU322" s="285"/>
      <c r="JV322" s="404">
        <f t="shared" si="5335"/>
        <v>0</v>
      </c>
      <c r="JW322" s="401">
        <f t="shared" si="5336"/>
        <v>0</v>
      </c>
      <c r="JX322" s="406">
        <f t="shared" si="5337"/>
        <v>0</v>
      </c>
      <c r="JY322" s="743"/>
      <c r="JZ322" s="690"/>
      <c r="KA322" s="746"/>
      <c r="KB322" s="718">
        <f t="shared" ref="KB322" si="5396">SUM(C327,O327,AA327,AM327,AY327,BK327,BW327)</f>
        <v>0</v>
      </c>
      <c r="KC322" s="714"/>
      <c r="KD322" s="714">
        <f t="shared" ref="KD322" si="5397">SUM(CI327,CU327,DG327,DS327,EE327,EQ327,FC327)</f>
        <v>0</v>
      </c>
      <c r="KE322" s="714"/>
      <c r="KF322" s="714">
        <f t="shared" ref="KF322" si="5398">SUM(FO327,GA327,GM327,GY327,HK327,HW327,II327)</f>
        <v>0</v>
      </c>
      <c r="KG322" s="759"/>
      <c r="KH322" s="761" t="s">
        <v>67</v>
      </c>
      <c r="KI322" s="67">
        <f t="shared" si="5344"/>
        <v>0</v>
      </c>
      <c r="KJ322" s="430">
        <f t="shared" ref="KJ322" si="5399">KI322/KB324</f>
        <v>0</v>
      </c>
      <c r="KK322" s="67">
        <f t="shared" si="5346"/>
        <v>0</v>
      </c>
      <c r="KL322" s="425">
        <f t="shared" ref="KL322" si="5400">KK322/KD324</f>
        <v>0</v>
      </c>
      <c r="KM322" s="67">
        <f t="shared" si="5348"/>
        <v>0</v>
      </c>
      <c r="KN322" s="425">
        <f>KM322/KF324</f>
        <v>0</v>
      </c>
    </row>
    <row r="323" spans="1:300" ht="19.5" thickBot="1" x14ac:dyDescent="0.3">
      <c r="A323" s="734"/>
      <c r="B323" s="436">
        <f t="shared" si="5349"/>
        <v>45844</v>
      </c>
      <c r="C323" s="10"/>
      <c r="D323" s="11"/>
      <c r="E323" s="61">
        <f t="shared" si="5350"/>
        <v>553</v>
      </c>
      <c r="F323" s="61">
        <f t="shared" si="5351"/>
        <v>39</v>
      </c>
      <c r="G323" s="11"/>
      <c r="H323" s="12">
        <f t="shared" si="5283"/>
        <v>0</v>
      </c>
      <c r="I323" s="11"/>
      <c r="J323" s="12" t="e">
        <f t="shared" si="5284"/>
        <v>#DIV/0!</v>
      </c>
      <c r="K323" s="11"/>
      <c r="L323" s="11"/>
      <c r="M323" s="18"/>
      <c r="N323" s="20"/>
      <c r="O323" s="10"/>
      <c r="P323" s="11"/>
      <c r="Q323" s="61">
        <f t="shared" si="5352"/>
        <v>556</v>
      </c>
      <c r="R323" s="61">
        <f t="shared" si="5353"/>
        <v>38</v>
      </c>
      <c r="S323" s="11"/>
      <c r="T323" s="12">
        <f t="shared" si="5285"/>
        <v>0</v>
      </c>
      <c r="U323" s="11"/>
      <c r="V323" s="12" t="e">
        <f t="shared" si="5286"/>
        <v>#DIV/0!</v>
      </c>
      <c r="W323" s="11"/>
      <c r="X323" s="11"/>
      <c r="Y323" s="18"/>
      <c r="Z323" s="20"/>
      <c r="AA323" s="10"/>
      <c r="AB323" s="11"/>
      <c r="AC323" s="61">
        <f t="shared" si="5354"/>
        <v>544</v>
      </c>
      <c r="AD323" s="61">
        <f t="shared" si="5355"/>
        <v>38</v>
      </c>
      <c r="AE323" s="11"/>
      <c r="AF323" s="12">
        <f t="shared" si="5287"/>
        <v>0</v>
      </c>
      <c r="AG323" s="11"/>
      <c r="AH323" s="12" t="e">
        <f t="shared" si="5288"/>
        <v>#DIV/0!</v>
      </c>
      <c r="AI323" s="11"/>
      <c r="AJ323" s="11"/>
      <c r="AK323" s="18"/>
      <c r="AL323" s="20"/>
      <c r="AM323" s="10"/>
      <c r="AN323" s="11"/>
      <c r="AO323" s="61">
        <f t="shared" si="5356"/>
        <v>109</v>
      </c>
      <c r="AP323" s="61">
        <f t="shared" si="5357"/>
        <v>8</v>
      </c>
      <c r="AQ323" s="11"/>
      <c r="AR323" s="12">
        <f t="shared" si="5289"/>
        <v>0</v>
      </c>
      <c r="AS323" s="11"/>
      <c r="AT323" s="12" t="e">
        <f t="shared" si="5290"/>
        <v>#DIV/0!</v>
      </c>
      <c r="AU323" s="11"/>
      <c r="AV323" s="11"/>
      <c r="AW323" s="18"/>
      <c r="AX323" s="20"/>
      <c r="AY323" s="10"/>
      <c r="AZ323" s="11"/>
      <c r="BA323" s="61">
        <f t="shared" si="5358"/>
        <v>545</v>
      </c>
      <c r="BB323" s="61">
        <f t="shared" si="5359"/>
        <v>38</v>
      </c>
      <c r="BC323" s="11"/>
      <c r="BD323" s="12">
        <f t="shared" si="5291"/>
        <v>0</v>
      </c>
      <c r="BE323" s="11"/>
      <c r="BF323" s="12" t="e">
        <f t="shared" si="5292"/>
        <v>#DIV/0!</v>
      </c>
      <c r="BG323" s="11"/>
      <c r="BH323" s="11"/>
      <c r="BI323" s="18"/>
      <c r="BJ323" s="20"/>
      <c r="BK323" s="10"/>
      <c r="BL323" s="11"/>
      <c r="BM323" s="61">
        <f t="shared" si="5360"/>
        <v>550</v>
      </c>
      <c r="BN323" s="61">
        <f t="shared" si="5361"/>
        <v>38</v>
      </c>
      <c r="BO323" s="11"/>
      <c r="BP323" s="12">
        <f t="shared" si="5293"/>
        <v>0</v>
      </c>
      <c r="BQ323" s="11"/>
      <c r="BR323" s="12" t="e">
        <f t="shared" si="5294"/>
        <v>#DIV/0!</v>
      </c>
      <c r="BS323" s="11"/>
      <c r="BT323" s="11"/>
      <c r="BU323" s="18"/>
      <c r="BV323" s="20"/>
      <c r="BW323" s="10"/>
      <c r="BX323" s="11"/>
      <c r="BY323" s="61">
        <f t="shared" si="5362"/>
        <v>556</v>
      </c>
      <c r="BZ323" s="61">
        <f t="shared" si="5363"/>
        <v>38</v>
      </c>
      <c r="CA323" s="11"/>
      <c r="CB323" s="12">
        <f t="shared" si="5295"/>
        <v>0</v>
      </c>
      <c r="CC323" s="11"/>
      <c r="CD323" s="12" t="e">
        <f t="shared" si="5296"/>
        <v>#DIV/0!</v>
      </c>
      <c r="CE323" s="11"/>
      <c r="CF323" s="11"/>
      <c r="CG323" s="18"/>
      <c r="CH323" s="20"/>
      <c r="CI323" s="10"/>
      <c r="CJ323" s="11"/>
      <c r="CK323" s="61">
        <f t="shared" si="5364"/>
        <v>534</v>
      </c>
      <c r="CL323" s="61">
        <f t="shared" si="5365"/>
        <v>38</v>
      </c>
      <c r="CM323" s="11"/>
      <c r="CN323" s="12">
        <f t="shared" si="5297"/>
        <v>0</v>
      </c>
      <c r="CO323" s="11"/>
      <c r="CP323" s="12" t="e">
        <f t="shared" si="5298"/>
        <v>#DIV/0!</v>
      </c>
      <c r="CQ323" s="11"/>
      <c r="CR323" s="11"/>
      <c r="CS323" s="18"/>
      <c r="CT323" s="20"/>
      <c r="CU323" s="10"/>
      <c r="CV323" s="11"/>
      <c r="CW323" s="61">
        <f t="shared" si="5366"/>
        <v>545</v>
      </c>
      <c r="CX323" s="61">
        <f t="shared" si="5367"/>
        <v>38</v>
      </c>
      <c r="CY323" s="11"/>
      <c r="CZ323" s="12">
        <f t="shared" si="5299"/>
        <v>0</v>
      </c>
      <c r="DA323" s="11"/>
      <c r="DB323" s="12" t="e">
        <f t="shared" si="5300"/>
        <v>#DIV/0!</v>
      </c>
      <c r="DC323" s="11"/>
      <c r="DD323" s="11"/>
      <c r="DE323" s="18"/>
      <c r="DF323" s="20"/>
      <c r="DG323" s="10"/>
      <c r="DH323" s="11"/>
      <c r="DI323" s="61">
        <f t="shared" si="5368"/>
        <v>559</v>
      </c>
      <c r="DJ323" s="61">
        <f t="shared" si="5369"/>
        <v>39</v>
      </c>
      <c r="DK323" s="11"/>
      <c r="DL323" s="12">
        <f t="shared" si="5301"/>
        <v>0</v>
      </c>
      <c r="DM323" s="11"/>
      <c r="DN323" s="12" t="e">
        <f t="shared" si="5302"/>
        <v>#DIV/0!</v>
      </c>
      <c r="DO323" s="11"/>
      <c r="DP323" s="11"/>
      <c r="DQ323" s="18"/>
      <c r="DR323" s="20"/>
      <c r="DS323" s="10"/>
      <c r="DT323" s="11"/>
      <c r="DU323" s="61">
        <f t="shared" si="5370"/>
        <v>91</v>
      </c>
      <c r="DV323" s="61">
        <f t="shared" si="5371"/>
        <v>8</v>
      </c>
      <c r="DW323" s="11"/>
      <c r="DX323" s="12">
        <f t="shared" si="5303"/>
        <v>0</v>
      </c>
      <c r="DY323" s="11"/>
      <c r="DZ323" s="12" t="e">
        <f t="shared" si="5304"/>
        <v>#DIV/0!</v>
      </c>
      <c r="EA323" s="11"/>
      <c r="EB323" s="11"/>
      <c r="EC323" s="18"/>
      <c r="ED323" s="20"/>
      <c r="EE323" s="10"/>
      <c r="EF323" s="11"/>
      <c r="EG323" s="61">
        <f t="shared" si="5372"/>
        <v>566</v>
      </c>
      <c r="EH323" s="61">
        <f t="shared" si="5373"/>
        <v>40</v>
      </c>
      <c r="EI323" s="11"/>
      <c r="EJ323" s="12">
        <f t="shared" si="5305"/>
        <v>0</v>
      </c>
      <c r="EK323" s="11"/>
      <c r="EL323" s="12" t="e">
        <f t="shared" si="5306"/>
        <v>#DIV/0!</v>
      </c>
      <c r="EM323" s="11"/>
      <c r="EN323" s="11"/>
      <c r="EO323" s="18"/>
      <c r="EP323" s="20"/>
      <c r="EQ323" s="10"/>
      <c r="ER323" s="11"/>
      <c r="ES323" s="61">
        <f t="shared" si="5374"/>
        <v>556</v>
      </c>
      <c r="ET323" s="61">
        <f t="shared" si="5375"/>
        <v>39</v>
      </c>
      <c r="EU323" s="11"/>
      <c r="EV323" s="12">
        <f t="shared" si="5307"/>
        <v>0</v>
      </c>
      <c r="EW323" s="11"/>
      <c r="EX323" s="12" t="e">
        <f t="shared" si="5308"/>
        <v>#DIV/0!</v>
      </c>
      <c r="EY323" s="11"/>
      <c r="EZ323" s="11"/>
      <c r="FA323" s="18"/>
      <c r="FB323" s="20"/>
      <c r="FC323" s="10"/>
      <c r="FD323" s="11"/>
      <c r="FE323" s="61">
        <f t="shared" si="5376"/>
        <v>544</v>
      </c>
      <c r="FF323" s="61">
        <f t="shared" si="5377"/>
        <v>37</v>
      </c>
      <c r="FG323" s="11"/>
      <c r="FH323" s="12">
        <f t="shared" si="5309"/>
        <v>0</v>
      </c>
      <c r="FI323" s="11"/>
      <c r="FJ323" s="12" t="e">
        <f t="shared" si="5310"/>
        <v>#DIV/0!</v>
      </c>
      <c r="FK323" s="11"/>
      <c r="FL323" s="11"/>
      <c r="FM323" s="18"/>
      <c r="FN323" s="20"/>
      <c r="FO323" s="10"/>
      <c r="FP323" s="11"/>
      <c r="FQ323" s="61">
        <f t="shared" si="5378"/>
        <v>539</v>
      </c>
      <c r="FR323" s="61">
        <f t="shared" si="5379"/>
        <v>40</v>
      </c>
      <c r="FS323" s="11"/>
      <c r="FT323" s="12">
        <f t="shared" si="5311"/>
        <v>0</v>
      </c>
      <c r="FU323" s="11"/>
      <c r="FV323" s="12" t="e">
        <f t="shared" si="5312"/>
        <v>#DIV/0!</v>
      </c>
      <c r="FW323" s="11"/>
      <c r="FX323" s="11"/>
      <c r="FY323" s="18"/>
      <c r="FZ323" s="20"/>
      <c r="GA323" s="10"/>
      <c r="GB323" s="11"/>
      <c r="GC323" s="61">
        <f t="shared" si="5380"/>
        <v>544</v>
      </c>
      <c r="GD323" s="61">
        <f t="shared" si="5381"/>
        <v>41</v>
      </c>
      <c r="GE323" s="11"/>
      <c r="GF323" s="12">
        <f t="shared" si="5313"/>
        <v>0</v>
      </c>
      <c r="GG323" s="11"/>
      <c r="GH323" s="12" t="e">
        <f t="shared" si="5314"/>
        <v>#DIV/0!</v>
      </c>
      <c r="GI323" s="11"/>
      <c r="GJ323" s="11"/>
      <c r="GK323" s="18"/>
      <c r="GL323" s="20"/>
      <c r="GM323" s="10"/>
      <c r="GN323" s="11"/>
      <c r="GO323" s="61">
        <f t="shared" si="5382"/>
        <v>570</v>
      </c>
      <c r="GP323" s="61">
        <f t="shared" si="5383"/>
        <v>42</v>
      </c>
      <c r="GQ323" s="11"/>
      <c r="GR323" s="12">
        <f t="shared" si="5315"/>
        <v>0</v>
      </c>
      <c r="GS323" s="11"/>
      <c r="GT323" s="12" t="e">
        <f t="shared" si="5316"/>
        <v>#DIV/0!</v>
      </c>
      <c r="GU323" s="11"/>
      <c r="GV323" s="11"/>
      <c r="GW323" s="18"/>
      <c r="GX323" s="20"/>
      <c r="GY323" s="10"/>
      <c r="GZ323" s="11"/>
      <c r="HA323" s="61">
        <f t="shared" si="5384"/>
        <v>99</v>
      </c>
      <c r="HB323" s="61">
        <f t="shared" si="5385"/>
        <v>7</v>
      </c>
      <c r="HC323" s="11"/>
      <c r="HD323" s="12">
        <f t="shared" si="5317"/>
        <v>0</v>
      </c>
      <c r="HE323" s="11"/>
      <c r="HF323" s="12" t="e">
        <f t="shared" si="5318"/>
        <v>#DIV/0!</v>
      </c>
      <c r="HG323" s="11"/>
      <c r="HH323" s="11"/>
      <c r="HI323" s="18"/>
      <c r="HJ323" s="20"/>
      <c r="HK323" s="10"/>
      <c r="HL323" s="11"/>
      <c r="HM323" s="61">
        <f t="shared" si="5386"/>
        <v>571</v>
      </c>
      <c r="HN323" s="61">
        <f t="shared" si="5387"/>
        <v>42</v>
      </c>
      <c r="HO323" s="11"/>
      <c r="HP323" s="12">
        <f t="shared" si="5319"/>
        <v>0</v>
      </c>
      <c r="HQ323" s="11"/>
      <c r="HR323" s="12" t="e">
        <f t="shared" si="5320"/>
        <v>#DIV/0!</v>
      </c>
      <c r="HS323" s="11"/>
      <c r="HT323" s="11"/>
      <c r="HU323" s="18"/>
      <c r="HV323" s="20"/>
      <c r="HW323" s="10"/>
      <c r="HX323" s="11"/>
      <c r="HY323" s="61">
        <f t="shared" si="5388"/>
        <v>558</v>
      </c>
      <c r="HZ323" s="61">
        <f t="shared" si="5389"/>
        <v>41</v>
      </c>
      <c r="IA323" s="11"/>
      <c r="IB323" s="12">
        <f t="shared" si="5321"/>
        <v>0</v>
      </c>
      <c r="IC323" s="11"/>
      <c r="ID323" s="12" t="e">
        <f t="shared" si="5322"/>
        <v>#DIV/0!</v>
      </c>
      <c r="IE323" s="11"/>
      <c r="IF323" s="11"/>
      <c r="IG323" s="18"/>
      <c r="IH323" s="20"/>
      <c r="II323" s="10"/>
      <c r="IJ323" s="11"/>
      <c r="IK323" s="61">
        <f t="shared" si="5390"/>
        <v>571</v>
      </c>
      <c r="IL323" s="61">
        <f t="shared" si="5391"/>
        <v>41</v>
      </c>
      <c r="IM323" s="11"/>
      <c r="IN323" s="12">
        <f t="shared" si="5323"/>
        <v>0</v>
      </c>
      <c r="IO323" s="11"/>
      <c r="IP323" s="12" t="e">
        <f t="shared" si="5324"/>
        <v>#DIV/0!</v>
      </c>
      <c r="IQ323" s="11"/>
      <c r="IR323" s="11"/>
      <c r="IS323" s="18"/>
      <c r="IT323" s="20"/>
      <c r="IU323" s="10"/>
      <c r="IV323" s="11"/>
      <c r="IW323" s="61">
        <f t="shared" si="5392"/>
        <v>0</v>
      </c>
      <c r="IX323" s="61">
        <f t="shared" si="5393"/>
        <v>0</v>
      </c>
      <c r="IY323" s="11"/>
      <c r="IZ323" s="12" t="e">
        <f t="shared" si="5325"/>
        <v>#DIV/0!</v>
      </c>
      <c r="JA323" s="11"/>
      <c r="JB323" s="12" t="e">
        <f t="shared" si="5326"/>
        <v>#DIV/0!</v>
      </c>
      <c r="JC323" s="11"/>
      <c r="JD323" s="11"/>
      <c r="JE323" s="18"/>
      <c r="JF323" s="20"/>
      <c r="JG323" s="10">
        <f t="shared" si="5327"/>
        <v>0</v>
      </c>
      <c r="JH323" s="14">
        <f t="shared" si="5328"/>
        <v>0</v>
      </c>
      <c r="JI323" s="373">
        <f t="shared" si="5329"/>
        <v>10260</v>
      </c>
      <c r="JJ323" s="11">
        <f t="shared" si="5107"/>
        <v>730</v>
      </c>
      <c r="JK323" s="11">
        <f t="shared" si="5330"/>
        <v>0</v>
      </c>
      <c r="JL323" s="79">
        <f t="shared" si="5331"/>
        <v>0</v>
      </c>
      <c r="JM323" s="15">
        <f t="shared" si="5332"/>
        <v>0</v>
      </c>
      <c r="JN323" s="12" t="e">
        <f t="shared" si="5333"/>
        <v>#DIV/0!</v>
      </c>
      <c r="JO323" s="16"/>
      <c r="JP323" s="17"/>
      <c r="JQ323" s="16" t="e">
        <f t="shared" si="4416"/>
        <v>#DIV/0!</v>
      </c>
      <c r="JR323" s="16"/>
      <c r="JS323" s="369" t="e">
        <f t="shared" si="4289"/>
        <v>#DIV/0!</v>
      </c>
      <c r="JT323" s="18"/>
      <c r="JU323" s="21"/>
      <c r="JV323" s="404">
        <f t="shared" si="5335"/>
        <v>0</v>
      </c>
      <c r="JW323" s="401">
        <f t="shared" si="5336"/>
        <v>0</v>
      </c>
      <c r="JX323" s="406">
        <f t="shared" si="5337"/>
        <v>0</v>
      </c>
      <c r="JY323" s="743"/>
      <c r="JZ323" s="690"/>
      <c r="KA323" s="746"/>
      <c r="KB323" s="719"/>
      <c r="KC323" s="716"/>
      <c r="KD323" s="716"/>
      <c r="KE323" s="716"/>
      <c r="KF323" s="716"/>
      <c r="KG323" s="760"/>
      <c r="KH323" s="758"/>
      <c r="KI323" s="67">
        <f t="shared" si="5344"/>
        <v>0</v>
      </c>
      <c r="KJ323" s="430">
        <f t="shared" ref="KJ323" si="5401">KI323/KB324</f>
        <v>0</v>
      </c>
      <c r="KK323" s="67">
        <f t="shared" si="5346"/>
        <v>0</v>
      </c>
      <c r="KL323" s="425">
        <f t="shared" ref="KL323" si="5402">KK323/KD324</f>
        <v>0</v>
      </c>
      <c r="KM323" s="67">
        <f t="shared" si="5348"/>
        <v>0</v>
      </c>
      <c r="KN323" s="425">
        <f>KM323/KF324</f>
        <v>0</v>
      </c>
    </row>
    <row r="324" spans="1:300" ht="19.5" thickTop="1" x14ac:dyDescent="0.25">
      <c r="A324" s="734"/>
      <c r="B324" s="436">
        <f>+B323+1</f>
        <v>45845</v>
      </c>
      <c r="C324" s="10"/>
      <c r="D324" s="11"/>
      <c r="E324" s="61">
        <f t="shared" si="5350"/>
        <v>553</v>
      </c>
      <c r="F324" s="61">
        <f t="shared" si="5351"/>
        <v>39</v>
      </c>
      <c r="G324" s="11"/>
      <c r="H324" s="12">
        <f t="shared" si="5283"/>
        <v>0</v>
      </c>
      <c r="I324" s="11"/>
      <c r="J324" s="12" t="e">
        <f t="shared" si="5284"/>
        <v>#DIV/0!</v>
      </c>
      <c r="K324" s="13"/>
      <c r="L324" s="13"/>
      <c r="M324" s="25"/>
      <c r="N324" s="37"/>
      <c r="O324" s="10"/>
      <c r="P324" s="11"/>
      <c r="Q324" s="61">
        <f t="shared" si="5352"/>
        <v>556</v>
      </c>
      <c r="R324" s="61">
        <f t="shared" si="5353"/>
        <v>38</v>
      </c>
      <c r="S324" s="11"/>
      <c r="T324" s="12">
        <f t="shared" si="5285"/>
        <v>0</v>
      </c>
      <c r="U324" s="11"/>
      <c r="V324" s="12" t="e">
        <f t="shared" si="5286"/>
        <v>#DIV/0!</v>
      </c>
      <c r="W324" s="13"/>
      <c r="X324" s="13"/>
      <c r="Y324" s="25"/>
      <c r="Z324" s="37"/>
      <c r="AA324" s="10"/>
      <c r="AB324" s="11"/>
      <c r="AC324" s="61">
        <f t="shared" si="5354"/>
        <v>544</v>
      </c>
      <c r="AD324" s="61">
        <f t="shared" si="5355"/>
        <v>38</v>
      </c>
      <c r="AE324" s="11"/>
      <c r="AF324" s="12">
        <f t="shared" si="5287"/>
        <v>0</v>
      </c>
      <c r="AG324" s="11"/>
      <c r="AH324" s="12" t="e">
        <f t="shared" si="5288"/>
        <v>#DIV/0!</v>
      </c>
      <c r="AI324" s="13"/>
      <c r="AJ324" s="13"/>
      <c r="AK324" s="25"/>
      <c r="AL324" s="37"/>
      <c r="AM324" s="10"/>
      <c r="AN324" s="11"/>
      <c r="AO324" s="61">
        <f t="shared" si="5356"/>
        <v>109</v>
      </c>
      <c r="AP324" s="61">
        <f t="shared" si="5357"/>
        <v>8</v>
      </c>
      <c r="AQ324" s="11"/>
      <c r="AR324" s="12">
        <f t="shared" si="5289"/>
        <v>0</v>
      </c>
      <c r="AS324" s="11"/>
      <c r="AT324" s="12" t="e">
        <f t="shared" si="5290"/>
        <v>#DIV/0!</v>
      </c>
      <c r="AU324" s="13"/>
      <c r="AV324" s="13"/>
      <c r="AW324" s="25"/>
      <c r="AX324" s="37"/>
      <c r="AY324" s="10"/>
      <c r="AZ324" s="11"/>
      <c r="BA324" s="61">
        <f t="shared" si="5358"/>
        <v>545</v>
      </c>
      <c r="BB324" s="61">
        <f t="shared" si="5359"/>
        <v>38</v>
      </c>
      <c r="BC324" s="11"/>
      <c r="BD324" s="12">
        <f t="shared" si="5291"/>
        <v>0</v>
      </c>
      <c r="BE324" s="11"/>
      <c r="BF324" s="12" t="e">
        <f t="shared" si="5292"/>
        <v>#DIV/0!</v>
      </c>
      <c r="BG324" s="13"/>
      <c r="BH324" s="13"/>
      <c r="BI324" s="25"/>
      <c r="BJ324" s="37"/>
      <c r="BK324" s="10"/>
      <c r="BL324" s="11"/>
      <c r="BM324" s="61">
        <f t="shared" si="5360"/>
        <v>550</v>
      </c>
      <c r="BN324" s="61">
        <f t="shared" si="5361"/>
        <v>38</v>
      </c>
      <c r="BO324" s="11"/>
      <c r="BP324" s="12">
        <f t="shared" si="5293"/>
        <v>0</v>
      </c>
      <c r="BQ324" s="11"/>
      <c r="BR324" s="12" t="e">
        <f t="shared" si="5294"/>
        <v>#DIV/0!</v>
      </c>
      <c r="BS324" s="13"/>
      <c r="BT324" s="13"/>
      <c r="BU324" s="25"/>
      <c r="BV324" s="37"/>
      <c r="BW324" s="10"/>
      <c r="BX324" s="11"/>
      <c r="BY324" s="61">
        <f t="shared" si="5362"/>
        <v>556</v>
      </c>
      <c r="BZ324" s="61">
        <f t="shared" si="5363"/>
        <v>38</v>
      </c>
      <c r="CA324" s="11"/>
      <c r="CB324" s="12">
        <f t="shared" si="5295"/>
        <v>0</v>
      </c>
      <c r="CC324" s="11"/>
      <c r="CD324" s="12" t="e">
        <f t="shared" si="5296"/>
        <v>#DIV/0!</v>
      </c>
      <c r="CE324" s="13"/>
      <c r="CF324" s="13"/>
      <c r="CG324" s="25"/>
      <c r="CH324" s="37"/>
      <c r="CI324" s="10"/>
      <c r="CJ324" s="11"/>
      <c r="CK324" s="61">
        <f t="shared" si="5364"/>
        <v>534</v>
      </c>
      <c r="CL324" s="61">
        <f t="shared" si="5365"/>
        <v>38</v>
      </c>
      <c r="CM324" s="11"/>
      <c r="CN324" s="12">
        <f t="shared" si="5297"/>
        <v>0</v>
      </c>
      <c r="CO324" s="11"/>
      <c r="CP324" s="12" t="e">
        <f t="shared" si="5298"/>
        <v>#DIV/0!</v>
      </c>
      <c r="CQ324" s="13"/>
      <c r="CR324" s="13"/>
      <c r="CS324" s="25"/>
      <c r="CT324" s="37"/>
      <c r="CU324" s="10"/>
      <c r="CV324" s="11"/>
      <c r="CW324" s="61">
        <f t="shared" si="5366"/>
        <v>545</v>
      </c>
      <c r="CX324" s="61">
        <f t="shared" si="5367"/>
        <v>38</v>
      </c>
      <c r="CY324" s="11"/>
      <c r="CZ324" s="12">
        <f t="shared" si="5299"/>
        <v>0</v>
      </c>
      <c r="DA324" s="11"/>
      <c r="DB324" s="12" t="e">
        <f t="shared" si="5300"/>
        <v>#DIV/0!</v>
      </c>
      <c r="DC324" s="13"/>
      <c r="DD324" s="13"/>
      <c r="DE324" s="25"/>
      <c r="DF324" s="37"/>
      <c r="DG324" s="10"/>
      <c r="DH324" s="11"/>
      <c r="DI324" s="61">
        <f t="shared" si="5368"/>
        <v>559</v>
      </c>
      <c r="DJ324" s="61">
        <f t="shared" si="5369"/>
        <v>39</v>
      </c>
      <c r="DK324" s="11"/>
      <c r="DL324" s="12">
        <f t="shared" si="5301"/>
        <v>0</v>
      </c>
      <c r="DM324" s="11"/>
      <c r="DN324" s="12" t="e">
        <f t="shared" si="5302"/>
        <v>#DIV/0!</v>
      </c>
      <c r="DO324" s="13"/>
      <c r="DP324" s="13"/>
      <c r="DQ324" s="25"/>
      <c r="DR324" s="37"/>
      <c r="DS324" s="10"/>
      <c r="DT324" s="11"/>
      <c r="DU324" s="61">
        <f t="shared" si="5370"/>
        <v>91</v>
      </c>
      <c r="DV324" s="61">
        <f t="shared" si="5371"/>
        <v>8</v>
      </c>
      <c r="DW324" s="11"/>
      <c r="DX324" s="12">
        <f t="shared" si="5303"/>
        <v>0</v>
      </c>
      <c r="DY324" s="11"/>
      <c r="DZ324" s="12" t="e">
        <f t="shared" si="5304"/>
        <v>#DIV/0!</v>
      </c>
      <c r="EA324" s="13"/>
      <c r="EB324" s="13"/>
      <c r="EC324" s="25"/>
      <c r="ED324" s="37"/>
      <c r="EE324" s="10"/>
      <c r="EF324" s="11"/>
      <c r="EG324" s="61">
        <f t="shared" si="5372"/>
        <v>566</v>
      </c>
      <c r="EH324" s="61">
        <f t="shared" si="5373"/>
        <v>40</v>
      </c>
      <c r="EI324" s="11"/>
      <c r="EJ324" s="12">
        <f t="shared" si="5305"/>
        <v>0</v>
      </c>
      <c r="EK324" s="11"/>
      <c r="EL324" s="12" t="e">
        <f t="shared" si="5306"/>
        <v>#DIV/0!</v>
      </c>
      <c r="EM324" s="13"/>
      <c r="EN324" s="13"/>
      <c r="EO324" s="25"/>
      <c r="EP324" s="37"/>
      <c r="EQ324" s="10"/>
      <c r="ER324" s="11"/>
      <c r="ES324" s="61">
        <f t="shared" si="5374"/>
        <v>556</v>
      </c>
      <c r="ET324" s="61">
        <f t="shared" si="5375"/>
        <v>39</v>
      </c>
      <c r="EU324" s="11"/>
      <c r="EV324" s="12">
        <f t="shared" si="5307"/>
        <v>0</v>
      </c>
      <c r="EW324" s="11"/>
      <c r="EX324" s="12" t="e">
        <f t="shared" si="5308"/>
        <v>#DIV/0!</v>
      </c>
      <c r="EY324" s="13"/>
      <c r="EZ324" s="13"/>
      <c r="FA324" s="25"/>
      <c r="FB324" s="37"/>
      <c r="FC324" s="10"/>
      <c r="FD324" s="11"/>
      <c r="FE324" s="61">
        <f t="shared" si="5376"/>
        <v>544</v>
      </c>
      <c r="FF324" s="61">
        <f t="shared" si="5377"/>
        <v>37</v>
      </c>
      <c r="FG324" s="11"/>
      <c r="FH324" s="12">
        <f t="shared" si="5309"/>
        <v>0</v>
      </c>
      <c r="FI324" s="11"/>
      <c r="FJ324" s="12" t="e">
        <f t="shared" si="5310"/>
        <v>#DIV/0!</v>
      </c>
      <c r="FK324" s="13"/>
      <c r="FL324" s="13"/>
      <c r="FM324" s="25"/>
      <c r="FN324" s="37"/>
      <c r="FO324" s="10"/>
      <c r="FP324" s="11"/>
      <c r="FQ324" s="61">
        <f t="shared" si="5378"/>
        <v>539</v>
      </c>
      <c r="FR324" s="61">
        <f t="shared" si="5379"/>
        <v>40</v>
      </c>
      <c r="FS324" s="11"/>
      <c r="FT324" s="12">
        <f t="shared" si="5311"/>
        <v>0</v>
      </c>
      <c r="FU324" s="11"/>
      <c r="FV324" s="12" t="e">
        <f t="shared" si="5312"/>
        <v>#DIV/0!</v>
      </c>
      <c r="FW324" s="13"/>
      <c r="FX324" s="13"/>
      <c r="FY324" s="25"/>
      <c r="FZ324" s="37"/>
      <c r="GA324" s="10"/>
      <c r="GB324" s="11"/>
      <c r="GC324" s="61">
        <f t="shared" si="5380"/>
        <v>544</v>
      </c>
      <c r="GD324" s="61">
        <f t="shared" si="5381"/>
        <v>41</v>
      </c>
      <c r="GE324" s="11"/>
      <c r="GF324" s="12">
        <f t="shared" si="5313"/>
        <v>0</v>
      </c>
      <c r="GG324" s="11"/>
      <c r="GH324" s="12" t="e">
        <f t="shared" si="5314"/>
        <v>#DIV/0!</v>
      </c>
      <c r="GI324" s="13"/>
      <c r="GJ324" s="13"/>
      <c r="GK324" s="25"/>
      <c r="GL324" s="37"/>
      <c r="GM324" s="10"/>
      <c r="GN324" s="11"/>
      <c r="GO324" s="61">
        <f t="shared" si="5382"/>
        <v>570</v>
      </c>
      <c r="GP324" s="61">
        <f t="shared" si="5383"/>
        <v>42</v>
      </c>
      <c r="GQ324" s="11"/>
      <c r="GR324" s="12">
        <f t="shared" si="5315"/>
        <v>0</v>
      </c>
      <c r="GS324" s="11"/>
      <c r="GT324" s="12" t="e">
        <f t="shared" si="5316"/>
        <v>#DIV/0!</v>
      </c>
      <c r="GU324" s="13"/>
      <c r="GV324" s="13"/>
      <c r="GW324" s="25"/>
      <c r="GX324" s="37"/>
      <c r="GY324" s="10"/>
      <c r="GZ324" s="11"/>
      <c r="HA324" s="61">
        <f t="shared" si="5384"/>
        <v>99</v>
      </c>
      <c r="HB324" s="61">
        <f t="shared" si="5385"/>
        <v>7</v>
      </c>
      <c r="HC324" s="11"/>
      <c r="HD324" s="12">
        <f t="shared" si="5317"/>
        <v>0</v>
      </c>
      <c r="HE324" s="11"/>
      <c r="HF324" s="12" t="e">
        <f t="shared" si="5318"/>
        <v>#DIV/0!</v>
      </c>
      <c r="HG324" s="13"/>
      <c r="HH324" s="13"/>
      <c r="HI324" s="25"/>
      <c r="HJ324" s="37"/>
      <c r="HK324" s="10"/>
      <c r="HL324" s="11"/>
      <c r="HM324" s="61">
        <f t="shared" si="5386"/>
        <v>571</v>
      </c>
      <c r="HN324" s="61">
        <f t="shared" si="5387"/>
        <v>42</v>
      </c>
      <c r="HO324" s="11"/>
      <c r="HP324" s="12">
        <f t="shared" si="5319"/>
        <v>0</v>
      </c>
      <c r="HQ324" s="11"/>
      <c r="HR324" s="12" t="e">
        <f t="shared" si="5320"/>
        <v>#DIV/0!</v>
      </c>
      <c r="HS324" s="13"/>
      <c r="HT324" s="13"/>
      <c r="HU324" s="25"/>
      <c r="HV324" s="37"/>
      <c r="HW324" s="10"/>
      <c r="HX324" s="11"/>
      <c r="HY324" s="61">
        <f t="shared" si="5388"/>
        <v>558</v>
      </c>
      <c r="HZ324" s="61">
        <f t="shared" si="5389"/>
        <v>41</v>
      </c>
      <c r="IA324" s="11"/>
      <c r="IB324" s="12">
        <f t="shared" si="5321"/>
        <v>0</v>
      </c>
      <c r="IC324" s="11"/>
      <c r="ID324" s="12" t="e">
        <f t="shared" si="5322"/>
        <v>#DIV/0!</v>
      </c>
      <c r="IE324" s="13"/>
      <c r="IF324" s="13"/>
      <c r="IG324" s="25"/>
      <c r="IH324" s="37"/>
      <c r="II324" s="10"/>
      <c r="IJ324" s="11"/>
      <c r="IK324" s="61">
        <f t="shared" si="5390"/>
        <v>571</v>
      </c>
      <c r="IL324" s="61">
        <f t="shared" si="5391"/>
        <v>41</v>
      </c>
      <c r="IM324" s="11"/>
      <c r="IN324" s="12">
        <f t="shared" si="5323"/>
        <v>0</v>
      </c>
      <c r="IO324" s="11"/>
      <c r="IP324" s="12" t="e">
        <f t="shared" si="5324"/>
        <v>#DIV/0!</v>
      </c>
      <c r="IQ324" s="13"/>
      <c r="IR324" s="13"/>
      <c r="IS324" s="25"/>
      <c r="IT324" s="37"/>
      <c r="IU324" s="10"/>
      <c r="IV324" s="11"/>
      <c r="IW324" s="61">
        <f t="shared" si="5392"/>
        <v>0</v>
      </c>
      <c r="IX324" s="61">
        <f t="shared" si="5393"/>
        <v>0</v>
      </c>
      <c r="IY324" s="11"/>
      <c r="IZ324" s="12" t="e">
        <f t="shared" si="5325"/>
        <v>#DIV/0!</v>
      </c>
      <c r="JA324" s="11"/>
      <c r="JB324" s="12" t="e">
        <f t="shared" si="5326"/>
        <v>#DIV/0!</v>
      </c>
      <c r="JC324" s="13"/>
      <c r="JD324" s="13"/>
      <c r="JE324" s="25"/>
      <c r="JF324" s="37"/>
      <c r="JG324" s="10">
        <f t="shared" si="5327"/>
        <v>0</v>
      </c>
      <c r="JH324" s="14">
        <f t="shared" si="5328"/>
        <v>0</v>
      </c>
      <c r="JI324" s="373">
        <f t="shared" si="5329"/>
        <v>10260</v>
      </c>
      <c r="JJ324" s="11">
        <f t="shared" si="5107"/>
        <v>730</v>
      </c>
      <c r="JK324" s="11">
        <f t="shared" si="5330"/>
        <v>0</v>
      </c>
      <c r="JL324" s="79">
        <f t="shared" si="5331"/>
        <v>0</v>
      </c>
      <c r="JM324" s="15">
        <f t="shared" si="5332"/>
        <v>0</v>
      </c>
      <c r="JN324" s="12" t="e">
        <f t="shared" si="5333"/>
        <v>#DIV/0!</v>
      </c>
      <c r="JO324" s="16"/>
      <c r="JP324" s="17"/>
      <c r="JQ324" s="16" t="e">
        <f t="shared" si="4416"/>
        <v>#DIV/0!</v>
      </c>
      <c r="JR324" s="16"/>
      <c r="JS324" s="369" t="e">
        <f t="shared" si="4289"/>
        <v>#DIV/0!</v>
      </c>
      <c r="JT324" s="23"/>
      <c r="JU324" s="399"/>
      <c r="JV324" s="404">
        <f t="shared" si="5335"/>
        <v>0</v>
      </c>
      <c r="JW324" s="401">
        <f t="shared" si="5336"/>
        <v>0</v>
      </c>
      <c r="JX324" s="406">
        <f t="shared" si="5337"/>
        <v>0</v>
      </c>
      <c r="JY324" s="743"/>
      <c r="JZ324" s="690"/>
      <c r="KA324" s="746"/>
      <c r="KB324" s="718">
        <f t="shared" ref="KB324" si="5403">SUM(E317,Q317,AC317,AO317,BA317,BM317,BY317)</f>
        <v>3413</v>
      </c>
      <c r="KC324" s="714"/>
      <c r="KD324" s="714">
        <f t="shared" ref="KD324" si="5404">SUM(CK317,CW317,DI317,DU317,EG317,ES317,FE317)</f>
        <v>3395</v>
      </c>
      <c r="KE324" s="714"/>
      <c r="KF324" s="714">
        <f t="shared" ref="KF324" si="5405">SUM(FQ317,GC317,GO317,HA317,HM317,HY317,IK317)</f>
        <v>3452</v>
      </c>
      <c r="KG324" s="759"/>
      <c r="KH324" s="761" t="s">
        <v>65</v>
      </c>
      <c r="KI324" s="67">
        <f t="shared" si="5344"/>
        <v>0</v>
      </c>
      <c r="KJ324" s="430">
        <f t="shared" ref="KJ324" si="5406">KI324/KB324</f>
        <v>0</v>
      </c>
      <c r="KK324" s="67">
        <f t="shared" si="5346"/>
        <v>0</v>
      </c>
      <c r="KL324" s="425">
        <f t="shared" ref="KL324" si="5407">KK324/KD324</f>
        <v>0</v>
      </c>
      <c r="KM324" s="67">
        <f t="shared" si="5348"/>
        <v>0</v>
      </c>
      <c r="KN324" s="425">
        <f>KM324/KF324</f>
        <v>0</v>
      </c>
    </row>
    <row r="325" spans="1:300" ht="19.5" thickBot="1" x14ac:dyDescent="0.3">
      <c r="A325" s="734"/>
      <c r="B325" s="436">
        <f t="shared" si="5349"/>
        <v>45846</v>
      </c>
      <c r="C325" s="10"/>
      <c r="D325" s="11"/>
      <c r="E325" s="61">
        <f t="shared" si="5350"/>
        <v>553</v>
      </c>
      <c r="F325" s="61">
        <f t="shared" si="5351"/>
        <v>39</v>
      </c>
      <c r="G325" s="11"/>
      <c r="H325" s="12">
        <f t="shared" si="5283"/>
        <v>0</v>
      </c>
      <c r="I325" s="11"/>
      <c r="J325" s="12" t="e">
        <f t="shared" si="5284"/>
        <v>#DIV/0!</v>
      </c>
      <c r="K325" s="13"/>
      <c r="L325" s="11"/>
      <c r="M325" s="25"/>
      <c r="N325" s="37"/>
      <c r="O325" s="10"/>
      <c r="P325" s="11"/>
      <c r="Q325" s="61">
        <f t="shared" si="5352"/>
        <v>556</v>
      </c>
      <c r="R325" s="61">
        <f t="shared" si="5353"/>
        <v>38</v>
      </c>
      <c r="S325" s="11"/>
      <c r="T325" s="12">
        <f t="shared" si="5285"/>
        <v>0</v>
      </c>
      <c r="U325" s="11"/>
      <c r="V325" s="12" t="e">
        <f t="shared" si="5286"/>
        <v>#DIV/0!</v>
      </c>
      <c r="W325" s="13"/>
      <c r="X325" s="11"/>
      <c r="Y325" s="25"/>
      <c r="Z325" s="37"/>
      <c r="AA325" s="10"/>
      <c r="AB325" s="11"/>
      <c r="AC325" s="61">
        <f t="shared" si="5354"/>
        <v>544</v>
      </c>
      <c r="AD325" s="61">
        <f t="shared" si="5355"/>
        <v>38</v>
      </c>
      <c r="AE325" s="11"/>
      <c r="AF325" s="12">
        <f t="shared" si="5287"/>
        <v>0</v>
      </c>
      <c r="AG325" s="11"/>
      <c r="AH325" s="12" t="e">
        <f t="shared" si="5288"/>
        <v>#DIV/0!</v>
      </c>
      <c r="AI325" s="13"/>
      <c r="AJ325" s="11"/>
      <c r="AK325" s="25"/>
      <c r="AL325" s="37"/>
      <c r="AM325" s="10"/>
      <c r="AN325" s="11"/>
      <c r="AO325" s="61">
        <f t="shared" si="5356"/>
        <v>109</v>
      </c>
      <c r="AP325" s="61">
        <f t="shared" si="5357"/>
        <v>8</v>
      </c>
      <c r="AQ325" s="11"/>
      <c r="AR325" s="12">
        <f t="shared" si="5289"/>
        <v>0</v>
      </c>
      <c r="AS325" s="11"/>
      <c r="AT325" s="12" t="e">
        <f t="shared" si="5290"/>
        <v>#DIV/0!</v>
      </c>
      <c r="AU325" s="13"/>
      <c r="AV325" s="11"/>
      <c r="AW325" s="25"/>
      <c r="AX325" s="37"/>
      <c r="AY325" s="10"/>
      <c r="AZ325" s="11"/>
      <c r="BA325" s="61">
        <f t="shared" si="5358"/>
        <v>545</v>
      </c>
      <c r="BB325" s="61">
        <f t="shared" si="5359"/>
        <v>38</v>
      </c>
      <c r="BC325" s="11"/>
      <c r="BD325" s="12">
        <f t="shared" si="5291"/>
        <v>0</v>
      </c>
      <c r="BE325" s="11"/>
      <c r="BF325" s="12" t="e">
        <f t="shared" si="5292"/>
        <v>#DIV/0!</v>
      </c>
      <c r="BG325" s="13"/>
      <c r="BH325" s="11"/>
      <c r="BI325" s="25"/>
      <c r="BJ325" s="37"/>
      <c r="BK325" s="10"/>
      <c r="BL325" s="11"/>
      <c r="BM325" s="61">
        <f t="shared" si="5360"/>
        <v>550</v>
      </c>
      <c r="BN325" s="61">
        <f t="shared" si="5361"/>
        <v>38</v>
      </c>
      <c r="BO325" s="11"/>
      <c r="BP325" s="12">
        <f t="shared" si="5293"/>
        <v>0</v>
      </c>
      <c r="BQ325" s="11"/>
      <c r="BR325" s="12" t="e">
        <f t="shared" si="5294"/>
        <v>#DIV/0!</v>
      </c>
      <c r="BS325" s="13"/>
      <c r="BT325" s="11"/>
      <c r="BU325" s="25"/>
      <c r="BV325" s="37"/>
      <c r="BW325" s="10"/>
      <c r="BX325" s="11"/>
      <c r="BY325" s="61">
        <f t="shared" si="5362"/>
        <v>556</v>
      </c>
      <c r="BZ325" s="61">
        <f t="shared" si="5363"/>
        <v>38</v>
      </c>
      <c r="CA325" s="11"/>
      <c r="CB325" s="12">
        <f t="shared" si="5295"/>
        <v>0</v>
      </c>
      <c r="CC325" s="11"/>
      <c r="CD325" s="12" t="e">
        <f t="shared" si="5296"/>
        <v>#DIV/0!</v>
      </c>
      <c r="CE325" s="13"/>
      <c r="CF325" s="11"/>
      <c r="CG325" s="25"/>
      <c r="CH325" s="37"/>
      <c r="CI325" s="10"/>
      <c r="CJ325" s="11"/>
      <c r="CK325" s="61">
        <f t="shared" si="5364"/>
        <v>534</v>
      </c>
      <c r="CL325" s="61">
        <f t="shared" si="5365"/>
        <v>38</v>
      </c>
      <c r="CM325" s="11"/>
      <c r="CN325" s="12">
        <f t="shared" si="5297"/>
        <v>0</v>
      </c>
      <c r="CO325" s="11"/>
      <c r="CP325" s="12" t="e">
        <f t="shared" si="5298"/>
        <v>#DIV/0!</v>
      </c>
      <c r="CQ325" s="13"/>
      <c r="CR325" s="11"/>
      <c r="CS325" s="25"/>
      <c r="CT325" s="37"/>
      <c r="CU325" s="10"/>
      <c r="CV325" s="11"/>
      <c r="CW325" s="61">
        <f t="shared" si="5366"/>
        <v>545</v>
      </c>
      <c r="CX325" s="61">
        <f t="shared" si="5367"/>
        <v>38</v>
      </c>
      <c r="CY325" s="11"/>
      <c r="CZ325" s="12">
        <f t="shared" si="5299"/>
        <v>0</v>
      </c>
      <c r="DA325" s="11"/>
      <c r="DB325" s="12" t="e">
        <f t="shared" si="5300"/>
        <v>#DIV/0!</v>
      </c>
      <c r="DC325" s="13"/>
      <c r="DD325" s="11"/>
      <c r="DE325" s="25"/>
      <c r="DF325" s="37"/>
      <c r="DG325" s="10"/>
      <c r="DH325" s="11"/>
      <c r="DI325" s="61">
        <f t="shared" si="5368"/>
        <v>559</v>
      </c>
      <c r="DJ325" s="61">
        <f t="shared" si="5369"/>
        <v>39</v>
      </c>
      <c r="DK325" s="11"/>
      <c r="DL325" s="12">
        <f t="shared" si="5301"/>
        <v>0</v>
      </c>
      <c r="DM325" s="11"/>
      <c r="DN325" s="12" t="e">
        <f t="shared" si="5302"/>
        <v>#DIV/0!</v>
      </c>
      <c r="DO325" s="13"/>
      <c r="DP325" s="11"/>
      <c r="DQ325" s="25"/>
      <c r="DR325" s="37"/>
      <c r="DS325" s="10"/>
      <c r="DT325" s="11"/>
      <c r="DU325" s="61">
        <f t="shared" si="5370"/>
        <v>91</v>
      </c>
      <c r="DV325" s="61">
        <f t="shared" si="5371"/>
        <v>8</v>
      </c>
      <c r="DW325" s="11"/>
      <c r="DX325" s="12">
        <f t="shared" si="5303"/>
        <v>0</v>
      </c>
      <c r="DY325" s="11"/>
      <c r="DZ325" s="12" t="e">
        <f t="shared" si="5304"/>
        <v>#DIV/0!</v>
      </c>
      <c r="EA325" s="13"/>
      <c r="EB325" s="11"/>
      <c r="EC325" s="25"/>
      <c r="ED325" s="37"/>
      <c r="EE325" s="10"/>
      <c r="EF325" s="11"/>
      <c r="EG325" s="61">
        <f t="shared" si="5372"/>
        <v>566</v>
      </c>
      <c r="EH325" s="61">
        <f t="shared" si="5373"/>
        <v>40</v>
      </c>
      <c r="EI325" s="11"/>
      <c r="EJ325" s="12">
        <f t="shared" si="5305"/>
        <v>0</v>
      </c>
      <c r="EK325" s="11"/>
      <c r="EL325" s="12" t="e">
        <f t="shared" si="5306"/>
        <v>#DIV/0!</v>
      </c>
      <c r="EM325" s="13"/>
      <c r="EN325" s="11"/>
      <c r="EO325" s="25"/>
      <c r="EP325" s="37"/>
      <c r="EQ325" s="10"/>
      <c r="ER325" s="11"/>
      <c r="ES325" s="61">
        <f t="shared" si="5374"/>
        <v>556</v>
      </c>
      <c r="ET325" s="61">
        <f t="shared" si="5375"/>
        <v>39</v>
      </c>
      <c r="EU325" s="11"/>
      <c r="EV325" s="12">
        <f t="shared" si="5307"/>
        <v>0</v>
      </c>
      <c r="EW325" s="11"/>
      <c r="EX325" s="12" t="e">
        <f t="shared" si="5308"/>
        <v>#DIV/0!</v>
      </c>
      <c r="EY325" s="13"/>
      <c r="EZ325" s="11"/>
      <c r="FA325" s="25"/>
      <c r="FB325" s="37"/>
      <c r="FC325" s="10"/>
      <c r="FD325" s="11"/>
      <c r="FE325" s="61">
        <f t="shared" si="5376"/>
        <v>544</v>
      </c>
      <c r="FF325" s="61">
        <f t="shared" si="5377"/>
        <v>37</v>
      </c>
      <c r="FG325" s="11"/>
      <c r="FH325" s="12">
        <f t="shared" si="5309"/>
        <v>0</v>
      </c>
      <c r="FI325" s="11"/>
      <c r="FJ325" s="12" t="e">
        <f t="shared" si="5310"/>
        <v>#DIV/0!</v>
      </c>
      <c r="FK325" s="13"/>
      <c r="FL325" s="11"/>
      <c r="FM325" s="25"/>
      <c r="FN325" s="37"/>
      <c r="FO325" s="10"/>
      <c r="FP325" s="11"/>
      <c r="FQ325" s="61">
        <f t="shared" si="5378"/>
        <v>539</v>
      </c>
      <c r="FR325" s="61">
        <f t="shared" si="5379"/>
        <v>40</v>
      </c>
      <c r="FS325" s="11"/>
      <c r="FT325" s="12">
        <f t="shared" si="5311"/>
        <v>0</v>
      </c>
      <c r="FU325" s="11"/>
      <c r="FV325" s="12" t="e">
        <f t="shared" si="5312"/>
        <v>#DIV/0!</v>
      </c>
      <c r="FW325" s="13"/>
      <c r="FX325" s="11"/>
      <c r="FY325" s="25"/>
      <c r="FZ325" s="37"/>
      <c r="GA325" s="10"/>
      <c r="GB325" s="11"/>
      <c r="GC325" s="61">
        <f t="shared" si="5380"/>
        <v>544</v>
      </c>
      <c r="GD325" s="61">
        <f t="shared" si="5381"/>
        <v>41</v>
      </c>
      <c r="GE325" s="11"/>
      <c r="GF325" s="12">
        <f t="shared" si="5313"/>
        <v>0</v>
      </c>
      <c r="GG325" s="11"/>
      <c r="GH325" s="12" t="e">
        <f t="shared" si="5314"/>
        <v>#DIV/0!</v>
      </c>
      <c r="GI325" s="13"/>
      <c r="GJ325" s="11"/>
      <c r="GK325" s="25"/>
      <c r="GL325" s="37"/>
      <c r="GM325" s="10"/>
      <c r="GN325" s="11"/>
      <c r="GO325" s="61">
        <f t="shared" si="5382"/>
        <v>570</v>
      </c>
      <c r="GP325" s="61">
        <f t="shared" si="5383"/>
        <v>42</v>
      </c>
      <c r="GQ325" s="11"/>
      <c r="GR325" s="12">
        <f t="shared" si="5315"/>
        <v>0</v>
      </c>
      <c r="GS325" s="11"/>
      <c r="GT325" s="12" t="e">
        <f t="shared" si="5316"/>
        <v>#DIV/0!</v>
      </c>
      <c r="GU325" s="13"/>
      <c r="GV325" s="11"/>
      <c r="GW325" s="25"/>
      <c r="GX325" s="37"/>
      <c r="GY325" s="10"/>
      <c r="GZ325" s="11"/>
      <c r="HA325" s="61">
        <f t="shared" si="5384"/>
        <v>99</v>
      </c>
      <c r="HB325" s="61">
        <f t="shared" si="5385"/>
        <v>7</v>
      </c>
      <c r="HC325" s="11"/>
      <c r="HD325" s="12">
        <f t="shared" si="5317"/>
        <v>0</v>
      </c>
      <c r="HE325" s="11"/>
      <c r="HF325" s="12" t="e">
        <f t="shared" si="5318"/>
        <v>#DIV/0!</v>
      </c>
      <c r="HG325" s="13"/>
      <c r="HH325" s="11"/>
      <c r="HI325" s="25"/>
      <c r="HJ325" s="37"/>
      <c r="HK325" s="10"/>
      <c r="HL325" s="11"/>
      <c r="HM325" s="61">
        <f t="shared" si="5386"/>
        <v>571</v>
      </c>
      <c r="HN325" s="61">
        <f t="shared" si="5387"/>
        <v>42</v>
      </c>
      <c r="HO325" s="11"/>
      <c r="HP325" s="12">
        <f t="shared" si="5319"/>
        <v>0</v>
      </c>
      <c r="HQ325" s="11"/>
      <c r="HR325" s="12" t="e">
        <f t="shared" si="5320"/>
        <v>#DIV/0!</v>
      </c>
      <c r="HS325" s="13"/>
      <c r="HT325" s="11"/>
      <c r="HU325" s="25"/>
      <c r="HV325" s="37"/>
      <c r="HW325" s="10"/>
      <c r="HX325" s="11"/>
      <c r="HY325" s="61">
        <f t="shared" si="5388"/>
        <v>558</v>
      </c>
      <c r="HZ325" s="61">
        <f t="shared" si="5389"/>
        <v>41</v>
      </c>
      <c r="IA325" s="11"/>
      <c r="IB325" s="12">
        <f t="shared" si="5321"/>
        <v>0</v>
      </c>
      <c r="IC325" s="11"/>
      <c r="ID325" s="12" t="e">
        <f t="shared" si="5322"/>
        <v>#DIV/0!</v>
      </c>
      <c r="IE325" s="13"/>
      <c r="IF325" s="11"/>
      <c r="IG325" s="25"/>
      <c r="IH325" s="37"/>
      <c r="II325" s="10"/>
      <c r="IJ325" s="11"/>
      <c r="IK325" s="61">
        <f t="shared" si="5390"/>
        <v>571</v>
      </c>
      <c r="IL325" s="61">
        <f t="shared" si="5391"/>
        <v>41</v>
      </c>
      <c r="IM325" s="11"/>
      <c r="IN325" s="12">
        <f t="shared" si="5323"/>
        <v>0</v>
      </c>
      <c r="IO325" s="11"/>
      <c r="IP325" s="12" t="e">
        <f t="shared" si="5324"/>
        <v>#DIV/0!</v>
      </c>
      <c r="IQ325" s="13"/>
      <c r="IR325" s="11"/>
      <c r="IS325" s="25"/>
      <c r="IT325" s="37"/>
      <c r="IU325" s="10"/>
      <c r="IV325" s="11"/>
      <c r="IW325" s="61">
        <f t="shared" si="5392"/>
        <v>0</v>
      </c>
      <c r="IX325" s="61">
        <f t="shared" si="5393"/>
        <v>0</v>
      </c>
      <c r="IY325" s="11"/>
      <c r="IZ325" s="12" t="e">
        <f t="shared" si="5325"/>
        <v>#DIV/0!</v>
      </c>
      <c r="JA325" s="11"/>
      <c r="JB325" s="12" t="e">
        <f t="shared" si="5326"/>
        <v>#DIV/0!</v>
      </c>
      <c r="JC325" s="13"/>
      <c r="JD325" s="11"/>
      <c r="JE325" s="25"/>
      <c r="JF325" s="37"/>
      <c r="JG325" s="10">
        <f t="shared" si="5327"/>
        <v>0</v>
      </c>
      <c r="JH325" s="14">
        <f t="shared" si="5328"/>
        <v>0</v>
      </c>
      <c r="JI325" s="373">
        <f t="shared" si="5329"/>
        <v>10260</v>
      </c>
      <c r="JJ325" s="11">
        <f t="shared" si="5107"/>
        <v>730</v>
      </c>
      <c r="JK325" s="11">
        <f t="shared" si="5330"/>
        <v>0</v>
      </c>
      <c r="JL325" s="79">
        <f t="shared" si="5331"/>
        <v>0</v>
      </c>
      <c r="JM325" s="15">
        <f t="shared" si="5332"/>
        <v>0</v>
      </c>
      <c r="JN325" s="12" t="e">
        <f t="shared" si="5333"/>
        <v>#DIV/0!</v>
      </c>
      <c r="JO325" s="16"/>
      <c r="JP325" s="17"/>
      <c r="JQ325" s="16" t="e">
        <f t="shared" si="4416"/>
        <v>#DIV/0!</v>
      </c>
      <c r="JR325" s="16"/>
      <c r="JS325" s="369" t="e">
        <f t="shared" si="4289"/>
        <v>#DIV/0!</v>
      </c>
      <c r="JT325" s="23"/>
      <c r="JU325" s="399"/>
      <c r="JV325" s="404">
        <f t="shared" si="5335"/>
        <v>0</v>
      </c>
      <c r="JW325" s="401">
        <f t="shared" si="5336"/>
        <v>0</v>
      </c>
      <c r="JX325" s="406">
        <f t="shared" si="5337"/>
        <v>0</v>
      </c>
      <c r="JY325" s="743"/>
      <c r="JZ325" s="690"/>
      <c r="KA325" s="746"/>
      <c r="KB325" s="719"/>
      <c r="KC325" s="716"/>
      <c r="KD325" s="716"/>
      <c r="KE325" s="716"/>
      <c r="KF325" s="716"/>
      <c r="KG325" s="760"/>
      <c r="KH325" s="758"/>
      <c r="KI325" s="67">
        <f t="shared" si="5344"/>
        <v>0</v>
      </c>
      <c r="KJ325" s="430">
        <f t="shared" ref="KJ325" si="5408">KI325/KB324</f>
        <v>0</v>
      </c>
      <c r="KK325" s="67">
        <f t="shared" si="5346"/>
        <v>0</v>
      </c>
      <c r="KL325" s="425">
        <f t="shared" ref="KL325" si="5409">KK325/KD324</f>
        <v>0</v>
      </c>
      <c r="KM325" s="67">
        <f t="shared" si="5348"/>
        <v>0</v>
      </c>
      <c r="KN325" s="425">
        <f>KM325/KF324</f>
        <v>0</v>
      </c>
    </row>
    <row r="326" spans="1:300" ht="20.25" thickTop="1" thickBot="1" x14ac:dyDescent="0.3">
      <c r="A326" s="734"/>
      <c r="B326" s="436">
        <f t="shared" si="5349"/>
        <v>45847</v>
      </c>
      <c r="C326" s="10"/>
      <c r="D326" s="11"/>
      <c r="E326" s="61">
        <f t="shared" si="5350"/>
        <v>553</v>
      </c>
      <c r="F326" s="61">
        <f t="shared" si="5351"/>
        <v>39</v>
      </c>
      <c r="G326" s="11"/>
      <c r="H326" s="12">
        <f t="shared" si="5283"/>
        <v>0</v>
      </c>
      <c r="I326" s="11"/>
      <c r="J326" s="12" t="e">
        <f t="shared" si="5284"/>
        <v>#DIV/0!</v>
      </c>
      <c r="K326" s="13"/>
      <c r="L326" s="11"/>
      <c r="M326" s="38"/>
      <c r="N326" s="39"/>
      <c r="O326" s="10"/>
      <c r="P326" s="11"/>
      <c r="Q326" s="61">
        <f t="shared" si="5352"/>
        <v>556</v>
      </c>
      <c r="R326" s="61">
        <f t="shared" si="5353"/>
        <v>38</v>
      </c>
      <c r="S326" s="11"/>
      <c r="T326" s="12">
        <f t="shared" si="5285"/>
        <v>0</v>
      </c>
      <c r="U326" s="11"/>
      <c r="V326" s="12" t="e">
        <f t="shared" si="5286"/>
        <v>#DIV/0!</v>
      </c>
      <c r="W326" s="13"/>
      <c r="X326" s="11"/>
      <c r="Y326" s="38"/>
      <c r="Z326" s="39"/>
      <c r="AA326" s="10"/>
      <c r="AB326" s="11"/>
      <c r="AC326" s="61">
        <f t="shared" si="5354"/>
        <v>544</v>
      </c>
      <c r="AD326" s="61">
        <f t="shared" si="5355"/>
        <v>38</v>
      </c>
      <c r="AE326" s="11"/>
      <c r="AF326" s="12">
        <f t="shared" si="5287"/>
        <v>0</v>
      </c>
      <c r="AG326" s="11"/>
      <c r="AH326" s="12" t="e">
        <f t="shared" si="5288"/>
        <v>#DIV/0!</v>
      </c>
      <c r="AI326" s="13"/>
      <c r="AJ326" s="11"/>
      <c r="AK326" s="38"/>
      <c r="AL326" s="39"/>
      <c r="AM326" s="10"/>
      <c r="AN326" s="11"/>
      <c r="AO326" s="61">
        <f t="shared" si="5356"/>
        <v>109</v>
      </c>
      <c r="AP326" s="61">
        <f t="shared" si="5357"/>
        <v>8</v>
      </c>
      <c r="AQ326" s="11"/>
      <c r="AR326" s="12">
        <f t="shared" si="5289"/>
        <v>0</v>
      </c>
      <c r="AS326" s="11"/>
      <c r="AT326" s="12" t="e">
        <f t="shared" si="5290"/>
        <v>#DIV/0!</v>
      </c>
      <c r="AU326" s="13"/>
      <c r="AV326" s="11"/>
      <c r="AW326" s="38"/>
      <c r="AX326" s="39"/>
      <c r="AY326" s="10"/>
      <c r="AZ326" s="11"/>
      <c r="BA326" s="61">
        <f t="shared" si="5358"/>
        <v>545</v>
      </c>
      <c r="BB326" s="61">
        <f t="shared" si="5359"/>
        <v>38</v>
      </c>
      <c r="BC326" s="11"/>
      <c r="BD326" s="12">
        <f t="shared" si="5291"/>
        <v>0</v>
      </c>
      <c r="BE326" s="11"/>
      <c r="BF326" s="12" t="e">
        <f t="shared" si="5292"/>
        <v>#DIV/0!</v>
      </c>
      <c r="BG326" s="13"/>
      <c r="BH326" s="11"/>
      <c r="BI326" s="38"/>
      <c r="BJ326" s="39"/>
      <c r="BK326" s="10"/>
      <c r="BL326" s="11"/>
      <c r="BM326" s="61">
        <f t="shared" si="5360"/>
        <v>550</v>
      </c>
      <c r="BN326" s="61">
        <f t="shared" si="5361"/>
        <v>38</v>
      </c>
      <c r="BO326" s="11"/>
      <c r="BP326" s="12">
        <f t="shared" si="5293"/>
        <v>0</v>
      </c>
      <c r="BQ326" s="11"/>
      <c r="BR326" s="12" t="e">
        <f t="shared" si="5294"/>
        <v>#DIV/0!</v>
      </c>
      <c r="BS326" s="13"/>
      <c r="BT326" s="11"/>
      <c r="BU326" s="38"/>
      <c r="BV326" s="39"/>
      <c r="BW326" s="10"/>
      <c r="BX326" s="11"/>
      <c r="BY326" s="61">
        <f t="shared" si="5362"/>
        <v>556</v>
      </c>
      <c r="BZ326" s="61">
        <f t="shared" si="5363"/>
        <v>38</v>
      </c>
      <c r="CA326" s="11"/>
      <c r="CB326" s="12">
        <f t="shared" si="5295"/>
        <v>0</v>
      </c>
      <c r="CC326" s="11"/>
      <c r="CD326" s="12" t="e">
        <f t="shared" si="5296"/>
        <v>#DIV/0!</v>
      </c>
      <c r="CE326" s="13"/>
      <c r="CF326" s="11"/>
      <c r="CG326" s="38"/>
      <c r="CH326" s="39"/>
      <c r="CI326" s="10"/>
      <c r="CJ326" s="11"/>
      <c r="CK326" s="61">
        <f t="shared" si="5364"/>
        <v>534</v>
      </c>
      <c r="CL326" s="61">
        <f t="shared" si="5365"/>
        <v>38</v>
      </c>
      <c r="CM326" s="11"/>
      <c r="CN326" s="12">
        <f t="shared" si="5297"/>
        <v>0</v>
      </c>
      <c r="CO326" s="11"/>
      <c r="CP326" s="12" t="e">
        <f t="shared" si="5298"/>
        <v>#DIV/0!</v>
      </c>
      <c r="CQ326" s="13"/>
      <c r="CR326" s="11"/>
      <c r="CS326" s="38"/>
      <c r="CT326" s="39"/>
      <c r="CU326" s="10"/>
      <c r="CV326" s="11"/>
      <c r="CW326" s="61">
        <f t="shared" si="5366"/>
        <v>545</v>
      </c>
      <c r="CX326" s="61">
        <f t="shared" si="5367"/>
        <v>38</v>
      </c>
      <c r="CY326" s="11"/>
      <c r="CZ326" s="12">
        <f t="shared" si="5299"/>
        <v>0</v>
      </c>
      <c r="DA326" s="11"/>
      <c r="DB326" s="12" t="e">
        <f t="shared" si="5300"/>
        <v>#DIV/0!</v>
      </c>
      <c r="DC326" s="13"/>
      <c r="DD326" s="11"/>
      <c r="DE326" s="38"/>
      <c r="DF326" s="39"/>
      <c r="DG326" s="10"/>
      <c r="DH326" s="11"/>
      <c r="DI326" s="61">
        <f t="shared" si="5368"/>
        <v>559</v>
      </c>
      <c r="DJ326" s="61">
        <f t="shared" si="5369"/>
        <v>39</v>
      </c>
      <c r="DK326" s="11"/>
      <c r="DL326" s="12">
        <f t="shared" si="5301"/>
        <v>0</v>
      </c>
      <c r="DM326" s="11"/>
      <c r="DN326" s="12" t="e">
        <f t="shared" si="5302"/>
        <v>#DIV/0!</v>
      </c>
      <c r="DO326" s="13"/>
      <c r="DP326" s="11"/>
      <c r="DQ326" s="38"/>
      <c r="DR326" s="39"/>
      <c r="DS326" s="10"/>
      <c r="DT326" s="11"/>
      <c r="DU326" s="61">
        <f t="shared" si="5370"/>
        <v>91</v>
      </c>
      <c r="DV326" s="61">
        <f t="shared" si="5371"/>
        <v>8</v>
      </c>
      <c r="DW326" s="11"/>
      <c r="DX326" s="12">
        <f t="shared" si="5303"/>
        <v>0</v>
      </c>
      <c r="DY326" s="11"/>
      <c r="DZ326" s="12" t="e">
        <f t="shared" si="5304"/>
        <v>#DIV/0!</v>
      </c>
      <c r="EA326" s="13"/>
      <c r="EB326" s="11"/>
      <c r="EC326" s="38"/>
      <c r="ED326" s="39"/>
      <c r="EE326" s="10"/>
      <c r="EF326" s="11"/>
      <c r="EG326" s="61">
        <f t="shared" si="5372"/>
        <v>566</v>
      </c>
      <c r="EH326" s="61">
        <f t="shared" si="5373"/>
        <v>40</v>
      </c>
      <c r="EI326" s="11"/>
      <c r="EJ326" s="12">
        <f t="shared" si="5305"/>
        <v>0</v>
      </c>
      <c r="EK326" s="11"/>
      <c r="EL326" s="12" t="e">
        <f t="shared" si="5306"/>
        <v>#DIV/0!</v>
      </c>
      <c r="EM326" s="13"/>
      <c r="EN326" s="11"/>
      <c r="EO326" s="38"/>
      <c r="EP326" s="39"/>
      <c r="EQ326" s="10"/>
      <c r="ER326" s="11"/>
      <c r="ES326" s="61">
        <f t="shared" si="5374"/>
        <v>556</v>
      </c>
      <c r="ET326" s="61">
        <f t="shared" si="5375"/>
        <v>39</v>
      </c>
      <c r="EU326" s="11"/>
      <c r="EV326" s="12">
        <f t="shared" si="5307"/>
        <v>0</v>
      </c>
      <c r="EW326" s="11"/>
      <c r="EX326" s="12" t="e">
        <f t="shared" si="5308"/>
        <v>#DIV/0!</v>
      </c>
      <c r="EY326" s="13"/>
      <c r="EZ326" s="11"/>
      <c r="FA326" s="38"/>
      <c r="FB326" s="39"/>
      <c r="FC326" s="10"/>
      <c r="FD326" s="11"/>
      <c r="FE326" s="61">
        <f t="shared" si="5376"/>
        <v>544</v>
      </c>
      <c r="FF326" s="61">
        <f t="shared" si="5377"/>
        <v>37</v>
      </c>
      <c r="FG326" s="11"/>
      <c r="FH326" s="12">
        <f t="shared" si="5309"/>
        <v>0</v>
      </c>
      <c r="FI326" s="11"/>
      <c r="FJ326" s="12" t="e">
        <f t="shared" si="5310"/>
        <v>#DIV/0!</v>
      </c>
      <c r="FK326" s="13"/>
      <c r="FL326" s="11"/>
      <c r="FM326" s="38"/>
      <c r="FN326" s="39"/>
      <c r="FO326" s="10"/>
      <c r="FP326" s="11"/>
      <c r="FQ326" s="61">
        <f t="shared" si="5378"/>
        <v>539</v>
      </c>
      <c r="FR326" s="61">
        <f t="shared" si="5379"/>
        <v>40</v>
      </c>
      <c r="FS326" s="11"/>
      <c r="FT326" s="12">
        <f t="shared" si="5311"/>
        <v>0</v>
      </c>
      <c r="FU326" s="11"/>
      <c r="FV326" s="12" t="e">
        <f t="shared" si="5312"/>
        <v>#DIV/0!</v>
      </c>
      <c r="FW326" s="13"/>
      <c r="FX326" s="11"/>
      <c r="FY326" s="38"/>
      <c r="FZ326" s="39"/>
      <c r="GA326" s="10"/>
      <c r="GB326" s="11"/>
      <c r="GC326" s="61">
        <f t="shared" si="5380"/>
        <v>544</v>
      </c>
      <c r="GD326" s="61">
        <f t="shared" si="5381"/>
        <v>41</v>
      </c>
      <c r="GE326" s="11"/>
      <c r="GF326" s="12">
        <f t="shared" si="5313"/>
        <v>0</v>
      </c>
      <c r="GG326" s="11"/>
      <c r="GH326" s="12" t="e">
        <f t="shared" si="5314"/>
        <v>#DIV/0!</v>
      </c>
      <c r="GI326" s="13"/>
      <c r="GJ326" s="11"/>
      <c r="GK326" s="38"/>
      <c r="GL326" s="39"/>
      <c r="GM326" s="10"/>
      <c r="GN326" s="11"/>
      <c r="GO326" s="61">
        <f t="shared" si="5382"/>
        <v>570</v>
      </c>
      <c r="GP326" s="61">
        <f t="shared" si="5383"/>
        <v>42</v>
      </c>
      <c r="GQ326" s="11"/>
      <c r="GR326" s="12">
        <f t="shared" si="5315"/>
        <v>0</v>
      </c>
      <c r="GS326" s="11"/>
      <c r="GT326" s="12" t="e">
        <f t="shared" si="5316"/>
        <v>#DIV/0!</v>
      </c>
      <c r="GU326" s="13"/>
      <c r="GV326" s="11"/>
      <c r="GW326" s="38"/>
      <c r="GX326" s="39"/>
      <c r="GY326" s="10"/>
      <c r="GZ326" s="11"/>
      <c r="HA326" s="61">
        <f t="shared" si="5384"/>
        <v>99</v>
      </c>
      <c r="HB326" s="61">
        <f t="shared" si="5385"/>
        <v>7</v>
      </c>
      <c r="HC326" s="11"/>
      <c r="HD326" s="12">
        <f t="shared" si="5317"/>
        <v>0</v>
      </c>
      <c r="HE326" s="11"/>
      <c r="HF326" s="12" t="e">
        <f t="shared" si="5318"/>
        <v>#DIV/0!</v>
      </c>
      <c r="HG326" s="13"/>
      <c r="HH326" s="11"/>
      <c r="HI326" s="38"/>
      <c r="HJ326" s="39"/>
      <c r="HK326" s="10"/>
      <c r="HL326" s="11"/>
      <c r="HM326" s="61">
        <f t="shared" si="5386"/>
        <v>571</v>
      </c>
      <c r="HN326" s="61">
        <f t="shared" si="5387"/>
        <v>42</v>
      </c>
      <c r="HO326" s="11"/>
      <c r="HP326" s="12">
        <f t="shared" si="5319"/>
        <v>0</v>
      </c>
      <c r="HQ326" s="11"/>
      <c r="HR326" s="12" t="e">
        <f t="shared" si="5320"/>
        <v>#DIV/0!</v>
      </c>
      <c r="HS326" s="13"/>
      <c r="HT326" s="11"/>
      <c r="HU326" s="38"/>
      <c r="HV326" s="39"/>
      <c r="HW326" s="10"/>
      <c r="HX326" s="11"/>
      <c r="HY326" s="61">
        <f t="shared" si="5388"/>
        <v>558</v>
      </c>
      <c r="HZ326" s="61">
        <f t="shared" si="5389"/>
        <v>41</v>
      </c>
      <c r="IA326" s="11"/>
      <c r="IB326" s="12">
        <f t="shared" si="5321"/>
        <v>0</v>
      </c>
      <c r="IC326" s="11"/>
      <c r="ID326" s="12" t="e">
        <f t="shared" si="5322"/>
        <v>#DIV/0!</v>
      </c>
      <c r="IE326" s="13"/>
      <c r="IF326" s="11"/>
      <c r="IG326" s="38"/>
      <c r="IH326" s="39"/>
      <c r="II326" s="10"/>
      <c r="IJ326" s="11"/>
      <c r="IK326" s="61">
        <f t="shared" si="5390"/>
        <v>571</v>
      </c>
      <c r="IL326" s="61">
        <f t="shared" si="5391"/>
        <v>41</v>
      </c>
      <c r="IM326" s="11"/>
      <c r="IN326" s="12">
        <f t="shared" si="5323"/>
        <v>0</v>
      </c>
      <c r="IO326" s="11"/>
      <c r="IP326" s="12" t="e">
        <f t="shared" si="5324"/>
        <v>#DIV/0!</v>
      </c>
      <c r="IQ326" s="13"/>
      <c r="IR326" s="11"/>
      <c r="IS326" s="38"/>
      <c r="IT326" s="39"/>
      <c r="IU326" s="10"/>
      <c r="IV326" s="11"/>
      <c r="IW326" s="61">
        <f t="shared" si="5392"/>
        <v>0</v>
      </c>
      <c r="IX326" s="61">
        <f t="shared" si="5393"/>
        <v>0</v>
      </c>
      <c r="IY326" s="11"/>
      <c r="IZ326" s="12" t="e">
        <f t="shared" si="5325"/>
        <v>#DIV/0!</v>
      </c>
      <c r="JA326" s="11"/>
      <c r="JB326" s="12" t="e">
        <f t="shared" si="5326"/>
        <v>#DIV/0!</v>
      </c>
      <c r="JC326" s="13"/>
      <c r="JD326" s="11"/>
      <c r="JE326" s="38"/>
      <c r="JF326" s="39"/>
      <c r="JG326" s="10">
        <f t="shared" si="5327"/>
        <v>0</v>
      </c>
      <c r="JH326" s="14">
        <f t="shared" si="5328"/>
        <v>0</v>
      </c>
      <c r="JI326" s="373">
        <f t="shared" si="5329"/>
        <v>10260</v>
      </c>
      <c r="JJ326" s="11">
        <f t="shared" si="5107"/>
        <v>730</v>
      </c>
      <c r="JK326" s="11">
        <f t="shared" si="5330"/>
        <v>0</v>
      </c>
      <c r="JL326" s="79">
        <f t="shared" si="5331"/>
        <v>0</v>
      </c>
      <c r="JM326" s="15">
        <f t="shared" si="5332"/>
        <v>0</v>
      </c>
      <c r="JN326" s="12" t="e">
        <f t="shared" si="5333"/>
        <v>#DIV/0!</v>
      </c>
      <c r="JO326" s="16"/>
      <c r="JP326" s="17"/>
      <c r="JQ326" s="16" t="e">
        <f t="shared" si="4416"/>
        <v>#DIV/0!</v>
      </c>
      <c r="JR326" s="16"/>
      <c r="JS326" s="369" t="e">
        <f t="shared" ref="JS326:JS372" si="5410">JR326/JM326</f>
        <v>#DIV/0!</v>
      </c>
      <c r="JT326" s="23"/>
      <c r="JU326" s="399"/>
      <c r="JV326" s="404">
        <f t="shared" si="5335"/>
        <v>0</v>
      </c>
      <c r="JW326" s="401">
        <f t="shared" si="5336"/>
        <v>0</v>
      </c>
      <c r="JX326" s="406">
        <f t="shared" si="5337"/>
        <v>0</v>
      </c>
      <c r="JY326" s="743"/>
      <c r="JZ326" s="690"/>
      <c r="KA326" s="746"/>
      <c r="KB326" s="718">
        <f t="shared" ref="KB326" si="5411">KB317+KB322</f>
        <v>532</v>
      </c>
      <c r="KC326" s="763">
        <f t="shared" ref="KC326" si="5412">KB326/$KB$10</f>
        <v>0.13485424588086184</v>
      </c>
      <c r="KD326" s="714">
        <f t="shared" ref="KD326" si="5413">KD317+KD322</f>
        <v>547</v>
      </c>
      <c r="KE326" s="763">
        <f t="shared" ref="KE326" si="5414">KD326/$KD$10</f>
        <v>0.13876204972095382</v>
      </c>
      <c r="KF326" s="714">
        <f t="shared" ref="KF326" si="5415">KF317+KF322</f>
        <v>495</v>
      </c>
      <c r="KG326" s="770">
        <f t="shared" ref="KG326" si="5416">KF326/$KF$10</f>
        <v>0.12541170509247529</v>
      </c>
      <c r="KH326" s="761" t="s">
        <v>144</v>
      </c>
      <c r="KI326" s="304">
        <f t="shared" si="5344"/>
        <v>0</v>
      </c>
      <c r="KJ326" s="431">
        <f t="shared" ref="KJ326" si="5417">KI326/KB324</f>
        <v>0</v>
      </c>
      <c r="KK326" s="304">
        <f t="shared" si="5346"/>
        <v>0</v>
      </c>
      <c r="KL326" s="422">
        <f t="shared" ref="KL326" si="5418">KK326/KD324</f>
        <v>0</v>
      </c>
      <c r="KM326" s="304">
        <f t="shared" si="5348"/>
        <v>0</v>
      </c>
      <c r="KN326" s="422">
        <f>KM326/KF324</f>
        <v>0</v>
      </c>
    </row>
    <row r="327" spans="1:300" ht="19.5" thickBot="1" x14ac:dyDescent="0.3">
      <c r="A327" s="734"/>
      <c r="B327" s="437"/>
      <c r="C327" s="26">
        <f>SUM(C320:C326)</f>
        <v>0</v>
      </c>
      <c r="D327" s="27">
        <f>SUM(D320:D326)</f>
        <v>0</v>
      </c>
      <c r="E327" s="27"/>
      <c r="F327" s="27"/>
      <c r="G327" s="27">
        <f>SUM(G320:G326)</f>
        <v>0</v>
      </c>
      <c r="H327" s="28">
        <f>((G327+I327)/7)/E326</f>
        <v>0</v>
      </c>
      <c r="I327" s="27">
        <f>SUM(I320:I326)</f>
        <v>0</v>
      </c>
      <c r="J327" s="28" t="e">
        <f>(I327/(I327+G327))</f>
        <v>#DIV/0!</v>
      </c>
      <c r="K327" s="27"/>
      <c r="L327" s="27"/>
      <c r="M327" s="29" t="e">
        <f>M325/M324*100-100</f>
        <v>#DIV/0!</v>
      </c>
      <c r="N327" s="60" t="e">
        <f>N325/N324*100-100</f>
        <v>#DIV/0!</v>
      </c>
      <c r="O327" s="26">
        <f>SUM(O320:O326)</f>
        <v>0</v>
      </c>
      <c r="P327" s="27">
        <f>SUM(P320:P326)</f>
        <v>0</v>
      </c>
      <c r="Q327" s="27"/>
      <c r="R327" s="27"/>
      <c r="S327" s="27">
        <f>SUM(S320:S326)</f>
        <v>0</v>
      </c>
      <c r="T327" s="28">
        <f>((S327+U327)/7)/Q326</f>
        <v>0</v>
      </c>
      <c r="U327" s="27">
        <f>SUM(U320:U326)</f>
        <v>0</v>
      </c>
      <c r="V327" s="28" t="e">
        <f>(U327/(U327+S327))</f>
        <v>#DIV/0!</v>
      </c>
      <c r="W327" s="27"/>
      <c r="X327" s="27"/>
      <c r="Y327" s="29" t="e">
        <f>Y325/Y324*100-100</f>
        <v>#DIV/0!</v>
      </c>
      <c r="Z327" s="60" t="e">
        <f>Z325/Z324*100-100</f>
        <v>#DIV/0!</v>
      </c>
      <c r="AA327" s="26">
        <f>SUM(AA320:AA326)</f>
        <v>0</v>
      </c>
      <c r="AB327" s="27">
        <f>SUM(AB320:AB326)</f>
        <v>0</v>
      </c>
      <c r="AC327" s="27"/>
      <c r="AD327" s="27"/>
      <c r="AE327" s="27">
        <f>SUM(AE320:AE326)</f>
        <v>0</v>
      </c>
      <c r="AF327" s="28">
        <f>((AE327+AG327)/7)/AC326</f>
        <v>0</v>
      </c>
      <c r="AG327" s="27">
        <f>SUM(AG320:AG326)</f>
        <v>0</v>
      </c>
      <c r="AH327" s="28" t="e">
        <f>(AG327/(AG327+AE327))</f>
        <v>#DIV/0!</v>
      </c>
      <c r="AI327" s="27"/>
      <c r="AJ327" s="27"/>
      <c r="AK327" s="29" t="e">
        <f>AK325/AK324*100-100</f>
        <v>#DIV/0!</v>
      </c>
      <c r="AL327" s="60" t="e">
        <f>AL325/AL324*100-100</f>
        <v>#DIV/0!</v>
      </c>
      <c r="AM327" s="26">
        <f>SUM(AM320:AM326)</f>
        <v>0</v>
      </c>
      <c r="AN327" s="27">
        <f>SUM(AN320:AN326)</f>
        <v>0</v>
      </c>
      <c r="AO327" s="27"/>
      <c r="AP327" s="27"/>
      <c r="AQ327" s="27">
        <f>SUM(AQ320:AQ326)</f>
        <v>0</v>
      </c>
      <c r="AR327" s="28">
        <f>((AQ327+AS327)/7)/AO326</f>
        <v>0</v>
      </c>
      <c r="AS327" s="27">
        <f>SUM(AS320:AS326)</f>
        <v>0</v>
      </c>
      <c r="AT327" s="28" t="e">
        <f>(AS327/(AS327+AQ327))</f>
        <v>#DIV/0!</v>
      </c>
      <c r="AU327" s="27"/>
      <c r="AV327" s="27"/>
      <c r="AW327" s="29" t="e">
        <f>AW325/AW324*100-100</f>
        <v>#DIV/0!</v>
      </c>
      <c r="AX327" s="60" t="e">
        <f>AX325/AX324*100-100</f>
        <v>#DIV/0!</v>
      </c>
      <c r="AY327" s="26">
        <f>SUM(AY320:AY326)</f>
        <v>0</v>
      </c>
      <c r="AZ327" s="27">
        <f>SUM(AZ320:AZ326)</f>
        <v>0</v>
      </c>
      <c r="BA327" s="27"/>
      <c r="BB327" s="27"/>
      <c r="BC327" s="27">
        <f>SUM(BC320:BC326)</f>
        <v>0</v>
      </c>
      <c r="BD327" s="28">
        <f>((BC327+BE327)/7)/BA326</f>
        <v>0</v>
      </c>
      <c r="BE327" s="27">
        <f>SUM(BE320:BE326)</f>
        <v>0</v>
      </c>
      <c r="BF327" s="28" t="e">
        <f>(BE327/(BE327+BC327))</f>
        <v>#DIV/0!</v>
      </c>
      <c r="BG327" s="27"/>
      <c r="BH327" s="27"/>
      <c r="BI327" s="29" t="e">
        <f>BI325/BI324*100-100</f>
        <v>#DIV/0!</v>
      </c>
      <c r="BJ327" s="60" t="e">
        <f>BJ325/BJ324*100-100</f>
        <v>#DIV/0!</v>
      </c>
      <c r="BK327" s="26">
        <f>SUM(BK320:BK326)</f>
        <v>0</v>
      </c>
      <c r="BL327" s="27">
        <f>SUM(BL320:BL326)</f>
        <v>0</v>
      </c>
      <c r="BM327" s="27"/>
      <c r="BN327" s="27"/>
      <c r="BO327" s="27">
        <f>SUM(BO320:BO326)</f>
        <v>0</v>
      </c>
      <c r="BP327" s="28">
        <f>((BO327+BQ327)/7)/BM326</f>
        <v>0</v>
      </c>
      <c r="BQ327" s="27">
        <f>SUM(BQ320:BQ326)</f>
        <v>0</v>
      </c>
      <c r="BR327" s="28" t="e">
        <f>(BQ327/(BQ327+BO327))</f>
        <v>#DIV/0!</v>
      </c>
      <c r="BS327" s="27"/>
      <c r="BT327" s="27"/>
      <c r="BU327" s="29" t="e">
        <f>BU325/BU324*100-100</f>
        <v>#DIV/0!</v>
      </c>
      <c r="BV327" s="60" t="e">
        <f>BV325/BV324*100-100</f>
        <v>#DIV/0!</v>
      </c>
      <c r="BW327" s="26">
        <f>SUM(BW320:BW326)</f>
        <v>0</v>
      </c>
      <c r="BX327" s="27">
        <f>SUM(BX320:BX326)</f>
        <v>0</v>
      </c>
      <c r="BY327" s="27"/>
      <c r="BZ327" s="27"/>
      <c r="CA327" s="27">
        <f>SUM(CA320:CA326)</f>
        <v>0</v>
      </c>
      <c r="CB327" s="28">
        <f>((CA327+CC327)/7)/BY326</f>
        <v>0</v>
      </c>
      <c r="CC327" s="27">
        <f>SUM(CC320:CC326)</f>
        <v>0</v>
      </c>
      <c r="CD327" s="28" t="e">
        <f>(CC327/(CC327+CA327))</f>
        <v>#DIV/0!</v>
      </c>
      <c r="CE327" s="27"/>
      <c r="CF327" s="27"/>
      <c r="CG327" s="29" t="e">
        <f>CG325/CG324*100-100</f>
        <v>#DIV/0!</v>
      </c>
      <c r="CH327" s="60" t="e">
        <f>CH325/CH324*100-100</f>
        <v>#DIV/0!</v>
      </c>
      <c r="CI327" s="26">
        <f>SUM(CI320:CI326)</f>
        <v>0</v>
      </c>
      <c r="CJ327" s="27">
        <f>SUM(CJ320:CJ326)</f>
        <v>0</v>
      </c>
      <c r="CK327" s="27"/>
      <c r="CL327" s="27"/>
      <c r="CM327" s="27">
        <f>SUM(CM320:CM326)</f>
        <v>0</v>
      </c>
      <c r="CN327" s="28">
        <f>((CM327+CO327)/7)/CK326</f>
        <v>0</v>
      </c>
      <c r="CO327" s="27">
        <f>SUM(CO320:CO326)</f>
        <v>0</v>
      </c>
      <c r="CP327" s="28" t="e">
        <f>(CO327/(CO327+CM327))</f>
        <v>#DIV/0!</v>
      </c>
      <c r="CQ327" s="27"/>
      <c r="CR327" s="27"/>
      <c r="CS327" s="29" t="e">
        <f>CS325/CS324*100-100</f>
        <v>#DIV/0!</v>
      </c>
      <c r="CT327" s="60" t="e">
        <f>CT325/CT324*100-100</f>
        <v>#DIV/0!</v>
      </c>
      <c r="CU327" s="26">
        <f>SUM(CU320:CU326)</f>
        <v>0</v>
      </c>
      <c r="CV327" s="27">
        <f>SUM(CV320:CV326)</f>
        <v>0</v>
      </c>
      <c r="CW327" s="27"/>
      <c r="CX327" s="27"/>
      <c r="CY327" s="27">
        <f>SUM(CY320:CY326)</f>
        <v>0</v>
      </c>
      <c r="CZ327" s="28">
        <f>((CY327+DA327)/7)/CW326</f>
        <v>0</v>
      </c>
      <c r="DA327" s="27">
        <f>SUM(DA320:DA326)</f>
        <v>0</v>
      </c>
      <c r="DB327" s="28" t="e">
        <f>(DA327/(DA327+CY327))</f>
        <v>#DIV/0!</v>
      </c>
      <c r="DC327" s="27"/>
      <c r="DD327" s="27"/>
      <c r="DE327" s="29" t="e">
        <f>DE325/DE324*100-100</f>
        <v>#DIV/0!</v>
      </c>
      <c r="DF327" s="60" t="e">
        <f>DF325/DF324*100-100</f>
        <v>#DIV/0!</v>
      </c>
      <c r="DG327" s="26">
        <f>SUM(DG320:DG326)</f>
        <v>0</v>
      </c>
      <c r="DH327" s="27">
        <f>SUM(DH320:DH326)</f>
        <v>0</v>
      </c>
      <c r="DI327" s="27"/>
      <c r="DJ327" s="27"/>
      <c r="DK327" s="27">
        <f>SUM(DK320:DK326)</f>
        <v>0</v>
      </c>
      <c r="DL327" s="28">
        <f>((DK327+DM327)/7)/DI326</f>
        <v>0</v>
      </c>
      <c r="DM327" s="27">
        <f>SUM(DM320:DM326)</f>
        <v>0</v>
      </c>
      <c r="DN327" s="28" t="e">
        <f>(DM327/(DM327+DK327))</f>
        <v>#DIV/0!</v>
      </c>
      <c r="DO327" s="27"/>
      <c r="DP327" s="27"/>
      <c r="DQ327" s="29" t="e">
        <f>DQ325/DQ324*100-100</f>
        <v>#DIV/0!</v>
      </c>
      <c r="DR327" s="60" t="e">
        <f>DR325/DR324*100-100</f>
        <v>#DIV/0!</v>
      </c>
      <c r="DS327" s="26">
        <f>SUM(DS320:DS326)</f>
        <v>0</v>
      </c>
      <c r="DT327" s="27">
        <f>SUM(DT320:DT326)</f>
        <v>0</v>
      </c>
      <c r="DU327" s="27"/>
      <c r="DV327" s="27"/>
      <c r="DW327" s="27">
        <f>SUM(DW320:DW326)</f>
        <v>0</v>
      </c>
      <c r="DX327" s="28">
        <f>((DW327+DY327)/7)/DU326</f>
        <v>0</v>
      </c>
      <c r="DY327" s="27">
        <f>SUM(DY320:DY326)</f>
        <v>0</v>
      </c>
      <c r="DZ327" s="28" t="e">
        <f>(DY327/(DY327+DW327))</f>
        <v>#DIV/0!</v>
      </c>
      <c r="EA327" s="27"/>
      <c r="EB327" s="27"/>
      <c r="EC327" s="29" t="e">
        <f>EC325/EC324*100-100</f>
        <v>#DIV/0!</v>
      </c>
      <c r="ED327" s="60" t="e">
        <f>ED325/ED324*100-100</f>
        <v>#DIV/0!</v>
      </c>
      <c r="EE327" s="26">
        <f>SUM(EE320:EE326)</f>
        <v>0</v>
      </c>
      <c r="EF327" s="27">
        <f>SUM(EF320:EF326)</f>
        <v>0</v>
      </c>
      <c r="EG327" s="27"/>
      <c r="EH327" s="27"/>
      <c r="EI327" s="27">
        <f>SUM(EI320:EI326)</f>
        <v>0</v>
      </c>
      <c r="EJ327" s="28">
        <f>((EI327+EK327)/7)/EG326</f>
        <v>0</v>
      </c>
      <c r="EK327" s="27">
        <f>SUM(EK320:EK326)</f>
        <v>0</v>
      </c>
      <c r="EL327" s="28" t="e">
        <f>(EK327/(EK327+EI327))</f>
        <v>#DIV/0!</v>
      </c>
      <c r="EM327" s="27"/>
      <c r="EN327" s="27"/>
      <c r="EO327" s="29" t="e">
        <f>EO325/EO324*100-100</f>
        <v>#DIV/0!</v>
      </c>
      <c r="EP327" s="60" t="e">
        <f>EP325/EP324*100-100</f>
        <v>#DIV/0!</v>
      </c>
      <c r="EQ327" s="26">
        <f>SUM(EQ320:EQ326)</f>
        <v>0</v>
      </c>
      <c r="ER327" s="27">
        <f>SUM(ER320:ER326)</f>
        <v>0</v>
      </c>
      <c r="ES327" s="27"/>
      <c r="ET327" s="27"/>
      <c r="EU327" s="27">
        <f>SUM(EU320:EU326)</f>
        <v>0</v>
      </c>
      <c r="EV327" s="28">
        <f>((EU327+EW327)/7)/ES326</f>
        <v>0</v>
      </c>
      <c r="EW327" s="27">
        <f>SUM(EW320:EW326)</f>
        <v>0</v>
      </c>
      <c r="EX327" s="28" t="e">
        <f>(EW327/(EW327+EU327))</f>
        <v>#DIV/0!</v>
      </c>
      <c r="EY327" s="27"/>
      <c r="EZ327" s="27"/>
      <c r="FA327" s="29" t="e">
        <f>FA325/FA324*100-100</f>
        <v>#DIV/0!</v>
      </c>
      <c r="FB327" s="60" t="e">
        <f>FB325/FB324*100-100</f>
        <v>#DIV/0!</v>
      </c>
      <c r="FC327" s="26">
        <f>SUM(FC320:FC326)</f>
        <v>0</v>
      </c>
      <c r="FD327" s="27">
        <f>SUM(FD320:FD326)</f>
        <v>0</v>
      </c>
      <c r="FE327" s="27"/>
      <c r="FF327" s="27"/>
      <c r="FG327" s="27">
        <f>SUM(FG320:FG326)</f>
        <v>0</v>
      </c>
      <c r="FH327" s="28">
        <f>((FG327+FI327)/7)/FE326</f>
        <v>0</v>
      </c>
      <c r="FI327" s="27">
        <f>SUM(FI320:FI326)</f>
        <v>0</v>
      </c>
      <c r="FJ327" s="28" t="e">
        <f>(FI327/(FI327+FG327))</f>
        <v>#DIV/0!</v>
      </c>
      <c r="FK327" s="27"/>
      <c r="FL327" s="27"/>
      <c r="FM327" s="29" t="e">
        <f>FM325/FM324*100-100</f>
        <v>#DIV/0!</v>
      </c>
      <c r="FN327" s="60" t="e">
        <f>FN325/FN324*100-100</f>
        <v>#DIV/0!</v>
      </c>
      <c r="FO327" s="26">
        <f>SUM(FO320:FO326)</f>
        <v>0</v>
      </c>
      <c r="FP327" s="27">
        <f>SUM(FP320:FP326)</f>
        <v>0</v>
      </c>
      <c r="FQ327" s="27"/>
      <c r="FR327" s="27"/>
      <c r="FS327" s="27">
        <f>SUM(FS320:FS326)</f>
        <v>0</v>
      </c>
      <c r="FT327" s="28">
        <f>((FS327+FU327)/7)/FQ326</f>
        <v>0</v>
      </c>
      <c r="FU327" s="27">
        <f>SUM(FU320:FU326)</f>
        <v>0</v>
      </c>
      <c r="FV327" s="28" t="e">
        <f>(FU327/(FU327+FS327))</f>
        <v>#DIV/0!</v>
      </c>
      <c r="FW327" s="27"/>
      <c r="FX327" s="27"/>
      <c r="FY327" s="29" t="e">
        <f>FY325/FY324*100-100</f>
        <v>#DIV/0!</v>
      </c>
      <c r="FZ327" s="60" t="e">
        <f>FZ325/FZ324*100-100</f>
        <v>#DIV/0!</v>
      </c>
      <c r="GA327" s="26">
        <f>SUM(GA320:GA326)</f>
        <v>0</v>
      </c>
      <c r="GB327" s="27">
        <f>SUM(GB320:GB326)</f>
        <v>0</v>
      </c>
      <c r="GC327" s="27"/>
      <c r="GD327" s="27"/>
      <c r="GE327" s="27">
        <f>SUM(GE320:GE326)</f>
        <v>0</v>
      </c>
      <c r="GF327" s="28">
        <f>((GE327+GG327)/7)/GC326</f>
        <v>0</v>
      </c>
      <c r="GG327" s="27">
        <f>SUM(GG320:GG326)</f>
        <v>0</v>
      </c>
      <c r="GH327" s="28" t="e">
        <f>(GG327/(GG327+GE327))</f>
        <v>#DIV/0!</v>
      </c>
      <c r="GI327" s="27"/>
      <c r="GJ327" s="27"/>
      <c r="GK327" s="29" t="e">
        <f>GK325/GK324*100-100</f>
        <v>#DIV/0!</v>
      </c>
      <c r="GL327" s="60" t="e">
        <f>GL325/GL324*100-100</f>
        <v>#DIV/0!</v>
      </c>
      <c r="GM327" s="26">
        <f>SUM(GM320:GM326)</f>
        <v>0</v>
      </c>
      <c r="GN327" s="27">
        <f>SUM(GN320:GN326)</f>
        <v>0</v>
      </c>
      <c r="GO327" s="27"/>
      <c r="GP327" s="27"/>
      <c r="GQ327" s="27">
        <f>SUM(GQ320:GQ326)</f>
        <v>0</v>
      </c>
      <c r="GR327" s="28">
        <f>((GQ327+GS327)/7)/GO326</f>
        <v>0</v>
      </c>
      <c r="GS327" s="27">
        <f>SUM(GS320:GS326)</f>
        <v>0</v>
      </c>
      <c r="GT327" s="28" t="e">
        <f>(GS327/(GS327+GQ327))</f>
        <v>#DIV/0!</v>
      </c>
      <c r="GU327" s="27"/>
      <c r="GV327" s="27"/>
      <c r="GW327" s="29" t="e">
        <f>GW325/GW324*100-100</f>
        <v>#DIV/0!</v>
      </c>
      <c r="GX327" s="60" t="e">
        <f>GX325/GX324*100-100</f>
        <v>#DIV/0!</v>
      </c>
      <c r="GY327" s="26">
        <f>SUM(GY320:GY326)</f>
        <v>0</v>
      </c>
      <c r="GZ327" s="27">
        <f>SUM(GZ320:GZ326)</f>
        <v>0</v>
      </c>
      <c r="HA327" s="27"/>
      <c r="HB327" s="27"/>
      <c r="HC327" s="27">
        <f>SUM(HC320:HC326)</f>
        <v>0</v>
      </c>
      <c r="HD327" s="28">
        <f>((HC327+HE327)/7)/HA326</f>
        <v>0</v>
      </c>
      <c r="HE327" s="27">
        <f>SUM(HE320:HE326)</f>
        <v>0</v>
      </c>
      <c r="HF327" s="28" t="e">
        <f>(HE327/(HE327+HC327))</f>
        <v>#DIV/0!</v>
      </c>
      <c r="HG327" s="27"/>
      <c r="HH327" s="27"/>
      <c r="HI327" s="29" t="e">
        <f>HI325/HI324*100-100</f>
        <v>#DIV/0!</v>
      </c>
      <c r="HJ327" s="60" t="e">
        <f>HJ325/HJ324*100-100</f>
        <v>#DIV/0!</v>
      </c>
      <c r="HK327" s="26">
        <f>SUM(HK320:HK326)</f>
        <v>0</v>
      </c>
      <c r="HL327" s="27">
        <f>SUM(HL320:HL326)</f>
        <v>0</v>
      </c>
      <c r="HM327" s="27"/>
      <c r="HN327" s="27"/>
      <c r="HO327" s="27">
        <f>SUM(HO320:HO326)</f>
        <v>0</v>
      </c>
      <c r="HP327" s="28">
        <f>((HO327+HQ327)/7)/HM326</f>
        <v>0</v>
      </c>
      <c r="HQ327" s="27">
        <f>SUM(HQ320:HQ326)</f>
        <v>0</v>
      </c>
      <c r="HR327" s="28" t="e">
        <f>(HQ327/(HQ327+HO327))</f>
        <v>#DIV/0!</v>
      </c>
      <c r="HS327" s="27"/>
      <c r="HT327" s="27"/>
      <c r="HU327" s="29" t="e">
        <f>HU325/HU324*100-100</f>
        <v>#DIV/0!</v>
      </c>
      <c r="HV327" s="60" t="e">
        <f>HV325/HV324*100-100</f>
        <v>#DIV/0!</v>
      </c>
      <c r="HW327" s="26">
        <f>SUM(HW320:HW326)</f>
        <v>0</v>
      </c>
      <c r="HX327" s="27">
        <f>SUM(HX320:HX326)</f>
        <v>0</v>
      </c>
      <c r="HY327" s="27"/>
      <c r="HZ327" s="27"/>
      <c r="IA327" s="27">
        <f>SUM(IA320:IA326)</f>
        <v>0</v>
      </c>
      <c r="IB327" s="28">
        <f>((IA327+IC327)/7)/HY326</f>
        <v>0</v>
      </c>
      <c r="IC327" s="27">
        <f>SUM(IC320:IC326)</f>
        <v>0</v>
      </c>
      <c r="ID327" s="28" t="e">
        <f>(IC327/(IC327+IA327))</f>
        <v>#DIV/0!</v>
      </c>
      <c r="IE327" s="27"/>
      <c r="IF327" s="27"/>
      <c r="IG327" s="29" t="e">
        <f>IG325/IG324*100-100</f>
        <v>#DIV/0!</v>
      </c>
      <c r="IH327" s="60" t="e">
        <f>IH325/IH324*100-100</f>
        <v>#DIV/0!</v>
      </c>
      <c r="II327" s="26">
        <f>SUM(II320:II326)</f>
        <v>0</v>
      </c>
      <c r="IJ327" s="27">
        <f>SUM(IJ320:IJ326)</f>
        <v>0</v>
      </c>
      <c r="IK327" s="27"/>
      <c r="IL327" s="27"/>
      <c r="IM327" s="27">
        <f>SUM(IM320:IM326)</f>
        <v>0</v>
      </c>
      <c r="IN327" s="28">
        <f>((IM327+IO327)/7)/IK326</f>
        <v>0</v>
      </c>
      <c r="IO327" s="27">
        <f>SUM(IO320:IO326)</f>
        <v>0</v>
      </c>
      <c r="IP327" s="28" t="e">
        <f>(IO327/(IO327+IM327))</f>
        <v>#DIV/0!</v>
      </c>
      <c r="IQ327" s="27"/>
      <c r="IR327" s="27"/>
      <c r="IS327" s="29" t="e">
        <f>IS325/IS324*100-100</f>
        <v>#DIV/0!</v>
      </c>
      <c r="IT327" s="60" t="e">
        <f>IT325/IT324*100-100</f>
        <v>#DIV/0!</v>
      </c>
      <c r="IU327" s="26">
        <f>SUM(IU320:IU326)</f>
        <v>0</v>
      </c>
      <c r="IV327" s="27">
        <f>SUM(IV320:IV326)</f>
        <v>0</v>
      </c>
      <c r="IW327" s="27"/>
      <c r="IX327" s="27"/>
      <c r="IY327" s="27">
        <f>SUM(IY320:IY326)</f>
        <v>0</v>
      </c>
      <c r="IZ327" s="28" t="e">
        <f>((IY327+JA327)/7)/IW326</f>
        <v>#DIV/0!</v>
      </c>
      <c r="JA327" s="27">
        <f>SUM(JA320:JA326)</f>
        <v>0</v>
      </c>
      <c r="JB327" s="28" t="e">
        <f>(JA327/(JA327+IY327))</f>
        <v>#DIV/0!</v>
      </c>
      <c r="JC327" s="27"/>
      <c r="JD327" s="27"/>
      <c r="JE327" s="29" t="e">
        <f>JE325/JE324*100-100</f>
        <v>#DIV/0!</v>
      </c>
      <c r="JF327" s="60" t="e">
        <f>JF325/JF324*100-100</f>
        <v>#DIV/0!</v>
      </c>
      <c r="JG327" s="26">
        <f t="shared" si="5327"/>
        <v>0</v>
      </c>
      <c r="JH327" s="443">
        <f t="shared" si="5328"/>
        <v>0</v>
      </c>
      <c r="JI327" s="378">
        <f t="shared" ref="JI327:JJ327" si="5419">SUM(JI319:JI326)</f>
        <v>71820</v>
      </c>
      <c r="JJ327" s="27">
        <f t="shared" si="5419"/>
        <v>5110</v>
      </c>
      <c r="JK327" s="27">
        <f t="shared" si="5330"/>
        <v>0</v>
      </c>
      <c r="JL327" s="80">
        <f t="shared" si="5331"/>
        <v>0</v>
      </c>
      <c r="JM327" s="15">
        <f t="shared" si="5332"/>
        <v>0</v>
      </c>
      <c r="JN327" s="48" t="e">
        <f t="shared" si="5333"/>
        <v>#DIV/0!</v>
      </c>
      <c r="JO327" s="49">
        <f t="shared" ref="JO327" si="5420">SUM(JO320:JO326)/7</f>
        <v>0</v>
      </c>
      <c r="JP327" s="50">
        <f t="shared" ref="JP327" si="5421">SUM(JP320:JP326)</f>
        <v>0</v>
      </c>
      <c r="JQ327" s="397" t="e">
        <f t="shared" si="4416"/>
        <v>#DIV/0!</v>
      </c>
      <c r="JR327" s="50">
        <f t="shared" ref="JR327" si="5422">SUM(JR320:JR326)</f>
        <v>0</v>
      </c>
      <c r="JS327" s="370" t="e">
        <f t="shared" si="5410"/>
        <v>#DIV/0!</v>
      </c>
      <c r="JT327" s="58" t="e">
        <f t="shared" ref="JT327:JU327" si="5423">JT325/JT324*100-100</f>
        <v>#DIV/0!</v>
      </c>
      <c r="JU327" s="318" t="e">
        <f t="shared" si="5423"/>
        <v>#DIV/0!</v>
      </c>
      <c r="JV327" s="410">
        <f t="shared" ref="JV327" si="5424">SUM(G327,I327,S327,U327,AE327,AG327,AQ327,AS327,BC327,BE327,BO327,BQ327,CA327,CC327)/7/SUM(E326,Q326,AC326,AO326,BA326,BM326,BY326)</f>
        <v>0</v>
      </c>
      <c r="JW327" s="411">
        <f t="shared" ref="JW327" si="5425">SUM(CM327,CO327,CY327,DA327,DK327,DM327,DW327,DY327,EI327,EK327,EU327,EW327,FG327,FI327)/7/SUM(CK326,CW326,DI326,DU326,EG326,ES326,FE326)</f>
        <v>0</v>
      </c>
      <c r="JX327" s="412">
        <f t="shared" ref="JX327" si="5426">SUM(FS327,FU327,GE327,GG327,GQ327,GS327,HC327,HE327,HO327,HQ327,IA327,IC327,IM327,IO327,)/7/SUM(FQ326,GC326,GO326,HA326,HM326,HY326,IK326)</f>
        <v>0</v>
      </c>
      <c r="JY327" s="744"/>
      <c r="JZ327" s="691"/>
      <c r="KA327" s="747"/>
      <c r="KB327" s="762"/>
      <c r="KC327" s="764"/>
      <c r="KD327" s="769"/>
      <c r="KE327" s="764"/>
      <c r="KF327" s="769"/>
      <c r="KG327" s="771"/>
      <c r="KH327" s="772"/>
      <c r="KI327" s="418">
        <f t="shared" ref="KI327" si="5427">SUM(KI320:KI326)</f>
        <v>0</v>
      </c>
      <c r="KJ327" s="432">
        <f t="shared" ref="KJ327" si="5428">KI327/KB324</f>
        <v>0</v>
      </c>
      <c r="KK327" s="418">
        <f t="shared" ref="KK327" si="5429">SUM(KK320:KK326)</f>
        <v>0</v>
      </c>
      <c r="KL327" s="426">
        <f t="shared" ref="KL327" si="5430">KK327/KD324</f>
        <v>0</v>
      </c>
      <c r="KM327" s="418">
        <f t="shared" ref="KM327" si="5431">SUM(KM320:KM326)</f>
        <v>0</v>
      </c>
      <c r="KN327" s="426">
        <f>KM327/KF324</f>
        <v>0</v>
      </c>
    </row>
    <row r="328" spans="1:300" ht="21.75" thickBot="1" x14ac:dyDescent="0.3">
      <c r="A328" s="52"/>
      <c r="B328" s="437"/>
      <c r="C328" s="40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2"/>
      <c r="O328" s="40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2"/>
      <c r="AA328" s="40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2"/>
      <c r="AM328" s="40"/>
      <c r="AN328" s="41"/>
      <c r="AO328" s="41"/>
      <c r="AP328" s="41"/>
      <c r="AQ328" s="41"/>
      <c r="AR328" s="41"/>
      <c r="AS328" s="41"/>
      <c r="AT328" s="41"/>
      <c r="AU328" s="41"/>
      <c r="AV328" s="41"/>
      <c r="AW328" s="41"/>
      <c r="AX328" s="42"/>
      <c r="AY328" s="40"/>
      <c r="AZ328" s="41"/>
      <c r="BA328" s="41"/>
      <c r="BB328" s="41"/>
      <c r="BC328" s="41"/>
      <c r="BD328" s="41"/>
      <c r="BE328" s="41"/>
      <c r="BF328" s="41"/>
      <c r="BG328" s="41"/>
      <c r="BH328" s="41"/>
      <c r="BI328" s="41"/>
      <c r="BJ328" s="42"/>
      <c r="BK328" s="40"/>
      <c r="BL328" s="41"/>
      <c r="BM328" s="41"/>
      <c r="BN328" s="41"/>
      <c r="BO328" s="41"/>
      <c r="BP328" s="41"/>
      <c r="BQ328" s="41"/>
      <c r="BR328" s="41"/>
      <c r="BS328" s="41"/>
      <c r="BT328" s="41"/>
      <c r="BU328" s="41"/>
      <c r="BV328" s="42"/>
      <c r="BW328" s="40"/>
      <c r="BX328" s="41"/>
      <c r="BY328" s="41"/>
      <c r="BZ328" s="41"/>
      <c r="CA328" s="41"/>
      <c r="CB328" s="41"/>
      <c r="CC328" s="41"/>
      <c r="CD328" s="41"/>
      <c r="CE328" s="41"/>
      <c r="CF328" s="41"/>
      <c r="CG328" s="41"/>
      <c r="CH328" s="42"/>
      <c r="CI328" s="40"/>
      <c r="CJ328" s="41"/>
      <c r="CK328" s="41"/>
      <c r="CL328" s="41"/>
      <c r="CM328" s="41"/>
      <c r="CN328" s="41"/>
      <c r="CO328" s="41"/>
      <c r="CP328" s="41"/>
      <c r="CQ328" s="41"/>
      <c r="CR328" s="41"/>
      <c r="CS328" s="41"/>
      <c r="CT328" s="42"/>
      <c r="CU328" s="40"/>
      <c r="CV328" s="41"/>
      <c r="CW328" s="41"/>
      <c r="CX328" s="41"/>
      <c r="CY328" s="41"/>
      <c r="CZ328" s="41"/>
      <c r="DA328" s="41"/>
      <c r="DB328" s="41"/>
      <c r="DC328" s="41"/>
      <c r="DD328" s="41"/>
      <c r="DE328" s="41"/>
      <c r="DF328" s="42"/>
      <c r="DG328" s="40"/>
      <c r="DH328" s="41"/>
      <c r="DI328" s="41"/>
      <c r="DJ328" s="41"/>
      <c r="DK328" s="41"/>
      <c r="DL328" s="41"/>
      <c r="DM328" s="41"/>
      <c r="DN328" s="41"/>
      <c r="DO328" s="41"/>
      <c r="DP328" s="41"/>
      <c r="DQ328" s="41"/>
      <c r="DR328" s="42"/>
      <c r="DS328" s="40"/>
      <c r="DT328" s="41"/>
      <c r="DU328" s="41"/>
      <c r="DV328" s="41"/>
      <c r="DW328" s="41"/>
      <c r="DX328" s="41"/>
      <c r="DY328" s="41"/>
      <c r="DZ328" s="41"/>
      <c r="EA328" s="41"/>
      <c r="EB328" s="41"/>
      <c r="EC328" s="41"/>
      <c r="ED328" s="42"/>
      <c r="EE328" s="40"/>
      <c r="EF328" s="41"/>
      <c r="EG328" s="41"/>
      <c r="EH328" s="41"/>
      <c r="EI328" s="41"/>
      <c r="EJ328" s="41"/>
      <c r="EK328" s="41"/>
      <c r="EL328" s="41"/>
      <c r="EM328" s="41"/>
      <c r="EN328" s="41"/>
      <c r="EO328" s="41"/>
      <c r="EP328" s="42"/>
      <c r="EQ328" s="40"/>
      <c r="ER328" s="41"/>
      <c r="ES328" s="41"/>
      <c r="ET328" s="41"/>
      <c r="EU328" s="41"/>
      <c r="EV328" s="41"/>
      <c r="EW328" s="41"/>
      <c r="EX328" s="41"/>
      <c r="EY328" s="41"/>
      <c r="EZ328" s="41"/>
      <c r="FA328" s="41"/>
      <c r="FB328" s="42"/>
      <c r="FC328" s="40"/>
      <c r="FD328" s="41"/>
      <c r="FE328" s="41"/>
      <c r="FF328" s="41"/>
      <c r="FG328" s="41"/>
      <c r="FH328" s="41"/>
      <c r="FI328" s="41"/>
      <c r="FJ328" s="41"/>
      <c r="FK328" s="41"/>
      <c r="FL328" s="41"/>
      <c r="FM328" s="41"/>
      <c r="FN328" s="42"/>
      <c r="FO328" s="40"/>
      <c r="FP328" s="41"/>
      <c r="FQ328" s="41"/>
      <c r="FR328" s="41"/>
      <c r="FS328" s="41"/>
      <c r="FT328" s="41"/>
      <c r="FU328" s="41"/>
      <c r="FV328" s="41"/>
      <c r="FW328" s="41"/>
      <c r="FX328" s="41"/>
      <c r="FY328" s="41"/>
      <c r="FZ328" s="42"/>
      <c r="GA328" s="40"/>
      <c r="GB328" s="41"/>
      <c r="GC328" s="41"/>
      <c r="GD328" s="41"/>
      <c r="GE328" s="41"/>
      <c r="GF328" s="41"/>
      <c r="GG328" s="41"/>
      <c r="GH328" s="41"/>
      <c r="GI328" s="41"/>
      <c r="GJ328" s="41"/>
      <c r="GK328" s="41"/>
      <c r="GL328" s="42"/>
      <c r="GM328" s="40"/>
      <c r="GN328" s="41"/>
      <c r="GO328" s="41"/>
      <c r="GP328" s="41"/>
      <c r="GQ328" s="41"/>
      <c r="GR328" s="41"/>
      <c r="GS328" s="41"/>
      <c r="GT328" s="41"/>
      <c r="GU328" s="41"/>
      <c r="GV328" s="41"/>
      <c r="GW328" s="41"/>
      <c r="GX328" s="42"/>
      <c r="GY328" s="40"/>
      <c r="GZ328" s="41"/>
      <c r="HA328" s="41"/>
      <c r="HB328" s="41"/>
      <c r="HC328" s="41"/>
      <c r="HD328" s="41"/>
      <c r="HE328" s="41"/>
      <c r="HF328" s="41"/>
      <c r="HG328" s="41"/>
      <c r="HH328" s="41"/>
      <c r="HI328" s="41"/>
      <c r="HJ328" s="42"/>
      <c r="HK328" s="40"/>
      <c r="HL328" s="41"/>
      <c r="HM328" s="41"/>
      <c r="HN328" s="41"/>
      <c r="HO328" s="41"/>
      <c r="HP328" s="41"/>
      <c r="HQ328" s="41"/>
      <c r="HR328" s="41"/>
      <c r="HS328" s="41"/>
      <c r="HT328" s="41"/>
      <c r="HU328" s="41"/>
      <c r="HV328" s="42"/>
      <c r="HW328" s="40"/>
      <c r="HX328" s="41"/>
      <c r="HY328" s="41"/>
      <c r="HZ328" s="41"/>
      <c r="IA328" s="41"/>
      <c r="IB328" s="41"/>
      <c r="IC328" s="41"/>
      <c r="ID328" s="41"/>
      <c r="IE328" s="41"/>
      <c r="IF328" s="41"/>
      <c r="IG328" s="41"/>
      <c r="IH328" s="42"/>
      <c r="II328" s="40"/>
      <c r="IJ328" s="41"/>
      <c r="IK328" s="41"/>
      <c r="IL328" s="41"/>
      <c r="IM328" s="41"/>
      <c r="IN328" s="41"/>
      <c r="IO328" s="41"/>
      <c r="IP328" s="41"/>
      <c r="IQ328" s="41"/>
      <c r="IR328" s="41"/>
      <c r="IS328" s="41"/>
      <c r="IT328" s="42"/>
      <c r="IU328" s="40"/>
      <c r="IV328" s="41"/>
      <c r="IW328" s="41"/>
      <c r="IX328" s="41"/>
      <c r="IY328" s="41"/>
      <c r="IZ328" s="41"/>
      <c r="JA328" s="41"/>
      <c r="JB328" s="41"/>
      <c r="JC328" s="41"/>
      <c r="JD328" s="41"/>
      <c r="JE328" s="41"/>
      <c r="JF328" s="42"/>
      <c r="JG328" s="444">
        <f t="shared" ref="JG328" si="5432">JG327/JI320</f>
        <v>0</v>
      </c>
      <c r="JH328" s="445">
        <f t="shared" ref="JH328" si="5433">JH327/JJ317</f>
        <v>0</v>
      </c>
      <c r="JI328" s="3"/>
      <c r="JJ328" s="4"/>
      <c r="JK328" s="4"/>
      <c r="JL328" s="374"/>
      <c r="JM328" s="4"/>
      <c r="JN328" s="4"/>
      <c r="JO328" s="4"/>
      <c r="JP328" s="375"/>
      <c r="JQ328" s="4"/>
      <c r="JR328" s="4"/>
      <c r="JS328" s="376"/>
      <c r="JT328" s="4"/>
      <c r="JU328" s="400"/>
      <c r="JV328" s="701"/>
      <c r="JW328" s="702"/>
      <c r="JX328" s="703"/>
      <c r="JY328" s="639"/>
      <c r="JZ328" s="640"/>
      <c r="KA328" s="641"/>
      <c r="KB328" s="752"/>
      <c r="KC328" s="753"/>
      <c r="KD328" s="753"/>
      <c r="KE328" s="753"/>
      <c r="KF328" s="753"/>
      <c r="KG328" s="753"/>
      <c r="KH328" s="754"/>
      <c r="KI328" s="416"/>
      <c r="KJ328" s="420"/>
      <c r="KK328" s="416"/>
      <c r="KL328" s="417"/>
      <c r="KM328" s="416"/>
      <c r="KN328" s="417"/>
    </row>
    <row r="329" spans="1:300" x14ac:dyDescent="0.25">
      <c r="A329" s="736">
        <v>61</v>
      </c>
      <c r="B329" s="435">
        <f>B326+1</f>
        <v>45848</v>
      </c>
      <c r="C329" s="32"/>
      <c r="D329" s="33"/>
      <c r="E329" s="33">
        <f>E326-C329</f>
        <v>553</v>
      </c>
      <c r="F329" s="33">
        <f>F326-D329</f>
        <v>39</v>
      </c>
      <c r="G329" s="33"/>
      <c r="H329" s="34">
        <f t="shared" ref="H329:H335" si="5434">((G329+I329)/E329)</f>
        <v>0</v>
      </c>
      <c r="I329" s="33"/>
      <c r="J329" s="34" t="e">
        <f t="shared" ref="J329:J335" si="5435">I329/(G329+I329)</f>
        <v>#DIV/0!</v>
      </c>
      <c r="K329" s="35"/>
      <c r="L329" s="33"/>
      <c r="M329" s="33"/>
      <c r="N329" s="36"/>
      <c r="O329" s="32"/>
      <c r="P329" s="33"/>
      <c r="Q329" s="33">
        <f>Q326-O329</f>
        <v>556</v>
      </c>
      <c r="R329" s="33">
        <f>R326-P329</f>
        <v>38</v>
      </c>
      <c r="S329" s="33"/>
      <c r="T329" s="34">
        <f t="shared" ref="T329:T335" si="5436">((S329+U329)/Q329)</f>
        <v>0</v>
      </c>
      <c r="U329" s="33"/>
      <c r="V329" s="34" t="e">
        <f t="shared" ref="V329:V335" si="5437">U329/(S329+U329)</f>
        <v>#DIV/0!</v>
      </c>
      <c r="W329" s="35"/>
      <c r="X329" s="33"/>
      <c r="Y329" s="33"/>
      <c r="Z329" s="36"/>
      <c r="AA329" s="32"/>
      <c r="AB329" s="33"/>
      <c r="AC329" s="33">
        <f>AC326-AA329</f>
        <v>544</v>
      </c>
      <c r="AD329" s="33">
        <f>AD326-AB329</f>
        <v>38</v>
      </c>
      <c r="AE329" s="33"/>
      <c r="AF329" s="34">
        <f t="shared" ref="AF329:AF335" si="5438">((AE329+AG329)/AC329)</f>
        <v>0</v>
      </c>
      <c r="AG329" s="33"/>
      <c r="AH329" s="34" t="e">
        <f t="shared" ref="AH329:AH335" si="5439">AG329/(AE329+AG329)</f>
        <v>#DIV/0!</v>
      </c>
      <c r="AI329" s="35"/>
      <c r="AJ329" s="33"/>
      <c r="AK329" s="33"/>
      <c r="AL329" s="36"/>
      <c r="AM329" s="32"/>
      <c r="AN329" s="33"/>
      <c r="AO329" s="33">
        <f>AO326-AM329</f>
        <v>109</v>
      </c>
      <c r="AP329" s="33">
        <f>AP326-AN329</f>
        <v>8</v>
      </c>
      <c r="AQ329" s="33"/>
      <c r="AR329" s="34">
        <f t="shared" ref="AR329:AR335" si="5440">((AQ329+AS329)/AO329)</f>
        <v>0</v>
      </c>
      <c r="AS329" s="33"/>
      <c r="AT329" s="34" t="e">
        <f t="shared" ref="AT329:AT335" si="5441">AS329/(AQ329+AS329)</f>
        <v>#DIV/0!</v>
      </c>
      <c r="AU329" s="35"/>
      <c r="AV329" s="33"/>
      <c r="AW329" s="33"/>
      <c r="AX329" s="36"/>
      <c r="AY329" s="32"/>
      <c r="AZ329" s="33"/>
      <c r="BA329" s="33">
        <f>BA326-AY329</f>
        <v>545</v>
      </c>
      <c r="BB329" s="33">
        <f>BB326-AZ329</f>
        <v>38</v>
      </c>
      <c r="BC329" s="33"/>
      <c r="BD329" s="34">
        <f t="shared" ref="BD329:BD335" si="5442">((BC329+BE329)/BA329)</f>
        <v>0</v>
      </c>
      <c r="BE329" s="33"/>
      <c r="BF329" s="34" t="e">
        <f t="shared" ref="BF329:BF335" si="5443">BE329/(BC329+BE329)</f>
        <v>#DIV/0!</v>
      </c>
      <c r="BG329" s="35"/>
      <c r="BH329" s="33"/>
      <c r="BI329" s="33"/>
      <c r="BJ329" s="36"/>
      <c r="BK329" s="32"/>
      <c r="BL329" s="33"/>
      <c r="BM329" s="33">
        <f>BM326-BK329</f>
        <v>550</v>
      </c>
      <c r="BN329" s="33">
        <f>BN326-BL329</f>
        <v>38</v>
      </c>
      <c r="BO329" s="33"/>
      <c r="BP329" s="34">
        <f t="shared" ref="BP329:BP335" si="5444">((BO329+BQ329)/BM329)</f>
        <v>0</v>
      </c>
      <c r="BQ329" s="33"/>
      <c r="BR329" s="34" t="e">
        <f t="shared" ref="BR329:BR335" si="5445">BQ329/(BO329+BQ329)</f>
        <v>#DIV/0!</v>
      </c>
      <c r="BS329" s="35"/>
      <c r="BT329" s="33"/>
      <c r="BU329" s="33"/>
      <c r="BV329" s="36"/>
      <c r="BW329" s="32"/>
      <c r="BX329" s="33"/>
      <c r="BY329" s="33">
        <f>BY326-BW329</f>
        <v>556</v>
      </c>
      <c r="BZ329" s="33">
        <f>BZ326-BX329</f>
        <v>38</v>
      </c>
      <c r="CA329" s="33"/>
      <c r="CB329" s="34">
        <f t="shared" ref="CB329:CB335" si="5446">((CA329+CC329)/BY329)</f>
        <v>0</v>
      </c>
      <c r="CC329" s="33"/>
      <c r="CD329" s="34" t="e">
        <f t="shared" ref="CD329:CD335" si="5447">CC329/(CA329+CC329)</f>
        <v>#DIV/0!</v>
      </c>
      <c r="CE329" s="35"/>
      <c r="CF329" s="33"/>
      <c r="CG329" s="33"/>
      <c r="CH329" s="36"/>
      <c r="CI329" s="32"/>
      <c r="CJ329" s="33"/>
      <c r="CK329" s="33">
        <f>CK326-CI329</f>
        <v>534</v>
      </c>
      <c r="CL329" s="33">
        <f>CL326-CJ329</f>
        <v>38</v>
      </c>
      <c r="CM329" s="33"/>
      <c r="CN329" s="34">
        <f t="shared" ref="CN329:CN335" si="5448">((CM329+CO329)/CK329)</f>
        <v>0</v>
      </c>
      <c r="CO329" s="33"/>
      <c r="CP329" s="34" t="e">
        <f t="shared" ref="CP329:CP335" si="5449">CO329/(CM329+CO329)</f>
        <v>#DIV/0!</v>
      </c>
      <c r="CQ329" s="35"/>
      <c r="CR329" s="33"/>
      <c r="CS329" s="33"/>
      <c r="CT329" s="36"/>
      <c r="CU329" s="32"/>
      <c r="CV329" s="33"/>
      <c r="CW329" s="33">
        <f>CW326-CU329</f>
        <v>545</v>
      </c>
      <c r="CX329" s="33">
        <f>CX326-CV329</f>
        <v>38</v>
      </c>
      <c r="CY329" s="33"/>
      <c r="CZ329" s="34">
        <f t="shared" ref="CZ329:CZ335" si="5450">((CY329+DA329)/CW329)</f>
        <v>0</v>
      </c>
      <c r="DA329" s="33"/>
      <c r="DB329" s="34" t="e">
        <f t="shared" ref="DB329:DB335" si="5451">DA329/(CY329+DA329)</f>
        <v>#DIV/0!</v>
      </c>
      <c r="DC329" s="35"/>
      <c r="DD329" s="33"/>
      <c r="DE329" s="33"/>
      <c r="DF329" s="36"/>
      <c r="DG329" s="32"/>
      <c r="DH329" s="33"/>
      <c r="DI329" s="33">
        <f>DI326-DG329</f>
        <v>559</v>
      </c>
      <c r="DJ329" s="33">
        <f>DJ326-DH329</f>
        <v>39</v>
      </c>
      <c r="DK329" s="33"/>
      <c r="DL329" s="34">
        <f t="shared" ref="DL329:DL335" si="5452">((DK329+DM329)/DI329)</f>
        <v>0</v>
      </c>
      <c r="DM329" s="33"/>
      <c r="DN329" s="34" t="e">
        <f t="shared" ref="DN329:DN335" si="5453">DM329/(DK329+DM329)</f>
        <v>#DIV/0!</v>
      </c>
      <c r="DO329" s="35"/>
      <c r="DP329" s="33"/>
      <c r="DQ329" s="33"/>
      <c r="DR329" s="36"/>
      <c r="DS329" s="32"/>
      <c r="DT329" s="33"/>
      <c r="DU329" s="33">
        <f>DU326-DS329</f>
        <v>91</v>
      </c>
      <c r="DV329" s="33">
        <f>DV326-DT329</f>
        <v>8</v>
      </c>
      <c r="DW329" s="33"/>
      <c r="DX329" s="34">
        <f t="shared" ref="DX329:DX335" si="5454">((DW329+DY329)/DU329)</f>
        <v>0</v>
      </c>
      <c r="DY329" s="33"/>
      <c r="DZ329" s="34" t="e">
        <f t="shared" ref="DZ329:DZ335" si="5455">DY329/(DW329+DY329)</f>
        <v>#DIV/0!</v>
      </c>
      <c r="EA329" s="35"/>
      <c r="EB329" s="33"/>
      <c r="EC329" s="33"/>
      <c r="ED329" s="36"/>
      <c r="EE329" s="32"/>
      <c r="EF329" s="33"/>
      <c r="EG329" s="33">
        <f>EG326-EE329</f>
        <v>566</v>
      </c>
      <c r="EH329" s="33">
        <f>EH326-EF329</f>
        <v>40</v>
      </c>
      <c r="EI329" s="33"/>
      <c r="EJ329" s="34">
        <f t="shared" ref="EJ329:EJ335" si="5456">((EI329+EK329)/EG329)</f>
        <v>0</v>
      </c>
      <c r="EK329" s="33"/>
      <c r="EL329" s="34" t="e">
        <f t="shared" ref="EL329:EL335" si="5457">EK329/(EI329+EK329)</f>
        <v>#DIV/0!</v>
      </c>
      <c r="EM329" s="35"/>
      <c r="EN329" s="33"/>
      <c r="EO329" s="33"/>
      <c r="EP329" s="36"/>
      <c r="EQ329" s="32"/>
      <c r="ER329" s="33"/>
      <c r="ES329" s="33">
        <f>ES326-EQ329</f>
        <v>556</v>
      </c>
      <c r="ET329" s="33">
        <f>ET326-ER329</f>
        <v>39</v>
      </c>
      <c r="EU329" s="33"/>
      <c r="EV329" s="34">
        <f t="shared" ref="EV329:EV335" si="5458">((EU329+EW329)/ES329)</f>
        <v>0</v>
      </c>
      <c r="EW329" s="33"/>
      <c r="EX329" s="34" t="e">
        <f t="shared" ref="EX329:EX335" si="5459">EW329/(EU329+EW329)</f>
        <v>#DIV/0!</v>
      </c>
      <c r="EY329" s="35"/>
      <c r="EZ329" s="33"/>
      <c r="FA329" s="33"/>
      <c r="FB329" s="36"/>
      <c r="FC329" s="32"/>
      <c r="FD329" s="33"/>
      <c r="FE329" s="33">
        <f>FE326-FC329</f>
        <v>544</v>
      </c>
      <c r="FF329" s="33">
        <f>FF326-FD329</f>
        <v>37</v>
      </c>
      <c r="FG329" s="33"/>
      <c r="FH329" s="34">
        <f t="shared" ref="FH329:FH335" si="5460">((FG329+FI329)/FE329)</f>
        <v>0</v>
      </c>
      <c r="FI329" s="33"/>
      <c r="FJ329" s="34" t="e">
        <f t="shared" ref="FJ329:FJ335" si="5461">FI329/(FG329+FI329)</f>
        <v>#DIV/0!</v>
      </c>
      <c r="FK329" s="35"/>
      <c r="FL329" s="33"/>
      <c r="FM329" s="33"/>
      <c r="FN329" s="36"/>
      <c r="FO329" s="32"/>
      <c r="FP329" s="33"/>
      <c r="FQ329" s="33">
        <f>FQ326-FO329</f>
        <v>539</v>
      </c>
      <c r="FR329" s="33">
        <f>FR326-FP329</f>
        <v>40</v>
      </c>
      <c r="FS329" s="33"/>
      <c r="FT329" s="34">
        <f t="shared" ref="FT329:FT335" si="5462">((FS329+FU329)/FQ329)</f>
        <v>0</v>
      </c>
      <c r="FU329" s="33"/>
      <c r="FV329" s="34" t="e">
        <f t="shared" ref="FV329:FV335" si="5463">FU329/(FS329+FU329)</f>
        <v>#DIV/0!</v>
      </c>
      <c r="FW329" s="35"/>
      <c r="FX329" s="33"/>
      <c r="FY329" s="33"/>
      <c r="FZ329" s="36"/>
      <c r="GA329" s="32"/>
      <c r="GB329" s="33"/>
      <c r="GC329" s="33">
        <f>GC326-GA329</f>
        <v>544</v>
      </c>
      <c r="GD329" s="33">
        <f>GD326-GB329</f>
        <v>41</v>
      </c>
      <c r="GE329" s="33"/>
      <c r="GF329" s="34">
        <f t="shared" ref="GF329:GF335" si="5464">((GE329+GG329)/GC329)</f>
        <v>0</v>
      </c>
      <c r="GG329" s="33"/>
      <c r="GH329" s="34" t="e">
        <f t="shared" ref="GH329:GH335" si="5465">GG329/(GE329+GG329)</f>
        <v>#DIV/0!</v>
      </c>
      <c r="GI329" s="35"/>
      <c r="GJ329" s="33"/>
      <c r="GK329" s="33"/>
      <c r="GL329" s="36"/>
      <c r="GM329" s="32"/>
      <c r="GN329" s="33"/>
      <c r="GO329" s="33">
        <f>GO326-GM329</f>
        <v>570</v>
      </c>
      <c r="GP329" s="33">
        <f>GP326-GN329</f>
        <v>42</v>
      </c>
      <c r="GQ329" s="33"/>
      <c r="GR329" s="34">
        <f t="shared" ref="GR329:GR335" si="5466">((GQ329+GS329)/GO329)</f>
        <v>0</v>
      </c>
      <c r="GS329" s="33"/>
      <c r="GT329" s="34" t="e">
        <f t="shared" ref="GT329:GT335" si="5467">GS329/(GQ329+GS329)</f>
        <v>#DIV/0!</v>
      </c>
      <c r="GU329" s="35"/>
      <c r="GV329" s="33"/>
      <c r="GW329" s="33"/>
      <c r="GX329" s="36"/>
      <c r="GY329" s="32"/>
      <c r="GZ329" s="33"/>
      <c r="HA329" s="33">
        <f>HA326-GY329</f>
        <v>99</v>
      </c>
      <c r="HB329" s="33">
        <f>HB326-GZ329</f>
        <v>7</v>
      </c>
      <c r="HC329" s="33"/>
      <c r="HD329" s="34">
        <f t="shared" ref="HD329:HD335" si="5468">((HC329+HE329)/HA329)</f>
        <v>0</v>
      </c>
      <c r="HE329" s="33"/>
      <c r="HF329" s="34" t="e">
        <f t="shared" ref="HF329:HF335" si="5469">HE329/(HC329+HE329)</f>
        <v>#DIV/0!</v>
      </c>
      <c r="HG329" s="35"/>
      <c r="HH329" s="33"/>
      <c r="HI329" s="33"/>
      <c r="HJ329" s="36"/>
      <c r="HK329" s="32"/>
      <c r="HL329" s="33"/>
      <c r="HM329" s="33">
        <f>HM326-HK329</f>
        <v>571</v>
      </c>
      <c r="HN329" s="33">
        <f>HN326-HL329</f>
        <v>42</v>
      </c>
      <c r="HO329" s="33"/>
      <c r="HP329" s="34">
        <f t="shared" ref="HP329:HP335" si="5470">((HO329+HQ329)/HM329)</f>
        <v>0</v>
      </c>
      <c r="HQ329" s="33"/>
      <c r="HR329" s="34" t="e">
        <f t="shared" ref="HR329:HR335" si="5471">HQ329/(HO329+HQ329)</f>
        <v>#DIV/0!</v>
      </c>
      <c r="HS329" s="35"/>
      <c r="HT329" s="33"/>
      <c r="HU329" s="33"/>
      <c r="HV329" s="36"/>
      <c r="HW329" s="32"/>
      <c r="HX329" s="33"/>
      <c r="HY329" s="33">
        <f>HY326-HW329</f>
        <v>558</v>
      </c>
      <c r="HZ329" s="33">
        <f>HZ326-HX329</f>
        <v>41</v>
      </c>
      <c r="IA329" s="33"/>
      <c r="IB329" s="34">
        <f t="shared" ref="IB329:IB335" si="5472">((IA329+IC329)/HY329)</f>
        <v>0</v>
      </c>
      <c r="IC329" s="33"/>
      <c r="ID329" s="34" t="e">
        <f t="shared" ref="ID329:ID335" si="5473">IC329/(IA329+IC329)</f>
        <v>#DIV/0!</v>
      </c>
      <c r="IE329" s="35"/>
      <c r="IF329" s="33"/>
      <c r="IG329" s="33"/>
      <c r="IH329" s="36"/>
      <c r="II329" s="32"/>
      <c r="IJ329" s="33"/>
      <c r="IK329" s="33">
        <f>IK326-II329</f>
        <v>571</v>
      </c>
      <c r="IL329" s="33">
        <f>IL326-IJ329</f>
        <v>41</v>
      </c>
      <c r="IM329" s="33"/>
      <c r="IN329" s="34">
        <f t="shared" ref="IN329:IN335" si="5474">((IM329+IO329)/IK329)</f>
        <v>0</v>
      </c>
      <c r="IO329" s="33"/>
      <c r="IP329" s="34" t="e">
        <f t="shared" ref="IP329:IP335" si="5475">IO329/(IM329+IO329)</f>
        <v>#DIV/0!</v>
      </c>
      <c r="IQ329" s="35"/>
      <c r="IR329" s="33"/>
      <c r="IS329" s="33"/>
      <c r="IT329" s="36"/>
      <c r="IU329" s="32"/>
      <c r="IV329" s="33"/>
      <c r="IW329" s="33">
        <f>IW326-IU329</f>
        <v>0</v>
      </c>
      <c r="IX329" s="33">
        <f>IX326-IV329</f>
        <v>0</v>
      </c>
      <c r="IY329" s="33"/>
      <c r="IZ329" s="34" t="e">
        <f t="shared" ref="IZ329:IZ335" si="5476">((IY329+JA329)/IW329)</f>
        <v>#DIV/0!</v>
      </c>
      <c r="JA329" s="33"/>
      <c r="JB329" s="34" t="e">
        <f t="shared" ref="JB329:JB335" si="5477">JA329/(IY329+JA329)</f>
        <v>#DIV/0!</v>
      </c>
      <c r="JC329" s="35"/>
      <c r="JD329" s="33"/>
      <c r="JE329" s="33"/>
      <c r="JF329" s="36"/>
      <c r="JG329" s="32">
        <f t="shared" ref="JG329:JG336" si="5478">+C329+O329+AA329+AM329+AY329+BK329+BW329+CI329+CU329+DG329+DS329+EE329+EQ329+FC329+GA329+GM329+GY329+HK329+HW329+II329+FO329+IU329</f>
        <v>0</v>
      </c>
      <c r="JH329" s="36">
        <f t="shared" ref="JH329:JH336" si="5479">+D329+P329+AB329+AN329+AZ329+BL329+BX329+CJ329+CV329+DH329+DT329+EF329+ER329+FD329+GB329+GN329+GZ329+HL329+HX329+IJ329+FP329+IV329</f>
        <v>0</v>
      </c>
      <c r="JI329" s="372">
        <f t="shared" ref="JI329:JI335" si="5480">+E329+Q329+AC329+AO329+BA329+BM329+BY329+CK329+CW329+DI329+DU329+EG329+ES329+FE329+GC329+GO329+HA329+HM329+HY329+FQ329+IK329</f>
        <v>10260</v>
      </c>
      <c r="JJ329" s="11">
        <f t="shared" si="5107"/>
        <v>730</v>
      </c>
      <c r="JK329" s="33">
        <f t="shared" ref="JK329:JK336" si="5481">+G329+S329+AE329+AQ329+BC329+BO329+CA329+CM329+CY329+DK329+DW329+EI329+EU329+FG329+GE329+GQ329+HC329+HO329+I329+U329+AG329+AS329+BE329+BQ329+CC329+CO329+DA329+DM329+DY329+EK329+EW329+FI329+GG329+GS329+HE329+HQ329+IA329+IC329+FS329+FU329+IM329+IO329</f>
        <v>0</v>
      </c>
      <c r="JL329" s="78">
        <f t="shared" ref="JL329:JL336" si="5482">+(JK329)/JI329</f>
        <v>0</v>
      </c>
      <c r="JM329" s="15">
        <f t="shared" ref="JM329:JM336" si="5483">+I329+U329+AG329+AS329+BE329+BQ329+CC329+CO329+DA329+DM329+DY329+EK329+EW329+FI329+GG329+GS329+HE329+HQ329+IC329+IO329+FU329</f>
        <v>0</v>
      </c>
      <c r="JN329" s="34" t="e">
        <f t="shared" ref="JN329:JN336" si="5484">+(JM329/(JK329))</f>
        <v>#DIV/0!</v>
      </c>
      <c r="JO329" s="45"/>
      <c r="JP329" s="46"/>
      <c r="JQ329" s="45" t="e">
        <f t="shared" si="4416"/>
        <v>#DIV/0!</v>
      </c>
      <c r="JR329" s="45"/>
      <c r="JS329" s="366" t="e">
        <f t="shared" ref="JS329" si="5485">JR329/JM329</f>
        <v>#DIV/0!</v>
      </c>
      <c r="JT329" s="44"/>
      <c r="JU329" s="284"/>
      <c r="JV329" s="402">
        <f t="shared" ref="JV329:JV335" si="5486">SUM(G329,I329,S329,U329,AE329,AG329,AQ329,AS329,BC329,BE329,BO329,BQ329,CA329,CC329)/SUM(E329,Q329,AC329,AO329,BA329,BM329,BY329)</f>
        <v>0</v>
      </c>
      <c r="JW329" s="403">
        <f t="shared" ref="JW329:JW335" si="5487">SUM(CM329,CO329,CY329,DA329,DK329,DM329,DW329,DY329,EI329,EK329,EU329,EW329,FG329,FI329)/SUM(CK329,CW329,DI329,DU329,EG329,ES329,FE329)</f>
        <v>0</v>
      </c>
      <c r="JX329" s="405">
        <f t="shared" ref="JX329:JX335" si="5488">SUM(FS329,FU329,GE329,GG329,GQ329,GS329,HC329,HE329,HO329,HQ329,IA329,IC329,IM329,IO329,)/SUM(FQ329,GC329,GO329,HA329,HM329,HY329,IK329)</f>
        <v>0</v>
      </c>
      <c r="JY329" s="742" t="e">
        <f t="shared" ref="JY329" si="5489">SUM(I336,U336,AG336,AS336,BE336,BQ336,CC336)/SUM(G336,I336,S336,U336,AE336,AG336,AQ336,AS336,BC336,BE336,BO336,BQ336,CA336,CC336)</f>
        <v>#DIV/0!</v>
      </c>
      <c r="JZ329" s="689" t="e">
        <f t="shared" ref="JZ329" si="5490">SUM(CO336,DA336,DM336,DY336,EK336,EW336,FI336)/SUM(CM336,CO336,CY336,DA336,DK336,DM336,DW336,DY336,EI336,EK336,EU336,EW336,FG336,FI336)</f>
        <v>#DIV/0!</v>
      </c>
      <c r="KA329" s="745" t="e">
        <f t="shared" ref="KA329" si="5491">SUM(,FU336,GG336,GS336,HE336,HQ336,IC336,IO336)/SUM(FU336,FS336,GG336,GE336,GS336,GQ336,HE336,HC336,HQ336,HO336,IC336,IA336,IO336,IM336)</f>
        <v>#DIV/0!</v>
      </c>
      <c r="KB329" s="724">
        <f t="shared" ref="KB329" si="5492">KB331/KB333</f>
        <v>0</v>
      </c>
      <c r="KC329" s="720"/>
      <c r="KD329" s="720">
        <f t="shared" ref="KD329" si="5493">KD331/KD333</f>
        <v>0</v>
      </c>
      <c r="KE329" s="720"/>
      <c r="KF329" s="720">
        <f t="shared" ref="KF329" si="5494">KF331/KF333</f>
        <v>0</v>
      </c>
      <c r="KG329" s="755"/>
      <c r="KH329" s="757" t="s">
        <v>68</v>
      </c>
      <c r="KI329" s="419">
        <f t="shared" ref="KI329:KI335" si="5495">C329+AA329+AM329+AY329+BK329+BW329</f>
        <v>0</v>
      </c>
      <c r="KJ329" s="427">
        <f t="shared" ref="KJ329" si="5496">KI329/KB333</f>
        <v>0</v>
      </c>
      <c r="KK329" s="419">
        <f t="shared" ref="KK329:KK335" si="5497">CI329+CU329+DG329+EE329+EQ329+FC329+DS329</f>
        <v>0</v>
      </c>
      <c r="KL329" s="424">
        <f t="shared" ref="KL329" si="5498">KK329/KD333</f>
        <v>0</v>
      </c>
      <c r="KM329" s="419">
        <f t="shared" ref="KM329:KM335" si="5499">FO329+GA329+GM329+GY329+HK329+HW329+II329</f>
        <v>0</v>
      </c>
      <c r="KN329" s="424">
        <f>KM329/KF333</f>
        <v>0</v>
      </c>
    </row>
    <row r="330" spans="1:300" ht="19.5" thickBot="1" x14ac:dyDescent="0.3">
      <c r="A330" s="734"/>
      <c r="B330" s="436">
        <f t="shared" ref="B330:B335" si="5500">+B329+1</f>
        <v>45849</v>
      </c>
      <c r="C330" s="10"/>
      <c r="D330" s="11"/>
      <c r="E330" s="61">
        <f t="shared" ref="E330:E335" si="5501">E329-C330</f>
        <v>553</v>
      </c>
      <c r="F330" s="61">
        <f t="shared" ref="F330:F335" si="5502">F329-D330</f>
        <v>39</v>
      </c>
      <c r="G330" s="11"/>
      <c r="H330" s="12">
        <f t="shared" si="5434"/>
        <v>0</v>
      </c>
      <c r="I330" s="11"/>
      <c r="J330" s="12" t="e">
        <f t="shared" si="5435"/>
        <v>#DIV/0!</v>
      </c>
      <c r="K330" s="13"/>
      <c r="L330" s="11"/>
      <c r="M330" s="11"/>
      <c r="N330" s="14"/>
      <c r="O330" s="10"/>
      <c r="P330" s="11"/>
      <c r="Q330" s="61">
        <f t="shared" ref="Q330:Q335" si="5503">Q329-O330</f>
        <v>556</v>
      </c>
      <c r="R330" s="61">
        <f t="shared" ref="R330:R335" si="5504">R329-P330</f>
        <v>38</v>
      </c>
      <c r="S330" s="11"/>
      <c r="T330" s="12">
        <f t="shared" si="5436"/>
        <v>0</v>
      </c>
      <c r="U330" s="11"/>
      <c r="V330" s="12" t="e">
        <f t="shared" si="5437"/>
        <v>#DIV/0!</v>
      </c>
      <c r="W330" s="13"/>
      <c r="X330" s="11"/>
      <c r="Y330" s="11"/>
      <c r="Z330" s="14"/>
      <c r="AA330" s="10"/>
      <c r="AB330" s="11"/>
      <c r="AC330" s="61">
        <f t="shared" ref="AC330:AC335" si="5505">AC329-AA330</f>
        <v>544</v>
      </c>
      <c r="AD330" s="61">
        <f t="shared" ref="AD330:AD335" si="5506">AD329-AB330</f>
        <v>38</v>
      </c>
      <c r="AE330" s="11"/>
      <c r="AF330" s="12">
        <f t="shared" si="5438"/>
        <v>0</v>
      </c>
      <c r="AG330" s="11"/>
      <c r="AH330" s="12" t="e">
        <f t="shared" si="5439"/>
        <v>#DIV/0!</v>
      </c>
      <c r="AI330" s="13"/>
      <c r="AJ330" s="11"/>
      <c r="AK330" s="11"/>
      <c r="AL330" s="14"/>
      <c r="AM330" s="10"/>
      <c r="AN330" s="11"/>
      <c r="AO330" s="61">
        <f t="shared" ref="AO330:AO335" si="5507">AO329-AM330</f>
        <v>109</v>
      </c>
      <c r="AP330" s="61">
        <f t="shared" ref="AP330:AP335" si="5508">AP329-AN330</f>
        <v>8</v>
      </c>
      <c r="AQ330" s="11"/>
      <c r="AR330" s="12">
        <f t="shared" si="5440"/>
        <v>0</v>
      </c>
      <c r="AS330" s="11"/>
      <c r="AT330" s="12" t="e">
        <f t="shared" si="5441"/>
        <v>#DIV/0!</v>
      </c>
      <c r="AU330" s="13"/>
      <c r="AV330" s="11"/>
      <c r="AW330" s="11"/>
      <c r="AX330" s="14"/>
      <c r="AY330" s="10"/>
      <c r="AZ330" s="11"/>
      <c r="BA330" s="61">
        <f t="shared" ref="BA330:BA335" si="5509">BA329-AY330</f>
        <v>545</v>
      </c>
      <c r="BB330" s="61">
        <f t="shared" ref="BB330:BB335" si="5510">BB329-AZ330</f>
        <v>38</v>
      </c>
      <c r="BC330" s="11"/>
      <c r="BD330" s="12">
        <f t="shared" si="5442"/>
        <v>0</v>
      </c>
      <c r="BE330" s="11"/>
      <c r="BF330" s="12" t="e">
        <f t="shared" si="5443"/>
        <v>#DIV/0!</v>
      </c>
      <c r="BG330" s="13"/>
      <c r="BH330" s="11"/>
      <c r="BI330" s="11"/>
      <c r="BJ330" s="14"/>
      <c r="BK330" s="10"/>
      <c r="BL330" s="11"/>
      <c r="BM330" s="61">
        <f t="shared" ref="BM330:BM335" si="5511">BM329-BK330</f>
        <v>550</v>
      </c>
      <c r="BN330" s="61">
        <f t="shared" ref="BN330:BN335" si="5512">BN329-BL330</f>
        <v>38</v>
      </c>
      <c r="BO330" s="11"/>
      <c r="BP330" s="12">
        <f t="shared" si="5444"/>
        <v>0</v>
      </c>
      <c r="BQ330" s="11"/>
      <c r="BR330" s="12" t="e">
        <f t="shared" si="5445"/>
        <v>#DIV/0!</v>
      </c>
      <c r="BS330" s="13"/>
      <c r="BT330" s="11"/>
      <c r="BU330" s="11"/>
      <c r="BV330" s="14"/>
      <c r="BW330" s="10"/>
      <c r="BX330" s="11"/>
      <c r="BY330" s="61">
        <f t="shared" ref="BY330:BY335" si="5513">BY329-BW330</f>
        <v>556</v>
      </c>
      <c r="BZ330" s="61">
        <f t="shared" ref="BZ330:BZ335" si="5514">BZ329-BX330</f>
        <v>38</v>
      </c>
      <c r="CA330" s="11"/>
      <c r="CB330" s="12">
        <f t="shared" si="5446"/>
        <v>0</v>
      </c>
      <c r="CC330" s="11"/>
      <c r="CD330" s="12" t="e">
        <f t="shared" si="5447"/>
        <v>#DIV/0!</v>
      </c>
      <c r="CE330" s="13"/>
      <c r="CF330" s="11"/>
      <c r="CG330" s="11"/>
      <c r="CH330" s="14"/>
      <c r="CI330" s="10"/>
      <c r="CJ330" s="11"/>
      <c r="CK330" s="61">
        <f t="shared" ref="CK330:CK335" si="5515">CK329-CI330</f>
        <v>534</v>
      </c>
      <c r="CL330" s="61">
        <f t="shared" ref="CL330:CL335" si="5516">CL329-CJ330</f>
        <v>38</v>
      </c>
      <c r="CM330" s="11"/>
      <c r="CN330" s="12">
        <f t="shared" si="5448"/>
        <v>0</v>
      </c>
      <c r="CO330" s="11"/>
      <c r="CP330" s="12" t="e">
        <f t="shared" si="5449"/>
        <v>#DIV/0!</v>
      </c>
      <c r="CQ330" s="13"/>
      <c r="CR330" s="11"/>
      <c r="CS330" s="11"/>
      <c r="CT330" s="14"/>
      <c r="CU330" s="10"/>
      <c r="CV330" s="11"/>
      <c r="CW330" s="61">
        <f t="shared" ref="CW330:CW335" si="5517">CW329-CU330</f>
        <v>545</v>
      </c>
      <c r="CX330" s="61">
        <f t="shared" ref="CX330:CX335" si="5518">CX329-CV330</f>
        <v>38</v>
      </c>
      <c r="CY330" s="11"/>
      <c r="CZ330" s="12">
        <f t="shared" si="5450"/>
        <v>0</v>
      </c>
      <c r="DA330" s="11"/>
      <c r="DB330" s="12" t="e">
        <f t="shared" si="5451"/>
        <v>#DIV/0!</v>
      </c>
      <c r="DC330" s="13"/>
      <c r="DD330" s="11"/>
      <c r="DE330" s="11"/>
      <c r="DF330" s="14"/>
      <c r="DG330" s="10"/>
      <c r="DH330" s="11"/>
      <c r="DI330" s="61">
        <f t="shared" ref="DI330:DI335" si="5519">DI329-DG330</f>
        <v>559</v>
      </c>
      <c r="DJ330" s="61">
        <f t="shared" ref="DJ330:DJ335" si="5520">DJ329-DH330</f>
        <v>39</v>
      </c>
      <c r="DK330" s="11"/>
      <c r="DL330" s="12">
        <f t="shared" si="5452"/>
        <v>0</v>
      </c>
      <c r="DM330" s="11"/>
      <c r="DN330" s="12" t="e">
        <f t="shared" si="5453"/>
        <v>#DIV/0!</v>
      </c>
      <c r="DO330" s="13"/>
      <c r="DP330" s="11"/>
      <c r="DQ330" s="11"/>
      <c r="DR330" s="14"/>
      <c r="DS330" s="10"/>
      <c r="DT330" s="11"/>
      <c r="DU330" s="61">
        <f t="shared" ref="DU330:DU335" si="5521">DU329-DS330</f>
        <v>91</v>
      </c>
      <c r="DV330" s="61">
        <f t="shared" ref="DV330:DV335" si="5522">DV329-DT330</f>
        <v>8</v>
      </c>
      <c r="DW330" s="11"/>
      <c r="DX330" s="12">
        <f t="shared" si="5454"/>
        <v>0</v>
      </c>
      <c r="DY330" s="11"/>
      <c r="DZ330" s="12" t="e">
        <f t="shared" si="5455"/>
        <v>#DIV/0!</v>
      </c>
      <c r="EA330" s="13"/>
      <c r="EB330" s="11"/>
      <c r="EC330" s="11"/>
      <c r="ED330" s="14"/>
      <c r="EE330" s="10"/>
      <c r="EF330" s="11"/>
      <c r="EG330" s="61">
        <f t="shared" ref="EG330:EG335" si="5523">EG329-EE330</f>
        <v>566</v>
      </c>
      <c r="EH330" s="61">
        <f t="shared" ref="EH330:EH335" si="5524">EH329-EF330</f>
        <v>40</v>
      </c>
      <c r="EI330" s="11"/>
      <c r="EJ330" s="12">
        <f t="shared" si="5456"/>
        <v>0</v>
      </c>
      <c r="EK330" s="11"/>
      <c r="EL330" s="12" t="e">
        <f t="shared" si="5457"/>
        <v>#DIV/0!</v>
      </c>
      <c r="EM330" s="13"/>
      <c r="EN330" s="11"/>
      <c r="EO330" s="11"/>
      <c r="EP330" s="14"/>
      <c r="EQ330" s="10"/>
      <c r="ER330" s="11"/>
      <c r="ES330" s="61">
        <f t="shared" ref="ES330:ES335" si="5525">ES329-EQ330</f>
        <v>556</v>
      </c>
      <c r="ET330" s="61">
        <f t="shared" ref="ET330:ET335" si="5526">ET329-ER330</f>
        <v>39</v>
      </c>
      <c r="EU330" s="11"/>
      <c r="EV330" s="12">
        <f t="shared" si="5458"/>
        <v>0</v>
      </c>
      <c r="EW330" s="11"/>
      <c r="EX330" s="12" t="e">
        <f t="shared" si="5459"/>
        <v>#DIV/0!</v>
      </c>
      <c r="EY330" s="13"/>
      <c r="EZ330" s="11"/>
      <c r="FA330" s="11"/>
      <c r="FB330" s="14"/>
      <c r="FC330" s="10"/>
      <c r="FD330" s="11"/>
      <c r="FE330" s="61">
        <f t="shared" ref="FE330:FE335" si="5527">FE329-FC330</f>
        <v>544</v>
      </c>
      <c r="FF330" s="61">
        <f t="shared" ref="FF330:FF335" si="5528">FF329-FD330</f>
        <v>37</v>
      </c>
      <c r="FG330" s="11"/>
      <c r="FH330" s="12">
        <f t="shared" si="5460"/>
        <v>0</v>
      </c>
      <c r="FI330" s="11"/>
      <c r="FJ330" s="12" t="e">
        <f t="shared" si="5461"/>
        <v>#DIV/0!</v>
      </c>
      <c r="FK330" s="13"/>
      <c r="FL330" s="11"/>
      <c r="FM330" s="11"/>
      <c r="FN330" s="14"/>
      <c r="FO330" s="10"/>
      <c r="FP330" s="11"/>
      <c r="FQ330" s="61">
        <f t="shared" ref="FQ330:FQ335" si="5529">FQ329-FO330</f>
        <v>539</v>
      </c>
      <c r="FR330" s="61">
        <f t="shared" ref="FR330:FR335" si="5530">FR329-FP330</f>
        <v>40</v>
      </c>
      <c r="FS330" s="11"/>
      <c r="FT330" s="12">
        <f t="shared" si="5462"/>
        <v>0</v>
      </c>
      <c r="FU330" s="11"/>
      <c r="FV330" s="12" t="e">
        <f t="shared" si="5463"/>
        <v>#DIV/0!</v>
      </c>
      <c r="FW330" s="13"/>
      <c r="FX330" s="11"/>
      <c r="FY330" s="11"/>
      <c r="FZ330" s="14"/>
      <c r="GA330" s="10"/>
      <c r="GB330" s="11"/>
      <c r="GC330" s="61">
        <f t="shared" ref="GC330:GC335" si="5531">GC329-GA330</f>
        <v>544</v>
      </c>
      <c r="GD330" s="61">
        <f t="shared" ref="GD330:GD335" si="5532">GD329-GB330</f>
        <v>41</v>
      </c>
      <c r="GE330" s="11"/>
      <c r="GF330" s="12">
        <f t="shared" si="5464"/>
        <v>0</v>
      </c>
      <c r="GG330" s="11"/>
      <c r="GH330" s="12" t="e">
        <f t="shared" si="5465"/>
        <v>#DIV/0!</v>
      </c>
      <c r="GI330" s="13"/>
      <c r="GJ330" s="11"/>
      <c r="GK330" s="11"/>
      <c r="GL330" s="14"/>
      <c r="GM330" s="10"/>
      <c r="GN330" s="11"/>
      <c r="GO330" s="61">
        <f t="shared" ref="GO330:GO335" si="5533">GO329-GM330</f>
        <v>570</v>
      </c>
      <c r="GP330" s="61">
        <f t="shared" ref="GP330:GP335" si="5534">GP329-GN330</f>
        <v>42</v>
      </c>
      <c r="GQ330" s="11"/>
      <c r="GR330" s="12">
        <f t="shared" si="5466"/>
        <v>0</v>
      </c>
      <c r="GS330" s="11"/>
      <c r="GT330" s="12" t="e">
        <f t="shared" si="5467"/>
        <v>#DIV/0!</v>
      </c>
      <c r="GU330" s="13"/>
      <c r="GV330" s="11"/>
      <c r="GW330" s="11"/>
      <c r="GX330" s="14"/>
      <c r="GY330" s="10"/>
      <c r="GZ330" s="11"/>
      <c r="HA330" s="61">
        <f t="shared" ref="HA330:HA335" si="5535">HA329-GY330</f>
        <v>99</v>
      </c>
      <c r="HB330" s="61">
        <f t="shared" ref="HB330:HB335" si="5536">HB329-GZ330</f>
        <v>7</v>
      </c>
      <c r="HC330" s="11"/>
      <c r="HD330" s="12">
        <f t="shared" si="5468"/>
        <v>0</v>
      </c>
      <c r="HE330" s="11"/>
      <c r="HF330" s="12" t="e">
        <f t="shared" si="5469"/>
        <v>#DIV/0!</v>
      </c>
      <c r="HG330" s="13"/>
      <c r="HH330" s="11"/>
      <c r="HI330" s="11"/>
      <c r="HJ330" s="14"/>
      <c r="HK330" s="10"/>
      <c r="HL330" s="11"/>
      <c r="HM330" s="61">
        <f t="shared" ref="HM330:HM335" si="5537">HM329-HK330</f>
        <v>571</v>
      </c>
      <c r="HN330" s="61">
        <f t="shared" ref="HN330:HN335" si="5538">HN329-HL330</f>
        <v>42</v>
      </c>
      <c r="HO330" s="11"/>
      <c r="HP330" s="12">
        <f t="shared" si="5470"/>
        <v>0</v>
      </c>
      <c r="HQ330" s="11"/>
      <c r="HR330" s="12" t="e">
        <f t="shared" si="5471"/>
        <v>#DIV/0!</v>
      </c>
      <c r="HS330" s="13"/>
      <c r="HT330" s="11"/>
      <c r="HU330" s="11"/>
      <c r="HV330" s="14"/>
      <c r="HW330" s="10"/>
      <c r="HX330" s="11"/>
      <c r="HY330" s="61">
        <f t="shared" ref="HY330:HY335" si="5539">HY329-HW330</f>
        <v>558</v>
      </c>
      <c r="HZ330" s="61">
        <f t="shared" ref="HZ330:HZ335" si="5540">HZ329-HX330</f>
        <v>41</v>
      </c>
      <c r="IA330" s="11"/>
      <c r="IB330" s="12">
        <f t="shared" si="5472"/>
        <v>0</v>
      </c>
      <c r="IC330" s="11"/>
      <c r="ID330" s="12" t="e">
        <f t="shared" si="5473"/>
        <v>#DIV/0!</v>
      </c>
      <c r="IE330" s="13"/>
      <c r="IF330" s="11"/>
      <c r="IG330" s="11"/>
      <c r="IH330" s="14"/>
      <c r="II330" s="10"/>
      <c r="IJ330" s="11"/>
      <c r="IK330" s="61">
        <f t="shared" ref="IK330:IK335" si="5541">IK329-II330</f>
        <v>571</v>
      </c>
      <c r="IL330" s="61">
        <f t="shared" ref="IL330:IL335" si="5542">IL329-IJ330</f>
        <v>41</v>
      </c>
      <c r="IM330" s="11"/>
      <c r="IN330" s="12">
        <f t="shared" si="5474"/>
        <v>0</v>
      </c>
      <c r="IO330" s="11"/>
      <c r="IP330" s="12" t="e">
        <f t="shared" si="5475"/>
        <v>#DIV/0!</v>
      </c>
      <c r="IQ330" s="13"/>
      <c r="IR330" s="11"/>
      <c r="IS330" s="11"/>
      <c r="IT330" s="14"/>
      <c r="IU330" s="10"/>
      <c r="IV330" s="11"/>
      <c r="IW330" s="61">
        <f t="shared" ref="IW330:IW335" si="5543">IW329-IU330</f>
        <v>0</v>
      </c>
      <c r="IX330" s="61">
        <f t="shared" ref="IX330:IX335" si="5544">IX329-IV330</f>
        <v>0</v>
      </c>
      <c r="IY330" s="11"/>
      <c r="IZ330" s="12" t="e">
        <f t="shared" si="5476"/>
        <v>#DIV/0!</v>
      </c>
      <c r="JA330" s="11"/>
      <c r="JB330" s="12" t="e">
        <f t="shared" si="5477"/>
        <v>#DIV/0!</v>
      </c>
      <c r="JC330" s="13"/>
      <c r="JD330" s="11"/>
      <c r="JE330" s="11"/>
      <c r="JF330" s="14"/>
      <c r="JG330" s="10">
        <f t="shared" si="5478"/>
        <v>0</v>
      </c>
      <c r="JH330" s="14">
        <f t="shared" si="5479"/>
        <v>0</v>
      </c>
      <c r="JI330" s="373">
        <f t="shared" si="5480"/>
        <v>10260</v>
      </c>
      <c r="JJ330" s="11">
        <f t="shared" si="5107"/>
        <v>730</v>
      </c>
      <c r="JK330" s="11">
        <f t="shared" si="5481"/>
        <v>0</v>
      </c>
      <c r="JL330" s="79">
        <f t="shared" si="5482"/>
        <v>0</v>
      </c>
      <c r="JM330" s="15">
        <f t="shared" si="5483"/>
        <v>0</v>
      </c>
      <c r="JN330" s="12" t="e">
        <f t="shared" si="5484"/>
        <v>#DIV/0!</v>
      </c>
      <c r="JO330" s="16"/>
      <c r="JP330" s="17"/>
      <c r="JQ330" s="16" t="e">
        <f t="shared" si="4416"/>
        <v>#DIV/0!</v>
      </c>
      <c r="JR330" s="16"/>
      <c r="JS330" s="369" t="e">
        <f t="shared" si="5410"/>
        <v>#DIV/0!</v>
      </c>
      <c r="JT330" s="15"/>
      <c r="JU330" s="285"/>
      <c r="JV330" s="404">
        <f t="shared" si="5486"/>
        <v>0</v>
      </c>
      <c r="JW330" s="401">
        <f t="shared" si="5487"/>
        <v>0</v>
      </c>
      <c r="JX330" s="406">
        <f t="shared" si="5488"/>
        <v>0</v>
      </c>
      <c r="JY330" s="743"/>
      <c r="JZ330" s="690"/>
      <c r="KA330" s="746"/>
      <c r="KB330" s="725"/>
      <c r="KC330" s="722"/>
      <c r="KD330" s="722"/>
      <c r="KE330" s="722"/>
      <c r="KF330" s="722"/>
      <c r="KG330" s="756"/>
      <c r="KH330" s="758"/>
      <c r="KI330" s="67">
        <f t="shared" si="5495"/>
        <v>0</v>
      </c>
      <c r="KJ330" s="430">
        <f t="shared" ref="KJ330" si="5545">KI330/KB333</f>
        <v>0</v>
      </c>
      <c r="KK330" s="67">
        <f t="shared" si="5497"/>
        <v>0</v>
      </c>
      <c r="KL330" s="425">
        <f t="shared" ref="KL330" si="5546">KK330/KD333</f>
        <v>0</v>
      </c>
      <c r="KM330" s="67">
        <f t="shared" si="5499"/>
        <v>0</v>
      </c>
      <c r="KN330" s="425">
        <f>KM330/KF333</f>
        <v>0</v>
      </c>
    </row>
    <row r="331" spans="1:300" ht="19.5" thickTop="1" x14ac:dyDescent="0.25">
      <c r="A331" s="734"/>
      <c r="B331" s="436">
        <f t="shared" si="5500"/>
        <v>45850</v>
      </c>
      <c r="C331" s="10"/>
      <c r="D331" s="11"/>
      <c r="E331" s="61">
        <f t="shared" si="5501"/>
        <v>553</v>
      </c>
      <c r="F331" s="61">
        <f t="shared" si="5502"/>
        <v>39</v>
      </c>
      <c r="G331" s="11"/>
      <c r="H331" s="12">
        <f t="shared" si="5434"/>
        <v>0</v>
      </c>
      <c r="I331" s="11"/>
      <c r="J331" s="12" t="e">
        <f t="shared" si="5435"/>
        <v>#DIV/0!</v>
      </c>
      <c r="K331" s="13"/>
      <c r="L331" s="11"/>
      <c r="M331" s="11"/>
      <c r="N331" s="14"/>
      <c r="O331" s="10"/>
      <c r="P331" s="11"/>
      <c r="Q331" s="61">
        <f t="shared" si="5503"/>
        <v>556</v>
      </c>
      <c r="R331" s="61">
        <f t="shared" si="5504"/>
        <v>38</v>
      </c>
      <c r="S331" s="11"/>
      <c r="T331" s="12">
        <f t="shared" si="5436"/>
        <v>0</v>
      </c>
      <c r="U331" s="11"/>
      <c r="V331" s="12" t="e">
        <f t="shared" si="5437"/>
        <v>#DIV/0!</v>
      </c>
      <c r="W331" s="13"/>
      <c r="X331" s="11"/>
      <c r="Y331" s="11"/>
      <c r="Z331" s="14"/>
      <c r="AA331" s="10"/>
      <c r="AB331" s="11"/>
      <c r="AC331" s="61">
        <f t="shared" si="5505"/>
        <v>544</v>
      </c>
      <c r="AD331" s="61">
        <f t="shared" si="5506"/>
        <v>38</v>
      </c>
      <c r="AE331" s="11"/>
      <c r="AF331" s="12">
        <f t="shared" si="5438"/>
        <v>0</v>
      </c>
      <c r="AG331" s="11"/>
      <c r="AH331" s="12" t="e">
        <f t="shared" si="5439"/>
        <v>#DIV/0!</v>
      </c>
      <c r="AI331" s="13"/>
      <c r="AJ331" s="11"/>
      <c r="AK331" s="11"/>
      <c r="AL331" s="14"/>
      <c r="AM331" s="10"/>
      <c r="AN331" s="11"/>
      <c r="AO331" s="61">
        <f t="shared" si="5507"/>
        <v>109</v>
      </c>
      <c r="AP331" s="61">
        <f t="shared" si="5508"/>
        <v>8</v>
      </c>
      <c r="AQ331" s="11"/>
      <c r="AR331" s="12">
        <f t="shared" si="5440"/>
        <v>0</v>
      </c>
      <c r="AS331" s="11"/>
      <c r="AT331" s="12" t="e">
        <f t="shared" si="5441"/>
        <v>#DIV/0!</v>
      </c>
      <c r="AU331" s="13"/>
      <c r="AV331" s="11"/>
      <c r="AW331" s="11"/>
      <c r="AX331" s="14"/>
      <c r="AY331" s="10"/>
      <c r="AZ331" s="11"/>
      <c r="BA331" s="61">
        <f t="shared" si="5509"/>
        <v>545</v>
      </c>
      <c r="BB331" s="61">
        <f t="shared" si="5510"/>
        <v>38</v>
      </c>
      <c r="BC331" s="11"/>
      <c r="BD331" s="12">
        <f t="shared" si="5442"/>
        <v>0</v>
      </c>
      <c r="BE331" s="11"/>
      <c r="BF331" s="12" t="e">
        <f t="shared" si="5443"/>
        <v>#DIV/0!</v>
      </c>
      <c r="BG331" s="13"/>
      <c r="BH331" s="11"/>
      <c r="BI331" s="11"/>
      <c r="BJ331" s="14"/>
      <c r="BK331" s="10"/>
      <c r="BL331" s="11"/>
      <c r="BM331" s="61">
        <f t="shared" si="5511"/>
        <v>550</v>
      </c>
      <c r="BN331" s="61">
        <f t="shared" si="5512"/>
        <v>38</v>
      </c>
      <c r="BO331" s="11"/>
      <c r="BP331" s="12">
        <f t="shared" si="5444"/>
        <v>0</v>
      </c>
      <c r="BQ331" s="11"/>
      <c r="BR331" s="12" t="e">
        <f t="shared" si="5445"/>
        <v>#DIV/0!</v>
      </c>
      <c r="BS331" s="13"/>
      <c r="BT331" s="11"/>
      <c r="BU331" s="11"/>
      <c r="BV331" s="14"/>
      <c r="BW331" s="10"/>
      <c r="BX331" s="11"/>
      <c r="BY331" s="61">
        <f t="shared" si="5513"/>
        <v>556</v>
      </c>
      <c r="BZ331" s="61">
        <f t="shared" si="5514"/>
        <v>38</v>
      </c>
      <c r="CA331" s="11"/>
      <c r="CB331" s="12">
        <f t="shared" si="5446"/>
        <v>0</v>
      </c>
      <c r="CC331" s="11"/>
      <c r="CD331" s="12" t="e">
        <f t="shared" si="5447"/>
        <v>#DIV/0!</v>
      </c>
      <c r="CE331" s="13"/>
      <c r="CF331" s="11"/>
      <c r="CG331" s="11"/>
      <c r="CH331" s="14"/>
      <c r="CI331" s="10"/>
      <c r="CJ331" s="11"/>
      <c r="CK331" s="61">
        <f t="shared" si="5515"/>
        <v>534</v>
      </c>
      <c r="CL331" s="61">
        <f t="shared" si="5516"/>
        <v>38</v>
      </c>
      <c r="CM331" s="11"/>
      <c r="CN331" s="12">
        <f t="shared" si="5448"/>
        <v>0</v>
      </c>
      <c r="CO331" s="11"/>
      <c r="CP331" s="12" t="e">
        <f t="shared" si="5449"/>
        <v>#DIV/0!</v>
      </c>
      <c r="CQ331" s="13"/>
      <c r="CR331" s="11"/>
      <c r="CS331" s="11"/>
      <c r="CT331" s="14"/>
      <c r="CU331" s="10"/>
      <c r="CV331" s="11"/>
      <c r="CW331" s="61">
        <f t="shared" si="5517"/>
        <v>545</v>
      </c>
      <c r="CX331" s="61">
        <f t="shared" si="5518"/>
        <v>38</v>
      </c>
      <c r="CY331" s="11"/>
      <c r="CZ331" s="12">
        <f t="shared" si="5450"/>
        <v>0</v>
      </c>
      <c r="DA331" s="11"/>
      <c r="DB331" s="12" t="e">
        <f t="shared" si="5451"/>
        <v>#DIV/0!</v>
      </c>
      <c r="DC331" s="13"/>
      <c r="DD331" s="11"/>
      <c r="DE331" s="11"/>
      <c r="DF331" s="14"/>
      <c r="DG331" s="10"/>
      <c r="DH331" s="11"/>
      <c r="DI331" s="61">
        <f t="shared" si="5519"/>
        <v>559</v>
      </c>
      <c r="DJ331" s="61">
        <f t="shared" si="5520"/>
        <v>39</v>
      </c>
      <c r="DK331" s="11"/>
      <c r="DL331" s="12">
        <f t="shared" si="5452"/>
        <v>0</v>
      </c>
      <c r="DM331" s="11"/>
      <c r="DN331" s="12" t="e">
        <f t="shared" si="5453"/>
        <v>#DIV/0!</v>
      </c>
      <c r="DO331" s="13"/>
      <c r="DP331" s="11"/>
      <c r="DQ331" s="11"/>
      <c r="DR331" s="14"/>
      <c r="DS331" s="10"/>
      <c r="DT331" s="11"/>
      <c r="DU331" s="61">
        <f t="shared" si="5521"/>
        <v>91</v>
      </c>
      <c r="DV331" s="61">
        <f t="shared" si="5522"/>
        <v>8</v>
      </c>
      <c r="DW331" s="11"/>
      <c r="DX331" s="12">
        <f t="shared" si="5454"/>
        <v>0</v>
      </c>
      <c r="DY331" s="11"/>
      <c r="DZ331" s="12" t="e">
        <f t="shared" si="5455"/>
        <v>#DIV/0!</v>
      </c>
      <c r="EA331" s="13"/>
      <c r="EB331" s="11"/>
      <c r="EC331" s="11"/>
      <c r="ED331" s="14"/>
      <c r="EE331" s="10"/>
      <c r="EF331" s="11"/>
      <c r="EG331" s="61">
        <f t="shared" si="5523"/>
        <v>566</v>
      </c>
      <c r="EH331" s="61">
        <f t="shared" si="5524"/>
        <v>40</v>
      </c>
      <c r="EI331" s="11"/>
      <c r="EJ331" s="12">
        <f t="shared" si="5456"/>
        <v>0</v>
      </c>
      <c r="EK331" s="11"/>
      <c r="EL331" s="12" t="e">
        <f t="shared" si="5457"/>
        <v>#DIV/0!</v>
      </c>
      <c r="EM331" s="13"/>
      <c r="EN331" s="11"/>
      <c r="EO331" s="11"/>
      <c r="EP331" s="14"/>
      <c r="EQ331" s="10"/>
      <c r="ER331" s="11"/>
      <c r="ES331" s="61">
        <f t="shared" si="5525"/>
        <v>556</v>
      </c>
      <c r="ET331" s="61">
        <f t="shared" si="5526"/>
        <v>39</v>
      </c>
      <c r="EU331" s="11"/>
      <c r="EV331" s="12">
        <f t="shared" si="5458"/>
        <v>0</v>
      </c>
      <c r="EW331" s="11"/>
      <c r="EX331" s="12" t="e">
        <f t="shared" si="5459"/>
        <v>#DIV/0!</v>
      </c>
      <c r="EY331" s="13"/>
      <c r="EZ331" s="11"/>
      <c r="FA331" s="11"/>
      <c r="FB331" s="14"/>
      <c r="FC331" s="10"/>
      <c r="FD331" s="11"/>
      <c r="FE331" s="61">
        <f t="shared" si="5527"/>
        <v>544</v>
      </c>
      <c r="FF331" s="61">
        <f t="shared" si="5528"/>
        <v>37</v>
      </c>
      <c r="FG331" s="11"/>
      <c r="FH331" s="12">
        <f t="shared" si="5460"/>
        <v>0</v>
      </c>
      <c r="FI331" s="11"/>
      <c r="FJ331" s="12" t="e">
        <f t="shared" si="5461"/>
        <v>#DIV/0!</v>
      </c>
      <c r="FK331" s="13"/>
      <c r="FL331" s="11"/>
      <c r="FM331" s="11"/>
      <c r="FN331" s="14"/>
      <c r="FO331" s="10"/>
      <c r="FP331" s="11"/>
      <c r="FQ331" s="61">
        <f t="shared" si="5529"/>
        <v>539</v>
      </c>
      <c r="FR331" s="61">
        <f t="shared" si="5530"/>
        <v>40</v>
      </c>
      <c r="FS331" s="11"/>
      <c r="FT331" s="12">
        <f t="shared" si="5462"/>
        <v>0</v>
      </c>
      <c r="FU331" s="11"/>
      <c r="FV331" s="12" t="e">
        <f t="shared" si="5463"/>
        <v>#DIV/0!</v>
      </c>
      <c r="FW331" s="13"/>
      <c r="FX331" s="11"/>
      <c r="FY331" s="11"/>
      <c r="FZ331" s="14"/>
      <c r="GA331" s="10"/>
      <c r="GB331" s="11"/>
      <c r="GC331" s="61">
        <f t="shared" si="5531"/>
        <v>544</v>
      </c>
      <c r="GD331" s="61">
        <f t="shared" si="5532"/>
        <v>41</v>
      </c>
      <c r="GE331" s="11"/>
      <c r="GF331" s="12">
        <f t="shared" si="5464"/>
        <v>0</v>
      </c>
      <c r="GG331" s="11"/>
      <c r="GH331" s="12" t="e">
        <f t="shared" si="5465"/>
        <v>#DIV/0!</v>
      </c>
      <c r="GI331" s="13"/>
      <c r="GJ331" s="11"/>
      <c r="GK331" s="11"/>
      <c r="GL331" s="14"/>
      <c r="GM331" s="10"/>
      <c r="GN331" s="11"/>
      <c r="GO331" s="61">
        <f t="shared" si="5533"/>
        <v>570</v>
      </c>
      <c r="GP331" s="61">
        <f t="shared" si="5534"/>
        <v>42</v>
      </c>
      <c r="GQ331" s="11"/>
      <c r="GR331" s="12">
        <f t="shared" si="5466"/>
        <v>0</v>
      </c>
      <c r="GS331" s="11"/>
      <c r="GT331" s="12" t="e">
        <f t="shared" si="5467"/>
        <v>#DIV/0!</v>
      </c>
      <c r="GU331" s="13"/>
      <c r="GV331" s="11"/>
      <c r="GW331" s="11"/>
      <c r="GX331" s="14"/>
      <c r="GY331" s="10"/>
      <c r="GZ331" s="11"/>
      <c r="HA331" s="61">
        <f t="shared" si="5535"/>
        <v>99</v>
      </c>
      <c r="HB331" s="61">
        <f t="shared" si="5536"/>
        <v>7</v>
      </c>
      <c r="HC331" s="11"/>
      <c r="HD331" s="12">
        <f t="shared" si="5468"/>
        <v>0</v>
      </c>
      <c r="HE331" s="11"/>
      <c r="HF331" s="12" t="e">
        <f t="shared" si="5469"/>
        <v>#DIV/0!</v>
      </c>
      <c r="HG331" s="13"/>
      <c r="HH331" s="11"/>
      <c r="HI331" s="11"/>
      <c r="HJ331" s="14"/>
      <c r="HK331" s="10"/>
      <c r="HL331" s="11"/>
      <c r="HM331" s="61">
        <f t="shared" si="5537"/>
        <v>571</v>
      </c>
      <c r="HN331" s="61">
        <f t="shared" si="5538"/>
        <v>42</v>
      </c>
      <c r="HO331" s="11"/>
      <c r="HP331" s="12">
        <f t="shared" si="5470"/>
        <v>0</v>
      </c>
      <c r="HQ331" s="11"/>
      <c r="HR331" s="12" t="e">
        <f t="shared" si="5471"/>
        <v>#DIV/0!</v>
      </c>
      <c r="HS331" s="13"/>
      <c r="HT331" s="11"/>
      <c r="HU331" s="11"/>
      <c r="HV331" s="14"/>
      <c r="HW331" s="10"/>
      <c r="HX331" s="11"/>
      <c r="HY331" s="61">
        <f t="shared" si="5539"/>
        <v>558</v>
      </c>
      <c r="HZ331" s="61">
        <f t="shared" si="5540"/>
        <v>41</v>
      </c>
      <c r="IA331" s="11"/>
      <c r="IB331" s="12">
        <f t="shared" si="5472"/>
        <v>0</v>
      </c>
      <c r="IC331" s="11"/>
      <c r="ID331" s="12" t="e">
        <f t="shared" si="5473"/>
        <v>#DIV/0!</v>
      </c>
      <c r="IE331" s="13"/>
      <c r="IF331" s="11"/>
      <c r="IG331" s="11"/>
      <c r="IH331" s="14"/>
      <c r="II331" s="10"/>
      <c r="IJ331" s="11"/>
      <c r="IK331" s="61">
        <f t="shared" si="5541"/>
        <v>571</v>
      </c>
      <c r="IL331" s="61">
        <f t="shared" si="5542"/>
        <v>41</v>
      </c>
      <c r="IM331" s="11"/>
      <c r="IN331" s="12">
        <f t="shared" si="5474"/>
        <v>0</v>
      </c>
      <c r="IO331" s="11"/>
      <c r="IP331" s="12" t="e">
        <f t="shared" si="5475"/>
        <v>#DIV/0!</v>
      </c>
      <c r="IQ331" s="13"/>
      <c r="IR331" s="11"/>
      <c r="IS331" s="11"/>
      <c r="IT331" s="14"/>
      <c r="IU331" s="10"/>
      <c r="IV331" s="11"/>
      <c r="IW331" s="61">
        <f t="shared" si="5543"/>
        <v>0</v>
      </c>
      <c r="IX331" s="61">
        <f t="shared" si="5544"/>
        <v>0</v>
      </c>
      <c r="IY331" s="11"/>
      <c r="IZ331" s="12" t="e">
        <f t="shared" si="5476"/>
        <v>#DIV/0!</v>
      </c>
      <c r="JA331" s="11"/>
      <c r="JB331" s="12" t="e">
        <f t="shared" si="5477"/>
        <v>#DIV/0!</v>
      </c>
      <c r="JC331" s="13"/>
      <c r="JD331" s="11"/>
      <c r="JE331" s="11"/>
      <c r="JF331" s="14"/>
      <c r="JG331" s="10">
        <f t="shared" si="5478"/>
        <v>0</v>
      </c>
      <c r="JH331" s="14">
        <f t="shared" si="5479"/>
        <v>0</v>
      </c>
      <c r="JI331" s="373">
        <f t="shared" si="5480"/>
        <v>10260</v>
      </c>
      <c r="JJ331" s="11">
        <f t="shared" si="5107"/>
        <v>730</v>
      </c>
      <c r="JK331" s="11">
        <f t="shared" si="5481"/>
        <v>0</v>
      </c>
      <c r="JL331" s="79">
        <f t="shared" si="5482"/>
        <v>0</v>
      </c>
      <c r="JM331" s="15">
        <f t="shared" si="5483"/>
        <v>0</v>
      </c>
      <c r="JN331" s="12" t="e">
        <f t="shared" si="5484"/>
        <v>#DIV/0!</v>
      </c>
      <c r="JO331" s="16"/>
      <c r="JP331" s="17"/>
      <c r="JQ331" s="16" t="e">
        <f t="shared" si="4416"/>
        <v>#DIV/0!</v>
      </c>
      <c r="JR331" s="16"/>
      <c r="JS331" s="369" t="e">
        <f t="shared" si="5410"/>
        <v>#DIV/0!</v>
      </c>
      <c r="JT331" s="15"/>
      <c r="JU331" s="285"/>
      <c r="JV331" s="404">
        <f t="shared" si="5486"/>
        <v>0</v>
      </c>
      <c r="JW331" s="401">
        <f t="shared" si="5487"/>
        <v>0</v>
      </c>
      <c r="JX331" s="406">
        <f t="shared" si="5488"/>
        <v>0</v>
      </c>
      <c r="JY331" s="743"/>
      <c r="JZ331" s="690"/>
      <c r="KA331" s="746"/>
      <c r="KB331" s="718">
        <f t="shared" ref="KB331" si="5547">SUM(C336,O336,AA336,AM336,AY336,BK336,BW336)</f>
        <v>0</v>
      </c>
      <c r="KC331" s="714"/>
      <c r="KD331" s="714">
        <f t="shared" ref="KD331" si="5548">SUM(CI336,CU336,DG336,DS336,EE336,EQ336,FC336)</f>
        <v>0</v>
      </c>
      <c r="KE331" s="714"/>
      <c r="KF331" s="714">
        <f t="shared" ref="KF331" si="5549">SUM(FO336,GA336,GM336,GY336,HK336,HW336,II336)</f>
        <v>0</v>
      </c>
      <c r="KG331" s="759"/>
      <c r="KH331" s="761" t="s">
        <v>67</v>
      </c>
      <c r="KI331" s="67">
        <f t="shared" si="5495"/>
        <v>0</v>
      </c>
      <c r="KJ331" s="430">
        <f t="shared" ref="KJ331" si="5550">KI331/KB333</f>
        <v>0</v>
      </c>
      <c r="KK331" s="67">
        <f t="shared" si="5497"/>
        <v>0</v>
      </c>
      <c r="KL331" s="425">
        <f t="shared" ref="KL331" si="5551">KK331/KD333</f>
        <v>0</v>
      </c>
      <c r="KM331" s="67">
        <f t="shared" si="5499"/>
        <v>0</v>
      </c>
      <c r="KN331" s="425">
        <f>KM331/KF333</f>
        <v>0</v>
      </c>
    </row>
    <row r="332" spans="1:300" ht="19.5" thickBot="1" x14ac:dyDescent="0.3">
      <c r="A332" s="734"/>
      <c r="B332" s="436">
        <f t="shared" si="5500"/>
        <v>45851</v>
      </c>
      <c r="C332" s="10"/>
      <c r="D332" s="11"/>
      <c r="E332" s="61">
        <f t="shared" si="5501"/>
        <v>553</v>
      </c>
      <c r="F332" s="61">
        <f t="shared" si="5502"/>
        <v>39</v>
      </c>
      <c r="G332" s="11"/>
      <c r="H332" s="12">
        <f t="shared" si="5434"/>
        <v>0</v>
      </c>
      <c r="I332" s="11"/>
      <c r="J332" s="12" t="e">
        <f t="shared" si="5435"/>
        <v>#DIV/0!</v>
      </c>
      <c r="K332" s="11"/>
      <c r="L332" s="11"/>
      <c r="M332" s="18"/>
      <c r="N332" s="20"/>
      <c r="O332" s="10"/>
      <c r="P332" s="11"/>
      <c r="Q332" s="61">
        <f t="shared" si="5503"/>
        <v>556</v>
      </c>
      <c r="R332" s="61">
        <f t="shared" si="5504"/>
        <v>38</v>
      </c>
      <c r="S332" s="11"/>
      <c r="T332" s="12">
        <f t="shared" si="5436"/>
        <v>0</v>
      </c>
      <c r="U332" s="11"/>
      <c r="V332" s="12" t="e">
        <f t="shared" si="5437"/>
        <v>#DIV/0!</v>
      </c>
      <c r="W332" s="11"/>
      <c r="X332" s="11"/>
      <c r="Y332" s="18"/>
      <c r="Z332" s="20"/>
      <c r="AA332" s="10"/>
      <c r="AB332" s="11"/>
      <c r="AC332" s="61">
        <f t="shared" si="5505"/>
        <v>544</v>
      </c>
      <c r="AD332" s="61">
        <f t="shared" si="5506"/>
        <v>38</v>
      </c>
      <c r="AE332" s="11"/>
      <c r="AF332" s="12">
        <f t="shared" si="5438"/>
        <v>0</v>
      </c>
      <c r="AG332" s="11"/>
      <c r="AH332" s="12" t="e">
        <f t="shared" si="5439"/>
        <v>#DIV/0!</v>
      </c>
      <c r="AI332" s="11"/>
      <c r="AJ332" s="11"/>
      <c r="AK332" s="18"/>
      <c r="AL332" s="20"/>
      <c r="AM332" s="10"/>
      <c r="AN332" s="11"/>
      <c r="AO332" s="61">
        <f t="shared" si="5507"/>
        <v>109</v>
      </c>
      <c r="AP332" s="61">
        <f t="shared" si="5508"/>
        <v>8</v>
      </c>
      <c r="AQ332" s="11"/>
      <c r="AR332" s="12">
        <f t="shared" si="5440"/>
        <v>0</v>
      </c>
      <c r="AS332" s="11"/>
      <c r="AT332" s="12" t="e">
        <f t="shared" si="5441"/>
        <v>#DIV/0!</v>
      </c>
      <c r="AU332" s="11"/>
      <c r="AV332" s="11"/>
      <c r="AW332" s="18"/>
      <c r="AX332" s="20"/>
      <c r="AY332" s="10"/>
      <c r="AZ332" s="11"/>
      <c r="BA332" s="61">
        <f t="shared" si="5509"/>
        <v>545</v>
      </c>
      <c r="BB332" s="61">
        <f t="shared" si="5510"/>
        <v>38</v>
      </c>
      <c r="BC332" s="11"/>
      <c r="BD332" s="12">
        <f t="shared" si="5442"/>
        <v>0</v>
      </c>
      <c r="BE332" s="11"/>
      <c r="BF332" s="12" t="e">
        <f t="shared" si="5443"/>
        <v>#DIV/0!</v>
      </c>
      <c r="BG332" s="11"/>
      <c r="BH332" s="11"/>
      <c r="BI332" s="18"/>
      <c r="BJ332" s="20"/>
      <c r="BK332" s="10"/>
      <c r="BL332" s="11"/>
      <c r="BM332" s="61">
        <f t="shared" si="5511"/>
        <v>550</v>
      </c>
      <c r="BN332" s="61">
        <f t="shared" si="5512"/>
        <v>38</v>
      </c>
      <c r="BO332" s="11"/>
      <c r="BP332" s="12">
        <f t="shared" si="5444"/>
        <v>0</v>
      </c>
      <c r="BQ332" s="11"/>
      <c r="BR332" s="12" t="e">
        <f t="shared" si="5445"/>
        <v>#DIV/0!</v>
      </c>
      <c r="BS332" s="11"/>
      <c r="BT332" s="11"/>
      <c r="BU332" s="18"/>
      <c r="BV332" s="20"/>
      <c r="BW332" s="10"/>
      <c r="BX332" s="11"/>
      <c r="BY332" s="61">
        <f t="shared" si="5513"/>
        <v>556</v>
      </c>
      <c r="BZ332" s="61">
        <f t="shared" si="5514"/>
        <v>38</v>
      </c>
      <c r="CA332" s="11"/>
      <c r="CB332" s="12">
        <f t="shared" si="5446"/>
        <v>0</v>
      </c>
      <c r="CC332" s="11"/>
      <c r="CD332" s="12" t="e">
        <f t="shared" si="5447"/>
        <v>#DIV/0!</v>
      </c>
      <c r="CE332" s="11"/>
      <c r="CF332" s="11"/>
      <c r="CG332" s="18"/>
      <c r="CH332" s="20"/>
      <c r="CI332" s="10"/>
      <c r="CJ332" s="11"/>
      <c r="CK332" s="61">
        <f t="shared" si="5515"/>
        <v>534</v>
      </c>
      <c r="CL332" s="61">
        <f t="shared" si="5516"/>
        <v>38</v>
      </c>
      <c r="CM332" s="11"/>
      <c r="CN332" s="12">
        <f t="shared" si="5448"/>
        <v>0</v>
      </c>
      <c r="CO332" s="11"/>
      <c r="CP332" s="12" t="e">
        <f t="shared" si="5449"/>
        <v>#DIV/0!</v>
      </c>
      <c r="CQ332" s="11"/>
      <c r="CR332" s="11"/>
      <c r="CS332" s="18"/>
      <c r="CT332" s="20"/>
      <c r="CU332" s="10"/>
      <c r="CV332" s="11"/>
      <c r="CW332" s="61">
        <f t="shared" si="5517"/>
        <v>545</v>
      </c>
      <c r="CX332" s="61">
        <f t="shared" si="5518"/>
        <v>38</v>
      </c>
      <c r="CY332" s="11"/>
      <c r="CZ332" s="12">
        <f t="shared" si="5450"/>
        <v>0</v>
      </c>
      <c r="DA332" s="11"/>
      <c r="DB332" s="12" t="e">
        <f t="shared" si="5451"/>
        <v>#DIV/0!</v>
      </c>
      <c r="DC332" s="11"/>
      <c r="DD332" s="11"/>
      <c r="DE332" s="18"/>
      <c r="DF332" s="20"/>
      <c r="DG332" s="10"/>
      <c r="DH332" s="11"/>
      <c r="DI332" s="61">
        <f t="shared" si="5519"/>
        <v>559</v>
      </c>
      <c r="DJ332" s="61">
        <f t="shared" si="5520"/>
        <v>39</v>
      </c>
      <c r="DK332" s="11"/>
      <c r="DL332" s="12">
        <f t="shared" si="5452"/>
        <v>0</v>
      </c>
      <c r="DM332" s="11"/>
      <c r="DN332" s="12" t="e">
        <f t="shared" si="5453"/>
        <v>#DIV/0!</v>
      </c>
      <c r="DO332" s="11"/>
      <c r="DP332" s="11"/>
      <c r="DQ332" s="18"/>
      <c r="DR332" s="20"/>
      <c r="DS332" s="10"/>
      <c r="DT332" s="11"/>
      <c r="DU332" s="61">
        <f t="shared" si="5521"/>
        <v>91</v>
      </c>
      <c r="DV332" s="61">
        <f t="shared" si="5522"/>
        <v>8</v>
      </c>
      <c r="DW332" s="11"/>
      <c r="DX332" s="12">
        <f t="shared" si="5454"/>
        <v>0</v>
      </c>
      <c r="DY332" s="11"/>
      <c r="DZ332" s="12" t="e">
        <f t="shared" si="5455"/>
        <v>#DIV/0!</v>
      </c>
      <c r="EA332" s="11"/>
      <c r="EB332" s="11"/>
      <c r="EC332" s="18"/>
      <c r="ED332" s="20"/>
      <c r="EE332" s="10"/>
      <c r="EF332" s="11"/>
      <c r="EG332" s="61">
        <f t="shared" si="5523"/>
        <v>566</v>
      </c>
      <c r="EH332" s="61">
        <f t="shared" si="5524"/>
        <v>40</v>
      </c>
      <c r="EI332" s="11"/>
      <c r="EJ332" s="12">
        <f t="shared" si="5456"/>
        <v>0</v>
      </c>
      <c r="EK332" s="11"/>
      <c r="EL332" s="12" t="e">
        <f t="shared" si="5457"/>
        <v>#DIV/0!</v>
      </c>
      <c r="EM332" s="11"/>
      <c r="EN332" s="11"/>
      <c r="EO332" s="18"/>
      <c r="EP332" s="20"/>
      <c r="EQ332" s="10"/>
      <c r="ER332" s="11"/>
      <c r="ES332" s="61">
        <f t="shared" si="5525"/>
        <v>556</v>
      </c>
      <c r="ET332" s="61">
        <f t="shared" si="5526"/>
        <v>39</v>
      </c>
      <c r="EU332" s="11"/>
      <c r="EV332" s="12">
        <f t="shared" si="5458"/>
        <v>0</v>
      </c>
      <c r="EW332" s="11"/>
      <c r="EX332" s="12" t="e">
        <f t="shared" si="5459"/>
        <v>#DIV/0!</v>
      </c>
      <c r="EY332" s="11"/>
      <c r="EZ332" s="11"/>
      <c r="FA332" s="18"/>
      <c r="FB332" s="20"/>
      <c r="FC332" s="10"/>
      <c r="FD332" s="11"/>
      <c r="FE332" s="61">
        <f t="shared" si="5527"/>
        <v>544</v>
      </c>
      <c r="FF332" s="61">
        <f t="shared" si="5528"/>
        <v>37</v>
      </c>
      <c r="FG332" s="11"/>
      <c r="FH332" s="12">
        <f t="shared" si="5460"/>
        <v>0</v>
      </c>
      <c r="FI332" s="11"/>
      <c r="FJ332" s="12" t="e">
        <f t="shared" si="5461"/>
        <v>#DIV/0!</v>
      </c>
      <c r="FK332" s="11"/>
      <c r="FL332" s="11"/>
      <c r="FM332" s="18"/>
      <c r="FN332" s="20"/>
      <c r="FO332" s="10"/>
      <c r="FP332" s="11"/>
      <c r="FQ332" s="61">
        <f t="shared" si="5529"/>
        <v>539</v>
      </c>
      <c r="FR332" s="61">
        <f t="shared" si="5530"/>
        <v>40</v>
      </c>
      <c r="FS332" s="11"/>
      <c r="FT332" s="12">
        <f t="shared" si="5462"/>
        <v>0</v>
      </c>
      <c r="FU332" s="11"/>
      <c r="FV332" s="12" t="e">
        <f t="shared" si="5463"/>
        <v>#DIV/0!</v>
      </c>
      <c r="FW332" s="11"/>
      <c r="FX332" s="11"/>
      <c r="FY332" s="18"/>
      <c r="FZ332" s="20"/>
      <c r="GA332" s="10"/>
      <c r="GB332" s="11"/>
      <c r="GC332" s="61">
        <f t="shared" si="5531"/>
        <v>544</v>
      </c>
      <c r="GD332" s="61">
        <f t="shared" si="5532"/>
        <v>41</v>
      </c>
      <c r="GE332" s="11"/>
      <c r="GF332" s="12">
        <f t="shared" si="5464"/>
        <v>0</v>
      </c>
      <c r="GG332" s="11"/>
      <c r="GH332" s="12" t="e">
        <f t="shared" si="5465"/>
        <v>#DIV/0!</v>
      </c>
      <c r="GI332" s="11"/>
      <c r="GJ332" s="11"/>
      <c r="GK332" s="18"/>
      <c r="GL332" s="20"/>
      <c r="GM332" s="10"/>
      <c r="GN332" s="11"/>
      <c r="GO332" s="61">
        <f t="shared" si="5533"/>
        <v>570</v>
      </c>
      <c r="GP332" s="61">
        <f t="shared" si="5534"/>
        <v>42</v>
      </c>
      <c r="GQ332" s="11"/>
      <c r="GR332" s="12">
        <f t="shared" si="5466"/>
        <v>0</v>
      </c>
      <c r="GS332" s="11"/>
      <c r="GT332" s="12" t="e">
        <f t="shared" si="5467"/>
        <v>#DIV/0!</v>
      </c>
      <c r="GU332" s="11"/>
      <c r="GV332" s="11"/>
      <c r="GW332" s="18"/>
      <c r="GX332" s="20"/>
      <c r="GY332" s="10"/>
      <c r="GZ332" s="11"/>
      <c r="HA332" s="61">
        <f t="shared" si="5535"/>
        <v>99</v>
      </c>
      <c r="HB332" s="61">
        <f t="shared" si="5536"/>
        <v>7</v>
      </c>
      <c r="HC332" s="11"/>
      <c r="HD332" s="12">
        <f t="shared" si="5468"/>
        <v>0</v>
      </c>
      <c r="HE332" s="11"/>
      <c r="HF332" s="12" t="e">
        <f t="shared" si="5469"/>
        <v>#DIV/0!</v>
      </c>
      <c r="HG332" s="11"/>
      <c r="HH332" s="11"/>
      <c r="HI332" s="18"/>
      <c r="HJ332" s="20"/>
      <c r="HK332" s="10"/>
      <c r="HL332" s="11"/>
      <c r="HM332" s="61">
        <f t="shared" si="5537"/>
        <v>571</v>
      </c>
      <c r="HN332" s="61">
        <f t="shared" si="5538"/>
        <v>42</v>
      </c>
      <c r="HO332" s="11"/>
      <c r="HP332" s="12">
        <f t="shared" si="5470"/>
        <v>0</v>
      </c>
      <c r="HQ332" s="11"/>
      <c r="HR332" s="12" t="e">
        <f t="shared" si="5471"/>
        <v>#DIV/0!</v>
      </c>
      <c r="HS332" s="11"/>
      <c r="HT332" s="11"/>
      <c r="HU332" s="18"/>
      <c r="HV332" s="20"/>
      <c r="HW332" s="10"/>
      <c r="HX332" s="11"/>
      <c r="HY332" s="61">
        <f t="shared" si="5539"/>
        <v>558</v>
      </c>
      <c r="HZ332" s="61">
        <f t="shared" si="5540"/>
        <v>41</v>
      </c>
      <c r="IA332" s="11"/>
      <c r="IB332" s="12">
        <f t="shared" si="5472"/>
        <v>0</v>
      </c>
      <c r="IC332" s="11"/>
      <c r="ID332" s="12" t="e">
        <f t="shared" si="5473"/>
        <v>#DIV/0!</v>
      </c>
      <c r="IE332" s="11"/>
      <c r="IF332" s="11"/>
      <c r="IG332" s="18"/>
      <c r="IH332" s="20"/>
      <c r="II332" s="10"/>
      <c r="IJ332" s="11"/>
      <c r="IK332" s="61">
        <f t="shared" si="5541"/>
        <v>571</v>
      </c>
      <c r="IL332" s="61">
        <f t="shared" si="5542"/>
        <v>41</v>
      </c>
      <c r="IM332" s="11"/>
      <c r="IN332" s="12">
        <f t="shared" si="5474"/>
        <v>0</v>
      </c>
      <c r="IO332" s="11"/>
      <c r="IP332" s="12" t="e">
        <f t="shared" si="5475"/>
        <v>#DIV/0!</v>
      </c>
      <c r="IQ332" s="11"/>
      <c r="IR332" s="11"/>
      <c r="IS332" s="18"/>
      <c r="IT332" s="20"/>
      <c r="IU332" s="10"/>
      <c r="IV332" s="11"/>
      <c r="IW332" s="61">
        <f t="shared" si="5543"/>
        <v>0</v>
      </c>
      <c r="IX332" s="61">
        <f t="shared" si="5544"/>
        <v>0</v>
      </c>
      <c r="IY332" s="11"/>
      <c r="IZ332" s="12" t="e">
        <f t="shared" si="5476"/>
        <v>#DIV/0!</v>
      </c>
      <c r="JA332" s="11"/>
      <c r="JB332" s="12" t="e">
        <f t="shared" si="5477"/>
        <v>#DIV/0!</v>
      </c>
      <c r="JC332" s="11"/>
      <c r="JD332" s="11"/>
      <c r="JE332" s="18"/>
      <c r="JF332" s="20"/>
      <c r="JG332" s="10">
        <f t="shared" si="5478"/>
        <v>0</v>
      </c>
      <c r="JH332" s="14">
        <f t="shared" si="5479"/>
        <v>0</v>
      </c>
      <c r="JI332" s="373">
        <f t="shared" si="5480"/>
        <v>10260</v>
      </c>
      <c r="JJ332" s="11">
        <f t="shared" si="5107"/>
        <v>730</v>
      </c>
      <c r="JK332" s="11">
        <f t="shared" si="5481"/>
        <v>0</v>
      </c>
      <c r="JL332" s="79">
        <f t="shared" si="5482"/>
        <v>0</v>
      </c>
      <c r="JM332" s="15">
        <f t="shared" si="5483"/>
        <v>0</v>
      </c>
      <c r="JN332" s="12" t="e">
        <f t="shared" si="5484"/>
        <v>#DIV/0!</v>
      </c>
      <c r="JO332" s="16"/>
      <c r="JP332" s="17"/>
      <c r="JQ332" s="16" t="e">
        <f t="shared" si="4416"/>
        <v>#DIV/0!</v>
      </c>
      <c r="JR332" s="16"/>
      <c r="JS332" s="369" t="e">
        <f t="shared" si="5410"/>
        <v>#DIV/0!</v>
      </c>
      <c r="JT332" s="18"/>
      <c r="JU332" s="21"/>
      <c r="JV332" s="404">
        <f t="shared" si="5486"/>
        <v>0</v>
      </c>
      <c r="JW332" s="401">
        <f t="shared" si="5487"/>
        <v>0</v>
      </c>
      <c r="JX332" s="406">
        <f t="shared" si="5488"/>
        <v>0</v>
      </c>
      <c r="JY332" s="743"/>
      <c r="JZ332" s="690"/>
      <c r="KA332" s="746"/>
      <c r="KB332" s="719"/>
      <c r="KC332" s="716"/>
      <c r="KD332" s="716"/>
      <c r="KE332" s="716"/>
      <c r="KF332" s="716"/>
      <c r="KG332" s="760"/>
      <c r="KH332" s="758"/>
      <c r="KI332" s="67">
        <f t="shared" si="5495"/>
        <v>0</v>
      </c>
      <c r="KJ332" s="430">
        <f t="shared" ref="KJ332" si="5552">KI332/KB333</f>
        <v>0</v>
      </c>
      <c r="KK332" s="67">
        <f t="shared" si="5497"/>
        <v>0</v>
      </c>
      <c r="KL332" s="425">
        <f t="shared" ref="KL332" si="5553">KK332/KD333</f>
        <v>0</v>
      </c>
      <c r="KM332" s="67">
        <f t="shared" si="5499"/>
        <v>0</v>
      </c>
      <c r="KN332" s="425">
        <f>KM332/KF333</f>
        <v>0</v>
      </c>
    </row>
    <row r="333" spans="1:300" ht="19.5" thickTop="1" x14ac:dyDescent="0.25">
      <c r="A333" s="734"/>
      <c r="B333" s="436">
        <f>+B332+1</f>
        <v>45852</v>
      </c>
      <c r="C333" s="10"/>
      <c r="D333" s="11"/>
      <c r="E333" s="61">
        <f t="shared" si="5501"/>
        <v>553</v>
      </c>
      <c r="F333" s="61">
        <f t="shared" si="5502"/>
        <v>39</v>
      </c>
      <c r="G333" s="11"/>
      <c r="H333" s="12">
        <f t="shared" si="5434"/>
        <v>0</v>
      </c>
      <c r="I333" s="11"/>
      <c r="J333" s="12" t="e">
        <f t="shared" si="5435"/>
        <v>#DIV/0!</v>
      </c>
      <c r="K333" s="13"/>
      <c r="L333" s="13"/>
      <c r="M333" s="25"/>
      <c r="N333" s="37"/>
      <c r="O333" s="10"/>
      <c r="P333" s="11"/>
      <c r="Q333" s="61">
        <f t="shared" si="5503"/>
        <v>556</v>
      </c>
      <c r="R333" s="61">
        <f t="shared" si="5504"/>
        <v>38</v>
      </c>
      <c r="S333" s="11"/>
      <c r="T333" s="12">
        <f t="shared" si="5436"/>
        <v>0</v>
      </c>
      <c r="U333" s="11"/>
      <c r="V333" s="12" t="e">
        <f t="shared" si="5437"/>
        <v>#DIV/0!</v>
      </c>
      <c r="W333" s="13"/>
      <c r="X333" s="13"/>
      <c r="Y333" s="25"/>
      <c r="Z333" s="37"/>
      <c r="AA333" s="10"/>
      <c r="AB333" s="11"/>
      <c r="AC333" s="61">
        <f t="shared" si="5505"/>
        <v>544</v>
      </c>
      <c r="AD333" s="61">
        <f t="shared" si="5506"/>
        <v>38</v>
      </c>
      <c r="AE333" s="11"/>
      <c r="AF333" s="12">
        <f t="shared" si="5438"/>
        <v>0</v>
      </c>
      <c r="AG333" s="11"/>
      <c r="AH333" s="12" t="e">
        <f t="shared" si="5439"/>
        <v>#DIV/0!</v>
      </c>
      <c r="AI333" s="13"/>
      <c r="AJ333" s="13"/>
      <c r="AK333" s="25"/>
      <c r="AL333" s="37"/>
      <c r="AM333" s="10"/>
      <c r="AN333" s="11"/>
      <c r="AO333" s="61">
        <f t="shared" si="5507"/>
        <v>109</v>
      </c>
      <c r="AP333" s="61">
        <f t="shared" si="5508"/>
        <v>8</v>
      </c>
      <c r="AQ333" s="11"/>
      <c r="AR333" s="12">
        <f t="shared" si="5440"/>
        <v>0</v>
      </c>
      <c r="AS333" s="11"/>
      <c r="AT333" s="12" t="e">
        <f t="shared" si="5441"/>
        <v>#DIV/0!</v>
      </c>
      <c r="AU333" s="13"/>
      <c r="AV333" s="13"/>
      <c r="AW333" s="25"/>
      <c r="AX333" s="37"/>
      <c r="AY333" s="10"/>
      <c r="AZ333" s="11"/>
      <c r="BA333" s="61">
        <f t="shared" si="5509"/>
        <v>545</v>
      </c>
      <c r="BB333" s="61">
        <f t="shared" si="5510"/>
        <v>38</v>
      </c>
      <c r="BC333" s="11"/>
      <c r="BD333" s="12">
        <f t="shared" si="5442"/>
        <v>0</v>
      </c>
      <c r="BE333" s="11"/>
      <c r="BF333" s="12" t="e">
        <f t="shared" si="5443"/>
        <v>#DIV/0!</v>
      </c>
      <c r="BG333" s="13"/>
      <c r="BH333" s="13"/>
      <c r="BI333" s="25"/>
      <c r="BJ333" s="37"/>
      <c r="BK333" s="10"/>
      <c r="BL333" s="11"/>
      <c r="BM333" s="61">
        <f t="shared" si="5511"/>
        <v>550</v>
      </c>
      <c r="BN333" s="61">
        <f t="shared" si="5512"/>
        <v>38</v>
      </c>
      <c r="BO333" s="11"/>
      <c r="BP333" s="12">
        <f t="shared" si="5444"/>
        <v>0</v>
      </c>
      <c r="BQ333" s="11"/>
      <c r="BR333" s="12" t="e">
        <f t="shared" si="5445"/>
        <v>#DIV/0!</v>
      </c>
      <c r="BS333" s="13"/>
      <c r="BT333" s="13"/>
      <c r="BU333" s="25"/>
      <c r="BV333" s="37"/>
      <c r="BW333" s="10"/>
      <c r="BX333" s="11"/>
      <c r="BY333" s="61">
        <f t="shared" si="5513"/>
        <v>556</v>
      </c>
      <c r="BZ333" s="61">
        <f t="shared" si="5514"/>
        <v>38</v>
      </c>
      <c r="CA333" s="11"/>
      <c r="CB333" s="12">
        <f t="shared" si="5446"/>
        <v>0</v>
      </c>
      <c r="CC333" s="11"/>
      <c r="CD333" s="12" t="e">
        <f t="shared" si="5447"/>
        <v>#DIV/0!</v>
      </c>
      <c r="CE333" s="13"/>
      <c r="CF333" s="13"/>
      <c r="CG333" s="25"/>
      <c r="CH333" s="37"/>
      <c r="CI333" s="10"/>
      <c r="CJ333" s="11"/>
      <c r="CK333" s="61">
        <f t="shared" si="5515"/>
        <v>534</v>
      </c>
      <c r="CL333" s="61">
        <f t="shared" si="5516"/>
        <v>38</v>
      </c>
      <c r="CM333" s="11"/>
      <c r="CN333" s="12">
        <f t="shared" si="5448"/>
        <v>0</v>
      </c>
      <c r="CO333" s="11"/>
      <c r="CP333" s="12" t="e">
        <f t="shared" si="5449"/>
        <v>#DIV/0!</v>
      </c>
      <c r="CQ333" s="13"/>
      <c r="CR333" s="13"/>
      <c r="CS333" s="25"/>
      <c r="CT333" s="37"/>
      <c r="CU333" s="10"/>
      <c r="CV333" s="11"/>
      <c r="CW333" s="61">
        <f t="shared" si="5517"/>
        <v>545</v>
      </c>
      <c r="CX333" s="61">
        <f t="shared" si="5518"/>
        <v>38</v>
      </c>
      <c r="CY333" s="11"/>
      <c r="CZ333" s="12">
        <f t="shared" si="5450"/>
        <v>0</v>
      </c>
      <c r="DA333" s="11"/>
      <c r="DB333" s="12" t="e">
        <f t="shared" si="5451"/>
        <v>#DIV/0!</v>
      </c>
      <c r="DC333" s="13"/>
      <c r="DD333" s="13"/>
      <c r="DE333" s="25"/>
      <c r="DF333" s="37"/>
      <c r="DG333" s="10"/>
      <c r="DH333" s="11"/>
      <c r="DI333" s="61">
        <f t="shared" si="5519"/>
        <v>559</v>
      </c>
      <c r="DJ333" s="61">
        <f t="shared" si="5520"/>
        <v>39</v>
      </c>
      <c r="DK333" s="11"/>
      <c r="DL333" s="12">
        <f t="shared" si="5452"/>
        <v>0</v>
      </c>
      <c r="DM333" s="11"/>
      <c r="DN333" s="12" t="e">
        <f t="shared" si="5453"/>
        <v>#DIV/0!</v>
      </c>
      <c r="DO333" s="13"/>
      <c r="DP333" s="13"/>
      <c r="DQ333" s="25"/>
      <c r="DR333" s="37"/>
      <c r="DS333" s="10"/>
      <c r="DT333" s="11"/>
      <c r="DU333" s="61">
        <f t="shared" si="5521"/>
        <v>91</v>
      </c>
      <c r="DV333" s="61">
        <f t="shared" si="5522"/>
        <v>8</v>
      </c>
      <c r="DW333" s="11"/>
      <c r="DX333" s="12">
        <f t="shared" si="5454"/>
        <v>0</v>
      </c>
      <c r="DY333" s="11"/>
      <c r="DZ333" s="12" t="e">
        <f t="shared" si="5455"/>
        <v>#DIV/0!</v>
      </c>
      <c r="EA333" s="13"/>
      <c r="EB333" s="13"/>
      <c r="EC333" s="25"/>
      <c r="ED333" s="37"/>
      <c r="EE333" s="10"/>
      <c r="EF333" s="11"/>
      <c r="EG333" s="61">
        <f t="shared" si="5523"/>
        <v>566</v>
      </c>
      <c r="EH333" s="61">
        <f t="shared" si="5524"/>
        <v>40</v>
      </c>
      <c r="EI333" s="11"/>
      <c r="EJ333" s="12">
        <f t="shared" si="5456"/>
        <v>0</v>
      </c>
      <c r="EK333" s="11"/>
      <c r="EL333" s="12" t="e">
        <f t="shared" si="5457"/>
        <v>#DIV/0!</v>
      </c>
      <c r="EM333" s="13"/>
      <c r="EN333" s="13"/>
      <c r="EO333" s="25"/>
      <c r="EP333" s="37"/>
      <c r="EQ333" s="10"/>
      <c r="ER333" s="11"/>
      <c r="ES333" s="61">
        <f t="shared" si="5525"/>
        <v>556</v>
      </c>
      <c r="ET333" s="61">
        <f t="shared" si="5526"/>
        <v>39</v>
      </c>
      <c r="EU333" s="11"/>
      <c r="EV333" s="12">
        <f t="shared" si="5458"/>
        <v>0</v>
      </c>
      <c r="EW333" s="11"/>
      <c r="EX333" s="12" t="e">
        <f t="shared" si="5459"/>
        <v>#DIV/0!</v>
      </c>
      <c r="EY333" s="13"/>
      <c r="EZ333" s="13"/>
      <c r="FA333" s="25"/>
      <c r="FB333" s="37"/>
      <c r="FC333" s="10"/>
      <c r="FD333" s="11"/>
      <c r="FE333" s="61">
        <f t="shared" si="5527"/>
        <v>544</v>
      </c>
      <c r="FF333" s="61">
        <f t="shared" si="5528"/>
        <v>37</v>
      </c>
      <c r="FG333" s="11"/>
      <c r="FH333" s="12">
        <f t="shared" si="5460"/>
        <v>0</v>
      </c>
      <c r="FI333" s="11"/>
      <c r="FJ333" s="12" t="e">
        <f t="shared" si="5461"/>
        <v>#DIV/0!</v>
      </c>
      <c r="FK333" s="13"/>
      <c r="FL333" s="13"/>
      <c r="FM333" s="25"/>
      <c r="FN333" s="37"/>
      <c r="FO333" s="10"/>
      <c r="FP333" s="11"/>
      <c r="FQ333" s="61">
        <f t="shared" si="5529"/>
        <v>539</v>
      </c>
      <c r="FR333" s="61">
        <f t="shared" si="5530"/>
        <v>40</v>
      </c>
      <c r="FS333" s="11"/>
      <c r="FT333" s="12">
        <f t="shared" si="5462"/>
        <v>0</v>
      </c>
      <c r="FU333" s="11"/>
      <c r="FV333" s="12" t="e">
        <f t="shared" si="5463"/>
        <v>#DIV/0!</v>
      </c>
      <c r="FW333" s="13"/>
      <c r="FX333" s="13"/>
      <c r="FY333" s="25"/>
      <c r="FZ333" s="37"/>
      <c r="GA333" s="10"/>
      <c r="GB333" s="11"/>
      <c r="GC333" s="61">
        <f t="shared" si="5531"/>
        <v>544</v>
      </c>
      <c r="GD333" s="61">
        <f t="shared" si="5532"/>
        <v>41</v>
      </c>
      <c r="GE333" s="11"/>
      <c r="GF333" s="12">
        <f t="shared" si="5464"/>
        <v>0</v>
      </c>
      <c r="GG333" s="11"/>
      <c r="GH333" s="12" t="e">
        <f t="shared" si="5465"/>
        <v>#DIV/0!</v>
      </c>
      <c r="GI333" s="13"/>
      <c r="GJ333" s="13"/>
      <c r="GK333" s="25"/>
      <c r="GL333" s="37"/>
      <c r="GM333" s="10"/>
      <c r="GN333" s="11"/>
      <c r="GO333" s="61">
        <f t="shared" si="5533"/>
        <v>570</v>
      </c>
      <c r="GP333" s="61">
        <f t="shared" si="5534"/>
        <v>42</v>
      </c>
      <c r="GQ333" s="11"/>
      <c r="GR333" s="12">
        <f t="shared" si="5466"/>
        <v>0</v>
      </c>
      <c r="GS333" s="11"/>
      <c r="GT333" s="12" t="e">
        <f t="shared" si="5467"/>
        <v>#DIV/0!</v>
      </c>
      <c r="GU333" s="13"/>
      <c r="GV333" s="13"/>
      <c r="GW333" s="25"/>
      <c r="GX333" s="37"/>
      <c r="GY333" s="10"/>
      <c r="GZ333" s="11"/>
      <c r="HA333" s="61">
        <f t="shared" si="5535"/>
        <v>99</v>
      </c>
      <c r="HB333" s="61">
        <f t="shared" si="5536"/>
        <v>7</v>
      </c>
      <c r="HC333" s="11"/>
      <c r="HD333" s="12">
        <f t="shared" si="5468"/>
        <v>0</v>
      </c>
      <c r="HE333" s="11"/>
      <c r="HF333" s="12" t="e">
        <f t="shared" si="5469"/>
        <v>#DIV/0!</v>
      </c>
      <c r="HG333" s="13"/>
      <c r="HH333" s="13"/>
      <c r="HI333" s="25"/>
      <c r="HJ333" s="37"/>
      <c r="HK333" s="10"/>
      <c r="HL333" s="11"/>
      <c r="HM333" s="61">
        <f t="shared" si="5537"/>
        <v>571</v>
      </c>
      <c r="HN333" s="61">
        <f t="shared" si="5538"/>
        <v>42</v>
      </c>
      <c r="HO333" s="11"/>
      <c r="HP333" s="12">
        <f t="shared" si="5470"/>
        <v>0</v>
      </c>
      <c r="HQ333" s="11"/>
      <c r="HR333" s="12" t="e">
        <f t="shared" si="5471"/>
        <v>#DIV/0!</v>
      </c>
      <c r="HS333" s="13"/>
      <c r="HT333" s="13"/>
      <c r="HU333" s="25"/>
      <c r="HV333" s="37"/>
      <c r="HW333" s="10"/>
      <c r="HX333" s="11"/>
      <c r="HY333" s="61">
        <f t="shared" si="5539"/>
        <v>558</v>
      </c>
      <c r="HZ333" s="61">
        <f t="shared" si="5540"/>
        <v>41</v>
      </c>
      <c r="IA333" s="11"/>
      <c r="IB333" s="12">
        <f t="shared" si="5472"/>
        <v>0</v>
      </c>
      <c r="IC333" s="11"/>
      <c r="ID333" s="12" t="e">
        <f t="shared" si="5473"/>
        <v>#DIV/0!</v>
      </c>
      <c r="IE333" s="13"/>
      <c r="IF333" s="13"/>
      <c r="IG333" s="25"/>
      <c r="IH333" s="37"/>
      <c r="II333" s="10"/>
      <c r="IJ333" s="11"/>
      <c r="IK333" s="61">
        <f t="shared" si="5541"/>
        <v>571</v>
      </c>
      <c r="IL333" s="61">
        <f t="shared" si="5542"/>
        <v>41</v>
      </c>
      <c r="IM333" s="11"/>
      <c r="IN333" s="12">
        <f t="shared" si="5474"/>
        <v>0</v>
      </c>
      <c r="IO333" s="11"/>
      <c r="IP333" s="12" t="e">
        <f t="shared" si="5475"/>
        <v>#DIV/0!</v>
      </c>
      <c r="IQ333" s="13"/>
      <c r="IR333" s="13"/>
      <c r="IS333" s="25"/>
      <c r="IT333" s="37"/>
      <c r="IU333" s="10"/>
      <c r="IV333" s="11"/>
      <c r="IW333" s="61">
        <f t="shared" si="5543"/>
        <v>0</v>
      </c>
      <c r="IX333" s="61">
        <f t="shared" si="5544"/>
        <v>0</v>
      </c>
      <c r="IY333" s="11"/>
      <c r="IZ333" s="12" t="e">
        <f t="shared" si="5476"/>
        <v>#DIV/0!</v>
      </c>
      <c r="JA333" s="11"/>
      <c r="JB333" s="12" t="e">
        <f t="shared" si="5477"/>
        <v>#DIV/0!</v>
      </c>
      <c r="JC333" s="13"/>
      <c r="JD333" s="13"/>
      <c r="JE333" s="25"/>
      <c r="JF333" s="37"/>
      <c r="JG333" s="10">
        <f t="shared" si="5478"/>
        <v>0</v>
      </c>
      <c r="JH333" s="14">
        <f t="shared" si="5479"/>
        <v>0</v>
      </c>
      <c r="JI333" s="373">
        <f t="shared" si="5480"/>
        <v>10260</v>
      </c>
      <c r="JJ333" s="11">
        <f t="shared" si="5107"/>
        <v>730</v>
      </c>
      <c r="JK333" s="11">
        <f t="shared" si="5481"/>
        <v>0</v>
      </c>
      <c r="JL333" s="79">
        <f t="shared" si="5482"/>
        <v>0</v>
      </c>
      <c r="JM333" s="15">
        <f t="shared" si="5483"/>
        <v>0</v>
      </c>
      <c r="JN333" s="12" t="e">
        <f t="shared" si="5484"/>
        <v>#DIV/0!</v>
      </c>
      <c r="JO333" s="16"/>
      <c r="JP333" s="17"/>
      <c r="JQ333" s="16" t="e">
        <f t="shared" si="4416"/>
        <v>#DIV/0!</v>
      </c>
      <c r="JR333" s="16"/>
      <c r="JS333" s="369" t="e">
        <f t="shared" si="5410"/>
        <v>#DIV/0!</v>
      </c>
      <c r="JT333" s="23"/>
      <c r="JU333" s="399"/>
      <c r="JV333" s="404">
        <f t="shared" si="5486"/>
        <v>0</v>
      </c>
      <c r="JW333" s="401">
        <f t="shared" si="5487"/>
        <v>0</v>
      </c>
      <c r="JX333" s="406">
        <f t="shared" si="5488"/>
        <v>0</v>
      </c>
      <c r="JY333" s="743"/>
      <c r="JZ333" s="690"/>
      <c r="KA333" s="746"/>
      <c r="KB333" s="718">
        <f t="shared" ref="KB333" si="5554">SUM(E326,Q326,AC326,AO326,BA326,BM326,BY326)</f>
        <v>3413</v>
      </c>
      <c r="KC333" s="714"/>
      <c r="KD333" s="714">
        <f t="shared" ref="KD333" si="5555">SUM(CK326,CW326,DI326,DU326,EG326,ES326,FE326)</f>
        <v>3395</v>
      </c>
      <c r="KE333" s="714"/>
      <c r="KF333" s="714">
        <f t="shared" ref="KF333" si="5556">SUM(FQ326,GC326,GO326,HA326,HM326,HY326,IK326)</f>
        <v>3452</v>
      </c>
      <c r="KG333" s="759"/>
      <c r="KH333" s="761" t="s">
        <v>65</v>
      </c>
      <c r="KI333" s="67">
        <f t="shared" si="5495"/>
        <v>0</v>
      </c>
      <c r="KJ333" s="430">
        <f t="shared" ref="KJ333" si="5557">KI333/KB333</f>
        <v>0</v>
      </c>
      <c r="KK333" s="67">
        <f t="shared" si="5497"/>
        <v>0</v>
      </c>
      <c r="KL333" s="425">
        <f t="shared" ref="KL333" si="5558">KK333/KD333</f>
        <v>0</v>
      </c>
      <c r="KM333" s="67">
        <f t="shared" si="5499"/>
        <v>0</v>
      </c>
      <c r="KN333" s="425">
        <f>KM333/KF333</f>
        <v>0</v>
      </c>
    </row>
    <row r="334" spans="1:300" ht="19.5" thickBot="1" x14ac:dyDescent="0.3">
      <c r="A334" s="734"/>
      <c r="B334" s="436">
        <f t="shared" si="5500"/>
        <v>45853</v>
      </c>
      <c r="C334" s="10"/>
      <c r="D334" s="11"/>
      <c r="E334" s="61">
        <f t="shared" si="5501"/>
        <v>553</v>
      </c>
      <c r="F334" s="61">
        <f t="shared" si="5502"/>
        <v>39</v>
      </c>
      <c r="G334" s="11"/>
      <c r="H334" s="12">
        <f t="shared" si="5434"/>
        <v>0</v>
      </c>
      <c r="I334" s="11"/>
      <c r="J334" s="12" t="e">
        <f t="shared" si="5435"/>
        <v>#DIV/0!</v>
      </c>
      <c r="K334" s="13"/>
      <c r="L334" s="11"/>
      <c r="M334" s="25"/>
      <c r="N334" s="37"/>
      <c r="O334" s="10"/>
      <c r="P334" s="11"/>
      <c r="Q334" s="61">
        <f t="shared" si="5503"/>
        <v>556</v>
      </c>
      <c r="R334" s="61">
        <f t="shared" si="5504"/>
        <v>38</v>
      </c>
      <c r="S334" s="11"/>
      <c r="T334" s="12">
        <f t="shared" si="5436"/>
        <v>0</v>
      </c>
      <c r="U334" s="11"/>
      <c r="V334" s="12" t="e">
        <f t="shared" si="5437"/>
        <v>#DIV/0!</v>
      </c>
      <c r="W334" s="13"/>
      <c r="X334" s="11"/>
      <c r="Y334" s="25"/>
      <c r="Z334" s="37"/>
      <c r="AA334" s="10"/>
      <c r="AB334" s="11"/>
      <c r="AC334" s="61">
        <f t="shared" si="5505"/>
        <v>544</v>
      </c>
      <c r="AD334" s="61">
        <f t="shared" si="5506"/>
        <v>38</v>
      </c>
      <c r="AE334" s="11"/>
      <c r="AF334" s="12">
        <f t="shared" si="5438"/>
        <v>0</v>
      </c>
      <c r="AG334" s="11"/>
      <c r="AH334" s="12" t="e">
        <f t="shared" si="5439"/>
        <v>#DIV/0!</v>
      </c>
      <c r="AI334" s="13"/>
      <c r="AJ334" s="11"/>
      <c r="AK334" s="25"/>
      <c r="AL334" s="37"/>
      <c r="AM334" s="10"/>
      <c r="AN334" s="11"/>
      <c r="AO334" s="61">
        <f t="shared" si="5507"/>
        <v>109</v>
      </c>
      <c r="AP334" s="61">
        <f t="shared" si="5508"/>
        <v>8</v>
      </c>
      <c r="AQ334" s="11"/>
      <c r="AR334" s="12">
        <f t="shared" si="5440"/>
        <v>0</v>
      </c>
      <c r="AS334" s="11"/>
      <c r="AT334" s="12" t="e">
        <f t="shared" si="5441"/>
        <v>#DIV/0!</v>
      </c>
      <c r="AU334" s="13"/>
      <c r="AV334" s="11"/>
      <c r="AW334" s="25"/>
      <c r="AX334" s="37"/>
      <c r="AY334" s="10"/>
      <c r="AZ334" s="11"/>
      <c r="BA334" s="61">
        <f t="shared" si="5509"/>
        <v>545</v>
      </c>
      <c r="BB334" s="61">
        <f t="shared" si="5510"/>
        <v>38</v>
      </c>
      <c r="BC334" s="11"/>
      <c r="BD334" s="12">
        <f t="shared" si="5442"/>
        <v>0</v>
      </c>
      <c r="BE334" s="11"/>
      <c r="BF334" s="12" t="e">
        <f t="shared" si="5443"/>
        <v>#DIV/0!</v>
      </c>
      <c r="BG334" s="13"/>
      <c r="BH334" s="11"/>
      <c r="BI334" s="25"/>
      <c r="BJ334" s="37"/>
      <c r="BK334" s="10"/>
      <c r="BL334" s="11"/>
      <c r="BM334" s="61">
        <f t="shared" si="5511"/>
        <v>550</v>
      </c>
      <c r="BN334" s="61">
        <f t="shared" si="5512"/>
        <v>38</v>
      </c>
      <c r="BO334" s="11"/>
      <c r="BP334" s="12">
        <f t="shared" si="5444"/>
        <v>0</v>
      </c>
      <c r="BQ334" s="11"/>
      <c r="BR334" s="12" t="e">
        <f t="shared" si="5445"/>
        <v>#DIV/0!</v>
      </c>
      <c r="BS334" s="13"/>
      <c r="BT334" s="11"/>
      <c r="BU334" s="25"/>
      <c r="BV334" s="37"/>
      <c r="BW334" s="10"/>
      <c r="BX334" s="11"/>
      <c r="BY334" s="61">
        <f t="shared" si="5513"/>
        <v>556</v>
      </c>
      <c r="BZ334" s="61">
        <f t="shared" si="5514"/>
        <v>38</v>
      </c>
      <c r="CA334" s="11"/>
      <c r="CB334" s="12">
        <f t="shared" si="5446"/>
        <v>0</v>
      </c>
      <c r="CC334" s="11"/>
      <c r="CD334" s="12" t="e">
        <f t="shared" si="5447"/>
        <v>#DIV/0!</v>
      </c>
      <c r="CE334" s="13"/>
      <c r="CF334" s="11"/>
      <c r="CG334" s="25"/>
      <c r="CH334" s="37"/>
      <c r="CI334" s="10"/>
      <c r="CJ334" s="11"/>
      <c r="CK334" s="61">
        <f t="shared" si="5515"/>
        <v>534</v>
      </c>
      <c r="CL334" s="61">
        <f t="shared" si="5516"/>
        <v>38</v>
      </c>
      <c r="CM334" s="11"/>
      <c r="CN334" s="12">
        <f t="shared" si="5448"/>
        <v>0</v>
      </c>
      <c r="CO334" s="11"/>
      <c r="CP334" s="12" t="e">
        <f t="shared" si="5449"/>
        <v>#DIV/0!</v>
      </c>
      <c r="CQ334" s="13"/>
      <c r="CR334" s="11"/>
      <c r="CS334" s="25"/>
      <c r="CT334" s="37"/>
      <c r="CU334" s="10"/>
      <c r="CV334" s="11"/>
      <c r="CW334" s="61">
        <f t="shared" si="5517"/>
        <v>545</v>
      </c>
      <c r="CX334" s="61">
        <f t="shared" si="5518"/>
        <v>38</v>
      </c>
      <c r="CY334" s="11"/>
      <c r="CZ334" s="12">
        <f t="shared" si="5450"/>
        <v>0</v>
      </c>
      <c r="DA334" s="11"/>
      <c r="DB334" s="12" t="e">
        <f t="shared" si="5451"/>
        <v>#DIV/0!</v>
      </c>
      <c r="DC334" s="13"/>
      <c r="DD334" s="11"/>
      <c r="DE334" s="25"/>
      <c r="DF334" s="37"/>
      <c r="DG334" s="10"/>
      <c r="DH334" s="11"/>
      <c r="DI334" s="61">
        <f t="shared" si="5519"/>
        <v>559</v>
      </c>
      <c r="DJ334" s="61">
        <f t="shared" si="5520"/>
        <v>39</v>
      </c>
      <c r="DK334" s="11"/>
      <c r="DL334" s="12">
        <f t="shared" si="5452"/>
        <v>0</v>
      </c>
      <c r="DM334" s="11"/>
      <c r="DN334" s="12" t="e">
        <f t="shared" si="5453"/>
        <v>#DIV/0!</v>
      </c>
      <c r="DO334" s="13"/>
      <c r="DP334" s="11"/>
      <c r="DQ334" s="25"/>
      <c r="DR334" s="37"/>
      <c r="DS334" s="10"/>
      <c r="DT334" s="11"/>
      <c r="DU334" s="61">
        <f t="shared" si="5521"/>
        <v>91</v>
      </c>
      <c r="DV334" s="61">
        <f t="shared" si="5522"/>
        <v>8</v>
      </c>
      <c r="DW334" s="11"/>
      <c r="DX334" s="12">
        <f t="shared" si="5454"/>
        <v>0</v>
      </c>
      <c r="DY334" s="11"/>
      <c r="DZ334" s="12" t="e">
        <f t="shared" si="5455"/>
        <v>#DIV/0!</v>
      </c>
      <c r="EA334" s="13"/>
      <c r="EB334" s="11"/>
      <c r="EC334" s="25"/>
      <c r="ED334" s="37"/>
      <c r="EE334" s="10"/>
      <c r="EF334" s="11"/>
      <c r="EG334" s="61">
        <f t="shared" si="5523"/>
        <v>566</v>
      </c>
      <c r="EH334" s="61">
        <f t="shared" si="5524"/>
        <v>40</v>
      </c>
      <c r="EI334" s="11"/>
      <c r="EJ334" s="12">
        <f t="shared" si="5456"/>
        <v>0</v>
      </c>
      <c r="EK334" s="11"/>
      <c r="EL334" s="12" t="e">
        <f t="shared" si="5457"/>
        <v>#DIV/0!</v>
      </c>
      <c r="EM334" s="13"/>
      <c r="EN334" s="11"/>
      <c r="EO334" s="25"/>
      <c r="EP334" s="37"/>
      <c r="EQ334" s="10"/>
      <c r="ER334" s="11"/>
      <c r="ES334" s="61">
        <f t="shared" si="5525"/>
        <v>556</v>
      </c>
      <c r="ET334" s="61">
        <f t="shared" si="5526"/>
        <v>39</v>
      </c>
      <c r="EU334" s="11"/>
      <c r="EV334" s="12">
        <f t="shared" si="5458"/>
        <v>0</v>
      </c>
      <c r="EW334" s="11"/>
      <c r="EX334" s="12" t="e">
        <f t="shared" si="5459"/>
        <v>#DIV/0!</v>
      </c>
      <c r="EY334" s="13"/>
      <c r="EZ334" s="11"/>
      <c r="FA334" s="25"/>
      <c r="FB334" s="37"/>
      <c r="FC334" s="10"/>
      <c r="FD334" s="11"/>
      <c r="FE334" s="61">
        <f t="shared" si="5527"/>
        <v>544</v>
      </c>
      <c r="FF334" s="61">
        <f t="shared" si="5528"/>
        <v>37</v>
      </c>
      <c r="FG334" s="11"/>
      <c r="FH334" s="12">
        <f t="shared" si="5460"/>
        <v>0</v>
      </c>
      <c r="FI334" s="11"/>
      <c r="FJ334" s="12" t="e">
        <f t="shared" si="5461"/>
        <v>#DIV/0!</v>
      </c>
      <c r="FK334" s="13"/>
      <c r="FL334" s="11"/>
      <c r="FM334" s="25"/>
      <c r="FN334" s="37"/>
      <c r="FO334" s="10"/>
      <c r="FP334" s="11"/>
      <c r="FQ334" s="61">
        <f t="shared" si="5529"/>
        <v>539</v>
      </c>
      <c r="FR334" s="61">
        <f t="shared" si="5530"/>
        <v>40</v>
      </c>
      <c r="FS334" s="11"/>
      <c r="FT334" s="12">
        <f t="shared" si="5462"/>
        <v>0</v>
      </c>
      <c r="FU334" s="11"/>
      <c r="FV334" s="12" t="e">
        <f t="shared" si="5463"/>
        <v>#DIV/0!</v>
      </c>
      <c r="FW334" s="13"/>
      <c r="FX334" s="11"/>
      <c r="FY334" s="25"/>
      <c r="FZ334" s="37"/>
      <c r="GA334" s="10"/>
      <c r="GB334" s="11"/>
      <c r="GC334" s="61">
        <f t="shared" si="5531"/>
        <v>544</v>
      </c>
      <c r="GD334" s="61">
        <f t="shared" si="5532"/>
        <v>41</v>
      </c>
      <c r="GE334" s="11"/>
      <c r="GF334" s="12">
        <f t="shared" si="5464"/>
        <v>0</v>
      </c>
      <c r="GG334" s="11"/>
      <c r="GH334" s="12" t="e">
        <f t="shared" si="5465"/>
        <v>#DIV/0!</v>
      </c>
      <c r="GI334" s="13"/>
      <c r="GJ334" s="11"/>
      <c r="GK334" s="25"/>
      <c r="GL334" s="37"/>
      <c r="GM334" s="10"/>
      <c r="GN334" s="11"/>
      <c r="GO334" s="61">
        <f t="shared" si="5533"/>
        <v>570</v>
      </c>
      <c r="GP334" s="61">
        <f t="shared" si="5534"/>
        <v>42</v>
      </c>
      <c r="GQ334" s="11"/>
      <c r="GR334" s="12">
        <f t="shared" si="5466"/>
        <v>0</v>
      </c>
      <c r="GS334" s="11"/>
      <c r="GT334" s="12" t="e">
        <f t="shared" si="5467"/>
        <v>#DIV/0!</v>
      </c>
      <c r="GU334" s="13"/>
      <c r="GV334" s="11"/>
      <c r="GW334" s="25"/>
      <c r="GX334" s="37"/>
      <c r="GY334" s="10"/>
      <c r="GZ334" s="11"/>
      <c r="HA334" s="61">
        <f t="shared" si="5535"/>
        <v>99</v>
      </c>
      <c r="HB334" s="61">
        <f t="shared" si="5536"/>
        <v>7</v>
      </c>
      <c r="HC334" s="11"/>
      <c r="HD334" s="12">
        <f t="shared" si="5468"/>
        <v>0</v>
      </c>
      <c r="HE334" s="11"/>
      <c r="HF334" s="12" t="e">
        <f t="shared" si="5469"/>
        <v>#DIV/0!</v>
      </c>
      <c r="HG334" s="13"/>
      <c r="HH334" s="11"/>
      <c r="HI334" s="25"/>
      <c r="HJ334" s="37"/>
      <c r="HK334" s="10"/>
      <c r="HL334" s="11"/>
      <c r="HM334" s="61">
        <f t="shared" si="5537"/>
        <v>571</v>
      </c>
      <c r="HN334" s="61">
        <f t="shared" si="5538"/>
        <v>42</v>
      </c>
      <c r="HO334" s="11"/>
      <c r="HP334" s="12">
        <f t="shared" si="5470"/>
        <v>0</v>
      </c>
      <c r="HQ334" s="11"/>
      <c r="HR334" s="12" t="e">
        <f t="shared" si="5471"/>
        <v>#DIV/0!</v>
      </c>
      <c r="HS334" s="13"/>
      <c r="HT334" s="11"/>
      <c r="HU334" s="25"/>
      <c r="HV334" s="37"/>
      <c r="HW334" s="10"/>
      <c r="HX334" s="11"/>
      <c r="HY334" s="61">
        <f t="shared" si="5539"/>
        <v>558</v>
      </c>
      <c r="HZ334" s="61">
        <f t="shared" si="5540"/>
        <v>41</v>
      </c>
      <c r="IA334" s="11"/>
      <c r="IB334" s="12">
        <f t="shared" si="5472"/>
        <v>0</v>
      </c>
      <c r="IC334" s="11"/>
      <c r="ID334" s="12" t="e">
        <f t="shared" si="5473"/>
        <v>#DIV/0!</v>
      </c>
      <c r="IE334" s="13"/>
      <c r="IF334" s="11"/>
      <c r="IG334" s="25"/>
      <c r="IH334" s="37"/>
      <c r="II334" s="10"/>
      <c r="IJ334" s="11"/>
      <c r="IK334" s="61">
        <f t="shared" si="5541"/>
        <v>571</v>
      </c>
      <c r="IL334" s="61">
        <f t="shared" si="5542"/>
        <v>41</v>
      </c>
      <c r="IM334" s="11"/>
      <c r="IN334" s="12">
        <f t="shared" si="5474"/>
        <v>0</v>
      </c>
      <c r="IO334" s="11"/>
      <c r="IP334" s="12" t="e">
        <f t="shared" si="5475"/>
        <v>#DIV/0!</v>
      </c>
      <c r="IQ334" s="13"/>
      <c r="IR334" s="11"/>
      <c r="IS334" s="25"/>
      <c r="IT334" s="37"/>
      <c r="IU334" s="10"/>
      <c r="IV334" s="11"/>
      <c r="IW334" s="61">
        <f t="shared" si="5543"/>
        <v>0</v>
      </c>
      <c r="IX334" s="61">
        <f t="shared" si="5544"/>
        <v>0</v>
      </c>
      <c r="IY334" s="11"/>
      <c r="IZ334" s="12" t="e">
        <f t="shared" si="5476"/>
        <v>#DIV/0!</v>
      </c>
      <c r="JA334" s="11"/>
      <c r="JB334" s="12" t="e">
        <f t="shared" si="5477"/>
        <v>#DIV/0!</v>
      </c>
      <c r="JC334" s="13"/>
      <c r="JD334" s="11"/>
      <c r="JE334" s="25"/>
      <c r="JF334" s="37"/>
      <c r="JG334" s="10">
        <f t="shared" si="5478"/>
        <v>0</v>
      </c>
      <c r="JH334" s="14">
        <f t="shared" si="5479"/>
        <v>0</v>
      </c>
      <c r="JI334" s="373">
        <f t="shared" si="5480"/>
        <v>10260</v>
      </c>
      <c r="JJ334" s="11">
        <f t="shared" si="5107"/>
        <v>730</v>
      </c>
      <c r="JK334" s="11">
        <f t="shared" si="5481"/>
        <v>0</v>
      </c>
      <c r="JL334" s="79">
        <f t="shared" si="5482"/>
        <v>0</v>
      </c>
      <c r="JM334" s="15">
        <f t="shared" si="5483"/>
        <v>0</v>
      </c>
      <c r="JN334" s="12" t="e">
        <f t="shared" si="5484"/>
        <v>#DIV/0!</v>
      </c>
      <c r="JO334" s="16"/>
      <c r="JP334" s="17"/>
      <c r="JQ334" s="16" t="e">
        <f t="shared" ref="JQ334:JQ372" si="5559">+JP334/JK334*100</f>
        <v>#DIV/0!</v>
      </c>
      <c r="JR334" s="16"/>
      <c r="JS334" s="369" t="e">
        <f t="shared" si="5410"/>
        <v>#DIV/0!</v>
      </c>
      <c r="JT334" s="23"/>
      <c r="JU334" s="399"/>
      <c r="JV334" s="404">
        <f t="shared" si="5486"/>
        <v>0</v>
      </c>
      <c r="JW334" s="401">
        <f t="shared" si="5487"/>
        <v>0</v>
      </c>
      <c r="JX334" s="406">
        <f t="shared" si="5488"/>
        <v>0</v>
      </c>
      <c r="JY334" s="743"/>
      <c r="JZ334" s="690"/>
      <c r="KA334" s="746"/>
      <c r="KB334" s="719"/>
      <c r="KC334" s="716"/>
      <c r="KD334" s="716"/>
      <c r="KE334" s="716"/>
      <c r="KF334" s="716"/>
      <c r="KG334" s="760"/>
      <c r="KH334" s="758"/>
      <c r="KI334" s="67">
        <f t="shared" si="5495"/>
        <v>0</v>
      </c>
      <c r="KJ334" s="430">
        <f t="shared" ref="KJ334" si="5560">KI334/KB333</f>
        <v>0</v>
      </c>
      <c r="KK334" s="67">
        <f t="shared" si="5497"/>
        <v>0</v>
      </c>
      <c r="KL334" s="425">
        <f t="shared" ref="KL334" si="5561">KK334/KD333</f>
        <v>0</v>
      </c>
      <c r="KM334" s="67">
        <f t="shared" si="5499"/>
        <v>0</v>
      </c>
      <c r="KN334" s="425">
        <f>KM334/KF333</f>
        <v>0</v>
      </c>
    </row>
    <row r="335" spans="1:300" ht="20.25" thickTop="1" thickBot="1" x14ac:dyDescent="0.3">
      <c r="A335" s="734"/>
      <c r="B335" s="436">
        <f t="shared" si="5500"/>
        <v>45854</v>
      </c>
      <c r="C335" s="10"/>
      <c r="D335" s="11"/>
      <c r="E335" s="61">
        <f t="shared" si="5501"/>
        <v>553</v>
      </c>
      <c r="F335" s="61">
        <f t="shared" si="5502"/>
        <v>39</v>
      </c>
      <c r="G335" s="11"/>
      <c r="H335" s="12">
        <f t="shared" si="5434"/>
        <v>0</v>
      </c>
      <c r="I335" s="11"/>
      <c r="J335" s="12" t="e">
        <f t="shared" si="5435"/>
        <v>#DIV/0!</v>
      </c>
      <c r="K335" s="13"/>
      <c r="L335" s="11"/>
      <c r="M335" s="38"/>
      <c r="N335" s="39"/>
      <c r="O335" s="10"/>
      <c r="P335" s="11"/>
      <c r="Q335" s="61">
        <f t="shared" si="5503"/>
        <v>556</v>
      </c>
      <c r="R335" s="61">
        <f t="shared" si="5504"/>
        <v>38</v>
      </c>
      <c r="S335" s="11"/>
      <c r="T335" s="12">
        <f t="shared" si="5436"/>
        <v>0</v>
      </c>
      <c r="U335" s="11"/>
      <c r="V335" s="12" t="e">
        <f t="shared" si="5437"/>
        <v>#DIV/0!</v>
      </c>
      <c r="W335" s="13"/>
      <c r="X335" s="11"/>
      <c r="Y335" s="38"/>
      <c r="Z335" s="39"/>
      <c r="AA335" s="10"/>
      <c r="AB335" s="11"/>
      <c r="AC335" s="61">
        <f t="shared" si="5505"/>
        <v>544</v>
      </c>
      <c r="AD335" s="61">
        <f t="shared" si="5506"/>
        <v>38</v>
      </c>
      <c r="AE335" s="11"/>
      <c r="AF335" s="12">
        <f t="shared" si="5438"/>
        <v>0</v>
      </c>
      <c r="AG335" s="11"/>
      <c r="AH335" s="12" t="e">
        <f t="shared" si="5439"/>
        <v>#DIV/0!</v>
      </c>
      <c r="AI335" s="13"/>
      <c r="AJ335" s="11"/>
      <c r="AK335" s="38"/>
      <c r="AL335" s="39"/>
      <c r="AM335" s="10"/>
      <c r="AN335" s="11"/>
      <c r="AO335" s="61">
        <f t="shared" si="5507"/>
        <v>109</v>
      </c>
      <c r="AP335" s="61">
        <f t="shared" si="5508"/>
        <v>8</v>
      </c>
      <c r="AQ335" s="11"/>
      <c r="AR335" s="12">
        <f t="shared" si="5440"/>
        <v>0</v>
      </c>
      <c r="AS335" s="11"/>
      <c r="AT335" s="12" t="e">
        <f t="shared" si="5441"/>
        <v>#DIV/0!</v>
      </c>
      <c r="AU335" s="13"/>
      <c r="AV335" s="11"/>
      <c r="AW335" s="38"/>
      <c r="AX335" s="39"/>
      <c r="AY335" s="10"/>
      <c r="AZ335" s="11"/>
      <c r="BA335" s="61">
        <f t="shared" si="5509"/>
        <v>545</v>
      </c>
      <c r="BB335" s="61">
        <f t="shared" si="5510"/>
        <v>38</v>
      </c>
      <c r="BC335" s="11"/>
      <c r="BD335" s="12">
        <f t="shared" si="5442"/>
        <v>0</v>
      </c>
      <c r="BE335" s="11"/>
      <c r="BF335" s="12" t="e">
        <f t="shared" si="5443"/>
        <v>#DIV/0!</v>
      </c>
      <c r="BG335" s="13"/>
      <c r="BH335" s="11"/>
      <c r="BI335" s="38"/>
      <c r="BJ335" s="39"/>
      <c r="BK335" s="10"/>
      <c r="BL335" s="11"/>
      <c r="BM335" s="61">
        <f t="shared" si="5511"/>
        <v>550</v>
      </c>
      <c r="BN335" s="61">
        <f t="shared" si="5512"/>
        <v>38</v>
      </c>
      <c r="BO335" s="11"/>
      <c r="BP335" s="12">
        <f t="shared" si="5444"/>
        <v>0</v>
      </c>
      <c r="BQ335" s="11"/>
      <c r="BR335" s="12" t="e">
        <f t="shared" si="5445"/>
        <v>#DIV/0!</v>
      </c>
      <c r="BS335" s="13"/>
      <c r="BT335" s="11"/>
      <c r="BU335" s="38"/>
      <c r="BV335" s="39"/>
      <c r="BW335" s="10"/>
      <c r="BX335" s="11"/>
      <c r="BY335" s="61">
        <f t="shared" si="5513"/>
        <v>556</v>
      </c>
      <c r="BZ335" s="61">
        <f t="shared" si="5514"/>
        <v>38</v>
      </c>
      <c r="CA335" s="11"/>
      <c r="CB335" s="12">
        <f t="shared" si="5446"/>
        <v>0</v>
      </c>
      <c r="CC335" s="11"/>
      <c r="CD335" s="12" t="e">
        <f t="shared" si="5447"/>
        <v>#DIV/0!</v>
      </c>
      <c r="CE335" s="13"/>
      <c r="CF335" s="11"/>
      <c r="CG335" s="38"/>
      <c r="CH335" s="39"/>
      <c r="CI335" s="10"/>
      <c r="CJ335" s="11"/>
      <c r="CK335" s="61">
        <f t="shared" si="5515"/>
        <v>534</v>
      </c>
      <c r="CL335" s="61">
        <f t="shared" si="5516"/>
        <v>38</v>
      </c>
      <c r="CM335" s="11"/>
      <c r="CN335" s="12">
        <f t="shared" si="5448"/>
        <v>0</v>
      </c>
      <c r="CO335" s="11"/>
      <c r="CP335" s="12" t="e">
        <f t="shared" si="5449"/>
        <v>#DIV/0!</v>
      </c>
      <c r="CQ335" s="13"/>
      <c r="CR335" s="11"/>
      <c r="CS335" s="38"/>
      <c r="CT335" s="39"/>
      <c r="CU335" s="10"/>
      <c r="CV335" s="11"/>
      <c r="CW335" s="61">
        <f t="shared" si="5517"/>
        <v>545</v>
      </c>
      <c r="CX335" s="61">
        <f t="shared" si="5518"/>
        <v>38</v>
      </c>
      <c r="CY335" s="11"/>
      <c r="CZ335" s="12">
        <f t="shared" si="5450"/>
        <v>0</v>
      </c>
      <c r="DA335" s="11"/>
      <c r="DB335" s="12" t="e">
        <f t="shared" si="5451"/>
        <v>#DIV/0!</v>
      </c>
      <c r="DC335" s="13"/>
      <c r="DD335" s="11"/>
      <c r="DE335" s="38"/>
      <c r="DF335" s="39"/>
      <c r="DG335" s="10"/>
      <c r="DH335" s="11"/>
      <c r="DI335" s="61">
        <f t="shared" si="5519"/>
        <v>559</v>
      </c>
      <c r="DJ335" s="61">
        <f t="shared" si="5520"/>
        <v>39</v>
      </c>
      <c r="DK335" s="11"/>
      <c r="DL335" s="12">
        <f t="shared" si="5452"/>
        <v>0</v>
      </c>
      <c r="DM335" s="11"/>
      <c r="DN335" s="12" t="e">
        <f t="shared" si="5453"/>
        <v>#DIV/0!</v>
      </c>
      <c r="DO335" s="13"/>
      <c r="DP335" s="11"/>
      <c r="DQ335" s="38"/>
      <c r="DR335" s="39"/>
      <c r="DS335" s="10"/>
      <c r="DT335" s="11"/>
      <c r="DU335" s="61">
        <f t="shared" si="5521"/>
        <v>91</v>
      </c>
      <c r="DV335" s="61">
        <f t="shared" si="5522"/>
        <v>8</v>
      </c>
      <c r="DW335" s="11"/>
      <c r="DX335" s="12">
        <f t="shared" si="5454"/>
        <v>0</v>
      </c>
      <c r="DY335" s="11"/>
      <c r="DZ335" s="12" t="e">
        <f t="shared" si="5455"/>
        <v>#DIV/0!</v>
      </c>
      <c r="EA335" s="13"/>
      <c r="EB335" s="11"/>
      <c r="EC335" s="38"/>
      <c r="ED335" s="39"/>
      <c r="EE335" s="10"/>
      <c r="EF335" s="11"/>
      <c r="EG335" s="61">
        <f t="shared" si="5523"/>
        <v>566</v>
      </c>
      <c r="EH335" s="61">
        <f t="shared" si="5524"/>
        <v>40</v>
      </c>
      <c r="EI335" s="11"/>
      <c r="EJ335" s="12">
        <f t="shared" si="5456"/>
        <v>0</v>
      </c>
      <c r="EK335" s="11"/>
      <c r="EL335" s="12" t="e">
        <f t="shared" si="5457"/>
        <v>#DIV/0!</v>
      </c>
      <c r="EM335" s="13"/>
      <c r="EN335" s="11"/>
      <c r="EO335" s="38"/>
      <c r="EP335" s="39"/>
      <c r="EQ335" s="10"/>
      <c r="ER335" s="11"/>
      <c r="ES335" s="61">
        <f t="shared" si="5525"/>
        <v>556</v>
      </c>
      <c r="ET335" s="61">
        <f t="shared" si="5526"/>
        <v>39</v>
      </c>
      <c r="EU335" s="11"/>
      <c r="EV335" s="12">
        <f t="shared" si="5458"/>
        <v>0</v>
      </c>
      <c r="EW335" s="11"/>
      <c r="EX335" s="12" t="e">
        <f t="shared" si="5459"/>
        <v>#DIV/0!</v>
      </c>
      <c r="EY335" s="13"/>
      <c r="EZ335" s="11"/>
      <c r="FA335" s="38"/>
      <c r="FB335" s="39"/>
      <c r="FC335" s="10"/>
      <c r="FD335" s="11"/>
      <c r="FE335" s="61">
        <f t="shared" si="5527"/>
        <v>544</v>
      </c>
      <c r="FF335" s="61">
        <f t="shared" si="5528"/>
        <v>37</v>
      </c>
      <c r="FG335" s="11"/>
      <c r="FH335" s="12">
        <f t="shared" si="5460"/>
        <v>0</v>
      </c>
      <c r="FI335" s="11"/>
      <c r="FJ335" s="12" t="e">
        <f t="shared" si="5461"/>
        <v>#DIV/0!</v>
      </c>
      <c r="FK335" s="13"/>
      <c r="FL335" s="11"/>
      <c r="FM335" s="38"/>
      <c r="FN335" s="39"/>
      <c r="FO335" s="10"/>
      <c r="FP335" s="11"/>
      <c r="FQ335" s="61">
        <f t="shared" si="5529"/>
        <v>539</v>
      </c>
      <c r="FR335" s="61">
        <f t="shared" si="5530"/>
        <v>40</v>
      </c>
      <c r="FS335" s="11"/>
      <c r="FT335" s="12">
        <f t="shared" si="5462"/>
        <v>0</v>
      </c>
      <c r="FU335" s="11"/>
      <c r="FV335" s="12" t="e">
        <f t="shared" si="5463"/>
        <v>#DIV/0!</v>
      </c>
      <c r="FW335" s="13"/>
      <c r="FX335" s="11"/>
      <c r="FY335" s="38"/>
      <c r="FZ335" s="39"/>
      <c r="GA335" s="10"/>
      <c r="GB335" s="11"/>
      <c r="GC335" s="61">
        <f t="shared" si="5531"/>
        <v>544</v>
      </c>
      <c r="GD335" s="61">
        <f t="shared" si="5532"/>
        <v>41</v>
      </c>
      <c r="GE335" s="11"/>
      <c r="GF335" s="12">
        <f t="shared" si="5464"/>
        <v>0</v>
      </c>
      <c r="GG335" s="11"/>
      <c r="GH335" s="12" t="e">
        <f t="shared" si="5465"/>
        <v>#DIV/0!</v>
      </c>
      <c r="GI335" s="13"/>
      <c r="GJ335" s="11"/>
      <c r="GK335" s="38"/>
      <c r="GL335" s="39"/>
      <c r="GM335" s="10"/>
      <c r="GN335" s="11"/>
      <c r="GO335" s="61">
        <f t="shared" si="5533"/>
        <v>570</v>
      </c>
      <c r="GP335" s="61">
        <f t="shared" si="5534"/>
        <v>42</v>
      </c>
      <c r="GQ335" s="11"/>
      <c r="GR335" s="12">
        <f t="shared" si="5466"/>
        <v>0</v>
      </c>
      <c r="GS335" s="11"/>
      <c r="GT335" s="12" t="e">
        <f t="shared" si="5467"/>
        <v>#DIV/0!</v>
      </c>
      <c r="GU335" s="13"/>
      <c r="GV335" s="11"/>
      <c r="GW335" s="38"/>
      <c r="GX335" s="39"/>
      <c r="GY335" s="10"/>
      <c r="GZ335" s="11"/>
      <c r="HA335" s="61">
        <f t="shared" si="5535"/>
        <v>99</v>
      </c>
      <c r="HB335" s="61">
        <f t="shared" si="5536"/>
        <v>7</v>
      </c>
      <c r="HC335" s="11"/>
      <c r="HD335" s="12">
        <f t="shared" si="5468"/>
        <v>0</v>
      </c>
      <c r="HE335" s="11"/>
      <c r="HF335" s="12" t="e">
        <f t="shared" si="5469"/>
        <v>#DIV/0!</v>
      </c>
      <c r="HG335" s="13"/>
      <c r="HH335" s="11"/>
      <c r="HI335" s="38"/>
      <c r="HJ335" s="39"/>
      <c r="HK335" s="10"/>
      <c r="HL335" s="11"/>
      <c r="HM335" s="61">
        <f t="shared" si="5537"/>
        <v>571</v>
      </c>
      <c r="HN335" s="61">
        <f t="shared" si="5538"/>
        <v>42</v>
      </c>
      <c r="HO335" s="11"/>
      <c r="HP335" s="12">
        <f t="shared" si="5470"/>
        <v>0</v>
      </c>
      <c r="HQ335" s="11"/>
      <c r="HR335" s="12" t="e">
        <f t="shared" si="5471"/>
        <v>#DIV/0!</v>
      </c>
      <c r="HS335" s="13"/>
      <c r="HT335" s="11"/>
      <c r="HU335" s="38"/>
      <c r="HV335" s="39"/>
      <c r="HW335" s="10"/>
      <c r="HX335" s="11"/>
      <c r="HY335" s="61">
        <f t="shared" si="5539"/>
        <v>558</v>
      </c>
      <c r="HZ335" s="61">
        <f t="shared" si="5540"/>
        <v>41</v>
      </c>
      <c r="IA335" s="11"/>
      <c r="IB335" s="12">
        <f t="shared" si="5472"/>
        <v>0</v>
      </c>
      <c r="IC335" s="11"/>
      <c r="ID335" s="12" t="e">
        <f t="shared" si="5473"/>
        <v>#DIV/0!</v>
      </c>
      <c r="IE335" s="13"/>
      <c r="IF335" s="11"/>
      <c r="IG335" s="38"/>
      <c r="IH335" s="39"/>
      <c r="II335" s="10"/>
      <c r="IJ335" s="11"/>
      <c r="IK335" s="61">
        <f t="shared" si="5541"/>
        <v>571</v>
      </c>
      <c r="IL335" s="61">
        <f t="shared" si="5542"/>
        <v>41</v>
      </c>
      <c r="IM335" s="11"/>
      <c r="IN335" s="12">
        <f t="shared" si="5474"/>
        <v>0</v>
      </c>
      <c r="IO335" s="11"/>
      <c r="IP335" s="12" t="e">
        <f t="shared" si="5475"/>
        <v>#DIV/0!</v>
      </c>
      <c r="IQ335" s="13"/>
      <c r="IR335" s="11"/>
      <c r="IS335" s="38"/>
      <c r="IT335" s="39"/>
      <c r="IU335" s="10"/>
      <c r="IV335" s="11"/>
      <c r="IW335" s="61">
        <f t="shared" si="5543"/>
        <v>0</v>
      </c>
      <c r="IX335" s="61">
        <f t="shared" si="5544"/>
        <v>0</v>
      </c>
      <c r="IY335" s="11"/>
      <c r="IZ335" s="12" t="e">
        <f t="shared" si="5476"/>
        <v>#DIV/0!</v>
      </c>
      <c r="JA335" s="11"/>
      <c r="JB335" s="12" t="e">
        <f t="shared" si="5477"/>
        <v>#DIV/0!</v>
      </c>
      <c r="JC335" s="13"/>
      <c r="JD335" s="11"/>
      <c r="JE335" s="38"/>
      <c r="JF335" s="39"/>
      <c r="JG335" s="10">
        <f t="shared" si="5478"/>
        <v>0</v>
      </c>
      <c r="JH335" s="14">
        <f t="shared" si="5479"/>
        <v>0</v>
      </c>
      <c r="JI335" s="373">
        <f t="shared" si="5480"/>
        <v>10260</v>
      </c>
      <c r="JJ335" s="11">
        <f t="shared" si="5107"/>
        <v>730</v>
      </c>
      <c r="JK335" s="11">
        <f t="shared" si="5481"/>
        <v>0</v>
      </c>
      <c r="JL335" s="79">
        <f t="shared" si="5482"/>
        <v>0</v>
      </c>
      <c r="JM335" s="15">
        <f t="shared" si="5483"/>
        <v>0</v>
      </c>
      <c r="JN335" s="12" t="e">
        <f t="shared" si="5484"/>
        <v>#DIV/0!</v>
      </c>
      <c r="JO335" s="16"/>
      <c r="JP335" s="17"/>
      <c r="JQ335" s="16" t="e">
        <f t="shared" si="5559"/>
        <v>#DIV/0!</v>
      </c>
      <c r="JR335" s="16"/>
      <c r="JS335" s="369" t="e">
        <f t="shared" si="5410"/>
        <v>#DIV/0!</v>
      </c>
      <c r="JT335" s="23"/>
      <c r="JU335" s="399"/>
      <c r="JV335" s="404">
        <f t="shared" si="5486"/>
        <v>0</v>
      </c>
      <c r="JW335" s="401">
        <f t="shared" si="5487"/>
        <v>0</v>
      </c>
      <c r="JX335" s="406">
        <f t="shared" si="5488"/>
        <v>0</v>
      </c>
      <c r="JY335" s="743"/>
      <c r="JZ335" s="690"/>
      <c r="KA335" s="746"/>
      <c r="KB335" s="718">
        <f t="shared" ref="KB335" si="5562">KB326+KB331</f>
        <v>532</v>
      </c>
      <c r="KC335" s="763">
        <f t="shared" ref="KC335" si="5563">KB335/$KB$10</f>
        <v>0.13485424588086184</v>
      </c>
      <c r="KD335" s="714">
        <f t="shared" ref="KD335" si="5564">KD326+KD331</f>
        <v>547</v>
      </c>
      <c r="KE335" s="763">
        <f t="shared" ref="KE335" si="5565">KD335/$KD$10</f>
        <v>0.13876204972095382</v>
      </c>
      <c r="KF335" s="714">
        <f t="shared" ref="KF335" si="5566">KF326+KF331</f>
        <v>495</v>
      </c>
      <c r="KG335" s="770">
        <f t="shared" ref="KG335" si="5567">KF335/$KF$10</f>
        <v>0.12541170509247529</v>
      </c>
      <c r="KH335" s="761" t="s">
        <v>144</v>
      </c>
      <c r="KI335" s="304">
        <f t="shared" si="5495"/>
        <v>0</v>
      </c>
      <c r="KJ335" s="431">
        <f t="shared" ref="KJ335" si="5568">KI335/KB333</f>
        <v>0</v>
      </c>
      <c r="KK335" s="304">
        <f t="shared" si="5497"/>
        <v>0</v>
      </c>
      <c r="KL335" s="422">
        <f t="shared" ref="KL335" si="5569">KK335/KD333</f>
        <v>0</v>
      </c>
      <c r="KM335" s="304">
        <f t="shared" si="5499"/>
        <v>0</v>
      </c>
      <c r="KN335" s="422">
        <f>KM335/KF333</f>
        <v>0</v>
      </c>
    </row>
    <row r="336" spans="1:300" ht="19.5" thickBot="1" x14ac:dyDescent="0.3">
      <c r="A336" s="734"/>
      <c r="B336" s="437"/>
      <c r="C336" s="26">
        <f>SUM(C329:C335)</f>
        <v>0</v>
      </c>
      <c r="D336" s="27">
        <f>SUM(D329:D335)</f>
        <v>0</v>
      </c>
      <c r="E336" s="27"/>
      <c r="F336" s="27"/>
      <c r="G336" s="27">
        <f>SUM(G329:G335)</f>
        <v>0</v>
      </c>
      <c r="H336" s="28">
        <f>((G336+I336)/7)/E335</f>
        <v>0</v>
      </c>
      <c r="I336" s="27">
        <f>SUM(I329:I335)</f>
        <v>0</v>
      </c>
      <c r="J336" s="28" t="e">
        <f>(I336/(I336+G336))</f>
        <v>#DIV/0!</v>
      </c>
      <c r="K336" s="27"/>
      <c r="L336" s="27"/>
      <c r="M336" s="29" t="e">
        <f>M334/M333*100-100</f>
        <v>#DIV/0!</v>
      </c>
      <c r="N336" s="60" t="e">
        <f>N334/N333*100-100</f>
        <v>#DIV/0!</v>
      </c>
      <c r="O336" s="26">
        <f>SUM(O329:O335)</f>
        <v>0</v>
      </c>
      <c r="P336" s="27">
        <f>SUM(P329:P335)</f>
        <v>0</v>
      </c>
      <c r="Q336" s="27"/>
      <c r="R336" s="27"/>
      <c r="S336" s="27">
        <f>SUM(S329:S335)</f>
        <v>0</v>
      </c>
      <c r="T336" s="28">
        <f>((S336+U336)/7)/Q335</f>
        <v>0</v>
      </c>
      <c r="U336" s="27">
        <f>SUM(U329:U335)</f>
        <v>0</v>
      </c>
      <c r="V336" s="28" t="e">
        <f>(U336/(U336+S336))</f>
        <v>#DIV/0!</v>
      </c>
      <c r="W336" s="27"/>
      <c r="X336" s="27"/>
      <c r="Y336" s="29" t="e">
        <f>Y334/Y333*100-100</f>
        <v>#DIV/0!</v>
      </c>
      <c r="Z336" s="60" t="e">
        <f>Z334/Z333*100-100</f>
        <v>#DIV/0!</v>
      </c>
      <c r="AA336" s="26">
        <f>SUM(AA329:AA335)</f>
        <v>0</v>
      </c>
      <c r="AB336" s="27">
        <f>SUM(AB329:AB335)</f>
        <v>0</v>
      </c>
      <c r="AC336" s="27"/>
      <c r="AD336" s="27"/>
      <c r="AE336" s="27">
        <f>SUM(AE329:AE335)</f>
        <v>0</v>
      </c>
      <c r="AF336" s="28">
        <f>((AE336+AG336)/7)/AC335</f>
        <v>0</v>
      </c>
      <c r="AG336" s="27">
        <f>SUM(AG329:AG335)</f>
        <v>0</v>
      </c>
      <c r="AH336" s="28" t="e">
        <f>(AG336/(AG336+AE336))</f>
        <v>#DIV/0!</v>
      </c>
      <c r="AI336" s="27"/>
      <c r="AJ336" s="27"/>
      <c r="AK336" s="29" t="e">
        <f>AK334/AK333*100-100</f>
        <v>#DIV/0!</v>
      </c>
      <c r="AL336" s="60" t="e">
        <f>AL334/AL333*100-100</f>
        <v>#DIV/0!</v>
      </c>
      <c r="AM336" s="26">
        <f>SUM(AM329:AM335)</f>
        <v>0</v>
      </c>
      <c r="AN336" s="27">
        <f>SUM(AN329:AN335)</f>
        <v>0</v>
      </c>
      <c r="AO336" s="27"/>
      <c r="AP336" s="27"/>
      <c r="AQ336" s="27">
        <f>SUM(AQ329:AQ335)</f>
        <v>0</v>
      </c>
      <c r="AR336" s="28">
        <f>((AQ336+AS336)/7)/AO335</f>
        <v>0</v>
      </c>
      <c r="AS336" s="27">
        <f>SUM(AS329:AS335)</f>
        <v>0</v>
      </c>
      <c r="AT336" s="28" t="e">
        <f>(AS336/(AS336+AQ336))</f>
        <v>#DIV/0!</v>
      </c>
      <c r="AU336" s="27"/>
      <c r="AV336" s="27"/>
      <c r="AW336" s="29" t="e">
        <f>AW334/AW333*100-100</f>
        <v>#DIV/0!</v>
      </c>
      <c r="AX336" s="60" t="e">
        <f>AX334/AX333*100-100</f>
        <v>#DIV/0!</v>
      </c>
      <c r="AY336" s="26">
        <f>SUM(AY329:AY335)</f>
        <v>0</v>
      </c>
      <c r="AZ336" s="27">
        <f>SUM(AZ329:AZ335)</f>
        <v>0</v>
      </c>
      <c r="BA336" s="27"/>
      <c r="BB336" s="27"/>
      <c r="BC336" s="27">
        <f>SUM(BC329:BC335)</f>
        <v>0</v>
      </c>
      <c r="BD336" s="28">
        <f>((BC336+BE336)/7)/BA335</f>
        <v>0</v>
      </c>
      <c r="BE336" s="27">
        <f>SUM(BE329:BE335)</f>
        <v>0</v>
      </c>
      <c r="BF336" s="28" t="e">
        <f>(BE336/(BE336+BC336))</f>
        <v>#DIV/0!</v>
      </c>
      <c r="BG336" s="27"/>
      <c r="BH336" s="27"/>
      <c r="BI336" s="29" t="e">
        <f>BI334/BI333*100-100</f>
        <v>#DIV/0!</v>
      </c>
      <c r="BJ336" s="60" t="e">
        <f>BJ334/BJ333*100-100</f>
        <v>#DIV/0!</v>
      </c>
      <c r="BK336" s="26">
        <f>SUM(BK329:BK335)</f>
        <v>0</v>
      </c>
      <c r="BL336" s="27">
        <f>SUM(BL329:BL335)</f>
        <v>0</v>
      </c>
      <c r="BM336" s="27"/>
      <c r="BN336" s="27"/>
      <c r="BO336" s="27">
        <f>SUM(BO329:BO335)</f>
        <v>0</v>
      </c>
      <c r="BP336" s="28">
        <f>((BO336+BQ336)/7)/BM335</f>
        <v>0</v>
      </c>
      <c r="BQ336" s="27">
        <f>SUM(BQ329:BQ335)</f>
        <v>0</v>
      </c>
      <c r="BR336" s="28" t="e">
        <f>(BQ336/(BQ336+BO336))</f>
        <v>#DIV/0!</v>
      </c>
      <c r="BS336" s="27"/>
      <c r="BT336" s="27"/>
      <c r="BU336" s="29" t="e">
        <f>BU334/BU333*100-100</f>
        <v>#DIV/0!</v>
      </c>
      <c r="BV336" s="60" t="e">
        <f>BV334/BV333*100-100</f>
        <v>#DIV/0!</v>
      </c>
      <c r="BW336" s="26">
        <f>SUM(BW329:BW335)</f>
        <v>0</v>
      </c>
      <c r="BX336" s="27">
        <f>SUM(BX329:BX335)</f>
        <v>0</v>
      </c>
      <c r="BY336" s="27"/>
      <c r="BZ336" s="27"/>
      <c r="CA336" s="27">
        <f>SUM(CA329:CA335)</f>
        <v>0</v>
      </c>
      <c r="CB336" s="28">
        <f>((CA336+CC336)/7)/BY335</f>
        <v>0</v>
      </c>
      <c r="CC336" s="27">
        <f>SUM(CC329:CC335)</f>
        <v>0</v>
      </c>
      <c r="CD336" s="28" t="e">
        <f>(CC336/(CC336+CA336))</f>
        <v>#DIV/0!</v>
      </c>
      <c r="CE336" s="27"/>
      <c r="CF336" s="27"/>
      <c r="CG336" s="29" t="e">
        <f>CG334/CG333*100-100</f>
        <v>#DIV/0!</v>
      </c>
      <c r="CH336" s="60" t="e">
        <f>CH334/CH333*100-100</f>
        <v>#DIV/0!</v>
      </c>
      <c r="CI336" s="26">
        <f>SUM(CI329:CI335)</f>
        <v>0</v>
      </c>
      <c r="CJ336" s="27">
        <f>SUM(CJ329:CJ335)</f>
        <v>0</v>
      </c>
      <c r="CK336" s="27"/>
      <c r="CL336" s="27"/>
      <c r="CM336" s="27">
        <f>SUM(CM329:CM335)</f>
        <v>0</v>
      </c>
      <c r="CN336" s="28">
        <f>((CM336+CO336)/7)/CK335</f>
        <v>0</v>
      </c>
      <c r="CO336" s="27">
        <f>SUM(CO329:CO335)</f>
        <v>0</v>
      </c>
      <c r="CP336" s="28" t="e">
        <f>(CO336/(CO336+CM336))</f>
        <v>#DIV/0!</v>
      </c>
      <c r="CQ336" s="27"/>
      <c r="CR336" s="27"/>
      <c r="CS336" s="29" t="e">
        <f>CS334/CS333*100-100</f>
        <v>#DIV/0!</v>
      </c>
      <c r="CT336" s="60" t="e">
        <f>CT334/CT333*100-100</f>
        <v>#DIV/0!</v>
      </c>
      <c r="CU336" s="26">
        <f>SUM(CU329:CU335)</f>
        <v>0</v>
      </c>
      <c r="CV336" s="27">
        <f>SUM(CV329:CV335)</f>
        <v>0</v>
      </c>
      <c r="CW336" s="27"/>
      <c r="CX336" s="27"/>
      <c r="CY336" s="27">
        <f>SUM(CY329:CY335)</f>
        <v>0</v>
      </c>
      <c r="CZ336" s="28">
        <f>((CY336+DA336)/7)/CW335</f>
        <v>0</v>
      </c>
      <c r="DA336" s="27">
        <f>SUM(DA329:DA335)</f>
        <v>0</v>
      </c>
      <c r="DB336" s="28" t="e">
        <f>(DA336/(DA336+CY336))</f>
        <v>#DIV/0!</v>
      </c>
      <c r="DC336" s="27"/>
      <c r="DD336" s="27"/>
      <c r="DE336" s="29" t="e">
        <f>DE334/DE333*100-100</f>
        <v>#DIV/0!</v>
      </c>
      <c r="DF336" s="60" t="e">
        <f>DF334/DF333*100-100</f>
        <v>#DIV/0!</v>
      </c>
      <c r="DG336" s="26">
        <f>SUM(DG329:DG335)</f>
        <v>0</v>
      </c>
      <c r="DH336" s="27">
        <f>SUM(DH329:DH335)</f>
        <v>0</v>
      </c>
      <c r="DI336" s="27"/>
      <c r="DJ336" s="27"/>
      <c r="DK336" s="27">
        <f>SUM(DK329:DK335)</f>
        <v>0</v>
      </c>
      <c r="DL336" s="28">
        <f>((DK336+DM336)/7)/DI335</f>
        <v>0</v>
      </c>
      <c r="DM336" s="27">
        <f>SUM(DM329:DM335)</f>
        <v>0</v>
      </c>
      <c r="DN336" s="28" t="e">
        <f>(DM336/(DM336+DK336))</f>
        <v>#DIV/0!</v>
      </c>
      <c r="DO336" s="27"/>
      <c r="DP336" s="27"/>
      <c r="DQ336" s="29" t="e">
        <f>DQ334/DQ333*100-100</f>
        <v>#DIV/0!</v>
      </c>
      <c r="DR336" s="60" t="e">
        <f>DR334/DR333*100-100</f>
        <v>#DIV/0!</v>
      </c>
      <c r="DS336" s="26">
        <f>SUM(DS329:DS335)</f>
        <v>0</v>
      </c>
      <c r="DT336" s="27">
        <f>SUM(DT329:DT335)</f>
        <v>0</v>
      </c>
      <c r="DU336" s="27"/>
      <c r="DV336" s="27"/>
      <c r="DW336" s="27">
        <f>SUM(DW329:DW335)</f>
        <v>0</v>
      </c>
      <c r="DX336" s="28">
        <f>((DW336+DY336)/7)/DU335</f>
        <v>0</v>
      </c>
      <c r="DY336" s="27">
        <f>SUM(DY329:DY335)</f>
        <v>0</v>
      </c>
      <c r="DZ336" s="28" t="e">
        <f>(DY336/(DY336+DW336))</f>
        <v>#DIV/0!</v>
      </c>
      <c r="EA336" s="27"/>
      <c r="EB336" s="27"/>
      <c r="EC336" s="29" t="e">
        <f>EC334/EC333*100-100</f>
        <v>#DIV/0!</v>
      </c>
      <c r="ED336" s="60" t="e">
        <f>ED334/ED333*100-100</f>
        <v>#DIV/0!</v>
      </c>
      <c r="EE336" s="26">
        <f>SUM(EE329:EE335)</f>
        <v>0</v>
      </c>
      <c r="EF336" s="27">
        <f>SUM(EF329:EF335)</f>
        <v>0</v>
      </c>
      <c r="EG336" s="27"/>
      <c r="EH336" s="27"/>
      <c r="EI336" s="27">
        <f>SUM(EI329:EI335)</f>
        <v>0</v>
      </c>
      <c r="EJ336" s="28">
        <f>((EI336+EK336)/7)/EG335</f>
        <v>0</v>
      </c>
      <c r="EK336" s="27">
        <f>SUM(EK329:EK335)</f>
        <v>0</v>
      </c>
      <c r="EL336" s="28" t="e">
        <f>(EK336/(EK336+EI336))</f>
        <v>#DIV/0!</v>
      </c>
      <c r="EM336" s="27"/>
      <c r="EN336" s="27"/>
      <c r="EO336" s="29" t="e">
        <f>EO334/EO333*100-100</f>
        <v>#DIV/0!</v>
      </c>
      <c r="EP336" s="60" t="e">
        <f>EP334/EP333*100-100</f>
        <v>#DIV/0!</v>
      </c>
      <c r="EQ336" s="26">
        <f>SUM(EQ329:EQ335)</f>
        <v>0</v>
      </c>
      <c r="ER336" s="27">
        <f>SUM(ER329:ER335)</f>
        <v>0</v>
      </c>
      <c r="ES336" s="27"/>
      <c r="ET336" s="27"/>
      <c r="EU336" s="27">
        <f>SUM(EU329:EU335)</f>
        <v>0</v>
      </c>
      <c r="EV336" s="28">
        <f>((EU336+EW336)/7)/ES335</f>
        <v>0</v>
      </c>
      <c r="EW336" s="27">
        <f>SUM(EW329:EW335)</f>
        <v>0</v>
      </c>
      <c r="EX336" s="28" t="e">
        <f>(EW336/(EW336+EU336))</f>
        <v>#DIV/0!</v>
      </c>
      <c r="EY336" s="27"/>
      <c r="EZ336" s="27"/>
      <c r="FA336" s="29" t="e">
        <f>FA334/FA333*100-100</f>
        <v>#DIV/0!</v>
      </c>
      <c r="FB336" s="60" t="e">
        <f>FB334/FB333*100-100</f>
        <v>#DIV/0!</v>
      </c>
      <c r="FC336" s="26">
        <f>SUM(FC329:FC335)</f>
        <v>0</v>
      </c>
      <c r="FD336" s="27">
        <f>SUM(FD329:FD335)</f>
        <v>0</v>
      </c>
      <c r="FE336" s="27"/>
      <c r="FF336" s="27"/>
      <c r="FG336" s="27">
        <f>SUM(FG329:FG335)</f>
        <v>0</v>
      </c>
      <c r="FH336" s="28">
        <f>((FG336+FI336)/7)/FE335</f>
        <v>0</v>
      </c>
      <c r="FI336" s="27">
        <f>SUM(FI329:FI335)</f>
        <v>0</v>
      </c>
      <c r="FJ336" s="28" t="e">
        <f>(FI336/(FI336+FG336))</f>
        <v>#DIV/0!</v>
      </c>
      <c r="FK336" s="27"/>
      <c r="FL336" s="27"/>
      <c r="FM336" s="29" t="e">
        <f>FM334/FM333*100-100</f>
        <v>#DIV/0!</v>
      </c>
      <c r="FN336" s="60" t="e">
        <f>FN334/FN333*100-100</f>
        <v>#DIV/0!</v>
      </c>
      <c r="FO336" s="26">
        <f>SUM(FO329:FO335)</f>
        <v>0</v>
      </c>
      <c r="FP336" s="27">
        <f>SUM(FP329:FP335)</f>
        <v>0</v>
      </c>
      <c r="FQ336" s="27"/>
      <c r="FR336" s="27"/>
      <c r="FS336" s="27">
        <f>SUM(FS329:FS335)</f>
        <v>0</v>
      </c>
      <c r="FT336" s="28">
        <f>((FS336+FU336)/7)/FQ335</f>
        <v>0</v>
      </c>
      <c r="FU336" s="27">
        <f>SUM(FU329:FU335)</f>
        <v>0</v>
      </c>
      <c r="FV336" s="28" t="e">
        <f>(FU336/(FU336+FS336))</f>
        <v>#DIV/0!</v>
      </c>
      <c r="FW336" s="27"/>
      <c r="FX336" s="27"/>
      <c r="FY336" s="29" t="e">
        <f>FY334/FY333*100-100</f>
        <v>#DIV/0!</v>
      </c>
      <c r="FZ336" s="60" t="e">
        <f>FZ334/FZ333*100-100</f>
        <v>#DIV/0!</v>
      </c>
      <c r="GA336" s="26">
        <f>SUM(GA329:GA335)</f>
        <v>0</v>
      </c>
      <c r="GB336" s="27">
        <f>SUM(GB329:GB335)</f>
        <v>0</v>
      </c>
      <c r="GC336" s="27"/>
      <c r="GD336" s="27"/>
      <c r="GE336" s="27">
        <f>SUM(GE329:GE335)</f>
        <v>0</v>
      </c>
      <c r="GF336" s="28">
        <f>((GE336+GG336)/7)/GC335</f>
        <v>0</v>
      </c>
      <c r="GG336" s="27">
        <f>SUM(GG329:GG335)</f>
        <v>0</v>
      </c>
      <c r="GH336" s="28" t="e">
        <f>(GG336/(GG336+GE336))</f>
        <v>#DIV/0!</v>
      </c>
      <c r="GI336" s="27"/>
      <c r="GJ336" s="27"/>
      <c r="GK336" s="29" t="e">
        <f>GK334/GK333*100-100</f>
        <v>#DIV/0!</v>
      </c>
      <c r="GL336" s="60" t="e">
        <f>GL334/GL333*100-100</f>
        <v>#DIV/0!</v>
      </c>
      <c r="GM336" s="26">
        <f>SUM(GM329:GM335)</f>
        <v>0</v>
      </c>
      <c r="GN336" s="27">
        <f>SUM(GN329:GN335)</f>
        <v>0</v>
      </c>
      <c r="GO336" s="27"/>
      <c r="GP336" s="27"/>
      <c r="GQ336" s="27">
        <f>SUM(GQ329:GQ335)</f>
        <v>0</v>
      </c>
      <c r="GR336" s="28">
        <f>((GQ336+GS336)/7)/GO335</f>
        <v>0</v>
      </c>
      <c r="GS336" s="27">
        <f>SUM(GS329:GS335)</f>
        <v>0</v>
      </c>
      <c r="GT336" s="28" t="e">
        <f>(GS336/(GS336+GQ336))</f>
        <v>#DIV/0!</v>
      </c>
      <c r="GU336" s="27"/>
      <c r="GV336" s="27"/>
      <c r="GW336" s="29" t="e">
        <f>GW334/GW333*100-100</f>
        <v>#DIV/0!</v>
      </c>
      <c r="GX336" s="60" t="e">
        <f>GX334/GX333*100-100</f>
        <v>#DIV/0!</v>
      </c>
      <c r="GY336" s="26">
        <f>SUM(GY329:GY335)</f>
        <v>0</v>
      </c>
      <c r="GZ336" s="27">
        <f>SUM(GZ329:GZ335)</f>
        <v>0</v>
      </c>
      <c r="HA336" s="27"/>
      <c r="HB336" s="27"/>
      <c r="HC336" s="27">
        <f>SUM(HC329:HC335)</f>
        <v>0</v>
      </c>
      <c r="HD336" s="28">
        <f>((HC336+HE336)/7)/HA335</f>
        <v>0</v>
      </c>
      <c r="HE336" s="27">
        <f>SUM(HE329:HE335)</f>
        <v>0</v>
      </c>
      <c r="HF336" s="28" t="e">
        <f>(HE336/(HE336+HC336))</f>
        <v>#DIV/0!</v>
      </c>
      <c r="HG336" s="27"/>
      <c r="HH336" s="27"/>
      <c r="HI336" s="29" t="e">
        <f>HI334/HI333*100-100</f>
        <v>#DIV/0!</v>
      </c>
      <c r="HJ336" s="60" t="e">
        <f>HJ334/HJ333*100-100</f>
        <v>#DIV/0!</v>
      </c>
      <c r="HK336" s="26">
        <f>SUM(HK329:HK335)</f>
        <v>0</v>
      </c>
      <c r="HL336" s="27">
        <f>SUM(HL329:HL335)</f>
        <v>0</v>
      </c>
      <c r="HM336" s="27"/>
      <c r="HN336" s="27"/>
      <c r="HO336" s="27">
        <f>SUM(HO329:HO335)</f>
        <v>0</v>
      </c>
      <c r="HP336" s="28">
        <f>((HO336+HQ336)/7)/HM335</f>
        <v>0</v>
      </c>
      <c r="HQ336" s="27">
        <f>SUM(HQ329:HQ335)</f>
        <v>0</v>
      </c>
      <c r="HR336" s="28" t="e">
        <f>(HQ336/(HQ336+HO336))</f>
        <v>#DIV/0!</v>
      </c>
      <c r="HS336" s="27"/>
      <c r="HT336" s="27"/>
      <c r="HU336" s="29" t="e">
        <f>HU334/HU333*100-100</f>
        <v>#DIV/0!</v>
      </c>
      <c r="HV336" s="60" t="e">
        <f>HV334/HV333*100-100</f>
        <v>#DIV/0!</v>
      </c>
      <c r="HW336" s="26">
        <f>SUM(HW329:HW335)</f>
        <v>0</v>
      </c>
      <c r="HX336" s="27">
        <f>SUM(HX329:HX335)</f>
        <v>0</v>
      </c>
      <c r="HY336" s="27"/>
      <c r="HZ336" s="27"/>
      <c r="IA336" s="27">
        <f>SUM(IA329:IA335)</f>
        <v>0</v>
      </c>
      <c r="IB336" s="28">
        <f>((IA336+IC336)/7)/HY335</f>
        <v>0</v>
      </c>
      <c r="IC336" s="27">
        <f>SUM(IC329:IC335)</f>
        <v>0</v>
      </c>
      <c r="ID336" s="28" t="e">
        <f>(IC336/(IC336+IA336))</f>
        <v>#DIV/0!</v>
      </c>
      <c r="IE336" s="27"/>
      <c r="IF336" s="27"/>
      <c r="IG336" s="29" t="e">
        <f>IG334/IG333*100-100</f>
        <v>#DIV/0!</v>
      </c>
      <c r="IH336" s="60" t="e">
        <f>IH334/IH333*100-100</f>
        <v>#DIV/0!</v>
      </c>
      <c r="II336" s="26">
        <f>SUM(II329:II335)</f>
        <v>0</v>
      </c>
      <c r="IJ336" s="27">
        <f>SUM(IJ329:IJ335)</f>
        <v>0</v>
      </c>
      <c r="IK336" s="27"/>
      <c r="IL336" s="27"/>
      <c r="IM336" s="27">
        <f>SUM(IM329:IM335)</f>
        <v>0</v>
      </c>
      <c r="IN336" s="28">
        <f>((IM336+IO336)/7)/IK335</f>
        <v>0</v>
      </c>
      <c r="IO336" s="27">
        <f>SUM(IO329:IO335)</f>
        <v>0</v>
      </c>
      <c r="IP336" s="28" t="e">
        <f>(IO336/(IO336+IM336))</f>
        <v>#DIV/0!</v>
      </c>
      <c r="IQ336" s="27"/>
      <c r="IR336" s="27"/>
      <c r="IS336" s="29" t="e">
        <f>IS334/IS333*100-100</f>
        <v>#DIV/0!</v>
      </c>
      <c r="IT336" s="60" t="e">
        <f>IT334/IT333*100-100</f>
        <v>#DIV/0!</v>
      </c>
      <c r="IU336" s="26">
        <f>SUM(IU329:IU335)</f>
        <v>0</v>
      </c>
      <c r="IV336" s="27">
        <f>SUM(IV329:IV335)</f>
        <v>0</v>
      </c>
      <c r="IW336" s="27"/>
      <c r="IX336" s="27"/>
      <c r="IY336" s="27">
        <f>SUM(IY329:IY335)</f>
        <v>0</v>
      </c>
      <c r="IZ336" s="28" t="e">
        <f>((IY336+JA336)/7)/IW335</f>
        <v>#DIV/0!</v>
      </c>
      <c r="JA336" s="27">
        <f>SUM(JA329:JA335)</f>
        <v>0</v>
      </c>
      <c r="JB336" s="28" t="e">
        <f>(JA336/(JA336+IY336))</f>
        <v>#DIV/0!</v>
      </c>
      <c r="JC336" s="27"/>
      <c r="JD336" s="27"/>
      <c r="JE336" s="29" t="e">
        <f>JE334/JE333*100-100</f>
        <v>#DIV/0!</v>
      </c>
      <c r="JF336" s="60" t="e">
        <f>JF334/JF333*100-100</f>
        <v>#DIV/0!</v>
      </c>
      <c r="JG336" s="26">
        <f t="shared" si="5478"/>
        <v>0</v>
      </c>
      <c r="JH336" s="443">
        <f t="shared" si="5479"/>
        <v>0</v>
      </c>
      <c r="JI336" s="378">
        <f t="shared" ref="JI336:JJ336" si="5570">SUM(JI328:JI335)</f>
        <v>71820</v>
      </c>
      <c r="JJ336" s="27">
        <f t="shared" si="5570"/>
        <v>5110</v>
      </c>
      <c r="JK336" s="27">
        <f t="shared" si="5481"/>
        <v>0</v>
      </c>
      <c r="JL336" s="80">
        <f t="shared" si="5482"/>
        <v>0</v>
      </c>
      <c r="JM336" s="15">
        <f t="shared" si="5483"/>
        <v>0</v>
      </c>
      <c r="JN336" s="48" t="e">
        <f t="shared" si="5484"/>
        <v>#DIV/0!</v>
      </c>
      <c r="JO336" s="49">
        <f t="shared" ref="JO336" si="5571">SUM(JO329:JO335)/7</f>
        <v>0</v>
      </c>
      <c r="JP336" s="50">
        <f t="shared" ref="JP336" si="5572">SUM(JP329:JP335)</f>
        <v>0</v>
      </c>
      <c r="JQ336" s="397" t="e">
        <f t="shared" si="5559"/>
        <v>#DIV/0!</v>
      </c>
      <c r="JR336" s="50">
        <f t="shared" ref="JR336" si="5573">SUM(JR329:JR335)</f>
        <v>0</v>
      </c>
      <c r="JS336" s="370" t="e">
        <f t="shared" si="5410"/>
        <v>#DIV/0!</v>
      </c>
      <c r="JT336" s="58" t="e">
        <f t="shared" ref="JT336:JU336" si="5574">JT334/JT333*100-100</f>
        <v>#DIV/0!</v>
      </c>
      <c r="JU336" s="318" t="e">
        <f t="shared" si="5574"/>
        <v>#DIV/0!</v>
      </c>
      <c r="JV336" s="410">
        <f t="shared" ref="JV336" si="5575">SUM(G336,I336,S336,U336,AE336,AG336,AQ336,AS336,BC336,BE336,BO336,BQ336,CA336,CC336)/7/SUM(E335,Q335,AC335,AO335,BA335,BM335,BY335)</f>
        <v>0</v>
      </c>
      <c r="JW336" s="411">
        <f t="shared" ref="JW336" si="5576">SUM(CM336,CO336,CY336,DA336,DK336,DM336,DW336,DY336,EI336,EK336,EU336,EW336,FG336,FI336)/7/SUM(CK335,CW335,DI335,DU335,EG335,ES335,FE335)</f>
        <v>0</v>
      </c>
      <c r="JX336" s="412">
        <f t="shared" ref="JX336" si="5577">SUM(FS336,FU336,GE336,GG336,GQ336,GS336,HC336,HE336,HO336,HQ336,IA336,IC336,IM336,IO336,)/7/SUM(FQ335,GC335,GO335,HA335,HM335,HY335,IK335)</f>
        <v>0</v>
      </c>
      <c r="JY336" s="744"/>
      <c r="JZ336" s="691"/>
      <c r="KA336" s="747"/>
      <c r="KB336" s="762"/>
      <c r="KC336" s="764"/>
      <c r="KD336" s="769"/>
      <c r="KE336" s="764"/>
      <c r="KF336" s="769"/>
      <c r="KG336" s="771"/>
      <c r="KH336" s="772"/>
      <c r="KI336" s="418">
        <f t="shared" ref="KI336" si="5578">SUM(KI329:KI335)</f>
        <v>0</v>
      </c>
      <c r="KJ336" s="432">
        <f t="shared" ref="KJ336" si="5579">KI336/KB333</f>
        <v>0</v>
      </c>
      <c r="KK336" s="418">
        <f t="shared" ref="KK336" si="5580">SUM(KK329:KK335)</f>
        <v>0</v>
      </c>
      <c r="KL336" s="426">
        <f t="shared" ref="KL336" si="5581">KK336/KD333</f>
        <v>0</v>
      </c>
      <c r="KM336" s="418">
        <f t="shared" ref="KM336" si="5582">SUM(KM329:KM335)</f>
        <v>0</v>
      </c>
      <c r="KN336" s="426">
        <f>KM336/KF333</f>
        <v>0</v>
      </c>
    </row>
    <row r="337" spans="1:300" ht="21.75" thickBot="1" x14ac:dyDescent="0.3">
      <c r="A337" s="52"/>
      <c r="B337" s="437"/>
      <c r="C337" s="40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2"/>
      <c r="O337" s="40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2"/>
      <c r="AA337" s="40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2"/>
      <c r="AM337" s="40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2"/>
      <c r="AY337" s="40"/>
      <c r="AZ337" s="41"/>
      <c r="BA337" s="41"/>
      <c r="BB337" s="41"/>
      <c r="BC337" s="41"/>
      <c r="BD337" s="41"/>
      <c r="BE337" s="41"/>
      <c r="BF337" s="41"/>
      <c r="BG337" s="41"/>
      <c r="BH337" s="41"/>
      <c r="BI337" s="41"/>
      <c r="BJ337" s="42"/>
      <c r="BK337" s="40"/>
      <c r="BL337" s="41"/>
      <c r="BM337" s="41"/>
      <c r="BN337" s="41"/>
      <c r="BO337" s="41"/>
      <c r="BP337" s="41"/>
      <c r="BQ337" s="41"/>
      <c r="BR337" s="41"/>
      <c r="BS337" s="41"/>
      <c r="BT337" s="41"/>
      <c r="BU337" s="41"/>
      <c r="BV337" s="42"/>
      <c r="BW337" s="40"/>
      <c r="BX337" s="41"/>
      <c r="BY337" s="41"/>
      <c r="BZ337" s="41"/>
      <c r="CA337" s="41"/>
      <c r="CB337" s="41"/>
      <c r="CC337" s="41"/>
      <c r="CD337" s="41"/>
      <c r="CE337" s="41"/>
      <c r="CF337" s="41"/>
      <c r="CG337" s="41"/>
      <c r="CH337" s="42"/>
      <c r="CI337" s="40"/>
      <c r="CJ337" s="41"/>
      <c r="CK337" s="41"/>
      <c r="CL337" s="41"/>
      <c r="CM337" s="41"/>
      <c r="CN337" s="41"/>
      <c r="CO337" s="41"/>
      <c r="CP337" s="41"/>
      <c r="CQ337" s="41"/>
      <c r="CR337" s="41"/>
      <c r="CS337" s="41"/>
      <c r="CT337" s="42"/>
      <c r="CU337" s="40"/>
      <c r="CV337" s="41"/>
      <c r="CW337" s="41"/>
      <c r="CX337" s="41"/>
      <c r="CY337" s="41"/>
      <c r="CZ337" s="41"/>
      <c r="DA337" s="41"/>
      <c r="DB337" s="41"/>
      <c r="DC337" s="41"/>
      <c r="DD337" s="41"/>
      <c r="DE337" s="41"/>
      <c r="DF337" s="42"/>
      <c r="DG337" s="40"/>
      <c r="DH337" s="41"/>
      <c r="DI337" s="41"/>
      <c r="DJ337" s="41"/>
      <c r="DK337" s="41"/>
      <c r="DL337" s="41"/>
      <c r="DM337" s="41"/>
      <c r="DN337" s="41"/>
      <c r="DO337" s="41"/>
      <c r="DP337" s="41"/>
      <c r="DQ337" s="41"/>
      <c r="DR337" s="42"/>
      <c r="DS337" s="40"/>
      <c r="DT337" s="41"/>
      <c r="DU337" s="41"/>
      <c r="DV337" s="41"/>
      <c r="DW337" s="41"/>
      <c r="DX337" s="41"/>
      <c r="DY337" s="41"/>
      <c r="DZ337" s="41"/>
      <c r="EA337" s="41"/>
      <c r="EB337" s="41"/>
      <c r="EC337" s="41"/>
      <c r="ED337" s="42"/>
      <c r="EE337" s="40"/>
      <c r="EF337" s="41"/>
      <c r="EG337" s="41"/>
      <c r="EH337" s="41"/>
      <c r="EI337" s="41"/>
      <c r="EJ337" s="41"/>
      <c r="EK337" s="41"/>
      <c r="EL337" s="41"/>
      <c r="EM337" s="41"/>
      <c r="EN337" s="41"/>
      <c r="EO337" s="41"/>
      <c r="EP337" s="42"/>
      <c r="EQ337" s="40"/>
      <c r="ER337" s="41"/>
      <c r="ES337" s="41"/>
      <c r="ET337" s="41"/>
      <c r="EU337" s="41"/>
      <c r="EV337" s="41"/>
      <c r="EW337" s="41"/>
      <c r="EX337" s="41"/>
      <c r="EY337" s="41"/>
      <c r="EZ337" s="41"/>
      <c r="FA337" s="41"/>
      <c r="FB337" s="42"/>
      <c r="FC337" s="40"/>
      <c r="FD337" s="41"/>
      <c r="FE337" s="41"/>
      <c r="FF337" s="41"/>
      <c r="FG337" s="41"/>
      <c r="FH337" s="41"/>
      <c r="FI337" s="41"/>
      <c r="FJ337" s="41"/>
      <c r="FK337" s="41"/>
      <c r="FL337" s="41"/>
      <c r="FM337" s="41"/>
      <c r="FN337" s="42"/>
      <c r="FO337" s="40"/>
      <c r="FP337" s="41"/>
      <c r="FQ337" s="41"/>
      <c r="FR337" s="41"/>
      <c r="FS337" s="41"/>
      <c r="FT337" s="41"/>
      <c r="FU337" s="41"/>
      <c r="FV337" s="41"/>
      <c r="FW337" s="41"/>
      <c r="FX337" s="41"/>
      <c r="FY337" s="41"/>
      <c r="FZ337" s="42"/>
      <c r="GA337" s="40"/>
      <c r="GB337" s="41"/>
      <c r="GC337" s="41"/>
      <c r="GD337" s="41"/>
      <c r="GE337" s="41"/>
      <c r="GF337" s="41"/>
      <c r="GG337" s="41"/>
      <c r="GH337" s="41"/>
      <c r="GI337" s="41"/>
      <c r="GJ337" s="41"/>
      <c r="GK337" s="41"/>
      <c r="GL337" s="42"/>
      <c r="GM337" s="40"/>
      <c r="GN337" s="41"/>
      <c r="GO337" s="41"/>
      <c r="GP337" s="41"/>
      <c r="GQ337" s="41"/>
      <c r="GR337" s="41"/>
      <c r="GS337" s="41"/>
      <c r="GT337" s="41"/>
      <c r="GU337" s="41"/>
      <c r="GV337" s="41"/>
      <c r="GW337" s="41"/>
      <c r="GX337" s="42"/>
      <c r="GY337" s="40"/>
      <c r="GZ337" s="41"/>
      <c r="HA337" s="41"/>
      <c r="HB337" s="41"/>
      <c r="HC337" s="41"/>
      <c r="HD337" s="41"/>
      <c r="HE337" s="41"/>
      <c r="HF337" s="41"/>
      <c r="HG337" s="41"/>
      <c r="HH337" s="41"/>
      <c r="HI337" s="41"/>
      <c r="HJ337" s="42"/>
      <c r="HK337" s="40"/>
      <c r="HL337" s="41"/>
      <c r="HM337" s="41"/>
      <c r="HN337" s="41"/>
      <c r="HO337" s="41"/>
      <c r="HP337" s="41"/>
      <c r="HQ337" s="41"/>
      <c r="HR337" s="41"/>
      <c r="HS337" s="41"/>
      <c r="HT337" s="41"/>
      <c r="HU337" s="41"/>
      <c r="HV337" s="42"/>
      <c r="HW337" s="40"/>
      <c r="HX337" s="41"/>
      <c r="HY337" s="41"/>
      <c r="HZ337" s="41"/>
      <c r="IA337" s="41"/>
      <c r="IB337" s="41"/>
      <c r="IC337" s="41"/>
      <c r="ID337" s="41"/>
      <c r="IE337" s="41"/>
      <c r="IF337" s="41"/>
      <c r="IG337" s="41"/>
      <c r="IH337" s="42"/>
      <c r="II337" s="40"/>
      <c r="IJ337" s="41"/>
      <c r="IK337" s="41"/>
      <c r="IL337" s="41"/>
      <c r="IM337" s="41"/>
      <c r="IN337" s="41"/>
      <c r="IO337" s="41"/>
      <c r="IP337" s="41"/>
      <c r="IQ337" s="41"/>
      <c r="IR337" s="41"/>
      <c r="IS337" s="41"/>
      <c r="IT337" s="42"/>
      <c r="IU337" s="40"/>
      <c r="IV337" s="41"/>
      <c r="IW337" s="41"/>
      <c r="IX337" s="41"/>
      <c r="IY337" s="41"/>
      <c r="IZ337" s="41"/>
      <c r="JA337" s="41"/>
      <c r="JB337" s="41"/>
      <c r="JC337" s="41"/>
      <c r="JD337" s="41"/>
      <c r="JE337" s="41"/>
      <c r="JF337" s="42"/>
      <c r="JG337" s="444">
        <f t="shared" ref="JG337" si="5583">JG336/JI329</f>
        <v>0</v>
      </c>
      <c r="JH337" s="445">
        <f t="shared" ref="JH337" si="5584">JH336/JJ326</f>
        <v>0</v>
      </c>
      <c r="JI337" s="3"/>
      <c r="JJ337" s="4"/>
      <c r="JK337" s="4"/>
      <c r="JL337" s="374"/>
      <c r="JM337" s="4"/>
      <c r="JN337" s="4"/>
      <c r="JO337" s="4"/>
      <c r="JP337" s="375"/>
      <c r="JQ337" s="4"/>
      <c r="JR337" s="4"/>
      <c r="JS337" s="376"/>
      <c r="JT337" s="4"/>
      <c r="JU337" s="400"/>
      <c r="JV337" s="701"/>
      <c r="JW337" s="702"/>
      <c r="JX337" s="703"/>
      <c r="JY337" s="639"/>
      <c r="JZ337" s="640"/>
      <c r="KA337" s="641"/>
      <c r="KB337" s="752"/>
      <c r="KC337" s="753"/>
      <c r="KD337" s="753"/>
      <c r="KE337" s="753"/>
      <c r="KF337" s="753"/>
      <c r="KG337" s="753"/>
      <c r="KH337" s="754"/>
      <c r="KI337" s="416"/>
      <c r="KJ337" s="420"/>
      <c r="KK337" s="416"/>
      <c r="KL337" s="417"/>
      <c r="KM337" s="416"/>
      <c r="KN337" s="417"/>
    </row>
    <row r="338" spans="1:300" x14ac:dyDescent="0.25">
      <c r="A338" s="736">
        <v>62</v>
      </c>
      <c r="B338" s="435">
        <f>B335+1</f>
        <v>45855</v>
      </c>
      <c r="C338" s="32"/>
      <c r="D338" s="33"/>
      <c r="E338" s="33">
        <f>E335-C338</f>
        <v>553</v>
      </c>
      <c r="F338" s="33">
        <f>F335-D338</f>
        <v>39</v>
      </c>
      <c r="G338" s="33"/>
      <c r="H338" s="34">
        <f t="shared" ref="H338:H344" si="5585">((G338+I338)/E338)</f>
        <v>0</v>
      </c>
      <c r="I338" s="33"/>
      <c r="J338" s="34" t="e">
        <f t="shared" ref="J338:J344" si="5586">I338/(G338+I338)</f>
        <v>#DIV/0!</v>
      </c>
      <c r="K338" s="35"/>
      <c r="L338" s="33"/>
      <c r="M338" s="33"/>
      <c r="N338" s="36"/>
      <c r="O338" s="32"/>
      <c r="P338" s="33"/>
      <c r="Q338" s="33">
        <f>Q335-O338</f>
        <v>556</v>
      </c>
      <c r="R338" s="33">
        <f>R335-P338</f>
        <v>38</v>
      </c>
      <c r="S338" s="33"/>
      <c r="T338" s="34">
        <f t="shared" ref="T338:T344" si="5587">((S338+U338)/Q338)</f>
        <v>0</v>
      </c>
      <c r="U338" s="33"/>
      <c r="V338" s="34" t="e">
        <f t="shared" ref="V338:V344" si="5588">U338/(S338+U338)</f>
        <v>#DIV/0!</v>
      </c>
      <c r="W338" s="35"/>
      <c r="X338" s="33"/>
      <c r="Y338" s="33"/>
      <c r="Z338" s="36"/>
      <c r="AA338" s="32"/>
      <c r="AB338" s="33"/>
      <c r="AC338" s="33">
        <f>AC335-AA338</f>
        <v>544</v>
      </c>
      <c r="AD338" s="33">
        <f>AD335-AB338</f>
        <v>38</v>
      </c>
      <c r="AE338" s="33"/>
      <c r="AF338" s="34">
        <f t="shared" ref="AF338:AF344" si="5589">((AE338+AG338)/AC338)</f>
        <v>0</v>
      </c>
      <c r="AG338" s="33"/>
      <c r="AH338" s="34" t="e">
        <f t="shared" ref="AH338:AH344" si="5590">AG338/(AE338+AG338)</f>
        <v>#DIV/0!</v>
      </c>
      <c r="AI338" s="35"/>
      <c r="AJ338" s="33"/>
      <c r="AK338" s="33"/>
      <c r="AL338" s="36"/>
      <c r="AM338" s="32"/>
      <c r="AN338" s="33"/>
      <c r="AO338" s="33">
        <f>AO335-AM338</f>
        <v>109</v>
      </c>
      <c r="AP338" s="33">
        <f>AP335-AN338</f>
        <v>8</v>
      </c>
      <c r="AQ338" s="33"/>
      <c r="AR338" s="34">
        <f t="shared" ref="AR338:AR344" si="5591">((AQ338+AS338)/AO338)</f>
        <v>0</v>
      </c>
      <c r="AS338" s="33"/>
      <c r="AT338" s="34" t="e">
        <f t="shared" ref="AT338:AT344" si="5592">AS338/(AQ338+AS338)</f>
        <v>#DIV/0!</v>
      </c>
      <c r="AU338" s="35"/>
      <c r="AV338" s="33"/>
      <c r="AW338" s="33"/>
      <c r="AX338" s="36"/>
      <c r="AY338" s="32"/>
      <c r="AZ338" s="33"/>
      <c r="BA338" s="33">
        <f>BA335-AY338</f>
        <v>545</v>
      </c>
      <c r="BB338" s="33">
        <f>BB335-AZ338</f>
        <v>38</v>
      </c>
      <c r="BC338" s="33"/>
      <c r="BD338" s="34">
        <f t="shared" ref="BD338:BD344" si="5593">((BC338+BE338)/BA338)</f>
        <v>0</v>
      </c>
      <c r="BE338" s="33"/>
      <c r="BF338" s="34" t="e">
        <f t="shared" ref="BF338:BF344" si="5594">BE338/(BC338+BE338)</f>
        <v>#DIV/0!</v>
      </c>
      <c r="BG338" s="35"/>
      <c r="BH338" s="33"/>
      <c r="BI338" s="33"/>
      <c r="BJ338" s="36"/>
      <c r="BK338" s="32"/>
      <c r="BL338" s="33"/>
      <c r="BM338" s="33">
        <f>BM335-BK338</f>
        <v>550</v>
      </c>
      <c r="BN338" s="33">
        <f>BN335-BL338</f>
        <v>38</v>
      </c>
      <c r="BO338" s="33"/>
      <c r="BP338" s="34">
        <f t="shared" ref="BP338:BP344" si="5595">((BO338+BQ338)/BM338)</f>
        <v>0</v>
      </c>
      <c r="BQ338" s="33"/>
      <c r="BR338" s="34" t="e">
        <f t="shared" ref="BR338:BR344" si="5596">BQ338/(BO338+BQ338)</f>
        <v>#DIV/0!</v>
      </c>
      <c r="BS338" s="35"/>
      <c r="BT338" s="33"/>
      <c r="BU338" s="33"/>
      <c r="BV338" s="36"/>
      <c r="BW338" s="32"/>
      <c r="BX338" s="33"/>
      <c r="BY338" s="33">
        <f>BY335-BW338</f>
        <v>556</v>
      </c>
      <c r="BZ338" s="33">
        <f>BZ335-BX338</f>
        <v>38</v>
      </c>
      <c r="CA338" s="33"/>
      <c r="CB338" s="34">
        <f t="shared" ref="CB338:CB344" si="5597">((CA338+CC338)/BY338)</f>
        <v>0</v>
      </c>
      <c r="CC338" s="33"/>
      <c r="CD338" s="34" t="e">
        <f t="shared" ref="CD338:CD344" si="5598">CC338/(CA338+CC338)</f>
        <v>#DIV/0!</v>
      </c>
      <c r="CE338" s="35"/>
      <c r="CF338" s="33"/>
      <c r="CG338" s="33"/>
      <c r="CH338" s="36"/>
      <c r="CI338" s="32"/>
      <c r="CJ338" s="33"/>
      <c r="CK338" s="33">
        <f>CK335-CI338</f>
        <v>534</v>
      </c>
      <c r="CL338" s="33">
        <f>CL335-CJ338</f>
        <v>38</v>
      </c>
      <c r="CM338" s="33"/>
      <c r="CN338" s="34">
        <f t="shared" ref="CN338:CN344" si="5599">((CM338+CO338)/CK338)</f>
        <v>0</v>
      </c>
      <c r="CO338" s="33"/>
      <c r="CP338" s="34" t="e">
        <f t="shared" ref="CP338:CP344" si="5600">CO338/(CM338+CO338)</f>
        <v>#DIV/0!</v>
      </c>
      <c r="CQ338" s="35"/>
      <c r="CR338" s="33"/>
      <c r="CS338" s="33"/>
      <c r="CT338" s="36"/>
      <c r="CU338" s="32"/>
      <c r="CV338" s="33"/>
      <c r="CW338" s="33">
        <f>CW335-CU338</f>
        <v>545</v>
      </c>
      <c r="CX338" s="33">
        <f>CX335-CV338</f>
        <v>38</v>
      </c>
      <c r="CY338" s="33"/>
      <c r="CZ338" s="34">
        <f t="shared" ref="CZ338:CZ344" si="5601">((CY338+DA338)/CW338)</f>
        <v>0</v>
      </c>
      <c r="DA338" s="33"/>
      <c r="DB338" s="34" t="e">
        <f t="shared" ref="DB338:DB344" si="5602">DA338/(CY338+DA338)</f>
        <v>#DIV/0!</v>
      </c>
      <c r="DC338" s="35"/>
      <c r="DD338" s="33"/>
      <c r="DE338" s="33"/>
      <c r="DF338" s="36"/>
      <c r="DG338" s="32"/>
      <c r="DH338" s="33"/>
      <c r="DI338" s="33">
        <f>DI335-DG338</f>
        <v>559</v>
      </c>
      <c r="DJ338" s="33">
        <f>DJ335-DH338</f>
        <v>39</v>
      </c>
      <c r="DK338" s="33"/>
      <c r="DL338" s="34">
        <f t="shared" ref="DL338:DL344" si="5603">((DK338+DM338)/DI338)</f>
        <v>0</v>
      </c>
      <c r="DM338" s="33"/>
      <c r="DN338" s="34" t="e">
        <f t="shared" ref="DN338:DN344" si="5604">DM338/(DK338+DM338)</f>
        <v>#DIV/0!</v>
      </c>
      <c r="DO338" s="35"/>
      <c r="DP338" s="33"/>
      <c r="DQ338" s="33"/>
      <c r="DR338" s="36"/>
      <c r="DS338" s="32"/>
      <c r="DT338" s="33"/>
      <c r="DU338" s="33">
        <f>DU335-DS338</f>
        <v>91</v>
      </c>
      <c r="DV338" s="33">
        <f>DV335-DT338</f>
        <v>8</v>
      </c>
      <c r="DW338" s="33"/>
      <c r="DX338" s="34">
        <f t="shared" ref="DX338:DX344" si="5605">((DW338+DY338)/DU338)</f>
        <v>0</v>
      </c>
      <c r="DY338" s="33"/>
      <c r="DZ338" s="34" t="e">
        <f t="shared" ref="DZ338:DZ344" si="5606">DY338/(DW338+DY338)</f>
        <v>#DIV/0!</v>
      </c>
      <c r="EA338" s="35"/>
      <c r="EB338" s="33"/>
      <c r="EC338" s="33"/>
      <c r="ED338" s="36"/>
      <c r="EE338" s="32"/>
      <c r="EF338" s="33"/>
      <c r="EG338" s="33">
        <f>EG335-EE338</f>
        <v>566</v>
      </c>
      <c r="EH338" s="33">
        <f>EH335-EF338</f>
        <v>40</v>
      </c>
      <c r="EI338" s="33"/>
      <c r="EJ338" s="34">
        <f t="shared" ref="EJ338:EJ344" si="5607">((EI338+EK338)/EG338)</f>
        <v>0</v>
      </c>
      <c r="EK338" s="33"/>
      <c r="EL338" s="34" t="e">
        <f t="shared" ref="EL338:EL344" si="5608">EK338/(EI338+EK338)</f>
        <v>#DIV/0!</v>
      </c>
      <c r="EM338" s="35"/>
      <c r="EN338" s="33"/>
      <c r="EO338" s="33"/>
      <c r="EP338" s="36"/>
      <c r="EQ338" s="32"/>
      <c r="ER338" s="33"/>
      <c r="ES338" s="33">
        <f>ES335-EQ338</f>
        <v>556</v>
      </c>
      <c r="ET338" s="33">
        <f>ET335-ER338</f>
        <v>39</v>
      </c>
      <c r="EU338" s="33"/>
      <c r="EV338" s="34">
        <f t="shared" ref="EV338:EV344" si="5609">((EU338+EW338)/ES338)</f>
        <v>0</v>
      </c>
      <c r="EW338" s="33"/>
      <c r="EX338" s="34" t="e">
        <f t="shared" ref="EX338:EX344" si="5610">EW338/(EU338+EW338)</f>
        <v>#DIV/0!</v>
      </c>
      <c r="EY338" s="35"/>
      <c r="EZ338" s="33"/>
      <c r="FA338" s="33"/>
      <c r="FB338" s="36"/>
      <c r="FC338" s="32"/>
      <c r="FD338" s="33"/>
      <c r="FE338" s="33">
        <f>FE335-FC338</f>
        <v>544</v>
      </c>
      <c r="FF338" s="33">
        <f>FF335-FD338</f>
        <v>37</v>
      </c>
      <c r="FG338" s="33"/>
      <c r="FH338" s="34">
        <f t="shared" ref="FH338:FH344" si="5611">((FG338+FI338)/FE338)</f>
        <v>0</v>
      </c>
      <c r="FI338" s="33"/>
      <c r="FJ338" s="34" t="e">
        <f t="shared" ref="FJ338:FJ344" si="5612">FI338/(FG338+FI338)</f>
        <v>#DIV/0!</v>
      </c>
      <c r="FK338" s="35"/>
      <c r="FL338" s="33"/>
      <c r="FM338" s="33"/>
      <c r="FN338" s="36"/>
      <c r="FO338" s="32"/>
      <c r="FP338" s="33"/>
      <c r="FQ338" s="33">
        <f>FQ335-FO338</f>
        <v>539</v>
      </c>
      <c r="FR338" s="33">
        <f>FR335-FP338</f>
        <v>40</v>
      </c>
      <c r="FS338" s="33"/>
      <c r="FT338" s="34">
        <f t="shared" ref="FT338:FT344" si="5613">((FS338+FU338)/FQ338)</f>
        <v>0</v>
      </c>
      <c r="FU338" s="33"/>
      <c r="FV338" s="34" t="e">
        <f t="shared" ref="FV338:FV344" si="5614">FU338/(FS338+FU338)</f>
        <v>#DIV/0!</v>
      </c>
      <c r="FW338" s="35"/>
      <c r="FX338" s="33"/>
      <c r="FY338" s="33"/>
      <c r="FZ338" s="36"/>
      <c r="GA338" s="32"/>
      <c r="GB338" s="33"/>
      <c r="GC338" s="33">
        <f>GC335-GA338</f>
        <v>544</v>
      </c>
      <c r="GD338" s="33">
        <f>GD335-GB338</f>
        <v>41</v>
      </c>
      <c r="GE338" s="33"/>
      <c r="GF338" s="34">
        <f t="shared" ref="GF338:GF344" si="5615">((GE338+GG338)/GC338)</f>
        <v>0</v>
      </c>
      <c r="GG338" s="33"/>
      <c r="GH338" s="34" t="e">
        <f t="shared" ref="GH338:GH344" si="5616">GG338/(GE338+GG338)</f>
        <v>#DIV/0!</v>
      </c>
      <c r="GI338" s="35"/>
      <c r="GJ338" s="33"/>
      <c r="GK338" s="33"/>
      <c r="GL338" s="36"/>
      <c r="GM338" s="32"/>
      <c r="GN338" s="33"/>
      <c r="GO338" s="33">
        <f>GO335-GM338</f>
        <v>570</v>
      </c>
      <c r="GP338" s="33">
        <f>GP335-GN338</f>
        <v>42</v>
      </c>
      <c r="GQ338" s="33"/>
      <c r="GR338" s="34">
        <f t="shared" ref="GR338:GR344" si="5617">((GQ338+GS338)/GO338)</f>
        <v>0</v>
      </c>
      <c r="GS338" s="33"/>
      <c r="GT338" s="34" t="e">
        <f t="shared" ref="GT338:GT344" si="5618">GS338/(GQ338+GS338)</f>
        <v>#DIV/0!</v>
      </c>
      <c r="GU338" s="35"/>
      <c r="GV338" s="33"/>
      <c r="GW338" s="33"/>
      <c r="GX338" s="36"/>
      <c r="GY338" s="32"/>
      <c r="GZ338" s="33"/>
      <c r="HA338" s="33">
        <f>HA335-GY338</f>
        <v>99</v>
      </c>
      <c r="HB338" s="33">
        <f>HB335-GZ338</f>
        <v>7</v>
      </c>
      <c r="HC338" s="33"/>
      <c r="HD338" s="34">
        <f t="shared" ref="HD338:HD344" si="5619">((HC338+HE338)/HA338)</f>
        <v>0</v>
      </c>
      <c r="HE338" s="33"/>
      <c r="HF338" s="34" t="e">
        <f t="shared" ref="HF338:HF344" si="5620">HE338/(HC338+HE338)</f>
        <v>#DIV/0!</v>
      </c>
      <c r="HG338" s="35"/>
      <c r="HH338" s="33"/>
      <c r="HI338" s="33"/>
      <c r="HJ338" s="36"/>
      <c r="HK338" s="32"/>
      <c r="HL338" s="33"/>
      <c r="HM338" s="33">
        <f>HM335-HK338</f>
        <v>571</v>
      </c>
      <c r="HN338" s="33">
        <f>HN335-HL338</f>
        <v>42</v>
      </c>
      <c r="HO338" s="33"/>
      <c r="HP338" s="34">
        <f t="shared" ref="HP338:HP344" si="5621">((HO338+HQ338)/HM338)</f>
        <v>0</v>
      </c>
      <c r="HQ338" s="33"/>
      <c r="HR338" s="34" t="e">
        <f t="shared" ref="HR338:HR344" si="5622">HQ338/(HO338+HQ338)</f>
        <v>#DIV/0!</v>
      </c>
      <c r="HS338" s="35"/>
      <c r="HT338" s="33"/>
      <c r="HU338" s="33"/>
      <c r="HV338" s="36"/>
      <c r="HW338" s="32"/>
      <c r="HX338" s="33"/>
      <c r="HY338" s="33">
        <f>HY335-HW338</f>
        <v>558</v>
      </c>
      <c r="HZ338" s="33">
        <f>HZ335-HX338</f>
        <v>41</v>
      </c>
      <c r="IA338" s="33"/>
      <c r="IB338" s="34">
        <f t="shared" ref="IB338:IB344" si="5623">((IA338+IC338)/HY338)</f>
        <v>0</v>
      </c>
      <c r="IC338" s="33"/>
      <c r="ID338" s="34" t="e">
        <f t="shared" ref="ID338:ID344" si="5624">IC338/(IA338+IC338)</f>
        <v>#DIV/0!</v>
      </c>
      <c r="IE338" s="35"/>
      <c r="IF338" s="33"/>
      <c r="IG338" s="33"/>
      <c r="IH338" s="36"/>
      <c r="II338" s="32"/>
      <c r="IJ338" s="33"/>
      <c r="IK338" s="33">
        <f>IK335-II338</f>
        <v>571</v>
      </c>
      <c r="IL338" s="33">
        <f>IL335-IJ338</f>
        <v>41</v>
      </c>
      <c r="IM338" s="33"/>
      <c r="IN338" s="34">
        <f t="shared" ref="IN338:IN344" si="5625">((IM338+IO338)/IK338)</f>
        <v>0</v>
      </c>
      <c r="IO338" s="33"/>
      <c r="IP338" s="34" t="e">
        <f t="shared" ref="IP338:IP344" si="5626">IO338/(IM338+IO338)</f>
        <v>#DIV/0!</v>
      </c>
      <c r="IQ338" s="35"/>
      <c r="IR338" s="33"/>
      <c r="IS338" s="33"/>
      <c r="IT338" s="36"/>
      <c r="IU338" s="32"/>
      <c r="IV338" s="33"/>
      <c r="IW338" s="33">
        <f>IW335-IU338</f>
        <v>0</v>
      </c>
      <c r="IX338" s="33">
        <f>IX335-IV338</f>
        <v>0</v>
      </c>
      <c r="IY338" s="33"/>
      <c r="IZ338" s="34" t="e">
        <f t="shared" ref="IZ338:IZ344" si="5627">((IY338+JA338)/IW338)</f>
        <v>#DIV/0!</v>
      </c>
      <c r="JA338" s="33"/>
      <c r="JB338" s="34" t="e">
        <f t="shared" ref="JB338:JB344" si="5628">JA338/(IY338+JA338)</f>
        <v>#DIV/0!</v>
      </c>
      <c r="JC338" s="35"/>
      <c r="JD338" s="33"/>
      <c r="JE338" s="33"/>
      <c r="JF338" s="36"/>
      <c r="JG338" s="32">
        <f t="shared" ref="JG338:JG345" si="5629">+C338+O338+AA338+AM338+AY338+BK338+BW338+CI338+CU338+DG338+DS338+EE338+EQ338+FC338+GA338+GM338+GY338+HK338+HW338+II338+FO338+IU338</f>
        <v>0</v>
      </c>
      <c r="JH338" s="36">
        <f t="shared" ref="JH338:JH345" si="5630">+D338+P338+AB338+AN338+AZ338+BL338+BX338+CJ338+CV338+DH338+DT338+EF338+ER338+FD338+GB338+GN338+GZ338+HL338+HX338+IJ338+FP338+IV338</f>
        <v>0</v>
      </c>
      <c r="JI338" s="372">
        <f t="shared" ref="JI338:JI344" si="5631">+E338+Q338+AC338+AO338+BA338+BM338+BY338+CK338+CW338+DI338+DU338+EG338+ES338+FE338+GC338+GO338+HA338+HM338+HY338+FQ338+IK338</f>
        <v>10260</v>
      </c>
      <c r="JJ338" s="11">
        <f t="shared" si="5107"/>
        <v>730</v>
      </c>
      <c r="JK338" s="33">
        <f t="shared" ref="JK338:JK345" si="5632">+G338+S338+AE338+AQ338+BC338+BO338+CA338+CM338+CY338+DK338+DW338+EI338+EU338+FG338+GE338+GQ338+HC338+HO338+I338+U338+AG338+AS338+BE338+BQ338+CC338+CO338+DA338+DM338+DY338+EK338+EW338+FI338+GG338+GS338+HE338+HQ338+IA338+IC338+FS338+FU338+IM338+IO338</f>
        <v>0</v>
      </c>
      <c r="JL338" s="78">
        <f t="shared" ref="JL338:JL345" si="5633">+(JK338)/JI338</f>
        <v>0</v>
      </c>
      <c r="JM338" s="15">
        <f t="shared" ref="JM338:JM345" si="5634">+I338+U338+AG338+AS338+BE338+BQ338+CC338+CO338+DA338+DM338+DY338+EK338+EW338+FI338+GG338+GS338+HE338+HQ338+IC338+IO338+FU338</f>
        <v>0</v>
      </c>
      <c r="JN338" s="34" t="e">
        <f t="shared" ref="JN338:JN345" si="5635">+(JM338/(JK338))</f>
        <v>#DIV/0!</v>
      </c>
      <c r="JO338" s="45"/>
      <c r="JP338" s="46"/>
      <c r="JQ338" s="45" t="e">
        <f t="shared" si="5559"/>
        <v>#DIV/0!</v>
      </c>
      <c r="JR338" s="45"/>
      <c r="JS338" s="366" t="e">
        <f t="shared" ref="JS338" si="5636">JR338/JM338</f>
        <v>#DIV/0!</v>
      </c>
      <c r="JT338" s="44"/>
      <c r="JU338" s="284"/>
      <c r="JV338" s="402">
        <f t="shared" ref="JV338:JV344" si="5637">SUM(G338,I338,S338,U338,AE338,AG338,AQ338,AS338,BC338,BE338,BO338,BQ338,CA338,CC338)/SUM(E338,Q338,AC338,AO338,BA338,BM338,BY338)</f>
        <v>0</v>
      </c>
      <c r="JW338" s="403">
        <f t="shared" ref="JW338:JW344" si="5638">SUM(CM338,CO338,CY338,DA338,DK338,DM338,DW338,DY338,EI338,EK338,EU338,EW338,FG338,FI338)/SUM(CK338,CW338,DI338,DU338,EG338,ES338,FE338)</f>
        <v>0</v>
      </c>
      <c r="JX338" s="405">
        <f t="shared" ref="JX338:JX344" si="5639">SUM(FS338,FU338,GE338,GG338,GQ338,GS338,HC338,HE338,HO338,HQ338,IA338,IC338,IM338,IO338,)/SUM(FQ338,GC338,GO338,HA338,HM338,HY338,IK338)</f>
        <v>0</v>
      </c>
      <c r="JY338" s="742" t="e">
        <f t="shared" ref="JY338" si="5640">SUM(I345,U345,AG345,AS345,BE345,BQ345,CC345)/SUM(G345,I345,S345,U345,AE345,AG345,AQ345,AS345,BC345,BE345,BO345,BQ345,CA345,CC345)</f>
        <v>#DIV/0!</v>
      </c>
      <c r="JZ338" s="689" t="e">
        <f t="shared" ref="JZ338" si="5641">SUM(CO345,DA345,DM345,DY345,EK345,EW345,FI345)/SUM(CM345,CO345,CY345,DA345,DK345,DM345,DW345,DY345,EI345,EK345,EU345,EW345,FG345,FI345)</f>
        <v>#DIV/0!</v>
      </c>
      <c r="KA338" s="745" t="e">
        <f t="shared" ref="KA338" si="5642">SUM(,FU345,GG345,GS345,HE345,HQ345,IC345,IO345)/SUM(FU345,FS345,GG345,GE345,GS345,GQ345,HE345,HC345,HQ345,HO345,IC345,IA345,IO345,IM345)</f>
        <v>#DIV/0!</v>
      </c>
      <c r="KB338" s="724">
        <f t="shared" ref="KB338" si="5643">KB340/KB342</f>
        <v>0</v>
      </c>
      <c r="KC338" s="720"/>
      <c r="KD338" s="720">
        <f t="shared" ref="KD338" si="5644">KD340/KD342</f>
        <v>0</v>
      </c>
      <c r="KE338" s="720"/>
      <c r="KF338" s="720">
        <f t="shared" ref="KF338" si="5645">KF340/KF342</f>
        <v>0</v>
      </c>
      <c r="KG338" s="755"/>
      <c r="KH338" s="757" t="s">
        <v>68</v>
      </c>
      <c r="KI338" s="419">
        <f t="shared" ref="KI338:KI344" si="5646">C338+AA338+AM338+AY338+BK338+BW338</f>
        <v>0</v>
      </c>
      <c r="KJ338" s="427">
        <f t="shared" ref="KJ338" si="5647">KI338/KB342</f>
        <v>0</v>
      </c>
      <c r="KK338" s="419">
        <f t="shared" ref="KK338:KK344" si="5648">CI338+CU338+DG338+EE338+EQ338+FC338+DS338</f>
        <v>0</v>
      </c>
      <c r="KL338" s="424">
        <f t="shared" ref="KL338" si="5649">KK338/KD342</f>
        <v>0</v>
      </c>
      <c r="KM338" s="419">
        <f t="shared" ref="KM338:KM344" si="5650">FO338+GA338+GM338+GY338+HK338+HW338+II338</f>
        <v>0</v>
      </c>
      <c r="KN338" s="424">
        <f>KM338/KF342</f>
        <v>0</v>
      </c>
    </row>
    <row r="339" spans="1:300" ht="19.5" thickBot="1" x14ac:dyDescent="0.3">
      <c r="A339" s="734"/>
      <c r="B339" s="436">
        <f t="shared" ref="B339:B344" si="5651">+B338+1</f>
        <v>45856</v>
      </c>
      <c r="C339" s="10"/>
      <c r="D339" s="11"/>
      <c r="E339" s="61">
        <f t="shared" ref="E339:E344" si="5652">E338-C339</f>
        <v>553</v>
      </c>
      <c r="F339" s="61">
        <f t="shared" ref="F339:F344" si="5653">F338-D339</f>
        <v>39</v>
      </c>
      <c r="G339" s="11"/>
      <c r="H339" s="12">
        <f t="shared" si="5585"/>
        <v>0</v>
      </c>
      <c r="I339" s="11"/>
      <c r="J339" s="12" t="e">
        <f t="shared" si="5586"/>
        <v>#DIV/0!</v>
      </c>
      <c r="K339" s="13"/>
      <c r="L339" s="11"/>
      <c r="M339" s="11"/>
      <c r="N339" s="14"/>
      <c r="O339" s="10"/>
      <c r="P339" s="11"/>
      <c r="Q339" s="61">
        <f t="shared" ref="Q339:Q344" si="5654">Q338-O339</f>
        <v>556</v>
      </c>
      <c r="R339" s="61">
        <f t="shared" ref="R339:R344" si="5655">R338-P339</f>
        <v>38</v>
      </c>
      <c r="S339" s="11"/>
      <c r="T339" s="12">
        <f t="shared" si="5587"/>
        <v>0</v>
      </c>
      <c r="U339" s="11"/>
      <c r="V339" s="12" t="e">
        <f t="shared" si="5588"/>
        <v>#DIV/0!</v>
      </c>
      <c r="W339" s="13"/>
      <c r="X339" s="11"/>
      <c r="Y339" s="11"/>
      <c r="Z339" s="14"/>
      <c r="AA339" s="10"/>
      <c r="AB339" s="11"/>
      <c r="AC339" s="61">
        <f t="shared" ref="AC339:AC344" si="5656">AC338-AA339</f>
        <v>544</v>
      </c>
      <c r="AD339" s="61">
        <f t="shared" ref="AD339:AD344" si="5657">AD338-AB339</f>
        <v>38</v>
      </c>
      <c r="AE339" s="11"/>
      <c r="AF339" s="12">
        <f t="shared" si="5589"/>
        <v>0</v>
      </c>
      <c r="AG339" s="11"/>
      <c r="AH339" s="12" t="e">
        <f t="shared" si="5590"/>
        <v>#DIV/0!</v>
      </c>
      <c r="AI339" s="13"/>
      <c r="AJ339" s="11"/>
      <c r="AK339" s="11"/>
      <c r="AL339" s="14"/>
      <c r="AM339" s="10"/>
      <c r="AN339" s="11"/>
      <c r="AO339" s="61">
        <f t="shared" ref="AO339:AO344" si="5658">AO338-AM339</f>
        <v>109</v>
      </c>
      <c r="AP339" s="61">
        <f t="shared" ref="AP339:AP344" si="5659">AP338-AN339</f>
        <v>8</v>
      </c>
      <c r="AQ339" s="11"/>
      <c r="AR339" s="12">
        <f t="shared" si="5591"/>
        <v>0</v>
      </c>
      <c r="AS339" s="11"/>
      <c r="AT339" s="12" t="e">
        <f t="shared" si="5592"/>
        <v>#DIV/0!</v>
      </c>
      <c r="AU339" s="13"/>
      <c r="AV339" s="11"/>
      <c r="AW339" s="11"/>
      <c r="AX339" s="14"/>
      <c r="AY339" s="10"/>
      <c r="AZ339" s="11"/>
      <c r="BA339" s="61">
        <f t="shared" ref="BA339:BA344" si="5660">BA338-AY339</f>
        <v>545</v>
      </c>
      <c r="BB339" s="61">
        <f t="shared" ref="BB339:BB344" si="5661">BB338-AZ339</f>
        <v>38</v>
      </c>
      <c r="BC339" s="11"/>
      <c r="BD339" s="12">
        <f t="shared" si="5593"/>
        <v>0</v>
      </c>
      <c r="BE339" s="11"/>
      <c r="BF339" s="12" t="e">
        <f t="shared" si="5594"/>
        <v>#DIV/0!</v>
      </c>
      <c r="BG339" s="13"/>
      <c r="BH339" s="11"/>
      <c r="BI339" s="11"/>
      <c r="BJ339" s="14"/>
      <c r="BK339" s="10"/>
      <c r="BL339" s="11"/>
      <c r="BM339" s="61">
        <f t="shared" ref="BM339:BM344" si="5662">BM338-BK339</f>
        <v>550</v>
      </c>
      <c r="BN339" s="61">
        <f t="shared" ref="BN339:BN344" si="5663">BN338-BL339</f>
        <v>38</v>
      </c>
      <c r="BO339" s="11"/>
      <c r="BP339" s="12">
        <f t="shared" si="5595"/>
        <v>0</v>
      </c>
      <c r="BQ339" s="11"/>
      <c r="BR339" s="12" t="e">
        <f t="shared" si="5596"/>
        <v>#DIV/0!</v>
      </c>
      <c r="BS339" s="13"/>
      <c r="BT339" s="11"/>
      <c r="BU339" s="11"/>
      <c r="BV339" s="14"/>
      <c r="BW339" s="10"/>
      <c r="BX339" s="11"/>
      <c r="BY339" s="61">
        <f t="shared" ref="BY339:BY344" si="5664">BY338-BW339</f>
        <v>556</v>
      </c>
      <c r="BZ339" s="61">
        <f t="shared" ref="BZ339:BZ344" si="5665">BZ338-BX339</f>
        <v>38</v>
      </c>
      <c r="CA339" s="11"/>
      <c r="CB339" s="12">
        <f t="shared" si="5597"/>
        <v>0</v>
      </c>
      <c r="CC339" s="11"/>
      <c r="CD339" s="12" t="e">
        <f t="shared" si="5598"/>
        <v>#DIV/0!</v>
      </c>
      <c r="CE339" s="13"/>
      <c r="CF339" s="11"/>
      <c r="CG339" s="11"/>
      <c r="CH339" s="14"/>
      <c r="CI339" s="10"/>
      <c r="CJ339" s="11"/>
      <c r="CK339" s="61">
        <f t="shared" ref="CK339:CK344" si="5666">CK338-CI339</f>
        <v>534</v>
      </c>
      <c r="CL339" s="61">
        <f t="shared" ref="CL339:CL344" si="5667">CL338-CJ339</f>
        <v>38</v>
      </c>
      <c r="CM339" s="11"/>
      <c r="CN339" s="12">
        <f t="shared" si="5599"/>
        <v>0</v>
      </c>
      <c r="CO339" s="11"/>
      <c r="CP339" s="12" t="e">
        <f t="shared" si="5600"/>
        <v>#DIV/0!</v>
      </c>
      <c r="CQ339" s="13"/>
      <c r="CR339" s="11"/>
      <c r="CS339" s="11"/>
      <c r="CT339" s="14"/>
      <c r="CU339" s="10"/>
      <c r="CV339" s="11"/>
      <c r="CW339" s="61">
        <f t="shared" ref="CW339:CW344" si="5668">CW338-CU339</f>
        <v>545</v>
      </c>
      <c r="CX339" s="61">
        <f t="shared" ref="CX339:CX344" si="5669">CX338-CV339</f>
        <v>38</v>
      </c>
      <c r="CY339" s="11"/>
      <c r="CZ339" s="12">
        <f t="shared" si="5601"/>
        <v>0</v>
      </c>
      <c r="DA339" s="11"/>
      <c r="DB339" s="12" t="e">
        <f t="shared" si="5602"/>
        <v>#DIV/0!</v>
      </c>
      <c r="DC339" s="13"/>
      <c r="DD339" s="11"/>
      <c r="DE339" s="11"/>
      <c r="DF339" s="14"/>
      <c r="DG339" s="10"/>
      <c r="DH339" s="11"/>
      <c r="DI339" s="61">
        <f t="shared" ref="DI339:DI344" si="5670">DI338-DG339</f>
        <v>559</v>
      </c>
      <c r="DJ339" s="61">
        <f t="shared" ref="DJ339:DJ344" si="5671">DJ338-DH339</f>
        <v>39</v>
      </c>
      <c r="DK339" s="11"/>
      <c r="DL339" s="12">
        <f t="shared" si="5603"/>
        <v>0</v>
      </c>
      <c r="DM339" s="11"/>
      <c r="DN339" s="12" t="e">
        <f t="shared" si="5604"/>
        <v>#DIV/0!</v>
      </c>
      <c r="DO339" s="13"/>
      <c r="DP339" s="11"/>
      <c r="DQ339" s="11"/>
      <c r="DR339" s="14"/>
      <c r="DS339" s="10"/>
      <c r="DT339" s="11"/>
      <c r="DU339" s="61">
        <f t="shared" ref="DU339:DU344" si="5672">DU338-DS339</f>
        <v>91</v>
      </c>
      <c r="DV339" s="61">
        <f t="shared" ref="DV339:DV344" si="5673">DV338-DT339</f>
        <v>8</v>
      </c>
      <c r="DW339" s="11"/>
      <c r="DX339" s="12">
        <f t="shared" si="5605"/>
        <v>0</v>
      </c>
      <c r="DY339" s="11"/>
      <c r="DZ339" s="12" t="e">
        <f t="shared" si="5606"/>
        <v>#DIV/0!</v>
      </c>
      <c r="EA339" s="13"/>
      <c r="EB339" s="11"/>
      <c r="EC339" s="11"/>
      <c r="ED339" s="14"/>
      <c r="EE339" s="10"/>
      <c r="EF339" s="11"/>
      <c r="EG339" s="61">
        <f t="shared" ref="EG339:EG344" si="5674">EG338-EE339</f>
        <v>566</v>
      </c>
      <c r="EH339" s="61">
        <f t="shared" ref="EH339:EH344" si="5675">EH338-EF339</f>
        <v>40</v>
      </c>
      <c r="EI339" s="11"/>
      <c r="EJ339" s="12">
        <f t="shared" si="5607"/>
        <v>0</v>
      </c>
      <c r="EK339" s="11"/>
      <c r="EL339" s="12" t="e">
        <f t="shared" si="5608"/>
        <v>#DIV/0!</v>
      </c>
      <c r="EM339" s="13"/>
      <c r="EN339" s="11"/>
      <c r="EO339" s="11"/>
      <c r="EP339" s="14"/>
      <c r="EQ339" s="10"/>
      <c r="ER339" s="11"/>
      <c r="ES339" s="61">
        <f t="shared" ref="ES339:ES344" si="5676">ES338-EQ339</f>
        <v>556</v>
      </c>
      <c r="ET339" s="61">
        <f t="shared" ref="ET339:ET344" si="5677">ET338-ER339</f>
        <v>39</v>
      </c>
      <c r="EU339" s="11"/>
      <c r="EV339" s="12">
        <f t="shared" si="5609"/>
        <v>0</v>
      </c>
      <c r="EW339" s="11"/>
      <c r="EX339" s="12" t="e">
        <f t="shared" si="5610"/>
        <v>#DIV/0!</v>
      </c>
      <c r="EY339" s="13"/>
      <c r="EZ339" s="11"/>
      <c r="FA339" s="11"/>
      <c r="FB339" s="14"/>
      <c r="FC339" s="10"/>
      <c r="FD339" s="11"/>
      <c r="FE339" s="61">
        <f t="shared" ref="FE339:FE344" si="5678">FE338-FC339</f>
        <v>544</v>
      </c>
      <c r="FF339" s="61">
        <f t="shared" ref="FF339:FF344" si="5679">FF338-FD339</f>
        <v>37</v>
      </c>
      <c r="FG339" s="11"/>
      <c r="FH339" s="12">
        <f t="shared" si="5611"/>
        <v>0</v>
      </c>
      <c r="FI339" s="11"/>
      <c r="FJ339" s="12" t="e">
        <f t="shared" si="5612"/>
        <v>#DIV/0!</v>
      </c>
      <c r="FK339" s="13"/>
      <c r="FL339" s="11"/>
      <c r="FM339" s="11"/>
      <c r="FN339" s="14"/>
      <c r="FO339" s="10"/>
      <c r="FP339" s="11"/>
      <c r="FQ339" s="61">
        <f t="shared" ref="FQ339" si="5680">FQ338-FO339</f>
        <v>539</v>
      </c>
      <c r="FR339" s="61">
        <f t="shared" ref="FR339" si="5681">FR338-FP339</f>
        <v>40</v>
      </c>
      <c r="FS339" s="11"/>
      <c r="FT339" s="12">
        <f t="shared" si="5613"/>
        <v>0</v>
      </c>
      <c r="FU339" s="11"/>
      <c r="FV339" s="12" t="e">
        <f t="shared" si="5614"/>
        <v>#DIV/0!</v>
      </c>
      <c r="FW339" s="13"/>
      <c r="FX339" s="11"/>
      <c r="FY339" s="11"/>
      <c r="FZ339" s="14"/>
      <c r="GA339" s="10"/>
      <c r="GB339" s="11"/>
      <c r="GC339" s="61">
        <f t="shared" ref="GC339:GC344" si="5682">GC338-GA339</f>
        <v>544</v>
      </c>
      <c r="GD339" s="61">
        <f t="shared" ref="GD339:GD344" si="5683">GD338-GB339</f>
        <v>41</v>
      </c>
      <c r="GE339" s="11"/>
      <c r="GF339" s="12">
        <f t="shared" si="5615"/>
        <v>0</v>
      </c>
      <c r="GG339" s="11"/>
      <c r="GH339" s="12" t="e">
        <f t="shared" si="5616"/>
        <v>#DIV/0!</v>
      </c>
      <c r="GI339" s="13"/>
      <c r="GJ339" s="11"/>
      <c r="GK339" s="11"/>
      <c r="GL339" s="14"/>
      <c r="GM339" s="10"/>
      <c r="GN339" s="11"/>
      <c r="GO339" s="61">
        <f t="shared" ref="GO339:GO344" si="5684">GO338-GM339</f>
        <v>570</v>
      </c>
      <c r="GP339" s="61">
        <f t="shared" ref="GP339:GP344" si="5685">GP338-GN339</f>
        <v>42</v>
      </c>
      <c r="GQ339" s="11"/>
      <c r="GR339" s="12">
        <f t="shared" si="5617"/>
        <v>0</v>
      </c>
      <c r="GS339" s="11"/>
      <c r="GT339" s="12" t="e">
        <f t="shared" si="5618"/>
        <v>#DIV/0!</v>
      </c>
      <c r="GU339" s="13"/>
      <c r="GV339" s="11"/>
      <c r="GW339" s="11"/>
      <c r="GX339" s="14"/>
      <c r="GY339" s="10"/>
      <c r="GZ339" s="11"/>
      <c r="HA339" s="61">
        <f t="shared" ref="HA339:HA344" si="5686">HA338-GY339</f>
        <v>99</v>
      </c>
      <c r="HB339" s="61">
        <f t="shared" ref="HB339:HB344" si="5687">HB338-GZ339</f>
        <v>7</v>
      </c>
      <c r="HC339" s="11"/>
      <c r="HD339" s="12">
        <f t="shared" si="5619"/>
        <v>0</v>
      </c>
      <c r="HE339" s="11"/>
      <c r="HF339" s="12" t="e">
        <f t="shared" si="5620"/>
        <v>#DIV/0!</v>
      </c>
      <c r="HG339" s="13"/>
      <c r="HH339" s="11"/>
      <c r="HI339" s="11"/>
      <c r="HJ339" s="14"/>
      <c r="HK339" s="10"/>
      <c r="HL339" s="11"/>
      <c r="HM339" s="61">
        <f t="shared" ref="HM339:HM344" si="5688">HM338-HK339</f>
        <v>571</v>
      </c>
      <c r="HN339" s="61">
        <f t="shared" ref="HN339:HN344" si="5689">HN338-HL339</f>
        <v>42</v>
      </c>
      <c r="HO339" s="11"/>
      <c r="HP339" s="12">
        <f t="shared" si="5621"/>
        <v>0</v>
      </c>
      <c r="HQ339" s="11"/>
      <c r="HR339" s="12" t="e">
        <f t="shared" si="5622"/>
        <v>#DIV/0!</v>
      </c>
      <c r="HS339" s="13"/>
      <c r="HT339" s="11"/>
      <c r="HU339" s="11"/>
      <c r="HV339" s="14"/>
      <c r="HW339" s="10"/>
      <c r="HX339" s="11"/>
      <c r="HY339" s="61">
        <f t="shared" ref="HY339" si="5690">HY338-HW339</f>
        <v>558</v>
      </c>
      <c r="HZ339" s="61">
        <f t="shared" ref="HZ339" si="5691">HZ338-HX339</f>
        <v>41</v>
      </c>
      <c r="IA339" s="11"/>
      <c r="IB339" s="12">
        <f t="shared" si="5623"/>
        <v>0</v>
      </c>
      <c r="IC339" s="11"/>
      <c r="ID339" s="12" t="e">
        <f t="shared" si="5624"/>
        <v>#DIV/0!</v>
      </c>
      <c r="IE339" s="13"/>
      <c r="IF339" s="11"/>
      <c r="IG339" s="11"/>
      <c r="IH339" s="14"/>
      <c r="II339" s="10"/>
      <c r="IJ339" s="11"/>
      <c r="IK339" s="61">
        <f t="shared" ref="IK339:IK344" si="5692">IK338-II339</f>
        <v>571</v>
      </c>
      <c r="IL339" s="61">
        <f t="shared" ref="IL339:IL344" si="5693">IL338-IJ339</f>
        <v>41</v>
      </c>
      <c r="IM339" s="11"/>
      <c r="IN339" s="12">
        <f t="shared" si="5625"/>
        <v>0</v>
      </c>
      <c r="IO339" s="11"/>
      <c r="IP339" s="12" t="e">
        <f t="shared" si="5626"/>
        <v>#DIV/0!</v>
      </c>
      <c r="IQ339" s="13"/>
      <c r="IR339" s="11"/>
      <c r="IS339" s="11"/>
      <c r="IT339" s="14"/>
      <c r="IU339" s="10"/>
      <c r="IV339" s="11"/>
      <c r="IW339" s="61">
        <f t="shared" ref="IW339:IW344" si="5694">IW338-IU339</f>
        <v>0</v>
      </c>
      <c r="IX339" s="61">
        <f t="shared" ref="IX339:IX344" si="5695">IX338-IV339</f>
        <v>0</v>
      </c>
      <c r="IY339" s="11"/>
      <c r="IZ339" s="12" t="e">
        <f t="shared" si="5627"/>
        <v>#DIV/0!</v>
      </c>
      <c r="JA339" s="11"/>
      <c r="JB339" s="12" t="e">
        <f t="shared" si="5628"/>
        <v>#DIV/0!</v>
      </c>
      <c r="JC339" s="13"/>
      <c r="JD339" s="11"/>
      <c r="JE339" s="11"/>
      <c r="JF339" s="14"/>
      <c r="JG339" s="10">
        <f t="shared" si="5629"/>
        <v>0</v>
      </c>
      <c r="JH339" s="14">
        <f t="shared" si="5630"/>
        <v>0</v>
      </c>
      <c r="JI339" s="373">
        <f t="shared" si="5631"/>
        <v>10260</v>
      </c>
      <c r="JJ339" s="11">
        <f t="shared" si="5107"/>
        <v>730</v>
      </c>
      <c r="JK339" s="11">
        <f t="shared" si="5632"/>
        <v>0</v>
      </c>
      <c r="JL339" s="79">
        <f t="shared" si="5633"/>
        <v>0</v>
      </c>
      <c r="JM339" s="15">
        <f t="shared" si="5634"/>
        <v>0</v>
      </c>
      <c r="JN339" s="12" t="e">
        <f t="shared" si="5635"/>
        <v>#DIV/0!</v>
      </c>
      <c r="JO339" s="16"/>
      <c r="JP339" s="17"/>
      <c r="JQ339" s="16" t="e">
        <f t="shared" si="5559"/>
        <v>#DIV/0!</v>
      </c>
      <c r="JR339" s="16"/>
      <c r="JS339" s="369" t="e">
        <f t="shared" si="5410"/>
        <v>#DIV/0!</v>
      </c>
      <c r="JT339" s="15"/>
      <c r="JU339" s="285"/>
      <c r="JV339" s="404">
        <f t="shared" si="5637"/>
        <v>0</v>
      </c>
      <c r="JW339" s="401">
        <f t="shared" si="5638"/>
        <v>0</v>
      </c>
      <c r="JX339" s="406">
        <f t="shared" si="5639"/>
        <v>0</v>
      </c>
      <c r="JY339" s="743"/>
      <c r="JZ339" s="690"/>
      <c r="KA339" s="746"/>
      <c r="KB339" s="725"/>
      <c r="KC339" s="722"/>
      <c r="KD339" s="722"/>
      <c r="KE339" s="722"/>
      <c r="KF339" s="722"/>
      <c r="KG339" s="756"/>
      <c r="KH339" s="758"/>
      <c r="KI339" s="67">
        <f t="shared" si="5646"/>
        <v>0</v>
      </c>
      <c r="KJ339" s="430">
        <f t="shared" ref="KJ339" si="5696">KI339/KB342</f>
        <v>0</v>
      </c>
      <c r="KK339" s="67">
        <f t="shared" si="5648"/>
        <v>0</v>
      </c>
      <c r="KL339" s="425">
        <f t="shared" ref="KL339" si="5697">KK339/KD342</f>
        <v>0</v>
      </c>
      <c r="KM339" s="67">
        <f t="shared" si="5650"/>
        <v>0</v>
      </c>
      <c r="KN339" s="425">
        <f>KM339/KF342</f>
        <v>0</v>
      </c>
    </row>
    <row r="340" spans="1:300" ht="19.5" thickTop="1" x14ac:dyDescent="0.25">
      <c r="A340" s="734"/>
      <c r="B340" s="436">
        <f t="shared" si="5651"/>
        <v>45857</v>
      </c>
      <c r="C340" s="10"/>
      <c r="D340" s="11"/>
      <c r="E340" s="61">
        <f t="shared" ref="E340:E341" si="5698">E339-C340</f>
        <v>553</v>
      </c>
      <c r="F340" s="61">
        <f t="shared" ref="F340:F341" si="5699">F339-D340</f>
        <v>39</v>
      </c>
      <c r="G340" s="11"/>
      <c r="H340" s="12">
        <f t="shared" ref="H340:H341" si="5700">((G340+I340)/E340)</f>
        <v>0</v>
      </c>
      <c r="I340" s="11"/>
      <c r="J340" s="12" t="e">
        <f t="shared" ref="J340:J341" si="5701">I340/(G340+I340)</f>
        <v>#DIV/0!</v>
      </c>
      <c r="K340" s="13"/>
      <c r="L340" s="11"/>
      <c r="M340" s="11"/>
      <c r="N340" s="14"/>
      <c r="O340" s="10"/>
      <c r="P340" s="11"/>
      <c r="Q340" s="61">
        <f t="shared" ref="Q340:Q341" si="5702">Q339-O340</f>
        <v>556</v>
      </c>
      <c r="R340" s="61">
        <f t="shared" ref="R340:R341" si="5703">R339-P340</f>
        <v>38</v>
      </c>
      <c r="S340" s="11"/>
      <c r="T340" s="12">
        <f t="shared" ref="T340:T341" si="5704">((S340+U340)/Q340)</f>
        <v>0</v>
      </c>
      <c r="U340" s="11"/>
      <c r="V340" s="12" t="e">
        <f t="shared" ref="V340:V341" si="5705">U340/(S340+U340)</f>
        <v>#DIV/0!</v>
      </c>
      <c r="W340" s="13"/>
      <c r="X340" s="11"/>
      <c r="Y340" s="11"/>
      <c r="Z340" s="14"/>
      <c r="AA340" s="10"/>
      <c r="AB340" s="11"/>
      <c r="AC340" s="61">
        <f t="shared" ref="AC340:AC341" si="5706">AC339-AA340</f>
        <v>544</v>
      </c>
      <c r="AD340" s="61">
        <f t="shared" ref="AD340:AD341" si="5707">AD339-AB340</f>
        <v>38</v>
      </c>
      <c r="AE340" s="11"/>
      <c r="AF340" s="12">
        <f t="shared" ref="AF340:AF341" si="5708">((AE340+AG340)/AC340)</f>
        <v>0</v>
      </c>
      <c r="AG340" s="11"/>
      <c r="AH340" s="12" t="e">
        <f t="shared" ref="AH340:AH341" si="5709">AG340/(AE340+AG340)</f>
        <v>#DIV/0!</v>
      </c>
      <c r="AI340" s="13"/>
      <c r="AJ340" s="11"/>
      <c r="AK340" s="11"/>
      <c r="AL340" s="14"/>
      <c r="AM340" s="10"/>
      <c r="AN340" s="11"/>
      <c r="AO340" s="61">
        <f t="shared" ref="AO340:AO341" si="5710">AO339-AM340</f>
        <v>109</v>
      </c>
      <c r="AP340" s="61">
        <f t="shared" ref="AP340:AP341" si="5711">AP339-AN340</f>
        <v>8</v>
      </c>
      <c r="AQ340" s="11"/>
      <c r="AR340" s="12">
        <f t="shared" ref="AR340:AR341" si="5712">((AQ340+AS340)/AO340)</f>
        <v>0</v>
      </c>
      <c r="AS340" s="11"/>
      <c r="AT340" s="12" t="e">
        <f t="shared" ref="AT340:AT341" si="5713">AS340/(AQ340+AS340)</f>
        <v>#DIV/0!</v>
      </c>
      <c r="AU340" s="13"/>
      <c r="AV340" s="11"/>
      <c r="AW340" s="11"/>
      <c r="AX340" s="14"/>
      <c r="AY340" s="10"/>
      <c r="AZ340" s="11"/>
      <c r="BA340" s="61">
        <f t="shared" ref="BA340:BA341" si="5714">BA339-AY340</f>
        <v>545</v>
      </c>
      <c r="BB340" s="61">
        <f t="shared" ref="BB340:BB341" si="5715">BB339-AZ340</f>
        <v>38</v>
      </c>
      <c r="BC340" s="11"/>
      <c r="BD340" s="12">
        <f t="shared" ref="BD340:BD341" si="5716">((BC340+BE340)/BA340)</f>
        <v>0</v>
      </c>
      <c r="BE340" s="11"/>
      <c r="BF340" s="12" t="e">
        <f t="shared" ref="BF340:BF341" si="5717">BE340/(BC340+BE340)</f>
        <v>#DIV/0!</v>
      </c>
      <c r="BG340" s="13"/>
      <c r="BH340" s="11"/>
      <c r="BI340" s="11"/>
      <c r="BJ340" s="14"/>
      <c r="BK340" s="10"/>
      <c r="BL340" s="11"/>
      <c r="BM340" s="61">
        <f t="shared" ref="BM340:BM341" si="5718">BM339-BK340</f>
        <v>550</v>
      </c>
      <c r="BN340" s="61">
        <f t="shared" ref="BN340:BN341" si="5719">BN339-BL340</f>
        <v>38</v>
      </c>
      <c r="BO340" s="11"/>
      <c r="BP340" s="12">
        <f t="shared" ref="BP340:BP341" si="5720">((BO340+BQ340)/BM340)</f>
        <v>0</v>
      </c>
      <c r="BQ340" s="11"/>
      <c r="BR340" s="12" t="e">
        <f t="shared" ref="BR340:BR341" si="5721">BQ340/(BO340+BQ340)</f>
        <v>#DIV/0!</v>
      </c>
      <c r="BS340" s="13"/>
      <c r="BT340" s="11"/>
      <c r="BU340" s="11"/>
      <c r="BV340" s="14"/>
      <c r="BW340" s="10"/>
      <c r="BX340" s="11"/>
      <c r="BY340" s="61">
        <f t="shared" ref="BY340:BY341" si="5722">BY339-BW340</f>
        <v>556</v>
      </c>
      <c r="BZ340" s="61">
        <f t="shared" ref="BZ340:BZ341" si="5723">BZ339-BX340</f>
        <v>38</v>
      </c>
      <c r="CA340" s="11"/>
      <c r="CB340" s="12">
        <f t="shared" ref="CB340:CB341" si="5724">((CA340+CC340)/BY340)</f>
        <v>0</v>
      </c>
      <c r="CC340" s="11"/>
      <c r="CD340" s="12" t="e">
        <f t="shared" ref="CD340:CD341" si="5725">CC340/(CA340+CC340)</f>
        <v>#DIV/0!</v>
      </c>
      <c r="CE340" s="13"/>
      <c r="CF340" s="11"/>
      <c r="CG340" s="11"/>
      <c r="CH340" s="14"/>
      <c r="CI340" s="10"/>
      <c r="CJ340" s="11"/>
      <c r="CK340" s="61">
        <f t="shared" ref="CK340:CK341" si="5726">CK339-CI340</f>
        <v>534</v>
      </c>
      <c r="CL340" s="61">
        <f t="shared" ref="CL340:CL341" si="5727">CL339-CJ340</f>
        <v>38</v>
      </c>
      <c r="CM340" s="11"/>
      <c r="CN340" s="12">
        <f t="shared" ref="CN340:CN341" si="5728">((CM340+CO340)/CK340)</f>
        <v>0</v>
      </c>
      <c r="CO340" s="11"/>
      <c r="CP340" s="12" t="e">
        <f t="shared" ref="CP340:CP341" si="5729">CO340/(CM340+CO340)</f>
        <v>#DIV/0!</v>
      </c>
      <c r="CQ340" s="13"/>
      <c r="CR340" s="11"/>
      <c r="CS340" s="11"/>
      <c r="CT340" s="14"/>
      <c r="CU340" s="10"/>
      <c r="CV340" s="11"/>
      <c r="CW340" s="61">
        <f t="shared" ref="CW340:CW341" si="5730">CW339-CU340</f>
        <v>545</v>
      </c>
      <c r="CX340" s="61">
        <f t="shared" ref="CX340:CX341" si="5731">CX339-CV340</f>
        <v>38</v>
      </c>
      <c r="CY340" s="11"/>
      <c r="CZ340" s="12">
        <f t="shared" ref="CZ340:CZ341" si="5732">((CY340+DA340)/CW340)</f>
        <v>0</v>
      </c>
      <c r="DA340" s="11"/>
      <c r="DB340" s="12" t="e">
        <f t="shared" ref="DB340:DB341" si="5733">DA340/(CY340+DA340)</f>
        <v>#DIV/0!</v>
      </c>
      <c r="DC340" s="13"/>
      <c r="DD340" s="11"/>
      <c r="DE340" s="11"/>
      <c r="DF340" s="14"/>
      <c r="DG340" s="10"/>
      <c r="DH340" s="11"/>
      <c r="DI340" s="61">
        <f t="shared" ref="DI340:DI341" si="5734">DI339-DG340</f>
        <v>559</v>
      </c>
      <c r="DJ340" s="61">
        <f t="shared" ref="DJ340:DJ341" si="5735">DJ339-DH340</f>
        <v>39</v>
      </c>
      <c r="DK340" s="11"/>
      <c r="DL340" s="12">
        <f t="shared" ref="DL340:DL341" si="5736">((DK340+DM340)/DI340)</f>
        <v>0</v>
      </c>
      <c r="DM340" s="11"/>
      <c r="DN340" s="12" t="e">
        <f t="shared" ref="DN340:DN341" si="5737">DM340/(DK340+DM340)</f>
        <v>#DIV/0!</v>
      </c>
      <c r="DO340" s="13"/>
      <c r="DP340" s="11"/>
      <c r="DQ340" s="11"/>
      <c r="DR340" s="14"/>
      <c r="DS340" s="10"/>
      <c r="DT340" s="11"/>
      <c r="DU340" s="61">
        <f t="shared" ref="DU340:DU341" si="5738">DU339-DS340</f>
        <v>91</v>
      </c>
      <c r="DV340" s="61">
        <f t="shared" ref="DV340:DV341" si="5739">DV339-DT340</f>
        <v>8</v>
      </c>
      <c r="DW340" s="11"/>
      <c r="DX340" s="12">
        <f t="shared" ref="DX340:DX341" si="5740">((DW340+DY340)/DU340)</f>
        <v>0</v>
      </c>
      <c r="DY340" s="11"/>
      <c r="DZ340" s="12" t="e">
        <f t="shared" ref="DZ340:DZ341" si="5741">DY340/(DW340+DY340)</f>
        <v>#DIV/0!</v>
      </c>
      <c r="EA340" s="13"/>
      <c r="EB340" s="11"/>
      <c r="EC340" s="11"/>
      <c r="ED340" s="14"/>
      <c r="EE340" s="10"/>
      <c r="EF340" s="11"/>
      <c r="EG340" s="61">
        <f t="shared" ref="EG340:EG341" si="5742">EG339-EE340</f>
        <v>566</v>
      </c>
      <c r="EH340" s="61">
        <f t="shared" ref="EH340:EH341" si="5743">EH339-EF340</f>
        <v>40</v>
      </c>
      <c r="EI340" s="11"/>
      <c r="EJ340" s="12">
        <f t="shared" ref="EJ340:EJ341" si="5744">((EI340+EK340)/EG340)</f>
        <v>0</v>
      </c>
      <c r="EK340" s="11"/>
      <c r="EL340" s="12" t="e">
        <f t="shared" ref="EL340:EL341" si="5745">EK340/(EI340+EK340)</f>
        <v>#DIV/0!</v>
      </c>
      <c r="EM340" s="13"/>
      <c r="EN340" s="11"/>
      <c r="EO340" s="11"/>
      <c r="EP340" s="14"/>
      <c r="EQ340" s="10"/>
      <c r="ER340" s="11"/>
      <c r="ES340" s="61">
        <f t="shared" ref="ES340:ES341" si="5746">ES339-EQ340</f>
        <v>556</v>
      </c>
      <c r="ET340" s="61">
        <f t="shared" ref="ET340:ET341" si="5747">ET339-ER340</f>
        <v>39</v>
      </c>
      <c r="EU340" s="11"/>
      <c r="EV340" s="12">
        <f t="shared" ref="EV340:EV341" si="5748">((EU340+EW340)/ES340)</f>
        <v>0</v>
      </c>
      <c r="EW340" s="11"/>
      <c r="EX340" s="12" t="e">
        <f t="shared" ref="EX340:EX341" si="5749">EW340/(EU340+EW340)</f>
        <v>#DIV/0!</v>
      </c>
      <c r="EY340" s="13"/>
      <c r="EZ340" s="11"/>
      <c r="FA340" s="11"/>
      <c r="FB340" s="14"/>
      <c r="FC340" s="10"/>
      <c r="FD340" s="11"/>
      <c r="FE340" s="61">
        <f t="shared" ref="FE340:FE341" si="5750">FE339-FC340</f>
        <v>544</v>
      </c>
      <c r="FF340" s="61">
        <f t="shared" ref="FF340:FF341" si="5751">FF339-FD340</f>
        <v>37</v>
      </c>
      <c r="FG340" s="11"/>
      <c r="FH340" s="12">
        <f t="shared" ref="FH340:FH341" si="5752">((FG340+FI340)/FE340)</f>
        <v>0</v>
      </c>
      <c r="FI340" s="11"/>
      <c r="FJ340" s="12" t="e">
        <f t="shared" ref="FJ340:FJ341" si="5753">FI340/(FG340+FI340)</f>
        <v>#DIV/0!</v>
      </c>
      <c r="FK340" s="13"/>
      <c r="FL340" s="11"/>
      <c r="FM340" s="11"/>
      <c r="FN340" s="14"/>
      <c r="FO340" s="10"/>
      <c r="FP340" s="11"/>
      <c r="FQ340" s="61">
        <f t="shared" ref="FQ340:FQ341" si="5754">FQ339-FO340</f>
        <v>539</v>
      </c>
      <c r="FR340" s="61">
        <f t="shared" ref="FR340:FR341" si="5755">FR339-FP340</f>
        <v>40</v>
      </c>
      <c r="FS340" s="11"/>
      <c r="FT340" s="12">
        <f t="shared" ref="FT340:FT341" si="5756">((FS340+FU340)/FQ340)</f>
        <v>0</v>
      </c>
      <c r="FU340" s="11"/>
      <c r="FV340" s="12" t="e">
        <f t="shared" ref="FV340:FV341" si="5757">FU340/(FS340+FU340)</f>
        <v>#DIV/0!</v>
      </c>
      <c r="FW340" s="13"/>
      <c r="FX340" s="11"/>
      <c r="FY340" s="11"/>
      <c r="FZ340" s="14"/>
      <c r="GA340" s="10"/>
      <c r="GB340" s="11"/>
      <c r="GC340" s="61">
        <f t="shared" ref="GC340:GC341" si="5758">GC339-GA340</f>
        <v>544</v>
      </c>
      <c r="GD340" s="61">
        <f t="shared" ref="GD340:GD341" si="5759">GD339-GB340</f>
        <v>41</v>
      </c>
      <c r="GE340" s="11"/>
      <c r="GF340" s="12">
        <f t="shared" ref="GF340:GF341" si="5760">((GE340+GG340)/GC340)</f>
        <v>0</v>
      </c>
      <c r="GG340" s="11"/>
      <c r="GH340" s="12" t="e">
        <f t="shared" ref="GH340:GH341" si="5761">GG340/(GE340+GG340)</f>
        <v>#DIV/0!</v>
      </c>
      <c r="GI340" s="13"/>
      <c r="GJ340" s="11"/>
      <c r="GK340" s="11"/>
      <c r="GL340" s="14"/>
      <c r="GM340" s="10"/>
      <c r="GN340" s="11"/>
      <c r="GO340" s="61">
        <f t="shared" ref="GO340:GO341" si="5762">GO339-GM340</f>
        <v>570</v>
      </c>
      <c r="GP340" s="61">
        <f t="shared" ref="GP340:GP341" si="5763">GP339-GN340</f>
        <v>42</v>
      </c>
      <c r="GQ340" s="11"/>
      <c r="GR340" s="12">
        <f t="shared" ref="GR340:GR341" si="5764">((GQ340+GS340)/GO340)</f>
        <v>0</v>
      </c>
      <c r="GS340" s="11"/>
      <c r="GT340" s="12" t="e">
        <f t="shared" ref="GT340:GT341" si="5765">GS340/(GQ340+GS340)</f>
        <v>#DIV/0!</v>
      </c>
      <c r="GU340" s="13"/>
      <c r="GV340" s="11"/>
      <c r="GW340" s="11"/>
      <c r="GX340" s="14"/>
      <c r="GY340" s="10"/>
      <c r="GZ340" s="11"/>
      <c r="HA340" s="61">
        <f t="shared" ref="HA340:HA341" si="5766">HA339-GY340</f>
        <v>99</v>
      </c>
      <c r="HB340" s="61">
        <f t="shared" ref="HB340:HB341" si="5767">HB339-GZ340</f>
        <v>7</v>
      </c>
      <c r="HC340" s="11"/>
      <c r="HD340" s="12">
        <f t="shared" ref="HD340:HD341" si="5768">((HC340+HE340)/HA340)</f>
        <v>0</v>
      </c>
      <c r="HE340" s="11"/>
      <c r="HF340" s="12" t="e">
        <f t="shared" ref="HF340:HF341" si="5769">HE340/(HC340+HE340)</f>
        <v>#DIV/0!</v>
      </c>
      <c r="HG340" s="13"/>
      <c r="HH340" s="11"/>
      <c r="HI340" s="11"/>
      <c r="HJ340" s="14"/>
      <c r="HK340" s="10"/>
      <c r="HL340" s="11"/>
      <c r="HM340" s="61">
        <f t="shared" ref="HM340:HM341" si="5770">HM339-HK340</f>
        <v>571</v>
      </c>
      <c r="HN340" s="61">
        <f t="shared" ref="HN340:HN341" si="5771">HN339-HL340</f>
        <v>42</v>
      </c>
      <c r="HO340" s="11"/>
      <c r="HP340" s="12">
        <f t="shared" ref="HP340:HP341" si="5772">((HO340+HQ340)/HM340)</f>
        <v>0</v>
      </c>
      <c r="HQ340" s="11"/>
      <c r="HR340" s="12" t="e">
        <f t="shared" ref="HR340:HR341" si="5773">HQ340/(HO340+HQ340)</f>
        <v>#DIV/0!</v>
      </c>
      <c r="HS340" s="13"/>
      <c r="HT340" s="11"/>
      <c r="HU340" s="11"/>
      <c r="HV340" s="14"/>
      <c r="HW340" s="10"/>
      <c r="HX340" s="11"/>
      <c r="HY340" s="61">
        <f t="shared" ref="HY340:HY341" si="5774">HY339-HW340</f>
        <v>558</v>
      </c>
      <c r="HZ340" s="61">
        <f t="shared" ref="HZ340:HZ341" si="5775">HZ339-HX340</f>
        <v>41</v>
      </c>
      <c r="IA340" s="11"/>
      <c r="IB340" s="12">
        <f t="shared" ref="IB340:IB341" si="5776">((IA340+IC340)/HY340)</f>
        <v>0</v>
      </c>
      <c r="IC340" s="11"/>
      <c r="ID340" s="12" t="e">
        <f t="shared" ref="ID340:ID341" si="5777">IC340/(IA340+IC340)</f>
        <v>#DIV/0!</v>
      </c>
      <c r="IE340" s="13"/>
      <c r="IF340" s="11"/>
      <c r="IG340" s="11"/>
      <c r="IH340" s="14"/>
      <c r="II340" s="10"/>
      <c r="IJ340" s="11"/>
      <c r="IK340" s="61">
        <f t="shared" si="5692"/>
        <v>571</v>
      </c>
      <c r="IL340" s="61">
        <f t="shared" si="5693"/>
        <v>41</v>
      </c>
      <c r="IM340" s="11"/>
      <c r="IN340" s="12">
        <f t="shared" si="5625"/>
        <v>0</v>
      </c>
      <c r="IO340" s="11"/>
      <c r="IP340" s="12" t="e">
        <f t="shared" si="5626"/>
        <v>#DIV/0!</v>
      </c>
      <c r="IQ340" s="13"/>
      <c r="IR340" s="11"/>
      <c r="IS340" s="11"/>
      <c r="IT340" s="14"/>
      <c r="IU340" s="10"/>
      <c r="IV340" s="11"/>
      <c r="IW340" s="61">
        <f t="shared" si="5694"/>
        <v>0</v>
      </c>
      <c r="IX340" s="61">
        <f t="shared" si="5695"/>
        <v>0</v>
      </c>
      <c r="IY340" s="11"/>
      <c r="IZ340" s="12" t="e">
        <f t="shared" si="5627"/>
        <v>#DIV/0!</v>
      </c>
      <c r="JA340" s="11"/>
      <c r="JB340" s="12" t="e">
        <f t="shared" si="5628"/>
        <v>#DIV/0!</v>
      </c>
      <c r="JC340" s="13"/>
      <c r="JD340" s="11"/>
      <c r="JE340" s="11"/>
      <c r="JF340" s="14"/>
      <c r="JG340" s="10">
        <f t="shared" si="5629"/>
        <v>0</v>
      </c>
      <c r="JH340" s="14">
        <f t="shared" si="5630"/>
        <v>0</v>
      </c>
      <c r="JI340" s="373">
        <f t="shared" si="5631"/>
        <v>10260</v>
      </c>
      <c r="JJ340" s="11">
        <f t="shared" si="5107"/>
        <v>730</v>
      </c>
      <c r="JK340" s="11">
        <f t="shared" si="5632"/>
        <v>0</v>
      </c>
      <c r="JL340" s="79">
        <f t="shared" si="5633"/>
        <v>0</v>
      </c>
      <c r="JM340" s="15">
        <f t="shared" si="5634"/>
        <v>0</v>
      </c>
      <c r="JN340" s="12" t="e">
        <f t="shared" si="5635"/>
        <v>#DIV/0!</v>
      </c>
      <c r="JO340" s="16"/>
      <c r="JP340" s="17"/>
      <c r="JQ340" s="16" t="e">
        <f t="shared" si="5559"/>
        <v>#DIV/0!</v>
      </c>
      <c r="JR340" s="16"/>
      <c r="JS340" s="369" t="e">
        <f t="shared" si="5410"/>
        <v>#DIV/0!</v>
      </c>
      <c r="JT340" s="15"/>
      <c r="JU340" s="285"/>
      <c r="JV340" s="404">
        <f t="shared" si="5637"/>
        <v>0</v>
      </c>
      <c r="JW340" s="401">
        <f t="shared" si="5638"/>
        <v>0</v>
      </c>
      <c r="JX340" s="406">
        <f t="shared" si="5639"/>
        <v>0</v>
      </c>
      <c r="JY340" s="743"/>
      <c r="JZ340" s="690"/>
      <c r="KA340" s="746"/>
      <c r="KB340" s="718">
        <f t="shared" ref="KB340" si="5778">SUM(C345,O345,AA345,AM345,AY345,BK345,BW345)</f>
        <v>0</v>
      </c>
      <c r="KC340" s="714"/>
      <c r="KD340" s="714">
        <f t="shared" ref="KD340" si="5779">SUM(CI345,CU345,DG345,DS345,EE345,EQ345,FC345)</f>
        <v>0</v>
      </c>
      <c r="KE340" s="714"/>
      <c r="KF340" s="714">
        <f t="shared" ref="KF340" si="5780">SUM(FO345,GA345,GM345,GY345,HK345,HW345,II345)</f>
        <v>0</v>
      </c>
      <c r="KG340" s="759"/>
      <c r="KH340" s="761" t="s">
        <v>67</v>
      </c>
      <c r="KI340" s="67">
        <f t="shared" si="5646"/>
        <v>0</v>
      </c>
      <c r="KJ340" s="430">
        <f t="shared" ref="KJ340" si="5781">KI340/KB342</f>
        <v>0</v>
      </c>
      <c r="KK340" s="67">
        <f t="shared" si="5648"/>
        <v>0</v>
      </c>
      <c r="KL340" s="425">
        <f t="shared" ref="KL340" si="5782">KK340/KD342</f>
        <v>0</v>
      </c>
      <c r="KM340" s="67">
        <f t="shared" si="5650"/>
        <v>0</v>
      </c>
      <c r="KN340" s="425">
        <f>KM340/KF342</f>
        <v>0</v>
      </c>
    </row>
    <row r="341" spans="1:300" ht="19.5" thickBot="1" x14ac:dyDescent="0.3">
      <c r="A341" s="734"/>
      <c r="B341" s="436">
        <f t="shared" si="5651"/>
        <v>45858</v>
      </c>
      <c r="C341" s="10"/>
      <c r="D341" s="11"/>
      <c r="E341" s="61">
        <f t="shared" si="5698"/>
        <v>553</v>
      </c>
      <c r="F341" s="61">
        <f t="shared" si="5699"/>
        <v>39</v>
      </c>
      <c r="G341" s="11"/>
      <c r="H341" s="12">
        <f t="shared" si="5700"/>
        <v>0</v>
      </c>
      <c r="I341" s="11"/>
      <c r="J341" s="12" t="e">
        <f t="shared" si="5701"/>
        <v>#DIV/0!</v>
      </c>
      <c r="K341" s="13"/>
      <c r="L341" s="11"/>
      <c r="M341" s="11"/>
      <c r="N341" s="14"/>
      <c r="O341" s="10"/>
      <c r="P341" s="11"/>
      <c r="Q341" s="61">
        <f t="shared" si="5702"/>
        <v>556</v>
      </c>
      <c r="R341" s="61">
        <f t="shared" si="5703"/>
        <v>38</v>
      </c>
      <c r="S341" s="11"/>
      <c r="T341" s="12">
        <f t="shared" si="5704"/>
        <v>0</v>
      </c>
      <c r="U341" s="11"/>
      <c r="V341" s="12" t="e">
        <f t="shared" si="5705"/>
        <v>#DIV/0!</v>
      </c>
      <c r="W341" s="13"/>
      <c r="X341" s="11"/>
      <c r="Y341" s="11"/>
      <c r="Z341" s="14"/>
      <c r="AA341" s="10"/>
      <c r="AB341" s="11"/>
      <c r="AC341" s="61">
        <f t="shared" si="5706"/>
        <v>544</v>
      </c>
      <c r="AD341" s="61">
        <f t="shared" si="5707"/>
        <v>38</v>
      </c>
      <c r="AE341" s="11"/>
      <c r="AF341" s="12">
        <f t="shared" si="5708"/>
        <v>0</v>
      </c>
      <c r="AG341" s="11"/>
      <c r="AH341" s="12" t="e">
        <f t="shared" si="5709"/>
        <v>#DIV/0!</v>
      </c>
      <c r="AI341" s="13"/>
      <c r="AJ341" s="11"/>
      <c r="AK341" s="11"/>
      <c r="AL341" s="14"/>
      <c r="AM341" s="10"/>
      <c r="AN341" s="11"/>
      <c r="AO341" s="61">
        <f t="shared" si="5710"/>
        <v>109</v>
      </c>
      <c r="AP341" s="61">
        <f t="shared" si="5711"/>
        <v>8</v>
      </c>
      <c r="AQ341" s="11"/>
      <c r="AR341" s="12">
        <f t="shared" si="5712"/>
        <v>0</v>
      </c>
      <c r="AS341" s="11"/>
      <c r="AT341" s="12" t="e">
        <f t="shared" si="5713"/>
        <v>#DIV/0!</v>
      </c>
      <c r="AU341" s="13"/>
      <c r="AV341" s="11"/>
      <c r="AW341" s="11"/>
      <c r="AX341" s="14"/>
      <c r="AY341" s="10"/>
      <c r="AZ341" s="11"/>
      <c r="BA341" s="61">
        <f t="shared" si="5714"/>
        <v>545</v>
      </c>
      <c r="BB341" s="61">
        <f t="shared" si="5715"/>
        <v>38</v>
      </c>
      <c r="BC341" s="11"/>
      <c r="BD341" s="12">
        <f t="shared" si="5716"/>
        <v>0</v>
      </c>
      <c r="BE341" s="11"/>
      <c r="BF341" s="12" t="e">
        <f t="shared" si="5717"/>
        <v>#DIV/0!</v>
      </c>
      <c r="BG341" s="13"/>
      <c r="BH341" s="11"/>
      <c r="BI341" s="11"/>
      <c r="BJ341" s="14"/>
      <c r="BK341" s="10"/>
      <c r="BL341" s="11"/>
      <c r="BM341" s="61">
        <f t="shared" si="5718"/>
        <v>550</v>
      </c>
      <c r="BN341" s="61">
        <f t="shared" si="5719"/>
        <v>38</v>
      </c>
      <c r="BO341" s="11"/>
      <c r="BP341" s="12">
        <f t="shared" si="5720"/>
        <v>0</v>
      </c>
      <c r="BQ341" s="11"/>
      <c r="BR341" s="12" t="e">
        <f t="shared" si="5721"/>
        <v>#DIV/0!</v>
      </c>
      <c r="BS341" s="13"/>
      <c r="BT341" s="11"/>
      <c r="BU341" s="11"/>
      <c r="BV341" s="14"/>
      <c r="BW341" s="10"/>
      <c r="BX341" s="11"/>
      <c r="BY341" s="61">
        <f t="shared" si="5722"/>
        <v>556</v>
      </c>
      <c r="BZ341" s="61">
        <f t="shared" si="5723"/>
        <v>38</v>
      </c>
      <c r="CA341" s="11"/>
      <c r="CB341" s="12">
        <f t="shared" si="5724"/>
        <v>0</v>
      </c>
      <c r="CC341" s="11"/>
      <c r="CD341" s="12" t="e">
        <f t="shared" si="5725"/>
        <v>#DIV/0!</v>
      </c>
      <c r="CE341" s="13"/>
      <c r="CF341" s="11"/>
      <c r="CG341" s="11"/>
      <c r="CH341" s="14"/>
      <c r="CI341" s="10"/>
      <c r="CJ341" s="11"/>
      <c r="CK341" s="61">
        <f t="shared" si="5726"/>
        <v>534</v>
      </c>
      <c r="CL341" s="61">
        <f t="shared" si="5727"/>
        <v>38</v>
      </c>
      <c r="CM341" s="11"/>
      <c r="CN341" s="12">
        <f t="shared" si="5728"/>
        <v>0</v>
      </c>
      <c r="CO341" s="11"/>
      <c r="CP341" s="12" t="e">
        <f t="shared" si="5729"/>
        <v>#DIV/0!</v>
      </c>
      <c r="CQ341" s="13"/>
      <c r="CR341" s="11"/>
      <c r="CS341" s="11"/>
      <c r="CT341" s="14"/>
      <c r="CU341" s="10"/>
      <c r="CV341" s="11"/>
      <c r="CW341" s="61">
        <f t="shared" si="5730"/>
        <v>545</v>
      </c>
      <c r="CX341" s="61">
        <f t="shared" si="5731"/>
        <v>38</v>
      </c>
      <c r="CY341" s="11"/>
      <c r="CZ341" s="12">
        <f t="shared" si="5732"/>
        <v>0</v>
      </c>
      <c r="DA341" s="11"/>
      <c r="DB341" s="12" t="e">
        <f t="shared" si="5733"/>
        <v>#DIV/0!</v>
      </c>
      <c r="DC341" s="13"/>
      <c r="DD341" s="11"/>
      <c r="DE341" s="11"/>
      <c r="DF341" s="14"/>
      <c r="DG341" s="10"/>
      <c r="DH341" s="11"/>
      <c r="DI341" s="61">
        <f t="shared" si="5734"/>
        <v>559</v>
      </c>
      <c r="DJ341" s="61">
        <f t="shared" si="5735"/>
        <v>39</v>
      </c>
      <c r="DK341" s="11"/>
      <c r="DL341" s="12">
        <f t="shared" si="5736"/>
        <v>0</v>
      </c>
      <c r="DM341" s="11"/>
      <c r="DN341" s="12" t="e">
        <f t="shared" si="5737"/>
        <v>#DIV/0!</v>
      </c>
      <c r="DO341" s="13"/>
      <c r="DP341" s="11"/>
      <c r="DQ341" s="11"/>
      <c r="DR341" s="14"/>
      <c r="DS341" s="10"/>
      <c r="DT341" s="11"/>
      <c r="DU341" s="61">
        <f t="shared" si="5738"/>
        <v>91</v>
      </c>
      <c r="DV341" s="61">
        <f t="shared" si="5739"/>
        <v>8</v>
      </c>
      <c r="DW341" s="11"/>
      <c r="DX341" s="12">
        <f t="shared" si="5740"/>
        <v>0</v>
      </c>
      <c r="DY341" s="11"/>
      <c r="DZ341" s="12" t="e">
        <f t="shared" si="5741"/>
        <v>#DIV/0!</v>
      </c>
      <c r="EA341" s="13"/>
      <c r="EB341" s="11"/>
      <c r="EC341" s="11"/>
      <c r="ED341" s="14"/>
      <c r="EE341" s="10"/>
      <c r="EF341" s="11"/>
      <c r="EG341" s="61">
        <f t="shared" si="5742"/>
        <v>566</v>
      </c>
      <c r="EH341" s="61">
        <f t="shared" si="5743"/>
        <v>40</v>
      </c>
      <c r="EI341" s="11"/>
      <c r="EJ341" s="12">
        <f t="shared" si="5744"/>
        <v>0</v>
      </c>
      <c r="EK341" s="11"/>
      <c r="EL341" s="12" t="e">
        <f t="shared" si="5745"/>
        <v>#DIV/0!</v>
      </c>
      <c r="EM341" s="13"/>
      <c r="EN341" s="11"/>
      <c r="EO341" s="11"/>
      <c r="EP341" s="14"/>
      <c r="EQ341" s="10"/>
      <c r="ER341" s="11"/>
      <c r="ES341" s="61">
        <f t="shared" si="5746"/>
        <v>556</v>
      </c>
      <c r="ET341" s="61">
        <f t="shared" si="5747"/>
        <v>39</v>
      </c>
      <c r="EU341" s="11"/>
      <c r="EV341" s="12">
        <f t="shared" si="5748"/>
        <v>0</v>
      </c>
      <c r="EW341" s="11"/>
      <c r="EX341" s="12" t="e">
        <f t="shared" si="5749"/>
        <v>#DIV/0!</v>
      </c>
      <c r="EY341" s="13"/>
      <c r="EZ341" s="11"/>
      <c r="FA341" s="11"/>
      <c r="FB341" s="14"/>
      <c r="FC341" s="10"/>
      <c r="FD341" s="11"/>
      <c r="FE341" s="61">
        <f t="shared" si="5750"/>
        <v>544</v>
      </c>
      <c r="FF341" s="61">
        <f t="shared" si="5751"/>
        <v>37</v>
      </c>
      <c r="FG341" s="11"/>
      <c r="FH341" s="12">
        <f t="shared" si="5752"/>
        <v>0</v>
      </c>
      <c r="FI341" s="11"/>
      <c r="FJ341" s="12" t="e">
        <f t="shared" si="5753"/>
        <v>#DIV/0!</v>
      </c>
      <c r="FK341" s="13"/>
      <c r="FL341" s="11"/>
      <c r="FM341" s="11"/>
      <c r="FN341" s="14"/>
      <c r="FO341" s="10"/>
      <c r="FP341" s="11"/>
      <c r="FQ341" s="61">
        <f t="shared" si="5754"/>
        <v>539</v>
      </c>
      <c r="FR341" s="61">
        <f t="shared" si="5755"/>
        <v>40</v>
      </c>
      <c r="FS341" s="11"/>
      <c r="FT341" s="12">
        <f t="shared" si="5756"/>
        <v>0</v>
      </c>
      <c r="FU341" s="11"/>
      <c r="FV341" s="12" t="e">
        <f t="shared" si="5757"/>
        <v>#DIV/0!</v>
      </c>
      <c r="FW341" s="13"/>
      <c r="FX341" s="11"/>
      <c r="FY341" s="11"/>
      <c r="FZ341" s="14"/>
      <c r="GA341" s="10"/>
      <c r="GB341" s="11"/>
      <c r="GC341" s="61">
        <f t="shared" si="5758"/>
        <v>544</v>
      </c>
      <c r="GD341" s="61">
        <f t="shared" si="5759"/>
        <v>41</v>
      </c>
      <c r="GE341" s="11"/>
      <c r="GF341" s="12">
        <f t="shared" si="5760"/>
        <v>0</v>
      </c>
      <c r="GG341" s="11"/>
      <c r="GH341" s="12" t="e">
        <f t="shared" si="5761"/>
        <v>#DIV/0!</v>
      </c>
      <c r="GI341" s="13"/>
      <c r="GJ341" s="11"/>
      <c r="GK341" s="11"/>
      <c r="GL341" s="14"/>
      <c r="GM341" s="10"/>
      <c r="GN341" s="11"/>
      <c r="GO341" s="61">
        <f t="shared" si="5762"/>
        <v>570</v>
      </c>
      <c r="GP341" s="61">
        <f t="shared" si="5763"/>
        <v>42</v>
      </c>
      <c r="GQ341" s="11"/>
      <c r="GR341" s="12">
        <f t="shared" si="5764"/>
        <v>0</v>
      </c>
      <c r="GS341" s="11"/>
      <c r="GT341" s="12" t="e">
        <f t="shared" si="5765"/>
        <v>#DIV/0!</v>
      </c>
      <c r="GU341" s="13"/>
      <c r="GV341" s="11"/>
      <c r="GW341" s="11"/>
      <c r="GX341" s="14"/>
      <c r="GY341" s="10"/>
      <c r="GZ341" s="11"/>
      <c r="HA341" s="61">
        <f t="shared" si="5766"/>
        <v>99</v>
      </c>
      <c r="HB341" s="61">
        <f t="shared" si="5767"/>
        <v>7</v>
      </c>
      <c r="HC341" s="11"/>
      <c r="HD341" s="12">
        <f t="shared" si="5768"/>
        <v>0</v>
      </c>
      <c r="HE341" s="11"/>
      <c r="HF341" s="12" t="e">
        <f t="shared" si="5769"/>
        <v>#DIV/0!</v>
      </c>
      <c r="HG341" s="13"/>
      <c r="HH341" s="11"/>
      <c r="HI341" s="11"/>
      <c r="HJ341" s="14"/>
      <c r="HK341" s="10"/>
      <c r="HL341" s="11"/>
      <c r="HM341" s="61">
        <f t="shared" si="5770"/>
        <v>571</v>
      </c>
      <c r="HN341" s="61">
        <f t="shared" si="5771"/>
        <v>42</v>
      </c>
      <c r="HO341" s="11"/>
      <c r="HP341" s="12">
        <f t="shared" si="5772"/>
        <v>0</v>
      </c>
      <c r="HQ341" s="11"/>
      <c r="HR341" s="12" t="e">
        <f t="shared" si="5773"/>
        <v>#DIV/0!</v>
      </c>
      <c r="HS341" s="13"/>
      <c r="HT341" s="11"/>
      <c r="HU341" s="11"/>
      <c r="HV341" s="14"/>
      <c r="HW341" s="10"/>
      <c r="HX341" s="11"/>
      <c r="HY341" s="61">
        <f t="shared" si="5774"/>
        <v>558</v>
      </c>
      <c r="HZ341" s="61">
        <f t="shared" si="5775"/>
        <v>41</v>
      </c>
      <c r="IA341" s="11"/>
      <c r="IB341" s="12">
        <f t="shared" si="5776"/>
        <v>0</v>
      </c>
      <c r="IC341" s="11"/>
      <c r="ID341" s="12" t="e">
        <f t="shared" si="5777"/>
        <v>#DIV/0!</v>
      </c>
      <c r="IE341" s="13"/>
      <c r="IF341" s="11"/>
      <c r="IG341" s="11"/>
      <c r="IH341" s="14"/>
      <c r="II341" s="10"/>
      <c r="IJ341" s="11"/>
      <c r="IK341" s="61">
        <f t="shared" si="5692"/>
        <v>571</v>
      </c>
      <c r="IL341" s="61">
        <f t="shared" si="5693"/>
        <v>41</v>
      </c>
      <c r="IM341" s="11"/>
      <c r="IN341" s="12">
        <f t="shared" si="5625"/>
        <v>0</v>
      </c>
      <c r="IO341" s="11"/>
      <c r="IP341" s="12" t="e">
        <f t="shared" si="5626"/>
        <v>#DIV/0!</v>
      </c>
      <c r="IQ341" s="13"/>
      <c r="IR341" s="11"/>
      <c r="IS341" s="11"/>
      <c r="IT341" s="14"/>
      <c r="IU341" s="10"/>
      <c r="IV341" s="11"/>
      <c r="IW341" s="61">
        <f t="shared" si="5694"/>
        <v>0</v>
      </c>
      <c r="IX341" s="61">
        <f t="shared" si="5695"/>
        <v>0</v>
      </c>
      <c r="IY341" s="11"/>
      <c r="IZ341" s="12" t="e">
        <f t="shared" si="5627"/>
        <v>#DIV/0!</v>
      </c>
      <c r="JA341" s="11"/>
      <c r="JB341" s="12" t="e">
        <f t="shared" si="5628"/>
        <v>#DIV/0!</v>
      </c>
      <c r="JC341" s="13"/>
      <c r="JD341" s="11"/>
      <c r="JE341" s="11"/>
      <c r="JF341" s="14"/>
      <c r="JG341" s="10">
        <f t="shared" si="5629"/>
        <v>0</v>
      </c>
      <c r="JH341" s="14">
        <f t="shared" si="5630"/>
        <v>0</v>
      </c>
      <c r="JI341" s="373">
        <f t="shared" si="5631"/>
        <v>10260</v>
      </c>
      <c r="JJ341" s="11">
        <f t="shared" si="5107"/>
        <v>730</v>
      </c>
      <c r="JK341" s="11">
        <f t="shared" si="5632"/>
        <v>0</v>
      </c>
      <c r="JL341" s="79">
        <f t="shared" si="5633"/>
        <v>0</v>
      </c>
      <c r="JM341" s="15">
        <f t="shared" si="5634"/>
        <v>0</v>
      </c>
      <c r="JN341" s="12" t="e">
        <f t="shared" si="5635"/>
        <v>#DIV/0!</v>
      </c>
      <c r="JO341" s="16"/>
      <c r="JP341" s="17"/>
      <c r="JQ341" s="16" t="e">
        <f t="shared" si="5559"/>
        <v>#DIV/0!</v>
      </c>
      <c r="JR341" s="16"/>
      <c r="JS341" s="369" t="e">
        <f t="shared" si="5410"/>
        <v>#DIV/0!</v>
      </c>
      <c r="JT341" s="18"/>
      <c r="JU341" s="21"/>
      <c r="JV341" s="404">
        <f t="shared" si="5637"/>
        <v>0</v>
      </c>
      <c r="JW341" s="401">
        <f t="shared" si="5638"/>
        <v>0</v>
      </c>
      <c r="JX341" s="406">
        <f t="shared" si="5639"/>
        <v>0</v>
      </c>
      <c r="JY341" s="743"/>
      <c r="JZ341" s="690"/>
      <c r="KA341" s="746"/>
      <c r="KB341" s="719"/>
      <c r="KC341" s="716"/>
      <c r="KD341" s="716"/>
      <c r="KE341" s="716"/>
      <c r="KF341" s="716"/>
      <c r="KG341" s="760"/>
      <c r="KH341" s="758"/>
      <c r="KI341" s="67">
        <f t="shared" si="5646"/>
        <v>0</v>
      </c>
      <c r="KJ341" s="430">
        <f t="shared" ref="KJ341" si="5783">KI341/KB342</f>
        <v>0</v>
      </c>
      <c r="KK341" s="67">
        <f t="shared" si="5648"/>
        <v>0</v>
      </c>
      <c r="KL341" s="425">
        <f t="shared" ref="KL341" si="5784">KK341/KD342</f>
        <v>0</v>
      </c>
      <c r="KM341" s="67">
        <f t="shared" si="5650"/>
        <v>0</v>
      </c>
      <c r="KN341" s="425">
        <f>KM341/KF342</f>
        <v>0</v>
      </c>
    </row>
    <row r="342" spans="1:300" ht="19.5" thickTop="1" x14ac:dyDescent="0.25">
      <c r="A342" s="734"/>
      <c r="B342" s="436">
        <f>+B341+1</f>
        <v>45859</v>
      </c>
      <c r="C342" s="10"/>
      <c r="D342" s="11"/>
      <c r="E342" s="61">
        <f t="shared" si="5652"/>
        <v>553</v>
      </c>
      <c r="F342" s="61">
        <f t="shared" si="5653"/>
        <v>39</v>
      </c>
      <c r="G342" s="11"/>
      <c r="H342" s="12">
        <f t="shared" si="5585"/>
        <v>0</v>
      </c>
      <c r="I342" s="11"/>
      <c r="J342" s="12" t="e">
        <f t="shared" si="5586"/>
        <v>#DIV/0!</v>
      </c>
      <c r="K342" s="13"/>
      <c r="L342" s="13"/>
      <c r="M342" s="25"/>
      <c r="N342" s="37"/>
      <c r="O342" s="10"/>
      <c r="P342" s="11"/>
      <c r="Q342" s="61">
        <f t="shared" si="5654"/>
        <v>556</v>
      </c>
      <c r="R342" s="61">
        <f t="shared" si="5655"/>
        <v>38</v>
      </c>
      <c r="S342" s="11"/>
      <c r="T342" s="12">
        <f t="shared" si="5587"/>
        <v>0</v>
      </c>
      <c r="U342" s="11"/>
      <c r="V342" s="12" t="e">
        <f t="shared" si="5588"/>
        <v>#DIV/0!</v>
      </c>
      <c r="W342" s="13"/>
      <c r="X342" s="13"/>
      <c r="Y342" s="25"/>
      <c r="Z342" s="37"/>
      <c r="AA342" s="10"/>
      <c r="AB342" s="11"/>
      <c r="AC342" s="61">
        <f t="shared" si="5656"/>
        <v>544</v>
      </c>
      <c r="AD342" s="61">
        <f t="shared" si="5657"/>
        <v>38</v>
      </c>
      <c r="AE342" s="11"/>
      <c r="AF342" s="12">
        <f t="shared" si="5589"/>
        <v>0</v>
      </c>
      <c r="AG342" s="11"/>
      <c r="AH342" s="12" t="e">
        <f t="shared" si="5590"/>
        <v>#DIV/0!</v>
      </c>
      <c r="AI342" s="13"/>
      <c r="AJ342" s="13"/>
      <c r="AK342" s="25"/>
      <c r="AL342" s="37"/>
      <c r="AM342" s="10"/>
      <c r="AN342" s="11"/>
      <c r="AO342" s="61">
        <f t="shared" si="5658"/>
        <v>109</v>
      </c>
      <c r="AP342" s="61">
        <f t="shared" si="5659"/>
        <v>8</v>
      </c>
      <c r="AQ342" s="11"/>
      <c r="AR342" s="12">
        <f t="shared" si="5591"/>
        <v>0</v>
      </c>
      <c r="AS342" s="11"/>
      <c r="AT342" s="12" t="e">
        <f t="shared" si="5592"/>
        <v>#DIV/0!</v>
      </c>
      <c r="AU342" s="13"/>
      <c r="AV342" s="13"/>
      <c r="AW342" s="25"/>
      <c r="AX342" s="37"/>
      <c r="AY342" s="10"/>
      <c r="AZ342" s="11"/>
      <c r="BA342" s="61">
        <f t="shared" si="5660"/>
        <v>545</v>
      </c>
      <c r="BB342" s="61">
        <f t="shared" si="5661"/>
        <v>38</v>
      </c>
      <c r="BC342" s="11"/>
      <c r="BD342" s="12">
        <f t="shared" si="5593"/>
        <v>0</v>
      </c>
      <c r="BE342" s="11"/>
      <c r="BF342" s="12" t="e">
        <f t="shared" si="5594"/>
        <v>#DIV/0!</v>
      </c>
      <c r="BG342" s="13"/>
      <c r="BH342" s="13"/>
      <c r="BI342" s="25"/>
      <c r="BJ342" s="37"/>
      <c r="BK342" s="10"/>
      <c r="BL342" s="11"/>
      <c r="BM342" s="61">
        <f t="shared" si="5662"/>
        <v>550</v>
      </c>
      <c r="BN342" s="61">
        <f t="shared" si="5663"/>
        <v>38</v>
      </c>
      <c r="BO342" s="11"/>
      <c r="BP342" s="12">
        <f t="shared" si="5595"/>
        <v>0</v>
      </c>
      <c r="BQ342" s="11"/>
      <c r="BR342" s="12" t="e">
        <f t="shared" si="5596"/>
        <v>#DIV/0!</v>
      </c>
      <c r="BS342" s="13"/>
      <c r="BT342" s="13"/>
      <c r="BU342" s="25"/>
      <c r="BV342" s="37"/>
      <c r="BW342" s="10"/>
      <c r="BX342" s="11"/>
      <c r="BY342" s="61">
        <f t="shared" si="5664"/>
        <v>556</v>
      </c>
      <c r="BZ342" s="61">
        <f t="shared" si="5665"/>
        <v>38</v>
      </c>
      <c r="CA342" s="11"/>
      <c r="CB342" s="12">
        <f t="shared" si="5597"/>
        <v>0</v>
      </c>
      <c r="CC342" s="11"/>
      <c r="CD342" s="12" t="e">
        <f t="shared" si="5598"/>
        <v>#DIV/0!</v>
      </c>
      <c r="CE342" s="13"/>
      <c r="CF342" s="13"/>
      <c r="CG342" s="25"/>
      <c r="CH342" s="37"/>
      <c r="CI342" s="10"/>
      <c r="CJ342" s="11"/>
      <c r="CK342" s="61">
        <f t="shared" si="5666"/>
        <v>534</v>
      </c>
      <c r="CL342" s="61">
        <f t="shared" si="5667"/>
        <v>38</v>
      </c>
      <c r="CM342" s="11"/>
      <c r="CN342" s="12">
        <f t="shared" si="5599"/>
        <v>0</v>
      </c>
      <c r="CO342" s="11"/>
      <c r="CP342" s="12" t="e">
        <f t="shared" si="5600"/>
        <v>#DIV/0!</v>
      </c>
      <c r="CQ342" s="13"/>
      <c r="CR342" s="13"/>
      <c r="CS342" s="25"/>
      <c r="CT342" s="37"/>
      <c r="CU342" s="10"/>
      <c r="CV342" s="11"/>
      <c r="CW342" s="61">
        <f t="shared" si="5668"/>
        <v>545</v>
      </c>
      <c r="CX342" s="61">
        <f t="shared" si="5669"/>
        <v>38</v>
      </c>
      <c r="CY342" s="11"/>
      <c r="CZ342" s="12">
        <f t="shared" si="5601"/>
        <v>0</v>
      </c>
      <c r="DA342" s="11"/>
      <c r="DB342" s="12" t="e">
        <f t="shared" si="5602"/>
        <v>#DIV/0!</v>
      </c>
      <c r="DC342" s="13"/>
      <c r="DD342" s="13"/>
      <c r="DE342" s="25"/>
      <c r="DF342" s="37"/>
      <c r="DG342" s="10"/>
      <c r="DH342" s="11"/>
      <c r="DI342" s="61">
        <f t="shared" si="5670"/>
        <v>559</v>
      </c>
      <c r="DJ342" s="61">
        <f t="shared" si="5671"/>
        <v>39</v>
      </c>
      <c r="DK342" s="11"/>
      <c r="DL342" s="12">
        <f t="shared" si="5603"/>
        <v>0</v>
      </c>
      <c r="DM342" s="11"/>
      <c r="DN342" s="12" t="e">
        <f t="shared" si="5604"/>
        <v>#DIV/0!</v>
      </c>
      <c r="DO342" s="13"/>
      <c r="DP342" s="13"/>
      <c r="DQ342" s="25"/>
      <c r="DR342" s="37"/>
      <c r="DS342" s="10"/>
      <c r="DT342" s="11"/>
      <c r="DU342" s="61">
        <f t="shared" si="5672"/>
        <v>91</v>
      </c>
      <c r="DV342" s="61">
        <f t="shared" si="5673"/>
        <v>8</v>
      </c>
      <c r="DW342" s="11"/>
      <c r="DX342" s="12">
        <f t="shared" si="5605"/>
        <v>0</v>
      </c>
      <c r="DY342" s="11"/>
      <c r="DZ342" s="12" t="e">
        <f t="shared" si="5606"/>
        <v>#DIV/0!</v>
      </c>
      <c r="EA342" s="13"/>
      <c r="EB342" s="13"/>
      <c r="EC342" s="25"/>
      <c r="ED342" s="37"/>
      <c r="EE342" s="10"/>
      <c r="EF342" s="11"/>
      <c r="EG342" s="61">
        <f t="shared" si="5674"/>
        <v>566</v>
      </c>
      <c r="EH342" s="61">
        <f t="shared" si="5675"/>
        <v>40</v>
      </c>
      <c r="EI342" s="11"/>
      <c r="EJ342" s="12">
        <f t="shared" si="5607"/>
        <v>0</v>
      </c>
      <c r="EK342" s="11"/>
      <c r="EL342" s="12" t="e">
        <f t="shared" si="5608"/>
        <v>#DIV/0!</v>
      </c>
      <c r="EM342" s="13"/>
      <c r="EN342" s="13"/>
      <c r="EO342" s="25"/>
      <c r="EP342" s="37"/>
      <c r="EQ342" s="10"/>
      <c r="ER342" s="11"/>
      <c r="ES342" s="61">
        <f t="shared" si="5676"/>
        <v>556</v>
      </c>
      <c r="ET342" s="61">
        <f t="shared" si="5677"/>
        <v>39</v>
      </c>
      <c r="EU342" s="11"/>
      <c r="EV342" s="12">
        <f t="shared" si="5609"/>
        <v>0</v>
      </c>
      <c r="EW342" s="11"/>
      <c r="EX342" s="12" t="e">
        <f t="shared" si="5610"/>
        <v>#DIV/0!</v>
      </c>
      <c r="EY342" s="13"/>
      <c r="EZ342" s="13"/>
      <c r="FA342" s="25"/>
      <c r="FB342" s="37"/>
      <c r="FC342" s="10"/>
      <c r="FD342" s="11"/>
      <c r="FE342" s="61">
        <f t="shared" si="5678"/>
        <v>544</v>
      </c>
      <c r="FF342" s="61">
        <f t="shared" si="5679"/>
        <v>37</v>
      </c>
      <c r="FG342" s="11"/>
      <c r="FH342" s="12">
        <f t="shared" si="5611"/>
        <v>0</v>
      </c>
      <c r="FI342" s="11"/>
      <c r="FJ342" s="12" t="e">
        <f t="shared" si="5612"/>
        <v>#DIV/0!</v>
      </c>
      <c r="FK342" s="13"/>
      <c r="FL342" s="13"/>
      <c r="FM342" s="25"/>
      <c r="FN342" s="37"/>
      <c r="FO342" s="10"/>
      <c r="FP342" s="11"/>
      <c r="FQ342" s="61">
        <f t="shared" ref="FQ342:FQ344" si="5785">FQ341-FO342</f>
        <v>539</v>
      </c>
      <c r="FR342" s="61">
        <f t="shared" ref="FR342:FR344" si="5786">FR341-FP342</f>
        <v>40</v>
      </c>
      <c r="FS342" s="11"/>
      <c r="FT342" s="12">
        <f t="shared" si="5613"/>
        <v>0</v>
      </c>
      <c r="FU342" s="11"/>
      <c r="FV342" s="12" t="e">
        <f t="shared" si="5614"/>
        <v>#DIV/0!</v>
      </c>
      <c r="FW342" s="13"/>
      <c r="FX342" s="13"/>
      <c r="FY342" s="25"/>
      <c r="FZ342" s="37"/>
      <c r="GA342" s="10"/>
      <c r="GB342" s="11"/>
      <c r="GC342" s="61">
        <f t="shared" si="5682"/>
        <v>544</v>
      </c>
      <c r="GD342" s="61">
        <f t="shared" si="5683"/>
        <v>41</v>
      </c>
      <c r="GE342" s="11"/>
      <c r="GF342" s="12">
        <f t="shared" si="5615"/>
        <v>0</v>
      </c>
      <c r="GG342" s="11"/>
      <c r="GH342" s="12" t="e">
        <f t="shared" si="5616"/>
        <v>#DIV/0!</v>
      </c>
      <c r="GI342" s="13"/>
      <c r="GJ342" s="13"/>
      <c r="GK342" s="25"/>
      <c r="GL342" s="37"/>
      <c r="GM342" s="10"/>
      <c r="GN342" s="11"/>
      <c r="GO342" s="61">
        <f t="shared" si="5684"/>
        <v>570</v>
      </c>
      <c r="GP342" s="61">
        <f t="shared" si="5685"/>
        <v>42</v>
      </c>
      <c r="GQ342" s="11"/>
      <c r="GR342" s="12">
        <f t="shared" si="5617"/>
        <v>0</v>
      </c>
      <c r="GS342" s="11"/>
      <c r="GT342" s="12" t="e">
        <f t="shared" si="5618"/>
        <v>#DIV/0!</v>
      </c>
      <c r="GU342" s="13"/>
      <c r="GV342" s="13"/>
      <c r="GW342" s="25"/>
      <c r="GX342" s="37"/>
      <c r="GY342" s="10"/>
      <c r="GZ342" s="11"/>
      <c r="HA342" s="61">
        <f t="shared" si="5686"/>
        <v>99</v>
      </c>
      <c r="HB342" s="61">
        <f t="shared" si="5687"/>
        <v>7</v>
      </c>
      <c r="HC342" s="11"/>
      <c r="HD342" s="12">
        <f t="shared" si="5619"/>
        <v>0</v>
      </c>
      <c r="HE342" s="11"/>
      <c r="HF342" s="12" t="e">
        <f t="shared" si="5620"/>
        <v>#DIV/0!</v>
      </c>
      <c r="HG342" s="13"/>
      <c r="HH342" s="13"/>
      <c r="HI342" s="25"/>
      <c r="HJ342" s="37"/>
      <c r="HK342" s="10"/>
      <c r="HL342" s="11"/>
      <c r="HM342" s="61">
        <f t="shared" si="5688"/>
        <v>571</v>
      </c>
      <c r="HN342" s="61">
        <f t="shared" si="5689"/>
        <v>42</v>
      </c>
      <c r="HO342" s="11"/>
      <c r="HP342" s="12">
        <f t="shared" si="5621"/>
        <v>0</v>
      </c>
      <c r="HQ342" s="11"/>
      <c r="HR342" s="12" t="e">
        <f t="shared" si="5622"/>
        <v>#DIV/0!</v>
      </c>
      <c r="HS342" s="13"/>
      <c r="HT342" s="13"/>
      <c r="HU342" s="25"/>
      <c r="HV342" s="37"/>
      <c r="HW342" s="10"/>
      <c r="HX342" s="11"/>
      <c r="HY342" s="61">
        <f t="shared" ref="HY342:HY344" si="5787">HY341-HW342</f>
        <v>558</v>
      </c>
      <c r="HZ342" s="61">
        <f t="shared" ref="HZ342:HZ344" si="5788">HZ341-HX342</f>
        <v>41</v>
      </c>
      <c r="IA342" s="11"/>
      <c r="IB342" s="12">
        <f t="shared" si="5623"/>
        <v>0</v>
      </c>
      <c r="IC342" s="11"/>
      <c r="ID342" s="12" t="e">
        <f t="shared" si="5624"/>
        <v>#DIV/0!</v>
      </c>
      <c r="IE342" s="13"/>
      <c r="IF342" s="13"/>
      <c r="IG342" s="25"/>
      <c r="IH342" s="37"/>
      <c r="II342" s="10"/>
      <c r="IJ342" s="11"/>
      <c r="IK342" s="61">
        <f t="shared" si="5692"/>
        <v>571</v>
      </c>
      <c r="IL342" s="61">
        <f t="shared" si="5693"/>
        <v>41</v>
      </c>
      <c r="IM342" s="11"/>
      <c r="IN342" s="12">
        <f t="shared" si="5625"/>
        <v>0</v>
      </c>
      <c r="IO342" s="11"/>
      <c r="IP342" s="12" t="e">
        <f t="shared" si="5626"/>
        <v>#DIV/0!</v>
      </c>
      <c r="IQ342" s="13"/>
      <c r="IR342" s="13"/>
      <c r="IS342" s="25"/>
      <c r="IT342" s="37"/>
      <c r="IU342" s="10"/>
      <c r="IV342" s="11"/>
      <c r="IW342" s="61">
        <f t="shared" si="5694"/>
        <v>0</v>
      </c>
      <c r="IX342" s="61">
        <f t="shared" si="5695"/>
        <v>0</v>
      </c>
      <c r="IY342" s="11"/>
      <c r="IZ342" s="12" t="e">
        <f t="shared" si="5627"/>
        <v>#DIV/0!</v>
      </c>
      <c r="JA342" s="11"/>
      <c r="JB342" s="12" t="e">
        <f t="shared" si="5628"/>
        <v>#DIV/0!</v>
      </c>
      <c r="JC342" s="13"/>
      <c r="JD342" s="13"/>
      <c r="JE342" s="25"/>
      <c r="JF342" s="37"/>
      <c r="JG342" s="10">
        <f t="shared" si="5629"/>
        <v>0</v>
      </c>
      <c r="JH342" s="14">
        <f t="shared" si="5630"/>
        <v>0</v>
      </c>
      <c r="JI342" s="373">
        <f t="shared" si="5631"/>
        <v>10260</v>
      </c>
      <c r="JJ342" s="11">
        <f t="shared" si="5107"/>
        <v>730</v>
      </c>
      <c r="JK342" s="11">
        <f t="shared" si="5632"/>
        <v>0</v>
      </c>
      <c r="JL342" s="79">
        <f t="shared" si="5633"/>
        <v>0</v>
      </c>
      <c r="JM342" s="15">
        <f t="shared" si="5634"/>
        <v>0</v>
      </c>
      <c r="JN342" s="12" t="e">
        <f t="shared" si="5635"/>
        <v>#DIV/0!</v>
      </c>
      <c r="JO342" s="16"/>
      <c r="JP342" s="17"/>
      <c r="JQ342" s="16" t="e">
        <f t="shared" si="5559"/>
        <v>#DIV/0!</v>
      </c>
      <c r="JR342" s="16"/>
      <c r="JS342" s="369" t="e">
        <f t="shared" si="5410"/>
        <v>#DIV/0!</v>
      </c>
      <c r="JT342" s="23"/>
      <c r="JU342" s="399"/>
      <c r="JV342" s="404">
        <f t="shared" si="5637"/>
        <v>0</v>
      </c>
      <c r="JW342" s="401">
        <f t="shared" si="5638"/>
        <v>0</v>
      </c>
      <c r="JX342" s="406">
        <f t="shared" si="5639"/>
        <v>0</v>
      </c>
      <c r="JY342" s="743"/>
      <c r="JZ342" s="690"/>
      <c r="KA342" s="746"/>
      <c r="KB342" s="718">
        <f t="shared" ref="KB342" si="5789">SUM(E335,Q335,AC335,AO335,BA335,BM335,BY335)</f>
        <v>3413</v>
      </c>
      <c r="KC342" s="714"/>
      <c r="KD342" s="714">
        <f t="shared" ref="KD342" si="5790">SUM(CK335,CW335,DI335,DU335,EG335,ES335,FE335)</f>
        <v>3395</v>
      </c>
      <c r="KE342" s="714"/>
      <c r="KF342" s="714">
        <f t="shared" ref="KF342" si="5791">SUM(FQ335,GC335,GO335,HA335,HM335,HY335,IK335)</f>
        <v>3452</v>
      </c>
      <c r="KG342" s="759"/>
      <c r="KH342" s="761" t="s">
        <v>65</v>
      </c>
      <c r="KI342" s="67">
        <f t="shared" si="5646"/>
        <v>0</v>
      </c>
      <c r="KJ342" s="430">
        <f t="shared" ref="KJ342" si="5792">KI342/KB342</f>
        <v>0</v>
      </c>
      <c r="KK342" s="67">
        <f t="shared" si="5648"/>
        <v>0</v>
      </c>
      <c r="KL342" s="425">
        <f t="shared" ref="KL342" si="5793">KK342/KD342</f>
        <v>0</v>
      </c>
      <c r="KM342" s="67">
        <f t="shared" si="5650"/>
        <v>0</v>
      </c>
      <c r="KN342" s="425">
        <f>KM342/KF342</f>
        <v>0</v>
      </c>
    </row>
    <row r="343" spans="1:300" ht="19.5" thickBot="1" x14ac:dyDescent="0.3">
      <c r="A343" s="734"/>
      <c r="B343" s="436">
        <f t="shared" si="5651"/>
        <v>45860</v>
      </c>
      <c r="C343" s="10"/>
      <c r="D343" s="11"/>
      <c r="E343" s="61">
        <f t="shared" si="5652"/>
        <v>553</v>
      </c>
      <c r="F343" s="61">
        <f t="shared" si="5653"/>
        <v>39</v>
      </c>
      <c r="G343" s="11"/>
      <c r="H343" s="12">
        <f t="shared" si="5585"/>
        <v>0</v>
      </c>
      <c r="I343" s="11"/>
      <c r="J343" s="12" t="e">
        <f t="shared" si="5586"/>
        <v>#DIV/0!</v>
      </c>
      <c r="K343" s="13"/>
      <c r="L343" s="11"/>
      <c r="M343" s="25"/>
      <c r="N343" s="37"/>
      <c r="O343" s="10"/>
      <c r="P343" s="11"/>
      <c r="Q343" s="61">
        <f t="shared" si="5654"/>
        <v>556</v>
      </c>
      <c r="R343" s="61">
        <f t="shared" si="5655"/>
        <v>38</v>
      </c>
      <c r="S343" s="11"/>
      <c r="T343" s="12">
        <f t="shared" si="5587"/>
        <v>0</v>
      </c>
      <c r="U343" s="11"/>
      <c r="V343" s="12" t="e">
        <f t="shared" si="5588"/>
        <v>#DIV/0!</v>
      </c>
      <c r="W343" s="13"/>
      <c r="X343" s="11"/>
      <c r="Y343" s="25"/>
      <c r="Z343" s="37"/>
      <c r="AA343" s="10"/>
      <c r="AB343" s="11"/>
      <c r="AC343" s="61">
        <f t="shared" si="5656"/>
        <v>544</v>
      </c>
      <c r="AD343" s="61">
        <f t="shared" si="5657"/>
        <v>38</v>
      </c>
      <c r="AE343" s="11"/>
      <c r="AF343" s="12">
        <f t="shared" si="5589"/>
        <v>0</v>
      </c>
      <c r="AG343" s="11"/>
      <c r="AH343" s="12" t="e">
        <f t="shared" si="5590"/>
        <v>#DIV/0!</v>
      </c>
      <c r="AI343" s="13"/>
      <c r="AJ343" s="11"/>
      <c r="AK343" s="25"/>
      <c r="AL343" s="37"/>
      <c r="AM343" s="10"/>
      <c r="AN343" s="11"/>
      <c r="AO343" s="61">
        <f t="shared" si="5658"/>
        <v>109</v>
      </c>
      <c r="AP343" s="61">
        <f t="shared" si="5659"/>
        <v>8</v>
      </c>
      <c r="AQ343" s="11"/>
      <c r="AR343" s="12">
        <f t="shared" si="5591"/>
        <v>0</v>
      </c>
      <c r="AS343" s="11"/>
      <c r="AT343" s="12" t="e">
        <f t="shared" si="5592"/>
        <v>#DIV/0!</v>
      </c>
      <c r="AU343" s="13"/>
      <c r="AV343" s="11"/>
      <c r="AW343" s="25"/>
      <c r="AX343" s="37"/>
      <c r="AY343" s="10"/>
      <c r="AZ343" s="11"/>
      <c r="BA343" s="61">
        <f t="shared" si="5660"/>
        <v>545</v>
      </c>
      <c r="BB343" s="61">
        <f t="shared" si="5661"/>
        <v>38</v>
      </c>
      <c r="BC343" s="11"/>
      <c r="BD343" s="12">
        <f t="shared" si="5593"/>
        <v>0</v>
      </c>
      <c r="BE343" s="11"/>
      <c r="BF343" s="12" t="e">
        <f t="shared" si="5594"/>
        <v>#DIV/0!</v>
      </c>
      <c r="BG343" s="13"/>
      <c r="BH343" s="11"/>
      <c r="BI343" s="25"/>
      <c r="BJ343" s="37"/>
      <c r="BK343" s="10"/>
      <c r="BL343" s="11"/>
      <c r="BM343" s="61">
        <f t="shared" si="5662"/>
        <v>550</v>
      </c>
      <c r="BN343" s="61">
        <f t="shared" si="5663"/>
        <v>38</v>
      </c>
      <c r="BO343" s="11"/>
      <c r="BP343" s="12">
        <f t="shared" si="5595"/>
        <v>0</v>
      </c>
      <c r="BQ343" s="11"/>
      <c r="BR343" s="12" t="e">
        <f t="shared" si="5596"/>
        <v>#DIV/0!</v>
      </c>
      <c r="BS343" s="13"/>
      <c r="BT343" s="11"/>
      <c r="BU343" s="25"/>
      <c r="BV343" s="37"/>
      <c r="BW343" s="10"/>
      <c r="BX343" s="11"/>
      <c r="BY343" s="61">
        <f t="shared" si="5664"/>
        <v>556</v>
      </c>
      <c r="BZ343" s="61">
        <f t="shared" si="5665"/>
        <v>38</v>
      </c>
      <c r="CA343" s="11"/>
      <c r="CB343" s="12">
        <f t="shared" si="5597"/>
        <v>0</v>
      </c>
      <c r="CC343" s="11"/>
      <c r="CD343" s="12" t="e">
        <f t="shared" si="5598"/>
        <v>#DIV/0!</v>
      </c>
      <c r="CE343" s="13"/>
      <c r="CF343" s="11"/>
      <c r="CG343" s="25"/>
      <c r="CH343" s="37"/>
      <c r="CI343" s="10"/>
      <c r="CJ343" s="11"/>
      <c r="CK343" s="61">
        <f t="shared" si="5666"/>
        <v>534</v>
      </c>
      <c r="CL343" s="61">
        <f t="shared" si="5667"/>
        <v>38</v>
      </c>
      <c r="CM343" s="11"/>
      <c r="CN343" s="12">
        <f t="shared" si="5599"/>
        <v>0</v>
      </c>
      <c r="CO343" s="11"/>
      <c r="CP343" s="12" t="e">
        <f t="shared" si="5600"/>
        <v>#DIV/0!</v>
      </c>
      <c r="CQ343" s="13"/>
      <c r="CR343" s="11"/>
      <c r="CS343" s="25"/>
      <c r="CT343" s="37"/>
      <c r="CU343" s="10"/>
      <c r="CV343" s="11"/>
      <c r="CW343" s="61">
        <f t="shared" si="5668"/>
        <v>545</v>
      </c>
      <c r="CX343" s="61">
        <f t="shared" si="5669"/>
        <v>38</v>
      </c>
      <c r="CY343" s="11"/>
      <c r="CZ343" s="12">
        <f t="shared" si="5601"/>
        <v>0</v>
      </c>
      <c r="DA343" s="11"/>
      <c r="DB343" s="12" t="e">
        <f t="shared" si="5602"/>
        <v>#DIV/0!</v>
      </c>
      <c r="DC343" s="13"/>
      <c r="DD343" s="11"/>
      <c r="DE343" s="25"/>
      <c r="DF343" s="37"/>
      <c r="DG343" s="10"/>
      <c r="DH343" s="11"/>
      <c r="DI343" s="61">
        <f t="shared" si="5670"/>
        <v>559</v>
      </c>
      <c r="DJ343" s="61">
        <f t="shared" si="5671"/>
        <v>39</v>
      </c>
      <c r="DK343" s="11"/>
      <c r="DL343" s="12">
        <f t="shared" si="5603"/>
        <v>0</v>
      </c>
      <c r="DM343" s="11"/>
      <c r="DN343" s="12" t="e">
        <f t="shared" si="5604"/>
        <v>#DIV/0!</v>
      </c>
      <c r="DO343" s="13"/>
      <c r="DP343" s="11"/>
      <c r="DQ343" s="25"/>
      <c r="DR343" s="37"/>
      <c r="DS343" s="10"/>
      <c r="DT343" s="11"/>
      <c r="DU343" s="61">
        <f t="shared" si="5672"/>
        <v>91</v>
      </c>
      <c r="DV343" s="61">
        <f t="shared" si="5673"/>
        <v>8</v>
      </c>
      <c r="DW343" s="11"/>
      <c r="DX343" s="12">
        <f t="shared" si="5605"/>
        <v>0</v>
      </c>
      <c r="DY343" s="11"/>
      <c r="DZ343" s="12" t="e">
        <f t="shared" si="5606"/>
        <v>#DIV/0!</v>
      </c>
      <c r="EA343" s="13"/>
      <c r="EB343" s="11"/>
      <c r="EC343" s="25"/>
      <c r="ED343" s="37"/>
      <c r="EE343" s="10"/>
      <c r="EF343" s="11"/>
      <c r="EG343" s="61">
        <f t="shared" si="5674"/>
        <v>566</v>
      </c>
      <c r="EH343" s="61">
        <f t="shared" si="5675"/>
        <v>40</v>
      </c>
      <c r="EI343" s="11"/>
      <c r="EJ343" s="12">
        <f t="shared" si="5607"/>
        <v>0</v>
      </c>
      <c r="EK343" s="11"/>
      <c r="EL343" s="12" t="e">
        <f t="shared" si="5608"/>
        <v>#DIV/0!</v>
      </c>
      <c r="EM343" s="13"/>
      <c r="EN343" s="11"/>
      <c r="EO343" s="25"/>
      <c r="EP343" s="37"/>
      <c r="EQ343" s="10"/>
      <c r="ER343" s="11"/>
      <c r="ES343" s="61">
        <f t="shared" si="5676"/>
        <v>556</v>
      </c>
      <c r="ET343" s="61">
        <f t="shared" si="5677"/>
        <v>39</v>
      </c>
      <c r="EU343" s="11"/>
      <c r="EV343" s="12">
        <f t="shared" si="5609"/>
        <v>0</v>
      </c>
      <c r="EW343" s="11"/>
      <c r="EX343" s="12" t="e">
        <f t="shared" si="5610"/>
        <v>#DIV/0!</v>
      </c>
      <c r="EY343" s="13"/>
      <c r="EZ343" s="11"/>
      <c r="FA343" s="25"/>
      <c r="FB343" s="37"/>
      <c r="FC343" s="10"/>
      <c r="FD343" s="11"/>
      <c r="FE343" s="61">
        <f t="shared" si="5678"/>
        <v>544</v>
      </c>
      <c r="FF343" s="61">
        <f t="shared" si="5679"/>
        <v>37</v>
      </c>
      <c r="FG343" s="11"/>
      <c r="FH343" s="12">
        <f t="shared" si="5611"/>
        <v>0</v>
      </c>
      <c r="FI343" s="11"/>
      <c r="FJ343" s="12" t="e">
        <f t="shared" si="5612"/>
        <v>#DIV/0!</v>
      </c>
      <c r="FK343" s="13"/>
      <c r="FL343" s="11"/>
      <c r="FM343" s="25"/>
      <c r="FN343" s="37"/>
      <c r="FO343" s="10"/>
      <c r="FP343" s="11"/>
      <c r="FQ343" s="61">
        <f t="shared" si="5785"/>
        <v>539</v>
      </c>
      <c r="FR343" s="61">
        <f t="shared" si="5786"/>
        <v>40</v>
      </c>
      <c r="FS343" s="11"/>
      <c r="FT343" s="12">
        <f t="shared" si="5613"/>
        <v>0</v>
      </c>
      <c r="FU343" s="11"/>
      <c r="FV343" s="12" t="e">
        <f t="shared" si="5614"/>
        <v>#DIV/0!</v>
      </c>
      <c r="FW343" s="13"/>
      <c r="FX343" s="11"/>
      <c r="FY343" s="25"/>
      <c r="FZ343" s="37"/>
      <c r="GA343" s="10"/>
      <c r="GB343" s="11"/>
      <c r="GC343" s="61">
        <f t="shared" si="5682"/>
        <v>544</v>
      </c>
      <c r="GD343" s="61">
        <f t="shared" si="5683"/>
        <v>41</v>
      </c>
      <c r="GE343" s="11"/>
      <c r="GF343" s="12">
        <f t="shared" si="5615"/>
        <v>0</v>
      </c>
      <c r="GG343" s="11"/>
      <c r="GH343" s="12" t="e">
        <f t="shared" si="5616"/>
        <v>#DIV/0!</v>
      </c>
      <c r="GI343" s="13"/>
      <c r="GJ343" s="11"/>
      <c r="GK343" s="25"/>
      <c r="GL343" s="37"/>
      <c r="GM343" s="10"/>
      <c r="GN343" s="11"/>
      <c r="GO343" s="61">
        <f t="shared" si="5684"/>
        <v>570</v>
      </c>
      <c r="GP343" s="61">
        <f t="shared" si="5685"/>
        <v>42</v>
      </c>
      <c r="GQ343" s="11"/>
      <c r="GR343" s="12">
        <f t="shared" si="5617"/>
        <v>0</v>
      </c>
      <c r="GS343" s="11"/>
      <c r="GT343" s="12" t="e">
        <f t="shared" si="5618"/>
        <v>#DIV/0!</v>
      </c>
      <c r="GU343" s="13"/>
      <c r="GV343" s="11"/>
      <c r="GW343" s="25"/>
      <c r="GX343" s="37"/>
      <c r="GY343" s="10"/>
      <c r="GZ343" s="11"/>
      <c r="HA343" s="61">
        <f t="shared" si="5686"/>
        <v>99</v>
      </c>
      <c r="HB343" s="61">
        <f t="shared" si="5687"/>
        <v>7</v>
      </c>
      <c r="HC343" s="11"/>
      <c r="HD343" s="12">
        <f t="shared" si="5619"/>
        <v>0</v>
      </c>
      <c r="HE343" s="11"/>
      <c r="HF343" s="12" t="e">
        <f t="shared" si="5620"/>
        <v>#DIV/0!</v>
      </c>
      <c r="HG343" s="13"/>
      <c r="HH343" s="11"/>
      <c r="HI343" s="25"/>
      <c r="HJ343" s="37"/>
      <c r="HK343" s="10"/>
      <c r="HL343" s="11"/>
      <c r="HM343" s="61">
        <f t="shared" si="5688"/>
        <v>571</v>
      </c>
      <c r="HN343" s="61">
        <f t="shared" si="5689"/>
        <v>42</v>
      </c>
      <c r="HO343" s="11"/>
      <c r="HP343" s="12">
        <f t="shared" si="5621"/>
        <v>0</v>
      </c>
      <c r="HQ343" s="11"/>
      <c r="HR343" s="12" t="e">
        <f t="shared" si="5622"/>
        <v>#DIV/0!</v>
      </c>
      <c r="HS343" s="13"/>
      <c r="HT343" s="11"/>
      <c r="HU343" s="25"/>
      <c r="HV343" s="37"/>
      <c r="HW343" s="10"/>
      <c r="HX343" s="11"/>
      <c r="HY343" s="61">
        <f t="shared" si="5787"/>
        <v>558</v>
      </c>
      <c r="HZ343" s="61">
        <f t="shared" si="5788"/>
        <v>41</v>
      </c>
      <c r="IA343" s="11"/>
      <c r="IB343" s="12">
        <f t="shared" si="5623"/>
        <v>0</v>
      </c>
      <c r="IC343" s="11"/>
      <c r="ID343" s="12" t="e">
        <f t="shared" si="5624"/>
        <v>#DIV/0!</v>
      </c>
      <c r="IE343" s="13"/>
      <c r="IF343" s="11"/>
      <c r="IG343" s="25"/>
      <c r="IH343" s="37"/>
      <c r="II343" s="10"/>
      <c r="IJ343" s="11"/>
      <c r="IK343" s="61">
        <f t="shared" si="5692"/>
        <v>571</v>
      </c>
      <c r="IL343" s="61">
        <f t="shared" si="5693"/>
        <v>41</v>
      </c>
      <c r="IM343" s="11"/>
      <c r="IN343" s="12">
        <f t="shared" si="5625"/>
        <v>0</v>
      </c>
      <c r="IO343" s="11"/>
      <c r="IP343" s="12" t="e">
        <f t="shared" si="5626"/>
        <v>#DIV/0!</v>
      </c>
      <c r="IQ343" s="13"/>
      <c r="IR343" s="11"/>
      <c r="IS343" s="25"/>
      <c r="IT343" s="37"/>
      <c r="IU343" s="10"/>
      <c r="IV343" s="11"/>
      <c r="IW343" s="61">
        <f t="shared" si="5694"/>
        <v>0</v>
      </c>
      <c r="IX343" s="61">
        <f t="shared" si="5695"/>
        <v>0</v>
      </c>
      <c r="IY343" s="11"/>
      <c r="IZ343" s="12" t="e">
        <f t="shared" si="5627"/>
        <v>#DIV/0!</v>
      </c>
      <c r="JA343" s="11"/>
      <c r="JB343" s="12" t="e">
        <f t="shared" si="5628"/>
        <v>#DIV/0!</v>
      </c>
      <c r="JC343" s="13"/>
      <c r="JD343" s="11"/>
      <c r="JE343" s="25"/>
      <c r="JF343" s="37"/>
      <c r="JG343" s="10">
        <f t="shared" si="5629"/>
        <v>0</v>
      </c>
      <c r="JH343" s="14">
        <f t="shared" si="5630"/>
        <v>0</v>
      </c>
      <c r="JI343" s="373">
        <f t="shared" si="5631"/>
        <v>10260</v>
      </c>
      <c r="JJ343" s="11">
        <f t="shared" si="5107"/>
        <v>730</v>
      </c>
      <c r="JK343" s="11">
        <f t="shared" si="5632"/>
        <v>0</v>
      </c>
      <c r="JL343" s="79">
        <f t="shared" si="5633"/>
        <v>0</v>
      </c>
      <c r="JM343" s="15">
        <f t="shared" si="5634"/>
        <v>0</v>
      </c>
      <c r="JN343" s="12" t="e">
        <f t="shared" si="5635"/>
        <v>#DIV/0!</v>
      </c>
      <c r="JO343" s="16"/>
      <c r="JP343" s="17"/>
      <c r="JQ343" s="16" t="e">
        <f t="shared" si="5559"/>
        <v>#DIV/0!</v>
      </c>
      <c r="JR343" s="16"/>
      <c r="JS343" s="369" t="e">
        <f t="shared" si="5410"/>
        <v>#DIV/0!</v>
      </c>
      <c r="JT343" s="23"/>
      <c r="JU343" s="399"/>
      <c r="JV343" s="404">
        <f t="shared" si="5637"/>
        <v>0</v>
      </c>
      <c r="JW343" s="401">
        <f t="shared" si="5638"/>
        <v>0</v>
      </c>
      <c r="JX343" s="406">
        <f t="shared" si="5639"/>
        <v>0</v>
      </c>
      <c r="JY343" s="743"/>
      <c r="JZ343" s="690"/>
      <c r="KA343" s="746"/>
      <c r="KB343" s="719"/>
      <c r="KC343" s="716"/>
      <c r="KD343" s="716"/>
      <c r="KE343" s="716"/>
      <c r="KF343" s="716"/>
      <c r="KG343" s="760"/>
      <c r="KH343" s="758"/>
      <c r="KI343" s="67">
        <f t="shared" si="5646"/>
        <v>0</v>
      </c>
      <c r="KJ343" s="430">
        <f t="shared" ref="KJ343" si="5794">KI343/KB342</f>
        <v>0</v>
      </c>
      <c r="KK343" s="67">
        <f t="shared" si="5648"/>
        <v>0</v>
      </c>
      <c r="KL343" s="425">
        <f t="shared" ref="KL343" si="5795">KK343/KD342</f>
        <v>0</v>
      </c>
      <c r="KM343" s="67">
        <f t="shared" si="5650"/>
        <v>0</v>
      </c>
      <c r="KN343" s="425">
        <f>KM343/KF342</f>
        <v>0</v>
      </c>
    </row>
    <row r="344" spans="1:300" ht="20.25" thickTop="1" thickBot="1" x14ac:dyDescent="0.3">
      <c r="A344" s="734"/>
      <c r="B344" s="436">
        <f t="shared" si="5651"/>
        <v>45861</v>
      </c>
      <c r="C344" s="10"/>
      <c r="D344" s="11"/>
      <c r="E344" s="61">
        <f t="shared" si="5652"/>
        <v>553</v>
      </c>
      <c r="F344" s="61">
        <f t="shared" si="5653"/>
        <v>39</v>
      </c>
      <c r="G344" s="11"/>
      <c r="H344" s="12">
        <f t="shared" si="5585"/>
        <v>0</v>
      </c>
      <c r="I344" s="11"/>
      <c r="J344" s="12" t="e">
        <f t="shared" si="5586"/>
        <v>#DIV/0!</v>
      </c>
      <c r="K344" s="13"/>
      <c r="L344" s="11"/>
      <c r="M344" s="38"/>
      <c r="N344" s="39"/>
      <c r="O344" s="10"/>
      <c r="P344" s="11"/>
      <c r="Q344" s="61">
        <f t="shared" si="5654"/>
        <v>556</v>
      </c>
      <c r="R344" s="61">
        <f t="shared" si="5655"/>
        <v>38</v>
      </c>
      <c r="S344" s="11"/>
      <c r="T344" s="12">
        <f t="shared" si="5587"/>
        <v>0</v>
      </c>
      <c r="U344" s="11"/>
      <c r="V344" s="12" t="e">
        <f t="shared" si="5588"/>
        <v>#DIV/0!</v>
      </c>
      <c r="W344" s="13"/>
      <c r="X344" s="11"/>
      <c r="Y344" s="38"/>
      <c r="Z344" s="39"/>
      <c r="AA344" s="10"/>
      <c r="AB344" s="11"/>
      <c r="AC344" s="61">
        <f t="shared" si="5656"/>
        <v>544</v>
      </c>
      <c r="AD344" s="61">
        <f t="shared" si="5657"/>
        <v>38</v>
      </c>
      <c r="AE344" s="11"/>
      <c r="AF344" s="12">
        <f t="shared" si="5589"/>
        <v>0</v>
      </c>
      <c r="AG344" s="11"/>
      <c r="AH344" s="12" t="e">
        <f t="shared" si="5590"/>
        <v>#DIV/0!</v>
      </c>
      <c r="AI344" s="13"/>
      <c r="AJ344" s="11"/>
      <c r="AK344" s="38"/>
      <c r="AL344" s="39"/>
      <c r="AM344" s="10"/>
      <c r="AN344" s="11"/>
      <c r="AO344" s="61">
        <f t="shared" si="5658"/>
        <v>109</v>
      </c>
      <c r="AP344" s="61">
        <f t="shared" si="5659"/>
        <v>8</v>
      </c>
      <c r="AQ344" s="11"/>
      <c r="AR344" s="12">
        <f t="shared" si="5591"/>
        <v>0</v>
      </c>
      <c r="AS344" s="11"/>
      <c r="AT344" s="12" t="e">
        <f t="shared" si="5592"/>
        <v>#DIV/0!</v>
      </c>
      <c r="AU344" s="13"/>
      <c r="AV344" s="11"/>
      <c r="AW344" s="38"/>
      <c r="AX344" s="39"/>
      <c r="AY344" s="10"/>
      <c r="AZ344" s="11"/>
      <c r="BA344" s="61">
        <f t="shared" si="5660"/>
        <v>545</v>
      </c>
      <c r="BB344" s="61">
        <f t="shared" si="5661"/>
        <v>38</v>
      </c>
      <c r="BC344" s="11"/>
      <c r="BD344" s="12">
        <f t="shared" si="5593"/>
        <v>0</v>
      </c>
      <c r="BE344" s="11"/>
      <c r="BF344" s="12" t="e">
        <f t="shared" si="5594"/>
        <v>#DIV/0!</v>
      </c>
      <c r="BG344" s="13"/>
      <c r="BH344" s="11"/>
      <c r="BI344" s="38"/>
      <c r="BJ344" s="39"/>
      <c r="BK344" s="10"/>
      <c r="BL344" s="11"/>
      <c r="BM344" s="61">
        <f t="shared" si="5662"/>
        <v>550</v>
      </c>
      <c r="BN344" s="61">
        <f t="shared" si="5663"/>
        <v>38</v>
      </c>
      <c r="BO344" s="11"/>
      <c r="BP344" s="12">
        <f t="shared" si="5595"/>
        <v>0</v>
      </c>
      <c r="BQ344" s="11"/>
      <c r="BR344" s="12" t="e">
        <f t="shared" si="5596"/>
        <v>#DIV/0!</v>
      </c>
      <c r="BS344" s="13"/>
      <c r="BT344" s="11"/>
      <c r="BU344" s="38"/>
      <c r="BV344" s="39"/>
      <c r="BW344" s="10"/>
      <c r="BX344" s="11"/>
      <c r="BY344" s="61">
        <f t="shared" si="5664"/>
        <v>556</v>
      </c>
      <c r="BZ344" s="61">
        <f t="shared" si="5665"/>
        <v>38</v>
      </c>
      <c r="CA344" s="11"/>
      <c r="CB344" s="12">
        <f t="shared" si="5597"/>
        <v>0</v>
      </c>
      <c r="CC344" s="11"/>
      <c r="CD344" s="12" t="e">
        <f t="shared" si="5598"/>
        <v>#DIV/0!</v>
      </c>
      <c r="CE344" s="13"/>
      <c r="CF344" s="11"/>
      <c r="CG344" s="38"/>
      <c r="CH344" s="39"/>
      <c r="CI344" s="10"/>
      <c r="CJ344" s="11"/>
      <c r="CK344" s="61">
        <f t="shared" si="5666"/>
        <v>534</v>
      </c>
      <c r="CL344" s="61">
        <f t="shared" si="5667"/>
        <v>38</v>
      </c>
      <c r="CM344" s="11"/>
      <c r="CN344" s="12">
        <f t="shared" si="5599"/>
        <v>0</v>
      </c>
      <c r="CO344" s="11"/>
      <c r="CP344" s="12" t="e">
        <f t="shared" si="5600"/>
        <v>#DIV/0!</v>
      </c>
      <c r="CQ344" s="13"/>
      <c r="CR344" s="11"/>
      <c r="CS344" s="38"/>
      <c r="CT344" s="39"/>
      <c r="CU344" s="10"/>
      <c r="CV344" s="11"/>
      <c r="CW344" s="61">
        <f t="shared" si="5668"/>
        <v>545</v>
      </c>
      <c r="CX344" s="61">
        <f t="shared" si="5669"/>
        <v>38</v>
      </c>
      <c r="CY344" s="11"/>
      <c r="CZ344" s="12">
        <f t="shared" si="5601"/>
        <v>0</v>
      </c>
      <c r="DA344" s="11"/>
      <c r="DB344" s="12" t="e">
        <f t="shared" si="5602"/>
        <v>#DIV/0!</v>
      </c>
      <c r="DC344" s="13"/>
      <c r="DD344" s="11"/>
      <c r="DE344" s="38"/>
      <c r="DF344" s="39"/>
      <c r="DG344" s="10"/>
      <c r="DH344" s="11"/>
      <c r="DI344" s="61">
        <f t="shared" si="5670"/>
        <v>559</v>
      </c>
      <c r="DJ344" s="61">
        <f t="shared" si="5671"/>
        <v>39</v>
      </c>
      <c r="DK344" s="11"/>
      <c r="DL344" s="12">
        <f t="shared" si="5603"/>
        <v>0</v>
      </c>
      <c r="DM344" s="11"/>
      <c r="DN344" s="12" t="e">
        <f t="shared" si="5604"/>
        <v>#DIV/0!</v>
      </c>
      <c r="DO344" s="13"/>
      <c r="DP344" s="11"/>
      <c r="DQ344" s="38"/>
      <c r="DR344" s="39"/>
      <c r="DS344" s="10"/>
      <c r="DT344" s="11"/>
      <c r="DU344" s="61">
        <f t="shared" si="5672"/>
        <v>91</v>
      </c>
      <c r="DV344" s="61">
        <f t="shared" si="5673"/>
        <v>8</v>
      </c>
      <c r="DW344" s="11"/>
      <c r="DX344" s="12">
        <f t="shared" si="5605"/>
        <v>0</v>
      </c>
      <c r="DY344" s="11"/>
      <c r="DZ344" s="12" t="e">
        <f t="shared" si="5606"/>
        <v>#DIV/0!</v>
      </c>
      <c r="EA344" s="13"/>
      <c r="EB344" s="11"/>
      <c r="EC344" s="38"/>
      <c r="ED344" s="39"/>
      <c r="EE344" s="10"/>
      <c r="EF344" s="11"/>
      <c r="EG344" s="61">
        <f t="shared" si="5674"/>
        <v>566</v>
      </c>
      <c r="EH344" s="61">
        <f t="shared" si="5675"/>
        <v>40</v>
      </c>
      <c r="EI344" s="11"/>
      <c r="EJ344" s="12">
        <f t="shared" si="5607"/>
        <v>0</v>
      </c>
      <c r="EK344" s="11"/>
      <c r="EL344" s="12" t="e">
        <f t="shared" si="5608"/>
        <v>#DIV/0!</v>
      </c>
      <c r="EM344" s="13"/>
      <c r="EN344" s="11"/>
      <c r="EO344" s="38"/>
      <c r="EP344" s="39"/>
      <c r="EQ344" s="10"/>
      <c r="ER344" s="11"/>
      <c r="ES344" s="61">
        <f t="shared" si="5676"/>
        <v>556</v>
      </c>
      <c r="ET344" s="61">
        <f t="shared" si="5677"/>
        <v>39</v>
      </c>
      <c r="EU344" s="11"/>
      <c r="EV344" s="12">
        <f t="shared" si="5609"/>
        <v>0</v>
      </c>
      <c r="EW344" s="11"/>
      <c r="EX344" s="12" t="e">
        <f t="shared" si="5610"/>
        <v>#DIV/0!</v>
      </c>
      <c r="EY344" s="13"/>
      <c r="EZ344" s="11"/>
      <c r="FA344" s="38"/>
      <c r="FB344" s="39"/>
      <c r="FC344" s="10"/>
      <c r="FD344" s="11"/>
      <c r="FE344" s="61">
        <f t="shared" si="5678"/>
        <v>544</v>
      </c>
      <c r="FF344" s="61">
        <f t="shared" si="5679"/>
        <v>37</v>
      </c>
      <c r="FG344" s="11"/>
      <c r="FH344" s="12">
        <f t="shared" si="5611"/>
        <v>0</v>
      </c>
      <c r="FI344" s="11"/>
      <c r="FJ344" s="12" t="e">
        <f t="shared" si="5612"/>
        <v>#DIV/0!</v>
      </c>
      <c r="FK344" s="13"/>
      <c r="FL344" s="11"/>
      <c r="FM344" s="38"/>
      <c r="FN344" s="39"/>
      <c r="FO344" s="10"/>
      <c r="FP344" s="11"/>
      <c r="FQ344" s="61">
        <f t="shared" si="5785"/>
        <v>539</v>
      </c>
      <c r="FR344" s="61">
        <f t="shared" si="5786"/>
        <v>40</v>
      </c>
      <c r="FS344" s="11"/>
      <c r="FT344" s="12">
        <f t="shared" si="5613"/>
        <v>0</v>
      </c>
      <c r="FU344" s="11"/>
      <c r="FV344" s="12" t="e">
        <f t="shared" si="5614"/>
        <v>#DIV/0!</v>
      </c>
      <c r="FW344" s="13"/>
      <c r="FX344" s="11"/>
      <c r="FY344" s="38"/>
      <c r="FZ344" s="39"/>
      <c r="GA344" s="10"/>
      <c r="GB344" s="11"/>
      <c r="GC344" s="61">
        <f t="shared" si="5682"/>
        <v>544</v>
      </c>
      <c r="GD344" s="61">
        <f t="shared" si="5683"/>
        <v>41</v>
      </c>
      <c r="GE344" s="11"/>
      <c r="GF344" s="12">
        <f t="shared" si="5615"/>
        <v>0</v>
      </c>
      <c r="GG344" s="11"/>
      <c r="GH344" s="12" t="e">
        <f t="shared" si="5616"/>
        <v>#DIV/0!</v>
      </c>
      <c r="GI344" s="13"/>
      <c r="GJ344" s="11"/>
      <c r="GK344" s="38"/>
      <c r="GL344" s="39"/>
      <c r="GM344" s="10"/>
      <c r="GN344" s="11"/>
      <c r="GO344" s="61">
        <f t="shared" si="5684"/>
        <v>570</v>
      </c>
      <c r="GP344" s="61">
        <f t="shared" si="5685"/>
        <v>42</v>
      </c>
      <c r="GQ344" s="11"/>
      <c r="GR344" s="12">
        <f t="shared" si="5617"/>
        <v>0</v>
      </c>
      <c r="GS344" s="11"/>
      <c r="GT344" s="12" t="e">
        <f t="shared" si="5618"/>
        <v>#DIV/0!</v>
      </c>
      <c r="GU344" s="13"/>
      <c r="GV344" s="11"/>
      <c r="GW344" s="38"/>
      <c r="GX344" s="39"/>
      <c r="GY344" s="10"/>
      <c r="GZ344" s="11"/>
      <c r="HA344" s="61">
        <f t="shared" si="5686"/>
        <v>99</v>
      </c>
      <c r="HB344" s="61">
        <f t="shared" si="5687"/>
        <v>7</v>
      </c>
      <c r="HC344" s="11"/>
      <c r="HD344" s="12">
        <f t="shared" si="5619"/>
        <v>0</v>
      </c>
      <c r="HE344" s="11"/>
      <c r="HF344" s="12" t="e">
        <f t="shared" si="5620"/>
        <v>#DIV/0!</v>
      </c>
      <c r="HG344" s="13"/>
      <c r="HH344" s="11"/>
      <c r="HI344" s="38"/>
      <c r="HJ344" s="39"/>
      <c r="HK344" s="10"/>
      <c r="HL344" s="11"/>
      <c r="HM344" s="61">
        <f t="shared" si="5688"/>
        <v>571</v>
      </c>
      <c r="HN344" s="61">
        <f t="shared" si="5689"/>
        <v>42</v>
      </c>
      <c r="HO344" s="11"/>
      <c r="HP344" s="12">
        <f t="shared" si="5621"/>
        <v>0</v>
      </c>
      <c r="HQ344" s="11"/>
      <c r="HR344" s="12" t="e">
        <f t="shared" si="5622"/>
        <v>#DIV/0!</v>
      </c>
      <c r="HS344" s="13"/>
      <c r="HT344" s="11"/>
      <c r="HU344" s="38"/>
      <c r="HV344" s="39"/>
      <c r="HW344" s="10"/>
      <c r="HX344" s="11"/>
      <c r="HY344" s="61">
        <f t="shared" si="5787"/>
        <v>558</v>
      </c>
      <c r="HZ344" s="61">
        <f t="shared" si="5788"/>
        <v>41</v>
      </c>
      <c r="IA344" s="11"/>
      <c r="IB344" s="12">
        <f t="shared" si="5623"/>
        <v>0</v>
      </c>
      <c r="IC344" s="11"/>
      <c r="ID344" s="12" t="e">
        <f t="shared" si="5624"/>
        <v>#DIV/0!</v>
      </c>
      <c r="IE344" s="13"/>
      <c r="IF344" s="11"/>
      <c r="IG344" s="38"/>
      <c r="IH344" s="39"/>
      <c r="II344" s="10"/>
      <c r="IJ344" s="11"/>
      <c r="IK344" s="61">
        <f t="shared" si="5692"/>
        <v>571</v>
      </c>
      <c r="IL344" s="61">
        <f t="shared" si="5693"/>
        <v>41</v>
      </c>
      <c r="IM344" s="11"/>
      <c r="IN344" s="12">
        <f t="shared" si="5625"/>
        <v>0</v>
      </c>
      <c r="IO344" s="11"/>
      <c r="IP344" s="12" t="e">
        <f t="shared" si="5626"/>
        <v>#DIV/0!</v>
      </c>
      <c r="IQ344" s="13"/>
      <c r="IR344" s="11"/>
      <c r="IS344" s="38"/>
      <c r="IT344" s="39"/>
      <c r="IU344" s="10"/>
      <c r="IV344" s="11"/>
      <c r="IW344" s="61">
        <f t="shared" si="5694"/>
        <v>0</v>
      </c>
      <c r="IX344" s="61">
        <f t="shared" si="5695"/>
        <v>0</v>
      </c>
      <c r="IY344" s="11"/>
      <c r="IZ344" s="12" t="e">
        <f t="shared" si="5627"/>
        <v>#DIV/0!</v>
      </c>
      <c r="JA344" s="11"/>
      <c r="JB344" s="12" t="e">
        <f t="shared" si="5628"/>
        <v>#DIV/0!</v>
      </c>
      <c r="JC344" s="13"/>
      <c r="JD344" s="11"/>
      <c r="JE344" s="38"/>
      <c r="JF344" s="39"/>
      <c r="JG344" s="10">
        <f t="shared" si="5629"/>
        <v>0</v>
      </c>
      <c r="JH344" s="14">
        <f t="shared" si="5630"/>
        <v>0</v>
      </c>
      <c r="JI344" s="373">
        <f t="shared" si="5631"/>
        <v>10260</v>
      </c>
      <c r="JJ344" s="11">
        <f t="shared" si="5107"/>
        <v>730</v>
      </c>
      <c r="JK344" s="11">
        <f t="shared" si="5632"/>
        <v>0</v>
      </c>
      <c r="JL344" s="79">
        <f t="shared" si="5633"/>
        <v>0</v>
      </c>
      <c r="JM344" s="15">
        <f t="shared" si="5634"/>
        <v>0</v>
      </c>
      <c r="JN344" s="12" t="e">
        <f t="shared" si="5635"/>
        <v>#DIV/0!</v>
      </c>
      <c r="JO344" s="16"/>
      <c r="JP344" s="17"/>
      <c r="JQ344" s="16" t="e">
        <f t="shared" si="5559"/>
        <v>#DIV/0!</v>
      </c>
      <c r="JR344" s="16"/>
      <c r="JS344" s="369" t="e">
        <f t="shared" si="5410"/>
        <v>#DIV/0!</v>
      </c>
      <c r="JT344" s="23"/>
      <c r="JU344" s="399"/>
      <c r="JV344" s="404">
        <f t="shared" si="5637"/>
        <v>0</v>
      </c>
      <c r="JW344" s="401">
        <f t="shared" si="5638"/>
        <v>0</v>
      </c>
      <c r="JX344" s="406">
        <f t="shared" si="5639"/>
        <v>0</v>
      </c>
      <c r="JY344" s="743"/>
      <c r="JZ344" s="690"/>
      <c r="KA344" s="746"/>
      <c r="KB344" s="718">
        <f t="shared" ref="KB344" si="5796">KB335+KB340</f>
        <v>532</v>
      </c>
      <c r="KC344" s="763">
        <f t="shared" ref="KC344" si="5797">KB344/$KB$10</f>
        <v>0.13485424588086184</v>
      </c>
      <c r="KD344" s="714">
        <f t="shared" ref="KD344" si="5798">KD335+KD340</f>
        <v>547</v>
      </c>
      <c r="KE344" s="763">
        <f t="shared" ref="KE344" si="5799">KD344/$KD$10</f>
        <v>0.13876204972095382</v>
      </c>
      <c r="KF344" s="714">
        <f t="shared" ref="KF344" si="5800">KF335+KF340</f>
        <v>495</v>
      </c>
      <c r="KG344" s="770">
        <f t="shared" ref="KG344" si="5801">KF344/$KF$10</f>
        <v>0.12541170509247529</v>
      </c>
      <c r="KH344" s="761" t="s">
        <v>144</v>
      </c>
      <c r="KI344" s="304">
        <f t="shared" si="5646"/>
        <v>0</v>
      </c>
      <c r="KJ344" s="431">
        <f t="shared" ref="KJ344" si="5802">KI344/KB342</f>
        <v>0</v>
      </c>
      <c r="KK344" s="304">
        <f t="shared" si="5648"/>
        <v>0</v>
      </c>
      <c r="KL344" s="422">
        <f t="shared" ref="KL344" si="5803">KK344/KD342</f>
        <v>0</v>
      </c>
      <c r="KM344" s="304">
        <f t="shared" si="5650"/>
        <v>0</v>
      </c>
      <c r="KN344" s="422">
        <f>KM344/KF342</f>
        <v>0</v>
      </c>
    </row>
    <row r="345" spans="1:300" ht="19.5" thickBot="1" x14ac:dyDescent="0.3">
      <c r="A345" s="734"/>
      <c r="B345" s="437"/>
      <c r="C345" s="26">
        <f>SUM(C338:C344)</f>
        <v>0</v>
      </c>
      <c r="D345" s="27">
        <f>SUM(D338:D344)</f>
        <v>0</v>
      </c>
      <c r="E345" s="27"/>
      <c r="F345" s="27"/>
      <c r="G345" s="27">
        <f>SUM(G338:G344)</f>
        <v>0</v>
      </c>
      <c r="H345" s="28">
        <f>((G345+I345)/7)/E344</f>
        <v>0</v>
      </c>
      <c r="I345" s="27">
        <f>SUM(I338:I344)</f>
        <v>0</v>
      </c>
      <c r="J345" s="28" t="e">
        <f>(I345/(I345+G345))</f>
        <v>#DIV/0!</v>
      </c>
      <c r="K345" s="27"/>
      <c r="L345" s="27"/>
      <c r="M345" s="29" t="e">
        <f>M343/M342*100-100</f>
        <v>#DIV/0!</v>
      </c>
      <c r="N345" s="60" t="e">
        <f>N343/N342*100-100</f>
        <v>#DIV/0!</v>
      </c>
      <c r="O345" s="26">
        <f>SUM(O338:O344)</f>
        <v>0</v>
      </c>
      <c r="P345" s="27">
        <f>SUM(P338:P344)</f>
        <v>0</v>
      </c>
      <c r="Q345" s="27"/>
      <c r="R345" s="27"/>
      <c r="S345" s="27">
        <f>SUM(S338:S344)</f>
        <v>0</v>
      </c>
      <c r="T345" s="28">
        <f>((S345+U345)/7)/Q344</f>
        <v>0</v>
      </c>
      <c r="U345" s="27">
        <f>SUM(U338:U344)</f>
        <v>0</v>
      </c>
      <c r="V345" s="28" t="e">
        <f>(U345/(U345+S345))</f>
        <v>#DIV/0!</v>
      </c>
      <c r="W345" s="27"/>
      <c r="X345" s="27"/>
      <c r="Y345" s="29" t="e">
        <f>Y343/Y342*100-100</f>
        <v>#DIV/0!</v>
      </c>
      <c r="Z345" s="60" t="e">
        <f>Z343/Z342*100-100</f>
        <v>#DIV/0!</v>
      </c>
      <c r="AA345" s="26">
        <f>SUM(AA338:AA344)</f>
        <v>0</v>
      </c>
      <c r="AB345" s="27">
        <f>SUM(AB338:AB344)</f>
        <v>0</v>
      </c>
      <c r="AC345" s="27"/>
      <c r="AD345" s="27"/>
      <c r="AE345" s="27">
        <f>SUM(AE338:AE344)</f>
        <v>0</v>
      </c>
      <c r="AF345" s="28">
        <f>((AE345+AG345)/7)/AC344</f>
        <v>0</v>
      </c>
      <c r="AG345" s="27">
        <f>SUM(AG338:AG344)</f>
        <v>0</v>
      </c>
      <c r="AH345" s="28" t="e">
        <f>(AG345/(AG345+AE345))</f>
        <v>#DIV/0!</v>
      </c>
      <c r="AI345" s="27"/>
      <c r="AJ345" s="27"/>
      <c r="AK345" s="29" t="e">
        <f>AK343/AK342*100-100</f>
        <v>#DIV/0!</v>
      </c>
      <c r="AL345" s="60" t="e">
        <f>AL343/AL342*100-100</f>
        <v>#DIV/0!</v>
      </c>
      <c r="AM345" s="26">
        <f>SUM(AM338:AM344)</f>
        <v>0</v>
      </c>
      <c r="AN345" s="27">
        <f>SUM(AN338:AN344)</f>
        <v>0</v>
      </c>
      <c r="AO345" s="27"/>
      <c r="AP345" s="27"/>
      <c r="AQ345" s="27">
        <f>SUM(AQ338:AQ344)</f>
        <v>0</v>
      </c>
      <c r="AR345" s="28">
        <f>((AQ345+AS345)/7)/AO344</f>
        <v>0</v>
      </c>
      <c r="AS345" s="27">
        <f>SUM(AS338:AS344)</f>
        <v>0</v>
      </c>
      <c r="AT345" s="28" t="e">
        <f>(AS345/(AS345+AQ345))</f>
        <v>#DIV/0!</v>
      </c>
      <c r="AU345" s="27"/>
      <c r="AV345" s="27"/>
      <c r="AW345" s="29" t="e">
        <f>AW343/AW342*100-100</f>
        <v>#DIV/0!</v>
      </c>
      <c r="AX345" s="60" t="e">
        <f>AX343/AX342*100-100</f>
        <v>#DIV/0!</v>
      </c>
      <c r="AY345" s="26">
        <f>SUM(AY338:AY344)</f>
        <v>0</v>
      </c>
      <c r="AZ345" s="27">
        <f>SUM(AZ338:AZ344)</f>
        <v>0</v>
      </c>
      <c r="BA345" s="27"/>
      <c r="BB345" s="27"/>
      <c r="BC345" s="27">
        <f>SUM(BC338:BC344)</f>
        <v>0</v>
      </c>
      <c r="BD345" s="28">
        <f>((BC345+BE345)/7)/BA344</f>
        <v>0</v>
      </c>
      <c r="BE345" s="27">
        <f>SUM(BE338:BE344)</f>
        <v>0</v>
      </c>
      <c r="BF345" s="28" t="e">
        <f>(BE345/(BE345+BC345))</f>
        <v>#DIV/0!</v>
      </c>
      <c r="BG345" s="27"/>
      <c r="BH345" s="27"/>
      <c r="BI345" s="29" t="e">
        <f>BI343/BI342*100-100</f>
        <v>#DIV/0!</v>
      </c>
      <c r="BJ345" s="60" t="e">
        <f>BJ343/BJ342*100-100</f>
        <v>#DIV/0!</v>
      </c>
      <c r="BK345" s="26">
        <f>SUM(BK338:BK344)</f>
        <v>0</v>
      </c>
      <c r="BL345" s="27">
        <f>SUM(BL338:BL344)</f>
        <v>0</v>
      </c>
      <c r="BM345" s="27"/>
      <c r="BN345" s="27"/>
      <c r="BO345" s="27">
        <f>SUM(BO338:BO344)</f>
        <v>0</v>
      </c>
      <c r="BP345" s="28">
        <f>((BO345+BQ345)/7)/BM344</f>
        <v>0</v>
      </c>
      <c r="BQ345" s="27">
        <f>SUM(BQ338:BQ344)</f>
        <v>0</v>
      </c>
      <c r="BR345" s="28" t="e">
        <f>(BQ345/(BQ345+BO345))</f>
        <v>#DIV/0!</v>
      </c>
      <c r="BS345" s="27"/>
      <c r="BT345" s="27"/>
      <c r="BU345" s="29" t="e">
        <f>BU343/BU342*100-100</f>
        <v>#DIV/0!</v>
      </c>
      <c r="BV345" s="60" t="e">
        <f>BV343/BV342*100-100</f>
        <v>#DIV/0!</v>
      </c>
      <c r="BW345" s="26">
        <f>SUM(BW338:BW344)</f>
        <v>0</v>
      </c>
      <c r="BX345" s="27">
        <f>SUM(BX338:BX344)</f>
        <v>0</v>
      </c>
      <c r="BY345" s="27"/>
      <c r="BZ345" s="27"/>
      <c r="CA345" s="27">
        <f>SUM(CA338:CA344)</f>
        <v>0</v>
      </c>
      <c r="CB345" s="28">
        <f>((CA345+CC345)/7)/BY344</f>
        <v>0</v>
      </c>
      <c r="CC345" s="27">
        <f>SUM(CC338:CC344)</f>
        <v>0</v>
      </c>
      <c r="CD345" s="28" t="e">
        <f>(CC345/(CC345+CA345))</f>
        <v>#DIV/0!</v>
      </c>
      <c r="CE345" s="27"/>
      <c r="CF345" s="27"/>
      <c r="CG345" s="29" t="e">
        <f>CG343/CG342*100-100</f>
        <v>#DIV/0!</v>
      </c>
      <c r="CH345" s="60" t="e">
        <f>CH343/CH342*100-100</f>
        <v>#DIV/0!</v>
      </c>
      <c r="CI345" s="26">
        <f>SUM(CI338:CI344)</f>
        <v>0</v>
      </c>
      <c r="CJ345" s="27">
        <f>SUM(CJ338:CJ344)</f>
        <v>0</v>
      </c>
      <c r="CK345" s="27"/>
      <c r="CL345" s="27"/>
      <c r="CM345" s="27">
        <f>SUM(CM338:CM344)</f>
        <v>0</v>
      </c>
      <c r="CN345" s="28">
        <f>((CM345+CO345)/7)/CK344</f>
        <v>0</v>
      </c>
      <c r="CO345" s="27">
        <f>SUM(CO338:CO344)</f>
        <v>0</v>
      </c>
      <c r="CP345" s="28" t="e">
        <f>(CO345/(CO345+CM345))</f>
        <v>#DIV/0!</v>
      </c>
      <c r="CQ345" s="27"/>
      <c r="CR345" s="27"/>
      <c r="CS345" s="29" t="e">
        <f>CS343/CS342*100-100</f>
        <v>#DIV/0!</v>
      </c>
      <c r="CT345" s="60" t="e">
        <f>CT343/CT342*100-100</f>
        <v>#DIV/0!</v>
      </c>
      <c r="CU345" s="26">
        <f>SUM(CU338:CU344)</f>
        <v>0</v>
      </c>
      <c r="CV345" s="27">
        <f>SUM(CV338:CV344)</f>
        <v>0</v>
      </c>
      <c r="CW345" s="27"/>
      <c r="CX345" s="27"/>
      <c r="CY345" s="27">
        <f>SUM(CY338:CY344)</f>
        <v>0</v>
      </c>
      <c r="CZ345" s="28">
        <f>((CY345+DA345)/7)/CW344</f>
        <v>0</v>
      </c>
      <c r="DA345" s="27">
        <f>SUM(DA338:DA344)</f>
        <v>0</v>
      </c>
      <c r="DB345" s="28" t="e">
        <f>(DA345/(DA345+CY345))</f>
        <v>#DIV/0!</v>
      </c>
      <c r="DC345" s="27"/>
      <c r="DD345" s="27"/>
      <c r="DE345" s="29" t="e">
        <f>DE343/DE342*100-100</f>
        <v>#DIV/0!</v>
      </c>
      <c r="DF345" s="60" t="e">
        <f>DF343/DF342*100-100</f>
        <v>#DIV/0!</v>
      </c>
      <c r="DG345" s="26">
        <f>SUM(DG338:DG344)</f>
        <v>0</v>
      </c>
      <c r="DH345" s="27">
        <f>SUM(DH338:DH344)</f>
        <v>0</v>
      </c>
      <c r="DI345" s="27"/>
      <c r="DJ345" s="27"/>
      <c r="DK345" s="27">
        <f>SUM(DK338:DK344)</f>
        <v>0</v>
      </c>
      <c r="DL345" s="28">
        <f>((DK345+DM345)/7)/DI344</f>
        <v>0</v>
      </c>
      <c r="DM345" s="27">
        <f>SUM(DM338:DM344)</f>
        <v>0</v>
      </c>
      <c r="DN345" s="28" t="e">
        <f>(DM345/(DM345+DK345))</f>
        <v>#DIV/0!</v>
      </c>
      <c r="DO345" s="27"/>
      <c r="DP345" s="27"/>
      <c r="DQ345" s="29" t="e">
        <f>DQ343/DQ342*100-100</f>
        <v>#DIV/0!</v>
      </c>
      <c r="DR345" s="60" t="e">
        <f>DR343/DR342*100-100</f>
        <v>#DIV/0!</v>
      </c>
      <c r="DS345" s="26">
        <f>SUM(DS338:DS344)</f>
        <v>0</v>
      </c>
      <c r="DT345" s="27">
        <f>SUM(DT338:DT344)</f>
        <v>0</v>
      </c>
      <c r="DU345" s="27"/>
      <c r="DV345" s="27"/>
      <c r="DW345" s="27">
        <f>SUM(DW338:DW344)</f>
        <v>0</v>
      </c>
      <c r="DX345" s="28">
        <f>((DW345+DY345)/7)/DU344</f>
        <v>0</v>
      </c>
      <c r="DY345" s="27">
        <f>SUM(DY338:DY344)</f>
        <v>0</v>
      </c>
      <c r="DZ345" s="28" t="e">
        <f>(DY345/(DY345+DW345))</f>
        <v>#DIV/0!</v>
      </c>
      <c r="EA345" s="27"/>
      <c r="EB345" s="27"/>
      <c r="EC345" s="29" t="e">
        <f>EC343/EC342*100-100</f>
        <v>#DIV/0!</v>
      </c>
      <c r="ED345" s="60" t="e">
        <f>ED343/ED342*100-100</f>
        <v>#DIV/0!</v>
      </c>
      <c r="EE345" s="26">
        <f>SUM(EE338:EE344)</f>
        <v>0</v>
      </c>
      <c r="EF345" s="27">
        <f>SUM(EF338:EF344)</f>
        <v>0</v>
      </c>
      <c r="EG345" s="27"/>
      <c r="EH345" s="27"/>
      <c r="EI345" s="27">
        <f>SUM(EI338:EI344)</f>
        <v>0</v>
      </c>
      <c r="EJ345" s="28">
        <f>((EI345+EK345)/7)/EG344</f>
        <v>0</v>
      </c>
      <c r="EK345" s="27">
        <f>SUM(EK338:EK344)</f>
        <v>0</v>
      </c>
      <c r="EL345" s="28" t="e">
        <f>(EK345/(EK345+EI345))</f>
        <v>#DIV/0!</v>
      </c>
      <c r="EM345" s="27"/>
      <c r="EN345" s="27"/>
      <c r="EO345" s="29" t="e">
        <f>EO343/EO342*100-100</f>
        <v>#DIV/0!</v>
      </c>
      <c r="EP345" s="60" t="e">
        <f>EP343/EP342*100-100</f>
        <v>#DIV/0!</v>
      </c>
      <c r="EQ345" s="26">
        <f>SUM(EQ338:EQ344)</f>
        <v>0</v>
      </c>
      <c r="ER345" s="27">
        <f>SUM(ER338:ER344)</f>
        <v>0</v>
      </c>
      <c r="ES345" s="27"/>
      <c r="ET345" s="27"/>
      <c r="EU345" s="27">
        <f>SUM(EU338:EU344)</f>
        <v>0</v>
      </c>
      <c r="EV345" s="28">
        <f>((EU345+EW345)/7)/ES344</f>
        <v>0</v>
      </c>
      <c r="EW345" s="27">
        <f>SUM(EW338:EW344)</f>
        <v>0</v>
      </c>
      <c r="EX345" s="28" t="e">
        <f>(EW345/(EW345+EU345))</f>
        <v>#DIV/0!</v>
      </c>
      <c r="EY345" s="27"/>
      <c r="EZ345" s="27"/>
      <c r="FA345" s="29" t="e">
        <f>FA343/FA342*100-100</f>
        <v>#DIV/0!</v>
      </c>
      <c r="FB345" s="60" t="e">
        <f>FB343/FB342*100-100</f>
        <v>#DIV/0!</v>
      </c>
      <c r="FC345" s="26">
        <f>SUM(FC338:FC344)</f>
        <v>0</v>
      </c>
      <c r="FD345" s="27">
        <f>SUM(FD338:FD344)</f>
        <v>0</v>
      </c>
      <c r="FE345" s="27"/>
      <c r="FF345" s="27"/>
      <c r="FG345" s="27">
        <f>SUM(FG338:FG344)</f>
        <v>0</v>
      </c>
      <c r="FH345" s="28">
        <f>((FG345+FI345)/7)/FE344</f>
        <v>0</v>
      </c>
      <c r="FI345" s="27">
        <f>SUM(FI338:FI344)</f>
        <v>0</v>
      </c>
      <c r="FJ345" s="28" t="e">
        <f>(FI345/(FI345+FG345))</f>
        <v>#DIV/0!</v>
      </c>
      <c r="FK345" s="27"/>
      <c r="FL345" s="27"/>
      <c r="FM345" s="29" t="e">
        <f>FM343/FM342*100-100</f>
        <v>#DIV/0!</v>
      </c>
      <c r="FN345" s="60" t="e">
        <f>FN343/FN342*100-100</f>
        <v>#DIV/0!</v>
      </c>
      <c r="FO345" s="26">
        <f>SUM(FO338:FO344)</f>
        <v>0</v>
      </c>
      <c r="FP345" s="27">
        <f>SUM(FP338:FP344)</f>
        <v>0</v>
      </c>
      <c r="FQ345" s="27"/>
      <c r="FR345" s="27"/>
      <c r="FS345" s="27">
        <f>SUM(FS338:FS344)</f>
        <v>0</v>
      </c>
      <c r="FT345" s="28">
        <f>((FS345+FU345)/7)/FQ344</f>
        <v>0</v>
      </c>
      <c r="FU345" s="27">
        <f>SUM(FU338:FU344)</f>
        <v>0</v>
      </c>
      <c r="FV345" s="28" t="e">
        <f>(FU345/(FU345+FS345))</f>
        <v>#DIV/0!</v>
      </c>
      <c r="FW345" s="27"/>
      <c r="FX345" s="27"/>
      <c r="FY345" s="29" t="e">
        <f>FY343/FY342*100-100</f>
        <v>#DIV/0!</v>
      </c>
      <c r="FZ345" s="60" t="e">
        <f>FZ343/FZ342*100-100</f>
        <v>#DIV/0!</v>
      </c>
      <c r="GA345" s="26">
        <f>SUM(GA338:GA344)</f>
        <v>0</v>
      </c>
      <c r="GB345" s="27">
        <f>SUM(GB338:GB344)</f>
        <v>0</v>
      </c>
      <c r="GC345" s="27"/>
      <c r="GD345" s="27"/>
      <c r="GE345" s="27">
        <f>SUM(GE338:GE344)</f>
        <v>0</v>
      </c>
      <c r="GF345" s="28">
        <f>((GE345+GG345)/7)/GC344</f>
        <v>0</v>
      </c>
      <c r="GG345" s="27">
        <f>SUM(GG338:GG344)</f>
        <v>0</v>
      </c>
      <c r="GH345" s="28" t="e">
        <f>(GG345/(GG345+GE345))</f>
        <v>#DIV/0!</v>
      </c>
      <c r="GI345" s="27"/>
      <c r="GJ345" s="27"/>
      <c r="GK345" s="29" t="e">
        <f>GK343/GK342*100-100</f>
        <v>#DIV/0!</v>
      </c>
      <c r="GL345" s="60" t="e">
        <f>GL343/GL342*100-100</f>
        <v>#DIV/0!</v>
      </c>
      <c r="GM345" s="26">
        <f>SUM(GM338:GM344)</f>
        <v>0</v>
      </c>
      <c r="GN345" s="27">
        <f>SUM(GN338:GN344)</f>
        <v>0</v>
      </c>
      <c r="GO345" s="27"/>
      <c r="GP345" s="27"/>
      <c r="GQ345" s="27">
        <f>SUM(GQ338:GQ344)</f>
        <v>0</v>
      </c>
      <c r="GR345" s="28">
        <f>((GQ345+GS345)/7)/GO344</f>
        <v>0</v>
      </c>
      <c r="GS345" s="27">
        <f>SUM(GS338:GS344)</f>
        <v>0</v>
      </c>
      <c r="GT345" s="28" t="e">
        <f>(GS345/(GS345+GQ345))</f>
        <v>#DIV/0!</v>
      </c>
      <c r="GU345" s="27"/>
      <c r="GV345" s="27"/>
      <c r="GW345" s="29" t="e">
        <f>GW343/GW342*100-100</f>
        <v>#DIV/0!</v>
      </c>
      <c r="GX345" s="60" t="e">
        <f>GX343/GX342*100-100</f>
        <v>#DIV/0!</v>
      </c>
      <c r="GY345" s="26">
        <f>SUM(GY338:GY344)</f>
        <v>0</v>
      </c>
      <c r="GZ345" s="27">
        <f>SUM(GZ338:GZ344)</f>
        <v>0</v>
      </c>
      <c r="HA345" s="27"/>
      <c r="HB345" s="27"/>
      <c r="HC345" s="27">
        <f>SUM(HC338:HC344)</f>
        <v>0</v>
      </c>
      <c r="HD345" s="28">
        <f>((HC345+HE345)/7)/HA344</f>
        <v>0</v>
      </c>
      <c r="HE345" s="27">
        <f>SUM(HE338:HE344)</f>
        <v>0</v>
      </c>
      <c r="HF345" s="28" t="e">
        <f>(HE345/(HE345+HC345))</f>
        <v>#DIV/0!</v>
      </c>
      <c r="HG345" s="27"/>
      <c r="HH345" s="27"/>
      <c r="HI345" s="29" t="e">
        <f>HI343/HI342*100-100</f>
        <v>#DIV/0!</v>
      </c>
      <c r="HJ345" s="60" t="e">
        <f>HJ343/HJ342*100-100</f>
        <v>#DIV/0!</v>
      </c>
      <c r="HK345" s="26">
        <f>SUM(HK338:HK344)</f>
        <v>0</v>
      </c>
      <c r="HL345" s="27">
        <f>SUM(HL338:HL344)</f>
        <v>0</v>
      </c>
      <c r="HM345" s="27"/>
      <c r="HN345" s="27"/>
      <c r="HO345" s="27">
        <f>SUM(HO338:HO344)</f>
        <v>0</v>
      </c>
      <c r="HP345" s="28">
        <f>((HO345+HQ345)/7)/HM344</f>
        <v>0</v>
      </c>
      <c r="HQ345" s="27">
        <f>SUM(HQ338:HQ344)</f>
        <v>0</v>
      </c>
      <c r="HR345" s="28" t="e">
        <f>(HQ345/(HQ345+HO345))</f>
        <v>#DIV/0!</v>
      </c>
      <c r="HS345" s="27"/>
      <c r="HT345" s="27"/>
      <c r="HU345" s="29" t="e">
        <f>HU343/HU342*100-100</f>
        <v>#DIV/0!</v>
      </c>
      <c r="HV345" s="60" t="e">
        <f>HV343/HV342*100-100</f>
        <v>#DIV/0!</v>
      </c>
      <c r="HW345" s="26">
        <f>SUM(HW338:HW344)</f>
        <v>0</v>
      </c>
      <c r="HX345" s="27">
        <f>SUM(HX338:HX344)</f>
        <v>0</v>
      </c>
      <c r="HY345" s="27"/>
      <c r="HZ345" s="27"/>
      <c r="IA345" s="27">
        <f>SUM(IA338:IA344)</f>
        <v>0</v>
      </c>
      <c r="IB345" s="28">
        <f>((IA345+IC345)/7)/HY344</f>
        <v>0</v>
      </c>
      <c r="IC345" s="27">
        <f>SUM(IC338:IC344)</f>
        <v>0</v>
      </c>
      <c r="ID345" s="28" t="e">
        <f>(IC345/(IC345+IA345))</f>
        <v>#DIV/0!</v>
      </c>
      <c r="IE345" s="27"/>
      <c r="IF345" s="27"/>
      <c r="IG345" s="29" t="e">
        <f>IG343/IG342*100-100</f>
        <v>#DIV/0!</v>
      </c>
      <c r="IH345" s="60" t="e">
        <f>IH343/IH342*100-100</f>
        <v>#DIV/0!</v>
      </c>
      <c r="II345" s="26">
        <f>SUM(II338:II344)</f>
        <v>0</v>
      </c>
      <c r="IJ345" s="27">
        <f>SUM(IJ338:IJ344)</f>
        <v>0</v>
      </c>
      <c r="IK345" s="27"/>
      <c r="IL345" s="27"/>
      <c r="IM345" s="27">
        <f>SUM(IM338:IM344)</f>
        <v>0</v>
      </c>
      <c r="IN345" s="28">
        <f>((IM345+IO345)/7)/IK344</f>
        <v>0</v>
      </c>
      <c r="IO345" s="27">
        <f>SUM(IO338:IO344)</f>
        <v>0</v>
      </c>
      <c r="IP345" s="28" t="e">
        <f>(IO345/(IO345+IM345))</f>
        <v>#DIV/0!</v>
      </c>
      <c r="IQ345" s="27"/>
      <c r="IR345" s="27"/>
      <c r="IS345" s="29" t="e">
        <f>IS343/IS342*100-100</f>
        <v>#DIV/0!</v>
      </c>
      <c r="IT345" s="60" t="e">
        <f>IT343/IT342*100-100</f>
        <v>#DIV/0!</v>
      </c>
      <c r="IU345" s="26">
        <f>SUM(IU338:IU344)</f>
        <v>0</v>
      </c>
      <c r="IV345" s="27">
        <f>SUM(IV338:IV344)</f>
        <v>0</v>
      </c>
      <c r="IW345" s="27"/>
      <c r="IX345" s="27"/>
      <c r="IY345" s="27">
        <f>SUM(IY338:IY344)</f>
        <v>0</v>
      </c>
      <c r="IZ345" s="28" t="e">
        <f>((IY345+JA345)/7)/IW344</f>
        <v>#DIV/0!</v>
      </c>
      <c r="JA345" s="27">
        <f>SUM(JA338:JA344)</f>
        <v>0</v>
      </c>
      <c r="JB345" s="28" t="e">
        <f>(JA345/(JA345+IY345))</f>
        <v>#DIV/0!</v>
      </c>
      <c r="JC345" s="27"/>
      <c r="JD345" s="27"/>
      <c r="JE345" s="29" t="e">
        <f>JE343/JE342*100-100</f>
        <v>#DIV/0!</v>
      </c>
      <c r="JF345" s="60" t="e">
        <f>JF343/JF342*100-100</f>
        <v>#DIV/0!</v>
      </c>
      <c r="JG345" s="26">
        <f t="shared" si="5629"/>
        <v>0</v>
      </c>
      <c r="JH345" s="443">
        <f t="shared" si="5630"/>
        <v>0</v>
      </c>
      <c r="JI345" s="378">
        <f t="shared" ref="JI345:JJ345" si="5804">SUM(JI337:JI344)</f>
        <v>71820</v>
      </c>
      <c r="JJ345" s="27">
        <f t="shared" si="5804"/>
        <v>5110</v>
      </c>
      <c r="JK345" s="27">
        <f t="shared" si="5632"/>
        <v>0</v>
      </c>
      <c r="JL345" s="80">
        <f t="shared" si="5633"/>
        <v>0</v>
      </c>
      <c r="JM345" s="15">
        <f t="shared" si="5634"/>
        <v>0</v>
      </c>
      <c r="JN345" s="48" t="e">
        <f t="shared" si="5635"/>
        <v>#DIV/0!</v>
      </c>
      <c r="JO345" s="49">
        <f t="shared" ref="JO345" si="5805">SUM(JO338:JO344)/7</f>
        <v>0</v>
      </c>
      <c r="JP345" s="50">
        <f t="shared" ref="JP345" si="5806">SUM(JP338:JP344)</f>
        <v>0</v>
      </c>
      <c r="JQ345" s="397" t="e">
        <f t="shared" si="5559"/>
        <v>#DIV/0!</v>
      </c>
      <c r="JR345" s="50">
        <f t="shared" ref="JR345" si="5807">SUM(JR338:JR344)</f>
        <v>0</v>
      </c>
      <c r="JS345" s="370" t="e">
        <f t="shared" si="5410"/>
        <v>#DIV/0!</v>
      </c>
      <c r="JT345" s="58" t="e">
        <f t="shared" ref="JT345:JU345" si="5808">JT343/JT342*100-100</f>
        <v>#DIV/0!</v>
      </c>
      <c r="JU345" s="318" t="e">
        <f t="shared" si="5808"/>
        <v>#DIV/0!</v>
      </c>
      <c r="JV345" s="410">
        <f t="shared" ref="JV345" si="5809">SUM(G345,I345,S345,U345,AE345,AG345,AQ345,AS345,BC345,BE345,BO345,BQ345,CA345,CC345)/7/SUM(E344,Q344,AC344,AO344,BA344,BM344,BY344)</f>
        <v>0</v>
      </c>
      <c r="JW345" s="411">
        <f t="shared" ref="JW345" si="5810">SUM(CM345,CO345,CY345,DA345,DK345,DM345,DW345,DY345,EI345,EK345,EU345,EW345,FG345,FI345)/7/SUM(CK344,CW344,DI344,DU344,EG344,ES344,FE344)</f>
        <v>0</v>
      </c>
      <c r="JX345" s="412">
        <f t="shared" ref="JX345" si="5811">SUM(FS345,FU345,GE345,GG345,GQ345,GS345,HC345,HE345,HO345,HQ345,IA345,IC345,IM345,IO345,)/7/SUM(FQ344,GC344,GO344,HA344,HM344,HY344,IK344)</f>
        <v>0</v>
      </c>
      <c r="JY345" s="744"/>
      <c r="JZ345" s="691"/>
      <c r="KA345" s="747"/>
      <c r="KB345" s="762"/>
      <c r="KC345" s="764"/>
      <c r="KD345" s="769"/>
      <c r="KE345" s="764"/>
      <c r="KF345" s="769"/>
      <c r="KG345" s="771"/>
      <c r="KH345" s="772"/>
      <c r="KI345" s="418">
        <f t="shared" ref="KI345" si="5812">SUM(KI338:KI344)</f>
        <v>0</v>
      </c>
      <c r="KJ345" s="432">
        <f t="shared" ref="KJ345" si="5813">KI345/KB342</f>
        <v>0</v>
      </c>
      <c r="KK345" s="418">
        <f t="shared" ref="KK345" si="5814">SUM(KK338:KK344)</f>
        <v>0</v>
      </c>
      <c r="KL345" s="426">
        <f t="shared" ref="KL345" si="5815">KK345/KD342</f>
        <v>0</v>
      </c>
      <c r="KM345" s="418">
        <f t="shared" ref="KM345" si="5816">SUM(KM338:KM344)</f>
        <v>0</v>
      </c>
      <c r="KN345" s="426">
        <f>KM345/KF342</f>
        <v>0</v>
      </c>
    </row>
    <row r="346" spans="1:300" ht="21.75" thickBot="1" x14ac:dyDescent="0.3">
      <c r="A346" s="52"/>
      <c r="B346" s="437"/>
      <c r="C346" s="40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2"/>
      <c r="O346" s="40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2"/>
      <c r="AA346" s="40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2"/>
      <c r="AM346" s="40"/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42"/>
      <c r="AY346" s="40"/>
      <c r="AZ346" s="41"/>
      <c r="BA346" s="41"/>
      <c r="BB346" s="41"/>
      <c r="BC346" s="41"/>
      <c r="BD346" s="41"/>
      <c r="BE346" s="41"/>
      <c r="BF346" s="41"/>
      <c r="BG346" s="41"/>
      <c r="BH346" s="41"/>
      <c r="BI346" s="41"/>
      <c r="BJ346" s="42"/>
      <c r="BK346" s="40"/>
      <c r="BL346" s="41"/>
      <c r="BM346" s="41"/>
      <c r="BN346" s="41"/>
      <c r="BO346" s="41"/>
      <c r="BP346" s="41"/>
      <c r="BQ346" s="41"/>
      <c r="BR346" s="41"/>
      <c r="BS346" s="41"/>
      <c r="BT346" s="41"/>
      <c r="BU346" s="41"/>
      <c r="BV346" s="42"/>
      <c r="BW346" s="40"/>
      <c r="BX346" s="41"/>
      <c r="BY346" s="41"/>
      <c r="BZ346" s="41"/>
      <c r="CA346" s="41"/>
      <c r="CB346" s="41"/>
      <c r="CC346" s="41"/>
      <c r="CD346" s="41"/>
      <c r="CE346" s="41"/>
      <c r="CF346" s="41"/>
      <c r="CG346" s="41"/>
      <c r="CH346" s="42"/>
      <c r="CI346" s="40"/>
      <c r="CJ346" s="41"/>
      <c r="CK346" s="41"/>
      <c r="CL346" s="41"/>
      <c r="CM346" s="41"/>
      <c r="CN346" s="41"/>
      <c r="CO346" s="41"/>
      <c r="CP346" s="41"/>
      <c r="CQ346" s="41"/>
      <c r="CR346" s="41"/>
      <c r="CS346" s="41"/>
      <c r="CT346" s="42"/>
      <c r="CU346" s="40"/>
      <c r="CV346" s="41"/>
      <c r="CW346" s="41"/>
      <c r="CX346" s="41"/>
      <c r="CY346" s="41"/>
      <c r="CZ346" s="41"/>
      <c r="DA346" s="41"/>
      <c r="DB346" s="41"/>
      <c r="DC346" s="41"/>
      <c r="DD346" s="41"/>
      <c r="DE346" s="41"/>
      <c r="DF346" s="42"/>
      <c r="DG346" s="40"/>
      <c r="DH346" s="41"/>
      <c r="DI346" s="41"/>
      <c r="DJ346" s="41"/>
      <c r="DK346" s="41"/>
      <c r="DL346" s="41"/>
      <c r="DM346" s="41"/>
      <c r="DN346" s="41"/>
      <c r="DO346" s="41"/>
      <c r="DP346" s="41"/>
      <c r="DQ346" s="41"/>
      <c r="DR346" s="42"/>
      <c r="DS346" s="40"/>
      <c r="DT346" s="41"/>
      <c r="DU346" s="41"/>
      <c r="DV346" s="41"/>
      <c r="DW346" s="41"/>
      <c r="DX346" s="41"/>
      <c r="DY346" s="41"/>
      <c r="DZ346" s="41"/>
      <c r="EA346" s="41"/>
      <c r="EB346" s="41"/>
      <c r="EC346" s="41"/>
      <c r="ED346" s="42"/>
      <c r="EE346" s="40"/>
      <c r="EF346" s="41"/>
      <c r="EG346" s="41"/>
      <c r="EH346" s="41"/>
      <c r="EI346" s="41"/>
      <c r="EJ346" s="41"/>
      <c r="EK346" s="41"/>
      <c r="EL346" s="41"/>
      <c r="EM346" s="41"/>
      <c r="EN346" s="41"/>
      <c r="EO346" s="41"/>
      <c r="EP346" s="42"/>
      <c r="EQ346" s="40"/>
      <c r="ER346" s="41"/>
      <c r="ES346" s="41"/>
      <c r="ET346" s="41"/>
      <c r="EU346" s="41"/>
      <c r="EV346" s="41"/>
      <c r="EW346" s="41"/>
      <c r="EX346" s="41"/>
      <c r="EY346" s="41"/>
      <c r="EZ346" s="41"/>
      <c r="FA346" s="41"/>
      <c r="FB346" s="42"/>
      <c r="FC346" s="40"/>
      <c r="FD346" s="41"/>
      <c r="FE346" s="41"/>
      <c r="FF346" s="41"/>
      <c r="FG346" s="41"/>
      <c r="FH346" s="41"/>
      <c r="FI346" s="41"/>
      <c r="FJ346" s="41"/>
      <c r="FK346" s="41"/>
      <c r="FL346" s="41"/>
      <c r="FM346" s="41"/>
      <c r="FN346" s="42"/>
      <c r="FO346" s="40"/>
      <c r="FP346" s="41"/>
      <c r="FQ346" s="41"/>
      <c r="FR346" s="41"/>
      <c r="FS346" s="41"/>
      <c r="FT346" s="41"/>
      <c r="FU346" s="41"/>
      <c r="FV346" s="41"/>
      <c r="FW346" s="41"/>
      <c r="FX346" s="41"/>
      <c r="FY346" s="41"/>
      <c r="FZ346" s="42"/>
      <c r="GA346" s="40"/>
      <c r="GB346" s="41"/>
      <c r="GC346" s="41"/>
      <c r="GD346" s="41"/>
      <c r="GE346" s="41"/>
      <c r="GF346" s="41"/>
      <c r="GG346" s="41"/>
      <c r="GH346" s="41"/>
      <c r="GI346" s="41"/>
      <c r="GJ346" s="41"/>
      <c r="GK346" s="41"/>
      <c r="GL346" s="42"/>
      <c r="GM346" s="40"/>
      <c r="GN346" s="41"/>
      <c r="GO346" s="41"/>
      <c r="GP346" s="41"/>
      <c r="GQ346" s="41"/>
      <c r="GR346" s="41"/>
      <c r="GS346" s="41"/>
      <c r="GT346" s="41"/>
      <c r="GU346" s="41"/>
      <c r="GV346" s="41"/>
      <c r="GW346" s="41"/>
      <c r="GX346" s="42"/>
      <c r="GY346" s="40"/>
      <c r="GZ346" s="41"/>
      <c r="HA346" s="41"/>
      <c r="HB346" s="41"/>
      <c r="HC346" s="41"/>
      <c r="HD346" s="41"/>
      <c r="HE346" s="41"/>
      <c r="HF346" s="41"/>
      <c r="HG346" s="41"/>
      <c r="HH346" s="41"/>
      <c r="HI346" s="41"/>
      <c r="HJ346" s="42"/>
      <c r="HK346" s="40"/>
      <c r="HL346" s="41"/>
      <c r="HM346" s="41"/>
      <c r="HN346" s="41"/>
      <c r="HO346" s="41"/>
      <c r="HP346" s="41"/>
      <c r="HQ346" s="41"/>
      <c r="HR346" s="41"/>
      <c r="HS346" s="41"/>
      <c r="HT346" s="41"/>
      <c r="HU346" s="41"/>
      <c r="HV346" s="42"/>
      <c r="HW346" s="40"/>
      <c r="HX346" s="41"/>
      <c r="HY346" s="41"/>
      <c r="HZ346" s="41"/>
      <c r="IA346" s="41"/>
      <c r="IB346" s="41"/>
      <c r="IC346" s="41"/>
      <c r="ID346" s="41"/>
      <c r="IE346" s="41"/>
      <c r="IF346" s="41"/>
      <c r="IG346" s="41"/>
      <c r="IH346" s="42"/>
      <c r="II346" s="40"/>
      <c r="IJ346" s="41"/>
      <c r="IK346" s="41"/>
      <c r="IL346" s="41"/>
      <c r="IM346" s="41"/>
      <c r="IN346" s="41"/>
      <c r="IO346" s="41"/>
      <c r="IP346" s="41"/>
      <c r="IQ346" s="41"/>
      <c r="IR346" s="41"/>
      <c r="IS346" s="41"/>
      <c r="IT346" s="42"/>
      <c r="IU346" s="40"/>
      <c r="IV346" s="41"/>
      <c r="IW346" s="41"/>
      <c r="IX346" s="41"/>
      <c r="IY346" s="41"/>
      <c r="IZ346" s="41"/>
      <c r="JA346" s="41"/>
      <c r="JB346" s="41"/>
      <c r="JC346" s="41"/>
      <c r="JD346" s="41"/>
      <c r="JE346" s="41"/>
      <c r="JF346" s="42"/>
      <c r="JG346" s="444">
        <f t="shared" ref="JG346" si="5817">JG345/JI338</f>
        <v>0</v>
      </c>
      <c r="JH346" s="445">
        <f t="shared" ref="JH346" si="5818">JH345/JJ335</f>
        <v>0</v>
      </c>
      <c r="JI346" s="3"/>
      <c r="JJ346" s="4"/>
      <c r="JK346" s="4"/>
      <c r="JL346" s="374"/>
      <c r="JM346" s="4"/>
      <c r="JN346" s="4"/>
      <c r="JO346" s="4"/>
      <c r="JP346" s="375"/>
      <c r="JQ346" s="4"/>
      <c r="JR346" s="4"/>
      <c r="JS346" s="376"/>
      <c r="JT346" s="4"/>
      <c r="JU346" s="400"/>
      <c r="JV346" s="701"/>
      <c r="JW346" s="702"/>
      <c r="JX346" s="703"/>
      <c r="JY346" s="639"/>
      <c r="JZ346" s="640"/>
      <c r="KA346" s="641"/>
      <c r="KB346" s="752"/>
      <c r="KC346" s="753"/>
      <c r="KD346" s="753"/>
      <c r="KE346" s="753"/>
      <c r="KF346" s="753"/>
      <c r="KG346" s="753"/>
      <c r="KH346" s="754"/>
      <c r="KI346" s="416"/>
      <c r="KJ346" s="420"/>
      <c r="KK346" s="416"/>
      <c r="KL346" s="417"/>
      <c r="KM346" s="416"/>
      <c r="KN346" s="417"/>
    </row>
    <row r="347" spans="1:300" x14ac:dyDescent="0.25">
      <c r="A347" s="736">
        <v>63</v>
      </c>
      <c r="B347" s="435">
        <f>B344+1</f>
        <v>45862</v>
      </c>
      <c r="C347" s="32"/>
      <c r="D347" s="33"/>
      <c r="E347" s="33">
        <f>E344-C347</f>
        <v>553</v>
      </c>
      <c r="F347" s="33">
        <f>F344-D347</f>
        <v>39</v>
      </c>
      <c r="G347" s="33"/>
      <c r="H347" s="34">
        <f t="shared" ref="H347:H353" si="5819">((G347+I347)/E347)</f>
        <v>0</v>
      </c>
      <c r="I347" s="33"/>
      <c r="J347" s="34" t="e">
        <f t="shared" ref="J347:J353" si="5820">I347/(G347+I347)</f>
        <v>#DIV/0!</v>
      </c>
      <c r="K347" s="35"/>
      <c r="L347" s="33"/>
      <c r="M347" s="33"/>
      <c r="N347" s="36"/>
      <c r="O347" s="32"/>
      <c r="P347" s="33"/>
      <c r="Q347" s="33">
        <f>Q344-O347</f>
        <v>556</v>
      </c>
      <c r="R347" s="33">
        <f>R344-P347</f>
        <v>38</v>
      </c>
      <c r="S347" s="33"/>
      <c r="T347" s="34">
        <f t="shared" ref="T347:T353" si="5821">((S347+U347)/Q347)</f>
        <v>0</v>
      </c>
      <c r="U347" s="33"/>
      <c r="V347" s="34" t="e">
        <f t="shared" ref="V347:V353" si="5822">U347/(S347+U347)</f>
        <v>#DIV/0!</v>
      </c>
      <c r="W347" s="35"/>
      <c r="X347" s="33"/>
      <c r="Y347" s="33"/>
      <c r="Z347" s="36"/>
      <c r="AA347" s="32"/>
      <c r="AB347" s="33"/>
      <c r="AC347" s="33">
        <f>AC344-AA347</f>
        <v>544</v>
      </c>
      <c r="AD347" s="33">
        <f>AD344-AB347</f>
        <v>38</v>
      </c>
      <c r="AE347" s="33"/>
      <c r="AF347" s="34">
        <f t="shared" ref="AF347:AF353" si="5823">((AE347+AG347)/AC347)</f>
        <v>0</v>
      </c>
      <c r="AG347" s="33"/>
      <c r="AH347" s="34" t="e">
        <f t="shared" ref="AH347:AH353" si="5824">AG347/(AE347+AG347)</f>
        <v>#DIV/0!</v>
      </c>
      <c r="AI347" s="35"/>
      <c r="AJ347" s="33"/>
      <c r="AK347" s="33"/>
      <c r="AL347" s="36"/>
      <c r="AM347" s="32"/>
      <c r="AN347" s="33"/>
      <c r="AO347" s="33">
        <f>AO344-AM347</f>
        <v>109</v>
      </c>
      <c r="AP347" s="33">
        <f>AP344-AN347</f>
        <v>8</v>
      </c>
      <c r="AQ347" s="33"/>
      <c r="AR347" s="34">
        <f t="shared" ref="AR347:AR353" si="5825">((AQ347+AS347)/AO347)</f>
        <v>0</v>
      </c>
      <c r="AS347" s="33"/>
      <c r="AT347" s="34" t="e">
        <f t="shared" ref="AT347:AT353" si="5826">AS347/(AQ347+AS347)</f>
        <v>#DIV/0!</v>
      </c>
      <c r="AU347" s="35"/>
      <c r="AV347" s="33"/>
      <c r="AW347" s="33"/>
      <c r="AX347" s="36"/>
      <c r="AY347" s="32"/>
      <c r="AZ347" s="33"/>
      <c r="BA347" s="33">
        <f>BA344-AY347</f>
        <v>545</v>
      </c>
      <c r="BB347" s="33">
        <f>BB344-AZ347</f>
        <v>38</v>
      </c>
      <c r="BC347" s="33"/>
      <c r="BD347" s="34">
        <f t="shared" ref="BD347:BD353" si="5827">((BC347+BE347)/BA347)</f>
        <v>0</v>
      </c>
      <c r="BE347" s="33"/>
      <c r="BF347" s="34" t="e">
        <f t="shared" ref="BF347:BF353" si="5828">BE347/(BC347+BE347)</f>
        <v>#DIV/0!</v>
      </c>
      <c r="BG347" s="35"/>
      <c r="BH347" s="33"/>
      <c r="BI347" s="33"/>
      <c r="BJ347" s="36"/>
      <c r="BK347" s="32"/>
      <c r="BL347" s="33"/>
      <c r="BM347" s="33">
        <f>BM344-BK347</f>
        <v>550</v>
      </c>
      <c r="BN347" s="33">
        <f>BN344-BL347</f>
        <v>38</v>
      </c>
      <c r="BO347" s="33"/>
      <c r="BP347" s="34">
        <f t="shared" ref="BP347:BP353" si="5829">((BO347+BQ347)/BM347)</f>
        <v>0</v>
      </c>
      <c r="BQ347" s="33"/>
      <c r="BR347" s="34" t="e">
        <f t="shared" ref="BR347:BR353" si="5830">BQ347/(BO347+BQ347)</f>
        <v>#DIV/0!</v>
      </c>
      <c r="BS347" s="35"/>
      <c r="BT347" s="33"/>
      <c r="BU347" s="33"/>
      <c r="BV347" s="36"/>
      <c r="BW347" s="32"/>
      <c r="BX347" s="33"/>
      <c r="BY347" s="33">
        <f>BY344-BW347</f>
        <v>556</v>
      </c>
      <c r="BZ347" s="33">
        <f>BZ344-BX347</f>
        <v>38</v>
      </c>
      <c r="CA347" s="33"/>
      <c r="CB347" s="34">
        <f t="shared" ref="CB347:CB353" si="5831">((CA347+CC347)/BY347)</f>
        <v>0</v>
      </c>
      <c r="CC347" s="33"/>
      <c r="CD347" s="34" t="e">
        <f t="shared" ref="CD347:CD353" si="5832">CC347/(CA347+CC347)</f>
        <v>#DIV/0!</v>
      </c>
      <c r="CE347" s="35"/>
      <c r="CF347" s="33"/>
      <c r="CG347" s="33"/>
      <c r="CH347" s="36"/>
      <c r="CI347" s="32"/>
      <c r="CJ347" s="33"/>
      <c r="CK347" s="33">
        <f>CK344-CI347</f>
        <v>534</v>
      </c>
      <c r="CL347" s="33">
        <f>CL344-CJ347</f>
        <v>38</v>
      </c>
      <c r="CM347" s="33"/>
      <c r="CN347" s="34">
        <f t="shared" ref="CN347:CN353" si="5833">((CM347+CO347)/CK347)</f>
        <v>0</v>
      </c>
      <c r="CO347" s="33"/>
      <c r="CP347" s="34" t="e">
        <f t="shared" ref="CP347:CP353" si="5834">CO347/(CM347+CO347)</f>
        <v>#DIV/0!</v>
      </c>
      <c r="CQ347" s="35"/>
      <c r="CR347" s="33"/>
      <c r="CS347" s="33"/>
      <c r="CT347" s="36"/>
      <c r="CU347" s="32"/>
      <c r="CV347" s="33"/>
      <c r="CW347" s="33">
        <f>CW344-CU347</f>
        <v>545</v>
      </c>
      <c r="CX347" s="33">
        <f>CX344-CV347</f>
        <v>38</v>
      </c>
      <c r="CY347" s="33"/>
      <c r="CZ347" s="34">
        <f t="shared" ref="CZ347:CZ353" si="5835">((CY347+DA347)/CW347)</f>
        <v>0</v>
      </c>
      <c r="DA347" s="33"/>
      <c r="DB347" s="34" t="e">
        <f t="shared" ref="DB347:DB353" si="5836">DA347/(CY347+DA347)</f>
        <v>#DIV/0!</v>
      </c>
      <c r="DC347" s="35"/>
      <c r="DD347" s="33"/>
      <c r="DE347" s="33"/>
      <c r="DF347" s="36"/>
      <c r="DG347" s="32"/>
      <c r="DH347" s="33"/>
      <c r="DI347" s="33">
        <f>DI344-DG347</f>
        <v>559</v>
      </c>
      <c r="DJ347" s="33">
        <f>DJ344-DH347</f>
        <v>39</v>
      </c>
      <c r="DK347" s="33"/>
      <c r="DL347" s="34">
        <f t="shared" ref="DL347:DL353" si="5837">((DK347+DM347)/DI347)</f>
        <v>0</v>
      </c>
      <c r="DM347" s="33"/>
      <c r="DN347" s="34" t="e">
        <f t="shared" ref="DN347:DN353" si="5838">DM347/(DK347+DM347)</f>
        <v>#DIV/0!</v>
      </c>
      <c r="DO347" s="35"/>
      <c r="DP347" s="33"/>
      <c r="DQ347" s="33"/>
      <c r="DR347" s="36"/>
      <c r="DS347" s="32"/>
      <c r="DT347" s="33"/>
      <c r="DU347" s="33">
        <f>DU344-DS347</f>
        <v>91</v>
      </c>
      <c r="DV347" s="33">
        <f>DV344-DT347</f>
        <v>8</v>
      </c>
      <c r="DW347" s="33"/>
      <c r="DX347" s="34">
        <f t="shared" ref="DX347:DX353" si="5839">((DW347+DY347)/DU347)</f>
        <v>0</v>
      </c>
      <c r="DY347" s="33"/>
      <c r="DZ347" s="34" t="e">
        <f t="shared" ref="DZ347:DZ353" si="5840">DY347/(DW347+DY347)</f>
        <v>#DIV/0!</v>
      </c>
      <c r="EA347" s="35"/>
      <c r="EB347" s="33"/>
      <c r="EC347" s="33"/>
      <c r="ED347" s="36"/>
      <c r="EE347" s="32"/>
      <c r="EF347" s="33"/>
      <c r="EG347" s="33">
        <f>EG344-EE347</f>
        <v>566</v>
      </c>
      <c r="EH347" s="33">
        <f>EH344-EF347</f>
        <v>40</v>
      </c>
      <c r="EI347" s="33"/>
      <c r="EJ347" s="34">
        <f t="shared" ref="EJ347:EJ353" si="5841">((EI347+EK347)/EG347)</f>
        <v>0</v>
      </c>
      <c r="EK347" s="33"/>
      <c r="EL347" s="34" t="e">
        <f t="shared" ref="EL347:EL353" si="5842">EK347/(EI347+EK347)</f>
        <v>#DIV/0!</v>
      </c>
      <c r="EM347" s="35"/>
      <c r="EN347" s="33"/>
      <c r="EO347" s="33"/>
      <c r="EP347" s="36"/>
      <c r="EQ347" s="32"/>
      <c r="ER347" s="33"/>
      <c r="ES347" s="33">
        <f>ES344-EQ347</f>
        <v>556</v>
      </c>
      <c r="ET347" s="33">
        <f>ET344-ER347</f>
        <v>39</v>
      </c>
      <c r="EU347" s="33"/>
      <c r="EV347" s="34">
        <f t="shared" ref="EV347:EV353" si="5843">((EU347+EW347)/ES347)</f>
        <v>0</v>
      </c>
      <c r="EW347" s="33"/>
      <c r="EX347" s="34" t="e">
        <f t="shared" ref="EX347:EX353" si="5844">EW347/(EU347+EW347)</f>
        <v>#DIV/0!</v>
      </c>
      <c r="EY347" s="35"/>
      <c r="EZ347" s="33"/>
      <c r="FA347" s="33"/>
      <c r="FB347" s="36"/>
      <c r="FC347" s="32"/>
      <c r="FD347" s="33"/>
      <c r="FE347" s="33">
        <f>FE344-FC347</f>
        <v>544</v>
      </c>
      <c r="FF347" s="33">
        <f>FF344-FD347</f>
        <v>37</v>
      </c>
      <c r="FG347" s="33"/>
      <c r="FH347" s="34">
        <f t="shared" ref="FH347:FH353" si="5845">((FG347+FI347)/FE347)</f>
        <v>0</v>
      </c>
      <c r="FI347" s="33"/>
      <c r="FJ347" s="34" t="e">
        <f t="shared" ref="FJ347:FJ353" si="5846">FI347/(FG347+FI347)</f>
        <v>#DIV/0!</v>
      </c>
      <c r="FK347" s="35"/>
      <c r="FL347" s="33"/>
      <c r="FM347" s="33"/>
      <c r="FN347" s="36"/>
      <c r="FO347" s="32"/>
      <c r="FP347" s="33"/>
      <c r="FQ347" s="33">
        <f>FQ344-FO347</f>
        <v>539</v>
      </c>
      <c r="FR347" s="33">
        <f>FR344-FP347</f>
        <v>40</v>
      </c>
      <c r="FS347" s="33"/>
      <c r="FT347" s="34">
        <f t="shared" ref="FT347:FT353" si="5847">((FS347+FU347)/FQ347)</f>
        <v>0</v>
      </c>
      <c r="FU347" s="33"/>
      <c r="FV347" s="34" t="e">
        <f t="shared" ref="FV347:FV353" si="5848">FU347/(FS347+FU347)</f>
        <v>#DIV/0!</v>
      </c>
      <c r="FW347" s="35"/>
      <c r="FX347" s="33"/>
      <c r="FY347" s="33"/>
      <c r="FZ347" s="36"/>
      <c r="GA347" s="32"/>
      <c r="GB347" s="33"/>
      <c r="GC347" s="33">
        <f>GC344-GA347</f>
        <v>544</v>
      </c>
      <c r="GD347" s="33">
        <f>GD344-GB347</f>
        <v>41</v>
      </c>
      <c r="GE347" s="33"/>
      <c r="GF347" s="34">
        <f t="shared" ref="GF347:GF353" si="5849">((GE347+GG347)/GC347)</f>
        <v>0</v>
      </c>
      <c r="GG347" s="33"/>
      <c r="GH347" s="34" t="e">
        <f t="shared" ref="GH347:GH353" si="5850">GG347/(GE347+GG347)</f>
        <v>#DIV/0!</v>
      </c>
      <c r="GI347" s="35"/>
      <c r="GJ347" s="33"/>
      <c r="GK347" s="33"/>
      <c r="GL347" s="36"/>
      <c r="GM347" s="32"/>
      <c r="GN347" s="33"/>
      <c r="GO347" s="33">
        <f>GO344-GM347</f>
        <v>570</v>
      </c>
      <c r="GP347" s="33">
        <f>GP344-GN347</f>
        <v>42</v>
      </c>
      <c r="GQ347" s="33"/>
      <c r="GR347" s="34">
        <f t="shared" ref="GR347:GR353" si="5851">((GQ347+GS347)/GO347)</f>
        <v>0</v>
      </c>
      <c r="GS347" s="33"/>
      <c r="GT347" s="34" t="e">
        <f t="shared" ref="GT347:GT353" si="5852">GS347/(GQ347+GS347)</f>
        <v>#DIV/0!</v>
      </c>
      <c r="GU347" s="35"/>
      <c r="GV347" s="33"/>
      <c r="GW347" s="33"/>
      <c r="GX347" s="36"/>
      <c r="GY347" s="32"/>
      <c r="GZ347" s="33"/>
      <c r="HA347" s="33">
        <f>HA344-GY347</f>
        <v>99</v>
      </c>
      <c r="HB347" s="33">
        <f>HB344-GZ347</f>
        <v>7</v>
      </c>
      <c r="HC347" s="33"/>
      <c r="HD347" s="34">
        <f t="shared" ref="HD347:HD353" si="5853">((HC347+HE347)/HA347)</f>
        <v>0</v>
      </c>
      <c r="HE347" s="33"/>
      <c r="HF347" s="34" t="e">
        <f t="shared" ref="HF347:HF353" si="5854">HE347/(HC347+HE347)</f>
        <v>#DIV/0!</v>
      </c>
      <c r="HG347" s="35"/>
      <c r="HH347" s="33"/>
      <c r="HI347" s="33"/>
      <c r="HJ347" s="36"/>
      <c r="HK347" s="32"/>
      <c r="HL347" s="33"/>
      <c r="HM347" s="33">
        <f>HM344-HK347</f>
        <v>571</v>
      </c>
      <c r="HN347" s="33">
        <f>HN344-HL347</f>
        <v>42</v>
      </c>
      <c r="HO347" s="33"/>
      <c r="HP347" s="34">
        <f t="shared" ref="HP347:HP353" si="5855">((HO347+HQ347)/HM347)</f>
        <v>0</v>
      </c>
      <c r="HQ347" s="33"/>
      <c r="HR347" s="34" t="e">
        <f t="shared" ref="HR347:HR353" si="5856">HQ347/(HO347+HQ347)</f>
        <v>#DIV/0!</v>
      </c>
      <c r="HS347" s="35"/>
      <c r="HT347" s="33"/>
      <c r="HU347" s="33"/>
      <c r="HV347" s="36"/>
      <c r="HW347" s="32"/>
      <c r="HX347" s="33"/>
      <c r="HY347" s="33">
        <f>HY344-HW347</f>
        <v>558</v>
      </c>
      <c r="HZ347" s="33">
        <f>HZ344-HX347</f>
        <v>41</v>
      </c>
      <c r="IA347" s="33"/>
      <c r="IB347" s="34">
        <f t="shared" ref="IB347:IB353" si="5857">((IA347+IC347)/HY347)</f>
        <v>0</v>
      </c>
      <c r="IC347" s="33"/>
      <c r="ID347" s="34" t="e">
        <f t="shared" ref="ID347:ID353" si="5858">IC347/(IA347+IC347)</f>
        <v>#DIV/0!</v>
      </c>
      <c r="IE347" s="35"/>
      <c r="IF347" s="33"/>
      <c r="IG347" s="33"/>
      <c r="IH347" s="36"/>
      <c r="II347" s="32"/>
      <c r="IJ347" s="33"/>
      <c r="IK347" s="33">
        <f>IK344-II347</f>
        <v>571</v>
      </c>
      <c r="IL347" s="33">
        <f>IL344-IJ347</f>
        <v>41</v>
      </c>
      <c r="IM347" s="33"/>
      <c r="IN347" s="34">
        <f t="shared" ref="IN347:IN353" si="5859">((IM347+IO347)/IK347)</f>
        <v>0</v>
      </c>
      <c r="IO347" s="33"/>
      <c r="IP347" s="34" t="e">
        <f t="shared" ref="IP347:IP353" si="5860">IO347/(IM347+IO347)</f>
        <v>#DIV/0!</v>
      </c>
      <c r="IQ347" s="35"/>
      <c r="IR347" s="33"/>
      <c r="IS347" s="33"/>
      <c r="IT347" s="36"/>
      <c r="IU347" s="32"/>
      <c r="IV347" s="33"/>
      <c r="IW347" s="33">
        <f>IW344-IU347</f>
        <v>0</v>
      </c>
      <c r="IX347" s="33">
        <f>IX344-IV347</f>
        <v>0</v>
      </c>
      <c r="IY347" s="33"/>
      <c r="IZ347" s="34" t="e">
        <f t="shared" ref="IZ347:IZ353" si="5861">((IY347+JA347)/IW347)</f>
        <v>#DIV/0!</v>
      </c>
      <c r="JA347" s="33"/>
      <c r="JB347" s="34" t="e">
        <f t="shared" ref="JB347:JB353" si="5862">JA347/(IY347+JA347)</f>
        <v>#DIV/0!</v>
      </c>
      <c r="JC347" s="35"/>
      <c r="JD347" s="33"/>
      <c r="JE347" s="33"/>
      <c r="JF347" s="36"/>
      <c r="JG347" s="32">
        <f t="shared" ref="JG347:JG354" si="5863">+C347+O347+AA347+AM347+AY347+BK347+BW347+CI347+CU347+DG347+DS347+EE347+EQ347+FC347+GA347+GM347+GY347+HK347+HW347+II347+FO347+IU347</f>
        <v>0</v>
      </c>
      <c r="JH347" s="36">
        <f t="shared" ref="JH347:JH354" si="5864">+D347+P347+AB347+AN347+AZ347+BL347+BX347+CJ347+CV347+DH347+DT347+EF347+ER347+FD347+GB347+GN347+GZ347+HL347+HX347+IJ347+FP347+IV347</f>
        <v>0</v>
      </c>
      <c r="JI347" s="372">
        <f t="shared" ref="JI347:JI353" si="5865">+E347+Q347+AC347+AO347+BA347+BM347+BY347+CK347+CW347+DI347+DU347+EG347+ES347+FE347+GC347+GO347+HA347+HM347+HY347+FQ347+IK347</f>
        <v>10260</v>
      </c>
      <c r="JJ347" s="11">
        <f t="shared" si="5107"/>
        <v>730</v>
      </c>
      <c r="JK347" s="33">
        <f t="shared" ref="JK347:JK354" si="5866">+G347+S347+AE347+AQ347+BC347+BO347+CA347+CM347+CY347+DK347+DW347+EI347+EU347+FG347+GE347+GQ347+HC347+HO347+I347+U347+AG347+AS347+BE347+BQ347+CC347+CO347+DA347+DM347+DY347+EK347+EW347+FI347+GG347+GS347+HE347+HQ347+IA347+IC347+FS347+FU347+IM347+IO347</f>
        <v>0</v>
      </c>
      <c r="JL347" s="78">
        <f t="shared" ref="JL347:JL354" si="5867">+(JK347)/JI347</f>
        <v>0</v>
      </c>
      <c r="JM347" s="15">
        <f t="shared" ref="JM347:JM354" si="5868">+I347+U347+AG347+AS347+BE347+BQ347+CC347+CO347+DA347+DM347+DY347+EK347+EW347+FI347+GG347+GS347+HE347+HQ347+IC347+IO347+FU347</f>
        <v>0</v>
      </c>
      <c r="JN347" s="34" t="e">
        <f t="shared" ref="JN347:JN354" si="5869">+(JM347/(JK347))</f>
        <v>#DIV/0!</v>
      </c>
      <c r="JO347" s="45"/>
      <c r="JP347" s="46"/>
      <c r="JQ347" s="45" t="e">
        <f t="shared" si="5559"/>
        <v>#DIV/0!</v>
      </c>
      <c r="JR347" s="45"/>
      <c r="JS347" s="366" t="e">
        <f t="shared" ref="JS347" si="5870">JR347/JM347</f>
        <v>#DIV/0!</v>
      </c>
      <c r="JT347" s="44"/>
      <c r="JU347" s="284"/>
      <c r="JV347" s="402">
        <f t="shared" ref="JV347:JV353" si="5871">SUM(G347,I347,S347,U347,AE347,AG347,AQ347,AS347,BC347,BE347,BO347,BQ347,CA347,CC347)/SUM(E347,Q347,AC347,AO347,BA347,BM347,BY347)</f>
        <v>0</v>
      </c>
      <c r="JW347" s="403">
        <f t="shared" ref="JW347:JW353" si="5872">SUM(CM347,CO347,CY347,DA347,DK347,DM347,DW347,DY347,EI347,EK347,EU347,EW347,FG347,FI347)/SUM(CK347,CW347,DI347,DU347,EG347,ES347,FE347)</f>
        <v>0</v>
      </c>
      <c r="JX347" s="405">
        <f t="shared" ref="JX347:JX353" si="5873">SUM(FS347,FU347,GE347,GG347,GQ347,GS347,HC347,HE347,HO347,HQ347,IA347,IC347,IM347,IO347,)/SUM(FQ347,GC347,GO347,HA347,HM347,HY347,IK347)</f>
        <v>0</v>
      </c>
      <c r="JY347" s="742" t="e">
        <f t="shared" ref="JY347" si="5874">SUM(I354,U354,AG354,AS354,BE354,BQ354,CC354)/SUM(G354,I354,S354,U354,AE354,AG354,AQ354,AS354,BC354,BE354,BO354,BQ354,CA354,CC354)</f>
        <v>#DIV/0!</v>
      </c>
      <c r="JZ347" s="689" t="e">
        <f t="shared" ref="JZ347" si="5875">SUM(CO354,DA354,DM354,DY354,EK354,EW354,FI354)/SUM(CM354,CO354,CY354,DA354,DK354,DM354,DW354,DY354,EI354,EK354,EU354,EW354,FG354,FI354)</f>
        <v>#DIV/0!</v>
      </c>
      <c r="KA347" s="745" t="e">
        <f t="shared" ref="KA347" si="5876">SUM(,FU354,GG354,GS354,HE354,HQ354,IC354,IO354)/SUM(FU354,FS354,GG354,GE354,GS354,GQ354,HE354,HC354,HQ354,HO354,IC354,IA354,IO354,IM354)</f>
        <v>#DIV/0!</v>
      </c>
      <c r="KB347" s="724">
        <f t="shared" ref="KB347" si="5877">KB349/KB351</f>
        <v>0</v>
      </c>
      <c r="KC347" s="720"/>
      <c r="KD347" s="720">
        <f t="shared" ref="KD347" si="5878">KD349/KD351</f>
        <v>0</v>
      </c>
      <c r="KE347" s="720"/>
      <c r="KF347" s="720">
        <f t="shared" ref="KF347" si="5879">KF349/KF351</f>
        <v>0</v>
      </c>
      <c r="KG347" s="755"/>
      <c r="KH347" s="757" t="s">
        <v>68</v>
      </c>
      <c r="KI347" s="419">
        <f t="shared" ref="KI347:KI353" si="5880">C347+AA347+AM347+AY347+BK347+BW347</f>
        <v>0</v>
      </c>
      <c r="KJ347" s="427">
        <f t="shared" ref="KJ347" si="5881">KI347/KB351</f>
        <v>0</v>
      </c>
      <c r="KK347" s="419">
        <f t="shared" ref="KK347:KK353" si="5882">CI347+CU347+DG347+EE347+EQ347+FC347+DS347</f>
        <v>0</v>
      </c>
      <c r="KL347" s="424">
        <f t="shared" ref="KL347" si="5883">KK347/KD351</f>
        <v>0</v>
      </c>
      <c r="KM347" s="419">
        <f t="shared" ref="KM347:KM353" si="5884">FO347+GA347+GM347+GY347+HK347+HW347+II347</f>
        <v>0</v>
      </c>
      <c r="KN347" s="424">
        <f>KM347/KF351</f>
        <v>0</v>
      </c>
    </row>
    <row r="348" spans="1:300" ht="19.5" thickBot="1" x14ac:dyDescent="0.3">
      <c r="A348" s="734"/>
      <c r="B348" s="436">
        <f t="shared" ref="B348:B353" si="5885">+B347+1</f>
        <v>45863</v>
      </c>
      <c r="C348" s="10"/>
      <c r="D348" s="11"/>
      <c r="E348" s="61">
        <f t="shared" ref="E348:E353" si="5886">E347-C348</f>
        <v>553</v>
      </c>
      <c r="F348" s="61">
        <f t="shared" ref="F348:F353" si="5887">F347-D348</f>
        <v>39</v>
      </c>
      <c r="G348" s="11"/>
      <c r="H348" s="12">
        <f t="shared" si="5819"/>
        <v>0</v>
      </c>
      <c r="I348" s="11"/>
      <c r="J348" s="12" t="e">
        <f t="shared" si="5820"/>
        <v>#DIV/0!</v>
      </c>
      <c r="K348" s="13"/>
      <c r="L348" s="11"/>
      <c r="M348" s="11"/>
      <c r="N348" s="14"/>
      <c r="O348" s="10"/>
      <c r="P348" s="11"/>
      <c r="Q348" s="61">
        <f t="shared" ref="Q348:Q353" si="5888">Q347-O348</f>
        <v>556</v>
      </c>
      <c r="R348" s="61">
        <f t="shared" ref="R348:R353" si="5889">R347-P348</f>
        <v>38</v>
      </c>
      <c r="S348" s="11"/>
      <c r="T348" s="12">
        <f t="shared" si="5821"/>
        <v>0</v>
      </c>
      <c r="U348" s="11"/>
      <c r="V348" s="12" t="e">
        <f t="shared" si="5822"/>
        <v>#DIV/0!</v>
      </c>
      <c r="W348" s="13"/>
      <c r="X348" s="11"/>
      <c r="Y348" s="11"/>
      <c r="Z348" s="14"/>
      <c r="AA348" s="10"/>
      <c r="AB348" s="11"/>
      <c r="AC348" s="61">
        <f t="shared" ref="AC348:AC353" si="5890">AC347-AA348</f>
        <v>544</v>
      </c>
      <c r="AD348" s="61">
        <f t="shared" ref="AD348:AD353" si="5891">AD347-AB348</f>
        <v>38</v>
      </c>
      <c r="AE348" s="11"/>
      <c r="AF348" s="12">
        <f t="shared" si="5823"/>
        <v>0</v>
      </c>
      <c r="AG348" s="11"/>
      <c r="AH348" s="12" t="e">
        <f t="shared" si="5824"/>
        <v>#DIV/0!</v>
      </c>
      <c r="AI348" s="13"/>
      <c r="AJ348" s="11"/>
      <c r="AK348" s="11"/>
      <c r="AL348" s="14"/>
      <c r="AM348" s="10"/>
      <c r="AN348" s="11"/>
      <c r="AO348" s="61">
        <f t="shared" ref="AO348:AO353" si="5892">AO347-AM348</f>
        <v>109</v>
      </c>
      <c r="AP348" s="61">
        <f t="shared" ref="AP348:AP353" si="5893">AP347-AN348</f>
        <v>8</v>
      </c>
      <c r="AQ348" s="11"/>
      <c r="AR348" s="12">
        <f t="shared" si="5825"/>
        <v>0</v>
      </c>
      <c r="AS348" s="11"/>
      <c r="AT348" s="12" t="e">
        <f t="shared" si="5826"/>
        <v>#DIV/0!</v>
      </c>
      <c r="AU348" s="13"/>
      <c r="AV348" s="11"/>
      <c r="AW348" s="11"/>
      <c r="AX348" s="14"/>
      <c r="AY348" s="10"/>
      <c r="AZ348" s="11"/>
      <c r="BA348" s="61">
        <f t="shared" ref="BA348:BA353" si="5894">BA347-AY348</f>
        <v>545</v>
      </c>
      <c r="BB348" s="61">
        <f t="shared" ref="BB348:BB353" si="5895">BB347-AZ348</f>
        <v>38</v>
      </c>
      <c r="BC348" s="11"/>
      <c r="BD348" s="12">
        <f t="shared" si="5827"/>
        <v>0</v>
      </c>
      <c r="BE348" s="11"/>
      <c r="BF348" s="12" t="e">
        <f t="shared" si="5828"/>
        <v>#DIV/0!</v>
      </c>
      <c r="BG348" s="13"/>
      <c r="BH348" s="11"/>
      <c r="BI348" s="11"/>
      <c r="BJ348" s="14"/>
      <c r="BK348" s="10"/>
      <c r="BL348" s="11"/>
      <c r="BM348" s="61">
        <f t="shared" ref="BM348:BM353" si="5896">BM347-BK348</f>
        <v>550</v>
      </c>
      <c r="BN348" s="61">
        <f t="shared" ref="BN348:BN353" si="5897">BN347-BL348</f>
        <v>38</v>
      </c>
      <c r="BO348" s="11"/>
      <c r="BP348" s="12">
        <f t="shared" si="5829"/>
        <v>0</v>
      </c>
      <c r="BQ348" s="11"/>
      <c r="BR348" s="12" t="e">
        <f t="shared" si="5830"/>
        <v>#DIV/0!</v>
      </c>
      <c r="BS348" s="13"/>
      <c r="BT348" s="11"/>
      <c r="BU348" s="11"/>
      <c r="BV348" s="14"/>
      <c r="BW348" s="10"/>
      <c r="BX348" s="11"/>
      <c r="BY348" s="61">
        <f t="shared" ref="BY348:BY353" si="5898">BY347-BW348</f>
        <v>556</v>
      </c>
      <c r="BZ348" s="61">
        <f t="shared" ref="BZ348:BZ353" si="5899">BZ347-BX348</f>
        <v>38</v>
      </c>
      <c r="CA348" s="11"/>
      <c r="CB348" s="12">
        <f t="shared" si="5831"/>
        <v>0</v>
      </c>
      <c r="CC348" s="11"/>
      <c r="CD348" s="12" t="e">
        <f t="shared" si="5832"/>
        <v>#DIV/0!</v>
      </c>
      <c r="CE348" s="13"/>
      <c r="CF348" s="11"/>
      <c r="CG348" s="11"/>
      <c r="CH348" s="14"/>
      <c r="CI348" s="10"/>
      <c r="CJ348" s="11"/>
      <c r="CK348" s="61">
        <f t="shared" ref="CK348:CK353" si="5900">CK347-CI348</f>
        <v>534</v>
      </c>
      <c r="CL348" s="61">
        <f t="shared" ref="CL348:CL353" si="5901">CL347-CJ348</f>
        <v>38</v>
      </c>
      <c r="CM348" s="11"/>
      <c r="CN348" s="12">
        <f t="shared" si="5833"/>
        <v>0</v>
      </c>
      <c r="CO348" s="11"/>
      <c r="CP348" s="12" t="e">
        <f t="shared" si="5834"/>
        <v>#DIV/0!</v>
      </c>
      <c r="CQ348" s="13"/>
      <c r="CR348" s="11"/>
      <c r="CS348" s="11"/>
      <c r="CT348" s="14"/>
      <c r="CU348" s="10"/>
      <c r="CV348" s="11"/>
      <c r="CW348" s="61">
        <f t="shared" ref="CW348:CW353" si="5902">CW347-CU348</f>
        <v>545</v>
      </c>
      <c r="CX348" s="61">
        <f t="shared" ref="CX348:CX353" si="5903">CX347-CV348</f>
        <v>38</v>
      </c>
      <c r="CY348" s="11"/>
      <c r="CZ348" s="12">
        <f t="shared" si="5835"/>
        <v>0</v>
      </c>
      <c r="DA348" s="11"/>
      <c r="DB348" s="12" t="e">
        <f t="shared" si="5836"/>
        <v>#DIV/0!</v>
      </c>
      <c r="DC348" s="13"/>
      <c r="DD348" s="11"/>
      <c r="DE348" s="11"/>
      <c r="DF348" s="14"/>
      <c r="DG348" s="10"/>
      <c r="DH348" s="11"/>
      <c r="DI348" s="61">
        <f t="shared" ref="DI348:DI353" si="5904">DI347-DG348</f>
        <v>559</v>
      </c>
      <c r="DJ348" s="61">
        <f t="shared" ref="DJ348:DJ353" si="5905">DJ347-DH348</f>
        <v>39</v>
      </c>
      <c r="DK348" s="11"/>
      <c r="DL348" s="12">
        <f t="shared" si="5837"/>
        <v>0</v>
      </c>
      <c r="DM348" s="11"/>
      <c r="DN348" s="12" t="e">
        <f t="shared" si="5838"/>
        <v>#DIV/0!</v>
      </c>
      <c r="DO348" s="13"/>
      <c r="DP348" s="11"/>
      <c r="DQ348" s="11"/>
      <c r="DR348" s="14"/>
      <c r="DS348" s="10"/>
      <c r="DT348" s="11"/>
      <c r="DU348" s="61">
        <f t="shared" ref="DU348:DU353" si="5906">DU347-DS348</f>
        <v>91</v>
      </c>
      <c r="DV348" s="61">
        <f t="shared" ref="DV348:DV353" si="5907">DV347-DT348</f>
        <v>8</v>
      </c>
      <c r="DW348" s="11"/>
      <c r="DX348" s="12">
        <f t="shared" si="5839"/>
        <v>0</v>
      </c>
      <c r="DY348" s="11"/>
      <c r="DZ348" s="12" t="e">
        <f t="shared" si="5840"/>
        <v>#DIV/0!</v>
      </c>
      <c r="EA348" s="13"/>
      <c r="EB348" s="11"/>
      <c r="EC348" s="11"/>
      <c r="ED348" s="14"/>
      <c r="EE348" s="10"/>
      <c r="EF348" s="11"/>
      <c r="EG348" s="61">
        <f t="shared" ref="EG348:EG353" si="5908">EG347-EE348</f>
        <v>566</v>
      </c>
      <c r="EH348" s="61">
        <f t="shared" ref="EH348:EH353" si="5909">EH347-EF348</f>
        <v>40</v>
      </c>
      <c r="EI348" s="11"/>
      <c r="EJ348" s="12">
        <f t="shared" si="5841"/>
        <v>0</v>
      </c>
      <c r="EK348" s="11"/>
      <c r="EL348" s="12" t="e">
        <f t="shared" si="5842"/>
        <v>#DIV/0!</v>
      </c>
      <c r="EM348" s="13"/>
      <c r="EN348" s="11"/>
      <c r="EO348" s="11"/>
      <c r="EP348" s="14"/>
      <c r="EQ348" s="10"/>
      <c r="ER348" s="11"/>
      <c r="ES348" s="61">
        <f t="shared" ref="ES348:ES353" si="5910">ES347-EQ348</f>
        <v>556</v>
      </c>
      <c r="ET348" s="61">
        <f t="shared" ref="ET348:ET353" si="5911">ET347-ER348</f>
        <v>39</v>
      </c>
      <c r="EU348" s="11"/>
      <c r="EV348" s="12">
        <f t="shared" si="5843"/>
        <v>0</v>
      </c>
      <c r="EW348" s="11"/>
      <c r="EX348" s="12" t="e">
        <f t="shared" si="5844"/>
        <v>#DIV/0!</v>
      </c>
      <c r="EY348" s="13"/>
      <c r="EZ348" s="11"/>
      <c r="FA348" s="11"/>
      <c r="FB348" s="14"/>
      <c r="FC348" s="10"/>
      <c r="FD348" s="11"/>
      <c r="FE348" s="61">
        <f t="shared" ref="FE348:FE353" si="5912">FE347-FC348</f>
        <v>544</v>
      </c>
      <c r="FF348" s="61">
        <f t="shared" ref="FF348:FF353" si="5913">FF347-FD348</f>
        <v>37</v>
      </c>
      <c r="FG348" s="11"/>
      <c r="FH348" s="12">
        <f t="shared" si="5845"/>
        <v>0</v>
      </c>
      <c r="FI348" s="11"/>
      <c r="FJ348" s="12" t="e">
        <f t="shared" si="5846"/>
        <v>#DIV/0!</v>
      </c>
      <c r="FK348" s="13"/>
      <c r="FL348" s="11"/>
      <c r="FM348" s="11"/>
      <c r="FN348" s="14"/>
      <c r="FO348" s="10"/>
      <c r="FP348" s="11"/>
      <c r="FQ348" s="61">
        <f t="shared" ref="FQ348:FQ353" si="5914">FQ347-FO348</f>
        <v>539</v>
      </c>
      <c r="FR348" s="61">
        <f t="shared" ref="FR348:FR353" si="5915">FR347-FP348</f>
        <v>40</v>
      </c>
      <c r="FS348" s="11"/>
      <c r="FT348" s="12">
        <f t="shared" si="5847"/>
        <v>0</v>
      </c>
      <c r="FU348" s="11"/>
      <c r="FV348" s="12" t="e">
        <f t="shared" si="5848"/>
        <v>#DIV/0!</v>
      </c>
      <c r="FW348" s="13"/>
      <c r="FX348" s="11"/>
      <c r="FY348" s="11"/>
      <c r="FZ348" s="14"/>
      <c r="GA348" s="10"/>
      <c r="GB348" s="11"/>
      <c r="GC348" s="61">
        <f t="shared" ref="GC348:GC353" si="5916">GC347-GA348</f>
        <v>544</v>
      </c>
      <c r="GD348" s="61">
        <f t="shared" ref="GD348:GD353" si="5917">GD347-GB348</f>
        <v>41</v>
      </c>
      <c r="GE348" s="11"/>
      <c r="GF348" s="12">
        <f t="shared" si="5849"/>
        <v>0</v>
      </c>
      <c r="GG348" s="11"/>
      <c r="GH348" s="12" t="e">
        <f t="shared" si="5850"/>
        <v>#DIV/0!</v>
      </c>
      <c r="GI348" s="13"/>
      <c r="GJ348" s="11"/>
      <c r="GK348" s="11"/>
      <c r="GL348" s="14"/>
      <c r="GM348" s="10"/>
      <c r="GN348" s="11"/>
      <c r="GO348" s="61">
        <f t="shared" ref="GO348:GO353" si="5918">GO347-GM348</f>
        <v>570</v>
      </c>
      <c r="GP348" s="61">
        <f t="shared" ref="GP348:GP353" si="5919">GP347-GN348</f>
        <v>42</v>
      </c>
      <c r="GQ348" s="11"/>
      <c r="GR348" s="12">
        <f t="shared" si="5851"/>
        <v>0</v>
      </c>
      <c r="GS348" s="11"/>
      <c r="GT348" s="12" t="e">
        <f t="shared" si="5852"/>
        <v>#DIV/0!</v>
      </c>
      <c r="GU348" s="13"/>
      <c r="GV348" s="11"/>
      <c r="GW348" s="11"/>
      <c r="GX348" s="14"/>
      <c r="GY348" s="10"/>
      <c r="GZ348" s="11"/>
      <c r="HA348" s="61">
        <f t="shared" ref="HA348:HA353" si="5920">HA347-GY348</f>
        <v>99</v>
      </c>
      <c r="HB348" s="61">
        <f t="shared" ref="HB348:HB353" si="5921">HB347-GZ348</f>
        <v>7</v>
      </c>
      <c r="HC348" s="11"/>
      <c r="HD348" s="12">
        <f t="shared" si="5853"/>
        <v>0</v>
      </c>
      <c r="HE348" s="11"/>
      <c r="HF348" s="12" t="e">
        <f t="shared" si="5854"/>
        <v>#DIV/0!</v>
      </c>
      <c r="HG348" s="13"/>
      <c r="HH348" s="11"/>
      <c r="HI348" s="11"/>
      <c r="HJ348" s="14"/>
      <c r="HK348" s="10"/>
      <c r="HL348" s="11"/>
      <c r="HM348" s="61">
        <f t="shared" ref="HM348:HM353" si="5922">HM347-HK348</f>
        <v>571</v>
      </c>
      <c r="HN348" s="61">
        <f t="shared" ref="HN348:HN353" si="5923">HN347-HL348</f>
        <v>42</v>
      </c>
      <c r="HO348" s="11"/>
      <c r="HP348" s="12">
        <f t="shared" si="5855"/>
        <v>0</v>
      </c>
      <c r="HQ348" s="11"/>
      <c r="HR348" s="12" t="e">
        <f t="shared" si="5856"/>
        <v>#DIV/0!</v>
      </c>
      <c r="HS348" s="13"/>
      <c r="HT348" s="11"/>
      <c r="HU348" s="11"/>
      <c r="HV348" s="14"/>
      <c r="HW348" s="10"/>
      <c r="HX348" s="11"/>
      <c r="HY348" s="61">
        <f t="shared" ref="HY348:HY353" si="5924">HY347-HW348</f>
        <v>558</v>
      </c>
      <c r="HZ348" s="61">
        <f t="shared" ref="HZ348:HZ353" si="5925">HZ347-HX348</f>
        <v>41</v>
      </c>
      <c r="IA348" s="11"/>
      <c r="IB348" s="12">
        <f t="shared" si="5857"/>
        <v>0</v>
      </c>
      <c r="IC348" s="11"/>
      <c r="ID348" s="12" t="e">
        <f t="shared" si="5858"/>
        <v>#DIV/0!</v>
      </c>
      <c r="IE348" s="13"/>
      <c r="IF348" s="11"/>
      <c r="IG348" s="11"/>
      <c r="IH348" s="14"/>
      <c r="II348" s="10"/>
      <c r="IJ348" s="11"/>
      <c r="IK348" s="61">
        <f t="shared" ref="IK348:IK353" si="5926">IK347-II348</f>
        <v>571</v>
      </c>
      <c r="IL348" s="61">
        <f t="shared" ref="IL348:IL353" si="5927">IL347-IJ348</f>
        <v>41</v>
      </c>
      <c r="IM348" s="11"/>
      <c r="IN348" s="12">
        <f t="shared" si="5859"/>
        <v>0</v>
      </c>
      <c r="IO348" s="11"/>
      <c r="IP348" s="12" t="e">
        <f t="shared" si="5860"/>
        <v>#DIV/0!</v>
      </c>
      <c r="IQ348" s="13"/>
      <c r="IR348" s="11"/>
      <c r="IS348" s="11"/>
      <c r="IT348" s="14"/>
      <c r="IU348" s="10"/>
      <c r="IV348" s="11"/>
      <c r="IW348" s="61">
        <f t="shared" ref="IW348:IW353" si="5928">IW347-IU348</f>
        <v>0</v>
      </c>
      <c r="IX348" s="61">
        <f t="shared" ref="IX348:IX353" si="5929">IX347-IV348</f>
        <v>0</v>
      </c>
      <c r="IY348" s="11"/>
      <c r="IZ348" s="12" t="e">
        <f t="shared" si="5861"/>
        <v>#DIV/0!</v>
      </c>
      <c r="JA348" s="11"/>
      <c r="JB348" s="12" t="e">
        <f t="shared" si="5862"/>
        <v>#DIV/0!</v>
      </c>
      <c r="JC348" s="13"/>
      <c r="JD348" s="11"/>
      <c r="JE348" s="11"/>
      <c r="JF348" s="14"/>
      <c r="JG348" s="10">
        <f t="shared" si="5863"/>
        <v>0</v>
      </c>
      <c r="JH348" s="14">
        <f t="shared" si="5864"/>
        <v>0</v>
      </c>
      <c r="JI348" s="373">
        <f t="shared" si="5865"/>
        <v>10260</v>
      </c>
      <c r="JJ348" s="11">
        <f t="shared" si="5107"/>
        <v>730</v>
      </c>
      <c r="JK348" s="11">
        <f t="shared" si="5866"/>
        <v>0</v>
      </c>
      <c r="JL348" s="79">
        <f t="shared" si="5867"/>
        <v>0</v>
      </c>
      <c r="JM348" s="15">
        <f t="shared" si="5868"/>
        <v>0</v>
      </c>
      <c r="JN348" s="12" t="e">
        <f t="shared" si="5869"/>
        <v>#DIV/0!</v>
      </c>
      <c r="JO348" s="16"/>
      <c r="JP348" s="17"/>
      <c r="JQ348" s="16" t="e">
        <f t="shared" si="5559"/>
        <v>#DIV/0!</v>
      </c>
      <c r="JR348" s="16"/>
      <c r="JS348" s="369" t="e">
        <f t="shared" si="5410"/>
        <v>#DIV/0!</v>
      </c>
      <c r="JT348" s="15"/>
      <c r="JU348" s="285"/>
      <c r="JV348" s="404">
        <f t="shared" si="5871"/>
        <v>0</v>
      </c>
      <c r="JW348" s="401">
        <f t="shared" si="5872"/>
        <v>0</v>
      </c>
      <c r="JX348" s="406">
        <f t="shared" si="5873"/>
        <v>0</v>
      </c>
      <c r="JY348" s="743"/>
      <c r="JZ348" s="690"/>
      <c r="KA348" s="746"/>
      <c r="KB348" s="725"/>
      <c r="KC348" s="722"/>
      <c r="KD348" s="722"/>
      <c r="KE348" s="722"/>
      <c r="KF348" s="722"/>
      <c r="KG348" s="756"/>
      <c r="KH348" s="758"/>
      <c r="KI348" s="67">
        <f t="shared" si="5880"/>
        <v>0</v>
      </c>
      <c r="KJ348" s="430">
        <f t="shared" ref="KJ348" si="5930">KI348/KB351</f>
        <v>0</v>
      </c>
      <c r="KK348" s="67">
        <f t="shared" si="5882"/>
        <v>0</v>
      </c>
      <c r="KL348" s="425">
        <f t="shared" ref="KL348" si="5931">KK348/KD351</f>
        <v>0</v>
      </c>
      <c r="KM348" s="67">
        <f t="shared" si="5884"/>
        <v>0</v>
      </c>
      <c r="KN348" s="425">
        <f>KM348/KF351</f>
        <v>0</v>
      </c>
    </row>
    <row r="349" spans="1:300" ht="19.5" thickTop="1" x14ac:dyDescent="0.25">
      <c r="A349" s="734"/>
      <c r="B349" s="436">
        <f t="shared" si="5885"/>
        <v>45864</v>
      </c>
      <c r="C349" s="10"/>
      <c r="D349" s="11"/>
      <c r="E349" s="61">
        <f t="shared" si="5886"/>
        <v>553</v>
      </c>
      <c r="F349" s="61">
        <f t="shared" si="5887"/>
        <v>39</v>
      </c>
      <c r="G349" s="11"/>
      <c r="H349" s="12">
        <f t="shared" si="5819"/>
        <v>0</v>
      </c>
      <c r="I349" s="11"/>
      <c r="J349" s="12" t="e">
        <f t="shared" si="5820"/>
        <v>#DIV/0!</v>
      </c>
      <c r="K349" s="13"/>
      <c r="L349" s="11"/>
      <c r="M349" s="11"/>
      <c r="N349" s="14"/>
      <c r="O349" s="10"/>
      <c r="P349" s="11"/>
      <c r="Q349" s="61">
        <f t="shared" si="5888"/>
        <v>556</v>
      </c>
      <c r="R349" s="61">
        <f t="shared" si="5889"/>
        <v>38</v>
      </c>
      <c r="S349" s="11"/>
      <c r="T349" s="12">
        <f t="shared" si="5821"/>
        <v>0</v>
      </c>
      <c r="U349" s="11"/>
      <c r="V349" s="12" t="e">
        <f t="shared" si="5822"/>
        <v>#DIV/0!</v>
      </c>
      <c r="W349" s="13"/>
      <c r="X349" s="11"/>
      <c r="Y349" s="11"/>
      <c r="Z349" s="14"/>
      <c r="AA349" s="10"/>
      <c r="AB349" s="11"/>
      <c r="AC349" s="61">
        <f t="shared" si="5890"/>
        <v>544</v>
      </c>
      <c r="AD349" s="61">
        <f t="shared" si="5891"/>
        <v>38</v>
      </c>
      <c r="AE349" s="11"/>
      <c r="AF349" s="12">
        <f t="shared" si="5823"/>
        <v>0</v>
      </c>
      <c r="AG349" s="11"/>
      <c r="AH349" s="12" t="e">
        <f t="shared" si="5824"/>
        <v>#DIV/0!</v>
      </c>
      <c r="AI349" s="13"/>
      <c r="AJ349" s="11"/>
      <c r="AK349" s="11"/>
      <c r="AL349" s="14"/>
      <c r="AM349" s="10"/>
      <c r="AN349" s="11"/>
      <c r="AO349" s="61">
        <f t="shared" si="5892"/>
        <v>109</v>
      </c>
      <c r="AP349" s="61">
        <f t="shared" si="5893"/>
        <v>8</v>
      </c>
      <c r="AQ349" s="11"/>
      <c r="AR349" s="12">
        <f t="shared" si="5825"/>
        <v>0</v>
      </c>
      <c r="AS349" s="11"/>
      <c r="AT349" s="12" t="e">
        <f t="shared" si="5826"/>
        <v>#DIV/0!</v>
      </c>
      <c r="AU349" s="13"/>
      <c r="AV349" s="11"/>
      <c r="AW349" s="11"/>
      <c r="AX349" s="14"/>
      <c r="AY349" s="10"/>
      <c r="AZ349" s="11"/>
      <c r="BA349" s="61">
        <f t="shared" si="5894"/>
        <v>545</v>
      </c>
      <c r="BB349" s="61">
        <f t="shared" si="5895"/>
        <v>38</v>
      </c>
      <c r="BC349" s="11"/>
      <c r="BD349" s="12">
        <f t="shared" si="5827"/>
        <v>0</v>
      </c>
      <c r="BE349" s="11"/>
      <c r="BF349" s="12" t="e">
        <f t="shared" si="5828"/>
        <v>#DIV/0!</v>
      </c>
      <c r="BG349" s="13"/>
      <c r="BH349" s="11"/>
      <c r="BI349" s="11"/>
      <c r="BJ349" s="14"/>
      <c r="BK349" s="10"/>
      <c r="BL349" s="11"/>
      <c r="BM349" s="61">
        <f t="shared" si="5896"/>
        <v>550</v>
      </c>
      <c r="BN349" s="61">
        <f t="shared" si="5897"/>
        <v>38</v>
      </c>
      <c r="BO349" s="11"/>
      <c r="BP349" s="12">
        <f t="shared" si="5829"/>
        <v>0</v>
      </c>
      <c r="BQ349" s="11"/>
      <c r="BR349" s="12" t="e">
        <f t="shared" si="5830"/>
        <v>#DIV/0!</v>
      </c>
      <c r="BS349" s="13"/>
      <c r="BT349" s="11"/>
      <c r="BU349" s="11"/>
      <c r="BV349" s="14"/>
      <c r="BW349" s="10"/>
      <c r="BX349" s="11"/>
      <c r="BY349" s="61">
        <f t="shared" si="5898"/>
        <v>556</v>
      </c>
      <c r="BZ349" s="61">
        <f t="shared" si="5899"/>
        <v>38</v>
      </c>
      <c r="CA349" s="11"/>
      <c r="CB349" s="12">
        <f t="shared" si="5831"/>
        <v>0</v>
      </c>
      <c r="CC349" s="11"/>
      <c r="CD349" s="12" t="e">
        <f t="shared" si="5832"/>
        <v>#DIV/0!</v>
      </c>
      <c r="CE349" s="13"/>
      <c r="CF349" s="11"/>
      <c r="CG349" s="11"/>
      <c r="CH349" s="14"/>
      <c r="CI349" s="10"/>
      <c r="CJ349" s="11"/>
      <c r="CK349" s="61">
        <f t="shared" si="5900"/>
        <v>534</v>
      </c>
      <c r="CL349" s="61">
        <f t="shared" si="5901"/>
        <v>38</v>
      </c>
      <c r="CM349" s="11"/>
      <c r="CN349" s="12">
        <f t="shared" si="5833"/>
        <v>0</v>
      </c>
      <c r="CO349" s="11"/>
      <c r="CP349" s="12" t="e">
        <f t="shared" si="5834"/>
        <v>#DIV/0!</v>
      </c>
      <c r="CQ349" s="13"/>
      <c r="CR349" s="11"/>
      <c r="CS349" s="11"/>
      <c r="CT349" s="14"/>
      <c r="CU349" s="10"/>
      <c r="CV349" s="11"/>
      <c r="CW349" s="61">
        <f t="shared" si="5902"/>
        <v>545</v>
      </c>
      <c r="CX349" s="61">
        <f t="shared" si="5903"/>
        <v>38</v>
      </c>
      <c r="CY349" s="11"/>
      <c r="CZ349" s="12">
        <f t="shared" si="5835"/>
        <v>0</v>
      </c>
      <c r="DA349" s="11"/>
      <c r="DB349" s="12" t="e">
        <f t="shared" si="5836"/>
        <v>#DIV/0!</v>
      </c>
      <c r="DC349" s="13"/>
      <c r="DD349" s="11"/>
      <c r="DE349" s="11"/>
      <c r="DF349" s="14"/>
      <c r="DG349" s="10"/>
      <c r="DH349" s="11"/>
      <c r="DI349" s="61">
        <f t="shared" si="5904"/>
        <v>559</v>
      </c>
      <c r="DJ349" s="61">
        <f t="shared" si="5905"/>
        <v>39</v>
      </c>
      <c r="DK349" s="11"/>
      <c r="DL349" s="12">
        <f t="shared" si="5837"/>
        <v>0</v>
      </c>
      <c r="DM349" s="11"/>
      <c r="DN349" s="12" t="e">
        <f t="shared" si="5838"/>
        <v>#DIV/0!</v>
      </c>
      <c r="DO349" s="13"/>
      <c r="DP349" s="11"/>
      <c r="DQ349" s="11"/>
      <c r="DR349" s="14"/>
      <c r="DS349" s="10"/>
      <c r="DT349" s="11"/>
      <c r="DU349" s="61">
        <f t="shared" si="5906"/>
        <v>91</v>
      </c>
      <c r="DV349" s="61">
        <f t="shared" si="5907"/>
        <v>8</v>
      </c>
      <c r="DW349" s="11"/>
      <c r="DX349" s="12">
        <f t="shared" si="5839"/>
        <v>0</v>
      </c>
      <c r="DY349" s="11"/>
      <c r="DZ349" s="12" t="e">
        <f t="shared" si="5840"/>
        <v>#DIV/0!</v>
      </c>
      <c r="EA349" s="13"/>
      <c r="EB349" s="11"/>
      <c r="EC349" s="11"/>
      <c r="ED349" s="14"/>
      <c r="EE349" s="10"/>
      <c r="EF349" s="11"/>
      <c r="EG349" s="61">
        <f t="shared" si="5908"/>
        <v>566</v>
      </c>
      <c r="EH349" s="61">
        <f t="shared" si="5909"/>
        <v>40</v>
      </c>
      <c r="EI349" s="11"/>
      <c r="EJ349" s="12">
        <f t="shared" si="5841"/>
        <v>0</v>
      </c>
      <c r="EK349" s="11"/>
      <c r="EL349" s="12" t="e">
        <f t="shared" si="5842"/>
        <v>#DIV/0!</v>
      </c>
      <c r="EM349" s="13"/>
      <c r="EN349" s="11"/>
      <c r="EO349" s="11"/>
      <c r="EP349" s="14"/>
      <c r="EQ349" s="10"/>
      <c r="ER349" s="11"/>
      <c r="ES349" s="61">
        <f t="shared" si="5910"/>
        <v>556</v>
      </c>
      <c r="ET349" s="61">
        <f t="shared" si="5911"/>
        <v>39</v>
      </c>
      <c r="EU349" s="11"/>
      <c r="EV349" s="12">
        <f t="shared" si="5843"/>
        <v>0</v>
      </c>
      <c r="EW349" s="11"/>
      <c r="EX349" s="12" t="e">
        <f t="shared" si="5844"/>
        <v>#DIV/0!</v>
      </c>
      <c r="EY349" s="13"/>
      <c r="EZ349" s="11"/>
      <c r="FA349" s="11"/>
      <c r="FB349" s="14"/>
      <c r="FC349" s="10"/>
      <c r="FD349" s="11"/>
      <c r="FE349" s="61">
        <f t="shared" si="5912"/>
        <v>544</v>
      </c>
      <c r="FF349" s="61">
        <f t="shared" si="5913"/>
        <v>37</v>
      </c>
      <c r="FG349" s="11"/>
      <c r="FH349" s="12">
        <f t="shared" si="5845"/>
        <v>0</v>
      </c>
      <c r="FI349" s="11"/>
      <c r="FJ349" s="12" t="e">
        <f t="shared" si="5846"/>
        <v>#DIV/0!</v>
      </c>
      <c r="FK349" s="13"/>
      <c r="FL349" s="11"/>
      <c r="FM349" s="11"/>
      <c r="FN349" s="14"/>
      <c r="FO349" s="10"/>
      <c r="FP349" s="11"/>
      <c r="FQ349" s="61">
        <f t="shared" si="5914"/>
        <v>539</v>
      </c>
      <c r="FR349" s="61">
        <f t="shared" si="5915"/>
        <v>40</v>
      </c>
      <c r="FS349" s="11"/>
      <c r="FT349" s="12">
        <f t="shared" si="5847"/>
        <v>0</v>
      </c>
      <c r="FU349" s="11"/>
      <c r="FV349" s="12" t="e">
        <f t="shared" si="5848"/>
        <v>#DIV/0!</v>
      </c>
      <c r="FW349" s="13"/>
      <c r="FX349" s="11"/>
      <c r="FY349" s="11"/>
      <c r="FZ349" s="14"/>
      <c r="GA349" s="10"/>
      <c r="GB349" s="11"/>
      <c r="GC349" s="61">
        <f t="shared" si="5916"/>
        <v>544</v>
      </c>
      <c r="GD349" s="61">
        <f t="shared" si="5917"/>
        <v>41</v>
      </c>
      <c r="GE349" s="11"/>
      <c r="GF349" s="12">
        <f t="shared" si="5849"/>
        <v>0</v>
      </c>
      <c r="GG349" s="11"/>
      <c r="GH349" s="12" t="e">
        <f t="shared" si="5850"/>
        <v>#DIV/0!</v>
      </c>
      <c r="GI349" s="13"/>
      <c r="GJ349" s="11"/>
      <c r="GK349" s="11"/>
      <c r="GL349" s="14"/>
      <c r="GM349" s="10"/>
      <c r="GN349" s="11"/>
      <c r="GO349" s="61">
        <f t="shared" si="5918"/>
        <v>570</v>
      </c>
      <c r="GP349" s="61">
        <f t="shared" si="5919"/>
        <v>42</v>
      </c>
      <c r="GQ349" s="11"/>
      <c r="GR349" s="12">
        <f t="shared" si="5851"/>
        <v>0</v>
      </c>
      <c r="GS349" s="11"/>
      <c r="GT349" s="12" t="e">
        <f t="shared" si="5852"/>
        <v>#DIV/0!</v>
      </c>
      <c r="GU349" s="13"/>
      <c r="GV349" s="11"/>
      <c r="GW349" s="11"/>
      <c r="GX349" s="14"/>
      <c r="GY349" s="10"/>
      <c r="GZ349" s="11"/>
      <c r="HA349" s="61">
        <f t="shared" si="5920"/>
        <v>99</v>
      </c>
      <c r="HB349" s="61">
        <f t="shared" si="5921"/>
        <v>7</v>
      </c>
      <c r="HC349" s="11"/>
      <c r="HD349" s="12">
        <f t="shared" si="5853"/>
        <v>0</v>
      </c>
      <c r="HE349" s="11"/>
      <c r="HF349" s="12" t="e">
        <f t="shared" si="5854"/>
        <v>#DIV/0!</v>
      </c>
      <c r="HG349" s="13"/>
      <c r="HH349" s="11"/>
      <c r="HI349" s="11"/>
      <c r="HJ349" s="14"/>
      <c r="HK349" s="10"/>
      <c r="HL349" s="11"/>
      <c r="HM349" s="61">
        <f t="shared" si="5922"/>
        <v>571</v>
      </c>
      <c r="HN349" s="61">
        <f t="shared" si="5923"/>
        <v>42</v>
      </c>
      <c r="HO349" s="11"/>
      <c r="HP349" s="12">
        <f t="shared" si="5855"/>
        <v>0</v>
      </c>
      <c r="HQ349" s="11"/>
      <c r="HR349" s="12" t="e">
        <f t="shared" si="5856"/>
        <v>#DIV/0!</v>
      </c>
      <c r="HS349" s="13"/>
      <c r="HT349" s="11"/>
      <c r="HU349" s="11"/>
      <c r="HV349" s="14"/>
      <c r="HW349" s="10"/>
      <c r="HX349" s="11"/>
      <c r="HY349" s="61">
        <f t="shared" si="5924"/>
        <v>558</v>
      </c>
      <c r="HZ349" s="61">
        <f t="shared" si="5925"/>
        <v>41</v>
      </c>
      <c r="IA349" s="11"/>
      <c r="IB349" s="12">
        <f t="shared" si="5857"/>
        <v>0</v>
      </c>
      <c r="IC349" s="11"/>
      <c r="ID349" s="12" t="e">
        <f t="shared" si="5858"/>
        <v>#DIV/0!</v>
      </c>
      <c r="IE349" s="13"/>
      <c r="IF349" s="11"/>
      <c r="IG349" s="11"/>
      <c r="IH349" s="14"/>
      <c r="II349" s="10"/>
      <c r="IJ349" s="11"/>
      <c r="IK349" s="61">
        <f t="shared" si="5926"/>
        <v>571</v>
      </c>
      <c r="IL349" s="61">
        <f t="shared" si="5927"/>
        <v>41</v>
      </c>
      <c r="IM349" s="11"/>
      <c r="IN349" s="12">
        <f t="shared" si="5859"/>
        <v>0</v>
      </c>
      <c r="IO349" s="11"/>
      <c r="IP349" s="12" t="e">
        <f t="shared" si="5860"/>
        <v>#DIV/0!</v>
      </c>
      <c r="IQ349" s="13"/>
      <c r="IR349" s="11"/>
      <c r="IS349" s="11"/>
      <c r="IT349" s="14"/>
      <c r="IU349" s="10"/>
      <c r="IV349" s="11"/>
      <c r="IW349" s="61">
        <f t="shared" si="5928"/>
        <v>0</v>
      </c>
      <c r="IX349" s="61">
        <f t="shared" si="5929"/>
        <v>0</v>
      </c>
      <c r="IY349" s="11"/>
      <c r="IZ349" s="12" t="e">
        <f t="shared" si="5861"/>
        <v>#DIV/0!</v>
      </c>
      <c r="JA349" s="11"/>
      <c r="JB349" s="12" t="e">
        <f t="shared" si="5862"/>
        <v>#DIV/0!</v>
      </c>
      <c r="JC349" s="13"/>
      <c r="JD349" s="11"/>
      <c r="JE349" s="11"/>
      <c r="JF349" s="14"/>
      <c r="JG349" s="10">
        <f t="shared" si="5863"/>
        <v>0</v>
      </c>
      <c r="JH349" s="14">
        <f t="shared" si="5864"/>
        <v>0</v>
      </c>
      <c r="JI349" s="373">
        <f t="shared" si="5865"/>
        <v>10260</v>
      </c>
      <c r="JJ349" s="11">
        <f t="shared" si="5107"/>
        <v>730</v>
      </c>
      <c r="JK349" s="11">
        <f t="shared" si="5866"/>
        <v>0</v>
      </c>
      <c r="JL349" s="79">
        <f t="shared" si="5867"/>
        <v>0</v>
      </c>
      <c r="JM349" s="15">
        <f t="shared" si="5868"/>
        <v>0</v>
      </c>
      <c r="JN349" s="12" t="e">
        <f t="shared" si="5869"/>
        <v>#DIV/0!</v>
      </c>
      <c r="JO349" s="16"/>
      <c r="JP349" s="17"/>
      <c r="JQ349" s="16" t="e">
        <f t="shared" si="5559"/>
        <v>#DIV/0!</v>
      </c>
      <c r="JR349" s="16"/>
      <c r="JS349" s="369" t="e">
        <f t="shared" si="5410"/>
        <v>#DIV/0!</v>
      </c>
      <c r="JT349" s="15"/>
      <c r="JU349" s="285"/>
      <c r="JV349" s="404">
        <f t="shared" si="5871"/>
        <v>0</v>
      </c>
      <c r="JW349" s="401">
        <f t="shared" si="5872"/>
        <v>0</v>
      </c>
      <c r="JX349" s="406">
        <f t="shared" si="5873"/>
        <v>0</v>
      </c>
      <c r="JY349" s="743"/>
      <c r="JZ349" s="690"/>
      <c r="KA349" s="746"/>
      <c r="KB349" s="718">
        <f t="shared" ref="KB349" si="5932">SUM(C354,O354,AA354,AM354,AY354,BK354,BW354)</f>
        <v>0</v>
      </c>
      <c r="KC349" s="714"/>
      <c r="KD349" s="714">
        <f t="shared" ref="KD349" si="5933">SUM(CI354,CU354,DG354,DS354,EE354,EQ354,FC354)</f>
        <v>0</v>
      </c>
      <c r="KE349" s="714"/>
      <c r="KF349" s="714">
        <f t="shared" ref="KF349" si="5934">SUM(FO354,GA354,GM354,GY354,HK354,HW354,II354)</f>
        <v>0</v>
      </c>
      <c r="KG349" s="759"/>
      <c r="KH349" s="761" t="s">
        <v>67</v>
      </c>
      <c r="KI349" s="67">
        <f t="shared" si="5880"/>
        <v>0</v>
      </c>
      <c r="KJ349" s="430">
        <f t="shared" ref="KJ349" si="5935">KI349/KB351</f>
        <v>0</v>
      </c>
      <c r="KK349" s="67">
        <f t="shared" si="5882"/>
        <v>0</v>
      </c>
      <c r="KL349" s="425">
        <f t="shared" ref="KL349" si="5936">KK349/KD351</f>
        <v>0</v>
      </c>
      <c r="KM349" s="67">
        <f t="shared" si="5884"/>
        <v>0</v>
      </c>
      <c r="KN349" s="425">
        <f>KM349/KF351</f>
        <v>0</v>
      </c>
    </row>
    <row r="350" spans="1:300" ht="19.5" thickBot="1" x14ac:dyDescent="0.3">
      <c r="A350" s="734"/>
      <c r="B350" s="436">
        <f t="shared" si="5885"/>
        <v>45865</v>
      </c>
      <c r="C350" s="10"/>
      <c r="D350" s="11"/>
      <c r="E350" s="61">
        <f t="shared" si="5886"/>
        <v>553</v>
      </c>
      <c r="F350" s="61">
        <f t="shared" si="5887"/>
        <v>39</v>
      </c>
      <c r="G350" s="11"/>
      <c r="H350" s="12">
        <f t="shared" si="5819"/>
        <v>0</v>
      </c>
      <c r="I350" s="11"/>
      <c r="J350" s="12" t="e">
        <f t="shared" si="5820"/>
        <v>#DIV/0!</v>
      </c>
      <c r="K350" s="11"/>
      <c r="L350" s="11"/>
      <c r="M350" s="18"/>
      <c r="N350" s="20"/>
      <c r="O350" s="10"/>
      <c r="P350" s="11"/>
      <c r="Q350" s="61">
        <f t="shared" si="5888"/>
        <v>556</v>
      </c>
      <c r="R350" s="61">
        <f t="shared" si="5889"/>
        <v>38</v>
      </c>
      <c r="S350" s="11"/>
      <c r="T350" s="12">
        <f t="shared" si="5821"/>
        <v>0</v>
      </c>
      <c r="U350" s="11"/>
      <c r="V350" s="12" t="e">
        <f t="shared" si="5822"/>
        <v>#DIV/0!</v>
      </c>
      <c r="W350" s="11"/>
      <c r="X350" s="11"/>
      <c r="Y350" s="18"/>
      <c r="Z350" s="20"/>
      <c r="AA350" s="10"/>
      <c r="AB350" s="11"/>
      <c r="AC350" s="61">
        <f t="shared" si="5890"/>
        <v>544</v>
      </c>
      <c r="AD350" s="61">
        <f t="shared" si="5891"/>
        <v>38</v>
      </c>
      <c r="AE350" s="11"/>
      <c r="AF350" s="12">
        <f t="shared" si="5823"/>
        <v>0</v>
      </c>
      <c r="AG350" s="11"/>
      <c r="AH350" s="12" t="e">
        <f t="shared" si="5824"/>
        <v>#DIV/0!</v>
      </c>
      <c r="AI350" s="11"/>
      <c r="AJ350" s="11"/>
      <c r="AK350" s="18"/>
      <c r="AL350" s="20"/>
      <c r="AM350" s="10"/>
      <c r="AN350" s="11"/>
      <c r="AO350" s="61">
        <f t="shared" si="5892"/>
        <v>109</v>
      </c>
      <c r="AP350" s="61">
        <f t="shared" si="5893"/>
        <v>8</v>
      </c>
      <c r="AQ350" s="11"/>
      <c r="AR350" s="12">
        <f t="shared" si="5825"/>
        <v>0</v>
      </c>
      <c r="AS350" s="11"/>
      <c r="AT350" s="12" t="e">
        <f t="shared" si="5826"/>
        <v>#DIV/0!</v>
      </c>
      <c r="AU350" s="11"/>
      <c r="AV350" s="11"/>
      <c r="AW350" s="18"/>
      <c r="AX350" s="20"/>
      <c r="AY350" s="10"/>
      <c r="AZ350" s="11"/>
      <c r="BA350" s="61">
        <f t="shared" si="5894"/>
        <v>545</v>
      </c>
      <c r="BB350" s="61">
        <f t="shared" si="5895"/>
        <v>38</v>
      </c>
      <c r="BC350" s="11"/>
      <c r="BD350" s="12">
        <f t="shared" si="5827"/>
        <v>0</v>
      </c>
      <c r="BE350" s="11"/>
      <c r="BF350" s="12" t="e">
        <f t="shared" si="5828"/>
        <v>#DIV/0!</v>
      </c>
      <c r="BG350" s="11"/>
      <c r="BH350" s="11"/>
      <c r="BI350" s="18"/>
      <c r="BJ350" s="20"/>
      <c r="BK350" s="10"/>
      <c r="BL350" s="11"/>
      <c r="BM350" s="61">
        <f t="shared" si="5896"/>
        <v>550</v>
      </c>
      <c r="BN350" s="61">
        <f t="shared" si="5897"/>
        <v>38</v>
      </c>
      <c r="BO350" s="11"/>
      <c r="BP350" s="12">
        <f t="shared" si="5829"/>
        <v>0</v>
      </c>
      <c r="BQ350" s="11"/>
      <c r="BR350" s="12" t="e">
        <f t="shared" si="5830"/>
        <v>#DIV/0!</v>
      </c>
      <c r="BS350" s="11"/>
      <c r="BT350" s="11"/>
      <c r="BU350" s="18"/>
      <c r="BV350" s="20"/>
      <c r="BW350" s="10"/>
      <c r="BX350" s="11"/>
      <c r="BY350" s="61">
        <f t="shared" si="5898"/>
        <v>556</v>
      </c>
      <c r="BZ350" s="61">
        <f t="shared" si="5899"/>
        <v>38</v>
      </c>
      <c r="CA350" s="11"/>
      <c r="CB350" s="12">
        <f t="shared" si="5831"/>
        <v>0</v>
      </c>
      <c r="CC350" s="11"/>
      <c r="CD350" s="12" t="e">
        <f t="shared" si="5832"/>
        <v>#DIV/0!</v>
      </c>
      <c r="CE350" s="11"/>
      <c r="CF350" s="11"/>
      <c r="CG350" s="18"/>
      <c r="CH350" s="20"/>
      <c r="CI350" s="10"/>
      <c r="CJ350" s="11"/>
      <c r="CK350" s="61">
        <f t="shared" si="5900"/>
        <v>534</v>
      </c>
      <c r="CL350" s="61">
        <f t="shared" si="5901"/>
        <v>38</v>
      </c>
      <c r="CM350" s="11"/>
      <c r="CN350" s="12">
        <f t="shared" si="5833"/>
        <v>0</v>
      </c>
      <c r="CO350" s="11"/>
      <c r="CP350" s="12" t="e">
        <f t="shared" si="5834"/>
        <v>#DIV/0!</v>
      </c>
      <c r="CQ350" s="11"/>
      <c r="CR350" s="11"/>
      <c r="CS350" s="18"/>
      <c r="CT350" s="20"/>
      <c r="CU350" s="10"/>
      <c r="CV350" s="11"/>
      <c r="CW350" s="61">
        <f t="shared" si="5902"/>
        <v>545</v>
      </c>
      <c r="CX350" s="61">
        <f t="shared" si="5903"/>
        <v>38</v>
      </c>
      <c r="CY350" s="11"/>
      <c r="CZ350" s="12">
        <f t="shared" si="5835"/>
        <v>0</v>
      </c>
      <c r="DA350" s="11"/>
      <c r="DB350" s="12" t="e">
        <f t="shared" si="5836"/>
        <v>#DIV/0!</v>
      </c>
      <c r="DC350" s="11"/>
      <c r="DD350" s="11"/>
      <c r="DE350" s="18"/>
      <c r="DF350" s="20"/>
      <c r="DG350" s="10"/>
      <c r="DH350" s="11"/>
      <c r="DI350" s="61">
        <f t="shared" si="5904"/>
        <v>559</v>
      </c>
      <c r="DJ350" s="61">
        <f t="shared" si="5905"/>
        <v>39</v>
      </c>
      <c r="DK350" s="11"/>
      <c r="DL350" s="12">
        <f t="shared" si="5837"/>
        <v>0</v>
      </c>
      <c r="DM350" s="11"/>
      <c r="DN350" s="12" t="e">
        <f t="shared" si="5838"/>
        <v>#DIV/0!</v>
      </c>
      <c r="DO350" s="11"/>
      <c r="DP350" s="11"/>
      <c r="DQ350" s="18"/>
      <c r="DR350" s="20"/>
      <c r="DS350" s="10"/>
      <c r="DT350" s="11"/>
      <c r="DU350" s="61">
        <f t="shared" si="5906"/>
        <v>91</v>
      </c>
      <c r="DV350" s="61">
        <f t="shared" si="5907"/>
        <v>8</v>
      </c>
      <c r="DW350" s="11"/>
      <c r="DX350" s="12">
        <f t="shared" si="5839"/>
        <v>0</v>
      </c>
      <c r="DY350" s="11"/>
      <c r="DZ350" s="12" t="e">
        <f t="shared" si="5840"/>
        <v>#DIV/0!</v>
      </c>
      <c r="EA350" s="11"/>
      <c r="EB350" s="11"/>
      <c r="EC350" s="18"/>
      <c r="ED350" s="20"/>
      <c r="EE350" s="10"/>
      <c r="EF350" s="11"/>
      <c r="EG350" s="61">
        <f t="shared" si="5908"/>
        <v>566</v>
      </c>
      <c r="EH350" s="61">
        <f t="shared" si="5909"/>
        <v>40</v>
      </c>
      <c r="EI350" s="11"/>
      <c r="EJ350" s="12">
        <f t="shared" si="5841"/>
        <v>0</v>
      </c>
      <c r="EK350" s="11"/>
      <c r="EL350" s="12" t="e">
        <f t="shared" si="5842"/>
        <v>#DIV/0!</v>
      </c>
      <c r="EM350" s="11"/>
      <c r="EN350" s="11"/>
      <c r="EO350" s="18"/>
      <c r="EP350" s="20"/>
      <c r="EQ350" s="10"/>
      <c r="ER350" s="11"/>
      <c r="ES350" s="61">
        <f t="shared" si="5910"/>
        <v>556</v>
      </c>
      <c r="ET350" s="61">
        <f t="shared" si="5911"/>
        <v>39</v>
      </c>
      <c r="EU350" s="11"/>
      <c r="EV350" s="12">
        <f t="shared" si="5843"/>
        <v>0</v>
      </c>
      <c r="EW350" s="11"/>
      <c r="EX350" s="12" t="e">
        <f t="shared" si="5844"/>
        <v>#DIV/0!</v>
      </c>
      <c r="EY350" s="11"/>
      <c r="EZ350" s="11"/>
      <c r="FA350" s="18"/>
      <c r="FB350" s="20"/>
      <c r="FC350" s="10"/>
      <c r="FD350" s="11"/>
      <c r="FE350" s="61">
        <f t="shared" si="5912"/>
        <v>544</v>
      </c>
      <c r="FF350" s="61">
        <f t="shared" si="5913"/>
        <v>37</v>
      </c>
      <c r="FG350" s="11"/>
      <c r="FH350" s="12">
        <f t="shared" si="5845"/>
        <v>0</v>
      </c>
      <c r="FI350" s="11"/>
      <c r="FJ350" s="12" t="e">
        <f t="shared" si="5846"/>
        <v>#DIV/0!</v>
      </c>
      <c r="FK350" s="11"/>
      <c r="FL350" s="11"/>
      <c r="FM350" s="18"/>
      <c r="FN350" s="20"/>
      <c r="FO350" s="10"/>
      <c r="FP350" s="11"/>
      <c r="FQ350" s="61">
        <f t="shared" si="5914"/>
        <v>539</v>
      </c>
      <c r="FR350" s="61">
        <f t="shared" si="5915"/>
        <v>40</v>
      </c>
      <c r="FS350" s="11"/>
      <c r="FT350" s="12">
        <f t="shared" si="5847"/>
        <v>0</v>
      </c>
      <c r="FU350" s="11"/>
      <c r="FV350" s="12" t="e">
        <f t="shared" si="5848"/>
        <v>#DIV/0!</v>
      </c>
      <c r="FW350" s="11"/>
      <c r="FX350" s="11"/>
      <c r="FY350" s="18"/>
      <c r="FZ350" s="20"/>
      <c r="GA350" s="10"/>
      <c r="GB350" s="11"/>
      <c r="GC350" s="61">
        <f t="shared" si="5916"/>
        <v>544</v>
      </c>
      <c r="GD350" s="61">
        <f t="shared" si="5917"/>
        <v>41</v>
      </c>
      <c r="GE350" s="11"/>
      <c r="GF350" s="12">
        <f t="shared" si="5849"/>
        <v>0</v>
      </c>
      <c r="GG350" s="11"/>
      <c r="GH350" s="12" t="e">
        <f t="shared" si="5850"/>
        <v>#DIV/0!</v>
      </c>
      <c r="GI350" s="11"/>
      <c r="GJ350" s="11"/>
      <c r="GK350" s="18"/>
      <c r="GL350" s="20"/>
      <c r="GM350" s="10"/>
      <c r="GN350" s="11"/>
      <c r="GO350" s="61">
        <f t="shared" si="5918"/>
        <v>570</v>
      </c>
      <c r="GP350" s="61">
        <f t="shared" si="5919"/>
        <v>42</v>
      </c>
      <c r="GQ350" s="11"/>
      <c r="GR350" s="12">
        <f t="shared" si="5851"/>
        <v>0</v>
      </c>
      <c r="GS350" s="11"/>
      <c r="GT350" s="12" t="e">
        <f t="shared" si="5852"/>
        <v>#DIV/0!</v>
      </c>
      <c r="GU350" s="11"/>
      <c r="GV350" s="11"/>
      <c r="GW350" s="18"/>
      <c r="GX350" s="20"/>
      <c r="GY350" s="10"/>
      <c r="GZ350" s="11"/>
      <c r="HA350" s="61">
        <f t="shared" si="5920"/>
        <v>99</v>
      </c>
      <c r="HB350" s="61">
        <f t="shared" si="5921"/>
        <v>7</v>
      </c>
      <c r="HC350" s="11"/>
      <c r="HD350" s="12">
        <f t="shared" si="5853"/>
        <v>0</v>
      </c>
      <c r="HE350" s="11"/>
      <c r="HF350" s="12" t="e">
        <f t="shared" si="5854"/>
        <v>#DIV/0!</v>
      </c>
      <c r="HG350" s="11"/>
      <c r="HH350" s="11"/>
      <c r="HI350" s="18"/>
      <c r="HJ350" s="20"/>
      <c r="HK350" s="10"/>
      <c r="HL350" s="11"/>
      <c r="HM350" s="61">
        <f t="shared" si="5922"/>
        <v>571</v>
      </c>
      <c r="HN350" s="61">
        <f t="shared" si="5923"/>
        <v>42</v>
      </c>
      <c r="HO350" s="11"/>
      <c r="HP350" s="12">
        <f t="shared" si="5855"/>
        <v>0</v>
      </c>
      <c r="HQ350" s="11"/>
      <c r="HR350" s="12" t="e">
        <f t="shared" si="5856"/>
        <v>#DIV/0!</v>
      </c>
      <c r="HS350" s="11"/>
      <c r="HT350" s="11"/>
      <c r="HU350" s="18"/>
      <c r="HV350" s="20"/>
      <c r="HW350" s="10"/>
      <c r="HX350" s="11"/>
      <c r="HY350" s="61">
        <f t="shared" si="5924"/>
        <v>558</v>
      </c>
      <c r="HZ350" s="61">
        <f t="shared" si="5925"/>
        <v>41</v>
      </c>
      <c r="IA350" s="11"/>
      <c r="IB350" s="12">
        <f t="shared" si="5857"/>
        <v>0</v>
      </c>
      <c r="IC350" s="11"/>
      <c r="ID350" s="12" t="e">
        <f t="shared" si="5858"/>
        <v>#DIV/0!</v>
      </c>
      <c r="IE350" s="11"/>
      <c r="IF350" s="11"/>
      <c r="IG350" s="18"/>
      <c r="IH350" s="20"/>
      <c r="II350" s="10"/>
      <c r="IJ350" s="11"/>
      <c r="IK350" s="61">
        <f t="shared" si="5926"/>
        <v>571</v>
      </c>
      <c r="IL350" s="61">
        <f t="shared" si="5927"/>
        <v>41</v>
      </c>
      <c r="IM350" s="11"/>
      <c r="IN350" s="12">
        <f t="shared" si="5859"/>
        <v>0</v>
      </c>
      <c r="IO350" s="11"/>
      <c r="IP350" s="12" t="e">
        <f t="shared" si="5860"/>
        <v>#DIV/0!</v>
      </c>
      <c r="IQ350" s="11"/>
      <c r="IR350" s="11"/>
      <c r="IS350" s="18"/>
      <c r="IT350" s="20"/>
      <c r="IU350" s="10"/>
      <c r="IV350" s="11"/>
      <c r="IW350" s="61">
        <f t="shared" si="5928"/>
        <v>0</v>
      </c>
      <c r="IX350" s="61">
        <f t="shared" si="5929"/>
        <v>0</v>
      </c>
      <c r="IY350" s="11"/>
      <c r="IZ350" s="12" t="e">
        <f t="shared" si="5861"/>
        <v>#DIV/0!</v>
      </c>
      <c r="JA350" s="11"/>
      <c r="JB350" s="12" t="e">
        <f t="shared" si="5862"/>
        <v>#DIV/0!</v>
      </c>
      <c r="JC350" s="11"/>
      <c r="JD350" s="11"/>
      <c r="JE350" s="18"/>
      <c r="JF350" s="20"/>
      <c r="JG350" s="10">
        <f t="shared" si="5863"/>
        <v>0</v>
      </c>
      <c r="JH350" s="14">
        <f t="shared" si="5864"/>
        <v>0</v>
      </c>
      <c r="JI350" s="373">
        <f t="shared" si="5865"/>
        <v>10260</v>
      </c>
      <c r="JJ350" s="11">
        <f t="shared" si="5107"/>
        <v>730</v>
      </c>
      <c r="JK350" s="11">
        <f t="shared" si="5866"/>
        <v>0</v>
      </c>
      <c r="JL350" s="79">
        <f t="shared" si="5867"/>
        <v>0</v>
      </c>
      <c r="JM350" s="15">
        <f t="shared" si="5868"/>
        <v>0</v>
      </c>
      <c r="JN350" s="12" t="e">
        <f t="shared" si="5869"/>
        <v>#DIV/0!</v>
      </c>
      <c r="JO350" s="16"/>
      <c r="JP350" s="17"/>
      <c r="JQ350" s="16" t="e">
        <f t="shared" si="5559"/>
        <v>#DIV/0!</v>
      </c>
      <c r="JR350" s="16"/>
      <c r="JS350" s="369" t="e">
        <f t="shared" si="5410"/>
        <v>#DIV/0!</v>
      </c>
      <c r="JT350" s="18"/>
      <c r="JU350" s="21"/>
      <c r="JV350" s="404">
        <f t="shared" si="5871"/>
        <v>0</v>
      </c>
      <c r="JW350" s="401">
        <f t="shared" si="5872"/>
        <v>0</v>
      </c>
      <c r="JX350" s="406">
        <f t="shared" si="5873"/>
        <v>0</v>
      </c>
      <c r="JY350" s="743"/>
      <c r="JZ350" s="690"/>
      <c r="KA350" s="746"/>
      <c r="KB350" s="719"/>
      <c r="KC350" s="716"/>
      <c r="KD350" s="716"/>
      <c r="KE350" s="716"/>
      <c r="KF350" s="716"/>
      <c r="KG350" s="760"/>
      <c r="KH350" s="758"/>
      <c r="KI350" s="67">
        <f t="shared" si="5880"/>
        <v>0</v>
      </c>
      <c r="KJ350" s="430">
        <f t="shared" ref="KJ350" si="5937">KI350/KB351</f>
        <v>0</v>
      </c>
      <c r="KK350" s="67">
        <f t="shared" si="5882"/>
        <v>0</v>
      </c>
      <c r="KL350" s="425">
        <f t="shared" ref="KL350" si="5938">KK350/KD351</f>
        <v>0</v>
      </c>
      <c r="KM350" s="67">
        <f t="shared" si="5884"/>
        <v>0</v>
      </c>
      <c r="KN350" s="425">
        <f>KM350/KF351</f>
        <v>0</v>
      </c>
    </row>
    <row r="351" spans="1:300" ht="19.5" thickTop="1" x14ac:dyDescent="0.25">
      <c r="A351" s="734"/>
      <c r="B351" s="436">
        <f>+B350+1</f>
        <v>45866</v>
      </c>
      <c r="C351" s="10"/>
      <c r="D351" s="11"/>
      <c r="E351" s="61">
        <f t="shared" si="5886"/>
        <v>553</v>
      </c>
      <c r="F351" s="61">
        <f t="shared" si="5887"/>
        <v>39</v>
      </c>
      <c r="G351" s="11"/>
      <c r="H351" s="12">
        <f t="shared" si="5819"/>
        <v>0</v>
      </c>
      <c r="I351" s="11"/>
      <c r="J351" s="12" t="e">
        <f t="shared" si="5820"/>
        <v>#DIV/0!</v>
      </c>
      <c r="K351" s="13"/>
      <c r="L351" s="13"/>
      <c r="M351" s="25"/>
      <c r="N351" s="37"/>
      <c r="O351" s="10"/>
      <c r="P351" s="11"/>
      <c r="Q351" s="61">
        <f t="shared" si="5888"/>
        <v>556</v>
      </c>
      <c r="R351" s="61">
        <f t="shared" si="5889"/>
        <v>38</v>
      </c>
      <c r="S351" s="11"/>
      <c r="T351" s="12">
        <f t="shared" si="5821"/>
        <v>0</v>
      </c>
      <c r="U351" s="11"/>
      <c r="V351" s="12" t="e">
        <f t="shared" si="5822"/>
        <v>#DIV/0!</v>
      </c>
      <c r="W351" s="13"/>
      <c r="X351" s="13"/>
      <c r="Y351" s="25"/>
      <c r="Z351" s="37"/>
      <c r="AA351" s="10"/>
      <c r="AB351" s="11"/>
      <c r="AC351" s="61">
        <f t="shared" si="5890"/>
        <v>544</v>
      </c>
      <c r="AD351" s="61">
        <f t="shared" si="5891"/>
        <v>38</v>
      </c>
      <c r="AE351" s="11"/>
      <c r="AF351" s="12">
        <f t="shared" si="5823"/>
        <v>0</v>
      </c>
      <c r="AG351" s="11"/>
      <c r="AH351" s="12" t="e">
        <f t="shared" si="5824"/>
        <v>#DIV/0!</v>
      </c>
      <c r="AI351" s="13"/>
      <c r="AJ351" s="13"/>
      <c r="AK351" s="25"/>
      <c r="AL351" s="37"/>
      <c r="AM351" s="10"/>
      <c r="AN351" s="11"/>
      <c r="AO351" s="61">
        <f t="shared" si="5892"/>
        <v>109</v>
      </c>
      <c r="AP351" s="61">
        <f t="shared" si="5893"/>
        <v>8</v>
      </c>
      <c r="AQ351" s="11"/>
      <c r="AR351" s="12">
        <f t="shared" si="5825"/>
        <v>0</v>
      </c>
      <c r="AS351" s="11"/>
      <c r="AT351" s="12" t="e">
        <f t="shared" si="5826"/>
        <v>#DIV/0!</v>
      </c>
      <c r="AU351" s="13"/>
      <c r="AV351" s="13"/>
      <c r="AW351" s="25"/>
      <c r="AX351" s="37"/>
      <c r="AY351" s="10"/>
      <c r="AZ351" s="11"/>
      <c r="BA351" s="61">
        <f t="shared" si="5894"/>
        <v>545</v>
      </c>
      <c r="BB351" s="61">
        <f t="shared" si="5895"/>
        <v>38</v>
      </c>
      <c r="BC351" s="11"/>
      <c r="BD351" s="12">
        <f t="shared" si="5827"/>
        <v>0</v>
      </c>
      <c r="BE351" s="11"/>
      <c r="BF351" s="12" t="e">
        <f t="shared" si="5828"/>
        <v>#DIV/0!</v>
      </c>
      <c r="BG351" s="13"/>
      <c r="BH351" s="13"/>
      <c r="BI351" s="25"/>
      <c r="BJ351" s="37"/>
      <c r="BK351" s="10"/>
      <c r="BL351" s="11"/>
      <c r="BM351" s="61">
        <f t="shared" si="5896"/>
        <v>550</v>
      </c>
      <c r="BN351" s="61">
        <f t="shared" si="5897"/>
        <v>38</v>
      </c>
      <c r="BO351" s="11"/>
      <c r="BP351" s="12">
        <f t="shared" si="5829"/>
        <v>0</v>
      </c>
      <c r="BQ351" s="11"/>
      <c r="BR351" s="12" t="e">
        <f t="shared" si="5830"/>
        <v>#DIV/0!</v>
      </c>
      <c r="BS351" s="13"/>
      <c r="BT351" s="13"/>
      <c r="BU351" s="25"/>
      <c r="BV351" s="37"/>
      <c r="BW351" s="10"/>
      <c r="BX351" s="11"/>
      <c r="BY351" s="61">
        <f t="shared" si="5898"/>
        <v>556</v>
      </c>
      <c r="BZ351" s="61">
        <f t="shared" si="5899"/>
        <v>38</v>
      </c>
      <c r="CA351" s="11"/>
      <c r="CB351" s="12">
        <f t="shared" si="5831"/>
        <v>0</v>
      </c>
      <c r="CC351" s="11"/>
      <c r="CD351" s="12" t="e">
        <f t="shared" si="5832"/>
        <v>#DIV/0!</v>
      </c>
      <c r="CE351" s="13"/>
      <c r="CF351" s="13"/>
      <c r="CG351" s="25"/>
      <c r="CH351" s="37"/>
      <c r="CI351" s="10"/>
      <c r="CJ351" s="11"/>
      <c r="CK351" s="61">
        <f t="shared" si="5900"/>
        <v>534</v>
      </c>
      <c r="CL351" s="61">
        <f t="shared" si="5901"/>
        <v>38</v>
      </c>
      <c r="CM351" s="11"/>
      <c r="CN351" s="12">
        <f t="shared" si="5833"/>
        <v>0</v>
      </c>
      <c r="CO351" s="11"/>
      <c r="CP351" s="12" t="e">
        <f t="shared" si="5834"/>
        <v>#DIV/0!</v>
      </c>
      <c r="CQ351" s="13"/>
      <c r="CR351" s="13"/>
      <c r="CS351" s="25"/>
      <c r="CT351" s="37"/>
      <c r="CU351" s="10"/>
      <c r="CV351" s="11"/>
      <c r="CW351" s="61">
        <f t="shared" si="5902"/>
        <v>545</v>
      </c>
      <c r="CX351" s="61">
        <f t="shared" si="5903"/>
        <v>38</v>
      </c>
      <c r="CY351" s="11"/>
      <c r="CZ351" s="12">
        <f t="shared" si="5835"/>
        <v>0</v>
      </c>
      <c r="DA351" s="11"/>
      <c r="DB351" s="12" t="e">
        <f t="shared" si="5836"/>
        <v>#DIV/0!</v>
      </c>
      <c r="DC351" s="13"/>
      <c r="DD351" s="13"/>
      <c r="DE351" s="25"/>
      <c r="DF351" s="37"/>
      <c r="DG351" s="10"/>
      <c r="DH351" s="11"/>
      <c r="DI351" s="61">
        <f t="shared" si="5904"/>
        <v>559</v>
      </c>
      <c r="DJ351" s="61">
        <f t="shared" si="5905"/>
        <v>39</v>
      </c>
      <c r="DK351" s="11"/>
      <c r="DL351" s="12">
        <f t="shared" si="5837"/>
        <v>0</v>
      </c>
      <c r="DM351" s="11"/>
      <c r="DN351" s="12" t="e">
        <f t="shared" si="5838"/>
        <v>#DIV/0!</v>
      </c>
      <c r="DO351" s="13"/>
      <c r="DP351" s="13"/>
      <c r="DQ351" s="25"/>
      <c r="DR351" s="37"/>
      <c r="DS351" s="10"/>
      <c r="DT351" s="11"/>
      <c r="DU351" s="61">
        <f t="shared" si="5906"/>
        <v>91</v>
      </c>
      <c r="DV351" s="61">
        <f t="shared" si="5907"/>
        <v>8</v>
      </c>
      <c r="DW351" s="11"/>
      <c r="DX351" s="12">
        <f t="shared" si="5839"/>
        <v>0</v>
      </c>
      <c r="DY351" s="11"/>
      <c r="DZ351" s="12" t="e">
        <f t="shared" si="5840"/>
        <v>#DIV/0!</v>
      </c>
      <c r="EA351" s="13"/>
      <c r="EB351" s="13"/>
      <c r="EC351" s="25"/>
      <c r="ED351" s="37"/>
      <c r="EE351" s="10"/>
      <c r="EF351" s="11"/>
      <c r="EG351" s="61">
        <f t="shared" si="5908"/>
        <v>566</v>
      </c>
      <c r="EH351" s="61">
        <f t="shared" si="5909"/>
        <v>40</v>
      </c>
      <c r="EI351" s="11"/>
      <c r="EJ351" s="12">
        <f t="shared" si="5841"/>
        <v>0</v>
      </c>
      <c r="EK351" s="11"/>
      <c r="EL351" s="12" t="e">
        <f t="shared" si="5842"/>
        <v>#DIV/0!</v>
      </c>
      <c r="EM351" s="13"/>
      <c r="EN351" s="13"/>
      <c r="EO351" s="25"/>
      <c r="EP351" s="37"/>
      <c r="EQ351" s="10"/>
      <c r="ER351" s="11"/>
      <c r="ES351" s="61">
        <f t="shared" si="5910"/>
        <v>556</v>
      </c>
      <c r="ET351" s="61">
        <f t="shared" si="5911"/>
        <v>39</v>
      </c>
      <c r="EU351" s="11"/>
      <c r="EV351" s="12">
        <f t="shared" si="5843"/>
        <v>0</v>
      </c>
      <c r="EW351" s="11"/>
      <c r="EX351" s="12" t="e">
        <f t="shared" si="5844"/>
        <v>#DIV/0!</v>
      </c>
      <c r="EY351" s="13"/>
      <c r="EZ351" s="13"/>
      <c r="FA351" s="25"/>
      <c r="FB351" s="37"/>
      <c r="FC351" s="10"/>
      <c r="FD351" s="11"/>
      <c r="FE351" s="61">
        <f t="shared" si="5912"/>
        <v>544</v>
      </c>
      <c r="FF351" s="61">
        <f t="shared" si="5913"/>
        <v>37</v>
      </c>
      <c r="FG351" s="11"/>
      <c r="FH351" s="12">
        <f t="shared" si="5845"/>
        <v>0</v>
      </c>
      <c r="FI351" s="11"/>
      <c r="FJ351" s="12" t="e">
        <f t="shared" si="5846"/>
        <v>#DIV/0!</v>
      </c>
      <c r="FK351" s="13"/>
      <c r="FL351" s="13"/>
      <c r="FM351" s="25"/>
      <c r="FN351" s="37"/>
      <c r="FO351" s="10"/>
      <c r="FP351" s="11"/>
      <c r="FQ351" s="61">
        <f t="shared" si="5914"/>
        <v>539</v>
      </c>
      <c r="FR351" s="61">
        <f t="shared" si="5915"/>
        <v>40</v>
      </c>
      <c r="FS351" s="11"/>
      <c r="FT351" s="12">
        <f t="shared" si="5847"/>
        <v>0</v>
      </c>
      <c r="FU351" s="11"/>
      <c r="FV351" s="12" t="e">
        <f t="shared" si="5848"/>
        <v>#DIV/0!</v>
      </c>
      <c r="FW351" s="13"/>
      <c r="FX351" s="13"/>
      <c r="FY351" s="25"/>
      <c r="FZ351" s="37"/>
      <c r="GA351" s="10"/>
      <c r="GB351" s="11"/>
      <c r="GC351" s="61">
        <f t="shared" si="5916"/>
        <v>544</v>
      </c>
      <c r="GD351" s="61">
        <f t="shared" si="5917"/>
        <v>41</v>
      </c>
      <c r="GE351" s="11"/>
      <c r="GF351" s="12">
        <f t="shared" si="5849"/>
        <v>0</v>
      </c>
      <c r="GG351" s="11"/>
      <c r="GH351" s="12" t="e">
        <f t="shared" si="5850"/>
        <v>#DIV/0!</v>
      </c>
      <c r="GI351" s="13"/>
      <c r="GJ351" s="13"/>
      <c r="GK351" s="25"/>
      <c r="GL351" s="37"/>
      <c r="GM351" s="10"/>
      <c r="GN351" s="11"/>
      <c r="GO351" s="61">
        <f t="shared" si="5918"/>
        <v>570</v>
      </c>
      <c r="GP351" s="61">
        <f t="shared" si="5919"/>
        <v>42</v>
      </c>
      <c r="GQ351" s="11"/>
      <c r="GR351" s="12">
        <f t="shared" si="5851"/>
        <v>0</v>
      </c>
      <c r="GS351" s="11"/>
      <c r="GT351" s="12" t="e">
        <f t="shared" si="5852"/>
        <v>#DIV/0!</v>
      </c>
      <c r="GU351" s="13"/>
      <c r="GV351" s="13"/>
      <c r="GW351" s="25"/>
      <c r="GX351" s="37"/>
      <c r="GY351" s="10"/>
      <c r="GZ351" s="11"/>
      <c r="HA351" s="61">
        <f t="shared" si="5920"/>
        <v>99</v>
      </c>
      <c r="HB351" s="61">
        <f t="shared" si="5921"/>
        <v>7</v>
      </c>
      <c r="HC351" s="11"/>
      <c r="HD351" s="12">
        <f t="shared" si="5853"/>
        <v>0</v>
      </c>
      <c r="HE351" s="11"/>
      <c r="HF351" s="12" t="e">
        <f t="shared" si="5854"/>
        <v>#DIV/0!</v>
      </c>
      <c r="HG351" s="13"/>
      <c r="HH351" s="13"/>
      <c r="HI351" s="25"/>
      <c r="HJ351" s="37"/>
      <c r="HK351" s="10"/>
      <c r="HL351" s="11"/>
      <c r="HM351" s="61">
        <f t="shared" si="5922"/>
        <v>571</v>
      </c>
      <c r="HN351" s="61">
        <f t="shared" si="5923"/>
        <v>42</v>
      </c>
      <c r="HO351" s="11"/>
      <c r="HP351" s="12">
        <f t="shared" si="5855"/>
        <v>0</v>
      </c>
      <c r="HQ351" s="11"/>
      <c r="HR351" s="12" t="e">
        <f t="shared" si="5856"/>
        <v>#DIV/0!</v>
      </c>
      <c r="HS351" s="13"/>
      <c r="HT351" s="13"/>
      <c r="HU351" s="25"/>
      <c r="HV351" s="37"/>
      <c r="HW351" s="10"/>
      <c r="HX351" s="11"/>
      <c r="HY351" s="61">
        <f t="shared" si="5924"/>
        <v>558</v>
      </c>
      <c r="HZ351" s="61">
        <f t="shared" si="5925"/>
        <v>41</v>
      </c>
      <c r="IA351" s="11"/>
      <c r="IB351" s="12">
        <f t="shared" si="5857"/>
        <v>0</v>
      </c>
      <c r="IC351" s="11"/>
      <c r="ID351" s="12" t="e">
        <f t="shared" si="5858"/>
        <v>#DIV/0!</v>
      </c>
      <c r="IE351" s="13"/>
      <c r="IF351" s="13"/>
      <c r="IG351" s="25"/>
      <c r="IH351" s="37"/>
      <c r="II351" s="10"/>
      <c r="IJ351" s="11"/>
      <c r="IK351" s="61">
        <f t="shared" si="5926"/>
        <v>571</v>
      </c>
      <c r="IL351" s="61">
        <f t="shared" si="5927"/>
        <v>41</v>
      </c>
      <c r="IM351" s="11"/>
      <c r="IN351" s="12">
        <f t="shared" si="5859"/>
        <v>0</v>
      </c>
      <c r="IO351" s="11"/>
      <c r="IP351" s="12" t="e">
        <f t="shared" si="5860"/>
        <v>#DIV/0!</v>
      </c>
      <c r="IQ351" s="13"/>
      <c r="IR351" s="13"/>
      <c r="IS351" s="25"/>
      <c r="IT351" s="37"/>
      <c r="IU351" s="10"/>
      <c r="IV351" s="11"/>
      <c r="IW351" s="61">
        <f t="shared" si="5928"/>
        <v>0</v>
      </c>
      <c r="IX351" s="61">
        <f t="shared" si="5929"/>
        <v>0</v>
      </c>
      <c r="IY351" s="11"/>
      <c r="IZ351" s="12" t="e">
        <f t="shared" si="5861"/>
        <v>#DIV/0!</v>
      </c>
      <c r="JA351" s="11"/>
      <c r="JB351" s="12" t="e">
        <f t="shared" si="5862"/>
        <v>#DIV/0!</v>
      </c>
      <c r="JC351" s="13"/>
      <c r="JD351" s="13"/>
      <c r="JE351" s="25"/>
      <c r="JF351" s="37"/>
      <c r="JG351" s="10">
        <f t="shared" si="5863"/>
        <v>0</v>
      </c>
      <c r="JH351" s="14">
        <f t="shared" si="5864"/>
        <v>0</v>
      </c>
      <c r="JI351" s="373">
        <f t="shared" si="5865"/>
        <v>10260</v>
      </c>
      <c r="JJ351" s="11">
        <f t="shared" si="5107"/>
        <v>730</v>
      </c>
      <c r="JK351" s="11">
        <f t="shared" si="5866"/>
        <v>0</v>
      </c>
      <c r="JL351" s="79">
        <f t="shared" si="5867"/>
        <v>0</v>
      </c>
      <c r="JM351" s="15">
        <f t="shared" si="5868"/>
        <v>0</v>
      </c>
      <c r="JN351" s="12" t="e">
        <f t="shared" si="5869"/>
        <v>#DIV/0!</v>
      </c>
      <c r="JO351" s="16"/>
      <c r="JP351" s="17"/>
      <c r="JQ351" s="16" t="e">
        <f t="shared" si="5559"/>
        <v>#DIV/0!</v>
      </c>
      <c r="JR351" s="16"/>
      <c r="JS351" s="369" t="e">
        <f t="shared" si="5410"/>
        <v>#DIV/0!</v>
      </c>
      <c r="JT351" s="23"/>
      <c r="JU351" s="399"/>
      <c r="JV351" s="404">
        <f t="shared" si="5871"/>
        <v>0</v>
      </c>
      <c r="JW351" s="401">
        <f t="shared" si="5872"/>
        <v>0</v>
      </c>
      <c r="JX351" s="406">
        <f t="shared" si="5873"/>
        <v>0</v>
      </c>
      <c r="JY351" s="743"/>
      <c r="JZ351" s="690"/>
      <c r="KA351" s="746"/>
      <c r="KB351" s="718">
        <f t="shared" ref="KB351" si="5939">SUM(E344,Q344,AC344,AO344,BA344,BM344,BY344)</f>
        <v>3413</v>
      </c>
      <c r="KC351" s="714"/>
      <c r="KD351" s="714">
        <f t="shared" ref="KD351" si="5940">SUM(CK344,CW344,DI344,DU344,EG344,ES344,FE344)</f>
        <v>3395</v>
      </c>
      <c r="KE351" s="714"/>
      <c r="KF351" s="714">
        <f t="shared" ref="KF351" si="5941">SUM(FQ344,GC344,GO344,HA344,HM344,HY344,IK344)</f>
        <v>3452</v>
      </c>
      <c r="KG351" s="759"/>
      <c r="KH351" s="761" t="s">
        <v>65</v>
      </c>
      <c r="KI351" s="67">
        <f t="shared" si="5880"/>
        <v>0</v>
      </c>
      <c r="KJ351" s="430">
        <f t="shared" ref="KJ351" si="5942">KI351/KB351</f>
        <v>0</v>
      </c>
      <c r="KK351" s="67">
        <f t="shared" si="5882"/>
        <v>0</v>
      </c>
      <c r="KL351" s="425">
        <f t="shared" ref="KL351" si="5943">KK351/KD351</f>
        <v>0</v>
      </c>
      <c r="KM351" s="67">
        <f t="shared" si="5884"/>
        <v>0</v>
      </c>
      <c r="KN351" s="425">
        <f>KM351/KF351</f>
        <v>0</v>
      </c>
    </row>
    <row r="352" spans="1:300" ht="19.5" thickBot="1" x14ac:dyDescent="0.3">
      <c r="A352" s="734"/>
      <c r="B352" s="436">
        <f t="shared" si="5885"/>
        <v>45867</v>
      </c>
      <c r="C352" s="10"/>
      <c r="D352" s="11"/>
      <c r="E352" s="61">
        <f t="shared" si="5886"/>
        <v>553</v>
      </c>
      <c r="F352" s="61">
        <f t="shared" si="5887"/>
        <v>39</v>
      </c>
      <c r="G352" s="11"/>
      <c r="H352" s="12">
        <f t="shared" si="5819"/>
        <v>0</v>
      </c>
      <c r="I352" s="11"/>
      <c r="J352" s="12" t="e">
        <f t="shared" si="5820"/>
        <v>#DIV/0!</v>
      </c>
      <c r="K352" s="13"/>
      <c r="L352" s="11"/>
      <c r="M352" s="25"/>
      <c r="N352" s="37"/>
      <c r="O352" s="10"/>
      <c r="P352" s="11"/>
      <c r="Q352" s="61">
        <f t="shared" si="5888"/>
        <v>556</v>
      </c>
      <c r="R352" s="61">
        <f t="shared" si="5889"/>
        <v>38</v>
      </c>
      <c r="S352" s="11"/>
      <c r="T352" s="12">
        <f t="shared" si="5821"/>
        <v>0</v>
      </c>
      <c r="U352" s="11"/>
      <c r="V352" s="12" t="e">
        <f t="shared" si="5822"/>
        <v>#DIV/0!</v>
      </c>
      <c r="W352" s="13"/>
      <c r="X352" s="11"/>
      <c r="Y352" s="25"/>
      <c r="Z352" s="37"/>
      <c r="AA352" s="10"/>
      <c r="AB352" s="11"/>
      <c r="AC352" s="61">
        <f t="shared" si="5890"/>
        <v>544</v>
      </c>
      <c r="AD352" s="61">
        <f t="shared" si="5891"/>
        <v>38</v>
      </c>
      <c r="AE352" s="11"/>
      <c r="AF352" s="12">
        <f t="shared" si="5823"/>
        <v>0</v>
      </c>
      <c r="AG352" s="11"/>
      <c r="AH352" s="12" t="e">
        <f t="shared" si="5824"/>
        <v>#DIV/0!</v>
      </c>
      <c r="AI352" s="13"/>
      <c r="AJ352" s="11"/>
      <c r="AK352" s="25"/>
      <c r="AL352" s="37"/>
      <c r="AM352" s="10"/>
      <c r="AN352" s="11"/>
      <c r="AO352" s="61">
        <f t="shared" si="5892"/>
        <v>109</v>
      </c>
      <c r="AP352" s="61">
        <f t="shared" si="5893"/>
        <v>8</v>
      </c>
      <c r="AQ352" s="11"/>
      <c r="AR352" s="12">
        <f t="shared" si="5825"/>
        <v>0</v>
      </c>
      <c r="AS352" s="11"/>
      <c r="AT352" s="12" t="e">
        <f t="shared" si="5826"/>
        <v>#DIV/0!</v>
      </c>
      <c r="AU352" s="13"/>
      <c r="AV352" s="11"/>
      <c r="AW352" s="25"/>
      <c r="AX352" s="37"/>
      <c r="AY352" s="10"/>
      <c r="AZ352" s="11"/>
      <c r="BA352" s="61">
        <f t="shared" si="5894"/>
        <v>545</v>
      </c>
      <c r="BB352" s="61">
        <f t="shared" si="5895"/>
        <v>38</v>
      </c>
      <c r="BC352" s="11"/>
      <c r="BD352" s="12">
        <f t="shared" si="5827"/>
        <v>0</v>
      </c>
      <c r="BE352" s="11"/>
      <c r="BF352" s="12" t="e">
        <f t="shared" si="5828"/>
        <v>#DIV/0!</v>
      </c>
      <c r="BG352" s="13"/>
      <c r="BH352" s="11"/>
      <c r="BI352" s="25"/>
      <c r="BJ352" s="37"/>
      <c r="BK352" s="10"/>
      <c r="BL352" s="11"/>
      <c r="BM352" s="61">
        <f t="shared" si="5896"/>
        <v>550</v>
      </c>
      <c r="BN352" s="61">
        <f t="shared" si="5897"/>
        <v>38</v>
      </c>
      <c r="BO352" s="11"/>
      <c r="BP352" s="12">
        <f t="shared" si="5829"/>
        <v>0</v>
      </c>
      <c r="BQ352" s="11"/>
      <c r="BR352" s="12" t="e">
        <f t="shared" si="5830"/>
        <v>#DIV/0!</v>
      </c>
      <c r="BS352" s="13"/>
      <c r="BT352" s="11"/>
      <c r="BU352" s="25"/>
      <c r="BV352" s="37"/>
      <c r="BW352" s="10"/>
      <c r="BX352" s="11"/>
      <c r="BY352" s="61">
        <f t="shared" si="5898"/>
        <v>556</v>
      </c>
      <c r="BZ352" s="61">
        <f t="shared" si="5899"/>
        <v>38</v>
      </c>
      <c r="CA352" s="11"/>
      <c r="CB352" s="12">
        <f t="shared" si="5831"/>
        <v>0</v>
      </c>
      <c r="CC352" s="11"/>
      <c r="CD352" s="12" t="e">
        <f t="shared" si="5832"/>
        <v>#DIV/0!</v>
      </c>
      <c r="CE352" s="13"/>
      <c r="CF352" s="11"/>
      <c r="CG352" s="25"/>
      <c r="CH352" s="37"/>
      <c r="CI352" s="10"/>
      <c r="CJ352" s="11"/>
      <c r="CK352" s="61">
        <f t="shared" si="5900"/>
        <v>534</v>
      </c>
      <c r="CL352" s="61">
        <f t="shared" si="5901"/>
        <v>38</v>
      </c>
      <c r="CM352" s="11"/>
      <c r="CN352" s="12">
        <f t="shared" si="5833"/>
        <v>0</v>
      </c>
      <c r="CO352" s="11"/>
      <c r="CP352" s="12" t="e">
        <f t="shared" si="5834"/>
        <v>#DIV/0!</v>
      </c>
      <c r="CQ352" s="13"/>
      <c r="CR352" s="11"/>
      <c r="CS352" s="25"/>
      <c r="CT352" s="37"/>
      <c r="CU352" s="10"/>
      <c r="CV352" s="11"/>
      <c r="CW352" s="61">
        <f t="shared" si="5902"/>
        <v>545</v>
      </c>
      <c r="CX352" s="61">
        <f t="shared" si="5903"/>
        <v>38</v>
      </c>
      <c r="CY352" s="11"/>
      <c r="CZ352" s="12">
        <f t="shared" si="5835"/>
        <v>0</v>
      </c>
      <c r="DA352" s="11"/>
      <c r="DB352" s="12" t="e">
        <f t="shared" si="5836"/>
        <v>#DIV/0!</v>
      </c>
      <c r="DC352" s="13"/>
      <c r="DD352" s="11"/>
      <c r="DE352" s="25"/>
      <c r="DF352" s="37"/>
      <c r="DG352" s="10"/>
      <c r="DH352" s="11"/>
      <c r="DI352" s="61">
        <f t="shared" si="5904"/>
        <v>559</v>
      </c>
      <c r="DJ352" s="61">
        <f t="shared" si="5905"/>
        <v>39</v>
      </c>
      <c r="DK352" s="11"/>
      <c r="DL352" s="12">
        <f t="shared" si="5837"/>
        <v>0</v>
      </c>
      <c r="DM352" s="11"/>
      <c r="DN352" s="12" t="e">
        <f t="shared" si="5838"/>
        <v>#DIV/0!</v>
      </c>
      <c r="DO352" s="13"/>
      <c r="DP352" s="11"/>
      <c r="DQ352" s="25"/>
      <c r="DR352" s="37"/>
      <c r="DS352" s="10"/>
      <c r="DT352" s="11"/>
      <c r="DU352" s="61">
        <f t="shared" si="5906"/>
        <v>91</v>
      </c>
      <c r="DV352" s="61">
        <f t="shared" si="5907"/>
        <v>8</v>
      </c>
      <c r="DW352" s="11"/>
      <c r="DX352" s="12">
        <f t="shared" si="5839"/>
        <v>0</v>
      </c>
      <c r="DY352" s="11"/>
      <c r="DZ352" s="12" t="e">
        <f t="shared" si="5840"/>
        <v>#DIV/0!</v>
      </c>
      <c r="EA352" s="13"/>
      <c r="EB352" s="11"/>
      <c r="EC352" s="25"/>
      <c r="ED352" s="37"/>
      <c r="EE352" s="10"/>
      <c r="EF352" s="11"/>
      <c r="EG352" s="61">
        <f t="shared" si="5908"/>
        <v>566</v>
      </c>
      <c r="EH352" s="61">
        <f t="shared" si="5909"/>
        <v>40</v>
      </c>
      <c r="EI352" s="11"/>
      <c r="EJ352" s="12">
        <f t="shared" si="5841"/>
        <v>0</v>
      </c>
      <c r="EK352" s="11"/>
      <c r="EL352" s="12" t="e">
        <f t="shared" si="5842"/>
        <v>#DIV/0!</v>
      </c>
      <c r="EM352" s="13"/>
      <c r="EN352" s="11"/>
      <c r="EO352" s="25"/>
      <c r="EP352" s="37"/>
      <c r="EQ352" s="10"/>
      <c r="ER352" s="11"/>
      <c r="ES352" s="61">
        <f t="shared" si="5910"/>
        <v>556</v>
      </c>
      <c r="ET352" s="61">
        <f t="shared" si="5911"/>
        <v>39</v>
      </c>
      <c r="EU352" s="11"/>
      <c r="EV352" s="12">
        <f t="shared" si="5843"/>
        <v>0</v>
      </c>
      <c r="EW352" s="11"/>
      <c r="EX352" s="12" t="e">
        <f t="shared" si="5844"/>
        <v>#DIV/0!</v>
      </c>
      <c r="EY352" s="13"/>
      <c r="EZ352" s="11"/>
      <c r="FA352" s="25"/>
      <c r="FB352" s="37"/>
      <c r="FC352" s="10"/>
      <c r="FD352" s="11"/>
      <c r="FE352" s="61">
        <f t="shared" si="5912"/>
        <v>544</v>
      </c>
      <c r="FF352" s="61">
        <f t="shared" si="5913"/>
        <v>37</v>
      </c>
      <c r="FG352" s="11"/>
      <c r="FH352" s="12">
        <f t="shared" si="5845"/>
        <v>0</v>
      </c>
      <c r="FI352" s="11"/>
      <c r="FJ352" s="12" t="e">
        <f t="shared" si="5846"/>
        <v>#DIV/0!</v>
      </c>
      <c r="FK352" s="13"/>
      <c r="FL352" s="11"/>
      <c r="FM352" s="25"/>
      <c r="FN352" s="37"/>
      <c r="FO352" s="10"/>
      <c r="FP352" s="11"/>
      <c r="FQ352" s="61">
        <f t="shared" si="5914"/>
        <v>539</v>
      </c>
      <c r="FR352" s="61">
        <f t="shared" si="5915"/>
        <v>40</v>
      </c>
      <c r="FS352" s="11"/>
      <c r="FT352" s="12">
        <f t="shared" si="5847"/>
        <v>0</v>
      </c>
      <c r="FU352" s="11"/>
      <c r="FV352" s="12" t="e">
        <f t="shared" si="5848"/>
        <v>#DIV/0!</v>
      </c>
      <c r="FW352" s="13"/>
      <c r="FX352" s="11"/>
      <c r="FY352" s="25"/>
      <c r="FZ352" s="37"/>
      <c r="GA352" s="10"/>
      <c r="GB352" s="11"/>
      <c r="GC352" s="61">
        <f t="shared" si="5916"/>
        <v>544</v>
      </c>
      <c r="GD352" s="61">
        <f t="shared" si="5917"/>
        <v>41</v>
      </c>
      <c r="GE352" s="11"/>
      <c r="GF352" s="12">
        <f t="shared" si="5849"/>
        <v>0</v>
      </c>
      <c r="GG352" s="11"/>
      <c r="GH352" s="12" t="e">
        <f t="shared" si="5850"/>
        <v>#DIV/0!</v>
      </c>
      <c r="GI352" s="13"/>
      <c r="GJ352" s="11"/>
      <c r="GK352" s="25"/>
      <c r="GL352" s="37"/>
      <c r="GM352" s="10"/>
      <c r="GN352" s="11"/>
      <c r="GO352" s="61">
        <f t="shared" si="5918"/>
        <v>570</v>
      </c>
      <c r="GP352" s="61">
        <f t="shared" si="5919"/>
        <v>42</v>
      </c>
      <c r="GQ352" s="11"/>
      <c r="GR352" s="12">
        <f t="shared" si="5851"/>
        <v>0</v>
      </c>
      <c r="GS352" s="11"/>
      <c r="GT352" s="12" t="e">
        <f t="shared" si="5852"/>
        <v>#DIV/0!</v>
      </c>
      <c r="GU352" s="13"/>
      <c r="GV352" s="11"/>
      <c r="GW352" s="25"/>
      <c r="GX352" s="37"/>
      <c r="GY352" s="10"/>
      <c r="GZ352" s="11"/>
      <c r="HA352" s="61">
        <f t="shared" si="5920"/>
        <v>99</v>
      </c>
      <c r="HB352" s="61">
        <f t="shared" si="5921"/>
        <v>7</v>
      </c>
      <c r="HC352" s="11"/>
      <c r="HD352" s="12">
        <f t="shared" si="5853"/>
        <v>0</v>
      </c>
      <c r="HE352" s="11"/>
      <c r="HF352" s="12" t="e">
        <f t="shared" si="5854"/>
        <v>#DIV/0!</v>
      </c>
      <c r="HG352" s="13"/>
      <c r="HH352" s="11"/>
      <c r="HI352" s="25"/>
      <c r="HJ352" s="37"/>
      <c r="HK352" s="10"/>
      <c r="HL352" s="11"/>
      <c r="HM352" s="61">
        <f t="shared" si="5922"/>
        <v>571</v>
      </c>
      <c r="HN352" s="61">
        <f t="shared" si="5923"/>
        <v>42</v>
      </c>
      <c r="HO352" s="11"/>
      <c r="HP352" s="12">
        <f t="shared" si="5855"/>
        <v>0</v>
      </c>
      <c r="HQ352" s="11"/>
      <c r="HR352" s="12" t="e">
        <f t="shared" si="5856"/>
        <v>#DIV/0!</v>
      </c>
      <c r="HS352" s="13"/>
      <c r="HT352" s="11"/>
      <c r="HU352" s="25"/>
      <c r="HV352" s="37"/>
      <c r="HW352" s="10"/>
      <c r="HX352" s="11"/>
      <c r="HY352" s="61">
        <f t="shared" si="5924"/>
        <v>558</v>
      </c>
      <c r="HZ352" s="61">
        <f t="shared" si="5925"/>
        <v>41</v>
      </c>
      <c r="IA352" s="11"/>
      <c r="IB352" s="12">
        <f t="shared" si="5857"/>
        <v>0</v>
      </c>
      <c r="IC352" s="11"/>
      <c r="ID352" s="12" t="e">
        <f t="shared" si="5858"/>
        <v>#DIV/0!</v>
      </c>
      <c r="IE352" s="13"/>
      <c r="IF352" s="11"/>
      <c r="IG352" s="25"/>
      <c r="IH352" s="37"/>
      <c r="II352" s="10"/>
      <c r="IJ352" s="11"/>
      <c r="IK352" s="61">
        <f t="shared" si="5926"/>
        <v>571</v>
      </c>
      <c r="IL352" s="61">
        <f t="shared" si="5927"/>
        <v>41</v>
      </c>
      <c r="IM352" s="11"/>
      <c r="IN352" s="12">
        <f t="shared" si="5859"/>
        <v>0</v>
      </c>
      <c r="IO352" s="11"/>
      <c r="IP352" s="12" t="e">
        <f t="shared" si="5860"/>
        <v>#DIV/0!</v>
      </c>
      <c r="IQ352" s="13"/>
      <c r="IR352" s="11"/>
      <c r="IS352" s="25"/>
      <c r="IT352" s="37"/>
      <c r="IU352" s="10"/>
      <c r="IV352" s="11"/>
      <c r="IW352" s="61">
        <f t="shared" si="5928"/>
        <v>0</v>
      </c>
      <c r="IX352" s="61">
        <f t="shared" si="5929"/>
        <v>0</v>
      </c>
      <c r="IY352" s="11"/>
      <c r="IZ352" s="12" t="e">
        <f t="shared" si="5861"/>
        <v>#DIV/0!</v>
      </c>
      <c r="JA352" s="11"/>
      <c r="JB352" s="12" t="e">
        <f t="shared" si="5862"/>
        <v>#DIV/0!</v>
      </c>
      <c r="JC352" s="13"/>
      <c r="JD352" s="11"/>
      <c r="JE352" s="25"/>
      <c r="JF352" s="37"/>
      <c r="JG352" s="10">
        <f t="shared" si="5863"/>
        <v>0</v>
      </c>
      <c r="JH352" s="14">
        <f t="shared" si="5864"/>
        <v>0</v>
      </c>
      <c r="JI352" s="373">
        <f t="shared" si="5865"/>
        <v>10260</v>
      </c>
      <c r="JJ352" s="11">
        <f t="shared" si="5107"/>
        <v>730</v>
      </c>
      <c r="JK352" s="11">
        <f t="shared" si="5866"/>
        <v>0</v>
      </c>
      <c r="JL352" s="79">
        <f t="shared" si="5867"/>
        <v>0</v>
      </c>
      <c r="JM352" s="15">
        <f t="shared" si="5868"/>
        <v>0</v>
      </c>
      <c r="JN352" s="12" t="e">
        <f t="shared" si="5869"/>
        <v>#DIV/0!</v>
      </c>
      <c r="JO352" s="16"/>
      <c r="JP352" s="17"/>
      <c r="JQ352" s="16" t="e">
        <f t="shared" si="5559"/>
        <v>#DIV/0!</v>
      </c>
      <c r="JR352" s="16"/>
      <c r="JS352" s="369" t="e">
        <f t="shared" si="5410"/>
        <v>#DIV/0!</v>
      </c>
      <c r="JT352" s="23"/>
      <c r="JU352" s="399"/>
      <c r="JV352" s="404">
        <f t="shared" si="5871"/>
        <v>0</v>
      </c>
      <c r="JW352" s="401">
        <f t="shared" si="5872"/>
        <v>0</v>
      </c>
      <c r="JX352" s="406">
        <f t="shared" si="5873"/>
        <v>0</v>
      </c>
      <c r="JY352" s="743"/>
      <c r="JZ352" s="690"/>
      <c r="KA352" s="746"/>
      <c r="KB352" s="719"/>
      <c r="KC352" s="716"/>
      <c r="KD352" s="716"/>
      <c r="KE352" s="716"/>
      <c r="KF352" s="716"/>
      <c r="KG352" s="760"/>
      <c r="KH352" s="758"/>
      <c r="KI352" s="67">
        <f t="shared" si="5880"/>
        <v>0</v>
      </c>
      <c r="KJ352" s="430">
        <f t="shared" ref="KJ352" si="5944">KI352/KB351</f>
        <v>0</v>
      </c>
      <c r="KK352" s="67">
        <f t="shared" si="5882"/>
        <v>0</v>
      </c>
      <c r="KL352" s="425">
        <f t="shared" ref="KL352" si="5945">KK352/KD351</f>
        <v>0</v>
      </c>
      <c r="KM352" s="67">
        <f t="shared" si="5884"/>
        <v>0</v>
      </c>
      <c r="KN352" s="425">
        <f>KM352/KF351</f>
        <v>0</v>
      </c>
    </row>
    <row r="353" spans="1:300" ht="20.25" thickTop="1" thickBot="1" x14ac:dyDescent="0.3">
      <c r="A353" s="734"/>
      <c r="B353" s="436">
        <f t="shared" si="5885"/>
        <v>45868</v>
      </c>
      <c r="C353" s="10"/>
      <c r="D353" s="11"/>
      <c r="E353" s="61">
        <f t="shared" si="5886"/>
        <v>553</v>
      </c>
      <c r="F353" s="61">
        <f t="shared" si="5887"/>
        <v>39</v>
      </c>
      <c r="G353" s="11"/>
      <c r="H353" s="12">
        <f t="shared" si="5819"/>
        <v>0</v>
      </c>
      <c r="I353" s="11"/>
      <c r="J353" s="12" t="e">
        <f t="shared" si="5820"/>
        <v>#DIV/0!</v>
      </c>
      <c r="K353" s="13"/>
      <c r="L353" s="11"/>
      <c r="M353" s="38"/>
      <c r="N353" s="39"/>
      <c r="O353" s="10"/>
      <c r="P353" s="11"/>
      <c r="Q353" s="61">
        <f t="shared" si="5888"/>
        <v>556</v>
      </c>
      <c r="R353" s="61">
        <f t="shared" si="5889"/>
        <v>38</v>
      </c>
      <c r="S353" s="11"/>
      <c r="T353" s="12">
        <f t="shared" si="5821"/>
        <v>0</v>
      </c>
      <c r="U353" s="11"/>
      <c r="V353" s="12" t="e">
        <f t="shared" si="5822"/>
        <v>#DIV/0!</v>
      </c>
      <c r="W353" s="13"/>
      <c r="X353" s="11"/>
      <c r="Y353" s="38"/>
      <c r="Z353" s="39"/>
      <c r="AA353" s="10"/>
      <c r="AB353" s="11"/>
      <c r="AC353" s="61">
        <f t="shared" si="5890"/>
        <v>544</v>
      </c>
      <c r="AD353" s="61">
        <f t="shared" si="5891"/>
        <v>38</v>
      </c>
      <c r="AE353" s="11"/>
      <c r="AF353" s="12">
        <f t="shared" si="5823"/>
        <v>0</v>
      </c>
      <c r="AG353" s="11"/>
      <c r="AH353" s="12" t="e">
        <f t="shared" si="5824"/>
        <v>#DIV/0!</v>
      </c>
      <c r="AI353" s="13"/>
      <c r="AJ353" s="11"/>
      <c r="AK353" s="38"/>
      <c r="AL353" s="39"/>
      <c r="AM353" s="10"/>
      <c r="AN353" s="11"/>
      <c r="AO353" s="61">
        <f t="shared" si="5892"/>
        <v>109</v>
      </c>
      <c r="AP353" s="61">
        <f t="shared" si="5893"/>
        <v>8</v>
      </c>
      <c r="AQ353" s="11"/>
      <c r="AR353" s="12">
        <f t="shared" si="5825"/>
        <v>0</v>
      </c>
      <c r="AS353" s="11"/>
      <c r="AT353" s="12" t="e">
        <f t="shared" si="5826"/>
        <v>#DIV/0!</v>
      </c>
      <c r="AU353" s="13"/>
      <c r="AV353" s="11"/>
      <c r="AW353" s="38"/>
      <c r="AX353" s="39"/>
      <c r="AY353" s="10"/>
      <c r="AZ353" s="11"/>
      <c r="BA353" s="61">
        <f t="shared" si="5894"/>
        <v>545</v>
      </c>
      <c r="BB353" s="61">
        <f t="shared" si="5895"/>
        <v>38</v>
      </c>
      <c r="BC353" s="11"/>
      <c r="BD353" s="12">
        <f t="shared" si="5827"/>
        <v>0</v>
      </c>
      <c r="BE353" s="11"/>
      <c r="BF353" s="12" t="e">
        <f t="shared" si="5828"/>
        <v>#DIV/0!</v>
      </c>
      <c r="BG353" s="13"/>
      <c r="BH353" s="11"/>
      <c r="BI353" s="38"/>
      <c r="BJ353" s="39"/>
      <c r="BK353" s="10"/>
      <c r="BL353" s="11"/>
      <c r="BM353" s="61">
        <f t="shared" si="5896"/>
        <v>550</v>
      </c>
      <c r="BN353" s="61">
        <f t="shared" si="5897"/>
        <v>38</v>
      </c>
      <c r="BO353" s="11"/>
      <c r="BP353" s="12">
        <f t="shared" si="5829"/>
        <v>0</v>
      </c>
      <c r="BQ353" s="11"/>
      <c r="BR353" s="12" t="e">
        <f t="shared" si="5830"/>
        <v>#DIV/0!</v>
      </c>
      <c r="BS353" s="13"/>
      <c r="BT353" s="11"/>
      <c r="BU353" s="38"/>
      <c r="BV353" s="39"/>
      <c r="BW353" s="10"/>
      <c r="BX353" s="11"/>
      <c r="BY353" s="61">
        <f t="shared" si="5898"/>
        <v>556</v>
      </c>
      <c r="BZ353" s="61">
        <f t="shared" si="5899"/>
        <v>38</v>
      </c>
      <c r="CA353" s="11"/>
      <c r="CB353" s="12">
        <f t="shared" si="5831"/>
        <v>0</v>
      </c>
      <c r="CC353" s="11"/>
      <c r="CD353" s="12" t="e">
        <f t="shared" si="5832"/>
        <v>#DIV/0!</v>
      </c>
      <c r="CE353" s="13"/>
      <c r="CF353" s="11"/>
      <c r="CG353" s="38"/>
      <c r="CH353" s="39"/>
      <c r="CI353" s="10"/>
      <c r="CJ353" s="11"/>
      <c r="CK353" s="61">
        <f t="shared" si="5900"/>
        <v>534</v>
      </c>
      <c r="CL353" s="61">
        <f t="shared" si="5901"/>
        <v>38</v>
      </c>
      <c r="CM353" s="11"/>
      <c r="CN353" s="12">
        <f t="shared" si="5833"/>
        <v>0</v>
      </c>
      <c r="CO353" s="11"/>
      <c r="CP353" s="12" t="e">
        <f t="shared" si="5834"/>
        <v>#DIV/0!</v>
      </c>
      <c r="CQ353" s="13"/>
      <c r="CR353" s="11"/>
      <c r="CS353" s="38"/>
      <c r="CT353" s="39"/>
      <c r="CU353" s="10"/>
      <c r="CV353" s="11"/>
      <c r="CW353" s="61">
        <f t="shared" si="5902"/>
        <v>545</v>
      </c>
      <c r="CX353" s="61">
        <f t="shared" si="5903"/>
        <v>38</v>
      </c>
      <c r="CY353" s="11"/>
      <c r="CZ353" s="12">
        <f t="shared" si="5835"/>
        <v>0</v>
      </c>
      <c r="DA353" s="11"/>
      <c r="DB353" s="12" t="e">
        <f t="shared" si="5836"/>
        <v>#DIV/0!</v>
      </c>
      <c r="DC353" s="13"/>
      <c r="DD353" s="11"/>
      <c r="DE353" s="38"/>
      <c r="DF353" s="39"/>
      <c r="DG353" s="10"/>
      <c r="DH353" s="11"/>
      <c r="DI353" s="61">
        <f t="shared" si="5904"/>
        <v>559</v>
      </c>
      <c r="DJ353" s="61">
        <f t="shared" si="5905"/>
        <v>39</v>
      </c>
      <c r="DK353" s="11"/>
      <c r="DL353" s="12">
        <f t="shared" si="5837"/>
        <v>0</v>
      </c>
      <c r="DM353" s="11"/>
      <c r="DN353" s="12" t="e">
        <f t="shared" si="5838"/>
        <v>#DIV/0!</v>
      </c>
      <c r="DO353" s="13"/>
      <c r="DP353" s="11"/>
      <c r="DQ353" s="38"/>
      <c r="DR353" s="39"/>
      <c r="DS353" s="10"/>
      <c r="DT353" s="11"/>
      <c r="DU353" s="61">
        <f t="shared" si="5906"/>
        <v>91</v>
      </c>
      <c r="DV353" s="61">
        <f t="shared" si="5907"/>
        <v>8</v>
      </c>
      <c r="DW353" s="11"/>
      <c r="DX353" s="12">
        <f t="shared" si="5839"/>
        <v>0</v>
      </c>
      <c r="DY353" s="11"/>
      <c r="DZ353" s="12" t="e">
        <f t="shared" si="5840"/>
        <v>#DIV/0!</v>
      </c>
      <c r="EA353" s="13"/>
      <c r="EB353" s="11"/>
      <c r="EC353" s="38"/>
      <c r="ED353" s="39"/>
      <c r="EE353" s="10"/>
      <c r="EF353" s="11"/>
      <c r="EG353" s="61">
        <f t="shared" si="5908"/>
        <v>566</v>
      </c>
      <c r="EH353" s="61">
        <f t="shared" si="5909"/>
        <v>40</v>
      </c>
      <c r="EI353" s="11"/>
      <c r="EJ353" s="12">
        <f t="shared" si="5841"/>
        <v>0</v>
      </c>
      <c r="EK353" s="11"/>
      <c r="EL353" s="12" t="e">
        <f t="shared" si="5842"/>
        <v>#DIV/0!</v>
      </c>
      <c r="EM353" s="13"/>
      <c r="EN353" s="11"/>
      <c r="EO353" s="38"/>
      <c r="EP353" s="39"/>
      <c r="EQ353" s="10"/>
      <c r="ER353" s="11"/>
      <c r="ES353" s="61">
        <f t="shared" si="5910"/>
        <v>556</v>
      </c>
      <c r="ET353" s="61">
        <f t="shared" si="5911"/>
        <v>39</v>
      </c>
      <c r="EU353" s="11"/>
      <c r="EV353" s="12">
        <f t="shared" si="5843"/>
        <v>0</v>
      </c>
      <c r="EW353" s="11"/>
      <c r="EX353" s="12" t="e">
        <f t="shared" si="5844"/>
        <v>#DIV/0!</v>
      </c>
      <c r="EY353" s="13"/>
      <c r="EZ353" s="11"/>
      <c r="FA353" s="38"/>
      <c r="FB353" s="39"/>
      <c r="FC353" s="10"/>
      <c r="FD353" s="11"/>
      <c r="FE353" s="61">
        <f t="shared" si="5912"/>
        <v>544</v>
      </c>
      <c r="FF353" s="61">
        <f t="shared" si="5913"/>
        <v>37</v>
      </c>
      <c r="FG353" s="11"/>
      <c r="FH353" s="12">
        <f t="shared" si="5845"/>
        <v>0</v>
      </c>
      <c r="FI353" s="11"/>
      <c r="FJ353" s="12" t="e">
        <f t="shared" si="5846"/>
        <v>#DIV/0!</v>
      </c>
      <c r="FK353" s="13"/>
      <c r="FL353" s="11"/>
      <c r="FM353" s="38"/>
      <c r="FN353" s="39"/>
      <c r="FO353" s="10"/>
      <c r="FP353" s="11"/>
      <c r="FQ353" s="61">
        <f t="shared" si="5914"/>
        <v>539</v>
      </c>
      <c r="FR353" s="61">
        <f t="shared" si="5915"/>
        <v>40</v>
      </c>
      <c r="FS353" s="11"/>
      <c r="FT353" s="12">
        <f t="shared" si="5847"/>
        <v>0</v>
      </c>
      <c r="FU353" s="11"/>
      <c r="FV353" s="12" t="e">
        <f t="shared" si="5848"/>
        <v>#DIV/0!</v>
      </c>
      <c r="FW353" s="13"/>
      <c r="FX353" s="11"/>
      <c r="FY353" s="38"/>
      <c r="FZ353" s="39"/>
      <c r="GA353" s="10"/>
      <c r="GB353" s="11"/>
      <c r="GC353" s="61">
        <f t="shared" si="5916"/>
        <v>544</v>
      </c>
      <c r="GD353" s="61">
        <f t="shared" si="5917"/>
        <v>41</v>
      </c>
      <c r="GE353" s="11"/>
      <c r="GF353" s="12">
        <f t="shared" si="5849"/>
        <v>0</v>
      </c>
      <c r="GG353" s="11"/>
      <c r="GH353" s="12" t="e">
        <f t="shared" si="5850"/>
        <v>#DIV/0!</v>
      </c>
      <c r="GI353" s="13"/>
      <c r="GJ353" s="11"/>
      <c r="GK353" s="38"/>
      <c r="GL353" s="39"/>
      <c r="GM353" s="10"/>
      <c r="GN353" s="11"/>
      <c r="GO353" s="61">
        <f t="shared" si="5918"/>
        <v>570</v>
      </c>
      <c r="GP353" s="61">
        <f t="shared" si="5919"/>
        <v>42</v>
      </c>
      <c r="GQ353" s="11"/>
      <c r="GR353" s="12">
        <f t="shared" si="5851"/>
        <v>0</v>
      </c>
      <c r="GS353" s="11"/>
      <c r="GT353" s="12" t="e">
        <f t="shared" si="5852"/>
        <v>#DIV/0!</v>
      </c>
      <c r="GU353" s="13"/>
      <c r="GV353" s="11"/>
      <c r="GW353" s="38"/>
      <c r="GX353" s="39"/>
      <c r="GY353" s="10"/>
      <c r="GZ353" s="11"/>
      <c r="HA353" s="61">
        <f t="shared" si="5920"/>
        <v>99</v>
      </c>
      <c r="HB353" s="61">
        <f t="shared" si="5921"/>
        <v>7</v>
      </c>
      <c r="HC353" s="11"/>
      <c r="HD353" s="12">
        <f t="shared" si="5853"/>
        <v>0</v>
      </c>
      <c r="HE353" s="11"/>
      <c r="HF353" s="12" t="e">
        <f t="shared" si="5854"/>
        <v>#DIV/0!</v>
      </c>
      <c r="HG353" s="13"/>
      <c r="HH353" s="11"/>
      <c r="HI353" s="38"/>
      <c r="HJ353" s="39"/>
      <c r="HK353" s="10"/>
      <c r="HL353" s="11"/>
      <c r="HM353" s="61">
        <f t="shared" si="5922"/>
        <v>571</v>
      </c>
      <c r="HN353" s="61">
        <f t="shared" si="5923"/>
        <v>42</v>
      </c>
      <c r="HO353" s="11"/>
      <c r="HP353" s="12">
        <f t="shared" si="5855"/>
        <v>0</v>
      </c>
      <c r="HQ353" s="11"/>
      <c r="HR353" s="12" t="e">
        <f t="shared" si="5856"/>
        <v>#DIV/0!</v>
      </c>
      <c r="HS353" s="13"/>
      <c r="HT353" s="11">
        <v>508</v>
      </c>
      <c r="HU353" s="38"/>
      <c r="HV353" s="39"/>
      <c r="HW353" s="10"/>
      <c r="HX353" s="11"/>
      <c r="HY353" s="61">
        <f t="shared" si="5924"/>
        <v>558</v>
      </c>
      <c r="HZ353" s="61">
        <f t="shared" si="5925"/>
        <v>41</v>
      </c>
      <c r="IA353" s="11"/>
      <c r="IB353" s="12">
        <f t="shared" si="5857"/>
        <v>0</v>
      </c>
      <c r="IC353" s="11"/>
      <c r="ID353" s="12" t="e">
        <f t="shared" si="5858"/>
        <v>#DIV/0!</v>
      </c>
      <c r="IE353" s="13"/>
      <c r="IF353" s="11"/>
      <c r="IG353" s="38"/>
      <c r="IH353" s="39"/>
      <c r="II353" s="10"/>
      <c r="IJ353" s="11"/>
      <c r="IK353" s="61">
        <f t="shared" si="5926"/>
        <v>571</v>
      </c>
      <c r="IL353" s="61">
        <f t="shared" si="5927"/>
        <v>41</v>
      </c>
      <c r="IM353" s="11"/>
      <c r="IN353" s="12">
        <f t="shared" si="5859"/>
        <v>0</v>
      </c>
      <c r="IO353" s="11"/>
      <c r="IP353" s="12" t="e">
        <f t="shared" si="5860"/>
        <v>#DIV/0!</v>
      </c>
      <c r="IQ353" s="13"/>
      <c r="IR353" s="11"/>
      <c r="IS353" s="38"/>
      <c r="IT353" s="39"/>
      <c r="IU353" s="10"/>
      <c r="IV353" s="11"/>
      <c r="IW353" s="61">
        <f t="shared" si="5928"/>
        <v>0</v>
      </c>
      <c r="IX353" s="61">
        <f t="shared" si="5929"/>
        <v>0</v>
      </c>
      <c r="IY353" s="11"/>
      <c r="IZ353" s="12" t="e">
        <f t="shared" si="5861"/>
        <v>#DIV/0!</v>
      </c>
      <c r="JA353" s="11"/>
      <c r="JB353" s="12" t="e">
        <f t="shared" si="5862"/>
        <v>#DIV/0!</v>
      </c>
      <c r="JC353" s="13"/>
      <c r="JD353" s="11"/>
      <c r="JE353" s="38"/>
      <c r="JF353" s="39"/>
      <c r="JG353" s="10">
        <f t="shared" si="5863"/>
        <v>0</v>
      </c>
      <c r="JH353" s="14">
        <f t="shared" si="5864"/>
        <v>0</v>
      </c>
      <c r="JI353" s="373">
        <f t="shared" si="5865"/>
        <v>10260</v>
      </c>
      <c r="JJ353" s="11">
        <f t="shared" si="5107"/>
        <v>730</v>
      </c>
      <c r="JK353" s="11">
        <f t="shared" si="5866"/>
        <v>0</v>
      </c>
      <c r="JL353" s="79">
        <f t="shared" si="5867"/>
        <v>0</v>
      </c>
      <c r="JM353" s="15">
        <f t="shared" si="5868"/>
        <v>0</v>
      </c>
      <c r="JN353" s="12" t="e">
        <f t="shared" si="5869"/>
        <v>#DIV/0!</v>
      </c>
      <c r="JO353" s="16"/>
      <c r="JP353" s="17"/>
      <c r="JQ353" s="16" t="e">
        <f t="shared" si="5559"/>
        <v>#DIV/0!</v>
      </c>
      <c r="JR353" s="16"/>
      <c r="JS353" s="369" t="e">
        <f t="shared" si="5410"/>
        <v>#DIV/0!</v>
      </c>
      <c r="JT353" s="23"/>
      <c r="JU353" s="399"/>
      <c r="JV353" s="404">
        <f t="shared" si="5871"/>
        <v>0</v>
      </c>
      <c r="JW353" s="401">
        <f t="shared" si="5872"/>
        <v>0</v>
      </c>
      <c r="JX353" s="406">
        <f t="shared" si="5873"/>
        <v>0</v>
      </c>
      <c r="JY353" s="743"/>
      <c r="JZ353" s="690"/>
      <c r="KA353" s="746"/>
      <c r="KB353" s="718">
        <f t="shared" ref="KB353" si="5946">KB344+KB349</f>
        <v>532</v>
      </c>
      <c r="KC353" s="763">
        <f t="shared" ref="KC353" si="5947">KB353/$KB$10</f>
        <v>0.13485424588086184</v>
      </c>
      <c r="KD353" s="714">
        <f t="shared" ref="KD353" si="5948">KD344+KD349</f>
        <v>547</v>
      </c>
      <c r="KE353" s="763">
        <f t="shared" ref="KE353" si="5949">KD353/$KD$10</f>
        <v>0.13876204972095382</v>
      </c>
      <c r="KF353" s="714">
        <f t="shared" ref="KF353" si="5950">KF344+KF349</f>
        <v>495</v>
      </c>
      <c r="KG353" s="770">
        <f t="shared" ref="KG353" si="5951">KF353/$KF$10</f>
        <v>0.12541170509247529</v>
      </c>
      <c r="KH353" s="761" t="s">
        <v>144</v>
      </c>
      <c r="KI353" s="304">
        <f t="shared" si="5880"/>
        <v>0</v>
      </c>
      <c r="KJ353" s="431">
        <f t="shared" ref="KJ353" si="5952">KI353/KB351</f>
        <v>0</v>
      </c>
      <c r="KK353" s="304">
        <f t="shared" si="5882"/>
        <v>0</v>
      </c>
      <c r="KL353" s="422">
        <f t="shared" ref="KL353" si="5953">KK353/KD351</f>
        <v>0</v>
      </c>
      <c r="KM353" s="304">
        <f t="shared" si="5884"/>
        <v>0</v>
      </c>
      <c r="KN353" s="422">
        <f>KM353/KF351</f>
        <v>0</v>
      </c>
    </row>
    <row r="354" spans="1:300" ht="19.5" thickBot="1" x14ac:dyDescent="0.3">
      <c r="A354" s="734"/>
      <c r="B354" s="437"/>
      <c r="C354" s="26">
        <f>SUM(C347:C353)</f>
        <v>0</v>
      </c>
      <c r="D354" s="27">
        <f>SUM(D347:D353)</f>
        <v>0</v>
      </c>
      <c r="E354" s="27"/>
      <c r="F354" s="27"/>
      <c r="G354" s="27">
        <f>SUM(G347:G353)</f>
        <v>0</v>
      </c>
      <c r="H354" s="28">
        <f>((G354+I354)/7)/E353</f>
        <v>0</v>
      </c>
      <c r="I354" s="27">
        <f>SUM(I347:I353)</f>
        <v>0</v>
      </c>
      <c r="J354" s="28" t="e">
        <f>(I354/(I354+G354))</f>
        <v>#DIV/0!</v>
      </c>
      <c r="K354" s="27"/>
      <c r="L354" s="27"/>
      <c r="M354" s="29" t="e">
        <f>M352/M351*100-100</f>
        <v>#DIV/0!</v>
      </c>
      <c r="N354" s="60" t="e">
        <f>N352/N351*100-100</f>
        <v>#DIV/0!</v>
      </c>
      <c r="O354" s="26">
        <f>SUM(O347:O353)</f>
        <v>0</v>
      </c>
      <c r="P354" s="27">
        <f>SUM(P347:P353)</f>
        <v>0</v>
      </c>
      <c r="Q354" s="27"/>
      <c r="R354" s="27"/>
      <c r="S354" s="27">
        <f>SUM(S347:S353)</f>
        <v>0</v>
      </c>
      <c r="T354" s="28">
        <f>((S354+U354)/7)/Q353</f>
        <v>0</v>
      </c>
      <c r="U354" s="27">
        <f>SUM(U347:U353)</f>
        <v>0</v>
      </c>
      <c r="V354" s="28" t="e">
        <f>(U354/(U354+S354))</f>
        <v>#DIV/0!</v>
      </c>
      <c r="W354" s="27"/>
      <c r="X354" s="27"/>
      <c r="Y354" s="29" t="e">
        <f>Y352/Y351*100-100</f>
        <v>#DIV/0!</v>
      </c>
      <c r="Z354" s="60" t="e">
        <f>Z352/Z351*100-100</f>
        <v>#DIV/0!</v>
      </c>
      <c r="AA354" s="26">
        <f>SUM(AA347:AA353)</f>
        <v>0</v>
      </c>
      <c r="AB354" s="27">
        <f>SUM(AB347:AB353)</f>
        <v>0</v>
      </c>
      <c r="AC354" s="27"/>
      <c r="AD354" s="27"/>
      <c r="AE354" s="27">
        <f>SUM(AE347:AE353)</f>
        <v>0</v>
      </c>
      <c r="AF354" s="28">
        <f>((AE354+AG354)/7)/AC353</f>
        <v>0</v>
      </c>
      <c r="AG354" s="27">
        <f>SUM(AG347:AG353)</f>
        <v>0</v>
      </c>
      <c r="AH354" s="28" t="e">
        <f>(AG354/(AG354+AE354))</f>
        <v>#DIV/0!</v>
      </c>
      <c r="AI354" s="27"/>
      <c r="AJ354" s="27"/>
      <c r="AK354" s="29" t="e">
        <f>AK352/AK351*100-100</f>
        <v>#DIV/0!</v>
      </c>
      <c r="AL354" s="60" t="e">
        <f>AL352/AL351*100-100</f>
        <v>#DIV/0!</v>
      </c>
      <c r="AM354" s="26">
        <f>SUM(AM347:AM353)</f>
        <v>0</v>
      </c>
      <c r="AN354" s="27">
        <f>SUM(AN347:AN353)</f>
        <v>0</v>
      </c>
      <c r="AO354" s="27"/>
      <c r="AP354" s="27"/>
      <c r="AQ354" s="27">
        <f>SUM(AQ347:AQ353)</f>
        <v>0</v>
      </c>
      <c r="AR354" s="28">
        <f>((AQ354+AS354)/7)/AO353</f>
        <v>0</v>
      </c>
      <c r="AS354" s="27">
        <f>SUM(AS347:AS353)</f>
        <v>0</v>
      </c>
      <c r="AT354" s="28" t="e">
        <f>(AS354/(AS354+AQ354))</f>
        <v>#DIV/0!</v>
      </c>
      <c r="AU354" s="27"/>
      <c r="AV354" s="27"/>
      <c r="AW354" s="29" t="e">
        <f>AW352/AW351*100-100</f>
        <v>#DIV/0!</v>
      </c>
      <c r="AX354" s="60" t="e">
        <f>AX352/AX351*100-100</f>
        <v>#DIV/0!</v>
      </c>
      <c r="AY354" s="26">
        <f>SUM(AY347:AY353)</f>
        <v>0</v>
      </c>
      <c r="AZ354" s="27">
        <f>SUM(AZ347:AZ353)</f>
        <v>0</v>
      </c>
      <c r="BA354" s="27"/>
      <c r="BB354" s="27"/>
      <c r="BC354" s="27">
        <f>SUM(BC347:BC353)</f>
        <v>0</v>
      </c>
      <c r="BD354" s="28">
        <f>((BC354+BE354)/7)/BA353</f>
        <v>0</v>
      </c>
      <c r="BE354" s="27">
        <f>SUM(BE347:BE353)</f>
        <v>0</v>
      </c>
      <c r="BF354" s="28" t="e">
        <f>(BE354/(BE354+BC354))</f>
        <v>#DIV/0!</v>
      </c>
      <c r="BG354" s="27"/>
      <c r="BH354" s="27"/>
      <c r="BI354" s="29" t="e">
        <f>BI352/BI351*100-100</f>
        <v>#DIV/0!</v>
      </c>
      <c r="BJ354" s="60" t="e">
        <f>BJ352/BJ351*100-100</f>
        <v>#DIV/0!</v>
      </c>
      <c r="BK354" s="26">
        <f>SUM(BK347:BK353)</f>
        <v>0</v>
      </c>
      <c r="BL354" s="27">
        <f>SUM(BL347:BL353)</f>
        <v>0</v>
      </c>
      <c r="BM354" s="27"/>
      <c r="BN354" s="27"/>
      <c r="BO354" s="27">
        <f>SUM(BO347:BO353)</f>
        <v>0</v>
      </c>
      <c r="BP354" s="28">
        <f>((BO354+BQ354)/7)/BM353</f>
        <v>0</v>
      </c>
      <c r="BQ354" s="27">
        <f>SUM(BQ347:BQ353)</f>
        <v>0</v>
      </c>
      <c r="BR354" s="28" t="e">
        <f>(BQ354/(BQ354+BO354))</f>
        <v>#DIV/0!</v>
      </c>
      <c r="BS354" s="27"/>
      <c r="BT354" s="27"/>
      <c r="BU354" s="29" t="e">
        <f>BU352/BU351*100-100</f>
        <v>#DIV/0!</v>
      </c>
      <c r="BV354" s="60" t="e">
        <f>BV352/BV351*100-100</f>
        <v>#DIV/0!</v>
      </c>
      <c r="BW354" s="26">
        <f>SUM(BW347:BW353)</f>
        <v>0</v>
      </c>
      <c r="BX354" s="27">
        <f>SUM(BX347:BX353)</f>
        <v>0</v>
      </c>
      <c r="BY354" s="27"/>
      <c r="BZ354" s="27"/>
      <c r="CA354" s="27">
        <f>SUM(CA347:CA353)</f>
        <v>0</v>
      </c>
      <c r="CB354" s="28">
        <f>((CA354+CC354)/7)/BY353</f>
        <v>0</v>
      </c>
      <c r="CC354" s="27">
        <f>SUM(CC347:CC353)</f>
        <v>0</v>
      </c>
      <c r="CD354" s="28" t="e">
        <f>(CC354/(CC354+CA354))</f>
        <v>#DIV/0!</v>
      </c>
      <c r="CE354" s="27"/>
      <c r="CF354" s="27"/>
      <c r="CG354" s="29" t="e">
        <f>CG352/CG351*100-100</f>
        <v>#DIV/0!</v>
      </c>
      <c r="CH354" s="60" t="e">
        <f>CH352/CH351*100-100</f>
        <v>#DIV/0!</v>
      </c>
      <c r="CI354" s="26">
        <f>SUM(CI347:CI353)</f>
        <v>0</v>
      </c>
      <c r="CJ354" s="27">
        <f>SUM(CJ347:CJ353)</f>
        <v>0</v>
      </c>
      <c r="CK354" s="27"/>
      <c r="CL354" s="27"/>
      <c r="CM354" s="27">
        <f>SUM(CM347:CM353)</f>
        <v>0</v>
      </c>
      <c r="CN354" s="28">
        <f>((CM354+CO354)/7)/CK353</f>
        <v>0</v>
      </c>
      <c r="CO354" s="27">
        <f>SUM(CO347:CO353)</f>
        <v>0</v>
      </c>
      <c r="CP354" s="28" t="e">
        <f>(CO354/(CO354+CM354))</f>
        <v>#DIV/0!</v>
      </c>
      <c r="CQ354" s="27"/>
      <c r="CR354" s="27"/>
      <c r="CS354" s="29" t="e">
        <f>CS352/CS351*100-100</f>
        <v>#DIV/0!</v>
      </c>
      <c r="CT354" s="60" t="e">
        <f>CT352/CT351*100-100</f>
        <v>#DIV/0!</v>
      </c>
      <c r="CU354" s="26">
        <f>SUM(CU347:CU353)</f>
        <v>0</v>
      </c>
      <c r="CV354" s="27">
        <f>SUM(CV347:CV353)</f>
        <v>0</v>
      </c>
      <c r="CW354" s="27"/>
      <c r="CX354" s="27"/>
      <c r="CY354" s="27">
        <f>SUM(CY347:CY353)</f>
        <v>0</v>
      </c>
      <c r="CZ354" s="28">
        <f>((CY354+DA354)/7)/CW353</f>
        <v>0</v>
      </c>
      <c r="DA354" s="27">
        <f>SUM(DA347:DA353)</f>
        <v>0</v>
      </c>
      <c r="DB354" s="28" t="e">
        <f>(DA354/(DA354+CY354))</f>
        <v>#DIV/0!</v>
      </c>
      <c r="DC354" s="27"/>
      <c r="DD354" s="27"/>
      <c r="DE354" s="29" t="e">
        <f>DE352/DE351*100-100</f>
        <v>#DIV/0!</v>
      </c>
      <c r="DF354" s="60" t="e">
        <f>DF352/DF351*100-100</f>
        <v>#DIV/0!</v>
      </c>
      <c r="DG354" s="26">
        <f>SUM(DG347:DG353)</f>
        <v>0</v>
      </c>
      <c r="DH354" s="27">
        <f>SUM(DH347:DH353)</f>
        <v>0</v>
      </c>
      <c r="DI354" s="27"/>
      <c r="DJ354" s="27"/>
      <c r="DK354" s="27">
        <f>SUM(DK347:DK353)</f>
        <v>0</v>
      </c>
      <c r="DL354" s="28">
        <f>((DK354+DM354)/7)/DI353</f>
        <v>0</v>
      </c>
      <c r="DM354" s="27">
        <f>SUM(DM347:DM353)</f>
        <v>0</v>
      </c>
      <c r="DN354" s="28" t="e">
        <f>(DM354/(DM354+DK354))</f>
        <v>#DIV/0!</v>
      </c>
      <c r="DO354" s="27"/>
      <c r="DP354" s="27"/>
      <c r="DQ354" s="29" t="e">
        <f>DQ352/DQ351*100-100</f>
        <v>#DIV/0!</v>
      </c>
      <c r="DR354" s="60" t="e">
        <f>DR352/DR351*100-100</f>
        <v>#DIV/0!</v>
      </c>
      <c r="DS354" s="26">
        <f>SUM(DS347:DS353)</f>
        <v>0</v>
      </c>
      <c r="DT354" s="27">
        <f>SUM(DT347:DT353)</f>
        <v>0</v>
      </c>
      <c r="DU354" s="27"/>
      <c r="DV354" s="27"/>
      <c r="DW354" s="27">
        <f>SUM(DW347:DW353)</f>
        <v>0</v>
      </c>
      <c r="DX354" s="28">
        <f>((DW354+DY354)/7)/DU353</f>
        <v>0</v>
      </c>
      <c r="DY354" s="27">
        <f>SUM(DY347:DY353)</f>
        <v>0</v>
      </c>
      <c r="DZ354" s="28" t="e">
        <f>(DY354/(DY354+DW354))</f>
        <v>#DIV/0!</v>
      </c>
      <c r="EA354" s="27"/>
      <c r="EB354" s="27"/>
      <c r="EC354" s="29" t="e">
        <f>EC352/EC351*100-100</f>
        <v>#DIV/0!</v>
      </c>
      <c r="ED354" s="60" t="e">
        <f>ED352/ED351*100-100</f>
        <v>#DIV/0!</v>
      </c>
      <c r="EE354" s="26">
        <f>SUM(EE347:EE353)</f>
        <v>0</v>
      </c>
      <c r="EF354" s="27">
        <f>SUM(EF347:EF353)</f>
        <v>0</v>
      </c>
      <c r="EG354" s="27"/>
      <c r="EH354" s="27"/>
      <c r="EI354" s="27">
        <f>SUM(EI347:EI353)</f>
        <v>0</v>
      </c>
      <c r="EJ354" s="28">
        <f>((EI354+EK354)/7)/EG353</f>
        <v>0</v>
      </c>
      <c r="EK354" s="27">
        <f>SUM(EK347:EK353)</f>
        <v>0</v>
      </c>
      <c r="EL354" s="28" t="e">
        <f>(EK354/(EK354+EI354))</f>
        <v>#DIV/0!</v>
      </c>
      <c r="EM354" s="27"/>
      <c r="EN354" s="27"/>
      <c r="EO354" s="29" t="e">
        <f>EO352/EO351*100-100</f>
        <v>#DIV/0!</v>
      </c>
      <c r="EP354" s="60" t="e">
        <f>EP352/EP351*100-100</f>
        <v>#DIV/0!</v>
      </c>
      <c r="EQ354" s="26">
        <f>SUM(EQ347:EQ353)</f>
        <v>0</v>
      </c>
      <c r="ER354" s="27">
        <f>SUM(ER347:ER353)</f>
        <v>0</v>
      </c>
      <c r="ES354" s="27"/>
      <c r="ET354" s="27"/>
      <c r="EU354" s="27">
        <f>SUM(EU347:EU353)</f>
        <v>0</v>
      </c>
      <c r="EV354" s="28">
        <f>((EU354+EW354)/7)/ES353</f>
        <v>0</v>
      </c>
      <c r="EW354" s="27">
        <f>SUM(EW347:EW353)</f>
        <v>0</v>
      </c>
      <c r="EX354" s="28" t="e">
        <f>(EW354/(EW354+EU354))</f>
        <v>#DIV/0!</v>
      </c>
      <c r="EY354" s="27"/>
      <c r="EZ354" s="27"/>
      <c r="FA354" s="29" t="e">
        <f>FA352/FA351*100-100</f>
        <v>#DIV/0!</v>
      </c>
      <c r="FB354" s="60" t="e">
        <f>FB352/FB351*100-100</f>
        <v>#DIV/0!</v>
      </c>
      <c r="FC354" s="26">
        <f>SUM(FC347:FC353)</f>
        <v>0</v>
      </c>
      <c r="FD354" s="27">
        <f>SUM(FD347:FD353)</f>
        <v>0</v>
      </c>
      <c r="FE354" s="27"/>
      <c r="FF354" s="27"/>
      <c r="FG354" s="27">
        <f>SUM(FG347:FG353)</f>
        <v>0</v>
      </c>
      <c r="FH354" s="28">
        <f>((FG354+FI354)/7)/FE353</f>
        <v>0</v>
      </c>
      <c r="FI354" s="27">
        <f>SUM(FI347:FI353)</f>
        <v>0</v>
      </c>
      <c r="FJ354" s="28" t="e">
        <f>(FI354/(FI354+FG354))</f>
        <v>#DIV/0!</v>
      </c>
      <c r="FK354" s="27"/>
      <c r="FL354" s="27"/>
      <c r="FM354" s="29" t="e">
        <f>FM352/FM351*100-100</f>
        <v>#DIV/0!</v>
      </c>
      <c r="FN354" s="60" t="e">
        <f>FN352/FN351*100-100</f>
        <v>#DIV/0!</v>
      </c>
      <c r="FO354" s="26">
        <f>SUM(FO347:FO353)</f>
        <v>0</v>
      </c>
      <c r="FP354" s="27">
        <f>SUM(FP347:FP353)</f>
        <v>0</v>
      </c>
      <c r="FQ354" s="27"/>
      <c r="FR354" s="27"/>
      <c r="FS354" s="27">
        <f>SUM(FS347:FS353)</f>
        <v>0</v>
      </c>
      <c r="FT354" s="28">
        <f>((FS354+FU354)/7)/FQ353</f>
        <v>0</v>
      </c>
      <c r="FU354" s="27">
        <f>SUM(FU347:FU353)</f>
        <v>0</v>
      </c>
      <c r="FV354" s="28" t="e">
        <f>(FU354/(FU354+FS354))</f>
        <v>#DIV/0!</v>
      </c>
      <c r="FW354" s="27"/>
      <c r="FX354" s="27"/>
      <c r="FY354" s="29" t="e">
        <f>FY352/FY351*100-100</f>
        <v>#DIV/0!</v>
      </c>
      <c r="FZ354" s="60" t="e">
        <f>FZ352/FZ351*100-100</f>
        <v>#DIV/0!</v>
      </c>
      <c r="GA354" s="26">
        <f>SUM(GA347:GA353)</f>
        <v>0</v>
      </c>
      <c r="GB354" s="27">
        <f>SUM(GB347:GB353)</f>
        <v>0</v>
      </c>
      <c r="GC354" s="27"/>
      <c r="GD354" s="27"/>
      <c r="GE354" s="27">
        <f>SUM(GE347:GE353)</f>
        <v>0</v>
      </c>
      <c r="GF354" s="28">
        <f>((GE354+GG354)/7)/GC353</f>
        <v>0</v>
      </c>
      <c r="GG354" s="27">
        <f>SUM(GG347:GG353)</f>
        <v>0</v>
      </c>
      <c r="GH354" s="28" t="e">
        <f>(GG354/(GG354+GE354))</f>
        <v>#DIV/0!</v>
      </c>
      <c r="GI354" s="27"/>
      <c r="GJ354" s="27"/>
      <c r="GK354" s="29" t="e">
        <f>GK352/GK351*100-100</f>
        <v>#DIV/0!</v>
      </c>
      <c r="GL354" s="60" t="e">
        <f>GL352/GL351*100-100</f>
        <v>#DIV/0!</v>
      </c>
      <c r="GM354" s="26">
        <f>SUM(GM347:GM353)</f>
        <v>0</v>
      </c>
      <c r="GN354" s="27">
        <f>SUM(GN347:GN353)</f>
        <v>0</v>
      </c>
      <c r="GO354" s="27"/>
      <c r="GP354" s="27"/>
      <c r="GQ354" s="27">
        <f>SUM(GQ347:GQ353)</f>
        <v>0</v>
      </c>
      <c r="GR354" s="28">
        <f>((GQ354+GS354)/7)/GO353</f>
        <v>0</v>
      </c>
      <c r="GS354" s="27">
        <f>SUM(GS347:GS353)</f>
        <v>0</v>
      </c>
      <c r="GT354" s="28" t="e">
        <f>(GS354/(GS354+GQ354))</f>
        <v>#DIV/0!</v>
      </c>
      <c r="GU354" s="27"/>
      <c r="GV354" s="27"/>
      <c r="GW354" s="29" t="e">
        <f>GW352/GW351*100-100</f>
        <v>#DIV/0!</v>
      </c>
      <c r="GX354" s="60" t="e">
        <f>GX352/GX351*100-100</f>
        <v>#DIV/0!</v>
      </c>
      <c r="GY354" s="26">
        <f>SUM(GY347:GY353)</f>
        <v>0</v>
      </c>
      <c r="GZ354" s="27">
        <f>SUM(GZ347:GZ353)</f>
        <v>0</v>
      </c>
      <c r="HA354" s="27"/>
      <c r="HB354" s="27"/>
      <c r="HC354" s="27">
        <f>SUM(HC347:HC353)</f>
        <v>0</v>
      </c>
      <c r="HD354" s="28">
        <f>((HC354+HE354)/7)/HA353</f>
        <v>0</v>
      </c>
      <c r="HE354" s="27">
        <f>SUM(HE347:HE353)</f>
        <v>0</v>
      </c>
      <c r="HF354" s="28" t="e">
        <f>(HE354/(HE354+HC354))</f>
        <v>#DIV/0!</v>
      </c>
      <c r="HG354" s="27"/>
      <c r="HH354" s="27"/>
      <c r="HI354" s="29" t="e">
        <f>HI352/HI351*100-100</f>
        <v>#DIV/0!</v>
      </c>
      <c r="HJ354" s="60" t="e">
        <f>HJ352/HJ351*100-100</f>
        <v>#DIV/0!</v>
      </c>
      <c r="HK354" s="26">
        <f>SUM(HK347:HK353)</f>
        <v>0</v>
      </c>
      <c r="HL354" s="27">
        <f>SUM(HL347:HL353)</f>
        <v>0</v>
      </c>
      <c r="HM354" s="27"/>
      <c r="HN354" s="27"/>
      <c r="HO354" s="27">
        <f>SUM(HO347:HO353)</f>
        <v>0</v>
      </c>
      <c r="HP354" s="28">
        <f>((HO354+HQ354)/7)/HM353</f>
        <v>0</v>
      </c>
      <c r="HQ354" s="27">
        <f>SUM(HQ347:HQ353)</f>
        <v>0</v>
      </c>
      <c r="HR354" s="28" t="e">
        <f>(HQ354/(HQ354+HO354))</f>
        <v>#DIV/0!</v>
      </c>
      <c r="HS354" s="27"/>
      <c r="HT354" s="27"/>
      <c r="HU354" s="29" t="e">
        <f>HU352/HU351*100-100</f>
        <v>#DIV/0!</v>
      </c>
      <c r="HV354" s="60" t="e">
        <f>HV352/HV351*100-100</f>
        <v>#DIV/0!</v>
      </c>
      <c r="HW354" s="26">
        <f>SUM(HW347:HW353)</f>
        <v>0</v>
      </c>
      <c r="HX354" s="27">
        <f>SUM(HX347:HX353)</f>
        <v>0</v>
      </c>
      <c r="HY354" s="27"/>
      <c r="HZ354" s="27"/>
      <c r="IA354" s="27">
        <f>SUM(IA347:IA353)</f>
        <v>0</v>
      </c>
      <c r="IB354" s="28">
        <f>((IA354+IC354)/7)/HY353</f>
        <v>0</v>
      </c>
      <c r="IC354" s="27">
        <f>SUM(IC347:IC353)</f>
        <v>0</v>
      </c>
      <c r="ID354" s="28" t="e">
        <f>(IC354/(IC354+IA354))</f>
        <v>#DIV/0!</v>
      </c>
      <c r="IE354" s="27"/>
      <c r="IF354" s="27"/>
      <c r="IG354" s="29" t="e">
        <f>IG352/IG351*100-100</f>
        <v>#DIV/0!</v>
      </c>
      <c r="IH354" s="60" t="e">
        <f>IH352/IH351*100-100</f>
        <v>#DIV/0!</v>
      </c>
      <c r="II354" s="26">
        <f>SUM(II347:II353)</f>
        <v>0</v>
      </c>
      <c r="IJ354" s="27">
        <f>SUM(IJ347:IJ353)</f>
        <v>0</v>
      </c>
      <c r="IK354" s="27"/>
      <c r="IL354" s="27"/>
      <c r="IM354" s="27">
        <f>SUM(IM347:IM353)</f>
        <v>0</v>
      </c>
      <c r="IN354" s="28">
        <f>((IM354+IO354)/7)/IK353</f>
        <v>0</v>
      </c>
      <c r="IO354" s="27">
        <f>SUM(IO347:IO353)</f>
        <v>0</v>
      </c>
      <c r="IP354" s="28" t="e">
        <f>(IO354/(IO354+IM354))</f>
        <v>#DIV/0!</v>
      </c>
      <c r="IQ354" s="27"/>
      <c r="IR354" s="27"/>
      <c r="IS354" s="29" t="e">
        <f>IS352/IS351*100-100</f>
        <v>#DIV/0!</v>
      </c>
      <c r="IT354" s="60" t="e">
        <f>IT352/IT351*100-100</f>
        <v>#DIV/0!</v>
      </c>
      <c r="IU354" s="26">
        <f>SUM(IU347:IU353)</f>
        <v>0</v>
      </c>
      <c r="IV354" s="27">
        <f>SUM(IV347:IV353)</f>
        <v>0</v>
      </c>
      <c r="IW354" s="27"/>
      <c r="IX354" s="27"/>
      <c r="IY354" s="27">
        <f>SUM(IY347:IY353)</f>
        <v>0</v>
      </c>
      <c r="IZ354" s="28" t="e">
        <f>((IY354+JA354)/7)/IW353</f>
        <v>#DIV/0!</v>
      </c>
      <c r="JA354" s="27">
        <f>SUM(JA347:JA353)</f>
        <v>0</v>
      </c>
      <c r="JB354" s="28" t="e">
        <f>(JA354/(JA354+IY354))</f>
        <v>#DIV/0!</v>
      </c>
      <c r="JC354" s="27"/>
      <c r="JD354" s="27"/>
      <c r="JE354" s="29" t="e">
        <f>JE352/JE351*100-100</f>
        <v>#DIV/0!</v>
      </c>
      <c r="JF354" s="60" t="e">
        <f>JF352/JF351*100-100</f>
        <v>#DIV/0!</v>
      </c>
      <c r="JG354" s="26">
        <f t="shared" si="5863"/>
        <v>0</v>
      </c>
      <c r="JH354" s="443">
        <f t="shared" si="5864"/>
        <v>0</v>
      </c>
      <c r="JI354" s="378">
        <f t="shared" ref="JI354:JJ354" si="5954">SUM(JI346:JI353)</f>
        <v>71820</v>
      </c>
      <c r="JJ354" s="27">
        <f t="shared" si="5954"/>
        <v>5110</v>
      </c>
      <c r="JK354" s="27">
        <f t="shared" si="5866"/>
        <v>0</v>
      </c>
      <c r="JL354" s="80">
        <f t="shared" si="5867"/>
        <v>0</v>
      </c>
      <c r="JM354" s="15">
        <f t="shared" si="5868"/>
        <v>0</v>
      </c>
      <c r="JN354" s="48" t="e">
        <f t="shared" si="5869"/>
        <v>#DIV/0!</v>
      </c>
      <c r="JO354" s="49">
        <f t="shared" ref="JO354" si="5955">SUM(JO347:JO353)/7</f>
        <v>0</v>
      </c>
      <c r="JP354" s="50">
        <f t="shared" ref="JP354" si="5956">SUM(JP347:JP353)</f>
        <v>0</v>
      </c>
      <c r="JQ354" s="397" t="e">
        <f t="shared" si="5559"/>
        <v>#DIV/0!</v>
      </c>
      <c r="JR354" s="50">
        <f t="shared" ref="JR354" si="5957">SUM(JR347:JR353)</f>
        <v>0</v>
      </c>
      <c r="JS354" s="370" t="e">
        <f t="shared" si="5410"/>
        <v>#DIV/0!</v>
      </c>
      <c r="JT354" s="58" t="e">
        <f t="shared" ref="JT354:JU354" si="5958">JT352/JT351*100-100</f>
        <v>#DIV/0!</v>
      </c>
      <c r="JU354" s="318" t="e">
        <f t="shared" si="5958"/>
        <v>#DIV/0!</v>
      </c>
      <c r="JV354" s="410">
        <f t="shared" ref="JV354" si="5959">SUM(G354,I354,S354,U354,AE354,AG354,AQ354,AS354,BC354,BE354,BO354,BQ354,CA354,CC354)/7/SUM(E353,Q353,AC353,AO353,BA353,BM353,BY353)</f>
        <v>0</v>
      </c>
      <c r="JW354" s="411">
        <f t="shared" ref="JW354" si="5960">SUM(CM354,CO354,CY354,DA354,DK354,DM354,DW354,DY354,EI354,EK354,EU354,EW354,FG354,FI354)/7/SUM(CK353,CW353,DI353,DU353,EG353,ES353,FE353)</f>
        <v>0</v>
      </c>
      <c r="JX354" s="412">
        <f t="shared" ref="JX354" si="5961">SUM(FS354,FU354,GE354,GG354,GQ354,GS354,HC354,HE354,HO354,HQ354,IA354,IC354,IM354,IO354,)/7/SUM(FQ353,GC353,GO353,HA353,HM353,HY353,IK353)</f>
        <v>0</v>
      </c>
      <c r="JY354" s="744"/>
      <c r="JZ354" s="691"/>
      <c r="KA354" s="747"/>
      <c r="KB354" s="762"/>
      <c r="KC354" s="764"/>
      <c r="KD354" s="769"/>
      <c r="KE354" s="764"/>
      <c r="KF354" s="769"/>
      <c r="KG354" s="771"/>
      <c r="KH354" s="772"/>
      <c r="KI354" s="418">
        <f t="shared" ref="KI354" si="5962">SUM(KI347:KI353)</f>
        <v>0</v>
      </c>
      <c r="KJ354" s="432">
        <f t="shared" ref="KJ354" si="5963">KI354/KB351</f>
        <v>0</v>
      </c>
      <c r="KK354" s="418">
        <f t="shared" ref="KK354" si="5964">SUM(KK347:KK353)</f>
        <v>0</v>
      </c>
      <c r="KL354" s="426">
        <f t="shared" ref="KL354" si="5965">KK354/KD351</f>
        <v>0</v>
      </c>
      <c r="KM354" s="418">
        <f t="shared" ref="KM354" si="5966">SUM(KM347:KM353)</f>
        <v>0</v>
      </c>
      <c r="KN354" s="426">
        <f>KM354/KF351</f>
        <v>0</v>
      </c>
    </row>
    <row r="355" spans="1:300" ht="21.75" thickBot="1" x14ac:dyDescent="0.3">
      <c r="A355" s="52"/>
      <c r="B355" s="437"/>
      <c r="C355" s="40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2"/>
      <c r="O355" s="40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2"/>
      <c r="AA355" s="40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2"/>
      <c r="AM355" s="40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2"/>
      <c r="AY355" s="40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2"/>
      <c r="BK355" s="40"/>
      <c r="BL355" s="41"/>
      <c r="BM355" s="41"/>
      <c r="BN355" s="41"/>
      <c r="BO355" s="41"/>
      <c r="BP355" s="41"/>
      <c r="BQ355" s="41"/>
      <c r="BR355" s="41"/>
      <c r="BS355" s="41"/>
      <c r="BT355" s="41"/>
      <c r="BU355" s="41"/>
      <c r="BV355" s="42"/>
      <c r="BW355" s="40"/>
      <c r="BX355" s="41"/>
      <c r="BY355" s="41"/>
      <c r="BZ355" s="41"/>
      <c r="CA355" s="41"/>
      <c r="CB355" s="41"/>
      <c r="CC355" s="41"/>
      <c r="CD355" s="41"/>
      <c r="CE355" s="41"/>
      <c r="CF355" s="41"/>
      <c r="CG355" s="41"/>
      <c r="CH355" s="42"/>
      <c r="CI355" s="40"/>
      <c r="CJ355" s="41"/>
      <c r="CK355" s="41"/>
      <c r="CL355" s="41"/>
      <c r="CM355" s="41"/>
      <c r="CN355" s="41"/>
      <c r="CO355" s="41"/>
      <c r="CP355" s="41"/>
      <c r="CQ355" s="41"/>
      <c r="CR355" s="41"/>
      <c r="CS355" s="41"/>
      <c r="CT355" s="42"/>
      <c r="CU355" s="40"/>
      <c r="CV355" s="41"/>
      <c r="CW355" s="41"/>
      <c r="CX355" s="41"/>
      <c r="CY355" s="41"/>
      <c r="CZ355" s="41"/>
      <c r="DA355" s="41"/>
      <c r="DB355" s="41"/>
      <c r="DC355" s="41"/>
      <c r="DD355" s="41"/>
      <c r="DE355" s="41"/>
      <c r="DF355" s="42"/>
      <c r="DG355" s="40"/>
      <c r="DH355" s="41"/>
      <c r="DI355" s="41"/>
      <c r="DJ355" s="41"/>
      <c r="DK355" s="41"/>
      <c r="DL355" s="41"/>
      <c r="DM355" s="41"/>
      <c r="DN355" s="41"/>
      <c r="DO355" s="41"/>
      <c r="DP355" s="41"/>
      <c r="DQ355" s="41"/>
      <c r="DR355" s="42"/>
      <c r="DS355" s="40"/>
      <c r="DT355" s="41"/>
      <c r="DU355" s="41"/>
      <c r="DV355" s="41"/>
      <c r="DW355" s="41"/>
      <c r="DX355" s="41"/>
      <c r="DY355" s="41"/>
      <c r="DZ355" s="41"/>
      <c r="EA355" s="41"/>
      <c r="EB355" s="41"/>
      <c r="EC355" s="41"/>
      <c r="ED355" s="42"/>
      <c r="EE355" s="40"/>
      <c r="EF355" s="41"/>
      <c r="EG355" s="41"/>
      <c r="EH355" s="41"/>
      <c r="EI355" s="41"/>
      <c r="EJ355" s="41"/>
      <c r="EK355" s="41"/>
      <c r="EL355" s="41"/>
      <c r="EM355" s="41"/>
      <c r="EN355" s="41"/>
      <c r="EO355" s="41"/>
      <c r="EP355" s="42"/>
      <c r="EQ355" s="40"/>
      <c r="ER355" s="41"/>
      <c r="ES355" s="41"/>
      <c r="ET355" s="41"/>
      <c r="EU355" s="41"/>
      <c r="EV355" s="41"/>
      <c r="EW355" s="41"/>
      <c r="EX355" s="41"/>
      <c r="EY355" s="41"/>
      <c r="EZ355" s="41"/>
      <c r="FA355" s="41"/>
      <c r="FB355" s="42"/>
      <c r="FC355" s="40"/>
      <c r="FD355" s="41"/>
      <c r="FE355" s="41"/>
      <c r="FF355" s="41"/>
      <c r="FG355" s="41"/>
      <c r="FH355" s="41"/>
      <c r="FI355" s="41"/>
      <c r="FJ355" s="41"/>
      <c r="FK355" s="41"/>
      <c r="FL355" s="41"/>
      <c r="FM355" s="41"/>
      <c r="FN355" s="42"/>
      <c r="FO355" s="40"/>
      <c r="FP355" s="41"/>
      <c r="FQ355" s="41"/>
      <c r="FR355" s="41"/>
      <c r="FS355" s="41"/>
      <c r="FT355" s="41"/>
      <c r="FU355" s="41"/>
      <c r="FV355" s="41"/>
      <c r="FW355" s="41"/>
      <c r="FX355" s="41"/>
      <c r="FY355" s="41"/>
      <c r="FZ355" s="42"/>
      <c r="GA355" s="40"/>
      <c r="GB355" s="41"/>
      <c r="GC355" s="41"/>
      <c r="GD355" s="41"/>
      <c r="GE355" s="41"/>
      <c r="GF355" s="41"/>
      <c r="GG355" s="41"/>
      <c r="GH355" s="41"/>
      <c r="GI355" s="41"/>
      <c r="GJ355" s="41"/>
      <c r="GK355" s="41"/>
      <c r="GL355" s="42"/>
      <c r="GM355" s="40"/>
      <c r="GN355" s="41"/>
      <c r="GO355" s="41"/>
      <c r="GP355" s="41"/>
      <c r="GQ355" s="41"/>
      <c r="GR355" s="41"/>
      <c r="GS355" s="41"/>
      <c r="GT355" s="41"/>
      <c r="GU355" s="41"/>
      <c r="GV355" s="41"/>
      <c r="GW355" s="41"/>
      <c r="GX355" s="42"/>
      <c r="GY355" s="40"/>
      <c r="GZ355" s="41"/>
      <c r="HA355" s="41"/>
      <c r="HB355" s="41"/>
      <c r="HC355" s="41"/>
      <c r="HD355" s="41"/>
      <c r="HE355" s="41"/>
      <c r="HF355" s="41"/>
      <c r="HG355" s="41"/>
      <c r="HH355" s="41"/>
      <c r="HI355" s="41"/>
      <c r="HJ355" s="42"/>
      <c r="HK355" s="40"/>
      <c r="HL355" s="41"/>
      <c r="HM355" s="41"/>
      <c r="HN355" s="41"/>
      <c r="HO355" s="41"/>
      <c r="HP355" s="41"/>
      <c r="HQ355" s="41"/>
      <c r="HR355" s="41"/>
      <c r="HS355" s="41"/>
      <c r="HT355" s="41"/>
      <c r="HU355" s="41"/>
      <c r="HV355" s="42"/>
      <c r="HW355" s="40"/>
      <c r="HX355" s="41"/>
      <c r="HY355" s="41"/>
      <c r="HZ355" s="41"/>
      <c r="IA355" s="41"/>
      <c r="IB355" s="41"/>
      <c r="IC355" s="41"/>
      <c r="ID355" s="41"/>
      <c r="IE355" s="41"/>
      <c r="IF355" s="41"/>
      <c r="IG355" s="41"/>
      <c r="IH355" s="42"/>
      <c r="II355" s="40"/>
      <c r="IJ355" s="41"/>
      <c r="IK355" s="41"/>
      <c r="IL355" s="41"/>
      <c r="IM355" s="41"/>
      <c r="IN355" s="41"/>
      <c r="IO355" s="41"/>
      <c r="IP355" s="41"/>
      <c r="IQ355" s="41"/>
      <c r="IR355" s="41"/>
      <c r="IS355" s="41"/>
      <c r="IT355" s="42"/>
      <c r="IU355" s="40"/>
      <c r="IV355" s="41"/>
      <c r="IW355" s="41"/>
      <c r="IX355" s="41"/>
      <c r="IY355" s="41"/>
      <c r="IZ355" s="41"/>
      <c r="JA355" s="41"/>
      <c r="JB355" s="41"/>
      <c r="JC355" s="41"/>
      <c r="JD355" s="41"/>
      <c r="JE355" s="41"/>
      <c r="JF355" s="42"/>
      <c r="JG355" s="444">
        <f t="shared" ref="JG355" si="5967">JG354/JI347</f>
        <v>0</v>
      </c>
      <c r="JH355" s="445">
        <f t="shared" ref="JH355" si="5968">JH354/JJ344</f>
        <v>0</v>
      </c>
      <c r="JI355" s="3"/>
      <c r="JJ355" s="4"/>
      <c r="JK355" s="4"/>
      <c r="JL355" s="374"/>
      <c r="JM355" s="4"/>
      <c r="JN355" s="4"/>
      <c r="JO355" s="4"/>
      <c r="JP355" s="375"/>
      <c r="JQ355" s="4"/>
      <c r="JR355" s="4"/>
      <c r="JS355" s="376"/>
      <c r="JT355" s="4"/>
      <c r="JU355" s="400"/>
      <c r="JV355" s="701"/>
      <c r="JW355" s="702"/>
      <c r="JX355" s="703"/>
      <c r="JY355" s="639"/>
      <c r="JZ355" s="640"/>
      <c r="KA355" s="641"/>
      <c r="KB355" s="752"/>
      <c r="KC355" s="753"/>
      <c r="KD355" s="753"/>
      <c r="KE355" s="753"/>
      <c r="KF355" s="753"/>
      <c r="KG355" s="753"/>
      <c r="KH355" s="754"/>
      <c r="KI355" s="416"/>
      <c r="KJ355" s="420"/>
      <c r="KK355" s="416"/>
      <c r="KL355" s="417"/>
      <c r="KM355" s="416"/>
      <c r="KN355" s="417"/>
    </row>
    <row r="356" spans="1:300" x14ac:dyDescent="0.25">
      <c r="A356" s="736">
        <v>64</v>
      </c>
      <c r="B356" s="435">
        <f>B353+1</f>
        <v>45869</v>
      </c>
      <c r="C356" s="32"/>
      <c r="D356" s="33"/>
      <c r="E356" s="33">
        <f>E353-C356</f>
        <v>553</v>
      </c>
      <c r="F356" s="33">
        <f>F353-D356</f>
        <v>39</v>
      </c>
      <c r="G356" s="33"/>
      <c r="H356" s="34">
        <f t="shared" ref="H356:H362" si="5969">((G356+I356)/E356)</f>
        <v>0</v>
      </c>
      <c r="I356" s="33"/>
      <c r="J356" s="34" t="e">
        <f t="shared" ref="J356:J362" si="5970">I356/(G356+I356)</f>
        <v>#DIV/0!</v>
      </c>
      <c r="K356" s="35"/>
      <c r="L356" s="33"/>
      <c r="M356" s="33"/>
      <c r="N356" s="36"/>
      <c r="O356" s="32"/>
      <c r="P356" s="33"/>
      <c r="Q356" s="33">
        <f>Q353-O356</f>
        <v>556</v>
      </c>
      <c r="R356" s="33">
        <f>R353-P356</f>
        <v>38</v>
      </c>
      <c r="S356" s="33"/>
      <c r="T356" s="34">
        <f t="shared" ref="T356:T362" si="5971">((S356+U356)/Q356)</f>
        <v>0</v>
      </c>
      <c r="U356" s="33"/>
      <c r="V356" s="34" t="e">
        <f t="shared" ref="V356:V362" si="5972">U356/(S356+U356)</f>
        <v>#DIV/0!</v>
      </c>
      <c r="W356" s="35"/>
      <c r="X356" s="33"/>
      <c r="Y356" s="33"/>
      <c r="Z356" s="36"/>
      <c r="AA356" s="32"/>
      <c r="AB356" s="33"/>
      <c r="AC356" s="33">
        <f>AC353-AA356</f>
        <v>544</v>
      </c>
      <c r="AD356" s="33">
        <f>AD353-AB356</f>
        <v>38</v>
      </c>
      <c r="AE356" s="33"/>
      <c r="AF356" s="34">
        <f t="shared" ref="AF356:AF362" si="5973">((AE356+AG356)/AC356)</f>
        <v>0</v>
      </c>
      <c r="AG356" s="33"/>
      <c r="AH356" s="34" t="e">
        <f t="shared" ref="AH356:AH362" si="5974">AG356/(AE356+AG356)</f>
        <v>#DIV/0!</v>
      </c>
      <c r="AI356" s="35"/>
      <c r="AJ356" s="33"/>
      <c r="AK356" s="33"/>
      <c r="AL356" s="36"/>
      <c r="AM356" s="32"/>
      <c r="AN356" s="33"/>
      <c r="AO356" s="33">
        <f>AO353-AM356</f>
        <v>109</v>
      </c>
      <c r="AP356" s="33">
        <f>AP353-AN356</f>
        <v>8</v>
      </c>
      <c r="AQ356" s="33"/>
      <c r="AR356" s="34">
        <f t="shared" ref="AR356:AR362" si="5975">((AQ356+AS356)/AO356)</f>
        <v>0</v>
      </c>
      <c r="AS356" s="33"/>
      <c r="AT356" s="34" t="e">
        <f t="shared" ref="AT356:AT362" si="5976">AS356/(AQ356+AS356)</f>
        <v>#DIV/0!</v>
      </c>
      <c r="AU356" s="35"/>
      <c r="AV356" s="33"/>
      <c r="AW356" s="33"/>
      <c r="AX356" s="36"/>
      <c r="AY356" s="32"/>
      <c r="AZ356" s="33"/>
      <c r="BA356" s="33">
        <f>BA353-AY356</f>
        <v>545</v>
      </c>
      <c r="BB356" s="33">
        <f>BB353-AZ356</f>
        <v>38</v>
      </c>
      <c r="BC356" s="33"/>
      <c r="BD356" s="34">
        <f t="shared" ref="BD356:BD362" si="5977">((BC356+BE356)/BA356)</f>
        <v>0</v>
      </c>
      <c r="BE356" s="33"/>
      <c r="BF356" s="34" t="e">
        <f t="shared" ref="BF356:BF362" si="5978">BE356/(BC356+BE356)</f>
        <v>#DIV/0!</v>
      </c>
      <c r="BG356" s="35"/>
      <c r="BH356" s="33"/>
      <c r="BI356" s="33"/>
      <c r="BJ356" s="36"/>
      <c r="BK356" s="32"/>
      <c r="BL356" s="33"/>
      <c r="BM356" s="33">
        <f>BM353-BK356</f>
        <v>550</v>
      </c>
      <c r="BN356" s="33">
        <f>BN353-BL356</f>
        <v>38</v>
      </c>
      <c r="BO356" s="33"/>
      <c r="BP356" s="34">
        <f t="shared" ref="BP356:BP362" si="5979">((BO356+BQ356)/BM356)</f>
        <v>0</v>
      </c>
      <c r="BQ356" s="33"/>
      <c r="BR356" s="34" t="e">
        <f t="shared" ref="BR356:BR362" si="5980">BQ356/(BO356+BQ356)</f>
        <v>#DIV/0!</v>
      </c>
      <c r="BS356" s="35"/>
      <c r="BT356" s="33"/>
      <c r="BU356" s="33"/>
      <c r="BV356" s="36"/>
      <c r="BW356" s="32"/>
      <c r="BX356" s="33"/>
      <c r="BY356" s="33">
        <f>BY353-BW356</f>
        <v>556</v>
      </c>
      <c r="BZ356" s="33">
        <f>BZ353-BX356</f>
        <v>38</v>
      </c>
      <c r="CA356" s="33"/>
      <c r="CB356" s="34">
        <f t="shared" ref="CB356:CB362" si="5981">((CA356+CC356)/BY356)</f>
        <v>0</v>
      </c>
      <c r="CC356" s="33"/>
      <c r="CD356" s="34" t="e">
        <f t="shared" ref="CD356:CD362" si="5982">CC356/(CA356+CC356)</f>
        <v>#DIV/0!</v>
      </c>
      <c r="CE356" s="35"/>
      <c r="CF356" s="33"/>
      <c r="CG356" s="33"/>
      <c r="CH356" s="36"/>
      <c r="CI356" s="32"/>
      <c r="CJ356" s="33"/>
      <c r="CK356" s="33">
        <f>CK353-CI356</f>
        <v>534</v>
      </c>
      <c r="CL356" s="33">
        <f>CL353-CJ356</f>
        <v>38</v>
      </c>
      <c r="CM356" s="33"/>
      <c r="CN356" s="34">
        <f t="shared" ref="CN356:CN362" si="5983">((CM356+CO356)/CK356)</f>
        <v>0</v>
      </c>
      <c r="CO356" s="33"/>
      <c r="CP356" s="34" t="e">
        <f t="shared" ref="CP356:CP362" si="5984">CO356/(CM356+CO356)</f>
        <v>#DIV/0!</v>
      </c>
      <c r="CQ356" s="35"/>
      <c r="CR356" s="33"/>
      <c r="CS356" s="33"/>
      <c r="CT356" s="36"/>
      <c r="CU356" s="32"/>
      <c r="CV356" s="33"/>
      <c r="CW356" s="33">
        <f>CW353-CU356</f>
        <v>545</v>
      </c>
      <c r="CX356" s="33">
        <f>CX353-CV356</f>
        <v>38</v>
      </c>
      <c r="CY356" s="33"/>
      <c r="CZ356" s="34">
        <f t="shared" ref="CZ356:CZ362" si="5985">((CY356+DA356)/CW356)</f>
        <v>0</v>
      </c>
      <c r="DA356" s="33"/>
      <c r="DB356" s="34" t="e">
        <f t="shared" ref="DB356:DB362" si="5986">DA356/(CY356+DA356)</f>
        <v>#DIV/0!</v>
      </c>
      <c r="DC356" s="35"/>
      <c r="DD356" s="33"/>
      <c r="DE356" s="33"/>
      <c r="DF356" s="36"/>
      <c r="DG356" s="32"/>
      <c r="DH356" s="33"/>
      <c r="DI356" s="33">
        <f>DI353-DG356</f>
        <v>559</v>
      </c>
      <c r="DJ356" s="33">
        <f>DJ353-DH356</f>
        <v>39</v>
      </c>
      <c r="DK356" s="33"/>
      <c r="DL356" s="34">
        <f t="shared" ref="DL356:DL362" si="5987">((DK356+DM356)/DI356)</f>
        <v>0</v>
      </c>
      <c r="DM356" s="33"/>
      <c r="DN356" s="34" t="e">
        <f t="shared" ref="DN356:DN362" si="5988">DM356/(DK356+DM356)</f>
        <v>#DIV/0!</v>
      </c>
      <c r="DO356" s="35"/>
      <c r="DP356" s="33"/>
      <c r="DQ356" s="33"/>
      <c r="DR356" s="36"/>
      <c r="DS356" s="32"/>
      <c r="DT356" s="33"/>
      <c r="DU356" s="33">
        <f>DU353-DS356</f>
        <v>91</v>
      </c>
      <c r="DV356" s="33">
        <f>DV353-DT356</f>
        <v>8</v>
      </c>
      <c r="DW356" s="33"/>
      <c r="DX356" s="34">
        <f t="shared" ref="DX356:DX362" si="5989">((DW356+DY356)/DU356)</f>
        <v>0</v>
      </c>
      <c r="DY356" s="33"/>
      <c r="DZ356" s="34" t="e">
        <f t="shared" ref="DZ356:DZ362" si="5990">DY356/(DW356+DY356)</f>
        <v>#DIV/0!</v>
      </c>
      <c r="EA356" s="35"/>
      <c r="EB356" s="33"/>
      <c r="EC356" s="33"/>
      <c r="ED356" s="36"/>
      <c r="EE356" s="32"/>
      <c r="EF356" s="33"/>
      <c r="EG356" s="33">
        <f>EG353-EE356</f>
        <v>566</v>
      </c>
      <c r="EH356" s="33">
        <f>EH353-EF356</f>
        <v>40</v>
      </c>
      <c r="EI356" s="33"/>
      <c r="EJ356" s="34">
        <f t="shared" ref="EJ356:EJ362" si="5991">((EI356+EK356)/EG356)</f>
        <v>0</v>
      </c>
      <c r="EK356" s="33"/>
      <c r="EL356" s="34" t="e">
        <f t="shared" ref="EL356:EL362" si="5992">EK356/(EI356+EK356)</f>
        <v>#DIV/0!</v>
      </c>
      <c r="EM356" s="35"/>
      <c r="EN356" s="33"/>
      <c r="EO356" s="33"/>
      <c r="EP356" s="36"/>
      <c r="EQ356" s="32"/>
      <c r="ER356" s="33"/>
      <c r="ES356" s="33">
        <f>ES353-EQ356</f>
        <v>556</v>
      </c>
      <c r="ET356" s="33">
        <f>ET353-ER356</f>
        <v>39</v>
      </c>
      <c r="EU356" s="33"/>
      <c r="EV356" s="34">
        <f t="shared" ref="EV356:EV362" si="5993">((EU356+EW356)/ES356)</f>
        <v>0</v>
      </c>
      <c r="EW356" s="33"/>
      <c r="EX356" s="34" t="e">
        <f t="shared" ref="EX356:EX362" si="5994">EW356/(EU356+EW356)</f>
        <v>#DIV/0!</v>
      </c>
      <c r="EY356" s="35"/>
      <c r="EZ356" s="33"/>
      <c r="FA356" s="33"/>
      <c r="FB356" s="36"/>
      <c r="FC356" s="32"/>
      <c r="FD356" s="33"/>
      <c r="FE356" s="33">
        <f>FE353-FC356</f>
        <v>544</v>
      </c>
      <c r="FF356" s="33">
        <f>FF353-FD356</f>
        <v>37</v>
      </c>
      <c r="FG356" s="33"/>
      <c r="FH356" s="34">
        <f t="shared" ref="FH356:FH362" si="5995">((FG356+FI356)/FE356)</f>
        <v>0</v>
      </c>
      <c r="FI356" s="33"/>
      <c r="FJ356" s="34" t="e">
        <f t="shared" ref="FJ356:FJ362" si="5996">FI356/(FG356+FI356)</f>
        <v>#DIV/0!</v>
      </c>
      <c r="FK356" s="35"/>
      <c r="FL356" s="33"/>
      <c r="FM356" s="33"/>
      <c r="FN356" s="36"/>
      <c r="FO356" s="32"/>
      <c r="FP356" s="33"/>
      <c r="FQ356" s="33">
        <f>FQ353-FO356</f>
        <v>539</v>
      </c>
      <c r="FR356" s="33">
        <f>FR353-FP356</f>
        <v>40</v>
      </c>
      <c r="FS356" s="33"/>
      <c r="FT356" s="34">
        <f t="shared" ref="FT356:FT362" si="5997">((FS356+FU356)/FQ356)</f>
        <v>0</v>
      </c>
      <c r="FU356" s="33"/>
      <c r="FV356" s="34" t="e">
        <f t="shared" ref="FV356:FV362" si="5998">FU356/(FS356+FU356)</f>
        <v>#DIV/0!</v>
      </c>
      <c r="FW356" s="35"/>
      <c r="FX356" s="33"/>
      <c r="FY356" s="33"/>
      <c r="FZ356" s="36"/>
      <c r="GA356" s="32"/>
      <c r="GB356" s="33"/>
      <c r="GC356" s="33">
        <f>GC353-GA356</f>
        <v>544</v>
      </c>
      <c r="GD356" s="33">
        <f>GD353-GB356</f>
        <v>41</v>
      </c>
      <c r="GE356" s="33"/>
      <c r="GF356" s="34">
        <f t="shared" ref="GF356:GF362" si="5999">((GE356+GG356)/GC356)</f>
        <v>0</v>
      </c>
      <c r="GG356" s="33"/>
      <c r="GH356" s="34" t="e">
        <f t="shared" ref="GH356:GH362" si="6000">GG356/(GE356+GG356)</f>
        <v>#DIV/0!</v>
      </c>
      <c r="GI356" s="35"/>
      <c r="GJ356" s="33"/>
      <c r="GK356" s="33"/>
      <c r="GL356" s="36"/>
      <c r="GM356" s="32"/>
      <c r="GN356" s="33"/>
      <c r="GO356" s="33">
        <f>GO353-GM356</f>
        <v>570</v>
      </c>
      <c r="GP356" s="33">
        <f>GP353-GN356</f>
        <v>42</v>
      </c>
      <c r="GQ356" s="33"/>
      <c r="GR356" s="34">
        <f t="shared" ref="GR356:GR362" si="6001">((GQ356+GS356)/GO356)</f>
        <v>0</v>
      </c>
      <c r="GS356" s="33"/>
      <c r="GT356" s="34" t="e">
        <f t="shared" ref="GT356:GT362" si="6002">GS356/(GQ356+GS356)</f>
        <v>#DIV/0!</v>
      </c>
      <c r="GU356" s="35"/>
      <c r="GV356" s="33"/>
      <c r="GW356" s="33"/>
      <c r="GX356" s="36"/>
      <c r="GY356" s="32"/>
      <c r="GZ356" s="33"/>
      <c r="HA356" s="33">
        <f>HA353-GY356</f>
        <v>99</v>
      </c>
      <c r="HB356" s="33">
        <f>HB353-GZ356</f>
        <v>7</v>
      </c>
      <c r="HC356" s="33"/>
      <c r="HD356" s="34">
        <f t="shared" ref="HD356:HD362" si="6003">((HC356+HE356)/HA356)</f>
        <v>0</v>
      </c>
      <c r="HE356" s="33"/>
      <c r="HF356" s="34" t="e">
        <f t="shared" ref="HF356:HF362" si="6004">HE356/(HC356+HE356)</f>
        <v>#DIV/0!</v>
      </c>
      <c r="HG356" s="35"/>
      <c r="HH356" s="33"/>
      <c r="HI356" s="33"/>
      <c r="HJ356" s="36"/>
      <c r="HK356" s="32"/>
      <c r="HL356" s="33"/>
      <c r="HM356" s="33">
        <f>HM353-HK356</f>
        <v>571</v>
      </c>
      <c r="HN356" s="33">
        <f>HN353-HL356</f>
        <v>42</v>
      </c>
      <c r="HO356" s="33"/>
      <c r="HP356" s="34">
        <f t="shared" ref="HP356:HP362" si="6005">((HO356+HQ356)/HM356)</f>
        <v>0</v>
      </c>
      <c r="HQ356" s="33"/>
      <c r="HR356" s="34" t="e">
        <f t="shared" ref="HR356:HR362" si="6006">HQ356/(HO356+HQ356)</f>
        <v>#DIV/0!</v>
      </c>
      <c r="HS356" s="35"/>
      <c r="HT356" s="33"/>
      <c r="HU356" s="33"/>
      <c r="HV356" s="36"/>
      <c r="HW356" s="32"/>
      <c r="HX356" s="33"/>
      <c r="HY356" s="33">
        <f>HY353-HW356</f>
        <v>558</v>
      </c>
      <c r="HZ356" s="33">
        <f>HZ353-HX356</f>
        <v>41</v>
      </c>
      <c r="IA356" s="33"/>
      <c r="IB356" s="34">
        <f t="shared" ref="IB356:IB362" si="6007">((IA356+IC356)/HY356)</f>
        <v>0</v>
      </c>
      <c r="IC356" s="33"/>
      <c r="ID356" s="34" t="e">
        <f t="shared" ref="ID356:ID362" si="6008">IC356/(IA356+IC356)</f>
        <v>#DIV/0!</v>
      </c>
      <c r="IE356" s="35"/>
      <c r="IF356" s="33"/>
      <c r="IG356" s="33"/>
      <c r="IH356" s="36"/>
      <c r="II356" s="32"/>
      <c r="IJ356" s="33"/>
      <c r="IK356" s="33">
        <f>IK353-II356</f>
        <v>571</v>
      </c>
      <c r="IL356" s="33">
        <f>IL353-IJ356</f>
        <v>41</v>
      </c>
      <c r="IM356" s="33"/>
      <c r="IN356" s="34">
        <f t="shared" ref="IN356:IN362" si="6009">((IM356+IO356)/IK356)</f>
        <v>0</v>
      </c>
      <c r="IO356" s="33"/>
      <c r="IP356" s="34" t="e">
        <f t="shared" ref="IP356:IP362" si="6010">IO356/(IM356+IO356)</f>
        <v>#DIV/0!</v>
      </c>
      <c r="IQ356" s="35"/>
      <c r="IR356" s="33"/>
      <c r="IS356" s="33"/>
      <c r="IT356" s="36"/>
      <c r="IU356" s="32"/>
      <c r="IV356" s="33"/>
      <c r="IW356" s="33">
        <f>IW353-IU356</f>
        <v>0</v>
      </c>
      <c r="IX356" s="33">
        <f>IX353-IV356</f>
        <v>0</v>
      </c>
      <c r="IY356" s="33"/>
      <c r="IZ356" s="34" t="e">
        <f t="shared" ref="IZ356:IZ362" si="6011">((IY356+JA356)/IW356)</f>
        <v>#DIV/0!</v>
      </c>
      <c r="JA356" s="33"/>
      <c r="JB356" s="34" t="e">
        <f t="shared" ref="JB356:JB362" si="6012">JA356/(IY356+JA356)</f>
        <v>#DIV/0!</v>
      </c>
      <c r="JC356" s="35"/>
      <c r="JD356" s="33"/>
      <c r="JE356" s="33"/>
      <c r="JF356" s="36"/>
      <c r="JG356" s="32">
        <f t="shared" ref="JG356:JG363" si="6013">+C356+O356+AA356+AM356+AY356+BK356+BW356+CI356+CU356+DG356+DS356+EE356+EQ356+FC356+GA356+GM356+GY356+HK356+HW356+II356+FO356+IU356</f>
        <v>0</v>
      </c>
      <c r="JH356" s="36">
        <f t="shared" ref="JH356:JH363" si="6014">+D356+P356+AB356+AN356+AZ356+BL356+BX356+CJ356+CV356+DH356+DT356+EF356+ER356+FD356+GB356+GN356+GZ356+HL356+HX356+IJ356+FP356+IV356</f>
        <v>0</v>
      </c>
      <c r="JI356" s="372">
        <f t="shared" ref="JI356:JI362" si="6015">+E356+Q356+AC356+AO356+BA356+BM356+BY356+CK356+CW356+DI356+DU356+EG356+ES356+FE356+GC356+GO356+HA356+HM356+HY356+FQ356+IK356</f>
        <v>10260</v>
      </c>
      <c r="JJ356" s="11">
        <f t="shared" si="5107"/>
        <v>730</v>
      </c>
      <c r="JK356" s="33">
        <f t="shared" ref="JK356:JK363" si="6016">+G356+S356+AE356+AQ356+BC356+BO356+CA356+CM356+CY356+DK356+DW356+EI356+EU356+FG356+GE356+GQ356+HC356+HO356+I356+U356+AG356+AS356+BE356+BQ356+CC356+CO356+DA356+DM356+DY356+EK356+EW356+FI356+GG356+GS356+HE356+HQ356+IA356+IC356+FS356+FU356+IM356+IO356</f>
        <v>0</v>
      </c>
      <c r="JL356" s="78">
        <f t="shared" ref="JL356:JL363" si="6017">+(JK356)/JI356</f>
        <v>0</v>
      </c>
      <c r="JM356" s="15">
        <f t="shared" ref="JM356:JM363" si="6018">+I356+U356+AG356+AS356+BE356+BQ356+CC356+CO356+DA356+DM356+DY356+EK356+EW356+FI356+GG356+GS356+HE356+HQ356+IC356+IO356+FU356</f>
        <v>0</v>
      </c>
      <c r="JN356" s="34" t="e">
        <f t="shared" ref="JN356:JN363" si="6019">+(JM356/(JK356))</f>
        <v>#DIV/0!</v>
      </c>
      <c r="JO356" s="45"/>
      <c r="JP356" s="46"/>
      <c r="JQ356" s="45" t="e">
        <f t="shared" si="5559"/>
        <v>#DIV/0!</v>
      </c>
      <c r="JR356" s="45"/>
      <c r="JS356" s="366" t="e">
        <f t="shared" ref="JS356" si="6020">JR356/JM356</f>
        <v>#DIV/0!</v>
      </c>
      <c r="JT356" s="44"/>
      <c r="JU356" s="284"/>
      <c r="JV356" s="402">
        <f t="shared" ref="JV356:JV362" si="6021">SUM(G356,I356,S356,U356,AE356,AG356,AQ356,AS356,BC356,BE356,BO356,BQ356,CA356,CC356)/SUM(E356,Q356,AC356,AO356,BA356,BM356,BY356)</f>
        <v>0</v>
      </c>
      <c r="JW356" s="403">
        <f t="shared" ref="JW356:JW362" si="6022">SUM(CM356,CO356,CY356,DA356,DK356,DM356,DW356,DY356,EI356,EK356,EU356,EW356,FG356,FI356)/SUM(CK356,CW356,DI356,DU356,EG356,ES356,FE356)</f>
        <v>0</v>
      </c>
      <c r="JX356" s="405">
        <f t="shared" ref="JX356:JX362" si="6023">SUM(FS356,FU356,GE356,GG356,GQ356,GS356,HC356,HE356,HO356,HQ356,IA356,IC356,IM356,IO356,)/SUM(FQ356,GC356,GO356,HA356,HM356,HY356,IK356)</f>
        <v>0</v>
      </c>
      <c r="JY356" s="742" t="e">
        <f t="shared" ref="JY356" si="6024">SUM(I363,U363,AG363,AS363,BE363,BQ363,CC363)/SUM(G363,I363,S363,U363,AE363,AG363,AQ363,AS363,BC363,BE363,BO363,BQ363,CA363,CC363)</f>
        <v>#DIV/0!</v>
      </c>
      <c r="JZ356" s="689" t="e">
        <f t="shared" ref="JZ356" si="6025">SUM(CO363,DA363,DM363,DY363,EK363,EW363,FI363)/SUM(CM363,CO363,CY363,DA363,DK363,DM363,DW363,DY363,EI363,EK363,EU363,EW363,FG363,FI363)</f>
        <v>#DIV/0!</v>
      </c>
      <c r="KA356" s="745" t="e">
        <f t="shared" ref="KA356" si="6026">SUM(,FU363,GG363,GS363,HE363,HQ363,IC363,IO363)/SUM(FU363,FS363,GG363,GE363,GS363,GQ363,HE363,HC363,HQ363,HO363,IC363,IA363,IO363,IM363)</f>
        <v>#DIV/0!</v>
      </c>
      <c r="KB356" s="724">
        <f t="shared" ref="KB356" si="6027">KB358/KB360</f>
        <v>0</v>
      </c>
      <c r="KC356" s="720"/>
      <c r="KD356" s="720">
        <f t="shared" ref="KD356" si="6028">KD358/KD360</f>
        <v>0</v>
      </c>
      <c r="KE356" s="720"/>
      <c r="KF356" s="720">
        <f t="shared" ref="KF356" si="6029">KF358/KF360</f>
        <v>0</v>
      </c>
      <c r="KG356" s="755"/>
      <c r="KH356" s="757" t="s">
        <v>68</v>
      </c>
      <c r="KI356" s="419">
        <f t="shared" ref="KI356:KI362" si="6030">C356+AA356+AM356+AY356+BK356+BW356</f>
        <v>0</v>
      </c>
      <c r="KJ356" s="427">
        <f t="shared" ref="KJ356" si="6031">KI356/KB360</f>
        <v>0</v>
      </c>
      <c r="KK356" s="419">
        <f t="shared" ref="KK356:KK362" si="6032">CI356+CU356+DG356+EE356+EQ356+FC356+DS356</f>
        <v>0</v>
      </c>
      <c r="KL356" s="424">
        <f t="shared" ref="KL356" si="6033">KK356/KD360</f>
        <v>0</v>
      </c>
      <c r="KM356" s="419">
        <f t="shared" ref="KM356:KM362" si="6034">FO356+GA356+GM356+GY356+HK356+HW356+II356</f>
        <v>0</v>
      </c>
      <c r="KN356" s="424">
        <f>KM356/KF360</f>
        <v>0</v>
      </c>
    </row>
    <row r="357" spans="1:300" ht="19.5" thickBot="1" x14ac:dyDescent="0.3">
      <c r="A357" s="734"/>
      <c r="B357" s="436">
        <f t="shared" ref="B357:B362" si="6035">+B356+1</f>
        <v>45870</v>
      </c>
      <c r="C357" s="10"/>
      <c r="D357" s="11"/>
      <c r="E357" s="61">
        <f t="shared" ref="E357:E362" si="6036">E356-C357</f>
        <v>553</v>
      </c>
      <c r="F357" s="61">
        <f t="shared" ref="F357:F362" si="6037">F356-D357</f>
        <v>39</v>
      </c>
      <c r="G357" s="11"/>
      <c r="H357" s="12">
        <f t="shared" si="5969"/>
        <v>0</v>
      </c>
      <c r="I357" s="11"/>
      <c r="J357" s="12" t="e">
        <f t="shared" si="5970"/>
        <v>#DIV/0!</v>
      </c>
      <c r="K357" s="13"/>
      <c r="L357" s="11"/>
      <c r="M357" s="11"/>
      <c r="N357" s="14"/>
      <c r="O357" s="10"/>
      <c r="P357" s="11"/>
      <c r="Q357" s="61">
        <f t="shared" ref="Q357:Q362" si="6038">Q356-O357</f>
        <v>556</v>
      </c>
      <c r="R357" s="61">
        <f t="shared" ref="R357:R362" si="6039">R356-P357</f>
        <v>38</v>
      </c>
      <c r="S357" s="11"/>
      <c r="T357" s="12">
        <f t="shared" si="5971"/>
        <v>0</v>
      </c>
      <c r="U357" s="11"/>
      <c r="V357" s="12" t="e">
        <f t="shared" si="5972"/>
        <v>#DIV/0!</v>
      </c>
      <c r="W357" s="13"/>
      <c r="X357" s="11"/>
      <c r="Y357" s="11"/>
      <c r="Z357" s="14"/>
      <c r="AA357" s="10"/>
      <c r="AB357" s="11"/>
      <c r="AC357" s="61">
        <f t="shared" ref="AC357:AC362" si="6040">AC356-AA357</f>
        <v>544</v>
      </c>
      <c r="AD357" s="61">
        <f t="shared" ref="AD357:AD362" si="6041">AD356-AB357</f>
        <v>38</v>
      </c>
      <c r="AE357" s="11"/>
      <c r="AF357" s="12">
        <f t="shared" si="5973"/>
        <v>0</v>
      </c>
      <c r="AG357" s="11"/>
      <c r="AH357" s="12" t="e">
        <f t="shared" si="5974"/>
        <v>#DIV/0!</v>
      </c>
      <c r="AI357" s="13"/>
      <c r="AJ357" s="11"/>
      <c r="AK357" s="11"/>
      <c r="AL357" s="14"/>
      <c r="AM357" s="10"/>
      <c r="AN357" s="11"/>
      <c r="AO357" s="61">
        <f t="shared" ref="AO357:AO362" si="6042">AO356-AM357</f>
        <v>109</v>
      </c>
      <c r="AP357" s="61">
        <f t="shared" ref="AP357:AP362" si="6043">AP356-AN357</f>
        <v>8</v>
      </c>
      <c r="AQ357" s="11"/>
      <c r="AR357" s="12">
        <f t="shared" si="5975"/>
        <v>0</v>
      </c>
      <c r="AS357" s="11"/>
      <c r="AT357" s="12" t="e">
        <f t="shared" si="5976"/>
        <v>#DIV/0!</v>
      </c>
      <c r="AU357" s="13"/>
      <c r="AV357" s="11"/>
      <c r="AW357" s="11"/>
      <c r="AX357" s="14"/>
      <c r="AY357" s="10"/>
      <c r="AZ357" s="11"/>
      <c r="BA357" s="61">
        <f t="shared" ref="BA357:BA362" si="6044">BA356-AY357</f>
        <v>545</v>
      </c>
      <c r="BB357" s="61">
        <f t="shared" ref="BB357:BB362" si="6045">BB356-AZ357</f>
        <v>38</v>
      </c>
      <c r="BC357" s="11"/>
      <c r="BD357" s="12">
        <f t="shared" si="5977"/>
        <v>0</v>
      </c>
      <c r="BE357" s="11"/>
      <c r="BF357" s="12" t="e">
        <f t="shared" si="5978"/>
        <v>#DIV/0!</v>
      </c>
      <c r="BG357" s="13"/>
      <c r="BH357" s="11"/>
      <c r="BI357" s="11"/>
      <c r="BJ357" s="14"/>
      <c r="BK357" s="10"/>
      <c r="BL357" s="11"/>
      <c r="BM357" s="61">
        <f t="shared" ref="BM357:BM362" si="6046">BM356-BK357</f>
        <v>550</v>
      </c>
      <c r="BN357" s="61">
        <f t="shared" ref="BN357:BN362" si="6047">BN356-BL357</f>
        <v>38</v>
      </c>
      <c r="BO357" s="11"/>
      <c r="BP357" s="12">
        <f t="shared" si="5979"/>
        <v>0</v>
      </c>
      <c r="BQ357" s="11"/>
      <c r="BR357" s="12" t="e">
        <f t="shared" si="5980"/>
        <v>#DIV/0!</v>
      </c>
      <c r="BS357" s="13"/>
      <c r="BT357" s="11"/>
      <c r="BU357" s="11"/>
      <c r="BV357" s="14"/>
      <c r="BW357" s="10"/>
      <c r="BX357" s="11"/>
      <c r="BY357" s="61">
        <f t="shared" ref="BY357:BY362" si="6048">BY356-BW357</f>
        <v>556</v>
      </c>
      <c r="BZ357" s="61">
        <f t="shared" ref="BZ357:BZ362" si="6049">BZ356-BX357</f>
        <v>38</v>
      </c>
      <c r="CA357" s="11"/>
      <c r="CB357" s="12">
        <f t="shared" si="5981"/>
        <v>0</v>
      </c>
      <c r="CC357" s="11"/>
      <c r="CD357" s="12" t="e">
        <f t="shared" si="5982"/>
        <v>#DIV/0!</v>
      </c>
      <c r="CE357" s="13"/>
      <c r="CF357" s="11"/>
      <c r="CG357" s="11"/>
      <c r="CH357" s="14"/>
      <c r="CI357" s="10"/>
      <c r="CJ357" s="11"/>
      <c r="CK357" s="61">
        <f t="shared" ref="CK357:CK362" si="6050">CK356-CI357</f>
        <v>534</v>
      </c>
      <c r="CL357" s="61">
        <f t="shared" ref="CL357:CL362" si="6051">CL356-CJ357</f>
        <v>38</v>
      </c>
      <c r="CM357" s="11"/>
      <c r="CN357" s="12">
        <f t="shared" si="5983"/>
        <v>0</v>
      </c>
      <c r="CO357" s="11"/>
      <c r="CP357" s="12" t="e">
        <f t="shared" si="5984"/>
        <v>#DIV/0!</v>
      </c>
      <c r="CQ357" s="13"/>
      <c r="CR357" s="11"/>
      <c r="CS357" s="11"/>
      <c r="CT357" s="14"/>
      <c r="CU357" s="10"/>
      <c r="CV357" s="11"/>
      <c r="CW357" s="61">
        <f t="shared" ref="CW357:CW362" si="6052">CW356-CU357</f>
        <v>545</v>
      </c>
      <c r="CX357" s="61">
        <f t="shared" ref="CX357:CX362" si="6053">CX356-CV357</f>
        <v>38</v>
      </c>
      <c r="CY357" s="11"/>
      <c r="CZ357" s="12">
        <f t="shared" si="5985"/>
        <v>0</v>
      </c>
      <c r="DA357" s="11"/>
      <c r="DB357" s="12" t="e">
        <f t="shared" si="5986"/>
        <v>#DIV/0!</v>
      </c>
      <c r="DC357" s="13"/>
      <c r="DD357" s="11"/>
      <c r="DE357" s="11"/>
      <c r="DF357" s="14"/>
      <c r="DG357" s="10"/>
      <c r="DH357" s="11"/>
      <c r="DI357" s="61">
        <f t="shared" ref="DI357:DI362" si="6054">DI356-DG357</f>
        <v>559</v>
      </c>
      <c r="DJ357" s="61">
        <f t="shared" ref="DJ357:DJ362" si="6055">DJ356-DH357</f>
        <v>39</v>
      </c>
      <c r="DK357" s="11"/>
      <c r="DL357" s="12">
        <f t="shared" si="5987"/>
        <v>0</v>
      </c>
      <c r="DM357" s="11"/>
      <c r="DN357" s="12" t="e">
        <f t="shared" si="5988"/>
        <v>#DIV/0!</v>
      </c>
      <c r="DO357" s="13"/>
      <c r="DP357" s="11"/>
      <c r="DQ357" s="11"/>
      <c r="DR357" s="14"/>
      <c r="DS357" s="10"/>
      <c r="DT357" s="11"/>
      <c r="DU357" s="61">
        <f t="shared" ref="DU357:DU362" si="6056">DU356-DS357</f>
        <v>91</v>
      </c>
      <c r="DV357" s="61">
        <f t="shared" ref="DV357:DV362" si="6057">DV356-DT357</f>
        <v>8</v>
      </c>
      <c r="DW357" s="11"/>
      <c r="DX357" s="12">
        <f t="shared" si="5989"/>
        <v>0</v>
      </c>
      <c r="DY357" s="11"/>
      <c r="DZ357" s="12" t="e">
        <f t="shared" si="5990"/>
        <v>#DIV/0!</v>
      </c>
      <c r="EA357" s="13"/>
      <c r="EB357" s="11"/>
      <c r="EC357" s="11"/>
      <c r="ED357" s="14"/>
      <c r="EE357" s="10"/>
      <c r="EF357" s="11"/>
      <c r="EG357" s="61">
        <f t="shared" ref="EG357:EG362" si="6058">EG356-EE357</f>
        <v>566</v>
      </c>
      <c r="EH357" s="61">
        <f t="shared" ref="EH357:EH362" si="6059">EH356-EF357</f>
        <v>40</v>
      </c>
      <c r="EI357" s="11"/>
      <c r="EJ357" s="12">
        <f t="shared" si="5991"/>
        <v>0</v>
      </c>
      <c r="EK357" s="11"/>
      <c r="EL357" s="12" t="e">
        <f t="shared" si="5992"/>
        <v>#DIV/0!</v>
      </c>
      <c r="EM357" s="13"/>
      <c r="EN357" s="11"/>
      <c r="EO357" s="11"/>
      <c r="EP357" s="14"/>
      <c r="EQ357" s="10"/>
      <c r="ER357" s="11"/>
      <c r="ES357" s="61">
        <f t="shared" ref="ES357:ES362" si="6060">ES356-EQ357</f>
        <v>556</v>
      </c>
      <c r="ET357" s="61">
        <f t="shared" ref="ET357:ET362" si="6061">ET356-ER357</f>
        <v>39</v>
      </c>
      <c r="EU357" s="11"/>
      <c r="EV357" s="12">
        <f t="shared" si="5993"/>
        <v>0</v>
      </c>
      <c r="EW357" s="11"/>
      <c r="EX357" s="12" t="e">
        <f t="shared" si="5994"/>
        <v>#DIV/0!</v>
      </c>
      <c r="EY357" s="13"/>
      <c r="EZ357" s="11"/>
      <c r="FA357" s="11"/>
      <c r="FB357" s="14"/>
      <c r="FC357" s="10"/>
      <c r="FD357" s="11"/>
      <c r="FE357" s="61">
        <f t="shared" ref="FE357:FE362" si="6062">FE356-FC357</f>
        <v>544</v>
      </c>
      <c r="FF357" s="61">
        <f t="shared" ref="FF357:FF362" si="6063">FF356-FD357</f>
        <v>37</v>
      </c>
      <c r="FG357" s="11"/>
      <c r="FH357" s="12">
        <f t="shared" si="5995"/>
        <v>0</v>
      </c>
      <c r="FI357" s="11"/>
      <c r="FJ357" s="12" t="e">
        <f t="shared" si="5996"/>
        <v>#DIV/0!</v>
      </c>
      <c r="FK357" s="13"/>
      <c r="FL357" s="11"/>
      <c r="FM357" s="11"/>
      <c r="FN357" s="14"/>
      <c r="FO357" s="10"/>
      <c r="FP357" s="11"/>
      <c r="FQ357" s="61">
        <f t="shared" ref="FQ357:FQ362" si="6064">FQ356-FO357</f>
        <v>539</v>
      </c>
      <c r="FR357" s="61">
        <f t="shared" ref="FR357:FR362" si="6065">FR356-FP357</f>
        <v>40</v>
      </c>
      <c r="FS357" s="11"/>
      <c r="FT357" s="12">
        <f t="shared" si="5997"/>
        <v>0</v>
      </c>
      <c r="FU357" s="11"/>
      <c r="FV357" s="12" t="e">
        <f t="shared" si="5998"/>
        <v>#DIV/0!</v>
      </c>
      <c r="FW357" s="13"/>
      <c r="FX357" s="11"/>
      <c r="FY357" s="11"/>
      <c r="FZ357" s="14"/>
      <c r="GA357" s="10"/>
      <c r="GB357" s="11"/>
      <c r="GC357" s="61">
        <f t="shared" ref="GC357:GC362" si="6066">GC356-GA357</f>
        <v>544</v>
      </c>
      <c r="GD357" s="61">
        <f t="shared" ref="GD357:GD362" si="6067">GD356-GB357</f>
        <v>41</v>
      </c>
      <c r="GE357" s="11"/>
      <c r="GF357" s="12">
        <f t="shared" si="5999"/>
        <v>0</v>
      </c>
      <c r="GG357" s="11"/>
      <c r="GH357" s="12" t="e">
        <f t="shared" si="6000"/>
        <v>#DIV/0!</v>
      </c>
      <c r="GI357" s="13"/>
      <c r="GJ357" s="11"/>
      <c r="GK357" s="11"/>
      <c r="GL357" s="14"/>
      <c r="GM357" s="10"/>
      <c r="GN357" s="11"/>
      <c r="GO357" s="61">
        <f t="shared" ref="GO357:GO362" si="6068">GO356-GM357</f>
        <v>570</v>
      </c>
      <c r="GP357" s="61">
        <f t="shared" ref="GP357:GP362" si="6069">GP356-GN357</f>
        <v>42</v>
      </c>
      <c r="GQ357" s="11"/>
      <c r="GR357" s="12">
        <f t="shared" si="6001"/>
        <v>0</v>
      </c>
      <c r="GS357" s="11"/>
      <c r="GT357" s="12" t="e">
        <f t="shared" si="6002"/>
        <v>#DIV/0!</v>
      </c>
      <c r="GU357" s="13"/>
      <c r="GV357" s="11"/>
      <c r="GW357" s="11"/>
      <c r="GX357" s="14"/>
      <c r="GY357" s="10"/>
      <c r="GZ357" s="11"/>
      <c r="HA357" s="61">
        <f t="shared" ref="HA357:HA362" si="6070">HA356-GY357</f>
        <v>99</v>
      </c>
      <c r="HB357" s="61">
        <f t="shared" ref="HB357:HB362" si="6071">HB356-GZ357</f>
        <v>7</v>
      </c>
      <c r="HC357" s="11"/>
      <c r="HD357" s="12">
        <f t="shared" si="6003"/>
        <v>0</v>
      </c>
      <c r="HE357" s="11"/>
      <c r="HF357" s="12" t="e">
        <f t="shared" si="6004"/>
        <v>#DIV/0!</v>
      </c>
      <c r="HG357" s="13"/>
      <c r="HH357" s="11"/>
      <c r="HI357" s="11"/>
      <c r="HJ357" s="14"/>
      <c r="HK357" s="10"/>
      <c r="HL357" s="11"/>
      <c r="HM357" s="61">
        <f t="shared" ref="HM357:HM362" si="6072">HM356-HK357</f>
        <v>571</v>
      </c>
      <c r="HN357" s="61">
        <f t="shared" ref="HN357:HN362" si="6073">HN356-HL357</f>
        <v>42</v>
      </c>
      <c r="HO357" s="11"/>
      <c r="HP357" s="12">
        <f t="shared" si="6005"/>
        <v>0</v>
      </c>
      <c r="HQ357" s="11"/>
      <c r="HR357" s="12" t="e">
        <f t="shared" si="6006"/>
        <v>#DIV/0!</v>
      </c>
      <c r="HS357" s="13"/>
      <c r="HT357" s="11"/>
      <c r="HU357" s="11"/>
      <c r="HV357" s="14"/>
      <c r="HW357" s="10"/>
      <c r="HX357" s="11"/>
      <c r="HY357" s="61">
        <f t="shared" ref="HY357:HY362" si="6074">HY356-HW357</f>
        <v>558</v>
      </c>
      <c r="HZ357" s="61">
        <f t="shared" ref="HZ357:HZ362" si="6075">HZ356-HX357</f>
        <v>41</v>
      </c>
      <c r="IA357" s="11"/>
      <c r="IB357" s="12">
        <f t="shared" si="6007"/>
        <v>0</v>
      </c>
      <c r="IC357" s="11"/>
      <c r="ID357" s="12" t="e">
        <f t="shared" si="6008"/>
        <v>#DIV/0!</v>
      </c>
      <c r="IE357" s="13"/>
      <c r="IF357" s="11"/>
      <c r="IG357" s="11"/>
      <c r="IH357" s="14"/>
      <c r="II357" s="10"/>
      <c r="IJ357" s="11"/>
      <c r="IK357" s="61">
        <f t="shared" ref="IK357:IK362" si="6076">IK356-II357</f>
        <v>571</v>
      </c>
      <c r="IL357" s="61">
        <f t="shared" ref="IL357:IL362" si="6077">IL356-IJ357</f>
        <v>41</v>
      </c>
      <c r="IM357" s="11"/>
      <c r="IN357" s="12">
        <f t="shared" si="6009"/>
        <v>0</v>
      </c>
      <c r="IO357" s="11"/>
      <c r="IP357" s="12" t="e">
        <f t="shared" si="6010"/>
        <v>#DIV/0!</v>
      </c>
      <c r="IQ357" s="13"/>
      <c r="IR357" s="11"/>
      <c r="IS357" s="11"/>
      <c r="IT357" s="14"/>
      <c r="IU357" s="10"/>
      <c r="IV357" s="11"/>
      <c r="IW357" s="61">
        <f t="shared" ref="IW357:IW362" si="6078">IW356-IU357</f>
        <v>0</v>
      </c>
      <c r="IX357" s="61">
        <f t="shared" ref="IX357:IX362" si="6079">IX356-IV357</f>
        <v>0</v>
      </c>
      <c r="IY357" s="11"/>
      <c r="IZ357" s="12" t="e">
        <f t="shared" si="6011"/>
        <v>#DIV/0!</v>
      </c>
      <c r="JA357" s="11"/>
      <c r="JB357" s="12" t="e">
        <f t="shared" si="6012"/>
        <v>#DIV/0!</v>
      </c>
      <c r="JC357" s="13"/>
      <c r="JD357" s="11"/>
      <c r="JE357" s="11"/>
      <c r="JF357" s="14"/>
      <c r="JG357" s="10">
        <f t="shared" si="6013"/>
        <v>0</v>
      </c>
      <c r="JH357" s="14">
        <f t="shared" si="6014"/>
        <v>0</v>
      </c>
      <c r="JI357" s="373">
        <f t="shared" si="6015"/>
        <v>10260</v>
      </c>
      <c r="JJ357" s="11">
        <f t="shared" si="5107"/>
        <v>730</v>
      </c>
      <c r="JK357" s="11">
        <f t="shared" si="6016"/>
        <v>0</v>
      </c>
      <c r="JL357" s="79">
        <f t="shared" si="6017"/>
        <v>0</v>
      </c>
      <c r="JM357" s="15">
        <f t="shared" si="6018"/>
        <v>0</v>
      </c>
      <c r="JN357" s="12" t="e">
        <f t="shared" si="6019"/>
        <v>#DIV/0!</v>
      </c>
      <c r="JO357" s="16"/>
      <c r="JP357" s="17"/>
      <c r="JQ357" s="16" t="e">
        <f t="shared" si="5559"/>
        <v>#DIV/0!</v>
      </c>
      <c r="JR357" s="16"/>
      <c r="JS357" s="369" t="e">
        <f t="shared" si="5410"/>
        <v>#DIV/0!</v>
      </c>
      <c r="JT357" s="15"/>
      <c r="JU357" s="285"/>
      <c r="JV357" s="404">
        <f t="shared" si="6021"/>
        <v>0</v>
      </c>
      <c r="JW357" s="401">
        <f t="shared" si="6022"/>
        <v>0</v>
      </c>
      <c r="JX357" s="406">
        <f t="shared" si="6023"/>
        <v>0</v>
      </c>
      <c r="JY357" s="743"/>
      <c r="JZ357" s="690"/>
      <c r="KA357" s="746"/>
      <c r="KB357" s="725"/>
      <c r="KC357" s="722"/>
      <c r="KD357" s="722"/>
      <c r="KE357" s="722"/>
      <c r="KF357" s="722"/>
      <c r="KG357" s="756"/>
      <c r="KH357" s="758"/>
      <c r="KI357" s="67">
        <f t="shared" si="6030"/>
        <v>0</v>
      </c>
      <c r="KJ357" s="430">
        <f t="shared" ref="KJ357" si="6080">KI357/KB360</f>
        <v>0</v>
      </c>
      <c r="KK357" s="67">
        <f t="shared" si="6032"/>
        <v>0</v>
      </c>
      <c r="KL357" s="425">
        <f t="shared" ref="KL357" si="6081">KK357/KD360</f>
        <v>0</v>
      </c>
      <c r="KM357" s="67">
        <f t="shared" si="6034"/>
        <v>0</v>
      </c>
      <c r="KN357" s="425">
        <f>KM357/KF360</f>
        <v>0</v>
      </c>
    </row>
    <row r="358" spans="1:300" ht="19.5" thickTop="1" x14ac:dyDescent="0.25">
      <c r="A358" s="734"/>
      <c r="B358" s="436">
        <f t="shared" si="6035"/>
        <v>45871</v>
      </c>
      <c r="C358" s="10"/>
      <c r="D358" s="11"/>
      <c r="E358" s="61">
        <f t="shared" si="6036"/>
        <v>553</v>
      </c>
      <c r="F358" s="61">
        <f t="shared" si="6037"/>
        <v>39</v>
      </c>
      <c r="G358" s="11"/>
      <c r="H358" s="12">
        <f t="shared" si="5969"/>
        <v>0</v>
      </c>
      <c r="I358" s="11"/>
      <c r="J358" s="12" t="e">
        <f t="shared" si="5970"/>
        <v>#DIV/0!</v>
      </c>
      <c r="K358" s="13"/>
      <c r="L358" s="11"/>
      <c r="M358" s="11"/>
      <c r="N358" s="14"/>
      <c r="O358" s="10"/>
      <c r="P358" s="11"/>
      <c r="Q358" s="61">
        <f t="shared" si="6038"/>
        <v>556</v>
      </c>
      <c r="R358" s="61">
        <f t="shared" si="6039"/>
        <v>38</v>
      </c>
      <c r="S358" s="11"/>
      <c r="T358" s="12">
        <f t="shared" si="5971"/>
        <v>0</v>
      </c>
      <c r="U358" s="11"/>
      <c r="V358" s="12" t="e">
        <f t="shared" si="5972"/>
        <v>#DIV/0!</v>
      </c>
      <c r="W358" s="13"/>
      <c r="X358" s="11"/>
      <c r="Y358" s="11"/>
      <c r="Z358" s="14"/>
      <c r="AA358" s="10"/>
      <c r="AB358" s="11"/>
      <c r="AC358" s="61">
        <f t="shared" si="6040"/>
        <v>544</v>
      </c>
      <c r="AD358" s="61">
        <f t="shared" si="6041"/>
        <v>38</v>
      </c>
      <c r="AE358" s="11"/>
      <c r="AF358" s="12">
        <f t="shared" si="5973"/>
        <v>0</v>
      </c>
      <c r="AG358" s="11"/>
      <c r="AH358" s="12" t="e">
        <f t="shared" si="5974"/>
        <v>#DIV/0!</v>
      </c>
      <c r="AI358" s="13"/>
      <c r="AJ358" s="11"/>
      <c r="AK358" s="11"/>
      <c r="AL358" s="14"/>
      <c r="AM358" s="10"/>
      <c r="AN358" s="11"/>
      <c r="AO358" s="61">
        <f t="shared" si="6042"/>
        <v>109</v>
      </c>
      <c r="AP358" s="61">
        <f t="shared" si="6043"/>
        <v>8</v>
      </c>
      <c r="AQ358" s="11"/>
      <c r="AR358" s="12">
        <f t="shared" si="5975"/>
        <v>0</v>
      </c>
      <c r="AS358" s="11"/>
      <c r="AT358" s="12" t="e">
        <f t="shared" si="5976"/>
        <v>#DIV/0!</v>
      </c>
      <c r="AU358" s="13"/>
      <c r="AV358" s="11"/>
      <c r="AW358" s="11"/>
      <c r="AX358" s="14"/>
      <c r="AY358" s="10"/>
      <c r="AZ358" s="11"/>
      <c r="BA358" s="61">
        <f t="shared" si="6044"/>
        <v>545</v>
      </c>
      <c r="BB358" s="61">
        <f t="shared" si="6045"/>
        <v>38</v>
      </c>
      <c r="BC358" s="11"/>
      <c r="BD358" s="12">
        <f t="shared" si="5977"/>
        <v>0</v>
      </c>
      <c r="BE358" s="11"/>
      <c r="BF358" s="12" t="e">
        <f t="shared" si="5978"/>
        <v>#DIV/0!</v>
      </c>
      <c r="BG358" s="13"/>
      <c r="BH358" s="11"/>
      <c r="BI358" s="11"/>
      <c r="BJ358" s="14"/>
      <c r="BK358" s="10"/>
      <c r="BL358" s="11"/>
      <c r="BM358" s="61">
        <f t="shared" si="6046"/>
        <v>550</v>
      </c>
      <c r="BN358" s="61">
        <f t="shared" si="6047"/>
        <v>38</v>
      </c>
      <c r="BO358" s="11"/>
      <c r="BP358" s="12">
        <f t="shared" si="5979"/>
        <v>0</v>
      </c>
      <c r="BQ358" s="11"/>
      <c r="BR358" s="12" t="e">
        <f t="shared" si="5980"/>
        <v>#DIV/0!</v>
      </c>
      <c r="BS358" s="13"/>
      <c r="BT358" s="11"/>
      <c r="BU358" s="11"/>
      <c r="BV358" s="14"/>
      <c r="BW358" s="10"/>
      <c r="BX358" s="11"/>
      <c r="BY358" s="61">
        <f t="shared" si="6048"/>
        <v>556</v>
      </c>
      <c r="BZ358" s="61">
        <f t="shared" si="6049"/>
        <v>38</v>
      </c>
      <c r="CA358" s="11"/>
      <c r="CB358" s="12">
        <f t="shared" si="5981"/>
        <v>0</v>
      </c>
      <c r="CC358" s="11"/>
      <c r="CD358" s="12" t="e">
        <f t="shared" si="5982"/>
        <v>#DIV/0!</v>
      </c>
      <c r="CE358" s="13"/>
      <c r="CF358" s="11"/>
      <c r="CG358" s="11"/>
      <c r="CH358" s="14"/>
      <c r="CI358" s="10"/>
      <c r="CJ358" s="11"/>
      <c r="CK358" s="61">
        <f t="shared" si="6050"/>
        <v>534</v>
      </c>
      <c r="CL358" s="61">
        <f t="shared" si="6051"/>
        <v>38</v>
      </c>
      <c r="CM358" s="11"/>
      <c r="CN358" s="12">
        <f t="shared" si="5983"/>
        <v>0</v>
      </c>
      <c r="CO358" s="11"/>
      <c r="CP358" s="12" t="e">
        <f t="shared" si="5984"/>
        <v>#DIV/0!</v>
      </c>
      <c r="CQ358" s="13"/>
      <c r="CR358" s="11"/>
      <c r="CS358" s="11"/>
      <c r="CT358" s="14"/>
      <c r="CU358" s="10"/>
      <c r="CV358" s="11"/>
      <c r="CW358" s="61">
        <f t="shared" si="6052"/>
        <v>545</v>
      </c>
      <c r="CX358" s="61">
        <f t="shared" si="6053"/>
        <v>38</v>
      </c>
      <c r="CY358" s="11"/>
      <c r="CZ358" s="12">
        <f t="shared" si="5985"/>
        <v>0</v>
      </c>
      <c r="DA358" s="11"/>
      <c r="DB358" s="12" t="e">
        <f t="shared" si="5986"/>
        <v>#DIV/0!</v>
      </c>
      <c r="DC358" s="13"/>
      <c r="DD358" s="11"/>
      <c r="DE358" s="11"/>
      <c r="DF358" s="14"/>
      <c r="DG358" s="10"/>
      <c r="DH358" s="11"/>
      <c r="DI358" s="61">
        <f t="shared" si="6054"/>
        <v>559</v>
      </c>
      <c r="DJ358" s="61">
        <f t="shared" si="6055"/>
        <v>39</v>
      </c>
      <c r="DK358" s="11"/>
      <c r="DL358" s="12">
        <f t="shared" si="5987"/>
        <v>0</v>
      </c>
      <c r="DM358" s="11"/>
      <c r="DN358" s="12" t="e">
        <f t="shared" si="5988"/>
        <v>#DIV/0!</v>
      </c>
      <c r="DO358" s="13"/>
      <c r="DP358" s="11"/>
      <c r="DQ358" s="11"/>
      <c r="DR358" s="14"/>
      <c r="DS358" s="10"/>
      <c r="DT358" s="11"/>
      <c r="DU358" s="61">
        <f t="shared" si="6056"/>
        <v>91</v>
      </c>
      <c r="DV358" s="61">
        <f t="shared" si="6057"/>
        <v>8</v>
      </c>
      <c r="DW358" s="11"/>
      <c r="DX358" s="12">
        <f t="shared" si="5989"/>
        <v>0</v>
      </c>
      <c r="DY358" s="11"/>
      <c r="DZ358" s="12" t="e">
        <f t="shared" si="5990"/>
        <v>#DIV/0!</v>
      </c>
      <c r="EA358" s="13"/>
      <c r="EB358" s="11"/>
      <c r="EC358" s="11"/>
      <c r="ED358" s="14"/>
      <c r="EE358" s="10"/>
      <c r="EF358" s="11"/>
      <c r="EG358" s="61">
        <f t="shared" si="6058"/>
        <v>566</v>
      </c>
      <c r="EH358" s="61">
        <f t="shared" si="6059"/>
        <v>40</v>
      </c>
      <c r="EI358" s="11"/>
      <c r="EJ358" s="12">
        <f t="shared" si="5991"/>
        <v>0</v>
      </c>
      <c r="EK358" s="11"/>
      <c r="EL358" s="12" t="e">
        <f t="shared" si="5992"/>
        <v>#DIV/0!</v>
      </c>
      <c r="EM358" s="13"/>
      <c r="EN358" s="11"/>
      <c r="EO358" s="11"/>
      <c r="EP358" s="14"/>
      <c r="EQ358" s="10"/>
      <c r="ER358" s="11"/>
      <c r="ES358" s="61">
        <f t="shared" si="6060"/>
        <v>556</v>
      </c>
      <c r="ET358" s="61">
        <f t="shared" si="6061"/>
        <v>39</v>
      </c>
      <c r="EU358" s="11"/>
      <c r="EV358" s="12">
        <f t="shared" si="5993"/>
        <v>0</v>
      </c>
      <c r="EW358" s="11"/>
      <c r="EX358" s="12" t="e">
        <f t="shared" si="5994"/>
        <v>#DIV/0!</v>
      </c>
      <c r="EY358" s="13"/>
      <c r="EZ358" s="11"/>
      <c r="FA358" s="11"/>
      <c r="FB358" s="14"/>
      <c r="FC358" s="10"/>
      <c r="FD358" s="11"/>
      <c r="FE358" s="61">
        <f t="shared" si="6062"/>
        <v>544</v>
      </c>
      <c r="FF358" s="61">
        <f t="shared" si="6063"/>
        <v>37</v>
      </c>
      <c r="FG358" s="11"/>
      <c r="FH358" s="12">
        <f t="shared" si="5995"/>
        <v>0</v>
      </c>
      <c r="FI358" s="11"/>
      <c r="FJ358" s="12" t="e">
        <f t="shared" si="5996"/>
        <v>#DIV/0!</v>
      </c>
      <c r="FK358" s="13"/>
      <c r="FL358" s="11"/>
      <c r="FM358" s="11"/>
      <c r="FN358" s="14"/>
      <c r="FO358" s="10"/>
      <c r="FP358" s="11"/>
      <c r="FQ358" s="61">
        <f t="shared" si="6064"/>
        <v>539</v>
      </c>
      <c r="FR358" s="61">
        <f t="shared" si="6065"/>
        <v>40</v>
      </c>
      <c r="FS358" s="11"/>
      <c r="FT358" s="12">
        <f t="shared" si="5997"/>
        <v>0</v>
      </c>
      <c r="FU358" s="11"/>
      <c r="FV358" s="12" t="e">
        <f t="shared" si="5998"/>
        <v>#DIV/0!</v>
      </c>
      <c r="FW358" s="13"/>
      <c r="FX358" s="11"/>
      <c r="FY358" s="11"/>
      <c r="FZ358" s="14"/>
      <c r="GA358" s="10"/>
      <c r="GB358" s="11"/>
      <c r="GC358" s="61">
        <f t="shared" si="6066"/>
        <v>544</v>
      </c>
      <c r="GD358" s="61">
        <f t="shared" si="6067"/>
        <v>41</v>
      </c>
      <c r="GE358" s="11"/>
      <c r="GF358" s="12">
        <f t="shared" si="5999"/>
        <v>0</v>
      </c>
      <c r="GG358" s="11"/>
      <c r="GH358" s="12" t="e">
        <f t="shared" si="6000"/>
        <v>#DIV/0!</v>
      </c>
      <c r="GI358" s="13"/>
      <c r="GJ358" s="11"/>
      <c r="GK358" s="11"/>
      <c r="GL358" s="14"/>
      <c r="GM358" s="10"/>
      <c r="GN358" s="11"/>
      <c r="GO358" s="61">
        <f t="shared" si="6068"/>
        <v>570</v>
      </c>
      <c r="GP358" s="61">
        <f t="shared" si="6069"/>
        <v>42</v>
      </c>
      <c r="GQ358" s="11"/>
      <c r="GR358" s="12">
        <f t="shared" si="6001"/>
        <v>0</v>
      </c>
      <c r="GS358" s="11"/>
      <c r="GT358" s="12" t="e">
        <f t="shared" si="6002"/>
        <v>#DIV/0!</v>
      </c>
      <c r="GU358" s="13"/>
      <c r="GV358" s="11"/>
      <c r="GW358" s="11"/>
      <c r="GX358" s="14"/>
      <c r="GY358" s="10"/>
      <c r="GZ358" s="11"/>
      <c r="HA358" s="61">
        <f t="shared" si="6070"/>
        <v>99</v>
      </c>
      <c r="HB358" s="61">
        <f t="shared" si="6071"/>
        <v>7</v>
      </c>
      <c r="HC358" s="11"/>
      <c r="HD358" s="12">
        <f t="shared" si="6003"/>
        <v>0</v>
      </c>
      <c r="HE358" s="11"/>
      <c r="HF358" s="12" t="e">
        <f t="shared" si="6004"/>
        <v>#DIV/0!</v>
      </c>
      <c r="HG358" s="13"/>
      <c r="HH358" s="11"/>
      <c r="HI358" s="11"/>
      <c r="HJ358" s="14"/>
      <c r="HK358" s="10"/>
      <c r="HL358" s="11"/>
      <c r="HM358" s="61">
        <f t="shared" si="6072"/>
        <v>571</v>
      </c>
      <c r="HN358" s="61">
        <f t="shared" si="6073"/>
        <v>42</v>
      </c>
      <c r="HO358" s="11"/>
      <c r="HP358" s="12">
        <f t="shared" si="6005"/>
        <v>0</v>
      </c>
      <c r="HQ358" s="11"/>
      <c r="HR358" s="12" t="e">
        <f t="shared" si="6006"/>
        <v>#DIV/0!</v>
      </c>
      <c r="HS358" s="13"/>
      <c r="HT358" s="11"/>
      <c r="HU358" s="11"/>
      <c r="HV358" s="14"/>
      <c r="HW358" s="10"/>
      <c r="HX358" s="11"/>
      <c r="HY358" s="61">
        <f t="shared" si="6074"/>
        <v>558</v>
      </c>
      <c r="HZ358" s="61">
        <f t="shared" si="6075"/>
        <v>41</v>
      </c>
      <c r="IA358" s="11"/>
      <c r="IB358" s="12">
        <f t="shared" si="6007"/>
        <v>0</v>
      </c>
      <c r="IC358" s="11"/>
      <c r="ID358" s="12" t="e">
        <f t="shared" si="6008"/>
        <v>#DIV/0!</v>
      </c>
      <c r="IE358" s="13"/>
      <c r="IF358" s="11"/>
      <c r="IG358" s="11"/>
      <c r="IH358" s="14"/>
      <c r="II358" s="10"/>
      <c r="IJ358" s="11"/>
      <c r="IK358" s="61">
        <f t="shared" si="6076"/>
        <v>571</v>
      </c>
      <c r="IL358" s="61">
        <f t="shared" si="6077"/>
        <v>41</v>
      </c>
      <c r="IM358" s="11"/>
      <c r="IN358" s="12">
        <f t="shared" si="6009"/>
        <v>0</v>
      </c>
      <c r="IO358" s="11"/>
      <c r="IP358" s="12" t="e">
        <f t="shared" si="6010"/>
        <v>#DIV/0!</v>
      </c>
      <c r="IQ358" s="13"/>
      <c r="IR358" s="11"/>
      <c r="IS358" s="11"/>
      <c r="IT358" s="14"/>
      <c r="IU358" s="10"/>
      <c r="IV358" s="11"/>
      <c r="IW358" s="61">
        <f t="shared" si="6078"/>
        <v>0</v>
      </c>
      <c r="IX358" s="61">
        <f t="shared" si="6079"/>
        <v>0</v>
      </c>
      <c r="IY358" s="11"/>
      <c r="IZ358" s="12" t="e">
        <f t="shared" si="6011"/>
        <v>#DIV/0!</v>
      </c>
      <c r="JA358" s="11"/>
      <c r="JB358" s="12" t="e">
        <f t="shared" si="6012"/>
        <v>#DIV/0!</v>
      </c>
      <c r="JC358" s="13"/>
      <c r="JD358" s="11"/>
      <c r="JE358" s="11"/>
      <c r="JF358" s="14"/>
      <c r="JG358" s="10">
        <f t="shared" si="6013"/>
        <v>0</v>
      </c>
      <c r="JH358" s="14">
        <f t="shared" si="6014"/>
        <v>0</v>
      </c>
      <c r="JI358" s="373">
        <f t="shared" si="6015"/>
        <v>10260</v>
      </c>
      <c r="JJ358" s="11">
        <f t="shared" si="5107"/>
        <v>730</v>
      </c>
      <c r="JK358" s="11">
        <f t="shared" si="6016"/>
        <v>0</v>
      </c>
      <c r="JL358" s="79">
        <f t="shared" si="6017"/>
        <v>0</v>
      </c>
      <c r="JM358" s="15">
        <f t="shared" si="6018"/>
        <v>0</v>
      </c>
      <c r="JN358" s="12" t="e">
        <f t="shared" si="6019"/>
        <v>#DIV/0!</v>
      </c>
      <c r="JO358" s="16"/>
      <c r="JP358" s="17"/>
      <c r="JQ358" s="16" t="e">
        <f t="shared" si="5559"/>
        <v>#DIV/0!</v>
      </c>
      <c r="JR358" s="16"/>
      <c r="JS358" s="369" t="e">
        <f t="shared" si="5410"/>
        <v>#DIV/0!</v>
      </c>
      <c r="JT358" s="15"/>
      <c r="JU358" s="285"/>
      <c r="JV358" s="404">
        <f t="shared" si="6021"/>
        <v>0</v>
      </c>
      <c r="JW358" s="401">
        <f t="shared" si="6022"/>
        <v>0</v>
      </c>
      <c r="JX358" s="406">
        <f t="shared" si="6023"/>
        <v>0</v>
      </c>
      <c r="JY358" s="743"/>
      <c r="JZ358" s="690"/>
      <c r="KA358" s="746"/>
      <c r="KB358" s="718">
        <f t="shared" ref="KB358" si="6082">SUM(C363,O363,AA363,AM363,AY363,BK363,BW363)</f>
        <v>0</v>
      </c>
      <c r="KC358" s="714"/>
      <c r="KD358" s="714">
        <f t="shared" ref="KD358" si="6083">SUM(CI363,CU363,DG363,DS363,EE363,EQ363,FC363)</f>
        <v>0</v>
      </c>
      <c r="KE358" s="714"/>
      <c r="KF358" s="714">
        <f t="shared" ref="KF358" si="6084">SUM(FO363,GA363,GM363,GY363,HK363,HW363,II363)</f>
        <v>0</v>
      </c>
      <c r="KG358" s="759"/>
      <c r="KH358" s="761" t="s">
        <v>67</v>
      </c>
      <c r="KI358" s="67">
        <f t="shared" si="6030"/>
        <v>0</v>
      </c>
      <c r="KJ358" s="430">
        <f t="shared" ref="KJ358" si="6085">KI358/KB360</f>
        <v>0</v>
      </c>
      <c r="KK358" s="67">
        <f t="shared" si="6032"/>
        <v>0</v>
      </c>
      <c r="KL358" s="425">
        <f t="shared" ref="KL358" si="6086">KK358/KD360</f>
        <v>0</v>
      </c>
      <c r="KM358" s="67">
        <f t="shared" si="6034"/>
        <v>0</v>
      </c>
      <c r="KN358" s="425">
        <f>KM358/KF360</f>
        <v>0</v>
      </c>
    </row>
    <row r="359" spans="1:300" ht="19.5" thickBot="1" x14ac:dyDescent="0.3">
      <c r="A359" s="734"/>
      <c r="B359" s="436">
        <f t="shared" si="6035"/>
        <v>45872</v>
      </c>
      <c r="C359" s="10"/>
      <c r="D359" s="11"/>
      <c r="E359" s="61">
        <f t="shared" si="6036"/>
        <v>553</v>
      </c>
      <c r="F359" s="61">
        <f t="shared" si="6037"/>
        <v>39</v>
      </c>
      <c r="G359" s="11"/>
      <c r="H359" s="12">
        <f t="shared" si="5969"/>
        <v>0</v>
      </c>
      <c r="I359" s="11"/>
      <c r="J359" s="12" t="e">
        <f t="shared" si="5970"/>
        <v>#DIV/0!</v>
      </c>
      <c r="K359" s="11"/>
      <c r="L359" s="11"/>
      <c r="M359" s="18"/>
      <c r="N359" s="20"/>
      <c r="O359" s="10"/>
      <c r="P359" s="11"/>
      <c r="Q359" s="61">
        <f t="shared" si="6038"/>
        <v>556</v>
      </c>
      <c r="R359" s="61">
        <f t="shared" si="6039"/>
        <v>38</v>
      </c>
      <c r="S359" s="11"/>
      <c r="T359" s="12">
        <f t="shared" si="5971"/>
        <v>0</v>
      </c>
      <c r="U359" s="11"/>
      <c r="V359" s="12" t="e">
        <f t="shared" si="5972"/>
        <v>#DIV/0!</v>
      </c>
      <c r="W359" s="11"/>
      <c r="X359" s="11"/>
      <c r="Y359" s="18"/>
      <c r="Z359" s="20"/>
      <c r="AA359" s="10"/>
      <c r="AB359" s="11"/>
      <c r="AC359" s="61">
        <f t="shared" si="6040"/>
        <v>544</v>
      </c>
      <c r="AD359" s="61">
        <f t="shared" si="6041"/>
        <v>38</v>
      </c>
      <c r="AE359" s="11"/>
      <c r="AF359" s="12">
        <f t="shared" si="5973"/>
        <v>0</v>
      </c>
      <c r="AG359" s="11"/>
      <c r="AH359" s="12" t="e">
        <f t="shared" si="5974"/>
        <v>#DIV/0!</v>
      </c>
      <c r="AI359" s="11"/>
      <c r="AJ359" s="11"/>
      <c r="AK359" s="18"/>
      <c r="AL359" s="20"/>
      <c r="AM359" s="10"/>
      <c r="AN359" s="11"/>
      <c r="AO359" s="61">
        <f t="shared" si="6042"/>
        <v>109</v>
      </c>
      <c r="AP359" s="61">
        <f t="shared" si="6043"/>
        <v>8</v>
      </c>
      <c r="AQ359" s="11"/>
      <c r="AR359" s="12">
        <f t="shared" si="5975"/>
        <v>0</v>
      </c>
      <c r="AS359" s="11"/>
      <c r="AT359" s="12" t="e">
        <f t="shared" si="5976"/>
        <v>#DIV/0!</v>
      </c>
      <c r="AU359" s="11"/>
      <c r="AV359" s="11"/>
      <c r="AW359" s="18"/>
      <c r="AX359" s="20"/>
      <c r="AY359" s="10"/>
      <c r="AZ359" s="11"/>
      <c r="BA359" s="61">
        <f t="shared" si="6044"/>
        <v>545</v>
      </c>
      <c r="BB359" s="61">
        <f t="shared" si="6045"/>
        <v>38</v>
      </c>
      <c r="BC359" s="11"/>
      <c r="BD359" s="12">
        <f t="shared" si="5977"/>
        <v>0</v>
      </c>
      <c r="BE359" s="11"/>
      <c r="BF359" s="12" t="e">
        <f t="shared" si="5978"/>
        <v>#DIV/0!</v>
      </c>
      <c r="BG359" s="11"/>
      <c r="BH359" s="11"/>
      <c r="BI359" s="18"/>
      <c r="BJ359" s="20"/>
      <c r="BK359" s="10"/>
      <c r="BL359" s="11"/>
      <c r="BM359" s="61">
        <f t="shared" si="6046"/>
        <v>550</v>
      </c>
      <c r="BN359" s="61">
        <f t="shared" si="6047"/>
        <v>38</v>
      </c>
      <c r="BO359" s="11"/>
      <c r="BP359" s="12">
        <f t="shared" si="5979"/>
        <v>0</v>
      </c>
      <c r="BQ359" s="11"/>
      <c r="BR359" s="12" t="e">
        <f t="shared" si="5980"/>
        <v>#DIV/0!</v>
      </c>
      <c r="BS359" s="11"/>
      <c r="BT359" s="11"/>
      <c r="BU359" s="18"/>
      <c r="BV359" s="20"/>
      <c r="BW359" s="10"/>
      <c r="BX359" s="11"/>
      <c r="BY359" s="61">
        <f t="shared" si="6048"/>
        <v>556</v>
      </c>
      <c r="BZ359" s="61">
        <f t="shared" si="6049"/>
        <v>38</v>
      </c>
      <c r="CA359" s="11"/>
      <c r="CB359" s="12">
        <f t="shared" si="5981"/>
        <v>0</v>
      </c>
      <c r="CC359" s="11"/>
      <c r="CD359" s="12" t="e">
        <f t="shared" si="5982"/>
        <v>#DIV/0!</v>
      </c>
      <c r="CE359" s="11"/>
      <c r="CF359" s="11"/>
      <c r="CG359" s="18"/>
      <c r="CH359" s="20"/>
      <c r="CI359" s="10"/>
      <c r="CJ359" s="11"/>
      <c r="CK359" s="61">
        <f t="shared" si="6050"/>
        <v>534</v>
      </c>
      <c r="CL359" s="61">
        <f t="shared" si="6051"/>
        <v>38</v>
      </c>
      <c r="CM359" s="11"/>
      <c r="CN359" s="12">
        <f t="shared" si="5983"/>
        <v>0</v>
      </c>
      <c r="CO359" s="11"/>
      <c r="CP359" s="12" t="e">
        <f t="shared" si="5984"/>
        <v>#DIV/0!</v>
      </c>
      <c r="CQ359" s="11"/>
      <c r="CR359" s="11"/>
      <c r="CS359" s="18"/>
      <c r="CT359" s="20"/>
      <c r="CU359" s="10"/>
      <c r="CV359" s="11"/>
      <c r="CW359" s="61">
        <f t="shared" si="6052"/>
        <v>545</v>
      </c>
      <c r="CX359" s="61">
        <f t="shared" si="6053"/>
        <v>38</v>
      </c>
      <c r="CY359" s="11"/>
      <c r="CZ359" s="12">
        <f t="shared" si="5985"/>
        <v>0</v>
      </c>
      <c r="DA359" s="11"/>
      <c r="DB359" s="12" t="e">
        <f t="shared" si="5986"/>
        <v>#DIV/0!</v>
      </c>
      <c r="DC359" s="11"/>
      <c r="DD359" s="11"/>
      <c r="DE359" s="18"/>
      <c r="DF359" s="20"/>
      <c r="DG359" s="10"/>
      <c r="DH359" s="11"/>
      <c r="DI359" s="61">
        <f t="shared" si="6054"/>
        <v>559</v>
      </c>
      <c r="DJ359" s="61">
        <f t="shared" si="6055"/>
        <v>39</v>
      </c>
      <c r="DK359" s="11"/>
      <c r="DL359" s="12">
        <f t="shared" si="5987"/>
        <v>0</v>
      </c>
      <c r="DM359" s="11"/>
      <c r="DN359" s="12" t="e">
        <f t="shared" si="5988"/>
        <v>#DIV/0!</v>
      </c>
      <c r="DO359" s="11"/>
      <c r="DP359" s="11"/>
      <c r="DQ359" s="18"/>
      <c r="DR359" s="20"/>
      <c r="DS359" s="10"/>
      <c r="DT359" s="11"/>
      <c r="DU359" s="61">
        <f t="shared" si="6056"/>
        <v>91</v>
      </c>
      <c r="DV359" s="61">
        <f t="shared" si="6057"/>
        <v>8</v>
      </c>
      <c r="DW359" s="11"/>
      <c r="DX359" s="12">
        <f t="shared" si="5989"/>
        <v>0</v>
      </c>
      <c r="DY359" s="11"/>
      <c r="DZ359" s="12" t="e">
        <f t="shared" si="5990"/>
        <v>#DIV/0!</v>
      </c>
      <c r="EA359" s="11"/>
      <c r="EB359" s="11"/>
      <c r="EC359" s="18"/>
      <c r="ED359" s="20"/>
      <c r="EE359" s="10"/>
      <c r="EF359" s="11"/>
      <c r="EG359" s="61">
        <f t="shared" si="6058"/>
        <v>566</v>
      </c>
      <c r="EH359" s="61">
        <f t="shared" si="6059"/>
        <v>40</v>
      </c>
      <c r="EI359" s="11"/>
      <c r="EJ359" s="12">
        <f t="shared" si="5991"/>
        <v>0</v>
      </c>
      <c r="EK359" s="11"/>
      <c r="EL359" s="12" t="e">
        <f t="shared" si="5992"/>
        <v>#DIV/0!</v>
      </c>
      <c r="EM359" s="11"/>
      <c r="EN359" s="11"/>
      <c r="EO359" s="18"/>
      <c r="EP359" s="20"/>
      <c r="EQ359" s="10"/>
      <c r="ER359" s="11"/>
      <c r="ES359" s="61">
        <f t="shared" si="6060"/>
        <v>556</v>
      </c>
      <c r="ET359" s="61">
        <f t="shared" si="6061"/>
        <v>39</v>
      </c>
      <c r="EU359" s="11"/>
      <c r="EV359" s="12">
        <f t="shared" si="5993"/>
        <v>0</v>
      </c>
      <c r="EW359" s="11"/>
      <c r="EX359" s="12" t="e">
        <f t="shared" si="5994"/>
        <v>#DIV/0!</v>
      </c>
      <c r="EY359" s="11"/>
      <c r="EZ359" s="11"/>
      <c r="FA359" s="18"/>
      <c r="FB359" s="20"/>
      <c r="FC359" s="10"/>
      <c r="FD359" s="11"/>
      <c r="FE359" s="61">
        <f t="shared" si="6062"/>
        <v>544</v>
      </c>
      <c r="FF359" s="61">
        <f t="shared" si="6063"/>
        <v>37</v>
      </c>
      <c r="FG359" s="11"/>
      <c r="FH359" s="12">
        <f t="shared" si="5995"/>
        <v>0</v>
      </c>
      <c r="FI359" s="11"/>
      <c r="FJ359" s="12" t="e">
        <f t="shared" si="5996"/>
        <v>#DIV/0!</v>
      </c>
      <c r="FK359" s="11"/>
      <c r="FL359" s="11"/>
      <c r="FM359" s="18"/>
      <c r="FN359" s="20"/>
      <c r="FO359" s="10"/>
      <c r="FP359" s="11"/>
      <c r="FQ359" s="61">
        <f t="shared" si="6064"/>
        <v>539</v>
      </c>
      <c r="FR359" s="61">
        <f t="shared" si="6065"/>
        <v>40</v>
      </c>
      <c r="FS359" s="11"/>
      <c r="FT359" s="12">
        <f t="shared" si="5997"/>
        <v>0</v>
      </c>
      <c r="FU359" s="11"/>
      <c r="FV359" s="12" t="e">
        <f t="shared" si="5998"/>
        <v>#DIV/0!</v>
      </c>
      <c r="FW359" s="11"/>
      <c r="FX359" s="11"/>
      <c r="FY359" s="18"/>
      <c r="FZ359" s="20"/>
      <c r="GA359" s="10"/>
      <c r="GB359" s="11"/>
      <c r="GC359" s="61">
        <f t="shared" si="6066"/>
        <v>544</v>
      </c>
      <c r="GD359" s="61">
        <f t="shared" si="6067"/>
        <v>41</v>
      </c>
      <c r="GE359" s="11"/>
      <c r="GF359" s="12">
        <f t="shared" si="5999"/>
        <v>0</v>
      </c>
      <c r="GG359" s="11"/>
      <c r="GH359" s="12" t="e">
        <f t="shared" si="6000"/>
        <v>#DIV/0!</v>
      </c>
      <c r="GI359" s="11"/>
      <c r="GJ359" s="11"/>
      <c r="GK359" s="18"/>
      <c r="GL359" s="20"/>
      <c r="GM359" s="10"/>
      <c r="GN359" s="11"/>
      <c r="GO359" s="61">
        <f t="shared" si="6068"/>
        <v>570</v>
      </c>
      <c r="GP359" s="61">
        <f t="shared" si="6069"/>
        <v>42</v>
      </c>
      <c r="GQ359" s="11"/>
      <c r="GR359" s="12">
        <f t="shared" si="6001"/>
        <v>0</v>
      </c>
      <c r="GS359" s="11"/>
      <c r="GT359" s="12" t="e">
        <f t="shared" si="6002"/>
        <v>#DIV/0!</v>
      </c>
      <c r="GU359" s="11"/>
      <c r="GV359" s="11"/>
      <c r="GW359" s="18"/>
      <c r="GX359" s="20"/>
      <c r="GY359" s="10"/>
      <c r="GZ359" s="11"/>
      <c r="HA359" s="61">
        <f t="shared" si="6070"/>
        <v>99</v>
      </c>
      <c r="HB359" s="61">
        <f t="shared" si="6071"/>
        <v>7</v>
      </c>
      <c r="HC359" s="11"/>
      <c r="HD359" s="12">
        <f t="shared" si="6003"/>
        <v>0</v>
      </c>
      <c r="HE359" s="11"/>
      <c r="HF359" s="12" t="e">
        <f t="shared" si="6004"/>
        <v>#DIV/0!</v>
      </c>
      <c r="HG359" s="11"/>
      <c r="HH359" s="11"/>
      <c r="HI359" s="18"/>
      <c r="HJ359" s="20"/>
      <c r="HK359" s="10"/>
      <c r="HL359" s="11"/>
      <c r="HM359" s="61">
        <f t="shared" si="6072"/>
        <v>571</v>
      </c>
      <c r="HN359" s="61">
        <f t="shared" si="6073"/>
        <v>42</v>
      </c>
      <c r="HO359" s="11"/>
      <c r="HP359" s="12">
        <f t="shared" si="6005"/>
        <v>0</v>
      </c>
      <c r="HQ359" s="11"/>
      <c r="HR359" s="12" t="e">
        <f t="shared" si="6006"/>
        <v>#DIV/0!</v>
      </c>
      <c r="HS359" s="11"/>
      <c r="HT359" s="11"/>
      <c r="HU359" s="18"/>
      <c r="HV359" s="20"/>
      <c r="HW359" s="10"/>
      <c r="HX359" s="11"/>
      <c r="HY359" s="61">
        <f t="shared" si="6074"/>
        <v>558</v>
      </c>
      <c r="HZ359" s="61">
        <f t="shared" si="6075"/>
        <v>41</v>
      </c>
      <c r="IA359" s="11"/>
      <c r="IB359" s="12">
        <f t="shared" si="6007"/>
        <v>0</v>
      </c>
      <c r="IC359" s="11"/>
      <c r="ID359" s="12" t="e">
        <f t="shared" si="6008"/>
        <v>#DIV/0!</v>
      </c>
      <c r="IE359" s="11"/>
      <c r="IF359" s="11"/>
      <c r="IG359" s="18"/>
      <c r="IH359" s="20"/>
      <c r="II359" s="10"/>
      <c r="IJ359" s="11"/>
      <c r="IK359" s="61">
        <f t="shared" si="6076"/>
        <v>571</v>
      </c>
      <c r="IL359" s="61">
        <f t="shared" si="6077"/>
        <v>41</v>
      </c>
      <c r="IM359" s="11"/>
      <c r="IN359" s="12">
        <f t="shared" si="6009"/>
        <v>0</v>
      </c>
      <c r="IO359" s="11"/>
      <c r="IP359" s="12" t="e">
        <f t="shared" si="6010"/>
        <v>#DIV/0!</v>
      </c>
      <c r="IQ359" s="11"/>
      <c r="IR359" s="11"/>
      <c r="IS359" s="18"/>
      <c r="IT359" s="20"/>
      <c r="IU359" s="10"/>
      <c r="IV359" s="11"/>
      <c r="IW359" s="61">
        <f t="shared" si="6078"/>
        <v>0</v>
      </c>
      <c r="IX359" s="61">
        <f t="shared" si="6079"/>
        <v>0</v>
      </c>
      <c r="IY359" s="11"/>
      <c r="IZ359" s="12" t="e">
        <f t="shared" si="6011"/>
        <v>#DIV/0!</v>
      </c>
      <c r="JA359" s="11"/>
      <c r="JB359" s="12" t="e">
        <f t="shared" si="6012"/>
        <v>#DIV/0!</v>
      </c>
      <c r="JC359" s="11"/>
      <c r="JD359" s="11"/>
      <c r="JE359" s="18"/>
      <c r="JF359" s="20"/>
      <c r="JG359" s="10">
        <f t="shared" si="6013"/>
        <v>0</v>
      </c>
      <c r="JH359" s="14">
        <f t="shared" si="6014"/>
        <v>0</v>
      </c>
      <c r="JI359" s="373">
        <f t="shared" si="6015"/>
        <v>10260</v>
      </c>
      <c r="JJ359" s="11">
        <f t="shared" si="5107"/>
        <v>730</v>
      </c>
      <c r="JK359" s="11">
        <f t="shared" si="6016"/>
        <v>0</v>
      </c>
      <c r="JL359" s="79">
        <f t="shared" si="6017"/>
        <v>0</v>
      </c>
      <c r="JM359" s="15">
        <f t="shared" si="6018"/>
        <v>0</v>
      </c>
      <c r="JN359" s="12" t="e">
        <f t="shared" si="6019"/>
        <v>#DIV/0!</v>
      </c>
      <c r="JO359" s="16"/>
      <c r="JP359" s="17"/>
      <c r="JQ359" s="16" t="e">
        <f t="shared" si="5559"/>
        <v>#DIV/0!</v>
      </c>
      <c r="JR359" s="16"/>
      <c r="JS359" s="369" t="e">
        <f t="shared" si="5410"/>
        <v>#DIV/0!</v>
      </c>
      <c r="JT359" s="18"/>
      <c r="JU359" s="21"/>
      <c r="JV359" s="404">
        <f t="shared" si="6021"/>
        <v>0</v>
      </c>
      <c r="JW359" s="401">
        <f t="shared" si="6022"/>
        <v>0</v>
      </c>
      <c r="JX359" s="406">
        <f t="shared" si="6023"/>
        <v>0</v>
      </c>
      <c r="JY359" s="743"/>
      <c r="JZ359" s="690"/>
      <c r="KA359" s="746"/>
      <c r="KB359" s="719"/>
      <c r="KC359" s="716"/>
      <c r="KD359" s="716"/>
      <c r="KE359" s="716"/>
      <c r="KF359" s="716"/>
      <c r="KG359" s="760"/>
      <c r="KH359" s="758"/>
      <c r="KI359" s="67">
        <f t="shared" si="6030"/>
        <v>0</v>
      </c>
      <c r="KJ359" s="430">
        <f t="shared" ref="KJ359" si="6087">KI359/KB360</f>
        <v>0</v>
      </c>
      <c r="KK359" s="67">
        <f t="shared" si="6032"/>
        <v>0</v>
      </c>
      <c r="KL359" s="425">
        <f t="shared" ref="KL359" si="6088">KK359/KD360</f>
        <v>0</v>
      </c>
      <c r="KM359" s="67">
        <f t="shared" si="6034"/>
        <v>0</v>
      </c>
      <c r="KN359" s="425">
        <f>KM359/KF360</f>
        <v>0</v>
      </c>
    </row>
    <row r="360" spans="1:300" ht="19.5" thickTop="1" x14ac:dyDescent="0.25">
      <c r="A360" s="734"/>
      <c r="B360" s="436">
        <f>+B359+1</f>
        <v>45873</v>
      </c>
      <c r="C360" s="10"/>
      <c r="D360" s="11"/>
      <c r="E360" s="61">
        <f t="shared" si="6036"/>
        <v>553</v>
      </c>
      <c r="F360" s="61">
        <f t="shared" si="6037"/>
        <v>39</v>
      </c>
      <c r="G360" s="11"/>
      <c r="H360" s="12">
        <f t="shared" si="5969"/>
        <v>0</v>
      </c>
      <c r="I360" s="11"/>
      <c r="J360" s="12" t="e">
        <f t="shared" si="5970"/>
        <v>#DIV/0!</v>
      </c>
      <c r="K360" s="13"/>
      <c r="L360" s="13"/>
      <c r="M360" s="25"/>
      <c r="N360" s="37"/>
      <c r="O360" s="10"/>
      <c r="P360" s="11"/>
      <c r="Q360" s="61">
        <f t="shared" si="6038"/>
        <v>556</v>
      </c>
      <c r="R360" s="61">
        <f t="shared" si="6039"/>
        <v>38</v>
      </c>
      <c r="S360" s="11"/>
      <c r="T360" s="12">
        <f t="shared" si="5971"/>
        <v>0</v>
      </c>
      <c r="U360" s="11"/>
      <c r="V360" s="12" t="e">
        <f t="shared" si="5972"/>
        <v>#DIV/0!</v>
      </c>
      <c r="W360" s="13"/>
      <c r="X360" s="13"/>
      <c r="Y360" s="25"/>
      <c r="Z360" s="37"/>
      <c r="AA360" s="10"/>
      <c r="AB360" s="11"/>
      <c r="AC360" s="61">
        <f t="shared" si="6040"/>
        <v>544</v>
      </c>
      <c r="AD360" s="61">
        <f t="shared" si="6041"/>
        <v>38</v>
      </c>
      <c r="AE360" s="11"/>
      <c r="AF360" s="12">
        <f t="shared" si="5973"/>
        <v>0</v>
      </c>
      <c r="AG360" s="11"/>
      <c r="AH360" s="12" t="e">
        <f t="shared" si="5974"/>
        <v>#DIV/0!</v>
      </c>
      <c r="AI360" s="13"/>
      <c r="AJ360" s="13"/>
      <c r="AK360" s="25"/>
      <c r="AL360" s="37"/>
      <c r="AM360" s="10"/>
      <c r="AN360" s="11"/>
      <c r="AO360" s="61">
        <f t="shared" si="6042"/>
        <v>109</v>
      </c>
      <c r="AP360" s="61">
        <f t="shared" si="6043"/>
        <v>8</v>
      </c>
      <c r="AQ360" s="11"/>
      <c r="AR360" s="12">
        <f t="shared" si="5975"/>
        <v>0</v>
      </c>
      <c r="AS360" s="11"/>
      <c r="AT360" s="12" t="e">
        <f t="shared" si="5976"/>
        <v>#DIV/0!</v>
      </c>
      <c r="AU360" s="13"/>
      <c r="AV360" s="13"/>
      <c r="AW360" s="25"/>
      <c r="AX360" s="37"/>
      <c r="AY360" s="10"/>
      <c r="AZ360" s="11"/>
      <c r="BA360" s="61">
        <f t="shared" si="6044"/>
        <v>545</v>
      </c>
      <c r="BB360" s="61">
        <f t="shared" si="6045"/>
        <v>38</v>
      </c>
      <c r="BC360" s="11"/>
      <c r="BD360" s="12">
        <f t="shared" si="5977"/>
        <v>0</v>
      </c>
      <c r="BE360" s="11"/>
      <c r="BF360" s="12" t="e">
        <f t="shared" si="5978"/>
        <v>#DIV/0!</v>
      </c>
      <c r="BG360" s="13"/>
      <c r="BH360" s="13"/>
      <c r="BI360" s="25"/>
      <c r="BJ360" s="37"/>
      <c r="BK360" s="10"/>
      <c r="BL360" s="11"/>
      <c r="BM360" s="61">
        <f t="shared" si="6046"/>
        <v>550</v>
      </c>
      <c r="BN360" s="61">
        <f t="shared" si="6047"/>
        <v>38</v>
      </c>
      <c r="BO360" s="11"/>
      <c r="BP360" s="12">
        <f t="shared" si="5979"/>
        <v>0</v>
      </c>
      <c r="BQ360" s="11"/>
      <c r="BR360" s="12" t="e">
        <f t="shared" si="5980"/>
        <v>#DIV/0!</v>
      </c>
      <c r="BS360" s="13"/>
      <c r="BT360" s="13"/>
      <c r="BU360" s="25"/>
      <c r="BV360" s="37"/>
      <c r="BW360" s="10"/>
      <c r="BX360" s="11"/>
      <c r="BY360" s="61">
        <f t="shared" si="6048"/>
        <v>556</v>
      </c>
      <c r="BZ360" s="61">
        <f t="shared" si="6049"/>
        <v>38</v>
      </c>
      <c r="CA360" s="11"/>
      <c r="CB360" s="12">
        <f t="shared" si="5981"/>
        <v>0</v>
      </c>
      <c r="CC360" s="11"/>
      <c r="CD360" s="12" t="e">
        <f t="shared" si="5982"/>
        <v>#DIV/0!</v>
      </c>
      <c r="CE360" s="13"/>
      <c r="CF360" s="13"/>
      <c r="CG360" s="25"/>
      <c r="CH360" s="37"/>
      <c r="CI360" s="10"/>
      <c r="CJ360" s="11"/>
      <c r="CK360" s="61">
        <f t="shared" si="6050"/>
        <v>534</v>
      </c>
      <c r="CL360" s="61">
        <f t="shared" si="6051"/>
        <v>38</v>
      </c>
      <c r="CM360" s="11"/>
      <c r="CN360" s="12">
        <f t="shared" si="5983"/>
        <v>0</v>
      </c>
      <c r="CO360" s="11"/>
      <c r="CP360" s="12" t="e">
        <f t="shared" si="5984"/>
        <v>#DIV/0!</v>
      </c>
      <c r="CQ360" s="13"/>
      <c r="CR360" s="13"/>
      <c r="CS360" s="25"/>
      <c r="CT360" s="37"/>
      <c r="CU360" s="10"/>
      <c r="CV360" s="11"/>
      <c r="CW360" s="61">
        <f t="shared" si="6052"/>
        <v>545</v>
      </c>
      <c r="CX360" s="61">
        <f t="shared" si="6053"/>
        <v>38</v>
      </c>
      <c r="CY360" s="11"/>
      <c r="CZ360" s="12">
        <f t="shared" si="5985"/>
        <v>0</v>
      </c>
      <c r="DA360" s="11"/>
      <c r="DB360" s="12" t="e">
        <f t="shared" si="5986"/>
        <v>#DIV/0!</v>
      </c>
      <c r="DC360" s="13"/>
      <c r="DD360" s="13"/>
      <c r="DE360" s="25"/>
      <c r="DF360" s="37"/>
      <c r="DG360" s="10"/>
      <c r="DH360" s="11"/>
      <c r="DI360" s="61">
        <f t="shared" si="6054"/>
        <v>559</v>
      </c>
      <c r="DJ360" s="61">
        <f t="shared" si="6055"/>
        <v>39</v>
      </c>
      <c r="DK360" s="11"/>
      <c r="DL360" s="12">
        <f t="shared" si="5987"/>
        <v>0</v>
      </c>
      <c r="DM360" s="11"/>
      <c r="DN360" s="12" t="e">
        <f t="shared" si="5988"/>
        <v>#DIV/0!</v>
      </c>
      <c r="DO360" s="13"/>
      <c r="DP360" s="13"/>
      <c r="DQ360" s="25"/>
      <c r="DR360" s="37"/>
      <c r="DS360" s="10"/>
      <c r="DT360" s="11"/>
      <c r="DU360" s="61">
        <f t="shared" si="6056"/>
        <v>91</v>
      </c>
      <c r="DV360" s="61">
        <f t="shared" si="6057"/>
        <v>8</v>
      </c>
      <c r="DW360" s="11"/>
      <c r="DX360" s="12">
        <f t="shared" si="5989"/>
        <v>0</v>
      </c>
      <c r="DY360" s="11"/>
      <c r="DZ360" s="12" t="e">
        <f t="shared" si="5990"/>
        <v>#DIV/0!</v>
      </c>
      <c r="EA360" s="13"/>
      <c r="EB360" s="13"/>
      <c r="EC360" s="25"/>
      <c r="ED360" s="37"/>
      <c r="EE360" s="10"/>
      <c r="EF360" s="11"/>
      <c r="EG360" s="61">
        <f t="shared" si="6058"/>
        <v>566</v>
      </c>
      <c r="EH360" s="61">
        <f t="shared" si="6059"/>
        <v>40</v>
      </c>
      <c r="EI360" s="11"/>
      <c r="EJ360" s="12">
        <f t="shared" si="5991"/>
        <v>0</v>
      </c>
      <c r="EK360" s="11"/>
      <c r="EL360" s="12" t="e">
        <f t="shared" si="5992"/>
        <v>#DIV/0!</v>
      </c>
      <c r="EM360" s="13"/>
      <c r="EN360" s="13"/>
      <c r="EO360" s="25"/>
      <c r="EP360" s="37"/>
      <c r="EQ360" s="10"/>
      <c r="ER360" s="11"/>
      <c r="ES360" s="61">
        <f t="shared" si="6060"/>
        <v>556</v>
      </c>
      <c r="ET360" s="61">
        <f t="shared" si="6061"/>
        <v>39</v>
      </c>
      <c r="EU360" s="11"/>
      <c r="EV360" s="12">
        <f t="shared" si="5993"/>
        <v>0</v>
      </c>
      <c r="EW360" s="11"/>
      <c r="EX360" s="12" t="e">
        <f t="shared" si="5994"/>
        <v>#DIV/0!</v>
      </c>
      <c r="EY360" s="13"/>
      <c r="EZ360" s="13"/>
      <c r="FA360" s="25"/>
      <c r="FB360" s="37"/>
      <c r="FC360" s="10"/>
      <c r="FD360" s="11"/>
      <c r="FE360" s="61">
        <f t="shared" si="6062"/>
        <v>544</v>
      </c>
      <c r="FF360" s="61">
        <f t="shared" si="6063"/>
        <v>37</v>
      </c>
      <c r="FG360" s="11"/>
      <c r="FH360" s="12">
        <f t="shared" si="5995"/>
        <v>0</v>
      </c>
      <c r="FI360" s="11"/>
      <c r="FJ360" s="12" t="e">
        <f t="shared" si="5996"/>
        <v>#DIV/0!</v>
      </c>
      <c r="FK360" s="13"/>
      <c r="FL360" s="13"/>
      <c r="FM360" s="25"/>
      <c r="FN360" s="37"/>
      <c r="FO360" s="10"/>
      <c r="FP360" s="11"/>
      <c r="FQ360" s="61">
        <f t="shared" si="6064"/>
        <v>539</v>
      </c>
      <c r="FR360" s="61">
        <f t="shared" si="6065"/>
        <v>40</v>
      </c>
      <c r="FS360" s="11"/>
      <c r="FT360" s="12">
        <f t="shared" si="5997"/>
        <v>0</v>
      </c>
      <c r="FU360" s="11"/>
      <c r="FV360" s="12" t="e">
        <f t="shared" si="5998"/>
        <v>#DIV/0!</v>
      </c>
      <c r="FW360" s="13"/>
      <c r="FX360" s="13"/>
      <c r="FY360" s="25"/>
      <c r="FZ360" s="37"/>
      <c r="GA360" s="10"/>
      <c r="GB360" s="11"/>
      <c r="GC360" s="61">
        <f t="shared" si="6066"/>
        <v>544</v>
      </c>
      <c r="GD360" s="61">
        <f t="shared" si="6067"/>
        <v>41</v>
      </c>
      <c r="GE360" s="11"/>
      <c r="GF360" s="12">
        <f t="shared" si="5999"/>
        <v>0</v>
      </c>
      <c r="GG360" s="11"/>
      <c r="GH360" s="12" t="e">
        <f t="shared" si="6000"/>
        <v>#DIV/0!</v>
      </c>
      <c r="GI360" s="13"/>
      <c r="GJ360" s="13"/>
      <c r="GK360" s="25"/>
      <c r="GL360" s="37"/>
      <c r="GM360" s="10"/>
      <c r="GN360" s="11"/>
      <c r="GO360" s="61">
        <f t="shared" si="6068"/>
        <v>570</v>
      </c>
      <c r="GP360" s="61">
        <f t="shared" si="6069"/>
        <v>42</v>
      </c>
      <c r="GQ360" s="11"/>
      <c r="GR360" s="12">
        <f t="shared" si="6001"/>
        <v>0</v>
      </c>
      <c r="GS360" s="11"/>
      <c r="GT360" s="12" t="e">
        <f t="shared" si="6002"/>
        <v>#DIV/0!</v>
      </c>
      <c r="GU360" s="13"/>
      <c r="GV360" s="13"/>
      <c r="GW360" s="25"/>
      <c r="GX360" s="37"/>
      <c r="GY360" s="10"/>
      <c r="GZ360" s="11"/>
      <c r="HA360" s="61">
        <f t="shared" si="6070"/>
        <v>99</v>
      </c>
      <c r="HB360" s="61">
        <f t="shared" si="6071"/>
        <v>7</v>
      </c>
      <c r="HC360" s="11"/>
      <c r="HD360" s="12">
        <f t="shared" si="6003"/>
        <v>0</v>
      </c>
      <c r="HE360" s="11"/>
      <c r="HF360" s="12" t="e">
        <f t="shared" si="6004"/>
        <v>#DIV/0!</v>
      </c>
      <c r="HG360" s="13"/>
      <c r="HH360" s="13"/>
      <c r="HI360" s="25"/>
      <c r="HJ360" s="37"/>
      <c r="HK360" s="10"/>
      <c r="HL360" s="11"/>
      <c r="HM360" s="61">
        <f t="shared" si="6072"/>
        <v>571</v>
      </c>
      <c r="HN360" s="61">
        <f t="shared" si="6073"/>
        <v>42</v>
      </c>
      <c r="HO360" s="11"/>
      <c r="HP360" s="12">
        <f t="shared" si="6005"/>
        <v>0</v>
      </c>
      <c r="HQ360" s="11"/>
      <c r="HR360" s="12" t="e">
        <f t="shared" si="6006"/>
        <v>#DIV/0!</v>
      </c>
      <c r="HS360" s="13"/>
      <c r="HT360" s="13"/>
      <c r="HU360" s="25"/>
      <c r="HV360" s="37"/>
      <c r="HW360" s="10"/>
      <c r="HX360" s="11"/>
      <c r="HY360" s="61">
        <f t="shared" si="6074"/>
        <v>558</v>
      </c>
      <c r="HZ360" s="61">
        <f t="shared" si="6075"/>
        <v>41</v>
      </c>
      <c r="IA360" s="11"/>
      <c r="IB360" s="12">
        <f t="shared" si="6007"/>
        <v>0</v>
      </c>
      <c r="IC360" s="11"/>
      <c r="ID360" s="12" t="e">
        <f t="shared" si="6008"/>
        <v>#DIV/0!</v>
      </c>
      <c r="IE360" s="13"/>
      <c r="IF360" s="13"/>
      <c r="IG360" s="25"/>
      <c r="IH360" s="37"/>
      <c r="II360" s="10"/>
      <c r="IJ360" s="11"/>
      <c r="IK360" s="61">
        <f t="shared" si="6076"/>
        <v>571</v>
      </c>
      <c r="IL360" s="61">
        <f t="shared" si="6077"/>
        <v>41</v>
      </c>
      <c r="IM360" s="11"/>
      <c r="IN360" s="12">
        <f t="shared" si="6009"/>
        <v>0</v>
      </c>
      <c r="IO360" s="11"/>
      <c r="IP360" s="12" t="e">
        <f t="shared" si="6010"/>
        <v>#DIV/0!</v>
      </c>
      <c r="IQ360" s="13"/>
      <c r="IR360" s="13"/>
      <c r="IS360" s="25"/>
      <c r="IT360" s="37"/>
      <c r="IU360" s="10"/>
      <c r="IV360" s="11"/>
      <c r="IW360" s="61">
        <f t="shared" si="6078"/>
        <v>0</v>
      </c>
      <c r="IX360" s="61">
        <f t="shared" si="6079"/>
        <v>0</v>
      </c>
      <c r="IY360" s="11"/>
      <c r="IZ360" s="12" t="e">
        <f t="shared" si="6011"/>
        <v>#DIV/0!</v>
      </c>
      <c r="JA360" s="11"/>
      <c r="JB360" s="12" t="e">
        <f t="shared" si="6012"/>
        <v>#DIV/0!</v>
      </c>
      <c r="JC360" s="13"/>
      <c r="JD360" s="13"/>
      <c r="JE360" s="25"/>
      <c r="JF360" s="37"/>
      <c r="JG360" s="10">
        <f t="shared" si="6013"/>
        <v>0</v>
      </c>
      <c r="JH360" s="14">
        <f t="shared" si="6014"/>
        <v>0</v>
      </c>
      <c r="JI360" s="373">
        <f t="shared" si="6015"/>
        <v>10260</v>
      </c>
      <c r="JJ360" s="11">
        <f t="shared" si="5107"/>
        <v>730</v>
      </c>
      <c r="JK360" s="11">
        <f t="shared" si="6016"/>
        <v>0</v>
      </c>
      <c r="JL360" s="79">
        <f t="shared" si="6017"/>
        <v>0</v>
      </c>
      <c r="JM360" s="15">
        <f t="shared" si="6018"/>
        <v>0</v>
      </c>
      <c r="JN360" s="12" t="e">
        <f t="shared" si="6019"/>
        <v>#DIV/0!</v>
      </c>
      <c r="JO360" s="16"/>
      <c r="JP360" s="17"/>
      <c r="JQ360" s="16" t="e">
        <f t="shared" si="5559"/>
        <v>#DIV/0!</v>
      </c>
      <c r="JR360" s="16"/>
      <c r="JS360" s="369" t="e">
        <f t="shared" si="5410"/>
        <v>#DIV/0!</v>
      </c>
      <c r="JT360" s="23"/>
      <c r="JU360" s="399"/>
      <c r="JV360" s="404">
        <f t="shared" si="6021"/>
        <v>0</v>
      </c>
      <c r="JW360" s="401">
        <f t="shared" si="6022"/>
        <v>0</v>
      </c>
      <c r="JX360" s="406">
        <f t="shared" si="6023"/>
        <v>0</v>
      </c>
      <c r="JY360" s="743"/>
      <c r="JZ360" s="690"/>
      <c r="KA360" s="746"/>
      <c r="KB360" s="718">
        <f t="shared" ref="KB360" si="6089">SUM(E353,Q353,AC353,AO353,BA353,BM353,BY353)</f>
        <v>3413</v>
      </c>
      <c r="KC360" s="714"/>
      <c r="KD360" s="714">
        <f t="shared" ref="KD360" si="6090">SUM(CK353,CW353,DI353,DU353,EG353,ES353,FE353)</f>
        <v>3395</v>
      </c>
      <c r="KE360" s="714"/>
      <c r="KF360" s="714">
        <f t="shared" ref="KF360" si="6091">SUM(FQ353,GC353,GO353,HA353,HM353,HY353,IK353)</f>
        <v>3452</v>
      </c>
      <c r="KG360" s="759"/>
      <c r="KH360" s="761" t="s">
        <v>65</v>
      </c>
      <c r="KI360" s="67">
        <f t="shared" si="6030"/>
        <v>0</v>
      </c>
      <c r="KJ360" s="430">
        <f t="shared" ref="KJ360" si="6092">KI360/KB360</f>
        <v>0</v>
      </c>
      <c r="KK360" s="67">
        <f t="shared" si="6032"/>
        <v>0</v>
      </c>
      <c r="KL360" s="425">
        <f t="shared" ref="KL360" si="6093">KK360/KD360</f>
        <v>0</v>
      </c>
      <c r="KM360" s="67">
        <f t="shared" si="6034"/>
        <v>0</v>
      </c>
      <c r="KN360" s="425">
        <f>KM360/KF360</f>
        <v>0</v>
      </c>
    </row>
    <row r="361" spans="1:300" ht="19.5" thickBot="1" x14ac:dyDescent="0.3">
      <c r="A361" s="734"/>
      <c r="B361" s="436">
        <f t="shared" si="6035"/>
        <v>45874</v>
      </c>
      <c r="C361" s="10"/>
      <c r="D361" s="11"/>
      <c r="E361" s="61">
        <f t="shared" si="6036"/>
        <v>553</v>
      </c>
      <c r="F361" s="61">
        <f t="shared" si="6037"/>
        <v>39</v>
      </c>
      <c r="G361" s="11"/>
      <c r="H361" s="12">
        <f t="shared" si="5969"/>
        <v>0</v>
      </c>
      <c r="I361" s="11"/>
      <c r="J361" s="12" t="e">
        <f t="shared" si="5970"/>
        <v>#DIV/0!</v>
      </c>
      <c r="K361" s="13"/>
      <c r="L361" s="11"/>
      <c r="M361" s="25"/>
      <c r="N361" s="37"/>
      <c r="O361" s="10"/>
      <c r="P361" s="11"/>
      <c r="Q361" s="61">
        <f t="shared" si="6038"/>
        <v>556</v>
      </c>
      <c r="R361" s="61">
        <f t="shared" si="6039"/>
        <v>38</v>
      </c>
      <c r="S361" s="11"/>
      <c r="T361" s="12">
        <f t="shared" si="5971"/>
        <v>0</v>
      </c>
      <c r="U361" s="11"/>
      <c r="V361" s="12" t="e">
        <f t="shared" si="5972"/>
        <v>#DIV/0!</v>
      </c>
      <c r="W361" s="13"/>
      <c r="X361" s="11"/>
      <c r="Y361" s="25"/>
      <c r="Z361" s="37"/>
      <c r="AA361" s="10"/>
      <c r="AB361" s="11"/>
      <c r="AC361" s="61">
        <f t="shared" si="6040"/>
        <v>544</v>
      </c>
      <c r="AD361" s="61">
        <f t="shared" si="6041"/>
        <v>38</v>
      </c>
      <c r="AE361" s="11"/>
      <c r="AF361" s="12">
        <f t="shared" si="5973"/>
        <v>0</v>
      </c>
      <c r="AG361" s="11"/>
      <c r="AH361" s="12" t="e">
        <f t="shared" si="5974"/>
        <v>#DIV/0!</v>
      </c>
      <c r="AI361" s="13"/>
      <c r="AJ361" s="11"/>
      <c r="AK361" s="25"/>
      <c r="AL361" s="37"/>
      <c r="AM361" s="10"/>
      <c r="AN361" s="11"/>
      <c r="AO361" s="61">
        <f t="shared" si="6042"/>
        <v>109</v>
      </c>
      <c r="AP361" s="61">
        <f t="shared" si="6043"/>
        <v>8</v>
      </c>
      <c r="AQ361" s="11"/>
      <c r="AR361" s="12">
        <f t="shared" si="5975"/>
        <v>0</v>
      </c>
      <c r="AS361" s="11"/>
      <c r="AT361" s="12" t="e">
        <f t="shared" si="5976"/>
        <v>#DIV/0!</v>
      </c>
      <c r="AU361" s="13"/>
      <c r="AV361" s="11"/>
      <c r="AW361" s="25"/>
      <c r="AX361" s="37"/>
      <c r="AY361" s="10"/>
      <c r="AZ361" s="11"/>
      <c r="BA361" s="61">
        <f t="shared" si="6044"/>
        <v>545</v>
      </c>
      <c r="BB361" s="61">
        <f t="shared" si="6045"/>
        <v>38</v>
      </c>
      <c r="BC361" s="11"/>
      <c r="BD361" s="12">
        <f t="shared" si="5977"/>
        <v>0</v>
      </c>
      <c r="BE361" s="11"/>
      <c r="BF361" s="12" t="e">
        <f t="shared" si="5978"/>
        <v>#DIV/0!</v>
      </c>
      <c r="BG361" s="13"/>
      <c r="BH361" s="11"/>
      <c r="BI361" s="25"/>
      <c r="BJ361" s="37"/>
      <c r="BK361" s="10"/>
      <c r="BL361" s="11"/>
      <c r="BM361" s="61">
        <f t="shared" si="6046"/>
        <v>550</v>
      </c>
      <c r="BN361" s="61">
        <f t="shared" si="6047"/>
        <v>38</v>
      </c>
      <c r="BO361" s="11"/>
      <c r="BP361" s="12">
        <f t="shared" si="5979"/>
        <v>0</v>
      </c>
      <c r="BQ361" s="11"/>
      <c r="BR361" s="12" t="e">
        <f t="shared" si="5980"/>
        <v>#DIV/0!</v>
      </c>
      <c r="BS361" s="13"/>
      <c r="BT361" s="11"/>
      <c r="BU361" s="25"/>
      <c r="BV361" s="37"/>
      <c r="BW361" s="10"/>
      <c r="BX361" s="11"/>
      <c r="BY361" s="61">
        <f t="shared" si="6048"/>
        <v>556</v>
      </c>
      <c r="BZ361" s="61">
        <f t="shared" si="6049"/>
        <v>38</v>
      </c>
      <c r="CA361" s="11"/>
      <c r="CB361" s="12">
        <f t="shared" si="5981"/>
        <v>0</v>
      </c>
      <c r="CC361" s="11"/>
      <c r="CD361" s="12" t="e">
        <f t="shared" si="5982"/>
        <v>#DIV/0!</v>
      </c>
      <c r="CE361" s="13"/>
      <c r="CF361" s="11"/>
      <c r="CG361" s="25"/>
      <c r="CH361" s="37"/>
      <c r="CI361" s="10"/>
      <c r="CJ361" s="11"/>
      <c r="CK361" s="61">
        <f t="shared" si="6050"/>
        <v>534</v>
      </c>
      <c r="CL361" s="61">
        <f t="shared" si="6051"/>
        <v>38</v>
      </c>
      <c r="CM361" s="11"/>
      <c r="CN361" s="12">
        <f t="shared" si="5983"/>
        <v>0</v>
      </c>
      <c r="CO361" s="11"/>
      <c r="CP361" s="12" t="e">
        <f t="shared" si="5984"/>
        <v>#DIV/0!</v>
      </c>
      <c r="CQ361" s="13"/>
      <c r="CR361" s="11"/>
      <c r="CS361" s="25"/>
      <c r="CT361" s="37"/>
      <c r="CU361" s="10"/>
      <c r="CV361" s="11"/>
      <c r="CW361" s="61">
        <f t="shared" si="6052"/>
        <v>545</v>
      </c>
      <c r="CX361" s="61">
        <f t="shared" si="6053"/>
        <v>38</v>
      </c>
      <c r="CY361" s="11"/>
      <c r="CZ361" s="12">
        <f t="shared" si="5985"/>
        <v>0</v>
      </c>
      <c r="DA361" s="11"/>
      <c r="DB361" s="12" t="e">
        <f t="shared" si="5986"/>
        <v>#DIV/0!</v>
      </c>
      <c r="DC361" s="13"/>
      <c r="DD361" s="11"/>
      <c r="DE361" s="25"/>
      <c r="DF361" s="37"/>
      <c r="DG361" s="10"/>
      <c r="DH361" s="11"/>
      <c r="DI361" s="61">
        <f t="shared" si="6054"/>
        <v>559</v>
      </c>
      <c r="DJ361" s="61">
        <f t="shared" si="6055"/>
        <v>39</v>
      </c>
      <c r="DK361" s="11"/>
      <c r="DL361" s="12">
        <f t="shared" si="5987"/>
        <v>0</v>
      </c>
      <c r="DM361" s="11"/>
      <c r="DN361" s="12" t="e">
        <f t="shared" si="5988"/>
        <v>#DIV/0!</v>
      </c>
      <c r="DO361" s="13"/>
      <c r="DP361" s="11"/>
      <c r="DQ361" s="25"/>
      <c r="DR361" s="37"/>
      <c r="DS361" s="10"/>
      <c r="DT361" s="11"/>
      <c r="DU361" s="61">
        <f t="shared" si="6056"/>
        <v>91</v>
      </c>
      <c r="DV361" s="61">
        <f t="shared" si="6057"/>
        <v>8</v>
      </c>
      <c r="DW361" s="11"/>
      <c r="DX361" s="12">
        <f t="shared" si="5989"/>
        <v>0</v>
      </c>
      <c r="DY361" s="11"/>
      <c r="DZ361" s="12" t="e">
        <f t="shared" si="5990"/>
        <v>#DIV/0!</v>
      </c>
      <c r="EA361" s="13"/>
      <c r="EB361" s="11"/>
      <c r="EC361" s="25"/>
      <c r="ED361" s="37"/>
      <c r="EE361" s="10"/>
      <c r="EF361" s="11"/>
      <c r="EG361" s="61">
        <f t="shared" si="6058"/>
        <v>566</v>
      </c>
      <c r="EH361" s="61">
        <f t="shared" si="6059"/>
        <v>40</v>
      </c>
      <c r="EI361" s="11"/>
      <c r="EJ361" s="12">
        <f t="shared" si="5991"/>
        <v>0</v>
      </c>
      <c r="EK361" s="11"/>
      <c r="EL361" s="12" t="e">
        <f t="shared" si="5992"/>
        <v>#DIV/0!</v>
      </c>
      <c r="EM361" s="13"/>
      <c r="EN361" s="11"/>
      <c r="EO361" s="25"/>
      <c r="EP361" s="37"/>
      <c r="EQ361" s="10"/>
      <c r="ER361" s="11"/>
      <c r="ES361" s="61">
        <f t="shared" si="6060"/>
        <v>556</v>
      </c>
      <c r="ET361" s="61">
        <f t="shared" si="6061"/>
        <v>39</v>
      </c>
      <c r="EU361" s="11"/>
      <c r="EV361" s="12">
        <f t="shared" si="5993"/>
        <v>0</v>
      </c>
      <c r="EW361" s="11"/>
      <c r="EX361" s="12" t="e">
        <f t="shared" si="5994"/>
        <v>#DIV/0!</v>
      </c>
      <c r="EY361" s="13"/>
      <c r="EZ361" s="11"/>
      <c r="FA361" s="25"/>
      <c r="FB361" s="37"/>
      <c r="FC361" s="10"/>
      <c r="FD361" s="11"/>
      <c r="FE361" s="61">
        <f t="shared" si="6062"/>
        <v>544</v>
      </c>
      <c r="FF361" s="61">
        <f t="shared" si="6063"/>
        <v>37</v>
      </c>
      <c r="FG361" s="11"/>
      <c r="FH361" s="12">
        <f t="shared" si="5995"/>
        <v>0</v>
      </c>
      <c r="FI361" s="11"/>
      <c r="FJ361" s="12" t="e">
        <f t="shared" si="5996"/>
        <v>#DIV/0!</v>
      </c>
      <c r="FK361" s="13"/>
      <c r="FL361" s="11"/>
      <c r="FM361" s="25"/>
      <c r="FN361" s="37"/>
      <c r="FO361" s="10"/>
      <c r="FP361" s="11"/>
      <c r="FQ361" s="61">
        <f t="shared" si="6064"/>
        <v>539</v>
      </c>
      <c r="FR361" s="61">
        <f t="shared" si="6065"/>
        <v>40</v>
      </c>
      <c r="FS361" s="11"/>
      <c r="FT361" s="12">
        <f t="shared" si="5997"/>
        <v>0</v>
      </c>
      <c r="FU361" s="11"/>
      <c r="FV361" s="12" t="e">
        <f t="shared" si="5998"/>
        <v>#DIV/0!</v>
      </c>
      <c r="FW361" s="13"/>
      <c r="FX361" s="11"/>
      <c r="FY361" s="25"/>
      <c r="FZ361" s="37"/>
      <c r="GA361" s="10"/>
      <c r="GB361" s="11"/>
      <c r="GC361" s="61">
        <f t="shared" si="6066"/>
        <v>544</v>
      </c>
      <c r="GD361" s="61">
        <f t="shared" si="6067"/>
        <v>41</v>
      </c>
      <c r="GE361" s="11"/>
      <c r="GF361" s="12">
        <f t="shared" si="5999"/>
        <v>0</v>
      </c>
      <c r="GG361" s="11"/>
      <c r="GH361" s="12" t="e">
        <f t="shared" si="6000"/>
        <v>#DIV/0!</v>
      </c>
      <c r="GI361" s="13"/>
      <c r="GJ361" s="11"/>
      <c r="GK361" s="25"/>
      <c r="GL361" s="37"/>
      <c r="GM361" s="10"/>
      <c r="GN361" s="11"/>
      <c r="GO361" s="61">
        <f t="shared" si="6068"/>
        <v>570</v>
      </c>
      <c r="GP361" s="61">
        <f t="shared" si="6069"/>
        <v>42</v>
      </c>
      <c r="GQ361" s="11"/>
      <c r="GR361" s="12">
        <f t="shared" si="6001"/>
        <v>0</v>
      </c>
      <c r="GS361" s="11"/>
      <c r="GT361" s="12" t="e">
        <f t="shared" si="6002"/>
        <v>#DIV/0!</v>
      </c>
      <c r="GU361" s="13"/>
      <c r="GV361" s="11"/>
      <c r="GW361" s="25"/>
      <c r="GX361" s="37"/>
      <c r="GY361" s="10"/>
      <c r="GZ361" s="11"/>
      <c r="HA361" s="61">
        <f t="shared" si="6070"/>
        <v>99</v>
      </c>
      <c r="HB361" s="61">
        <f t="shared" si="6071"/>
        <v>7</v>
      </c>
      <c r="HC361" s="11"/>
      <c r="HD361" s="12">
        <f t="shared" si="6003"/>
        <v>0</v>
      </c>
      <c r="HE361" s="11"/>
      <c r="HF361" s="12" t="e">
        <f t="shared" si="6004"/>
        <v>#DIV/0!</v>
      </c>
      <c r="HG361" s="13"/>
      <c r="HH361" s="11"/>
      <c r="HI361" s="25"/>
      <c r="HJ361" s="37"/>
      <c r="HK361" s="10"/>
      <c r="HL361" s="11"/>
      <c r="HM361" s="61">
        <f t="shared" si="6072"/>
        <v>571</v>
      </c>
      <c r="HN361" s="61">
        <f t="shared" si="6073"/>
        <v>42</v>
      </c>
      <c r="HO361" s="11"/>
      <c r="HP361" s="12">
        <f t="shared" si="6005"/>
        <v>0</v>
      </c>
      <c r="HQ361" s="11"/>
      <c r="HR361" s="12" t="e">
        <f t="shared" si="6006"/>
        <v>#DIV/0!</v>
      </c>
      <c r="HS361" s="13"/>
      <c r="HT361" s="11"/>
      <c r="HU361" s="25"/>
      <c r="HV361" s="37"/>
      <c r="HW361" s="10"/>
      <c r="HX361" s="11"/>
      <c r="HY361" s="61">
        <f t="shared" si="6074"/>
        <v>558</v>
      </c>
      <c r="HZ361" s="61">
        <f t="shared" si="6075"/>
        <v>41</v>
      </c>
      <c r="IA361" s="11"/>
      <c r="IB361" s="12">
        <f t="shared" si="6007"/>
        <v>0</v>
      </c>
      <c r="IC361" s="11"/>
      <c r="ID361" s="12" t="e">
        <f t="shared" si="6008"/>
        <v>#DIV/0!</v>
      </c>
      <c r="IE361" s="13"/>
      <c r="IF361" s="11"/>
      <c r="IG361" s="25"/>
      <c r="IH361" s="37"/>
      <c r="II361" s="10"/>
      <c r="IJ361" s="11"/>
      <c r="IK361" s="61">
        <f t="shared" si="6076"/>
        <v>571</v>
      </c>
      <c r="IL361" s="61">
        <f t="shared" si="6077"/>
        <v>41</v>
      </c>
      <c r="IM361" s="11"/>
      <c r="IN361" s="12">
        <f t="shared" si="6009"/>
        <v>0</v>
      </c>
      <c r="IO361" s="11"/>
      <c r="IP361" s="12" t="e">
        <f t="shared" si="6010"/>
        <v>#DIV/0!</v>
      </c>
      <c r="IQ361" s="13"/>
      <c r="IR361" s="11"/>
      <c r="IS361" s="25"/>
      <c r="IT361" s="37"/>
      <c r="IU361" s="10"/>
      <c r="IV361" s="11"/>
      <c r="IW361" s="61">
        <f t="shared" si="6078"/>
        <v>0</v>
      </c>
      <c r="IX361" s="61">
        <f t="shared" si="6079"/>
        <v>0</v>
      </c>
      <c r="IY361" s="11"/>
      <c r="IZ361" s="12" t="e">
        <f t="shared" si="6011"/>
        <v>#DIV/0!</v>
      </c>
      <c r="JA361" s="11"/>
      <c r="JB361" s="12" t="e">
        <f t="shared" si="6012"/>
        <v>#DIV/0!</v>
      </c>
      <c r="JC361" s="13"/>
      <c r="JD361" s="11"/>
      <c r="JE361" s="25"/>
      <c r="JF361" s="37"/>
      <c r="JG361" s="10">
        <f t="shared" si="6013"/>
        <v>0</v>
      </c>
      <c r="JH361" s="14">
        <f t="shared" si="6014"/>
        <v>0</v>
      </c>
      <c r="JI361" s="373">
        <f t="shared" si="6015"/>
        <v>10260</v>
      </c>
      <c r="JJ361" s="11">
        <f t="shared" si="5107"/>
        <v>730</v>
      </c>
      <c r="JK361" s="11">
        <f t="shared" si="6016"/>
        <v>0</v>
      </c>
      <c r="JL361" s="79">
        <f t="shared" si="6017"/>
        <v>0</v>
      </c>
      <c r="JM361" s="15">
        <f t="shared" si="6018"/>
        <v>0</v>
      </c>
      <c r="JN361" s="12" t="e">
        <f t="shared" si="6019"/>
        <v>#DIV/0!</v>
      </c>
      <c r="JO361" s="16"/>
      <c r="JP361" s="17"/>
      <c r="JQ361" s="16" t="e">
        <f t="shared" si="5559"/>
        <v>#DIV/0!</v>
      </c>
      <c r="JR361" s="16"/>
      <c r="JS361" s="369" t="e">
        <f t="shared" si="5410"/>
        <v>#DIV/0!</v>
      </c>
      <c r="JT361" s="23"/>
      <c r="JU361" s="399"/>
      <c r="JV361" s="404">
        <f t="shared" si="6021"/>
        <v>0</v>
      </c>
      <c r="JW361" s="401">
        <f t="shared" si="6022"/>
        <v>0</v>
      </c>
      <c r="JX361" s="406">
        <f t="shared" si="6023"/>
        <v>0</v>
      </c>
      <c r="JY361" s="743"/>
      <c r="JZ361" s="690"/>
      <c r="KA361" s="746"/>
      <c r="KB361" s="719"/>
      <c r="KC361" s="716"/>
      <c r="KD361" s="716"/>
      <c r="KE361" s="716"/>
      <c r="KF361" s="716"/>
      <c r="KG361" s="760"/>
      <c r="KH361" s="758"/>
      <c r="KI361" s="67">
        <f t="shared" si="6030"/>
        <v>0</v>
      </c>
      <c r="KJ361" s="430">
        <f t="shared" ref="KJ361" si="6094">KI361/KB360</f>
        <v>0</v>
      </c>
      <c r="KK361" s="67">
        <f t="shared" si="6032"/>
        <v>0</v>
      </c>
      <c r="KL361" s="425">
        <f t="shared" ref="KL361" si="6095">KK361/KD360</f>
        <v>0</v>
      </c>
      <c r="KM361" s="67">
        <f t="shared" si="6034"/>
        <v>0</v>
      </c>
      <c r="KN361" s="425">
        <f>KM361/KF360</f>
        <v>0</v>
      </c>
    </row>
    <row r="362" spans="1:300" ht="20.25" thickTop="1" thickBot="1" x14ac:dyDescent="0.3">
      <c r="A362" s="734"/>
      <c r="B362" s="436">
        <f t="shared" si="6035"/>
        <v>45875</v>
      </c>
      <c r="C362" s="10"/>
      <c r="D362" s="11"/>
      <c r="E362" s="61">
        <f t="shared" si="6036"/>
        <v>553</v>
      </c>
      <c r="F362" s="61">
        <f t="shared" si="6037"/>
        <v>39</v>
      </c>
      <c r="G362" s="11"/>
      <c r="H362" s="12">
        <f t="shared" si="5969"/>
        <v>0</v>
      </c>
      <c r="I362" s="11"/>
      <c r="J362" s="12" t="e">
        <f t="shared" si="5970"/>
        <v>#DIV/0!</v>
      </c>
      <c r="K362" s="13"/>
      <c r="L362" s="11"/>
      <c r="M362" s="38"/>
      <c r="N362" s="39"/>
      <c r="O362" s="10"/>
      <c r="P362" s="11"/>
      <c r="Q362" s="61">
        <f t="shared" si="6038"/>
        <v>556</v>
      </c>
      <c r="R362" s="61">
        <f t="shared" si="6039"/>
        <v>38</v>
      </c>
      <c r="S362" s="11"/>
      <c r="T362" s="12">
        <f t="shared" si="5971"/>
        <v>0</v>
      </c>
      <c r="U362" s="11"/>
      <c r="V362" s="12" t="e">
        <f t="shared" si="5972"/>
        <v>#DIV/0!</v>
      </c>
      <c r="W362" s="13"/>
      <c r="X362" s="11"/>
      <c r="Y362" s="38"/>
      <c r="Z362" s="39"/>
      <c r="AA362" s="10"/>
      <c r="AB362" s="11"/>
      <c r="AC362" s="61">
        <f t="shared" si="6040"/>
        <v>544</v>
      </c>
      <c r="AD362" s="61">
        <f t="shared" si="6041"/>
        <v>38</v>
      </c>
      <c r="AE362" s="11"/>
      <c r="AF362" s="12">
        <f t="shared" si="5973"/>
        <v>0</v>
      </c>
      <c r="AG362" s="11"/>
      <c r="AH362" s="12" t="e">
        <f t="shared" si="5974"/>
        <v>#DIV/0!</v>
      </c>
      <c r="AI362" s="13"/>
      <c r="AJ362" s="11"/>
      <c r="AK362" s="38"/>
      <c r="AL362" s="39"/>
      <c r="AM362" s="10"/>
      <c r="AN362" s="11"/>
      <c r="AO362" s="61">
        <f t="shared" si="6042"/>
        <v>109</v>
      </c>
      <c r="AP362" s="61">
        <f t="shared" si="6043"/>
        <v>8</v>
      </c>
      <c r="AQ362" s="11"/>
      <c r="AR362" s="12">
        <f t="shared" si="5975"/>
        <v>0</v>
      </c>
      <c r="AS362" s="11"/>
      <c r="AT362" s="12" t="e">
        <f t="shared" si="5976"/>
        <v>#DIV/0!</v>
      </c>
      <c r="AU362" s="13"/>
      <c r="AV362" s="11"/>
      <c r="AW362" s="38"/>
      <c r="AX362" s="39"/>
      <c r="AY362" s="10"/>
      <c r="AZ362" s="11"/>
      <c r="BA362" s="61">
        <f t="shared" si="6044"/>
        <v>545</v>
      </c>
      <c r="BB362" s="61">
        <f t="shared" si="6045"/>
        <v>38</v>
      </c>
      <c r="BC362" s="11"/>
      <c r="BD362" s="12">
        <f t="shared" si="5977"/>
        <v>0</v>
      </c>
      <c r="BE362" s="11"/>
      <c r="BF362" s="12" t="e">
        <f t="shared" si="5978"/>
        <v>#DIV/0!</v>
      </c>
      <c r="BG362" s="13"/>
      <c r="BH362" s="11"/>
      <c r="BI362" s="38"/>
      <c r="BJ362" s="39"/>
      <c r="BK362" s="10"/>
      <c r="BL362" s="11"/>
      <c r="BM362" s="61">
        <f t="shared" si="6046"/>
        <v>550</v>
      </c>
      <c r="BN362" s="61">
        <f t="shared" si="6047"/>
        <v>38</v>
      </c>
      <c r="BO362" s="11"/>
      <c r="BP362" s="12">
        <f t="shared" si="5979"/>
        <v>0</v>
      </c>
      <c r="BQ362" s="11"/>
      <c r="BR362" s="12" t="e">
        <f t="shared" si="5980"/>
        <v>#DIV/0!</v>
      </c>
      <c r="BS362" s="13"/>
      <c r="BT362" s="11"/>
      <c r="BU362" s="38"/>
      <c r="BV362" s="39"/>
      <c r="BW362" s="10"/>
      <c r="BX362" s="11"/>
      <c r="BY362" s="61">
        <f t="shared" si="6048"/>
        <v>556</v>
      </c>
      <c r="BZ362" s="61">
        <f t="shared" si="6049"/>
        <v>38</v>
      </c>
      <c r="CA362" s="11"/>
      <c r="CB362" s="12">
        <f t="shared" si="5981"/>
        <v>0</v>
      </c>
      <c r="CC362" s="11"/>
      <c r="CD362" s="12" t="e">
        <f t="shared" si="5982"/>
        <v>#DIV/0!</v>
      </c>
      <c r="CE362" s="13"/>
      <c r="CF362" s="11"/>
      <c r="CG362" s="38"/>
      <c r="CH362" s="39"/>
      <c r="CI362" s="10"/>
      <c r="CJ362" s="11"/>
      <c r="CK362" s="61">
        <f t="shared" si="6050"/>
        <v>534</v>
      </c>
      <c r="CL362" s="61">
        <f t="shared" si="6051"/>
        <v>38</v>
      </c>
      <c r="CM362" s="11"/>
      <c r="CN362" s="12">
        <f t="shared" si="5983"/>
        <v>0</v>
      </c>
      <c r="CO362" s="11"/>
      <c r="CP362" s="12" t="e">
        <f t="shared" si="5984"/>
        <v>#DIV/0!</v>
      </c>
      <c r="CQ362" s="13"/>
      <c r="CR362" s="11"/>
      <c r="CS362" s="38"/>
      <c r="CT362" s="39"/>
      <c r="CU362" s="10"/>
      <c r="CV362" s="11"/>
      <c r="CW362" s="61">
        <f t="shared" si="6052"/>
        <v>545</v>
      </c>
      <c r="CX362" s="61">
        <f t="shared" si="6053"/>
        <v>38</v>
      </c>
      <c r="CY362" s="11"/>
      <c r="CZ362" s="12">
        <f t="shared" si="5985"/>
        <v>0</v>
      </c>
      <c r="DA362" s="11"/>
      <c r="DB362" s="12" t="e">
        <f t="shared" si="5986"/>
        <v>#DIV/0!</v>
      </c>
      <c r="DC362" s="13"/>
      <c r="DD362" s="11"/>
      <c r="DE362" s="38"/>
      <c r="DF362" s="39"/>
      <c r="DG362" s="10"/>
      <c r="DH362" s="11"/>
      <c r="DI362" s="61">
        <f t="shared" si="6054"/>
        <v>559</v>
      </c>
      <c r="DJ362" s="61">
        <f t="shared" si="6055"/>
        <v>39</v>
      </c>
      <c r="DK362" s="11"/>
      <c r="DL362" s="12">
        <f t="shared" si="5987"/>
        <v>0</v>
      </c>
      <c r="DM362" s="11"/>
      <c r="DN362" s="12" t="e">
        <f t="shared" si="5988"/>
        <v>#DIV/0!</v>
      </c>
      <c r="DO362" s="13"/>
      <c r="DP362" s="11"/>
      <c r="DQ362" s="38"/>
      <c r="DR362" s="39"/>
      <c r="DS362" s="10"/>
      <c r="DT362" s="11"/>
      <c r="DU362" s="61">
        <f t="shared" si="6056"/>
        <v>91</v>
      </c>
      <c r="DV362" s="61">
        <f t="shared" si="6057"/>
        <v>8</v>
      </c>
      <c r="DW362" s="11"/>
      <c r="DX362" s="12">
        <f t="shared" si="5989"/>
        <v>0</v>
      </c>
      <c r="DY362" s="11"/>
      <c r="DZ362" s="12" t="e">
        <f t="shared" si="5990"/>
        <v>#DIV/0!</v>
      </c>
      <c r="EA362" s="13"/>
      <c r="EB362" s="11"/>
      <c r="EC362" s="38"/>
      <c r="ED362" s="39"/>
      <c r="EE362" s="10"/>
      <c r="EF362" s="11"/>
      <c r="EG362" s="61">
        <f t="shared" si="6058"/>
        <v>566</v>
      </c>
      <c r="EH362" s="61">
        <f t="shared" si="6059"/>
        <v>40</v>
      </c>
      <c r="EI362" s="11"/>
      <c r="EJ362" s="12">
        <f t="shared" si="5991"/>
        <v>0</v>
      </c>
      <c r="EK362" s="11"/>
      <c r="EL362" s="12" t="e">
        <f t="shared" si="5992"/>
        <v>#DIV/0!</v>
      </c>
      <c r="EM362" s="13"/>
      <c r="EN362" s="11"/>
      <c r="EO362" s="38"/>
      <c r="EP362" s="39"/>
      <c r="EQ362" s="10"/>
      <c r="ER362" s="11"/>
      <c r="ES362" s="61">
        <f t="shared" si="6060"/>
        <v>556</v>
      </c>
      <c r="ET362" s="61">
        <f t="shared" si="6061"/>
        <v>39</v>
      </c>
      <c r="EU362" s="11"/>
      <c r="EV362" s="12">
        <f t="shared" si="5993"/>
        <v>0</v>
      </c>
      <c r="EW362" s="11"/>
      <c r="EX362" s="12" t="e">
        <f t="shared" si="5994"/>
        <v>#DIV/0!</v>
      </c>
      <c r="EY362" s="13"/>
      <c r="EZ362" s="11"/>
      <c r="FA362" s="38"/>
      <c r="FB362" s="39"/>
      <c r="FC362" s="10"/>
      <c r="FD362" s="11"/>
      <c r="FE362" s="61">
        <f t="shared" si="6062"/>
        <v>544</v>
      </c>
      <c r="FF362" s="61">
        <f t="shared" si="6063"/>
        <v>37</v>
      </c>
      <c r="FG362" s="11"/>
      <c r="FH362" s="12">
        <f t="shared" si="5995"/>
        <v>0</v>
      </c>
      <c r="FI362" s="11"/>
      <c r="FJ362" s="12" t="e">
        <f t="shared" si="5996"/>
        <v>#DIV/0!</v>
      </c>
      <c r="FK362" s="13"/>
      <c r="FL362" s="11"/>
      <c r="FM362" s="38"/>
      <c r="FN362" s="39"/>
      <c r="FO362" s="10"/>
      <c r="FP362" s="11"/>
      <c r="FQ362" s="61">
        <f t="shared" si="6064"/>
        <v>539</v>
      </c>
      <c r="FR362" s="61">
        <f t="shared" si="6065"/>
        <v>40</v>
      </c>
      <c r="FS362" s="11"/>
      <c r="FT362" s="12">
        <f t="shared" si="5997"/>
        <v>0</v>
      </c>
      <c r="FU362" s="11"/>
      <c r="FV362" s="12" t="e">
        <f t="shared" si="5998"/>
        <v>#DIV/0!</v>
      </c>
      <c r="FW362" s="13"/>
      <c r="FX362" s="11"/>
      <c r="FY362" s="38"/>
      <c r="FZ362" s="39"/>
      <c r="GA362" s="10"/>
      <c r="GB362" s="11"/>
      <c r="GC362" s="61">
        <f t="shared" si="6066"/>
        <v>544</v>
      </c>
      <c r="GD362" s="61">
        <f t="shared" si="6067"/>
        <v>41</v>
      </c>
      <c r="GE362" s="11"/>
      <c r="GF362" s="12">
        <f t="shared" si="5999"/>
        <v>0</v>
      </c>
      <c r="GG362" s="11"/>
      <c r="GH362" s="12" t="e">
        <f t="shared" si="6000"/>
        <v>#DIV/0!</v>
      </c>
      <c r="GI362" s="13"/>
      <c r="GJ362" s="11"/>
      <c r="GK362" s="38"/>
      <c r="GL362" s="39"/>
      <c r="GM362" s="10"/>
      <c r="GN362" s="11"/>
      <c r="GO362" s="61">
        <f t="shared" si="6068"/>
        <v>570</v>
      </c>
      <c r="GP362" s="61">
        <f t="shared" si="6069"/>
        <v>42</v>
      </c>
      <c r="GQ362" s="11"/>
      <c r="GR362" s="12">
        <f t="shared" si="6001"/>
        <v>0</v>
      </c>
      <c r="GS362" s="11"/>
      <c r="GT362" s="12" t="e">
        <f t="shared" si="6002"/>
        <v>#DIV/0!</v>
      </c>
      <c r="GU362" s="13"/>
      <c r="GV362" s="11"/>
      <c r="GW362" s="38"/>
      <c r="GX362" s="39"/>
      <c r="GY362" s="10"/>
      <c r="GZ362" s="11"/>
      <c r="HA362" s="61">
        <f t="shared" si="6070"/>
        <v>99</v>
      </c>
      <c r="HB362" s="61">
        <f t="shared" si="6071"/>
        <v>7</v>
      </c>
      <c r="HC362" s="11"/>
      <c r="HD362" s="12">
        <f t="shared" si="6003"/>
        <v>0</v>
      </c>
      <c r="HE362" s="11"/>
      <c r="HF362" s="12" t="e">
        <f t="shared" si="6004"/>
        <v>#DIV/0!</v>
      </c>
      <c r="HG362" s="13"/>
      <c r="HH362" s="11"/>
      <c r="HI362" s="38"/>
      <c r="HJ362" s="39"/>
      <c r="HK362" s="10"/>
      <c r="HL362" s="11"/>
      <c r="HM362" s="61">
        <f t="shared" si="6072"/>
        <v>571</v>
      </c>
      <c r="HN362" s="61">
        <f t="shared" si="6073"/>
        <v>42</v>
      </c>
      <c r="HO362" s="11"/>
      <c r="HP362" s="12">
        <f t="shared" si="6005"/>
        <v>0</v>
      </c>
      <c r="HQ362" s="11"/>
      <c r="HR362" s="12" t="e">
        <f t="shared" si="6006"/>
        <v>#DIV/0!</v>
      </c>
      <c r="HS362" s="13"/>
      <c r="HT362" s="11"/>
      <c r="HU362" s="38"/>
      <c r="HV362" s="39"/>
      <c r="HW362" s="10"/>
      <c r="HX362" s="11"/>
      <c r="HY362" s="61">
        <f t="shared" si="6074"/>
        <v>558</v>
      </c>
      <c r="HZ362" s="61">
        <f t="shared" si="6075"/>
        <v>41</v>
      </c>
      <c r="IA362" s="11"/>
      <c r="IB362" s="12">
        <f t="shared" si="6007"/>
        <v>0</v>
      </c>
      <c r="IC362" s="11"/>
      <c r="ID362" s="12" t="e">
        <f t="shared" si="6008"/>
        <v>#DIV/0!</v>
      </c>
      <c r="IE362" s="13"/>
      <c r="IF362" s="11"/>
      <c r="IG362" s="38"/>
      <c r="IH362" s="39"/>
      <c r="II362" s="10"/>
      <c r="IJ362" s="11"/>
      <c r="IK362" s="61">
        <f t="shared" si="6076"/>
        <v>571</v>
      </c>
      <c r="IL362" s="61">
        <f t="shared" si="6077"/>
        <v>41</v>
      </c>
      <c r="IM362" s="11"/>
      <c r="IN362" s="12">
        <f t="shared" si="6009"/>
        <v>0</v>
      </c>
      <c r="IO362" s="11"/>
      <c r="IP362" s="12" t="e">
        <f t="shared" si="6010"/>
        <v>#DIV/0!</v>
      </c>
      <c r="IQ362" s="13"/>
      <c r="IR362" s="11"/>
      <c r="IS362" s="38"/>
      <c r="IT362" s="39"/>
      <c r="IU362" s="10"/>
      <c r="IV362" s="11"/>
      <c r="IW362" s="61">
        <f t="shared" si="6078"/>
        <v>0</v>
      </c>
      <c r="IX362" s="61">
        <f t="shared" si="6079"/>
        <v>0</v>
      </c>
      <c r="IY362" s="11"/>
      <c r="IZ362" s="12" t="e">
        <f t="shared" si="6011"/>
        <v>#DIV/0!</v>
      </c>
      <c r="JA362" s="11"/>
      <c r="JB362" s="12" t="e">
        <f t="shared" si="6012"/>
        <v>#DIV/0!</v>
      </c>
      <c r="JC362" s="13"/>
      <c r="JD362" s="11"/>
      <c r="JE362" s="38"/>
      <c r="JF362" s="39"/>
      <c r="JG362" s="10">
        <f t="shared" si="6013"/>
        <v>0</v>
      </c>
      <c r="JH362" s="14">
        <f t="shared" si="6014"/>
        <v>0</v>
      </c>
      <c r="JI362" s="373">
        <f t="shared" si="6015"/>
        <v>10260</v>
      </c>
      <c r="JJ362" s="11">
        <f t="shared" si="5107"/>
        <v>730</v>
      </c>
      <c r="JK362" s="11">
        <f t="shared" si="6016"/>
        <v>0</v>
      </c>
      <c r="JL362" s="79">
        <f t="shared" si="6017"/>
        <v>0</v>
      </c>
      <c r="JM362" s="15">
        <f t="shared" si="6018"/>
        <v>0</v>
      </c>
      <c r="JN362" s="12" t="e">
        <f t="shared" si="6019"/>
        <v>#DIV/0!</v>
      </c>
      <c r="JO362" s="16"/>
      <c r="JP362" s="17"/>
      <c r="JQ362" s="16" t="e">
        <f t="shared" si="5559"/>
        <v>#DIV/0!</v>
      </c>
      <c r="JR362" s="16"/>
      <c r="JS362" s="369" t="e">
        <f t="shared" si="5410"/>
        <v>#DIV/0!</v>
      </c>
      <c r="JT362" s="23"/>
      <c r="JU362" s="399"/>
      <c r="JV362" s="404">
        <f t="shared" si="6021"/>
        <v>0</v>
      </c>
      <c r="JW362" s="401">
        <f t="shared" si="6022"/>
        <v>0</v>
      </c>
      <c r="JX362" s="406">
        <f t="shared" si="6023"/>
        <v>0</v>
      </c>
      <c r="JY362" s="743"/>
      <c r="JZ362" s="690"/>
      <c r="KA362" s="746"/>
      <c r="KB362" s="718">
        <f t="shared" ref="KB362" si="6096">KB353+KB358</f>
        <v>532</v>
      </c>
      <c r="KC362" s="763">
        <f t="shared" ref="KC362" si="6097">KB362/$KB$10</f>
        <v>0.13485424588086184</v>
      </c>
      <c r="KD362" s="714">
        <f t="shared" ref="KD362" si="6098">KD353+KD358</f>
        <v>547</v>
      </c>
      <c r="KE362" s="763">
        <f t="shared" ref="KE362" si="6099">KD362/$KD$10</f>
        <v>0.13876204972095382</v>
      </c>
      <c r="KF362" s="714">
        <f t="shared" ref="KF362" si="6100">KF353+KF358</f>
        <v>495</v>
      </c>
      <c r="KG362" s="770">
        <f t="shared" ref="KG362" si="6101">KF362/$KF$10</f>
        <v>0.12541170509247529</v>
      </c>
      <c r="KH362" s="761" t="s">
        <v>144</v>
      </c>
      <c r="KI362" s="304">
        <f t="shared" si="6030"/>
        <v>0</v>
      </c>
      <c r="KJ362" s="431">
        <f t="shared" ref="KJ362" si="6102">KI362/KB360</f>
        <v>0</v>
      </c>
      <c r="KK362" s="304">
        <f t="shared" si="6032"/>
        <v>0</v>
      </c>
      <c r="KL362" s="422">
        <f t="shared" ref="KL362" si="6103">KK362/KD360</f>
        <v>0</v>
      </c>
      <c r="KM362" s="304">
        <f t="shared" si="6034"/>
        <v>0</v>
      </c>
      <c r="KN362" s="422">
        <f>KM362/KF360</f>
        <v>0</v>
      </c>
    </row>
    <row r="363" spans="1:300" ht="19.5" thickBot="1" x14ac:dyDescent="0.3">
      <c r="A363" s="734"/>
      <c r="B363" s="437"/>
      <c r="C363" s="26">
        <f>SUM(C356:C362)</f>
        <v>0</v>
      </c>
      <c r="D363" s="27">
        <f>SUM(D356:D362)</f>
        <v>0</v>
      </c>
      <c r="E363" s="27"/>
      <c r="F363" s="27"/>
      <c r="G363" s="27">
        <f>SUM(G356:G362)</f>
        <v>0</v>
      </c>
      <c r="H363" s="28">
        <f>((G363+I363)/7)/E362</f>
        <v>0</v>
      </c>
      <c r="I363" s="27">
        <f>SUM(I356:I362)</f>
        <v>0</v>
      </c>
      <c r="J363" s="28" t="e">
        <f>(I363/(I363+G363))</f>
        <v>#DIV/0!</v>
      </c>
      <c r="K363" s="27"/>
      <c r="L363" s="27"/>
      <c r="M363" s="29" t="e">
        <f>M361/M360*100-100</f>
        <v>#DIV/0!</v>
      </c>
      <c r="N363" s="60" t="e">
        <f>N361/N360*100-100</f>
        <v>#DIV/0!</v>
      </c>
      <c r="O363" s="26">
        <f>SUM(O356:O362)</f>
        <v>0</v>
      </c>
      <c r="P363" s="27">
        <f>SUM(P356:P362)</f>
        <v>0</v>
      </c>
      <c r="Q363" s="27"/>
      <c r="R363" s="27"/>
      <c r="S363" s="27">
        <f>SUM(S356:S362)</f>
        <v>0</v>
      </c>
      <c r="T363" s="28">
        <f>((S363+U363)/7)/Q362</f>
        <v>0</v>
      </c>
      <c r="U363" s="27">
        <f>SUM(U356:U362)</f>
        <v>0</v>
      </c>
      <c r="V363" s="28" t="e">
        <f>(U363/(U363+S363))</f>
        <v>#DIV/0!</v>
      </c>
      <c r="W363" s="27"/>
      <c r="X363" s="27"/>
      <c r="Y363" s="29" t="e">
        <f>Y361/Y360*100-100</f>
        <v>#DIV/0!</v>
      </c>
      <c r="Z363" s="60" t="e">
        <f>Z361/Z360*100-100</f>
        <v>#DIV/0!</v>
      </c>
      <c r="AA363" s="26">
        <f>SUM(AA356:AA362)</f>
        <v>0</v>
      </c>
      <c r="AB363" s="27">
        <f>SUM(AB356:AB362)</f>
        <v>0</v>
      </c>
      <c r="AC363" s="27"/>
      <c r="AD363" s="27"/>
      <c r="AE363" s="27">
        <f>SUM(AE356:AE362)</f>
        <v>0</v>
      </c>
      <c r="AF363" s="28">
        <f>((AE363+AG363)/7)/AC362</f>
        <v>0</v>
      </c>
      <c r="AG363" s="27">
        <f>SUM(AG356:AG362)</f>
        <v>0</v>
      </c>
      <c r="AH363" s="28" t="e">
        <f>(AG363/(AG363+AE363))</f>
        <v>#DIV/0!</v>
      </c>
      <c r="AI363" s="27"/>
      <c r="AJ363" s="27"/>
      <c r="AK363" s="29" t="e">
        <f>AK361/AK360*100-100</f>
        <v>#DIV/0!</v>
      </c>
      <c r="AL363" s="60" t="e">
        <f>AL361/AL360*100-100</f>
        <v>#DIV/0!</v>
      </c>
      <c r="AM363" s="26">
        <f>SUM(AM356:AM362)</f>
        <v>0</v>
      </c>
      <c r="AN363" s="27">
        <f>SUM(AN356:AN362)</f>
        <v>0</v>
      </c>
      <c r="AO363" s="27"/>
      <c r="AP363" s="27"/>
      <c r="AQ363" s="27">
        <f>SUM(AQ356:AQ362)</f>
        <v>0</v>
      </c>
      <c r="AR363" s="28">
        <f>((AQ363+AS363)/7)/AO362</f>
        <v>0</v>
      </c>
      <c r="AS363" s="27">
        <f>SUM(AS356:AS362)</f>
        <v>0</v>
      </c>
      <c r="AT363" s="28" t="e">
        <f>(AS363/(AS363+AQ363))</f>
        <v>#DIV/0!</v>
      </c>
      <c r="AU363" s="27"/>
      <c r="AV363" s="27"/>
      <c r="AW363" s="29" t="e">
        <f>AW361/AW360*100-100</f>
        <v>#DIV/0!</v>
      </c>
      <c r="AX363" s="60" t="e">
        <f>AX361/AX360*100-100</f>
        <v>#DIV/0!</v>
      </c>
      <c r="AY363" s="26">
        <f>SUM(AY356:AY362)</f>
        <v>0</v>
      </c>
      <c r="AZ363" s="27">
        <f>SUM(AZ356:AZ362)</f>
        <v>0</v>
      </c>
      <c r="BA363" s="27"/>
      <c r="BB363" s="27"/>
      <c r="BC363" s="27">
        <f>SUM(BC356:BC362)</f>
        <v>0</v>
      </c>
      <c r="BD363" s="28">
        <f>((BC363+BE363)/7)/BA362</f>
        <v>0</v>
      </c>
      <c r="BE363" s="27">
        <f>SUM(BE356:BE362)</f>
        <v>0</v>
      </c>
      <c r="BF363" s="28" t="e">
        <f>(BE363/(BE363+BC363))</f>
        <v>#DIV/0!</v>
      </c>
      <c r="BG363" s="27"/>
      <c r="BH363" s="27"/>
      <c r="BI363" s="29" t="e">
        <f>BI361/BI360*100-100</f>
        <v>#DIV/0!</v>
      </c>
      <c r="BJ363" s="60" t="e">
        <f>BJ361/BJ360*100-100</f>
        <v>#DIV/0!</v>
      </c>
      <c r="BK363" s="26">
        <f>SUM(BK356:BK362)</f>
        <v>0</v>
      </c>
      <c r="BL363" s="27">
        <f>SUM(BL356:BL362)</f>
        <v>0</v>
      </c>
      <c r="BM363" s="27"/>
      <c r="BN363" s="27"/>
      <c r="BO363" s="27">
        <f>SUM(BO356:BO362)</f>
        <v>0</v>
      </c>
      <c r="BP363" s="28">
        <f>((BO363+BQ363)/7)/BM362</f>
        <v>0</v>
      </c>
      <c r="BQ363" s="27">
        <f>SUM(BQ356:BQ362)</f>
        <v>0</v>
      </c>
      <c r="BR363" s="28" t="e">
        <f>(BQ363/(BQ363+BO363))</f>
        <v>#DIV/0!</v>
      </c>
      <c r="BS363" s="27"/>
      <c r="BT363" s="27"/>
      <c r="BU363" s="29" t="e">
        <f>BU361/BU360*100-100</f>
        <v>#DIV/0!</v>
      </c>
      <c r="BV363" s="60" t="e">
        <f>BV361/BV360*100-100</f>
        <v>#DIV/0!</v>
      </c>
      <c r="BW363" s="26">
        <f>SUM(BW356:BW362)</f>
        <v>0</v>
      </c>
      <c r="BX363" s="27">
        <f>SUM(BX356:BX362)</f>
        <v>0</v>
      </c>
      <c r="BY363" s="27"/>
      <c r="BZ363" s="27"/>
      <c r="CA363" s="27">
        <f>SUM(CA356:CA362)</f>
        <v>0</v>
      </c>
      <c r="CB363" s="28">
        <f>((CA363+CC363)/7)/BY362</f>
        <v>0</v>
      </c>
      <c r="CC363" s="27">
        <f>SUM(CC356:CC362)</f>
        <v>0</v>
      </c>
      <c r="CD363" s="28" t="e">
        <f>(CC363/(CC363+CA363))</f>
        <v>#DIV/0!</v>
      </c>
      <c r="CE363" s="27"/>
      <c r="CF363" s="27"/>
      <c r="CG363" s="29" t="e">
        <f>CG361/CG360*100-100</f>
        <v>#DIV/0!</v>
      </c>
      <c r="CH363" s="60" t="e">
        <f>CH361/CH360*100-100</f>
        <v>#DIV/0!</v>
      </c>
      <c r="CI363" s="26">
        <f>SUM(CI356:CI362)</f>
        <v>0</v>
      </c>
      <c r="CJ363" s="27">
        <f>SUM(CJ356:CJ362)</f>
        <v>0</v>
      </c>
      <c r="CK363" s="27"/>
      <c r="CL363" s="27"/>
      <c r="CM363" s="27">
        <f>SUM(CM356:CM362)</f>
        <v>0</v>
      </c>
      <c r="CN363" s="28">
        <f>((CM363+CO363)/7)/CK362</f>
        <v>0</v>
      </c>
      <c r="CO363" s="27">
        <f>SUM(CO356:CO362)</f>
        <v>0</v>
      </c>
      <c r="CP363" s="28" t="e">
        <f>(CO363/(CO363+CM363))</f>
        <v>#DIV/0!</v>
      </c>
      <c r="CQ363" s="27"/>
      <c r="CR363" s="27"/>
      <c r="CS363" s="29" t="e">
        <f>CS361/CS360*100-100</f>
        <v>#DIV/0!</v>
      </c>
      <c r="CT363" s="60" t="e">
        <f>CT361/CT360*100-100</f>
        <v>#DIV/0!</v>
      </c>
      <c r="CU363" s="26">
        <f>SUM(CU356:CU362)</f>
        <v>0</v>
      </c>
      <c r="CV363" s="27">
        <f>SUM(CV356:CV362)</f>
        <v>0</v>
      </c>
      <c r="CW363" s="27"/>
      <c r="CX363" s="27"/>
      <c r="CY363" s="27">
        <f>SUM(CY356:CY362)</f>
        <v>0</v>
      </c>
      <c r="CZ363" s="28">
        <f>((CY363+DA363)/7)/CW362</f>
        <v>0</v>
      </c>
      <c r="DA363" s="27">
        <f>SUM(DA356:DA362)</f>
        <v>0</v>
      </c>
      <c r="DB363" s="28" t="e">
        <f>(DA363/(DA363+CY363))</f>
        <v>#DIV/0!</v>
      </c>
      <c r="DC363" s="27"/>
      <c r="DD363" s="27"/>
      <c r="DE363" s="29" t="e">
        <f>DE361/DE360*100-100</f>
        <v>#DIV/0!</v>
      </c>
      <c r="DF363" s="60" t="e">
        <f>DF361/DF360*100-100</f>
        <v>#DIV/0!</v>
      </c>
      <c r="DG363" s="26">
        <f>SUM(DG356:DG362)</f>
        <v>0</v>
      </c>
      <c r="DH363" s="27">
        <f>SUM(DH356:DH362)</f>
        <v>0</v>
      </c>
      <c r="DI363" s="27"/>
      <c r="DJ363" s="27"/>
      <c r="DK363" s="27">
        <f>SUM(DK356:DK362)</f>
        <v>0</v>
      </c>
      <c r="DL363" s="28">
        <f>((DK363+DM363)/7)/DI362</f>
        <v>0</v>
      </c>
      <c r="DM363" s="27">
        <f>SUM(DM356:DM362)</f>
        <v>0</v>
      </c>
      <c r="DN363" s="28" t="e">
        <f>(DM363/(DM363+DK363))</f>
        <v>#DIV/0!</v>
      </c>
      <c r="DO363" s="27"/>
      <c r="DP363" s="27"/>
      <c r="DQ363" s="29" t="e">
        <f>DQ361/DQ360*100-100</f>
        <v>#DIV/0!</v>
      </c>
      <c r="DR363" s="60" t="e">
        <f>DR361/DR360*100-100</f>
        <v>#DIV/0!</v>
      </c>
      <c r="DS363" s="26">
        <f>SUM(DS356:DS362)</f>
        <v>0</v>
      </c>
      <c r="DT363" s="27">
        <f>SUM(DT356:DT362)</f>
        <v>0</v>
      </c>
      <c r="DU363" s="27"/>
      <c r="DV363" s="27"/>
      <c r="DW363" s="27">
        <f>SUM(DW356:DW362)</f>
        <v>0</v>
      </c>
      <c r="DX363" s="28">
        <f>((DW363+DY363)/7)/DU362</f>
        <v>0</v>
      </c>
      <c r="DY363" s="27">
        <f>SUM(DY356:DY362)</f>
        <v>0</v>
      </c>
      <c r="DZ363" s="28" t="e">
        <f>(DY363/(DY363+DW363))</f>
        <v>#DIV/0!</v>
      </c>
      <c r="EA363" s="27"/>
      <c r="EB363" s="27"/>
      <c r="EC363" s="29" t="e">
        <f>EC361/EC360*100-100</f>
        <v>#DIV/0!</v>
      </c>
      <c r="ED363" s="60" t="e">
        <f>ED361/ED360*100-100</f>
        <v>#DIV/0!</v>
      </c>
      <c r="EE363" s="26">
        <f>SUM(EE356:EE362)</f>
        <v>0</v>
      </c>
      <c r="EF363" s="27">
        <f>SUM(EF356:EF362)</f>
        <v>0</v>
      </c>
      <c r="EG363" s="27"/>
      <c r="EH363" s="27"/>
      <c r="EI363" s="27">
        <f>SUM(EI356:EI362)</f>
        <v>0</v>
      </c>
      <c r="EJ363" s="28">
        <f>((EI363+EK363)/7)/EG362</f>
        <v>0</v>
      </c>
      <c r="EK363" s="27">
        <f>SUM(EK356:EK362)</f>
        <v>0</v>
      </c>
      <c r="EL363" s="28" t="e">
        <f>(EK363/(EK363+EI363))</f>
        <v>#DIV/0!</v>
      </c>
      <c r="EM363" s="27"/>
      <c r="EN363" s="27"/>
      <c r="EO363" s="29" t="e">
        <f>EO361/EO360*100-100</f>
        <v>#DIV/0!</v>
      </c>
      <c r="EP363" s="60" t="e">
        <f>EP361/EP360*100-100</f>
        <v>#DIV/0!</v>
      </c>
      <c r="EQ363" s="26">
        <f>SUM(EQ356:EQ362)</f>
        <v>0</v>
      </c>
      <c r="ER363" s="27">
        <f>SUM(ER356:ER362)</f>
        <v>0</v>
      </c>
      <c r="ES363" s="27"/>
      <c r="ET363" s="27"/>
      <c r="EU363" s="27">
        <f>SUM(EU356:EU362)</f>
        <v>0</v>
      </c>
      <c r="EV363" s="28">
        <f>((EU363+EW363)/7)/ES362</f>
        <v>0</v>
      </c>
      <c r="EW363" s="27">
        <f>SUM(EW356:EW362)</f>
        <v>0</v>
      </c>
      <c r="EX363" s="28" t="e">
        <f>(EW363/(EW363+EU363))</f>
        <v>#DIV/0!</v>
      </c>
      <c r="EY363" s="27"/>
      <c r="EZ363" s="27"/>
      <c r="FA363" s="29" t="e">
        <f>FA361/FA360*100-100</f>
        <v>#DIV/0!</v>
      </c>
      <c r="FB363" s="60" t="e">
        <f>FB361/FB360*100-100</f>
        <v>#DIV/0!</v>
      </c>
      <c r="FC363" s="26">
        <f>SUM(FC356:FC362)</f>
        <v>0</v>
      </c>
      <c r="FD363" s="27">
        <f>SUM(FD356:FD362)</f>
        <v>0</v>
      </c>
      <c r="FE363" s="27"/>
      <c r="FF363" s="27"/>
      <c r="FG363" s="27">
        <f>SUM(FG356:FG362)</f>
        <v>0</v>
      </c>
      <c r="FH363" s="28">
        <f>((FG363+FI363)/7)/FE362</f>
        <v>0</v>
      </c>
      <c r="FI363" s="27">
        <f>SUM(FI356:FI362)</f>
        <v>0</v>
      </c>
      <c r="FJ363" s="28" t="e">
        <f>(FI363/(FI363+FG363))</f>
        <v>#DIV/0!</v>
      </c>
      <c r="FK363" s="27"/>
      <c r="FL363" s="27"/>
      <c r="FM363" s="29" t="e">
        <f>FM361/FM360*100-100</f>
        <v>#DIV/0!</v>
      </c>
      <c r="FN363" s="60" t="e">
        <f>FN361/FN360*100-100</f>
        <v>#DIV/0!</v>
      </c>
      <c r="FO363" s="26">
        <f>SUM(FO356:FO362)</f>
        <v>0</v>
      </c>
      <c r="FP363" s="27">
        <f>SUM(FP356:FP362)</f>
        <v>0</v>
      </c>
      <c r="FQ363" s="27"/>
      <c r="FR363" s="27"/>
      <c r="FS363" s="27">
        <f>SUM(FS356:FS362)</f>
        <v>0</v>
      </c>
      <c r="FT363" s="28">
        <f>((FS363+FU363)/7)/FQ362</f>
        <v>0</v>
      </c>
      <c r="FU363" s="27">
        <f>SUM(FU356:FU362)</f>
        <v>0</v>
      </c>
      <c r="FV363" s="28" t="e">
        <f>(FU363/(FU363+FS363))</f>
        <v>#DIV/0!</v>
      </c>
      <c r="FW363" s="27"/>
      <c r="FX363" s="27"/>
      <c r="FY363" s="29" t="e">
        <f>FY361/FY360*100-100</f>
        <v>#DIV/0!</v>
      </c>
      <c r="FZ363" s="60" t="e">
        <f>FZ361/FZ360*100-100</f>
        <v>#DIV/0!</v>
      </c>
      <c r="GA363" s="26">
        <f>SUM(GA356:GA362)</f>
        <v>0</v>
      </c>
      <c r="GB363" s="27">
        <f>SUM(GB356:GB362)</f>
        <v>0</v>
      </c>
      <c r="GC363" s="27"/>
      <c r="GD363" s="27"/>
      <c r="GE363" s="27">
        <f>SUM(GE356:GE362)</f>
        <v>0</v>
      </c>
      <c r="GF363" s="28">
        <f>((GE363+GG363)/7)/GC362</f>
        <v>0</v>
      </c>
      <c r="GG363" s="27">
        <f>SUM(GG356:GG362)</f>
        <v>0</v>
      </c>
      <c r="GH363" s="28" t="e">
        <f>(GG363/(GG363+GE363))</f>
        <v>#DIV/0!</v>
      </c>
      <c r="GI363" s="27"/>
      <c r="GJ363" s="27"/>
      <c r="GK363" s="29" t="e">
        <f>GK361/GK360*100-100</f>
        <v>#DIV/0!</v>
      </c>
      <c r="GL363" s="60" t="e">
        <f>GL361/GL360*100-100</f>
        <v>#DIV/0!</v>
      </c>
      <c r="GM363" s="26">
        <f>SUM(GM356:GM362)</f>
        <v>0</v>
      </c>
      <c r="GN363" s="27">
        <f>SUM(GN356:GN362)</f>
        <v>0</v>
      </c>
      <c r="GO363" s="27"/>
      <c r="GP363" s="27"/>
      <c r="GQ363" s="27">
        <f>SUM(GQ356:GQ362)</f>
        <v>0</v>
      </c>
      <c r="GR363" s="28">
        <f>((GQ363+GS363)/7)/GO362</f>
        <v>0</v>
      </c>
      <c r="GS363" s="27">
        <f>SUM(GS356:GS362)</f>
        <v>0</v>
      </c>
      <c r="GT363" s="28" t="e">
        <f>(GS363/(GS363+GQ363))</f>
        <v>#DIV/0!</v>
      </c>
      <c r="GU363" s="27"/>
      <c r="GV363" s="27"/>
      <c r="GW363" s="29" t="e">
        <f>GW361/GW360*100-100</f>
        <v>#DIV/0!</v>
      </c>
      <c r="GX363" s="60" t="e">
        <f>GX361/GX360*100-100</f>
        <v>#DIV/0!</v>
      </c>
      <c r="GY363" s="26">
        <f>SUM(GY356:GY362)</f>
        <v>0</v>
      </c>
      <c r="GZ363" s="27">
        <f>SUM(GZ356:GZ362)</f>
        <v>0</v>
      </c>
      <c r="HA363" s="27"/>
      <c r="HB363" s="27"/>
      <c r="HC363" s="27">
        <f>SUM(HC356:HC362)</f>
        <v>0</v>
      </c>
      <c r="HD363" s="28">
        <f>((HC363+HE363)/7)/HA362</f>
        <v>0</v>
      </c>
      <c r="HE363" s="27">
        <f>SUM(HE356:HE362)</f>
        <v>0</v>
      </c>
      <c r="HF363" s="28" t="e">
        <f>(HE363/(HE363+HC363))</f>
        <v>#DIV/0!</v>
      </c>
      <c r="HG363" s="27"/>
      <c r="HH363" s="27"/>
      <c r="HI363" s="29" t="e">
        <f>HI361/HI360*100-100</f>
        <v>#DIV/0!</v>
      </c>
      <c r="HJ363" s="60" t="e">
        <f>HJ361/HJ360*100-100</f>
        <v>#DIV/0!</v>
      </c>
      <c r="HK363" s="26">
        <f>SUM(HK356:HK362)</f>
        <v>0</v>
      </c>
      <c r="HL363" s="27">
        <f>SUM(HL356:HL362)</f>
        <v>0</v>
      </c>
      <c r="HM363" s="27"/>
      <c r="HN363" s="27"/>
      <c r="HO363" s="27">
        <f>SUM(HO356:HO362)</f>
        <v>0</v>
      </c>
      <c r="HP363" s="28">
        <f>((HO363+HQ363)/7)/HM362</f>
        <v>0</v>
      </c>
      <c r="HQ363" s="27">
        <f>SUM(HQ356:HQ362)</f>
        <v>0</v>
      </c>
      <c r="HR363" s="28" t="e">
        <f>(HQ363/(HQ363+HO363))</f>
        <v>#DIV/0!</v>
      </c>
      <c r="HS363" s="27"/>
      <c r="HT363" s="27"/>
      <c r="HU363" s="29" t="e">
        <f>HU361/HU360*100-100</f>
        <v>#DIV/0!</v>
      </c>
      <c r="HV363" s="60" t="e">
        <f>HV361/HV360*100-100</f>
        <v>#DIV/0!</v>
      </c>
      <c r="HW363" s="26">
        <f>SUM(HW356:HW362)</f>
        <v>0</v>
      </c>
      <c r="HX363" s="27">
        <f>SUM(HX356:HX362)</f>
        <v>0</v>
      </c>
      <c r="HY363" s="27"/>
      <c r="HZ363" s="27"/>
      <c r="IA363" s="27">
        <f>SUM(IA356:IA362)</f>
        <v>0</v>
      </c>
      <c r="IB363" s="28">
        <f>((IA363+IC363)/7)/HY362</f>
        <v>0</v>
      </c>
      <c r="IC363" s="27">
        <f>SUM(IC356:IC362)</f>
        <v>0</v>
      </c>
      <c r="ID363" s="28" t="e">
        <f>(IC363/(IC363+IA363))</f>
        <v>#DIV/0!</v>
      </c>
      <c r="IE363" s="27"/>
      <c r="IF363" s="27"/>
      <c r="IG363" s="29" t="e">
        <f>IG361/IG360*100-100</f>
        <v>#DIV/0!</v>
      </c>
      <c r="IH363" s="60" t="e">
        <f>IH361/IH360*100-100</f>
        <v>#DIV/0!</v>
      </c>
      <c r="II363" s="26">
        <f>SUM(II356:II362)</f>
        <v>0</v>
      </c>
      <c r="IJ363" s="27">
        <f>SUM(IJ356:IJ362)</f>
        <v>0</v>
      </c>
      <c r="IK363" s="27"/>
      <c r="IL363" s="27"/>
      <c r="IM363" s="27">
        <f>SUM(IM356:IM362)</f>
        <v>0</v>
      </c>
      <c r="IN363" s="28">
        <f>((IM363+IO363)/7)/IK362</f>
        <v>0</v>
      </c>
      <c r="IO363" s="27">
        <f>SUM(IO356:IO362)</f>
        <v>0</v>
      </c>
      <c r="IP363" s="28" t="e">
        <f>(IO363/(IO363+IM363))</f>
        <v>#DIV/0!</v>
      </c>
      <c r="IQ363" s="27"/>
      <c r="IR363" s="27"/>
      <c r="IS363" s="29" t="e">
        <f>IS361/IS360*100-100</f>
        <v>#DIV/0!</v>
      </c>
      <c r="IT363" s="60" t="e">
        <f>IT361/IT360*100-100</f>
        <v>#DIV/0!</v>
      </c>
      <c r="IU363" s="26">
        <f>SUM(IU356:IU362)</f>
        <v>0</v>
      </c>
      <c r="IV363" s="27">
        <f>SUM(IV356:IV362)</f>
        <v>0</v>
      </c>
      <c r="IW363" s="27"/>
      <c r="IX363" s="27"/>
      <c r="IY363" s="27">
        <f>SUM(IY356:IY362)</f>
        <v>0</v>
      </c>
      <c r="IZ363" s="28" t="e">
        <f>((IY363+JA363)/7)/IW362</f>
        <v>#DIV/0!</v>
      </c>
      <c r="JA363" s="27">
        <f>SUM(JA356:JA362)</f>
        <v>0</v>
      </c>
      <c r="JB363" s="28" t="e">
        <f>(JA363/(JA363+IY363))</f>
        <v>#DIV/0!</v>
      </c>
      <c r="JC363" s="27"/>
      <c r="JD363" s="27"/>
      <c r="JE363" s="29" t="e">
        <f>JE361/JE360*100-100</f>
        <v>#DIV/0!</v>
      </c>
      <c r="JF363" s="60" t="e">
        <f>JF361/JF360*100-100</f>
        <v>#DIV/0!</v>
      </c>
      <c r="JG363" s="26">
        <f t="shared" si="6013"/>
        <v>0</v>
      </c>
      <c r="JH363" s="443">
        <f t="shared" si="6014"/>
        <v>0</v>
      </c>
      <c r="JI363" s="378">
        <f t="shared" ref="JI363:JJ363" si="6104">SUM(JI355:JI362)</f>
        <v>71820</v>
      </c>
      <c r="JJ363" s="27">
        <f t="shared" si="6104"/>
        <v>5110</v>
      </c>
      <c r="JK363" s="27">
        <f t="shared" si="6016"/>
        <v>0</v>
      </c>
      <c r="JL363" s="80">
        <f t="shared" si="6017"/>
        <v>0</v>
      </c>
      <c r="JM363" s="15">
        <f t="shared" si="6018"/>
        <v>0</v>
      </c>
      <c r="JN363" s="48" t="e">
        <f t="shared" si="6019"/>
        <v>#DIV/0!</v>
      </c>
      <c r="JO363" s="49">
        <f t="shared" ref="JO363" si="6105">SUM(JO356:JO362)/7</f>
        <v>0</v>
      </c>
      <c r="JP363" s="50">
        <f t="shared" ref="JP363" si="6106">SUM(JP356:JP362)</f>
        <v>0</v>
      </c>
      <c r="JQ363" s="397" t="e">
        <f t="shared" si="5559"/>
        <v>#DIV/0!</v>
      </c>
      <c r="JR363" s="50">
        <f t="shared" ref="JR363" si="6107">SUM(JR356:JR362)</f>
        <v>0</v>
      </c>
      <c r="JS363" s="370" t="e">
        <f t="shared" si="5410"/>
        <v>#DIV/0!</v>
      </c>
      <c r="JT363" s="58" t="e">
        <f t="shared" ref="JT363:JU363" si="6108">JT361/JT360*100-100</f>
        <v>#DIV/0!</v>
      </c>
      <c r="JU363" s="318" t="e">
        <f t="shared" si="6108"/>
        <v>#DIV/0!</v>
      </c>
      <c r="JV363" s="410">
        <f t="shared" ref="JV363" si="6109">SUM(G363,I363,S363,U363,AE363,AG363,AQ363,AS363,BC363,BE363,BO363,BQ363,CA363,CC363)/7/SUM(E362,Q362,AC362,AO362,BA362,BM362,BY362)</f>
        <v>0</v>
      </c>
      <c r="JW363" s="411">
        <f t="shared" ref="JW363" si="6110">SUM(CM363,CO363,CY363,DA363,DK363,DM363,DW363,DY363,EI363,EK363,EU363,EW363,FG363,FI363)/7/SUM(CK362,CW362,DI362,DU362,EG362,ES362,FE362)</f>
        <v>0</v>
      </c>
      <c r="JX363" s="412">
        <f t="shared" ref="JX363" si="6111">SUM(FS363,FU363,GE363,GG363,GQ363,GS363,HC363,HE363,HO363,HQ363,IA363,IC363,IM363,IO363,)/7/SUM(FQ362,GC362,GO362,HA362,HM362,HY362,IK362)</f>
        <v>0</v>
      </c>
      <c r="JY363" s="744"/>
      <c r="JZ363" s="691"/>
      <c r="KA363" s="747"/>
      <c r="KB363" s="762"/>
      <c r="KC363" s="764"/>
      <c r="KD363" s="769"/>
      <c r="KE363" s="764"/>
      <c r="KF363" s="769"/>
      <c r="KG363" s="771"/>
      <c r="KH363" s="772"/>
      <c r="KI363" s="418">
        <f t="shared" ref="KI363" si="6112">SUM(KI356:KI362)</f>
        <v>0</v>
      </c>
      <c r="KJ363" s="432">
        <f t="shared" ref="KJ363" si="6113">KI363/KB360</f>
        <v>0</v>
      </c>
      <c r="KK363" s="418">
        <f t="shared" ref="KK363" si="6114">SUM(KK356:KK362)</f>
        <v>0</v>
      </c>
      <c r="KL363" s="426">
        <f t="shared" ref="KL363" si="6115">KK363/KD360</f>
        <v>0</v>
      </c>
      <c r="KM363" s="418">
        <f t="shared" ref="KM363" si="6116">SUM(KM356:KM362)</f>
        <v>0</v>
      </c>
      <c r="KN363" s="426">
        <f>KM363/KF360</f>
        <v>0</v>
      </c>
    </row>
    <row r="364" spans="1:300" ht="21.75" thickBot="1" x14ac:dyDescent="0.3">
      <c r="A364" s="52"/>
      <c r="B364" s="437"/>
      <c r="C364" s="40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2"/>
      <c r="O364" s="40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2"/>
      <c r="AA364" s="40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2"/>
      <c r="AM364" s="40"/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42"/>
      <c r="AY364" s="40"/>
      <c r="AZ364" s="41"/>
      <c r="BA364" s="41"/>
      <c r="BB364" s="41"/>
      <c r="BC364" s="41"/>
      <c r="BD364" s="41"/>
      <c r="BE364" s="41"/>
      <c r="BF364" s="41"/>
      <c r="BG364" s="41"/>
      <c r="BH364" s="41"/>
      <c r="BI364" s="41"/>
      <c r="BJ364" s="42"/>
      <c r="BK364" s="40"/>
      <c r="BL364" s="41"/>
      <c r="BM364" s="41"/>
      <c r="BN364" s="41"/>
      <c r="BO364" s="41"/>
      <c r="BP364" s="41"/>
      <c r="BQ364" s="41"/>
      <c r="BR364" s="41"/>
      <c r="BS364" s="41"/>
      <c r="BT364" s="41"/>
      <c r="BU364" s="41"/>
      <c r="BV364" s="42"/>
      <c r="BW364" s="40"/>
      <c r="BX364" s="41"/>
      <c r="BY364" s="41"/>
      <c r="BZ364" s="41"/>
      <c r="CA364" s="41"/>
      <c r="CB364" s="41"/>
      <c r="CC364" s="41"/>
      <c r="CD364" s="41"/>
      <c r="CE364" s="41"/>
      <c r="CF364" s="41"/>
      <c r="CG364" s="41"/>
      <c r="CH364" s="42"/>
      <c r="CI364" s="40"/>
      <c r="CJ364" s="41"/>
      <c r="CK364" s="41"/>
      <c r="CL364" s="41"/>
      <c r="CM364" s="41"/>
      <c r="CN364" s="41"/>
      <c r="CO364" s="41"/>
      <c r="CP364" s="41"/>
      <c r="CQ364" s="41"/>
      <c r="CR364" s="41"/>
      <c r="CS364" s="41"/>
      <c r="CT364" s="42"/>
      <c r="CU364" s="40"/>
      <c r="CV364" s="41"/>
      <c r="CW364" s="41"/>
      <c r="CX364" s="41"/>
      <c r="CY364" s="41"/>
      <c r="CZ364" s="41"/>
      <c r="DA364" s="41"/>
      <c r="DB364" s="41"/>
      <c r="DC364" s="41"/>
      <c r="DD364" s="41"/>
      <c r="DE364" s="41"/>
      <c r="DF364" s="42"/>
      <c r="DG364" s="40"/>
      <c r="DH364" s="41"/>
      <c r="DI364" s="41"/>
      <c r="DJ364" s="41"/>
      <c r="DK364" s="41"/>
      <c r="DL364" s="41"/>
      <c r="DM364" s="41"/>
      <c r="DN364" s="41"/>
      <c r="DO364" s="41"/>
      <c r="DP364" s="41"/>
      <c r="DQ364" s="41"/>
      <c r="DR364" s="42"/>
      <c r="DS364" s="40"/>
      <c r="DT364" s="41"/>
      <c r="DU364" s="41"/>
      <c r="DV364" s="41"/>
      <c r="DW364" s="41"/>
      <c r="DX364" s="41"/>
      <c r="DY364" s="41"/>
      <c r="DZ364" s="41"/>
      <c r="EA364" s="41"/>
      <c r="EB364" s="41"/>
      <c r="EC364" s="41"/>
      <c r="ED364" s="42"/>
      <c r="EE364" s="40"/>
      <c r="EF364" s="41"/>
      <c r="EG364" s="41"/>
      <c r="EH364" s="41"/>
      <c r="EI364" s="41"/>
      <c r="EJ364" s="41"/>
      <c r="EK364" s="41"/>
      <c r="EL364" s="41"/>
      <c r="EM364" s="41"/>
      <c r="EN364" s="41"/>
      <c r="EO364" s="41"/>
      <c r="EP364" s="42"/>
      <c r="EQ364" s="40"/>
      <c r="ER364" s="41"/>
      <c r="ES364" s="41"/>
      <c r="ET364" s="41"/>
      <c r="EU364" s="41"/>
      <c r="EV364" s="41"/>
      <c r="EW364" s="41"/>
      <c r="EX364" s="41"/>
      <c r="EY364" s="41"/>
      <c r="EZ364" s="41"/>
      <c r="FA364" s="41"/>
      <c r="FB364" s="42"/>
      <c r="FC364" s="40"/>
      <c r="FD364" s="41"/>
      <c r="FE364" s="41"/>
      <c r="FF364" s="41"/>
      <c r="FG364" s="41"/>
      <c r="FH364" s="41"/>
      <c r="FI364" s="41"/>
      <c r="FJ364" s="41"/>
      <c r="FK364" s="41"/>
      <c r="FL364" s="41"/>
      <c r="FM364" s="41"/>
      <c r="FN364" s="42"/>
      <c r="FO364" s="40"/>
      <c r="FP364" s="41"/>
      <c r="FQ364" s="41"/>
      <c r="FR364" s="41"/>
      <c r="FS364" s="41"/>
      <c r="FT364" s="41"/>
      <c r="FU364" s="41"/>
      <c r="FV364" s="41"/>
      <c r="FW364" s="41"/>
      <c r="FX364" s="41"/>
      <c r="FY364" s="41"/>
      <c r="FZ364" s="42"/>
      <c r="GA364" s="40"/>
      <c r="GB364" s="41"/>
      <c r="GC364" s="41"/>
      <c r="GD364" s="41"/>
      <c r="GE364" s="41"/>
      <c r="GF364" s="41"/>
      <c r="GG364" s="41"/>
      <c r="GH364" s="41"/>
      <c r="GI364" s="41"/>
      <c r="GJ364" s="41"/>
      <c r="GK364" s="41"/>
      <c r="GL364" s="42"/>
      <c r="GM364" s="40"/>
      <c r="GN364" s="41"/>
      <c r="GO364" s="41"/>
      <c r="GP364" s="41"/>
      <c r="GQ364" s="41"/>
      <c r="GR364" s="41"/>
      <c r="GS364" s="41"/>
      <c r="GT364" s="41"/>
      <c r="GU364" s="41"/>
      <c r="GV364" s="41"/>
      <c r="GW364" s="41"/>
      <c r="GX364" s="42"/>
      <c r="GY364" s="40"/>
      <c r="GZ364" s="41"/>
      <c r="HA364" s="41"/>
      <c r="HB364" s="41"/>
      <c r="HC364" s="41"/>
      <c r="HD364" s="41"/>
      <c r="HE364" s="41"/>
      <c r="HF364" s="41"/>
      <c r="HG364" s="41"/>
      <c r="HH364" s="41"/>
      <c r="HI364" s="41"/>
      <c r="HJ364" s="42"/>
      <c r="HK364" s="40"/>
      <c r="HL364" s="41"/>
      <c r="HM364" s="41"/>
      <c r="HN364" s="41"/>
      <c r="HO364" s="41"/>
      <c r="HP364" s="41"/>
      <c r="HQ364" s="41"/>
      <c r="HR364" s="41"/>
      <c r="HS364" s="41"/>
      <c r="HT364" s="41"/>
      <c r="HU364" s="41"/>
      <c r="HV364" s="42"/>
      <c r="HW364" s="40"/>
      <c r="HX364" s="41"/>
      <c r="HY364" s="41"/>
      <c r="HZ364" s="41"/>
      <c r="IA364" s="41"/>
      <c r="IB364" s="41"/>
      <c r="IC364" s="41"/>
      <c r="ID364" s="41"/>
      <c r="IE364" s="41"/>
      <c r="IF364" s="41"/>
      <c r="IG364" s="41"/>
      <c r="IH364" s="42"/>
      <c r="II364" s="40"/>
      <c r="IJ364" s="41"/>
      <c r="IK364" s="41"/>
      <c r="IL364" s="41"/>
      <c r="IM364" s="41"/>
      <c r="IN364" s="41"/>
      <c r="IO364" s="41"/>
      <c r="IP364" s="41"/>
      <c r="IQ364" s="41"/>
      <c r="IR364" s="41"/>
      <c r="IS364" s="41"/>
      <c r="IT364" s="42"/>
      <c r="IU364" s="40"/>
      <c r="IV364" s="41"/>
      <c r="IW364" s="41"/>
      <c r="IX364" s="41"/>
      <c r="IY364" s="41"/>
      <c r="IZ364" s="41"/>
      <c r="JA364" s="41"/>
      <c r="JB364" s="41"/>
      <c r="JC364" s="41"/>
      <c r="JD364" s="41"/>
      <c r="JE364" s="41"/>
      <c r="JF364" s="42"/>
      <c r="JG364" s="444">
        <f t="shared" ref="JG364" si="6117">JG363/JI356</f>
        <v>0</v>
      </c>
      <c r="JH364" s="445">
        <f t="shared" ref="JH364" si="6118">JH363/JJ353</f>
        <v>0</v>
      </c>
      <c r="JI364" s="3"/>
      <c r="JJ364" s="4"/>
      <c r="JK364" s="4"/>
      <c r="JL364" s="374"/>
      <c r="JM364" s="4"/>
      <c r="JN364" s="4"/>
      <c r="JO364" s="4"/>
      <c r="JP364" s="375"/>
      <c r="JQ364" s="4"/>
      <c r="JR364" s="4"/>
      <c r="JS364" s="376"/>
      <c r="JT364" s="4"/>
      <c r="JU364" s="400"/>
      <c r="JV364" s="701"/>
      <c r="JW364" s="702"/>
      <c r="JX364" s="703"/>
      <c r="JY364" s="639"/>
      <c r="JZ364" s="640"/>
      <c r="KA364" s="641"/>
      <c r="KB364" s="752"/>
      <c r="KC364" s="753"/>
      <c r="KD364" s="753"/>
      <c r="KE364" s="753"/>
      <c r="KF364" s="753"/>
      <c r="KG364" s="753"/>
      <c r="KH364" s="754"/>
      <c r="KI364" s="416"/>
      <c r="KJ364" s="420"/>
      <c r="KK364" s="416"/>
      <c r="KL364" s="417"/>
      <c r="KM364" s="416"/>
      <c r="KN364" s="417"/>
    </row>
    <row r="365" spans="1:300" x14ac:dyDescent="0.25">
      <c r="A365" s="736">
        <v>65</v>
      </c>
      <c r="B365" s="435">
        <f>B362+1</f>
        <v>45876</v>
      </c>
      <c r="C365" s="32"/>
      <c r="D365" s="33"/>
      <c r="E365" s="33">
        <f>E362-C365</f>
        <v>553</v>
      </c>
      <c r="F365" s="33">
        <f>F362-D365</f>
        <v>39</v>
      </c>
      <c r="G365" s="33"/>
      <c r="H365" s="34">
        <f t="shared" ref="H365:H371" si="6119">((G365+I365)/E365)</f>
        <v>0</v>
      </c>
      <c r="I365" s="33"/>
      <c r="J365" s="34" t="e">
        <f t="shared" ref="J365:J371" si="6120">I365/(G365+I365)</f>
        <v>#DIV/0!</v>
      </c>
      <c r="K365" s="35"/>
      <c r="L365" s="33"/>
      <c r="M365" s="33"/>
      <c r="N365" s="36"/>
      <c r="O365" s="32"/>
      <c r="P365" s="33"/>
      <c r="Q365" s="33">
        <f>Q362-O365</f>
        <v>556</v>
      </c>
      <c r="R365" s="33">
        <f>R362-P365</f>
        <v>38</v>
      </c>
      <c r="S365" s="33"/>
      <c r="T365" s="34">
        <f t="shared" ref="T365:T371" si="6121">((S365+U365)/Q365)</f>
        <v>0</v>
      </c>
      <c r="U365" s="33"/>
      <c r="V365" s="34" t="e">
        <f t="shared" ref="V365:V371" si="6122">U365/(S365+U365)</f>
        <v>#DIV/0!</v>
      </c>
      <c r="W365" s="35"/>
      <c r="X365" s="33"/>
      <c r="Y365" s="33"/>
      <c r="Z365" s="36"/>
      <c r="AA365" s="32"/>
      <c r="AB365" s="33"/>
      <c r="AC365" s="33">
        <f>AC362-AA365</f>
        <v>544</v>
      </c>
      <c r="AD365" s="33">
        <f>AD362-AB365</f>
        <v>38</v>
      </c>
      <c r="AE365" s="33"/>
      <c r="AF365" s="34">
        <f t="shared" ref="AF365:AF371" si="6123">((AE365+AG365)/AC365)</f>
        <v>0</v>
      </c>
      <c r="AG365" s="33"/>
      <c r="AH365" s="34" t="e">
        <f t="shared" ref="AH365:AH371" si="6124">AG365/(AE365+AG365)</f>
        <v>#DIV/0!</v>
      </c>
      <c r="AI365" s="35"/>
      <c r="AJ365" s="33"/>
      <c r="AK365" s="33"/>
      <c r="AL365" s="36"/>
      <c r="AM365" s="32"/>
      <c r="AN365" s="33"/>
      <c r="AO365" s="33">
        <f>AO362-AM365</f>
        <v>109</v>
      </c>
      <c r="AP365" s="33">
        <f>AP362-AN365</f>
        <v>8</v>
      </c>
      <c r="AQ365" s="33"/>
      <c r="AR365" s="34">
        <f t="shared" ref="AR365:AR371" si="6125">((AQ365+AS365)/AO365)</f>
        <v>0</v>
      </c>
      <c r="AS365" s="33"/>
      <c r="AT365" s="34" t="e">
        <f t="shared" ref="AT365:AT371" si="6126">AS365/(AQ365+AS365)</f>
        <v>#DIV/0!</v>
      </c>
      <c r="AU365" s="35"/>
      <c r="AV365" s="33"/>
      <c r="AW365" s="33"/>
      <c r="AX365" s="36"/>
      <c r="AY365" s="32"/>
      <c r="AZ365" s="33"/>
      <c r="BA365" s="33">
        <f>BA362-AY365</f>
        <v>545</v>
      </c>
      <c r="BB365" s="33">
        <f>BB362-AZ365</f>
        <v>38</v>
      </c>
      <c r="BC365" s="33"/>
      <c r="BD365" s="34">
        <f t="shared" ref="BD365:BD371" si="6127">((BC365+BE365)/BA365)</f>
        <v>0</v>
      </c>
      <c r="BE365" s="33"/>
      <c r="BF365" s="34" t="e">
        <f t="shared" ref="BF365:BF371" si="6128">BE365/(BC365+BE365)</f>
        <v>#DIV/0!</v>
      </c>
      <c r="BG365" s="35"/>
      <c r="BH365" s="33"/>
      <c r="BI365" s="33"/>
      <c r="BJ365" s="36"/>
      <c r="BK365" s="32"/>
      <c r="BL365" s="33"/>
      <c r="BM365" s="33">
        <f>BM362-BK365</f>
        <v>550</v>
      </c>
      <c r="BN365" s="33">
        <f>BN362-BL365</f>
        <v>38</v>
      </c>
      <c r="BO365" s="33"/>
      <c r="BP365" s="34">
        <f t="shared" ref="BP365:BP371" si="6129">((BO365+BQ365)/BM365)</f>
        <v>0</v>
      </c>
      <c r="BQ365" s="33"/>
      <c r="BR365" s="34" t="e">
        <f t="shared" ref="BR365:BR371" si="6130">BQ365/(BO365+BQ365)</f>
        <v>#DIV/0!</v>
      </c>
      <c r="BS365" s="35"/>
      <c r="BT365" s="33"/>
      <c r="BU365" s="33"/>
      <c r="BV365" s="36"/>
      <c r="BW365" s="32"/>
      <c r="BX365" s="33"/>
      <c r="BY365" s="33">
        <f>BY362-BW365</f>
        <v>556</v>
      </c>
      <c r="BZ365" s="33">
        <f>BZ362-BX365</f>
        <v>38</v>
      </c>
      <c r="CA365" s="33"/>
      <c r="CB365" s="34">
        <f t="shared" ref="CB365:CB371" si="6131">((CA365+CC365)/BY365)</f>
        <v>0</v>
      </c>
      <c r="CC365" s="33"/>
      <c r="CD365" s="34" t="e">
        <f t="shared" ref="CD365:CD371" si="6132">CC365/(CA365+CC365)</f>
        <v>#DIV/0!</v>
      </c>
      <c r="CE365" s="35"/>
      <c r="CF365" s="33"/>
      <c r="CG365" s="33"/>
      <c r="CH365" s="36"/>
      <c r="CI365" s="32"/>
      <c r="CJ365" s="33"/>
      <c r="CK365" s="33">
        <f>CK362-CI365</f>
        <v>534</v>
      </c>
      <c r="CL365" s="33">
        <f>CL362-CJ365</f>
        <v>38</v>
      </c>
      <c r="CM365" s="33"/>
      <c r="CN365" s="34">
        <f t="shared" ref="CN365:CN371" si="6133">((CM365+CO365)/CK365)</f>
        <v>0</v>
      </c>
      <c r="CO365" s="33"/>
      <c r="CP365" s="34" t="e">
        <f t="shared" ref="CP365:CP371" si="6134">CO365/(CM365+CO365)</f>
        <v>#DIV/0!</v>
      </c>
      <c r="CQ365" s="35"/>
      <c r="CR365" s="33"/>
      <c r="CS365" s="33"/>
      <c r="CT365" s="36"/>
      <c r="CU365" s="32"/>
      <c r="CV365" s="33"/>
      <c r="CW365" s="33">
        <f>CW362-CU365</f>
        <v>545</v>
      </c>
      <c r="CX365" s="33">
        <f>CX362-CV365</f>
        <v>38</v>
      </c>
      <c r="CY365" s="33"/>
      <c r="CZ365" s="34">
        <f t="shared" ref="CZ365:CZ371" si="6135">((CY365+DA365)/CW365)</f>
        <v>0</v>
      </c>
      <c r="DA365" s="33"/>
      <c r="DB365" s="34" t="e">
        <f t="shared" ref="DB365:DB371" si="6136">DA365/(CY365+DA365)</f>
        <v>#DIV/0!</v>
      </c>
      <c r="DC365" s="35"/>
      <c r="DD365" s="33"/>
      <c r="DE365" s="33"/>
      <c r="DF365" s="36"/>
      <c r="DG365" s="32"/>
      <c r="DH365" s="33"/>
      <c r="DI365" s="33">
        <f>DI362-DG365</f>
        <v>559</v>
      </c>
      <c r="DJ365" s="33">
        <f>DJ362-DH365</f>
        <v>39</v>
      </c>
      <c r="DK365" s="33"/>
      <c r="DL365" s="34">
        <f t="shared" ref="DL365:DL371" si="6137">((DK365+DM365)/DI365)</f>
        <v>0</v>
      </c>
      <c r="DM365" s="33"/>
      <c r="DN365" s="34" t="e">
        <f t="shared" ref="DN365:DN371" si="6138">DM365/(DK365+DM365)</f>
        <v>#DIV/0!</v>
      </c>
      <c r="DO365" s="35"/>
      <c r="DP365" s="33"/>
      <c r="DQ365" s="33"/>
      <c r="DR365" s="36"/>
      <c r="DS365" s="32"/>
      <c r="DT365" s="33"/>
      <c r="DU365" s="33">
        <f>DU362-DS365</f>
        <v>91</v>
      </c>
      <c r="DV365" s="33">
        <f>DV362-DT365</f>
        <v>8</v>
      </c>
      <c r="DW365" s="33"/>
      <c r="DX365" s="34">
        <f t="shared" ref="DX365:DX371" si="6139">((DW365+DY365)/DU365)</f>
        <v>0</v>
      </c>
      <c r="DY365" s="33"/>
      <c r="DZ365" s="34" t="e">
        <f t="shared" ref="DZ365:DZ371" si="6140">DY365/(DW365+DY365)</f>
        <v>#DIV/0!</v>
      </c>
      <c r="EA365" s="35"/>
      <c r="EB365" s="33"/>
      <c r="EC365" s="33"/>
      <c r="ED365" s="36"/>
      <c r="EE365" s="32"/>
      <c r="EF365" s="33"/>
      <c r="EG365" s="33">
        <f>EG362-EE365</f>
        <v>566</v>
      </c>
      <c r="EH365" s="33">
        <f>EH362-EF365</f>
        <v>40</v>
      </c>
      <c r="EI365" s="33"/>
      <c r="EJ365" s="34">
        <f t="shared" ref="EJ365:EJ371" si="6141">((EI365+EK365)/EG365)</f>
        <v>0</v>
      </c>
      <c r="EK365" s="33"/>
      <c r="EL365" s="34" t="e">
        <f t="shared" ref="EL365:EL371" si="6142">EK365/(EI365+EK365)</f>
        <v>#DIV/0!</v>
      </c>
      <c r="EM365" s="35"/>
      <c r="EN365" s="33"/>
      <c r="EO365" s="33"/>
      <c r="EP365" s="36"/>
      <c r="EQ365" s="32"/>
      <c r="ER365" s="33"/>
      <c r="ES365" s="33">
        <f>ES362-EQ365</f>
        <v>556</v>
      </c>
      <c r="ET365" s="33">
        <f>ET362-ER365</f>
        <v>39</v>
      </c>
      <c r="EU365" s="33"/>
      <c r="EV365" s="34">
        <f t="shared" ref="EV365:EV371" si="6143">((EU365+EW365)/ES365)</f>
        <v>0</v>
      </c>
      <c r="EW365" s="33"/>
      <c r="EX365" s="34" t="e">
        <f t="shared" ref="EX365:EX371" si="6144">EW365/(EU365+EW365)</f>
        <v>#DIV/0!</v>
      </c>
      <c r="EY365" s="35"/>
      <c r="EZ365" s="33"/>
      <c r="FA365" s="33"/>
      <c r="FB365" s="36"/>
      <c r="FC365" s="32"/>
      <c r="FD365" s="33"/>
      <c r="FE365" s="33">
        <f>FE362-FC365</f>
        <v>544</v>
      </c>
      <c r="FF365" s="33">
        <f>FF362-FD365</f>
        <v>37</v>
      </c>
      <c r="FG365" s="33"/>
      <c r="FH365" s="34">
        <f t="shared" ref="FH365:FH371" si="6145">((FG365+FI365)/FE365)</f>
        <v>0</v>
      </c>
      <c r="FI365" s="33"/>
      <c r="FJ365" s="34" t="e">
        <f t="shared" ref="FJ365:FJ371" si="6146">FI365/(FG365+FI365)</f>
        <v>#DIV/0!</v>
      </c>
      <c r="FK365" s="35"/>
      <c r="FL365" s="33"/>
      <c r="FM365" s="33"/>
      <c r="FN365" s="36"/>
      <c r="FO365" s="32"/>
      <c r="FP365" s="33"/>
      <c r="FQ365" s="33">
        <f>FQ362-FO365</f>
        <v>539</v>
      </c>
      <c r="FR365" s="33">
        <f>FR362-FP365</f>
        <v>40</v>
      </c>
      <c r="FS365" s="33"/>
      <c r="FT365" s="34">
        <f t="shared" ref="FT365:FT371" si="6147">((FS365+FU365)/FQ365)</f>
        <v>0</v>
      </c>
      <c r="FU365" s="33"/>
      <c r="FV365" s="34" t="e">
        <f t="shared" ref="FV365:FV371" si="6148">FU365/(FS365+FU365)</f>
        <v>#DIV/0!</v>
      </c>
      <c r="FW365" s="35"/>
      <c r="FX365" s="33"/>
      <c r="FY365" s="33"/>
      <c r="FZ365" s="36"/>
      <c r="GA365" s="32"/>
      <c r="GB365" s="33"/>
      <c r="GC365" s="33">
        <f>GC362-GA365</f>
        <v>544</v>
      </c>
      <c r="GD365" s="33">
        <f>GD362-GB365</f>
        <v>41</v>
      </c>
      <c r="GE365" s="33"/>
      <c r="GF365" s="34">
        <f t="shared" ref="GF365:GF371" si="6149">((GE365+GG365)/GC365)</f>
        <v>0</v>
      </c>
      <c r="GG365" s="33"/>
      <c r="GH365" s="34" t="e">
        <f t="shared" ref="GH365:GH371" si="6150">GG365/(GE365+GG365)</f>
        <v>#DIV/0!</v>
      </c>
      <c r="GI365" s="35"/>
      <c r="GJ365" s="33"/>
      <c r="GK365" s="33"/>
      <c r="GL365" s="36"/>
      <c r="GM365" s="32"/>
      <c r="GN365" s="33"/>
      <c r="GO365" s="33">
        <f>GO362-GM365</f>
        <v>570</v>
      </c>
      <c r="GP365" s="33">
        <f>GP362-GN365</f>
        <v>42</v>
      </c>
      <c r="GQ365" s="33"/>
      <c r="GR365" s="34">
        <f t="shared" ref="GR365:GR371" si="6151">((GQ365+GS365)/GO365)</f>
        <v>0</v>
      </c>
      <c r="GS365" s="33"/>
      <c r="GT365" s="34" t="e">
        <f t="shared" ref="GT365:GT371" si="6152">GS365/(GQ365+GS365)</f>
        <v>#DIV/0!</v>
      </c>
      <c r="GU365" s="35"/>
      <c r="GV365" s="33"/>
      <c r="GW365" s="33"/>
      <c r="GX365" s="36"/>
      <c r="GY365" s="32"/>
      <c r="GZ365" s="33"/>
      <c r="HA365" s="33">
        <f>HA362-GY365</f>
        <v>99</v>
      </c>
      <c r="HB365" s="33">
        <f>HB362-GZ365</f>
        <v>7</v>
      </c>
      <c r="HC365" s="33"/>
      <c r="HD365" s="34">
        <f t="shared" ref="HD365:HD371" si="6153">((HC365+HE365)/HA365)</f>
        <v>0</v>
      </c>
      <c r="HE365" s="33"/>
      <c r="HF365" s="34" t="e">
        <f t="shared" ref="HF365:HF371" si="6154">HE365/(HC365+HE365)</f>
        <v>#DIV/0!</v>
      </c>
      <c r="HG365" s="35"/>
      <c r="HH365" s="33"/>
      <c r="HI365" s="33"/>
      <c r="HJ365" s="36"/>
      <c r="HK365" s="32"/>
      <c r="HL365" s="33"/>
      <c r="HM365" s="33">
        <f>HM362-HK365</f>
        <v>571</v>
      </c>
      <c r="HN365" s="33">
        <f>HN362-HL365</f>
        <v>42</v>
      </c>
      <c r="HO365" s="33"/>
      <c r="HP365" s="34">
        <f t="shared" ref="HP365:HP371" si="6155">((HO365+HQ365)/HM365)</f>
        <v>0</v>
      </c>
      <c r="HQ365" s="33"/>
      <c r="HR365" s="34" t="e">
        <f t="shared" ref="HR365:HR371" si="6156">HQ365/(HO365+HQ365)</f>
        <v>#DIV/0!</v>
      </c>
      <c r="HS365" s="35"/>
      <c r="HT365" s="33"/>
      <c r="HU365" s="33"/>
      <c r="HV365" s="36"/>
      <c r="HW365" s="32"/>
      <c r="HX365" s="33"/>
      <c r="HY365" s="33">
        <f>HY362-HW365</f>
        <v>558</v>
      </c>
      <c r="HZ365" s="33">
        <f>HZ362-HX365</f>
        <v>41</v>
      </c>
      <c r="IA365" s="33"/>
      <c r="IB365" s="34">
        <f t="shared" ref="IB365:IB371" si="6157">((IA365+IC365)/HY365)</f>
        <v>0</v>
      </c>
      <c r="IC365" s="33"/>
      <c r="ID365" s="34" t="e">
        <f t="shared" ref="ID365:ID371" si="6158">IC365/(IA365+IC365)</f>
        <v>#DIV/0!</v>
      </c>
      <c r="IE365" s="35"/>
      <c r="IF365" s="33"/>
      <c r="IG365" s="33"/>
      <c r="IH365" s="36"/>
      <c r="II365" s="32"/>
      <c r="IJ365" s="33"/>
      <c r="IK365" s="33">
        <f>IK362-II365</f>
        <v>571</v>
      </c>
      <c r="IL365" s="33">
        <f>IL362-IJ365</f>
        <v>41</v>
      </c>
      <c r="IM365" s="33"/>
      <c r="IN365" s="34">
        <f t="shared" ref="IN365:IN371" si="6159">((IM365+IO365)/IK365)</f>
        <v>0</v>
      </c>
      <c r="IO365" s="33"/>
      <c r="IP365" s="34" t="e">
        <f t="shared" ref="IP365:IP371" si="6160">IO365/(IM365+IO365)</f>
        <v>#DIV/0!</v>
      </c>
      <c r="IQ365" s="35"/>
      <c r="IR365" s="33"/>
      <c r="IS365" s="33"/>
      <c r="IT365" s="36"/>
      <c r="IU365" s="32"/>
      <c r="IV365" s="33"/>
      <c r="IW365" s="33">
        <f>IW362-IU365</f>
        <v>0</v>
      </c>
      <c r="IX365" s="33">
        <f>IX362-IV365</f>
        <v>0</v>
      </c>
      <c r="IY365" s="33"/>
      <c r="IZ365" s="34" t="e">
        <f t="shared" ref="IZ365:IZ371" si="6161">((IY365+JA365)/IW365)</f>
        <v>#DIV/0!</v>
      </c>
      <c r="JA365" s="33"/>
      <c r="JB365" s="34" t="e">
        <f t="shared" ref="JB365:JB371" si="6162">JA365/(IY365+JA365)</f>
        <v>#DIV/0!</v>
      </c>
      <c r="JC365" s="35"/>
      <c r="JD365" s="33"/>
      <c r="JE365" s="33"/>
      <c r="JF365" s="36"/>
      <c r="JG365" s="32">
        <f t="shared" ref="JG365:JG372" si="6163">+C365+O365+AA365+AM365+AY365+BK365+BW365+CI365+CU365+DG365+DS365+EE365+EQ365+FC365+GA365+GM365+GY365+HK365+HW365+II365+FO365+IU365</f>
        <v>0</v>
      </c>
      <c r="JH365" s="36">
        <f t="shared" ref="JH365:JH372" si="6164">+D365+P365+AB365+AN365+AZ365+BL365+BX365+CJ365+CV365+DH365+DT365+EF365+ER365+FD365+GB365+GN365+GZ365+HL365+HX365+IJ365+FP365+IV365</f>
        <v>0</v>
      </c>
      <c r="JI365" s="372">
        <f t="shared" ref="JI365:JI371" si="6165">+E365+Q365+AC365+AO365+BA365+BM365+BY365+CK365+CW365+DI365+DU365+EG365+ES365+FE365+GC365+GO365+HA365+HM365+HY365+FQ365+IK365</f>
        <v>10260</v>
      </c>
      <c r="JJ365" s="11">
        <f t="shared" si="5107"/>
        <v>730</v>
      </c>
      <c r="JK365" s="33">
        <f t="shared" ref="JK365:JK372" si="6166">+G365+S365+AE365+AQ365+BC365+BO365+CA365+CM365+CY365+DK365+DW365+EI365+EU365+FG365+GE365+GQ365+HC365+HO365+I365+U365+AG365+AS365+BE365+BQ365+CC365+CO365+DA365+DM365+DY365+EK365+EW365+FI365+GG365+GS365+HE365+HQ365+IA365+IC365+FS365+FU365+IM365+IO365</f>
        <v>0</v>
      </c>
      <c r="JL365" s="78">
        <f t="shared" ref="JL365:JL372" si="6167">+(JK365)/JI365</f>
        <v>0</v>
      </c>
      <c r="JM365" s="15">
        <f t="shared" ref="JM365:JM372" si="6168">+I365+U365+AG365+AS365+BE365+BQ365+CC365+CO365+DA365+DM365+DY365+EK365+EW365+FI365+GG365+GS365+HE365+HQ365+IC365+IO365+FU365</f>
        <v>0</v>
      </c>
      <c r="JN365" s="34" t="e">
        <f t="shared" ref="JN365:JN372" si="6169">+(JM365/(JK365))</f>
        <v>#DIV/0!</v>
      </c>
      <c r="JO365" s="45"/>
      <c r="JP365" s="46"/>
      <c r="JQ365" s="45" t="e">
        <f t="shared" si="5559"/>
        <v>#DIV/0!</v>
      </c>
      <c r="JR365" s="45"/>
      <c r="JS365" s="366" t="e">
        <f t="shared" ref="JS365" si="6170">JR365/JM365</f>
        <v>#DIV/0!</v>
      </c>
      <c r="JT365" s="44"/>
      <c r="JU365" s="284"/>
      <c r="JV365" s="402">
        <f t="shared" ref="JV365:JV371" si="6171">SUM(G365,I365,S365,U365,AE365,AG365,AQ365,AS365,BC365,BE365,BO365,BQ365,CA365,CC365)/SUM(E365,Q365,AC365,AO365,BA365,BM365,BY365)</f>
        <v>0</v>
      </c>
      <c r="JW365" s="403">
        <f t="shared" ref="JW365:JW371" si="6172">SUM(CM365,CO365,CY365,DA365,DK365,DM365,DW365,DY365,EI365,EK365,EU365,EW365,FG365,FI365)/SUM(CK365,CW365,DI365,DU365,EG365,ES365,FE365)</f>
        <v>0</v>
      </c>
      <c r="JX365" s="405">
        <f t="shared" ref="JX365:JX371" si="6173">SUM(FS365,FU365,GE365,GG365,GQ365,GS365,HC365,HE365,HO365,HQ365,IA365,IC365,IM365,IO365,)/SUM(FQ365,GC365,GO365,HA365,HM365,HY365,IK365)</f>
        <v>0</v>
      </c>
      <c r="JY365" s="742" t="e">
        <f t="shared" ref="JY365" si="6174">SUM(I372,U372,AG372,AS372,BE372,BQ372,CC372)/SUM(G372,I372,S372,U372,AE372,AG372,AQ372,AS372,BC372,BE372,BO372,BQ372,CA372,CC372)</f>
        <v>#DIV/0!</v>
      </c>
      <c r="JZ365" s="689" t="e">
        <f t="shared" ref="JZ365" si="6175">SUM(CO372,DA372,DM372,DY372,EK372,EW372,FI372)/SUM(CM372,CO372,CY372,DA372,DK372,DM372,DW372,DY372,EI372,EK372,EU372,EW372,FG372,FI372)</f>
        <v>#DIV/0!</v>
      </c>
      <c r="KA365" s="745" t="e">
        <f t="shared" ref="KA365" si="6176">SUM(,FU372,GG372,GS372,HE372,HQ372,IC372,IO372)/SUM(FU372,FS372,GG372,GE372,GS372,GQ372,HE372,HC372,HQ372,HO372,IC372,IA372,IO372,IM372)</f>
        <v>#DIV/0!</v>
      </c>
      <c r="KB365" s="724">
        <f t="shared" ref="KB365" si="6177">KB367/KB369</f>
        <v>0</v>
      </c>
      <c r="KC365" s="720"/>
      <c r="KD365" s="720">
        <f t="shared" ref="KD365" si="6178">KD367/KD369</f>
        <v>0</v>
      </c>
      <c r="KE365" s="720"/>
      <c r="KF365" s="720">
        <f t="shared" ref="KF365" si="6179">KF367/KF369</f>
        <v>0</v>
      </c>
      <c r="KG365" s="755"/>
      <c r="KH365" s="757" t="s">
        <v>68</v>
      </c>
      <c r="KI365" s="419">
        <f t="shared" ref="KI365:KI371" si="6180">C365+AA365+AM365+AY365+BK365+BW365</f>
        <v>0</v>
      </c>
      <c r="KJ365" s="427">
        <f t="shared" ref="KJ365" si="6181">KI365/KB369</f>
        <v>0</v>
      </c>
      <c r="KK365" s="419">
        <f t="shared" ref="KK365:KK371" si="6182">CI365+CU365+DG365+EE365+EQ365+FC365+DS365</f>
        <v>0</v>
      </c>
      <c r="KL365" s="424">
        <f t="shared" ref="KL365" si="6183">KK365/KD369</f>
        <v>0</v>
      </c>
      <c r="KM365" s="419">
        <f t="shared" ref="KM365:KM371" si="6184">FO365+GA365+GM365+GY365+HK365+HW365+II365</f>
        <v>0</v>
      </c>
      <c r="KN365" s="424">
        <f>KM365/KF369</f>
        <v>0</v>
      </c>
    </row>
    <row r="366" spans="1:300" ht="19.5" thickBot="1" x14ac:dyDescent="0.3">
      <c r="A366" s="734"/>
      <c r="B366" s="436">
        <f t="shared" ref="B366:B371" si="6185">+B365+1</f>
        <v>45877</v>
      </c>
      <c r="C366" s="10"/>
      <c r="D366" s="11"/>
      <c r="E366" s="61">
        <f t="shared" ref="E366:E371" si="6186">E365-C366</f>
        <v>553</v>
      </c>
      <c r="F366" s="61">
        <f t="shared" ref="F366:F371" si="6187">F365-D366</f>
        <v>39</v>
      </c>
      <c r="G366" s="11"/>
      <c r="H366" s="12">
        <f t="shared" si="6119"/>
        <v>0</v>
      </c>
      <c r="I366" s="11"/>
      <c r="J366" s="12" t="e">
        <f t="shared" si="6120"/>
        <v>#DIV/0!</v>
      </c>
      <c r="K366" s="13"/>
      <c r="L366" s="11"/>
      <c r="M366" s="11"/>
      <c r="N366" s="14"/>
      <c r="O366" s="10"/>
      <c r="P366" s="11"/>
      <c r="Q366" s="61">
        <f t="shared" ref="Q366:Q371" si="6188">Q365-O366</f>
        <v>556</v>
      </c>
      <c r="R366" s="61">
        <f t="shared" ref="R366:R371" si="6189">R365-P366</f>
        <v>38</v>
      </c>
      <c r="S366" s="11"/>
      <c r="T366" s="12">
        <f t="shared" si="6121"/>
        <v>0</v>
      </c>
      <c r="U366" s="11"/>
      <c r="V366" s="12" t="e">
        <f t="shared" si="6122"/>
        <v>#DIV/0!</v>
      </c>
      <c r="W366" s="13"/>
      <c r="X366" s="11"/>
      <c r="Y366" s="11"/>
      <c r="Z366" s="14"/>
      <c r="AA366" s="10"/>
      <c r="AB366" s="11"/>
      <c r="AC366" s="61">
        <f t="shared" ref="AC366:AC371" si="6190">AC365-AA366</f>
        <v>544</v>
      </c>
      <c r="AD366" s="61">
        <f t="shared" ref="AD366:AD371" si="6191">AD365-AB366</f>
        <v>38</v>
      </c>
      <c r="AE366" s="11"/>
      <c r="AF366" s="12">
        <f t="shared" si="6123"/>
        <v>0</v>
      </c>
      <c r="AG366" s="11"/>
      <c r="AH366" s="12" t="e">
        <f t="shared" si="6124"/>
        <v>#DIV/0!</v>
      </c>
      <c r="AI366" s="13"/>
      <c r="AJ366" s="11"/>
      <c r="AK366" s="11"/>
      <c r="AL366" s="14"/>
      <c r="AM366" s="10"/>
      <c r="AN366" s="11"/>
      <c r="AO366" s="61">
        <f t="shared" ref="AO366:AO371" si="6192">AO365-AM366</f>
        <v>109</v>
      </c>
      <c r="AP366" s="61">
        <f t="shared" ref="AP366:AP371" si="6193">AP365-AN366</f>
        <v>8</v>
      </c>
      <c r="AQ366" s="11"/>
      <c r="AR366" s="12">
        <f t="shared" si="6125"/>
        <v>0</v>
      </c>
      <c r="AS366" s="11"/>
      <c r="AT366" s="12" t="e">
        <f t="shared" si="6126"/>
        <v>#DIV/0!</v>
      </c>
      <c r="AU366" s="13"/>
      <c r="AV366" s="11"/>
      <c r="AW366" s="11"/>
      <c r="AX366" s="14"/>
      <c r="AY366" s="10"/>
      <c r="AZ366" s="11"/>
      <c r="BA366" s="61">
        <f t="shared" ref="BA366:BA371" si="6194">BA365-AY366</f>
        <v>545</v>
      </c>
      <c r="BB366" s="61">
        <f t="shared" ref="BB366:BB371" si="6195">BB365-AZ366</f>
        <v>38</v>
      </c>
      <c r="BC366" s="11"/>
      <c r="BD366" s="12">
        <f t="shared" si="6127"/>
        <v>0</v>
      </c>
      <c r="BE366" s="11"/>
      <c r="BF366" s="12" t="e">
        <f t="shared" si="6128"/>
        <v>#DIV/0!</v>
      </c>
      <c r="BG366" s="13"/>
      <c r="BH366" s="11"/>
      <c r="BI366" s="11"/>
      <c r="BJ366" s="14"/>
      <c r="BK366" s="10"/>
      <c r="BL366" s="11"/>
      <c r="BM366" s="61">
        <f t="shared" ref="BM366:BM371" si="6196">BM365-BK366</f>
        <v>550</v>
      </c>
      <c r="BN366" s="61">
        <f t="shared" ref="BN366:BN371" si="6197">BN365-BL366</f>
        <v>38</v>
      </c>
      <c r="BO366" s="11"/>
      <c r="BP366" s="12">
        <f t="shared" si="6129"/>
        <v>0</v>
      </c>
      <c r="BQ366" s="11"/>
      <c r="BR366" s="12" t="e">
        <f t="shared" si="6130"/>
        <v>#DIV/0!</v>
      </c>
      <c r="BS366" s="13"/>
      <c r="BT366" s="11"/>
      <c r="BU366" s="11"/>
      <c r="BV366" s="14"/>
      <c r="BW366" s="10"/>
      <c r="BX366" s="11"/>
      <c r="BY366" s="61">
        <f t="shared" ref="BY366:BY371" si="6198">BY365-BW366</f>
        <v>556</v>
      </c>
      <c r="BZ366" s="61">
        <f t="shared" ref="BZ366:BZ371" si="6199">BZ365-BX366</f>
        <v>38</v>
      </c>
      <c r="CA366" s="11"/>
      <c r="CB366" s="12">
        <f t="shared" si="6131"/>
        <v>0</v>
      </c>
      <c r="CC366" s="11"/>
      <c r="CD366" s="12" t="e">
        <f t="shared" si="6132"/>
        <v>#DIV/0!</v>
      </c>
      <c r="CE366" s="13"/>
      <c r="CF366" s="11"/>
      <c r="CG366" s="11"/>
      <c r="CH366" s="14"/>
      <c r="CI366" s="10"/>
      <c r="CJ366" s="11"/>
      <c r="CK366" s="61">
        <f t="shared" ref="CK366:CK371" si="6200">CK365-CI366</f>
        <v>534</v>
      </c>
      <c r="CL366" s="61">
        <f t="shared" ref="CL366:CL371" si="6201">CL365-CJ366</f>
        <v>38</v>
      </c>
      <c r="CM366" s="11"/>
      <c r="CN366" s="12">
        <f t="shared" si="6133"/>
        <v>0</v>
      </c>
      <c r="CO366" s="11"/>
      <c r="CP366" s="12" t="e">
        <f t="shared" si="6134"/>
        <v>#DIV/0!</v>
      </c>
      <c r="CQ366" s="13"/>
      <c r="CR366" s="11"/>
      <c r="CS366" s="11"/>
      <c r="CT366" s="14"/>
      <c r="CU366" s="10"/>
      <c r="CV366" s="11"/>
      <c r="CW366" s="61">
        <f t="shared" ref="CW366:CW371" si="6202">CW365-CU366</f>
        <v>545</v>
      </c>
      <c r="CX366" s="61">
        <f t="shared" ref="CX366:CX371" si="6203">CX365-CV366</f>
        <v>38</v>
      </c>
      <c r="CY366" s="11"/>
      <c r="CZ366" s="12">
        <f t="shared" si="6135"/>
        <v>0</v>
      </c>
      <c r="DA366" s="11"/>
      <c r="DB366" s="12" t="e">
        <f t="shared" si="6136"/>
        <v>#DIV/0!</v>
      </c>
      <c r="DC366" s="13"/>
      <c r="DD366" s="11"/>
      <c r="DE366" s="11"/>
      <c r="DF366" s="14"/>
      <c r="DG366" s="10"/>
      <c r="DH366" s="11"/>
      <c r="DI366" s="61">
        <f t="shared" ref="DI366:DI371" si="6204">DI365-DG366</f>
        <v>559</v>
      </c>
      <c r="DJ366" s="61">
        <f t="shared" ref="DJ366:DJ371" si="6205">DJ365-DH366</f>
        <v>39</v>
      </c>
      <c r="DK366" s="11"/>
      <c r="DL366" s="12">
        <f t="shared" si="6137"/>
        <v>0</v>
      </c>
      <c r="DM366" s="11"/>
      <c r="DN366" s="12" t="e">
        <f t="shared" si="6138"/>
        <v>#DIV/0!</v>
      </c>
      <c r="DO366" s="13"/>
      <c r="DP366" s="11"/>
      <c r="DQ366" s="11"/>
      <c r="DR366" s="14"/>
      <c r="DS366" s="10"/>
      <c r="DT366" s="11"/>
      <c r="DU366" s="61">
        <f t="shared" ref="DU366:DU371" si="6206">DU365-DS366</f>
        <v>91</v>
      </c>
      <c r="DV366" s="61">
        <f t="shared" ref="DV366:DV371" si="6207">DV365-DT366</f>
        <v>8</v>
      </c>
      <c r="DW366" s="11"/>
      <c r="DX366" s="12">
        <f t="shared" si="6139"/>
        <v>0</v>
      </c>
      <c r="DY366" s="11"/>
      <c r="DZ366" s="12" t="e">
        <f t="shared" si="6140"/>
        <v>#DIV/0!</v>
      </c>
      <c r="EA366" s="13"/>
      <c r="EB366" s="11"/>
      <c r="EC366" s="11"/>
      <c r="ED366" s="14"/>
      <c r="EE366" s="10"/>
      <c r="EF366" s="11"/>
      <c r="EG366" s="61">
        <f t="shared" ref="EG366:EG371" si="6208">EG365-EE366</f>
        <v>566</v>
      </c>
      <c r="EH366" s="61">
        <f t="shared" ref="EH366:EH371" si="6209">EH365-EF366</f>
        <v>40</v>
      </c>
      <c r="EI366" s="11"/>
      <c r="EJ366" s="12">
        <f t="shared" si="6141"/>
        <v>0</v>
      </c>
      <c r="EK366" s="11"/>
      <c r="EL366" s="12" t="e">
        <f t="shared" si="6142"/>
        <v>#DIV/0!</v>
      </c>
      <c r="EM366" s="13"/>
      <c r="EN366" s="11"/>
      <c r="EO366" s="11"/>
      <c r="EP366" s="14"/>
      <c r="EQ366" s="10"/>
      <c r="ER366" s="11"/>
      <c r="ES366" s="61">
        <f t="shared" ref="ES366:ES371" si="6210">ES365-EQ366</f>
        <v>556</v>
      </c>
      <c r="ET366" s="61">
        <f t="shared" ref="ET366:ET371" si="6211">ET365-ER366</f>
        <v>39</v>
      </c>
      <c r="EU366" s="11"/>
      <c r="EV366" s="12">
        <f t="shared" si="6143"/>
        <v>0</v>
      </c>
      <c r="EW366" s="11"/>
      <c r="EX366" s="12" t="e">
        <f t="shared" si="6144"/>
        <v>#DIV/0!</v>
      </c>
      <c r="EY366" s="13"/>
      <c r="EZ366" s="11"/>
      <c r="FA366" s="11"/>
      <c r="FB366" s="14"/>
      <c r="FC366" s="10"/>
      <c r="FD366" s="11"/>
      <c r="FE366" s="61">
        <f t="shared" ref="FE366:FE371" si="6212">FE365-FC366</f>
        <v>544</v>
      </c>
      <c r="FF366" s="61">
        <f t="shared" ref="FF366:FF371" si="6213">FF365-FD366</f>
        <v>37</v>
      </c>
      <c r="FG366" s="11"/>
      <c r="FH366" s="12">
        <f t="shared" si="6145"/>
        <v>0</v>
      </c>
      <c r="FI366" s="11"/>
      <c r="FJ366" s="12" t="e">
        <f t="shared" si="6146"/>
        <v>#DIV/0!</v>
      </c>
      <c r="FK366" s="13"/>
      <c r="FL366" s="11"/>
      <c r="FM366" s="11"/>
      <c r="FN366" s="14"/>
      <c r="FO366" s="10"/>
      <c r="FP366" s="11"/>
      <c r="FQ366" s="61">
        <f t="shared" ref="FQ366:FQ371" si="6214">FQ365-FO366</f>
        <v>539</v>
      </c>
      <c r="FR366" s="61">
        <f t="shared" ref="FR366:FR371" si="6215">FR365-FP366</f>
        <v>40</v>
      </c>
      <c r="FS366" s="11"/>
      <c r="FT366" s="12">
        <f t="shared" si="6147"/>
        <v>0</v>
      </c>
      <c r="FU366" s="11"/>
      <c r="FV366" s="12" t="e">
        <f t="shared" si="6148"/>
        <v>#DIV/0!</v>
      </c>
      <c r="FW366" s="13"/>
      <c r="FX366" s="11"/>
      <c r="FY366" s="11"/>
      <c r="FZ366" s="14"/>
      <c r="GA366" s="10"/>
      <c r="GB366" s="11"/>
      <c r="GC366" s="61">
        <f t="shared" ref="GC366:GC371" si="6216">GC365-GA366</f>
        <v>544</v>
      </c>
      <c r="GD366" s="61">
        <f t="shared" ref="GD366:GD371" si="6217">GD365-GB366</f>
        <v>41</v>
      </c>
      <c r="GE366" s="11"/>
      <c r="GF366" s="12">
        <f t="shared" si="6149"/>
        <v>0</v>
      </c>
      <c r="GG366" s="11"/>
      <c r="GH366" s="12" t="e">
        <f t="shared" si="6150"/>
        <v>#DIV/0!</v>
      </c>
      <c r="GI366" s="13"/>
      <c r="GJ366" s="11"/>
      <c r="GK366" s="11"/>
      <c r="GL366" s="14"/>
      <c r="GM366" s="10"/>
      <c r="GN366" s="11"/>
      <c r="GO366" s="61">
        <f t="shared" ref="GO366:GO371" si="6218">GO365-GM366</f>
        <v>570</v>
      </c>
      <c r="GP366" s="61">
        <f t="shared" ref="GP366:GP371" si="6219">GP365-GN366</f>
        <v>42</v>
      </c>
      <c r="GQ366" s="11"/>
      <c r="GR366" s="12">
        <f t="shared" si="6151"/>
        <v>0</v>
      </c>
      <c r="GS366" s="11"/>
      <c r="GT366" s="12" t="e">
        <f t="shared" si="6152"/>
        <v>#DIV/0!</v>
      </c>
      <c r="GU366" s="13"/>
      <c r="GV366" s="11"/>
      <c r="GW366" s="11"/>
      <c r="GX366" s="14"/>
      <c r="GY366" s="10"/>
      <c r="GZ366" s="11"/>
      <c r="HA366" s="61">
        <f t="shared" ref="HA366:HA371" si="6220">HA365-GY366</f>
        <v>99</v>
      </c>
      <c r="HB366" s="61">
        <f t="shared" ref="HB366:HB371" si="6221">HB365-GZ366</f>
        <v>7</v>
      </c>
      <c r="HC366" s="11"/>
      <c r="HD366" s="12">
        <f t="shared" si="6153"/>
        <v>0</v>
      </c>
      <c r="HE366" s="11"/>
      <c r="HF366" s="12" t="e">
        <f t="shared" si="6154"/>
        <v>#DIV/0!</v>
      </c>
      <c r="HG366" s="13"/>
      <c r="HH366" s="11"/>
      <c r="HI366" s="11"/>
      <c r="HJ366" s="14"/>
      <c r="HK366" s="10"/>
      <c r="HL366" s="11"/>
      <c r="HM366" s="61">
        <f t="shared" ref="HM366:HM371" si="6222">HM365-HK366</f>
        <v>571</v>
      </c>
      <c r="HN366" s="61">
        <f t="shared" ref="HN366:HN371" si="6223">HN365-HL366</f>
        <v>42</v>
      </c>
      <c r="HO366" s="11"/>
      <c r="HP366" s="12">
        <f t="shared" si="6155"/>
        <v>0</v>
      </c>
      <c r="HQ366" s="11"/>
      <c r="HR366" s="12" t="e">
        <f t="shared" si="6156"/>
        <v>#DIV/0!</v>
      </c>
      <c r="HS366" s="13"/>
      <c r="HT366" s="11"/>
      <c r="HU366" s="11"/>
      <c r="HV366" s="14"/>
      <c r="HW366" s="10"/>
      <c r="HX366" s="11"/>
      <c r="HY366" s="61">
        <f t="shared" ref="HY366:HY371" si="6224">HY365-HW366</f>
        <v>558</v>
      </c>
      <c r="HZ366" s="61">
        <f t="shared" ref="HZ366:HZ371" si="6225">HZ365-HX366</f>
        <v>41</v>
      </c>
      <c r="IA366" s="11"/>
      <c r="IB366" s="12">
        <f t="shared" si="6157"/>
        <v>0</v>
      </c>
      <c r="IC366" s="11"/>
      <c r="ID366" s="12" t="e">
        <f t="shared" si="6158"/>
        <v>#DIV/0!</v>
      </c>
      <c r="IE366" s="13"/>
      <c r="IF366" s="11"/>
      <c r="IG366" s="11"/>
      <c r="IH366" s="14"/>
      <c r="II366" s="10"/>
      <c r="IJ366" s="11"/>
      <c r="IK366" s="61">
        <f t="shared" ref="IK366:IK371" si="6226">IK365-II366</f>
        <v>571</v>
      </c>
      <c r="IL366" s="61">
        <f t="shared" ref="IL366:IL371" si="6227">IL365-IJ366</f>
        <v>41</v>
      </c>
      <c r="IM366" s="11"/>
      <c r="IN366" s="12">
        <f t="shared" si="6159"/>
        <v>0</v>
      </c>
      <c r="IO366" s="11"/>
      <c r="IP366" s="12" t="e">
        <f t="shared" si="6160"/>
        <v>#DIV/0!</v>
      </c>
      <c r="IQ366" s="13"/>
      <c r="IR366" s="11"/>
      <c r="IS366" s="11"/>
      <c r="IT366" s="14"/>
      <c r="IU366" s="10"/>
      <c r="IV366" s="11"/>
      <c r="IW366" s="61">
        <f t="shared" ref="IW366:IW371" si="6228">IW365-IU366</f>
        <v>0</v>
      </c>
      <c r="IX366" s="61">
        <f t="shared" ref="IX366:IX371" si="6229">IX365-IV366</f>
        <v>0</v>
      </c>
      <c r="IY366" s="11"/>
      <c r="IZ366" s="12" t="e">
        <f t="shared" si="6161"/>
        <v>#DIV/0!</v>
      </c>
      <c r="JA366" s="11"/>
      <c r="JB366" s="12" t="e">
        <f t="shared" si="6162"/>
        <v>#DIV/0!</v>
      </c>
      <c r="JC366" s="13"/>
      <c r="JD366" s="11"/>
      <c r="JE366" s="11"/>
      <c r="JF366" s="14"/>
      <c r="JG366" s="10">
        <f t="shared" si="6163"/>
        <v>0</v>
      </c>
      <c r="JH366" s="14">
        <f t="shared" si="6164"/>
        <v>0</v>
      </c>
      <c r="JI366" s="373">
        <f t="shared" si="6165"/>
        <v>10260</v>
      </c>
      <c r="JJ366" s="11">
        <f t="shared" si="5107"/>
        <v>730</v>
      </c>
      <c r="JK366" s="11">
        <f t="shared" si="6166"/>
        <v>0</v>
      </c>
      <c r="JL366" s="79">
        <f t="shared" si="6167"/>
        <v>0</v>
      </c>
      <c r="JM366" s="15">
        <f t="shared" si="6168"/>
        <v>0</v>
      </c>
      <c r="JN366" s="12" t="e">
        <f t="shared" si="6169"/>
        <v>#DIV/0!</v>
      </c>
      <c r="JO366" s="16"/>
      <c r="JP366" s="17"/>
      <c r="JQ366" s="16" t="e">
        <f t="shared" si="5559"/>
        <v>#DIV/0!</v>
      </c>
      <c r="JR366" s="16"/>
      <c r="JS366" s="369" t="e">
        <f t="shared" si="5410"/>
        <v>#DIV/0!</v>
      </c>
      <c r="JT366" s="15"/>
      <c r="JU366" s="285"/>
      <c r="JV366" s="404">
        <f t="shared" si="6171"/>
        <v>0</v>
      </c>
      <c r="JW366" s="401">
        <f t="shared" si="6172"/>
        <v>0</v>
      </c>
      <c r="JX366" s="406">
        <f t="shared" si="6173"/>
        <v>0</v>
      </c>
      <c r="JY366" s="743"/>
      <c r="JZ366" s="690"/>
      <c r="KA366" s="746"/>
      <c r="KB366" s="725"/>
      <c r="KC366" s="722"/>
      <c r="KD366" s="722"/>
      <c r="KE366" s="722"/>
      <c r="KF366" s="722"/>
      <c r="KG366" s="756"/>
      <c r="KH366" s="758"/>
      <c r="KI366" s="67">
        <f t="shared" si="6180"/>
        <v>0</v>
      </c>
      <c r="KJ366" s="430">
        <f t="shared" ref="KJ366" si="6230">KI366/KB369</f>
        <v>0</v>
      </c>
      <c r="KK366" s="67">
        <f t="shared" si="6182"/>
        <v>0</v>
      </c>
      <c r="KL366" s="425">
        <f t="shared" ref="KL366" si="6231">KK366/KD369</f>
        <v>0</v>
      </c>
      <c r="KM366" s="67">
        <f t="shared" si="6184"/>
        <v>0</v>
      </c>
      <c r="KN366" s="425">
        <f>KM366/KF369</f>
        <v>0</v>
      </c>
    </row>
    <row r="367" spans="1:300" ht="19.5" thickTop="1" x14ac:dyDescent="0.25">
      <c r="A367" s="734"/>
      <c r="B367" s="436">
        <f t="shared" si="6185"/>
        <v>45878</v>
      </c>
      <c r="C367" s="10"/>
      <c r="D367" s="11"/>
      <c r="E367" s="61">
        <f t="shared" si="6186"/>
        <v>553</v>
      </c>
      <c r="F367" s="61">
        <f t="shared" si="6187"/>
        <v>39</v>
      </c>
      <c r="G367" s="11"/>
      <c r="H367" s="12">
        <f t="shared" si="6119"/>
        <v>0</v>
      </c>
      <c r="I367" s="11"/>
      <c r="J367" s="12" t="e">
        <f t="shared" si="6120"/>
        <v>#DIV/0!</v>
      </c>
      <c r="K367" s="13"/>
      <c r="L367" s="11"/>
      <c r="M367" s="11"/>
      <c r="N367" s="14"/>
      <c r="O367" s="10"/>
      <c r="P367" s="11"/>
      <c r="Q367" s="61">
        <f t="shared" si="6188"/>
        <v>556</v>
      </c>
      <c r="R367" s="61">
        <f t="shared" si="6189"/>
        <v>38</v>
      </c>
      <c r="S367" s="11"/>
      <c r="T367" s="12">
        <f t="shared" si="6121"/>
        <v>0</v>
      </c>
      <c r="U367" s="11"/>
      <c r="V367" s="12" t="e">
        <f t="shared" si="6122"/>
        <v>#DIV/0!</v>
      </c>
      <c r="W367" s="13"/>
      <c r="X367" s="11"/>
      <c r="Y367" s="11"/>
      <c r="Z367" s="14"/>
      <c r="AA367" s="10"/>
      <c r="AB367" s="11"/>
      <c r="AC367" s="61">
        <f t="shared" si="6190"/>
        <v>544</v>
      </c>
      <c r="AD367" s="61">
        <f t="shared" si="6191"/>
        <v>38</v>
      </c>
      <c r="AE367" s="11"/>
      <c r="AF367" s="12">
        <f t="shared" si="6123"/>
        <v>0</v>
      </c>
      <c r="AG367" s="11"/>
      <c r="AH367" s="12" t="e">
        <f t="shared" si="6124"/>
        <v>#DIV/0!</v>
      </c>
      <c r="AI367" s="13"/>
      <c r="AJ367" s="11"/>
      <c r="AK367" s="11"/>
      <c r="AL367" s="14"/>
      <c r="AM367" s="10"/>
      <c r="AN367" s="11"/>
      <c r="AO367" s="61">
        <f t="shared" si="6192"/>
        <v>109</v>
      </c>
      <c r="AP367" s="61">
        <f t="shared" si="6193"/>
        <v>8</v>
      </c>
      <c r="AQ367" s="11"/>
      <c r="AR367" s="12">
        <f t="shared" si="6125"/>
        <v>0</v>
      </c>
      <c r="AS367" s="11"/>
      <c r="AT367" s="12" t="e">
        <f t="shared" si="6126"/>
        <v>#DIV/0!</v>
      </c>
      <c r="AU367" s="13"/>
      <c r="AV367" s="11"/>
      <c r="AW367" s="11"/>
      <c r="AX367" s="14"/>
      <c r="AY367" s="10"/>
      <c r="AZ367" s="11"/>
      <c r="BA367" s="61">
        <f t="shared" si="6194"/>
        <v>545</v>
      </c>
      <c r="BB367" s="61">
        <f t="shared" si="6195"/>
        <v>38</v>
      </c>
      <c r="BC367" s="11"/>
      <c r="BD367" s="12">
        <f t="shared" si="6127"/>
        <v>0</v>
      </c>
      <c r="BE367" s="11"/>
      <c r="BF367" s="12" t="e">
        <f t="shared" si="6128"/>
        <v>#DIV/0!</v>
      </c>
      <c r="BG367" s="13"/>
      <c r="BH367" s="11"/>
      <c r="BI367" s="11"/>
      <c r="BJ367" s="14"/>
      <c r="BK367" s="10"/>
      <c r="BL367" s="11"/>
      <c r="BM367" s="61">
        <f t="shared" si="6196"/>
        <v>550</v>
      </c>
      <c r="BN367" s="61">
        <f t="shared" si="6197"/>
        <v>38</v>
      </c>
      <c r="BO367" s="11"/>
      <c r="BP367" s="12">
        <f t="shared" si="6129"/>
        <v>0</v>
      </c>
      <c r="BQ367" s="11"/>
      <c r="BR367" s="12" t="e">
        <f t="shared" si="6130"/>
        <v>#DIV/0!</v>
      </c>
      <c r="BS367" s="13"/>
      <c r="BT367" s="11"/>
      <c r="BU367" s="11"/>
      <c r="BV367" s="14"/>
      <c r="BW367" s="10"/>
      <c r="BX367" s="11"/>
      <c r="BY367" s="61">
        <f t="shared" si="6198"/>
        <v>556</v>
      </c>
      <c r="BZ367" s="61">
        <f t="shared" si="6199"/>
        <v>38</v>
      </c>
      <c r="CA367" s="11"/>
      <c r="CB367" s="12">
        <f t="shared" si="6131"/>
        <v>0</v>
      </c>
      <c r="CC367" s="11"/>
      <c r="CD367" s="12" t="e">
        <f t="shared" si="6132"/>
        <v>#DIV/0!</v>
      </c>
      <c r="CE367" s="13"/>
      <c r="CF367" s="11"/>
      <c r="CG367" s="11"/>
      <c r="CH367" s="14"/>
      <c r="CI367" s="10"/>
      <c r="CJ367" s="11"/>
      <c r="CK367" s="61">
        <f t="shared" si="6200"/>
        <v>534</v>
      </c>
      <c r="CL367" s="61">
        <f t="shared" si="6201"/>
        <v>38</v>
      </c>
      <c r="CM367" s="11"/>
      <c r="CN367" s="12">
        <f t="shared" si="6133"/>
        <v>0</v>
      </c>
      <c r="CO367" s="11"/>
      <c r="CP367" s="12" t="e">
        <f t="shared" si="6134"/>
        <v>#DIV/0!</v>
      </c>
      <c r="CQ367" s="13"/>
      <c r="CR367" s="11"/>
      <c r="CS367" s="11"/>
      <c r="CT367" s="14"/>
      <c r="CU367" s="10"/>
      <c r="CV367" s="11"/>
      <c r="CW367" s="61">
        <f t="shared" si="6202"/>
        <v>545</v>
      </c>
      <c r="CX367" s="61">
        <f t="shared" si="6203"/>
        <v>38</v>
      </c>
      <c r="CY367" s="11"/>
      <c r="CZ367" s="12">
        <f t="shared" si="6135"/>
        <v>0</v>
      </c>
      <c r="DA367" s="11"/>
      <c r="DB367" s="12" t="e">
        <f t="shared" si="6136"/>
        <v>#DIV/0!</v>
      </c>
      <c r="DC367" s="13"/>
      <c r="DD367" s="11"/>
      <c r="DE367" s="11"/>
      <c r="DF367" s="14"/>
      <c r="DG367" s="10"/>
      <c r="DH367" s="11"/>
      <c r="DI367" s="61">
        <f t="shared" si="6204"/>
        <v>559</v>
      </c>
      <c r="DJ367" s="61">
        <f t="shared" si="6205"/>
        <v>39</v>
      </c>
      <c r="DK367" s="11"/>
      <c r="DL367" s="12">
        <f t="shared" si="6137"/>
        <v>0</v>
      </c>
      <c r="DM367" s="11"/>
      <c r="DN367" s="12" t="e">
        <f t="shared" si="6138"/>
        <v>#DIV/0!</v>
      </c>
      <c r="DO367" s="13"/>
      <c r="DP367" s="11"/>
      <c r="DQ367" s="11"/>
      <c r="DR367" s="14"/>
      <c r="DS367" s="10"/>
      <c r="DT367" s="11"/>
      <c r="DU367" s="61">
        <f t="shared" si="6206"/>
        <v>91</v>
      </c>
      <c r="DV367" s="61">
        <f t="shared" si="6207"/>
        <v>8</v>
      </c>
      <c r="DW367" s="11"/>
      <c r="DX367" s="12">
        <f t="shared" si="6139"/>
        <v>0</v>
      </c>
      <c r="DY367" s="11"/>
      <c r="DZ367" s="12" t="e">
        <f t="shared" si="6140"/>
        <v>#DIV/0!</v>
      </c>
      <c r="EA367" s="13"/>
      <c r="EB367" s="11"/>
      <c r="EC367" s="11"/>
      <c r="ED367" s="14"/>
      <c r="EE367" s="10"/>
      <c r="EF367" s="11"/>
      <c r="EG367" s="61">
        <f t="shared" si="6208"/>
        <v>566</v>
      </c>
      <c r="EH367" s="61">
        <f t="shared" si="6209"/>
        <v>40</v>
      </c>
      <c r="EI367" s="11"/>
      <c r="EJ367" s="12">
        <f t="shared" si="6141"/>
        <v>0</v>
      </c>
      <c r="EK367" s="11"/>
      <c r="EL367" s="12" t="e">
        <f t="shared" si="6142"/>
        <v>#DIV/0!</v>
      </c>
      <c r="EM367" s="13"/>
      <c r="EN367" s="11"/>
      <c r="EO367" s="11"/>
      <c r="EP367" s="14"/>
      <c r="EQ367" s="10"/>
      <c r="ER367" s="11"/>
      <c r="ES367" s="61">
        <f t="shared" si="6210"/>
        <v>556</v>
      </c>
      <c r="ET367" s="61">
        <f t="shared" si="6211"/>
        <v>39</v>
      </c>
      <c r="EU367" s="11"/>
      <c r="EV367" s="12">
        <f t="shared" si="6143"/>
        <v>0</v>
      </c>
      <c r="EW367" s="11"/>
      <c r="EX367" s="12" t="e">
        <f t="shared" si="6144"/>
        <v>#DIV/0!</v>
      </c>
      <c r="EY367" s="13"/>
      <c r="EZ367" s="11"/>
      <c r="FA367" s="11"/>
      <c r="FB367" s="14"/>
      <c r="FC367" s="10"/>
      <c r="FD367" s="11"/>
      <c r="FE367" s="61">
        <f t="shared" si="6212"/>
        <v>544</v>
      </c>
      <c r="FF367" s="61">
        <f t="shared" si="6213"/>
        <v>37</v>
      </c>
      <c r="FG367" s="11"/>
      <c r="FH367" s="12">
        <f t="shared" si="6145"/>
        <v>0</v>
      </c>
      <c r="FI367" s="11"/>
      <c r="FJ367" s="12" t="e">
        <f t="shared" si="6146"/>
        <v>#DIV/0!</v>
      </c>
      <c r="FK367" s="13"/>
      <c r="FL367" s="11"/>
      <c r="FM367" s="11"/>
      <c r="FN367" s="14"/>
      <c r="FO367" s="10"/>
      <c r="FP367" s="11"/>
      <c r="FQ367" s="61">
        <f t="shared" si="6214"/>
        <v>539</v>
      </c>
      <c r="FR367" s="61">
        <f t="shared" si="6215"/>
        <v>40</v>
      </c>
      <c r="FS367" s="11"/>
      <c r="FT367" s="12">
        <f t="shared" si="6147"/>
        <v>0</v>
      </c>
      <c r="FU367" s="11"/>
      <c r="FV367" s="12" t="e">
        <f t="shared" si="6148"/>
        <v>#DIV/0!</v>
      </c>
      <c r="FW367" s="13"/>
      <c r="FX367" s="11"/>
      <c r="FY367" s="11"/>
      <c r="FZ367" s="14"/>
      <c r="GA367" s="10"/>
      <c r="GB367" s="11"/>
      <c r="GC367" s="61">
        <f t="shared" si="6216"/>
        <v>544</v>
      </c>
      <c r="GD367" s="61">
        <f t="shared" si="6217"/>
        <v>41</v>
      </c>
      <c r="GE367" s="11"/>
      <c r="GF367" s="12">
        <f t="shared" si="6149"/>
        <v>0</v>
      </c>
      <c r="GG367" s="11"/>
      <c r="GH367" s="12" t="e">
        <f t="shared" si="6150"/>
        <v>#DIV/0!</v>
      </c>
      <c r="GI367" s="13"/>
      <c r="GJ367" s="11"/>
      <c r="GK367" s="11"/>
      <c r="GL367" s="14"/>
      <c r="GM367" s="10"/>
      <c r="GN367" s="11"/>
      <c r="GO367" s="61">
        <f t="shared" si="6218"/>
        <v>570</v>
      </c>
      <c r="GP367" s="61">
        <f t="shared" si="6219"/>
        <v>42</v>
      </c>
      <c r="GQ367" s="11"/>
      <c r="GR367" s="12">
        <f t="shared" si="6151"/>
        <v>0</v>
      </c>
      <c r="GS367" s="11"/>
      <c r="GT367" s="12" t="e">
        <f t="shared" si="6152"/>
        <v>#DIV/0!</v>
      </c>
      <c r="GU367" s="13"/>
      <c r="GV367" s="11"/>
      <c r="GW367" s="11"/>
      <c r="GX367" s="14"/>
      <c r="GY367" s="10"/>
      <c r="GZ367" s="11"/>
      <c r="HA367" s="61">
        <f t="shared" si="6220"/>
        <v>99</v>
      </c>
      <c r="HB367" s="61">
        <f t="shared" si="6221"/>
        <v>7</v>
      </c>
      <c r="HC367" s="11"/>
      <c r="HD367" s="12">
        <f t="shared" si="6153"/>
        <v>0</v>
      </c>
      <c r="HE367" s="11"/>
      <c r="HF367" s="12" t="e">
        <f t="shared" si="6154"/>
        <v>#DIV/0!</v>
      </c>
      <c r="HG367" s="13"/>
      <c r="HH367" s="11"/>
      <c r="HI367" s="11"/>
      <c r="HJ367" s="14"/>
      <c r="HK367" s="10"/>
      <c r="HL367" s="11"/>
      <c r="HM367" s="61">
        <f t="shared" si="6222"/>
        <v>571</v>
      </c>
      <c r="HN367" s="61">
        <f t="shared" si="6223"/>
        <v>42</v>
      </c>
      <c r="HO367" s="11"/>
      <c r="HP367" s="12">
        <f t="shared" si="6155"/>
        <v>0</v>
      </c>
      <c r="HQ367" s="11"/>
      <c r="HR367" s="12" t="e">
        <f t="shared" si="6156"/>
        <v>#DIV/0!</v>
      </c>
      <c r="HS367" s="13"/>
      <c r="HT367" s="11"/>
      <c r="HU367" s="11"/>
      <c r="HV367" s="14"/>
      <c r="HW367" s="10"/>
      <c r="HX367" s="11"/>
      <c r="HY367" s="61">
        <f t="shared" si="6224"/>
        <v>558</v>
      </c>
      <c r="HZ367" s="61">
        <f t="shared" si="6225"/>
        <v>41</v>
      </c>
      <c r="IA367" s="11"/>
      <c r="IB367" s="12">
        <f t="shared" si="6157"/>
        <v>0</v>
      </c>
      <c r="IC367" s="11"/>
      <c r="ID367" s="12" t="e">
        <f t="shared" si="6158"/>
        <v>#DIV/0!</v>
      </c>
      <c r="IE367" s="13"/>
      <c r="IF367" s="11"/>
      <c r="IG367" s="11"/>
      <c r="IH367" s="14"/>
      <c r="II367" s="10"/>
      <c r="IJ367" s="11"/>
      <c r="IK367" s="61">
        <f t="shared" si="6226"/>
        <v>571</v>
      </c>
      <c r="IL367" s="61">
        <f t="shared" si="6227"/>
        <v>41</v>
      </c>
      <c r="IM367" s="11"/>
      <c r="IN367" s="12">
        <f t="shared" si="6159"/>
        <v>0</v>
      </c>
      <c r="IO367" s="11"/>
      <c r="IP367" s="12" t="e">
        <f t="shared" si="6160"/>
        <v>#DIV/0!</v>
      </c>
      <c r="IQ367" s="13"/>
      <c r="IR367" s="11"/>
      <c r="IS367" s="11"/>
      <c r="IT367" s="14"/>
      <c r="IU367" s="10"/>
      <c r="IV367" s="11"/>
      <c r="IW367" s="61">
        <f t="shared" si="6228"/>
        <v>0</v>
      </c>
      <c r="IX367" s="61">
        <f t="shared" si="6229"/>
        <v>0</v>
      </c>
      <c r="IY367" s="11"/>
      <c r="IZ367" s="12" t="e">
        <f t="shared" si="6161"/>
        <v>#DIV/0!</v>
      </c>
      <c r="JA367" s="11"/>
      <c r="JB367" s="12" t="e">
        <f t="shared" si="6162"/>
        <v>#DIV/0!</v>
      </c>
      <c r="JC367" s="13"/>
      <c r="JD367" s="11"/>
      <c r="JE367" s="11"/>
      <c r="JF367" s="14"/>
      <c r="JG367" s="10">
        <f t="shared" si="6163"/>
        <v>0</v>
      </c>
      <c r="JH367" s="14">
        <f t="shared" si="6164"/>
        <v>0</v>
      </c>
      <c r="JI367" s="373">
        <f t="shared" si="6165"/>
        <v>10260</v>
      </c>
      <c r="JJ367" s="11">
        <f t="shared" si="5107"/>
        <v>730</v>
      </c>
      <c r="JK367" s="11">
        <f t="shared" si="6166"/>
        <v>0</v>
      </c>
      <c r="JL367" s="79">
        <f t="shared" si="6167"/>
        <v>0</v>
      </c>
      <c r="JM367" s="15">
        <f t="shared" si="6168"/>
        <v>0</v>
      </c>
      <c r="JN367" s="12" t="e">
        <f t="shared" si="6169"/>
        <v>#DIV/0!</v>
      </c>
      <c r="JO367" s="16"/>
      <c r="JP367" s="17"/>
      <c r="JQ367" s="16" t="e">
        <f t="shared" si="5559"/>
        <v>#DIV/0!</v>
      </c>
      <c r="JR367" s="16"/>
      <c r="JS367" s="369" t="e">
        <f t="shared" si="5410"/>
        <v>#DIV/0!</v>
      </c>
      <c r="JT367" s="15"/>
      <c r="JU367" s="285"/>
      <c r="JV367" s="404">
        <f t="shared" si="6171"/>
        <v>0</v>
      </c>
      <c r="JW367" s="401">
        <f t="shared" si="6172"/>
        <v>0</v>
      </c>
      <c r="JX367" s="406">
        <f t="shared" si="6173"/>
        <v>0</v>
      </c>
      <c r="JY367" s="743"/>
      <c r="JZ367" s="690"/>
      <c r="KA367" s="746"/>
      <c r="KB367" s="718">
        <f t="shared" ref="KB367" si="6232">SUM(C372,O372,AA372,AM372,AY372,BK372,BW372)</f>
        <v>0</v>
      </c>
      <c r="KC367" s="714"/>
      <c r="KD367" s="714">
        <f t="shared" ref="KD367" si="6233">SUM(CI372,CU372,DG372,DS372,EE372,EQ372,FC372)</f>
        <v>0</v>
      </c>
      <c r="KE367" s="714"/>
      <c r="KF367" s="714">
        <f t="shared" ref="KF367" si="6234">SUM(FO372,GA372,GM372,GY372,HK372,HW372,II372)</f>
        <v>0</v>
      </c>
      <c r="KG367" s="759"/>
      <c r="KH367" s="761" t="s">
        <v>67</v>
      </c>
      <c r="KI367" s="67">
        <f t="shared" si="6180"/>
        <v>0</v>
      </c>
      <c r="KJ367" s="430">
        <f t="shared" ref="KJ367" si="6235">KI367/KB369</f>
        <v>0</v>
      </c>
      <c r="KK367" s="67">
        <f t="shared" si="6182"/>
        <v>0</v>
      </c>
      <c r="KL367" s="425">
        <f t="shared" ref="KL367" si="6236">KK367/KD369</f>
        <v>0</v>
      </c>
      <c r="KM367" s="67">
        <f t="shared" si="6184"/>
        <v>0</v>
      </c>
      <c r="KN367" s="425">
        <f>KM367/KF369</f>
        <v>0</v>
      </c>
    </row>
    <row r="368" spans="1:300" ht="19.5" thickBot="1" x14ac:dyDescent="0.3">
      <c r="A368" s="734"/>
      <c r="B368" s="436">
        <f t="shared" si="6185"/>
        <v>45879</v>
      </c>
      <c r="C368" s="10"/>
      <c r="D368" s="11"/>
      <c r="E368" s="61">
        <f t="shared" si="6186"/>
        <v>553</v>
      </c>
      <c r="F368" s="61">
        <f t="shared" si="6187"/>
        <v>39</v>
      </c>
      <c r="G368" s="11"/>
      <c r="H368" s="12">
        <f t="shared" si="6119"/>
        <v>0</v>
      </c>
      <c r="I368" s="11"/>
      <c r="J368" s="12" t="e">
        <f t="shared" si="6120"/>
        <v>#DIV/0!</v>
      </c>
      <c r="K368" s="11"/>
      <c r="L368" s="11"/>
      <c r="M368" s="18"/>
      <c r="N368" s="20"/>
      <c r="O368" s="10"/>
      <c r="P368" s="11"/>
      <c r="Q368" s="61">
        <f t="shared" si="6188"/>
        <v>556</v>
      </c>
      <c r="R368" s="61">
        <f t="shared" si="6189"/>
        <v>38</v>
      </c>
      <c r="S368" s="11"/>
      <c r="T368" s="12">
        <f t="shared" si="6121"/>
        <v>0</v>
      </c>
      <c r="U368" s="11"/>
      <c r="V368" s="12" t="e">
        <f t="shared" si="6122"/>
        <v>#DIV/0!</v>
      </c>
      <c r="W368" s="11"/>
      <c r="X368" s="11"/>
      <c r="Y368" s="18"/>
      <c r="Z368" s="20"/>
      <c r="AA368" s="10"/>
      <c r="AB368" s="11"/>
      <c r="AC368" s="61">
        <f t="shared" si="6190"/>
        <v>544</v>
      </c>
      <c r="AD368" s="61">
        <f t="shared" si="6191"/>
        <v>38</v>
      </c>
      <c r="AE368" s="11"/>
      <c r="AF368" s="12">
        <f t="shared" si="6123"/>
        <v>0</v>
      </c>
      <c r="AG368" s="11"/>
      <c r="AH368" s="12" t="e">
        <f t="shared" si="6124"/>
        <v>#DIV/0!</v>
      </c>
      <c r="AI368" s="11"/>
      <c r="AJ368" s="11"/>
      <c r="AK368" s="18"/>
      <c r="AL368" s="20"/>
      <c r="AM368" s="10"/>
      <c r="AN368" s="11"/>
      <c r="AO368" s="61">
        <f t="shared" si="6192"/>
        <v>109</v>
      </c>
      <c r="AP368" s="61">
        <f t="shared" si="6193"/>
        <v>8</v>
      </c>
      <c r="AQ368" s="11"/>
      <c r="AR368" s="12">
        <f t="shared" si="6125"/>
        <v>0</v>
      </c>
      <c r="AS368" s="11"/>
      <c r="AT368" s="12" t="e">
        <f t="shared" si="6126"/>
        <v>#DIV/0!</v>
      </c>
      <c r="AU368" s="11"/>
      <c r="AV368" s="11"/>
      <c r="AW368" s="18"/>
      <c r="AX368" s="20"/>
      <c r="AY368" s="10"/>
      <c r="AZ368" s="11"/>
      <c r="BA368" s="61">
        <f t="shared" si="6194"/>
        <v>545</v>
      </c>
      <c r="BB368" s="61">
        <f t="shared" si="6195"/>
        <v>38</v>
      </c>
      <c r="BC368" s="11"/>
      <c r="BD368" s="12">
        <f t="shared" si="6127"/>
        <v>0</v>
      </c>
      <c r="BE368" s="11"/>
      <c r="BF368" s="12" t="e">
        <f t="shared" si="6128"/>
        <v>#DIV/0!</v>
      </c>
      <c r="BG368" s="11"/>
      <c r="BH368" s="11"/>
      <c r="BI368" s="18"/>
      <c r="BJ368" s="20"/>
      <c r="BK368" s="10"/>
      <c r="BL368" s="11"/>
      <c r="BM368" s="61">
        <f t="shared" si="6196"/>
        <v>550</v>
      </c>
      <c r="BN368" s="61">
        <f t="shared" si="6197"/>
        <v>38</v>
      </c>
      <c r="BO368" s="11"/>
      <c r="BP368" s="12">
        <f t="shared" si="6129"/>
        <v>0</v>
      </c>
      <c r="BQ368" s="11"/>
      <c r="BR368" s="12" t="e">
        <f t="shared" si="6130"/>
        <v>#DIV/0!</v>
      </c>
      <c r="BS368" s="11"/>
      <c r="BT368" s="11"/>
      <c r="BU368" s="18"/>
      <c r="BV368" s="20"/>
      <c r="BW368" s="10"/>
      <c r="BX368" s="11"/>
      <c r="BY368" s="61">
        <f t="shared" si="6198"/>
        <v>556</v>
      </c>
      <c r="BZ368" s="61">
        <f t="shared" si="6199"/>
        <v>38</v>
      </c>
      <c r="CA368" s="11"/>
      <c r="CB368" s="12">
        <f t="shared" si="6131"/>
        <v>0</v>
      </c>
      <c r="CC368" s="11"/>
      <c r="CD368" s="12" t="e">
        <f t="shared" si="6132"/>
        <v>#DIV/0!</v>
      </c>
      <c r="CE368" s="11"/>
      <c r="CF368" s="11"/>
      <c r="CG368" s="18"/>
      <c r="CH368" s="20"/>
      <c r="CI368" s="10"/>
      <c r="CJ368" s="11"/>
      <c r="CK368" s="61">
        <f t="shared" si="6200"/>
        <v>534</v>
      </c>
      <c r="CL368" s="61">
        <f t="shared" si="6201"/>
        <v>38</v>
      </c>
      <c r="CM368" s="11"/>
      <c r="CN368" s="12">
        <f t="shared" si="6133"/>
        <v>0</v>
      </c>
      <c r="CO368" s="11"/>
      <c r="CP368" s="12" t="e">
        <f t="shared" si="6134"/>
        <v>#DIV/0!</v>
      </c>
      <c r="CQ368" s="11"/>
      <c r="CR368" s="11"/>
      <c r="CS368" s="18"/>
      <c r="CT368" s="20"/>
      <c r="CU368" s="10"/>
      <c r="CV368" s="11"/>
      <c r="CW368" s="61">
        <f t="shared" si="6202"/>
        <v>545</v>
      </c>
      <c r="CX368" s="61">
        <f t="shared" si="6203"/>
        <v>38</v>
      </c>
      <c r="CY368" s="11"/>
      <c r="CZ368" s="12">
        <f t="shared" si="6135"/>
        <v>0</v>
      </c>
      <c r="DA368" s="11"/>
      <c r="DB368" s="12" t="e">
        <f t="shared" si="6136"/>
        <v>#DIV/0!</v>
      </c>
      <c r="DC368" s="11"/>
      <c r="DD368" s="11"/>
      <c r="DE368" s="18"/>
      <c r="DF368" s="20"/>
      <c r="DG368" s="10"/>
      <c r="DH368" s="11"/>
      <c r="DI368" s="61">
        <f t="shared" si="6204"/>
        <v>559</v>
      </c>
      <c r="DJ368" s="61">
        <f t="shared" si="6205"/>
        <v>39</v>
      </c>
      <c r="DK368" s="11"/>
      <c r="DL368" s="12">
        <f t="shared" si="6137"/>
        <v>0</v>
      </c>
      <c r="DM368" s="11"/>
      <c r="DN368" s="12" t="e">
        <f t="shared" si="6138"/>
        <v>#DIV/0!</v>
      </c>
      <c r="DO368" s="11"/>
      <c r="DP368" s="11"/>
      <c r="DQ368" s="18"/>
      <c r="DR368" s="20"/>
      <c r="DS368" s="10"/>
      <c r="DT368" s="11"/>
      <c r="DU368" s="61">
        <f t="shared" si="6206"/>
        <v>91</v>
      </c>
      <c r="DV368" s="61">
        <f t="shared" si="6207"/>
        <v>8</v>
      </c>
      <c r="DW368" s="11"/>
      <c r="DX368" s="12">
        <f t="shared" si="6139"/>
        <v>0</v>
      </c>
      <c r="DY368" s="11"/>
      <c r="DZ368" s="12" t="e">
        <f t="shared" si="6140"/>
        <v>#DIV/0!</v>
      </c>
      <c r="EA368" s="11"/>
      <c r="EB368" s="11"/>
      <c r="EC368" s="18"/>
      <c r="ED368" s="20"/>
      <c r="EE368" s="10"/>
      <c r="EF368" s="11"/>
      <c r="EG368" s="61">
        <f t="shared" si="6208"/>
        <v>566</v>
      </c>
      <c r="EH368" s="61">
        <f t="shared" si="6209"/>
        <v>40</v>
      </c>
      <c r="EI368" s="11"/>
      <c r="EJ368" s="12">
        <f t="shared" si="6141"/>
        <v>0</v>
      </c>
      <c r="EK368" s="11"/>
      <c r="EL368" s="12" t="e">
        <f t="shared" si="6142"/>
        <v>#DIV/0!</v>
      </c>
      <c r="EM368" s="11"/>
      <c r="EN368" s="11"/>
      <c r="EO368" s="18"/>
      <c r="EP368" s="20"/>
      <c r="EQ368" s="10"/>
      <c r="ER368" s="11"/>
      <c r="ES368" s="61">
        <f t="shared" si="6210"/>
        <v>556</v>
      </c>
      <c r="ET368" s="61">
        <f t="shared" si="6211"/>
        <v>39</v>
      </c>
      <c r="EU368" s="11"/>
      <c r="EV368" s="12">
        <f t="shared" si="6143"/>
        <v>0</v>
      </c>
      <c r="EW368" s="11"/>
      <c r="EX368" s="12" t="e">
        <f t="shared" si="6144"/>
        <v>#DIV/0!</v>
      </c>
      <c r="EY368" s="11"/>
      <c r="EZ368" s="11"/>
      <c r="FA368" s="18"/>
      <c r="FB368" s="20"/>
      <c r="FC368" s="10"/>
      <c r="FD368" s="11"/>
      <c r="FE368" s="61">
        <f t="shared" si="6212"/>
        <v>544</v>
      </c>
      <c r="FF368" s="61">
        <f t="shared" si="6213"/>
        <v>37</v>
      </c>
      <c r="FG368" s="11"/>
      <c r="FH368" s="12">
        <f t="shared" si="6145"/>
        <v>0</v>
      </c>
      <c r="FI368" s="11"/>
      <c r="FJ368" s="12" t="e">
        <f t="shared" si="6146"/>
        <v>#DIV/0!</v>
      </c>
      <c r="FK368" s="11"/>
      <c r="FL368" s="11"/>
      <c r="FM368" s="18"/>
      <c r="FN368" s="20"/>
      <c r="FO368" s="10"/>
      <c r="FP368" s="11"/>
      <c r="FQ368" s="61">
        <f t="shared" si="6214"/>
        <v>539</v>
      </c>
      <c r="FR368" s="61">
        <f t="shared" si="6215"/>
        <v>40</v>
      </c>
      <c r="FS368" s="11"/>
      <c r="FT368" s="12">
        <f t="shared" si="6147"/>
        <v>0</v>
      </c>
      <c r="FU368" s="11"/>
      <c r="FV368" s="12" t="e">
        <f t="shared" si="6148"/>
        <v>#DIV/0!</v>
      </c>
      <c r="FW368" s="11"/>
      <c r="FX368" s="11"/>
      <c r="FY368" s="18"/>
      <c r="FZ368" s="20"/>
      <c r="GA368" s="10"/>
      <c r="GB368" s="11"/>
      <c r="GC368" s="61">
        <f t="shared" si="6216"/>
        <v>544</v>
      </c>
      <c r="GD368" s="61">
        <f t="shared" si="6217"/>
        <v>41</v>
      </c>
      <c r="GE368" s="11"/>
      <c r="GF368" s="12">
        <f t="shared" si="6149"/>
        <v>0</v>
      </c>
      <c r="GG368" s="11"/>
      <c r="GH368" s="12" t="e">
        <f t="shared" si="6150"/>
        <v>#DIV/0!</v>
      </c>
      <c r="GI368" s="11"/>
      <c r="GJ368" s="11"/>
      <c r="GK368" s="18"/>
      <c r="GL368" s="20"/>
      <c r="GM368" s="10"/>
      <c r="GN368" s="11"/>
      <c r="GO368" s="61">
        <f t="shared" si="6218"/>
        <v>570</v>
      </c>
      <c r="GP368" s="61">
        <f t="shared" si="6219"/>
        <v>42</v>
      </c>
      <c r="GQ368" s="11"/>
      <c r="GR368" s="12">
        <f t="shared" si="6151"/>
        <v>0</v>
      </c>
      <c r="GS368" s="11"/>
      <c r="GT368" s="12" t="e">
        <f t="shared" si="6152"/>
        <v>#DIV/0!</v>
      </c>
      <c r="GU368" s="11"/>
      <c r="GV368" s="11"/>
      <c r="GW368" s="18"/>
      <c r="GX368" s="20"/>
      <c r="GY368" s="10"/>
      <c r="GZ368" s="11"/>
      <c r="HA368" s="61">
        <f t="shared" si="6220"/>
        <v>99</v>
      </c>
      <c r="HB368" s="61">
        <f t="shared" si="6221"/>
        <v>7</v>
      </c>
      <c r="HC368" s="11"/>
      <c r="HD368" s="12">
        <f t="shared" si="6153"/>
        <v>0</v>
      </c>
      <c r="HE368" s="11"/>
      <c r="HF368" s="12" t="e">
        <f t="shared" si="6154"/>
        <v>#DIV/0!</v>
      </c>
      <c r="HG368" s="11"/>
      <c r="HH368" s="11"/>
      <c r="HI368" s="18"/>
      <c r="HJ368" s="20"/>
      <c r="HK368" s="10"/>
      <c r="HL368" s="11"/>
      <c r="HM368" s="61">
        <f t="shared" si="6222"/>
        <v>571</v>
      </c>
      <c r="HN368" s="61">
        <f t="shared" si="6223"/>
        <v>42</v>
      </c>
      <c r="HO368" s="11"/>
      <c r="HP368" s="12">
        <f t="shared" si="6155"/>
        <v>0</v>
      </c>
      <c r="HQ368" s="11"/>
      <c r="HR368" s="12" t="e">
        <f t="shared" si="6156"/>
        <v>#DIV/0!</v>
      </c>
      <c r="HS368" s="11"/>
      <c r="HT368" s="11"/>
      <c r="HU368" s="18"/>
      <c r="HV368" s="20"/>
      <c r="HW368" s="10"/>
      <c r="HX368" s="11"/>
      <c r="HY368" s="61">
        <f t="shared" si="6224"/>
        <v>558</v>
      </c>
      <c r="HZ368" s="61">
        <f t="shared" si="6225"/>
        <v>41</v>
      </c>
      <c r="IA368" s="11"/>
      <c r="IB368" s="12">
        <f t="shared" si="6157"/>
        <v>0</v>
      </c>
      <c r="IC368" s="11"/>
      <c r="ID368" s="12" t="e">
        <f t="shared" si="6158"/>
        <v>#DIV/0!</v>
      </c>
      <c r="IE368" s="11"/>
      <c r="IF368" s="11"/>
      <c r="IG368" s="18"/>
      <c r="IH368" s="20"/>
      <c r="II368" s="10"/>
      <c r="IJ368" s="11"/>
      <c r="IK368" s="61">
        <f t="shared" si="6226"/>
        <v>571</v>
      </c>
      <c r="IL368" s="61">
        <f t="shared" si="6227"/>
        <v>41</v>
      </c>
      <c r="IM368" s="11"/>
      <c r="IN368" s="12">
        <f t="shared" si="6159"/>
        <v>0</v>
      </c>
      <c r="IO368" s="11"/>
      <c r="IP368" s="12" t="e">
        <f t="shared" si="6160"/>
        <v>#DIV/0!</v>
      </c>
      <c r="IQ368" s="11"/>
      <c r="IR368" s="11"/>
      <c r="IS368" s="18"/>
      <c r="IT368" s="20"/>
      <c r="IU368" s="10"/>
      <c r="IV368" s="11"/>
      <c r="IW368" s="61">
        <f t="shared" si="6228"/>
        <v>0</v>
      </c>
      <c r="IX368" s="61">
        <f t="shared" si="6229"/>
        <v>0</v>
      </c>
      <c r="IY368" s="11"/>
      <c r="IZ368" s="12" t="e">
        <f t="shared" si="6161"/>
        <v>#DIV/0!</v>
      </c>
      <c r="JA368" s="11"/>
      <c r="JB368" s="12" t="e">
        <f t="shared" si="6162"/>
        <v>#DIV/0!</v>
      </c>
      <c r="JC368" s="11"/>
      <c r="JD368" s="11"/>
      <c r="JE368" s="18"/>
      <c r="JF368" s="20"/>
      <c r="JG368" s="10">
        <f t="shared" si="6163"/>
        <v>0</v>
      </c>
      <c r="JH368" s="14">
        <f t="shared" si="6164"/>
        <v>0</v>
      </c>
      <c r="JI368" s="373">
        <f t="shared" si="6165"/>
        <v>10260</v>
      </c>
      <c r="JJ368" s="11">
        <f t="shared" si="5107"/>
        <v>730</v>
      </c>
      <c r="JK368" s="11">
        <f t="shared" si="6166"/>
        <v>0</v>
      </c>
      <c r="JL368" s="79">
        <f t="shared" si="6167"/>
        <v>0</v>
      </c>
      <c r="JM368" s="15">
        <f t="shared" si="6168"/>
        <v>0</v>
      </c>
      <c r="JN368" s="12" t="e">
        <f t="shared" si="6169"/>
        <v>#DIV/0!</v>
      </c>
      <c r="JO368" s="16"/>
      <c r="JP368" s="17"/>
      <c r="JQ368" s="16" t="e">
        <f t="shared" si="5559"/>
        <v>#DIV/0!</v>
      </c>
      <c r="JR368" s="16"/>
      <c r="JS368" s="369" t="e">
        <f t="shared" si="5410"/>
        <v>#DIV/0!</v>
      </c>
      <c r="JT368" s="18"/>
      <c r="JU368" s="21"/>
      <c r="JV368" s="404">
        <f t="shared" si="6171"/>
        <v>0</v>
      </c>
      <c r="JW368" s="401">
        <f t="shared" si="6172"/>
        <v>0</v>
      </c>
      <c r="JX368" s="406">
        <f t="shared" si="6173"/>
        <v>0</v>
      </c>
      <c r="JY368" s="743"/>
      <c r="JZ368" s="690"/>
      <c r="KA368" s="746"/>
      <c r="KB368" s="719"/>
      <c r="KC368" s="716"/>
      <c r="KD368" s="716"/>
      <c r="KE368" s="716"/>
      <c r="KF368" s="716"/>
      <c r="KG368" s="760"/>
      <c r="KH368" s="758"/>
      <c r="KI368" s="67">
        <f t="shared" si="6180"/>
        <v>0</v>
      </c>
      <c r="KJ368" s="430">
        <f t="shared" ref="KJ368" si="6237">KI368/KB369</f>
        <v>0</v>
      </c>
      <c r="KK368" s="67">
        <f t="shared" si="6182"/>
        <v>0</v>
      </c>
      <c r="KL368" s="425">
        <f t="shared" ref="KL368" si="6238">KK368/KD369</f>
        <v>0</v>
      </c>
      <c r="KM368" s="67">
        <f t="shared" si="6184"/>
        <v>0</v>
      </c>
      <c r="KN368" s="425">
        <f>KM368/KF369</f>
        <v>0</v>
      </c>
    </row>
    <row r="369" spans="1:300" ht="19.5" thickTop="1" x14ac:dyDescent="0.25">
      <c r="A369" s="734"/>
      <c r="B369" s="436">
        <f>+B368+1</f>
        <v>45880</v>
      </c>
      <c r="C369" s="10"/>
      <c r="D369" s="11"/>
      <c r="E369" s="61">
        <f t="shared" si="6186"/>
        <v>553</v>
      </c>
      <c r="F369" s="61">
        <f t="shared" si="6187"/>
        <v>39</v>
      </c>
      <c r="G369" s="11"/>
      <c r="H369" s="12">
        <f t="shared" si="6119"/>
        <v>0</v>
      </c>
      <c r="I369" s="11"/>
      <c r="J369" s="12" t="e">
        <f t="shared" si="6120"/>
        <v>#DIV/0!</v>
      </c>
      <c r="K369" s="13"/>
      <c r="L369" s="13"/>
      <c r="M369" s="25"/>
      <c r="N369" s="37"/>
      <c r="O369" s="10"/>
      <c r="P369" s="11"/>
      <c r="Q369" s="61">
        <f t="shared" si="6188"/>
        <v>556</v>
      </c>
      <c r="R369" s="61">
        <f t="shared" si="6189"/>
        <v>38</v>
      </c>
      <c r="S369" s="11"/>
      <c r="T369" s="12">
        <f t="shared" si="6121"/>
        <v>0</v>
      </c>
      <c r="U369" s="11"/>
      <c r="V369" s="12" t="e">
        <f t="shared" si="6122"/>
        <v>#DIV/0!</v>
      </c>
      <c r="W369" s="13"/>
      <c r="X369" s="13"/>
      <c r="Y369" s="25"/>
      <c r="Z369" s="37"/>
      <c r="AA369" s="10"/>
      <c r="AB369" s="11"/>
      <c r="AC369" s="61">
        <f t="shared" si="6190"/>
        <v>544</v>
      </c>
      <c r="AD369" s="61">
        <f t="shared" si="6191"/>
        <v>38</v>
      </c>
      <c r="AE369" s="11"/>
      <c r="AF369" s="12">
        <f t="shared" si="6123"/>
        <v>0</v>
      </c>
      <c r="AG369" s="11"/>
      <c r="AH369" s="12" t="e">
        <f t="shared" si="6124"/>
        <v>#DIV/0!</v>
      </c>
      <c r="AI369" s="13"/>
      <c r="AJ369" s="13"/>
      <c r="AK369" s="25"/>
      <c r="AL369" s="37"/>
      <c r="AM369" s="10"/>
      <c r="AN369" s="11"/>
      <c r="AO369" s="61">
        <f t="shared" si="6192"/>
        <v>109</v>
      </c>
      <c r="AP369" s="61">
        <f t="shared" si="6193"/>
        <v>8</v>
      </c>
      <c r="AQ369" s="11"/>
      <c r="AR369" s="12">
        <f t="shared" si="6125"/>
        <v>0</v>
      </c>
      <c r="AS369" s="11"/>
      <c r="AT369" s="12" t="e">
        <f t="shared" si="6126"/>
        <v>#DIV/0!</v>
      </c>
      <c r="AU369" s="13"/>
      <c r="AV369" s="13"/>
      <c r="AW369" s="25"/>
      <c r="AX369" s="37"/>
      <c r="AY369" s="10"/>
      <c r="AZ369" s="11"/>
      <c r="BA369" s="61">
        <f t="shared" si="6194"/>
        <v>545</v>
      </c>
      <c r="BB369" s="61">
        <f t="shared" si="6195"/>
        <v>38</v>
      </c>
      <c r="BC369" s="11"/>
      <c r="BD369" s="12">
        <f t="shared" si="6127"/>
        <v>0</v>
      </c>
      <c r="BE369" s="11"/>
      <c r="BF369" s="12" t="e">
        <f t="shared" si="6128"/>
        <v>#DIV/0!</v>
      </c>
      <c r="BG369" s="13"/>
      <c r="BH369" s="13"/>
      <c r="BI369" s="25"/>
      <c r="BJ369" s="37"/>
      <c r="BK369" s="10"/>
      <c r="BL369" s="11"/>
      <c r="BM369" s="61">
        <f t="shared" si="6196"/>
        <v>550</v>
      </c>
      <c r="BN369" s="61">
        <f t="shared" si="6197"/>
        <v>38</v>
      </c>
      <c r="BO369" s="11"/>
      <c r="BP369" s="12">
        <f t="shared" si="6129"/>
        <v>0</v>
      </c>
      <c r="BQ369" s="11"/>
      <c r="BR369" s="12" t="e">
        <f t="shared" si="6130"/>
        <v>#DIV/0!</v>
      </c>
      <c r="BS369" s="13"/>
      <c r="BT369" s="13"/>
      <c r="BU369" s="25"/>
      <c r="BV369" s="37"/>
      <c r="BW369" s="10"/>
      <c r="BX369" s="11"/>
      <c r="BY369" s="61">
        <f t="shared" si="6198"/>
        <v>556</v>
      </c>
      <c r="BZ369" s="61">
        <f t="shared" si="6199"/>
        <v>38</v>
      </c>
      <c r="CA369" s="11"/>
      <c r="CB369" s="12">
        <f t="shared" si="6131"/>
        <v>0</v>
      </c>
      <c r="CC369" s="11"/>
      <c r="CD369" s="12" t="e">
        <f t="shared" si="6132"/>
        <v>#DIV/0!</v>
      </c>
      <c r="CE369" s="13"/>
      <c r="CF369" s="13"/>
      <c r="CG369" s="25"/>
      <c r="CH369" s="37"/>
      <c r="CI369" s="10"/>
      <c r="CJ369" s="11"/>
      <c r="CK369" s="61">
        <f t="shared" si="6200"/>
        <v>534</v>
      </c>
      <c r="CL369" s="61">
        <f t="shared" si="6201"/>
        <v>38</v>
      </c>
      <c r="CM369" s="11"/>
      <c r="CN369" s="12">
        <f t="shared" si="6133"/>
        <v>0</v>
      </c>
      <c r="CO369" s="11"/>
      <c r="CP369" s="12" t="e">
        <f t="shared" si="6134"/>
        <v>#DIV/0!</v>
      </c>
      <c r="CQ369" s="13"/>
      <c r="CR369" s="13"/>
      <c r="CS369" s="25"/>
      <c r="CT369" s="37"/>
      <c r="CU369" s="10"/>
      <c r="CV369" s="11"/>
      <c r="CW369" s="61">
        <f t="shared" si="6202"/>
        <v>545</v>
      </c>
      <c r="CX369" s="61">
        <f t="shared" si="6203"/>
        <v>38</v>
      </c>
      <c r="CY369" s="11"/>
      <c r="CZ369" s="12">
        <f t="shared" si="6135"/>
        <v>0</v>
      </c>
      <c r="DA369" s="11"/>
      <c r="DB369" s="12" t="e">
        <f t="shared" si="6136"/>
        <v>#DIV/0!</v>
      </c>
      <c r="DC369" s="13"/>
      <c r="DD369" s="13"/>
      <c r="DE369" s="25"/>
      <c r="DF369" s="37"/>
      <c r="DG369" s="10"/>
      <c r="DH369" s="11"/>
      <c r="DI369" s="61">
        <f t="shared" si="6204"/>
        <v>559</v>
      </c>
      <c r="DJ369" s="61">
        <f t="shared" si="6205"/>
        <v>39</v>
      </c>
      <c r="DK369" s="11"/>
      <c r="DL369" s="12">
        <f t="shared" si="6137"/>
        <v>0</v>
      </c>
      <c r="DM369" s="11"/>
      <c r="DN369" s="12" t="e">
        <f t="shared" si="6138"/>
        <v>#DIV/0!</v>
      </c>
      <c r="DO369" s="13"/>
      <c r="DP369" s="13"/>
      <c r="DQ369" s="25"/>
      <c r="DR369" s="37"/>
      <c r="DS369" s="10"/>
      <c r="DT369" s="11"/>
      <c r="DU369" s="61">
        <f t="shared" si="6206"/>
        <v>91</v>
      </c>
      <c r="DV369" s="61">
        <f t="shared" si="6207"/>
        <v>8</v>
      </c>
      <c r="DW369" s="11"/>
      <c r="DX369" s="12">
        <f t="shared" si="6139"/>
        <v>0</v>
      </c>
      <c r="DY369" s="11"/>
      <c r="DZ369" s="12" t="e">
        <f t="shared" si="6140"/>
        <v>#DIV/0!</v>
      </c>
      <c r="EA369" s="13"/>
      <c r="EB369" s="13"/>
      <c r="EC369" s="25"/>
      <c r="ED369" s="37"/>
      <c r="EE369" s="10"/>
      <c r="EF369" s="11"/>
      <c r="EG369" s="61">
        <f t="shared" si="6208"/>
        <v>566</v>
      </c>
      <c r="EH369" s="61">
        <f t="shared" si="6209"/>
        <v>40</v>
      </c>
      <c r="EI369" s="11"/>
      <c r="EJ369" s="12">
        <f t="shared" si="6141"/>
        <v>0</v>
      </c>
      <c r="EK369" s="11"/>
      <c r="EL369" s="12" t="e">
        <f t="shared" si="6142"/>
        <v>#DIV/0!</v>
      </c>
      <c r="EM369" s="13"/>
      <c r="EN369" s="13"/>
      <c r="EO369" s="25"/>
      <c r="EP369" s="37"/>
      <c r="EQ369" s="10"/>
      <c r="ER369" s="11"/>
      <c r="ES369" s="61">
        <f t="shared" si="6210"/>
        <v>556</v>
      </c>
      <c r="ET369" s="61">
        <f t="shared" si="6211"/>
        <v>39</v>
      </c>
      <c r="EU369" s="11"/>
      <c r="EV369" s="12">
        <f t="shared" si="6143"/>
        <v>0</v>
      </c>
      <c r="EW369" s="11"/>
      <c r="EX369" s="12" t="e">
        <f t="shared" si="6144"/>
        <v>#DIV/0!</v>
      </c>
      <c r="EY369" s="13"/>
      <c r="EZ369" s="13"/>
      <c r="FA369" s="25"/>
      <c r="FB369" s="37"/>
      <c r="FC369" s="10"/>
      <c r="FD369" s="11"/>
      <c r="FE369" s="61">
        <f t="shared" si="6212"/>
        <v>544</v>
      </c>
      <c r="FF369" s="61">
        <f t="shared" si="6213"/>
        <v>37</v>
      </c>
      <c r="FG369" s="11"/>
      <c r="FH369" s="12">
        <f t="shared" si="6145"/>
        <v>0</v>
      </c>
      <c r="FI369" s="11"/>
      <c r="FJ369" s="12" t="e">
        <f t="shared" si="6146"/>
        <v>#DIV/0!</v>
      </c>
      <c r="FK369" s="13"/>
      <c r="FL369" s="13"/>
      <c r="FM369" s="25"/>
      <c r="FN369" s="37"/>
      <c r="FO369" s="10"/>
      <c r="FP369" s="11"/>
      <c r="FQ369" s="61">
        <f t="shared" si="6214"/>
        <v>539</v>
      </c>
      <c r="FR369" s="61">
        <f t="shared" si="6215"/>
        <v>40</v>
      </c>
      <c r="FS369" s="11"/>
      <c r="FT369" s="12">
        <f t="shared" si="6147"/>
        <v>0</v>
      </c>
      <c r="FU369" s="11"/>
      <c r="FV369" s="12" t="e">
        <f t="shared" si="6148"/>
        <v>#DIV/0!</v>
      </c>
      <c r="FW369" s="13"/>
      <c r="FX369" s="13"/>
      <c r="FY369" s="25"/>
      <c r="FZ369" s="37"/>
      <c r="GA369" s="10"/>
      <c r="GB369" s="11"/>
      <c r="GC369" s="61">
        <f t="shared" si="6216"/>
        <v>544</v>
      </c>
      <c r="GD369" s="61">
        <f t="shared" si="6217"/>
        <v>41</v>
      </c>
      <c r="GE369" s="11"/>
      <c r="GF369" s="12">
        <f t="shared" si="6149"/>
        <v>0</v>
      </c>
      <c r="GG369" s="11"/>
      <c r="GH369" s="12" t="e">
        <f t="shared" si="6150"/>
        <v>#DIV/0!</v>
      </c>
      <c r="GI369" s="13"/>
      <c r="GJ369" s="13"/>
      <c r="GK369" s="25"/>
      <c r="GL369" s="37"/>
      <c r="GM369" s="10"/>
      <c r="GN369" s="11"/>
      <c r="GO369" s="61">
        <f t="shared" si="6218"/>
        <v>570</v>
      </c>
      <c r="GP369" s="61">
        <f t="shared" si="6219"/>
        <v>42</v>
      </c>
      <c r="GQ369" s="11"/>
      <c r="GR369" s="12">
        <f t="shared" si="6151"/>
        <v>0</v>
      </c>
      <c r="GS369" s="11"/>
      <c r="GT369" s="12" t="e">
        <f t="shared" si="6152"/>
        <v>#DIV/0!</v>
      </c>
      <c r="GU369" s="13"/>
      <c r="GV369" s="13"/>
      <c r="GW369" s="25"/>
      <c r="GX369" s="37"/>
      <c r="GY369" s="10"/>
      <c r="GZ369" s="11"/>
      <c r="HA369" s="61">
        <f t="shared" si="6220"/>
        <v>99</v>
      </c>
      <c r="HB369" s="61">
        <f t="shared" si="6221"/>
        <v>7</v>
      </c>
      <c r="HC369" s="11"/>
      <c r="HD369" s="12">
        <f t="shared" si="6153"/>
        <v>0</v>
      </c>
      <c r="HE369" s="11"/>
      <c r="HF369" s="12" t="e">
        <f t="shared" si="6154"/>
        <v>#DIV/0!</v>
      </c>
      <c r="HG369" s="13"/>
      <c r="HH369" s="13"/>
      <c r="HI369" s="25"/>
      <c r="HJ369" s="37"/>
      <c r="HK369" s="10"/>
      <c r="HL369" s="11"/>
      <c r="HM369" s="61">
        <f t="shared" si="6222"/>
        <v>571</v>
      </c>
      <c r="HN369" s="61">
        <f t="shared" si="6223"/>
        <v>42</v>
      </c>
      <c r="HO369" s="11"/>
      <c r="HP369" s="12">
        <f t="shared" si="6155"/>
        <v>0</v>
      </c>
      <c r="HQ369" s="11"/>
      <c r="HR369" s="12" t="e">
        <f t="shared" si="6156"/>
        <v>#DIV/0!</v>
      </c>
      <c r="HS369" s="13"/>
      <c r="HT369" s="13"/>
      <c r="HU369" s="25"/>
      <c r="HV369" s="37"/>
      <c r="HW369" s="10"/>
      <c r="HX369" s="11"/>
      <c r="HY369" s="61">
        <f t="shared" si="6224"/>
        <v>558</v>
      </c>
      <c r="HZ369" s="61">
        <f t="shared" si="6225"/>
        <v>41</v>
      </c>
      <c r="IA369" s="11"/>
      <c r="IB369" s="12">
        <f t="shared" si="6157"/>
        <v>0</v>
      </c>
      <c r="IC369" s="11"/>
      <c r="ID369" s="12" t="e">
        <f t="shared" si="6158"/>
        <v>#DIV/0!</v>
      </c>
      <c r="IE369" s="13"/>
      <c r="IF369" s="13"/>
      <c r="IG369" s="25"/>
      <c r="IH369" s="37"/>
      <c r="II369" s="10"/>
      <c r="IJ369" s="11"/>
      <c r="IK369" s="61">
        <f t="shared" si="6226"/>
        <v>571</v>
      </c>
      <c r="IL369" s="61">
        <f t="shared" si="6227"/>
        <v>41</v>
      </c>
      <c r="IM369" s="11"/>
      <c r="IN369" s="12">
        <f t="shared" si="6159"/>
        <v>0</v>
      </c>
      <c r="IO369" s="11"/>
      <c r="IP369" s="12" t="e">
        <f t="shared" si="6160"/>
        <v>#DIV/0!</v>
      </c>
      <c r="IQ369" s="13"/>
      <c r="IR369" s="13"/>
      <c r="IS369" s="25"/>
      <c r="IT369" s="37"/>
      <c r="IU369" s="10"/>
      <c r="IV369" s="11"/>
      <c r="IW369" s="61">
        <f t="shared" si="6228"/>
        <v>0</v>
      </c>
      <c r="IX369" s="61">
        <f t="shared" si="6229"/>
        <v>0</v>
      </c>
      <c r="IY369" s="11"/>
      <c r="IZ369" s="12" t="e">
        <f t="shared" si="6161"/>
        <v>#DIV/0!</v>
      </c>
      <c r="JA369" s="11"/>
      <c r="JB369" s="12" t="e">
        <f t="shared" si="6162"/>
        <v>#DIV/0!</v>
      </c>
      <c r="JC369" s="13"/>
      <c r="JD369" s="13"/>
      <c r="JE369" s="25"/>
      <c r="JF369" s="37"/>
      <c r="JG369" s="10">
        <f t="shared" si="6163"/>
        <v>0</v>
      </c>
      <c r="JH369" s="14">
        <f t="shared" si="6164"/>
        <v>0</v>
      </c>
      <c r="JI369" s="373">
        <f t="shared" si="6165"/>
        <v>10260</v>
      </c>
      <c r="JJ369" s="11">
        <f t="shared" si="5107"/>
        <v>730</v>
      </c>
      <c r="JK369" s="11">
        <f t="shared" si="6166"/>
        <v>0</v>
      </c>
      <c r="JL369" s="79">
        <f t="shared" si="6167"/>
        <v>0</v>
      </c>
      <c r="JM369" s="15">
        <f t="shared" si="6168"/>
        <v>0</v>
      </c>
      <c r="JN369" s="12" t="e">
        <f t="shared" si="6169"/>
        <v>#DIV/0!</v>
      </c>
      <c r="JO369" s="16"/>
      <c r="JP369" s="17"/>
      <c r="JQ369" s="16" t="e">
        <f t="shared" si="5559"/>
        <v>#DIV/0!</v>
      </c>
      <c r="JR369" s="16"/>
      <c r="JS369" s="369" t="e">
        <f t="shared" si="5410"/>
        <v>#DIV/0!</v>
      </c>
      <c r="JT369" s="23"/>
      <c r="JU369" s="399"/>
      <c r="JV369" s="404">
        <f t="shared" si="6171"/>
        <v>0</v>
      </c>
      <c r="JW369" s="401">
        <f t="shared" si="6172"/>
        <v>0</v>
      </c>
      <c r="JX369" s="406">
        <f t="shared" si="6173"/>
        <v>0</v>
      </c>
      <c r="JY369" s="743"/>
      <c r="JZ369" s="690"/>
      <c r="KA369" s="746"/>
      <c r="KB369" s="718">
        <f t="shared" ref="KB369" si="6239">SUM(E362,Q362,AC362,AO362,BA362,BM362,BY362)</f>
        <v>3413</v>
      </c>
      <c r="KC369" s="714"/>
      <c r="KD369" s="714">
        <f t="shared" ref="KD369" si="6240">SUM(CK362,CW362,DI362,DU362,EG362,ES362,FE362)</f>
        <v>3395</v>
      </c>
      <c r="KE369" s="714"/>
      <c r="KF369" s="714">
        <f t="shared" ref="KF369" si="6241">SUM(FQ362,GC362,GO362,HA362,HM362,HY362,IK362)</f>
        <v>3452</v>
      </c>
      <c r="KG369" s="759"/>
      <c r="KH369" s="761" t="s">
        <v>65</v>
      </c>
      <c r="KI369" s="67">
        <f t="shared" si="6180"/>
        <v>0</v>
      </c>
      <c r="KJ369" s="430">
        <f t="shared" ref="KJ369" si="6242">KI369/KB369</f>
        <v>0</v>
      </c>
      <c r="KK369" s="67">
        <f t="shared" si="6182"/>
        <v>0</v>
      </c>
      <c r="KL369" s="425">
        <f t="shared" ref="KL369" si="6243">KK369/KD369</f>
        <v>0</v>
      </c>
      <c r="KM369" s="67">
        <f t="shared" si="6184"/>
        <v>0</v>
      </c>
      <c r="KN369" s="425">
        <f>KM369/KF369</f>
        <v>0</v>
      </c>
    </row>
    <row r="370" spans="1:300" ht="19.5" thickBot="1" x14ac:dyDescent="0.3">
      <c r="A370" s="734"/>
      <c r="B370" s="436">
        <f t="shared" si="6185"/>
        <v>45881</v>
      </c>
      <c r="C370" s="10"/>
      <c r="D370" s="11"/>
      <c r="E370" s="61">
        <f t="shared" si="6186"/>
        <v>553</v>
      </c>
      <c r="F370" s="61">
        <f t="shared" si="6187"/>
        <v>39</v>
      </c>
      <c r="G370" s="11"/>
      <c r="H370" s="12">
        <f t="shared" si="6119"/>
        <v>0</v>
      </c>
      <c r="I370" s="11"/>
      <c r="J370" s="12" t="e">
        <f t="shared" si="6120"/>
        <v>#DIV/0!</v>
      </c>
      <c r="K370" s="13"/>
      <c r="L370" s="11"/>
      <c r="M370" s="25"/>
      <c r="N370" s="37"/>
      <c r="O370" s="10"/>
      <c r="P370" s="11"/>
      <c r="Q370" s="61">
        <f t="shared" si="6188"/>
        <v>556</v>
      </c>
      <c r="R370" s="61">
        <f t="shared" si="6189"/>
        <v>38</v>
      </c>
      <c r="S370" s="11"/>
      <c r="T370" s="12">
        <f t="shared" si="6121"/>
        <v>0</v>
      </c>
      <c r="U370" s="11"/>
      <c r="V370" s="12" t="e">
        <f t="shared" si="6122"/>
        <v>#DIV/0!</v>
      </c>
      <c r="W370" s="13"/>
      <c r="X370" s="11"/>
      <c r="Y370" s="25"/>
      <c r="Z370" s="37"/>
      <c r="AA370" s="10"/>
      <c r="AB370" s="11"/>
      <c r="AC370" s="61">
        <f t="shared" si="6190"/>
        <v>544</v>
      </c>
      <c r="AD370" s="61">
        <f t="shared" si="6191"/>
        <v>38</v>
      </c>
      <c r="AE370" s="11"/>
      <c r="AF370" s="12">
        <f t="shared" si="6123"/>
        <v>0</v>
      </c>
      <c r="AG370" s="11"/>
      <c r="AH370" s="12" t="e">
        <f t="shared" si="6124"/>
        <v>#DIV/0!</v>
      </c>
      <c r="AI370" s="13"/>
      <c r="AJ370" s="11"/>
      <c r="AK370" s="25"/>
      <c r="AL370" s="37"/>
      <c r="AM370" s="10"/>
      <c r="AN370" s="11"/>
      <c r="AO370" s="61">
        <f t="shared" si="6192"/>
        <v>109</v>
      </c>
      <c r="AP370" s="61">
        <f t="shared" si="6193"/>
        <v>8</v>
      </c>
      <c r="AQ370" s="11"/>
      <c r="AR370" s="12">
        <f t="shared" si="6125"/>
        <v>0</v>
      </c>
      <c r="AS370" s="11"/>
      <c r="AT370" s="12" t="e">
        <f t="shared" si="6126"/>
        <v>#DIV/0!</v>
      </c>
      <c r="AU370" s="13"/>
      <c r="AV370" s="11"/>
      <c r="AW370" s="25"/>
      <c r="AX370" s="37"/>
      <c r="AY370" s="10"/>
      <c r="AZ370" s="11"/>
      <c r="BA370" s="61">
        <f t="shared" si="6194"/>
        <v>545</v>
      </c>
      <c r="BB370" s="61">
        <f t="shared" si="6195"/>
        <v>38</v>
      </c>
      <c r="BC370" s="11"/>
      <c r="BD370" s="12">
        <f t="shared" si="6127"/>
        <v>0</v>
      </c>
      <c r="BE370" s="11"/>
      <c r="BF370" s="12" t="e">
        <f t="shared" si="6128"/>
        <v>#DIV/0!</v>
      </c>
      <c r="BG370" s="13"/>
      <c r="BH370" s="11"/>
      <c r="BI370" s="25"/>
      <c r="BJ370" s="37"/>
      <c r="BK370" s="10"/>
      <c r="BL370" s="11"/>
      <c r="BM370" s="61">
        <f t="shared" si="6196"/>
        <v>550</v>
      </c>
      <c r="BN370" s="61">
        <f t="shared" si="6197"/>
        <v>38</v>
      </c>
      <c r="BO370" s="11"/>
      <c r="BP370" s="12">
        <f t="shared" si="6129"/>
        <v>0</v>
      </c>
      <c r="BQ370" s="11"/>
      <c r="BR370" s="12" t="e">
        <f t="shared" si="6130"/>
        <v>#DIV/0!</v>
      </c>
      <c r="BS370" s="13"/>
      <c r="BT370" s="11"/>
      <c r="BU370" s="25"/>
      <c r="BV370" s="37"/>
      <c r="BW370" s="10"/>
      <c r="BX370" s="11"/>
      <c r="BY370" s="61">
        <f t="shared" si="6198"/>
        <v>556</v>
      </c>
      <c r="BZ370" s="61">
        <f t="shared" si="6199"/>
        <v>38</v>
      </c>
      <c r="CA370" s="11"/>
      <c r="CB370" s="12">
        <f t="shared" si="6131"/>
        <v>0</v>
      </c>
      <c r="CC370" s="11"/>
      <c r="CD370" s="12" t="e">
        <f t="shared" si="6132"/>
        <v>#DIV/0!</v>
      </c>
      <c r="CE370" s="13"/>
      <c r="CF370" s="11"/>
      <c r="CG370" s="25"/>
      <c r="CH370" s="37"/>
      <c r="CI370" s="10"/>
      <c r="CJ370" s="11"/>
      <c r="CK370" s="61">
        <f t="shared" si="6200"/>
        <v>534</v>
      </c>
      <c r="CL370" s="61">
        <f t="shared" si="6201"/>
        <v>38</v>
      </c>
      <c r="CM370" s="11"/>
      <c r="CN370" s="12">
        <f t="shared" si="6133"/>
        <v>0</v>
      </c>
      <c r="CO370" s="11"/>
      <c r="CP370" s="12" t="e">
        <f t="shared" si="6134"/>
        <v>#DIV/0!</v>
      </c>
      <c r="CQ370" s="13"/>
      <c r="CR370" s="11"/>
      <c r="CS370" s="25"/>
      <c r="CT370" s="37"/>
      <c r="CU370" s="10"/>
      <c r="CV370" s="11"/>
      <c r="CW370" s="61">
        <f t="shared" si="6202"/>
        <v>545</v>
      </c>
      <c r="CX370" s="61">
        <f t="shared" si="6203"/>
        <v>38</v>
      </c>
      <c r="CY370" s="11"/>
      <c r="CZ370" s="12">
        <f t="shared" si="6135"/>
        <v>0</v>
      </c>
      <c r="DA370" s="11"/>
      <c r="DB370" s="12" t="e">
        <f t="shared" si="6136"/>
        <v>#DIV/0!</v>
      </c>
      <c r="DC370" s="13"/>
      <c r="DD370" s="11"/>
      <c r="DE370" s="25"/>
      <c r="DF370" s="37"/>
      <c r="DG370" s="10"/>
      <c r="DH370" s="11"/>
      <c r="DI370" s="61">
        <f t="shared" si="6204"/>
        <v>559</v>
      </c>
      <c r="DJ370" s="61">
        <f t="shared" si="6205"/>
        <v>39</v>
      </c>
      <c r="DK370" s="11"/>
      <c r="DL370" s="12">
        <f t="shared" si="6137"/>
        <v>0</v>
      </c>
      <c r="DM370" s="11"/>
      <c r="DN370" s="12" t="e">
        <f t="shared" si="6138"/>
        <v>#DIV/0!</v>
      </c>
      <c r="DO370" s="13"/>
      <c r="DP370" s="11"/>
      <c r="DQ370" s="25"/>
      <c r="DR370" s="37"/>
      <c r="DS370" s="10"/>
      <c r="DT370" s="11"/>
      <c r="DU370" s="61">
        <f t="shared" si="6206"/>
        <v>91</v>
      </c>
      <c r="DV370" s="61">
        <f t="shared" si="6207"/>
        <v>8</v>
      </c>
      <c r="DW370" s="11"/>
      <c r="DX370" s="12">
        <f t="shared" si="6139"/>
        <v>0</v>
      </c>
      <c r="DY370" s="11"/>
      <c r="DZ370" s="12" t="e">
        <f t="shared" si="6140"/>
        <v>#DIV/0!</v>
      </c>
      <c r="EA370" s="13"/>
      <c r="EB370" s="11"/>
      <c r="EC370" s="25"/>
      <c r="ED370" s="37"/>
      <c r="EE370" s="10"/>
      <c r="EF370" s="11"/>
      <c r="EG370" s="61">
        <f t="shared" si="6208"/>
        <v>566</v>
      </c>
      <c r="EH370" s="61">
        <f t="shared" si="6209"/>
        <v>40</v>
      </c>
      <c r="EI370" s="11"/>
      <c r="EJ370" s="12">
        <f t="shared" si="6141"/>
        <v>0</v>
      </c>
      <c r="EK370" s="11"/>
      <c r="EL370" s="12" t="e">
        <f t="shared" si="6142"/>
        <v>#DIV/0!</v>
      </c>
      <c r="EM370" s="13"/>
      <c r="EN370" s="11"/>
      <c r="EO370" s="25"/>
      <c r="EP370" s="37"/>
      <c r="EQ370" s="10"/>
      <c r="ER370" s="11"/>
      <c r="ES370" s="61">
        <f t="shared" si="6210"/>
        <v>556</v>
      </c>
      <c r="ET370" s="61">
        <f t="shared" si="6211"/>
        <v>39</v>
      </c>
      <c r="EU370" s="11"/>
      <c r="EV370" s="12">
        <f t="shared" si="6143"/>
        <v>0</v>
      </c>
      <c r="EW370" s="11"/>
      <c r="EX370" s="12" t="e">
        <f t="shared" si="6144"/>
        <v>#DIV/0!</v>
      </c>
      <c r="EY370" s="13"/>
      <c r="EZ370" s="11"/>
      <c r="FA370" s="25"/>
      <c r="FB370" s="37"/>
      <c r="FC370" s="10"/>
      <c r="FD370" s="11"/>
      <c r="FE370" s="61">
        <f t="shared" si="6212"/>
        <v>544</v>
      </c>
      <c r="FF370" s="61">
        <f t="shared" si="6213"/>
        <v>37</v>
      </c>
      <c r="FG370" s="11"/>
      <c r="FH370" s="12">
        <f t="shared" si="6145"/>
        <v>0</v>
      </c>
      <c r="FI370" s="11"/>
      <c r="FJ370" s="12" t="e">
        <f t="shared" si="6146"/>
        <v>#DIV/0!</v>
      </c>
      <c r="FK370" s="13"/>
      <c r="FL370" s="11"/>
      <c r="FM370" s="25"/>
      <c r="FN370" s="37"/>
      <c r="FO370" s="10"/>
      <c r="FP370" s="11"/>
      <c r="FQ370" s="61">
        <f t="shared" si="6214"/>
        <v>539</v>
      </c>
      <c r="FR370" s="61">
        <f t="shared" si="6215"/>
        <v>40</v>
      </c>
      <c r="FS370" s="11"/>
      <c r="FT370" s="12">
        <f t="shared" si="6147"/>
        <v>0</v>
      </c>
      <c r="FU370" s="11"/>
      <c r="FV370" s="12" t="e">
        <f t="shared" si="6148"/>
        <v>#DIV/0!</v>
      </c>
      <c r="FW370" s="13"/>
      <c r="FX370" s="11"/>
      <c r="FY370" s="25"/>
      <c r="FZ370" s="37"/>
      <c r="GA370" s="10"/>
      <c r="GB370" s="11"/>
      <c r="GC370" s="61">
        <f t="shared" si="6216"/>
        <v>544</v>
      </c>
      <c r="GD370" s="61">
        <f t="shared" si="6217"/>
        <v>41</v>
      </c>
      <c r="GE370" s="11"/>
      <c r="GF370" s="12">
        <f t="shared" si="6149"/>
        <v>0</v>
      </c>
      <c r="GG370" s="11"/>
      <c r="GH370" s="12" t="e">
        <f t="shared" si="6150"/>
        <v>#DIV/0!</v>
      </c>
      <c r="GI370" s="13"/>
      <c r="GJ370" s="11"/>
      <c r="GK370" s="25"/>
      <c r="GL370" s="37"/>
      <c r="GM370" s="10"/>
      <c r="GN370" s="11"/>
      <c r="GO370" s="61">
        <f t="shared" si="6218"/>
        <v>570</v>
      </c>
      <c r="GP370" s="61">
        <f t="shared" si="6219"/>
        <v>42</v>
      </c>
      <c r="GQ370" s="11"/>
      <c r="GR370" s="12">
        <f t="shared" si="6151"/>
        <v>0</v>
      </c>
      <c r="GS370" s="11"/>
      <c r="GT370" s="12" t="e">
        <f t="shared" si="6152"/>
        <v>#DIV/0!</v>
      </c>
      <c r="GU370" s="13"/>
      <c r="GV370" s="11"/>
      <c r="GW370" s="25"/>
      <c r="GX370" s="37"/>
      <c r="GY370" s="10"/>
      <c r="GZ370" s="11"/>
      <c r="HA370" s="61">
        <f t="shared" si="6220"/>
        <v>99</v>
      </c>
      <c r="HB370" s="61">
        <f t="shared" si="6221"/>
        <v>7</v>
      </c>
      <c r="HC370" s="11"/>
      <c r="HD370" s="12">
        <f t="shared" si="6153"/>
        <v>0</v>
      </c>
      <c r="HE370" s="11"/>
      <c r="HF370" s="12" t="e">
        <f t="shared" si="6154"/>
        <v>#DIV/0!</v>
      </c>
      <c r="HG370" s="13"/>
      <c r="HH370" s="11"/>
      <c r="HI370" s="25"/>
      <c r="HJ370" s="37"/>
      <c r="HK370" s="10"/>
      <c r="HL370" s="11"/>
      <c r="HM370" s="61">
        <f t="shared" si="6222"/>
        <v>571</v>
      </c>
      <c r="HN370" s="61">
        <f t="shared" si="6223"/>
        <v>42</v>
      </c>
      <c r="HO370" s="11"/>
      <c r="HP370" s="12">
        <f t="shared" si="6155"/>
        <v>0</v>
      </c>
      <c r="HQ370" s="11"/>
      <c r="HR370" s="12" t="e">
        <f t="shared" si="6156"/>
        <v>#DIV/0!</v>
      </c>
      <c r="HS370" s="13"/>
      <c r="HT370" s="11"/>
      <c r="HU370" s="25"/>
      <c r="HV370" s="37"/>
      <c r="HW370" s="10"/>
      <c r="HX370" s="11"/>
      <c r="HY370" s="61">
        <f t="shared" si="6224"/>
        <v>558</v>
      </c>
      <c r="HZ370" s="61">
        <f t="shared" si="6225"/>
        <v>41</v>
      </c>
      <c r="IA370" s="11"/>
      <c r="IB370" s="12">
        <f t="shared" si="6157"/>
        <v>0</v>
      </c>
      <c r="IC370" s="11"/>
      <c r="ID370" s="12" t="e">
        <f t="shared" si="6158"/>
        <v>#DIV/0!</v>
      </c>
      <c r="IE370" s="13"/>
      <c r="IF370" s="11"/>
      <c r="IG370" s="25"/>
      <c r="IH370" s="37"/>
      <c r="II370" s="10"/>
      <c r="IJ370" s="11"/>
      <c r="IK370" s="61">
        <f t="shared" si="6226"/>
        <v>571</v>
      </c>
      <c r="IL370" s="61">
        <f t="shared" si="6227"/>
        <v>41</v>
      </c>
      <c r="IM370" s="11"/>
      <c r="IN370" s="12">
        <f t="shared" si="6159"/>
        <v>0</v>
      </c>
      <c r="IO370" s="11"/>
      <c r="IP370" s="12" t="e">
        <f t="shared" si="6160"/>
        <v>#DIV/0!</v>
      </c>
      <c r="IQ370" s="13"/>
      <c r="IR370" s="11"/>
      <c r="IS370" s="25"/>
      <c r="IT370" s="37"/>
      <c r="IU370" s="10"/>
      <c r="IV370" s="11"/>
      <c r="IW370" s="61">
        <f t="shared" si="6228"/>
        <v>0</v>
      </c>
      <c r="IX370" s="61">
        <f t="shared" si="6229"/>
        <v>0</v>
      </c>
      <c r="IY370" s="11"/>
      <c r="IZ370" s="12" t="e">
        <f t="shared" si="6161"/>
        <v>#DIV/0!</v>
      </c>
      <c r="JA370" s="11"/>
      <c r="JB370" s="12" t="e">
        <f t="shared" si="6162"/>
        <v>#DIV/0!</v>
      </c>
      <c r="JC370" s="13"/>
      <c r="JD370" s="11"/>
      <c r="JE370" s="25"/>
      <c r="JF370" s="37"/>
      <c r="JG370" s="10">
        <f t="shared" si="6163"/>
        <v>0</v>
      </c>
      <c r="JH370" s="14">
        <f t="shared" si="6164"/>
        <v>0</v>
      </c>
      <c r="JI370" s="373">
        <f t="shared" si="6165"/>
        <v>10260</v>
      </c>
      <c r="JJ370" s="11">
        <f t="shared" ref="JJ370:JJ371" si="6244">+F370+R370+AD370+AP370+BB370+BN370+BZ370+CL370+CX370+DJ370+DV370+EH370+ET370+FF370+GD370+GP370+HB370+HN370+HZ370+FR370+IL370+IX370</f>
        <v>730</v>
      </c>
      <c r="JK370" s="11">
        <f t="shared" si="6166"/>
        <v>0</v>
      </c>
      <c r="JL370" s="79">
        <f t="shared" si="6167"/>
        <v>0</v>
      </c>
      <c r="JM370" s="15">
        <f t="shared" si="6168"/>
        <v>0</v>
      </c>
      <c r="JN370" s="12" t="e">
        <f t="shared" si="6169"/>
        <v>#DIV/0!</v>
      </c>
      <c r="JO370" s="16"/>
      <c r="JP370" s="17"/>
      <c r="JQ370" s="16" t="e">
        <f t="shared" si="5559"/>
        <v>#DIV/0!</v>
      </c>
      <c r="JR370" s="16"/>
      <c r="JS370" s="369" t="e">
        <f t="shared" si="5410"/>
        <v>#DIV/0!</v>
      </c>
      <c r="JT370" s="23"/>
      <c r="JU370" s="399"/>
      <c r="JV370" s="404">
        <f t="shared" si="6171"/>
        <v>0</v>
      </c>
      <c r="JW370" s="401">
        <f t="shared" si="6172"/>
        <v>0</v>
      </c>
      <c r="JX370" s="406">
        <f t="shared" si="6173"/>
        <v>0</v>
      </c>
      <c r="JY370" s="743"/>
      <c r="JZ370" s="690"/>
      <c r="KA370" s="746"/>
      <c r="KB370" s="719"/>
      <c r="KC370" s="716"/>
      <c r="KD370" s="716"/>
      <c r="KE370" s="716"/>
      <c r="KF370" s="716"/>
      <c r="KG370" s="760"/>
      <c r="KH370" s="758"/>
      <c r="KI370" s="67">
        <f t="shared" si="6180"/>
        <v>0</v>
      </c>
      <c r="KJ370" s="430">
        <f t="shared" ref="KJ370" si="6245">KI370/KB369</f>
        <v>0</v>
      </c>
      <c r="KK370" s="67">
        <f t="shared" si="6182"/>
        <v>0</v>
      </c>
      <c r="KL370" s="425">
        <f t="shared" ref="KL370" si="6246">KK370/KD369</f>
        <v>0</v>
      </c>
      <c r="KM370" s="67">
        <f t="shared" si="6184"/>
        <v>0</v>
      </c>
      <c r="KN370" s="425">
        <f>KM370/KF369</f>
        <v>0</v>
      </c>
    </row>
    <row r="371" spans="1:300" ht="20.25" thickTop="1" thickBot="1" x14ac:dyDescent="0.3">
      <c r="A371" s="734"/>
      <c r="B371" s="436">
        <f t="shared" si="6185"/>
        <v>45882</v>
      </c>
      <c r="C371" s="10"/>
      <c r="D371" s="11"/>
      <c r="E371" s="61">
        <f t="shared" si="6186"/>
        <v>553</v>
      </c>
      <c r="F371" s="61">
        <f t="shared" si="6187"/>
        <v>39</v>
      </c>
      <c r="G371" s="11"/>
      <c r="H371" s="12">
        <f t="shared" si="6119"/>
        <v>0</v>
      </c>
      <c r="I371" s="11"/>
      <c r="J371" s="12" t="e">
        <f t="shared" si="6120"/>
        <v>#DIV/0!</v>
      </c>
      <c r="K371" s="13"/>
      <c r="L371" s="11"/>
      <c r="M371" s="38"/>
      <c r="N371" s="39"/>
      <c r="O371" s="10"/>
      <c r="P371" s="11"/>
      <c r="Q371" s="61">
        <f t="shared" si="6188"/>
        <v>556</v>
      </c>
      <c r="R371" s="61">
        <f t="shared" si="6189"/>
        <v>38</v>
      </c>
      <c r="S371" s="11"/>
      <c r="T371" s="12">
        <f t="shared" si="6121"/>
        <v>0</v>
      </c>
      <c r="U371" s="11"/>
      <c r="V371" s="12" t="e">
        <f t="shared" si="6122"/>
        <v>#DIV/0!</v>
      </c>
      <c r="W371" s="13"/>
      <c r="X371" s="11"/>
      <c r="Y371" s="38"/>
      <c r="Z371" s="39"/>
      <c r="AA371" s="10"/>
      <c r="AB371" s="11"/>
      <c r="AC371" s="61">
        <f t="shared" si="6190"/>
        <v>544</v>
      </c>
      <c r="AD371" s="61">
        <f t="shared" si="6191"/>
        <v>38</v>
      </c>
      <c r="AE371" s="11"/>
      <c r="AF371" s="12">
        <f t="shared" si="6123"/>
        <v>0</v>
      </c>
      <c r="AG371" s="11"/>
      <c r="AH371" s="12" t="e">
        <f t="shared" si="6124"/>
        <v>#DIV/0!</v>
      </c>
      <c r="AI371" s="13"/>
      <c r="AJ371" s="11"/>
      <c r="AK371" s="38"/>
      <c r="AL371" s="39"/>
      <c r="AM371" s="10"/>
      <c r="AN371" s="11"/>
      <c r="AO371" s="61">
        <f t="shared" si="6192"/>
        <v>109</v>
      </c>
      <c r="AP371" s="61">
        <f t="shared" si="6193"/>
        <v>8</v>
      </c>
      <c r="AQ371" s="11"/>
      <c r="AR371" s="12">
        <f t="shared" si="6125"/>
        <v>0</v>
      </c>
      <c r="AS371" s="11"/>
      <c r="AT371" s="12" t="e">
        <f t="shared" si="6126"/>
        <v>#DIV/0!</v>
      </c>
      <c r="AU371" s="13"/>
      <c r="AV371" s="11"/>
      <c r="AW371" s="38"/>
      <c r="AX371" s="39"/>
      <c r="AY371" s="10"/>
      <c r="AZ371" s="11"/>
      <c r="BA371" s="61">
        <f t="shared" si="6194"/>
        <v>545</v>
      </c>
      <c r="BB371" s="61">
        <f t="shared" si="6195"/>
        <v>38</v>
      </c>
      <c r="BC371" s="11"/>
      <c r="BD371" s="12">
        <f t="shared" si="6127"/>
        <v>0</v>
      </c>
      <c r="BE371" s="11"/>
      <c r="BF371" s="12" t="e">
        <f t="shared" si="6128"/>
        <v>#DIV/0!</v>
      </c>
      <c r="BG371" s="13"/>
      <c r="BH371" s="11"/>
      <c r="BI371" s="38"/>
      <c r="BJ371" s="39"/>
      <c r="BK371" s="10"/>
      <c r="BL371" s="11"/>
      <c r="BM371" s="61">
        <f t="shared" si="6196"/>
        <v>550</v>
      </c>
      <c r="BN371" s="61">
        <f t="shared" si="6197"/>
        <v>38</v>
      </c>
      <c r="BO371" s="11"/>
      <c r="BP371" s="12">
        <f t="shared" si="6129"/>
        <v>0</v>
      </c>
      <c r="BQ371" s="11"/>
      <c r="BR371" s="12" t="e">
        <f t="shared" si="6130"/>
        <v>#DIV/0!</v>
      </c>
      <c r="BS371" s="13"/>
      <c r="BT371" s="11"/>
      <c r="BU371" s="38"/>
      <c r="BV371" s="39"/>
      <c r="BW371" s="10"/>
      <c r="BX371" s="11"/>
      <c r="BY371" s="61">
        <f t="shared" si="6198"/>
        <v>556</v>
      </c>
      <c r="BZ371" s="61">
        <f t="shared" si="6199"/>
        <v>38</v>
      </c>
      <c r="CA371" s="11"/>
      <c r="CB371" s="12">
        <f t="shared" si="6131"/>
        <v>0</v>
      </c>
      <c r="CC371" s="11"/>
      <c r="CD371" s="12" t="e">
        <f t="shared" si="6132"/>
        <v>#DIV/0!</v>
      </c>
      <c r="CE371" s="13"/>
      <c r="CF371" s="11"/>
      <c r="CG371" s="38"/>
      <c r="CH371" s="39"/>
      <c r="CI371" s="10"/>
      <c r="CJ371" s="11"/>
      <c r="CK371" s="61">
        <f t="shared" si="6200"/>
        <v>534</v>
      </c>
      <c r="CL371" s="61">
        <f t="shared" si="6201"/>
        <v>38</v>
      </c>
      <c r="CM371" s="11"/>
      <c r="CN371" s="12">
        <f t="shared" si="6133"/>
        <v>0</v>
      </c>
      <c r="CO371" s="11"/>
      <c r="CP371" s="12" t="e">
        <f t="shared" si="6134"/>
        <v>#DIV/0!</v>
      </c>
      <c r="CQ371" s="13"/>
      <c r="CR371" s="11"/>
      <c r="CS371" s="38"/>
      <c r="CT371" s="39"/>
      <c r="CU371" s="10"/>
      <c r="CV371" s="11"/>
      <c r="CW371" s="61">
        <f t="shared" si="6202"/>
        <v>545</v>
      </c>
      <c r="CX371" s="61">
        <f t="shared" si="6203"/>
        <v>38</v>
      </c>
      <c r="CY371" s="11"/>
      <c r="CZ371" s="12">
        <f t="shared" si="6135"/>
        <v>0</v>
      </c>
      <c r="DA371" s="11"/>
      <c r="DB371" s="12" t="e">
        <f t="shared" si="6136"/>
        <v>#DIV/0!</v>
      </c>
      <c r="DC371" s="13"/>
      <c r="DD371" s="11"/>
      <c r="DE371" s="38"/>
      <c r="DF371" s="39"/>
      <c r="DG371" s="10"/>
      <c r="DH371" s="11"/>
      <c r="DI371" s="61">
        <f t="shared" si="6204"/>
        <v>559</v>
      </c>
      <c r="DJ371" s="61">
        <f t="shared" si="6205"/>
        <v>39</v>
      </c>
      <c r="DK371" s="11"/>
      <c r="DL371" s="12">
        <f t="shared" si="6137"/>
        <v>0</v>
      </c>
      <c r="DM371" s="11"/>
      <c r="DN371" s="12" t="e">
        <f t="shared" si="6138"/>
        <v>#DIV/0!</v>
      </c>
      <c r="DO371" s="13"/>
      <c r="DP371" s="11"/>
      <c r="DQ371" s="38"/>
      <c r="DR371" s="39"/>
      <c r="DS371" s="10"/>
      <c r="DT371" s="11"/>
      <c r="DU371" s="61">
        <f t="shared" si="6206"/>
        <v>91</v>
      </c>
      <c r="DV371" s="61">
        <f t="shared" si="6207"/>
        <v>8</v>
      </c>
      <c r="DW371" s="11"/>
      <c r="DX371" s="12">
        <f t="shared" si="6139"/>
        <v>0</v>
      </c>
      <c r="DY371" s="11"/>
      <c r="DZ371" s="12" t="e">
        <f t="shared" si="6140"/>
        <v>#DIV/0!</v>
      </c>
      <c r="EA371" s="13"/>
      <c r="EB371" s="11"/>
      <c r="EC371" s="38"/>
      <c r="ED371" s="39"/>
      <c r="EE371" s="10"/>
      <c r="EF371" s="11"/>
      <c r="EG371" s="61">
        <f t="shared" si="6208"/>
        <v>566</v>
      </c>
      <c r="EH371" s="61">
        <f t="shared" si="6209"/>
        <v>40</v>
      </c>
      <c r="EI371" s="11"/>
      <c r="EJ371" s="12">
        <f t="shared" si="6141"/>
        <v>0</v>
      </c>
      <c r="EK371" s="11"/>
      <c r="EL371" s="12" t="e">
        <f t="shared" si="6142"/>
        <v>#DIV/0!</v>
      </c>
      <c r="EM371" s="13"/>
      <c r="EN371" s="11"/>
      <c r="EO371" s="38"/>
      <c r="EP371" s="39"/>
      <c r="EQ371" s="10"/>
      <c r="ER371" s="11"/>
      <c r="ES371" s="61">
        <f t="shared" si="6210"/>
        <v>556</v>
      </c>
      <c r="ET371" s="61">
        <f t="shared" si="6211"/>
        <v>39</v>
      </c>
      <c r="EU371" s="11"/>
      <c r="EV371" s="12">
        <f t="shared" si="6143"/>
        <v>0</v>
      </c>
      <c r="EW371" s="11"/>
      <c r="EX371" s="12" t="e">
        <f t="shared" si="6144"/>
        <v>#DIV/0!</v>
      </c>
      <c r="EY371" s="13"/>
      <c r="EZ371" s="11"/>
      <c r="FA371" s="38"/>
      <c r="FB371" s="39"/>
      <c r="FC371" s="10"/>
      <c r="FD371" s="11"/>
      <c r="FE371" s="61">
        <f t="shared" si="6212"/>
        <v>544</v>
      </c>
      <c r="FF371" s="61">
        <f t="shared" si="6213"/>
        <v>37</v>
      </c>
      <c r="FG371" s="11"/>
      <c r="FH371" s="12">
        <f t="shared" si="6145"/>
        <v>0</v>
      </c>
      <c r="FI371" s="11"/>
      <c r="FJ371" s="12" t="e">
        <f t="shared" si="6146"/>
        <v>#DIV/0!</v>
      </c>
      <c r="FK371" s="13"/>
      <c r="FL371" s="11"/>
      <c r="FM371" s="38"/>
      <c r="FN371" s="39"/>
      <c r="FO371" s="10"/>
      <c r="FP371" s="11"/>
      <c r="FQ371" s="61">
        <f t="shared" si="6214"/>
        <v>539</v>
      </c>
      <c r="FR371" s="61">
        <f t="shared" si="6215"/>
        <v>40</v>
      </c>
      <c r="FS371" s="11"/>
      <c r="FT371" s="12">
        <f t="shared" si="6147"/>
        <v>0</v>
      </c>
      <c r="FU371" s="11"/>
      <c r="FV371" s="12" t="e">
        <f t="shared" si="6148"/>
        <v>#DIV/0!</v>
      </c>
      <c r="FW371" s="13"/>
      <c r="FX371" s="11"/>
      <c r="FY371" s="38"/>
      <c r="FZ371" s="39"/>
      <c r="GA371" s="10"/>
      <c r="GB371" s="11"/>
      <c r="GC371" s="61">
        <f t="shared" si="6216"/>
        <v>544</v>
      </c>
      <c r="GD371" s="61">
        <f t="shared" si="6217"/>
        <v>41</v>
      </c>
      <c r="GE371" s="11"/>
      <c r="GF371" s="12">
        <f t="shared" si="6149"/>
        <v>0</v>
      </c>
      <c r="GG371" s="11"/>
      <c r="GH371" s="12" t="e">
        <f t="shared" si="6150"/>
        <v>#DIV/0!</v>
      </c>
      <c r="GI371" s="13"/>
      <c r="GJ371" s="11"/>
      <c r="GK371" s="38"/>
      <c r="GL371" s="39"/>
      <c r="GM371" s="10"/>
      <c r="GN371" s="11"/>
      <c r="GO371" s="61">
        <f t="shared" si="6218"/>
        <v>570</v>
      </c>
      <c r="GP371" s="61">
        <f t="shared" si="6219"/>
        <v>42</v>
      </c>
      <c r="GQ371" s="11"/>
      <c r="GR371" s="12">
        <f t="shared" si="6151"/>
        <v>0</v>
      </c>
      <c r="GS371" s="11"/>
      <c r="GT371" s="12" t="e">
        <f t="shared" si="6152"/>
        <v>#DIV/0!</v>
      </c>
      <c r="GU371" s="13"/>
      <c r="GV371" s="11"/>
      <c r="GW371" s="38"/>
      <c r="GX371" s="39"/>
      <c r="GY371" s="10"/>
      <c r="GZ371" s="11"/>
      <c r="HA371" s="61">
        <f t="shared" si="6220"/>
        <v>99</v>
      </c>
      <c r="HB371" s="61">
        <f t="shared" si="6221"/>
        <v>7</v>
      </c>
      <c r="HC371" s="11"/>
      <c r="HD371" s="12">
        <f t="shared" si="6153"/>
        <v>0</v>
      </c>
      <c r="HE371" s="11"/>
      <c r="HF371" s="12" t="e">
        <f t="shared" si="6154"/>
        <v>#DIV/0!</v>
      </c>
      <c r="HG371" s="13"/>
      <c r="HH371" s="11"/>
      <c r="HI371" s="38"/>
      <c r="HJ371" s="39"/>
      <c r="HK371" s="10"/>
      <c r="HL371" s="11"/>
      <c r="HM371" s="61">
        <f t="shared" si="6222"/>
        <v>571</v>
      </c>
      <c r="HN371" s="61">
        <f t="shared" si="6223"/>
        <v>42</v>
      </c>
      <c r="HO371" s="11"/>
      <c r="HP371" s="12">
        <f t="shared" si="6155"/>
        <v>0</v>
      </c>
      <c r="HQ371" s="11"/>
      <c r="HR371" s="12" t="e">
        <f t="shared" si="6156"/>
        <v>#DIV/0!</v>
      </c>
      <c r="HS371" s="13"/>
      <c r="HT371" s="11"/>
      <c r="HU371" s="38"/>
      <c r="HV371" s="39"/>
      <c r="HW371" s="10"/>
      <c r="HX371" s="11"/>
      <c r="HY371" s="61">
        <f t="shared" si="6224"/>
        <v>558</v>
      </c>
      <c r="HZ371" s="61">
        <f t="shared" si="6225"/>
        <v>41</v>
      </c>
      <c r="IA371" s="11"/>
      <c r="IB371" s="12">
        <f t="shared" si="6157"/>
        <v>0</v>
      </c>
      <c r="IC371" s="11"/>
      <c r="ID371" s="12" t="e">
        <f t="shared" si="6158"/>
        <v>#DIV/0!</v>
      </c>
      <c r="IE371" s="13"/>
      <c r="IF371" s="11"/>
      <c r="IG371" s="38"/>
      <c r="IH371" s="39"/>
      <c r="II371" s="10"/>
      <c r="IJ371" s="11"/>
      <c r="IK371" s="61">
        <f t="shared" si="6226"/>
        <v>571</v>
      </c>
      <c r="IL371" s="61">
        <f t="shared" si="6227"/>
        <v>41</v>
      </c>
      <c r="IM371" s="11"/>
      <c r="IN371" s="12">
        <f t="shared" si="6159"/>
        <v>0</v>
      </c>
      <c r="IO371" s="11"/>
      <c r="IP371" s="12" t="e">
        <f t="shared" si="6160"/>
        <v>#DIV/0!</v>
      </c>
      <c r="IQ371" s="13"/>
      <c r="IR371" s="11"/>
      <c r="IS371" s="38"/>
      <c r="IT371" s="39"/>
      <c r="IU371" s="10"/>
      <c r="IV371" s="11"/>
      <c r="IW371" s="61">
        <f t="shared" si="6228"/>
        <v>0</v>
      </c>
      <c r="IX371" s="61">
        <f t="shared" si="6229"/>
        <v>0</v>
      </c>
      <c r="IY371" s="11"/>
      <c r="IZ371" s="12" t="e">
        <f t="shared" si="6161"/>
        <v>#DIV/0!</v>
      </c>
      <c r="JA371" s="11"/>
      <c r="JB371" s="12" t="e">
        <f t="shared" si="6162"/>
        <v>#DIV/0!</v>
      </c>
      <c r="JC371" s="13"/>
      <c r="JD371" s="11"/>
      <c r="JE371" s="38"/>
      <c r="JF371" s="39"/>
      <c r="JG371" s="10">
        <f t="shared" si="6163"/>
        <v>0</v>
      </c>
      <c r="JH371" s="14">
        <f t="shared" si="6164"/>
        <v>0</v>
      </c>
      <c r="JI371" s="373">
        <f t="shared" si="6165"/>
        <v>10260</v>
      </c>
      <c r="JJ371" s="11">
        <f t="shared" si="6244"/>
        <v>730</v>
      </c>
      <c r="JK371" s="11">
        <f t="shared" si="6166"/>
        <v>0</v>
      </c>
      <c r="JL371" s="79">
        <f t="shared" si="6167"/>
        <v>0</v>
      </c>
      <c r="JM371" s="15">
        <f t="shared" si="6168"/>
        <v>0</v>
      </c>
      <c r="JN371" s="12" t="e">
        <f t="shared" si="6169"/>
        <v>#DIV/0!</v>
      </c>
      <c r="JO371" s="16"/>
      <c r="JP371" s="17"/>
      <c r="JQ371" s="16" t="e">
        <f t="shared" si="5559"/>
        <v>#DIV/0!</v>
      </c>
      <c r="JR371" s="16"/>
      <c r="JS371" s="369" t="e">
        <f t="shared" si="5410"/>
        <v>#DIV/0!</v>
      </c>
      <c r="JT371" s="23"/>
      <c r="JU371" s="399"/>
      <c r="JV371" s="404">
        <f t="shared" si="6171"/>
        <v>0</v>
      </c>
      <c r="JW371" s="401">
        <f t="shared" si="6172"/>
        <v>0</v>
      </c>
      <c r="JX371" s="406">
        <f t="shared" si="6173"/>
        <v>0</v>
      </c>
      <c r="JY371" s="743"/>
      <c r="JZ371" s="690"/>
      <c r="KA371" s="746"/>
      <c r="KB371" s="718">
        <f t="shared" ref="KB371" si="6247">KB362+KB367</f>
        <v>532</v>
      </c>
      <c r="KC371" s="763">
        <f t="shared" ref="KC371" si="6248">KB371/$KB$10</f>
        <v>0.13485424588086184</v>
      </c>
      <c r="KD371" s="714">
        <f t="shared" ref="KD371" si="6249">KD362+KD367</f>
        <v>547</v>
      </c>
      <c r="KE371" s="763">
        <f t="shared" ref="KE371" si="6250">KD371/$KD$10</f>
        <v>0.13876204972095382</v>
      </c>
      <c r="KF371" s="714">
        <f t="shared" ref="KF371" si="6251">KF362+KF367</f>
        <v>495</v>
      </c>
      <c r="KG371" s="770">
        <f t="shared" ref="KG371" si="6252">KF371/$KF$10</f>
        <v>0.12541170509247529</v>
      </c>
      <c r="KH371" s="761" t="s">
        <v>144</v>
      </c>
      <c r="KI371" s="304">
        <f t="shared" si="6180"/>
        <v>0</v>
      </c>
      <c r="KJ371" s="431">
        <f t="shared" ref="KJ371" si="6253">KI371/KB369</f>
        <v>0</v>
      </c>
      <c r="KK371" s="304">
        <f t="shared" si="6182"/>
        <v>0</v>
      </c>
      <c r="KL371" s="422">
        <f t="shared" ref="KL371" si="6254">KK371/KD369</f>
        <v>0</v>
      </c>
      <c r="KM371" s="304">
        <f t="shared" si="6184"/>
        <v>0</v>
      </c>
      <c r="KN371" s="422">
        <f>KM371/KF369</f>
        <v>0</v>
      </c>
    </row>
    <row r="372" spans="1:300" ht="19.5" thickBot="1" x14ac:dyDescent="0.3">
      <c r="A372" s="734"/>
      <c r="B372" s="437"/>
      <c r="C372" s="26">
        <f>SUM(C365:C371)</f>
        <v>0</v>
      </c>
      <c r="D372" s="27">
        <f>SUM(D365:D371)</f>
        <v>0</v>
      </c>
      <c r="E372" s="27"/>
      <c r="F372" s="27"/>
      <c r="G372" s="27">
        <f>SUM(G365:G371)</f>
        <v>0</v>
      </c>
      <c r="H372" s="28">
        <f>((G372+I372)/7)/E371</f>
        <v>0</v>
      </c>
      <c r="I372" s="27">
        <f>SUM(I365:I371)</f>
        <v>0</v>
      </c>
      <c r="J372" s="28" t="e">
        <f>(I372/(I372+G372))</f>
        <v>#DIV/0!</v>
      </c>
      <c r="K372" s="27"/>
      <c r="L372" s="27"/>
      <c r="M372" s="29" t="e">
        <f>M370/M369*100-100</f>
        <v>#DIV/0!</v>
      </c>
      <c r="N372" s="60" t="e">
        <f>N370/N369*100-100</f>
        <v>#DIV/0!</v>
      </c>
      <c r="O372" s="26">
        <f>SUM(O365:O371)</f>
        <v>0</v>
      </c>
      <c r="P372" s="27">
        <f>SUM(P365:P371)</f>
        <v>0</v>
      </c>
      <c r="Q372" s="27"/>
      <c r="R372" s="27"/>
      <c r="S372" s="27">
        <f>SUM(S365:S371)</f>
        <v>0</v>
      </c>
      <c r="T372" s="28">
        <f>((S372+U372)/7)/Q371</f>
        <v>0</v>
      </c>
      <c r="U372" s="27">
        <f>SUM(U365:U371)</f>
        <v>0</v>
      </c>
      <c r="V372" s="28" t="e">
        <f>(U372/(U372+S372))</f>
        <v>#DIV/0!</v>
      </c>
      <c r="W372" s="27"/>
      <c r="X372" s="27"/>
      <c r="Y372" s="29" t="e">
        <f>Y370/Y369*100-100</f>
        <v>#DIV/0!</v>
      </c>
      <c r="Z372" s="60" t="e">
        <f>Z370/Z369*100-100</f>
        <v>#DIV/0!</v>
      </c>
      <c r="AA372" s="26">
        <f>SUM(AA365:AA371)</f>
        <v>0</v>
      </c>
      <c r="AB372" s="27">
        <f>SUM(AB365:AB371)</f>
        <v>0</v>
      </c>
      <c r="AC372" s="27"/>
      <c r="AD372" s="27"/>
      <c r="AE372" s="27">
        <f>SUM(AE365:AE371)</f>
        <v>0</v>
      </c>
      <c r="AF372" s="28">
        <f>((AE372+AG372)/7)/AC371</f>
        <v>0</v>
      </c>
      <c r="AG372" s="27">
        <f>SUM(AG365:AG371)</f>
        <v>0</v>
      </c>
      <c r="AH372" s="28" t="e">
        <f>(AG372/(AG372+AE372))</f>
        <v>#DIV/0!</v>
      </c>
      <c r="AI372" s="27"/>
      <c r="AJ372" s="27"/>
      <c r="AK372" s="29" t="e">
        <f>AK370/AK369*100-100</f>
        <v>#DIV/0!</v>
      </c>
      <c r="AL372" s="60" t="e">
        <f>AL370/AL369*100-100</f>
        <v>#DIV/0!</v>
      </c>
      <c r="AM372" s="26">
        <f>SUM(AM365:AM371)</f>
        <v>0</v>
      </c>
      <c r="AN372" s="27">
        <f>SUM(AN365:AN371)</f>
        <v>0</v>
      </c>
      <c r="AO372" s="27"/>
      <c r="AP372" s="27"/>
      <c r="AQ372" s="27">
        <f>SUM(AQ365:AQ371)</f>
        <v>0</v>
      </c>
      <c r="AR372" s="28">
        <f>((AQ372+AS372)/7)/AO371</f>
        <v>0</v>
      </c>
      <c r="AS372" s="27">
        <f>SUM(AS365:AS371)</f>
        <v>0</v>
      </c>
      <c r="AT372" s="28" t="e">
        <f>(AS372/(AS372+AQ372))</f>
        <v>#DIV/0!</v>
      </c>
      <c r="AU372" s="27"/>
      <c r="AV372" s="27"/>
      <c r="AW372" s="29" t="e">
        <f>AW370/AW369*100-100</f>
        <v>#DIV/0!</v>
      </c>
      <c r="AX372" s="60" t="e">
        <f>AX370/AX369*100-100</f>
        <v>#DIV/0!</v>
      </c>
      <c r="AY372" s="26">
        <f>SUM(AY365:AY371)</f>
        <v>0</v>
      </c>
      <c r="AZ372" s="27">
        <f>SUM(AZ365:AZ371)</f>
        <v>0</v>
      </c>
      <c r="BA372" s="27"/>
      <c r="BB372" s="27"/>
      <c r="BC372" s="27">
        <f>SUM(BC365:BC371)</f>
        <v>0</v>
      </c>
      <c r="BD372" s="28">
        <f>((BC372+BE372)/7)/BA371</f>
        <v>0</v>
      </c>
      <c r="BE372" s="27">
        <f>SUM(BE365:BE371)</f>
        <v>0</v>
      </c>
      <c r="BF372" s="28" t="e">
        <f>(BE372/(BE372+BC372))</f>
        <v>#DIV/0!</v>
      </c>
      <c r="BG372" s="27"/>
      <c r="BH372" s="27"/>
      <c r="BI372" s="29" t="e">
        <f>BI370/BI369*100-100</f>
        <v>#DIV/0!</v>
      </c>
      <c r="BJ372" s="60" t="e">
        <f>BJ370/BJ369*100-100</f>
        <v>#DIV/0!</v>
      </c>
      <c r="BK372" s="26">
        <f>SUM(BK365:BK371)</f>
        <v>0</v>
      </c>
      <c r="BL372" s="27">
        <f>SUM(BL365:BL371)</f>
        <v>0</v>
      </c>
      <c r="BM372" s="27"/>
      <c r="BN372" s="27"/>
      <c r="BO372" s="27">
        <f>SUM(BO365:BO371)</f>
        <v>0</v>
      </c>
      <c r="BP372" s="28">
        <f>((BO372+BQ372)/7)/BM371</f>
        <v>0</v>
      </c>
      <c r="BQ372" s="27">
        <f>SUM(BQ365:BQ371)</f>
        <v>0</v>
      </c>
      <c r="BR372" s="28" t="e">
        <f>(BQ372/(BQ372+BO372))</f>
        <v>#DIV/0!</v>
      </c>
      <c r="BS372" s="27"/>
      <c r="BT372" s="27"/>
      <c r="BU372" s="29" t="e">
        <f>BU370/BU369*100-100</f>
        <v>#DIV/0!</v>
      </c>
      <c r="BV372" s="60" t="e">
        <f>BV370/BV369*100-100</f>
        <v>#DIV/0!</v>
      </c>
      <c r="BW372" s="26">
        <f>SUM(BW365:BW371)</f>
        <v>0</v>
      </c>
      <c r="BX372" s="27">
        <f>SUM(BX365:BX371)</f>
        <v>0</v>
      </c>
      <c r="BY372" s="27"/>
      <c r="BZ372" s="27"/>
      <c r="CA372" s="27">
        <f>SUM(CA365:CA371)</f>
        <v>0</v>
      </c>
      <c r="CB372" s="28">
        <f>((CA372+CC372)/7)/BY371</f>
        <v>0</v>
      </c>
      <c r="CC372" s="27">
        <f>SUM(CC365:CC371)</f>
        <v>0</v>
      </c>
      <c r="CD372" s="28" t="e">
        <f>(CC372/(CC372+CA372))</f>
        <v>#DIV/0!</v>
      </c>
      <c r="CE372" s="27"/>
      <c r="CF372" s="27"/>
      <c r="CG372" s="29" t="e">
        <f>CG370/CG369*100-100</f>
        <v>#DIV/0!</v>
      </c>
      <c r="CH372" s="60" t="e">
        <f>CH370/CH369*100-100</f>
        <v>#DIV/0!</v>
      </c>
      <c r="CI372" s="26">
        <f>SUM(CI365:CI371)</f>
        <v>0</v>
      </c>
      <c r="CJ372" s="27">
        <f>SUM(CJ365:CJ371)</f>
        <v>0</v>
      </c>
      <c r="CK372" s="27"/>
      <c r="CL372" s="27"/>
      <c r="CM372" s="27">
        <f>SUM(CM365:CM371)</f>
        <v>0</v>
      </c>
      <c r="CN372" s="28">
        <f>((CM372+CO372)/7)/CK371</f>
        <v>0</v>
      </c>
      <c r="CO372" s="27">
        <f>SUM(CO365:CO371)</f>
        <v>0</v>
      </c>
      <c r="CP372" s="28" t="e">
        <f>(CO372/(CO372+CM372))</f>
        <v>#DIV/0!</v>
      </c>
      <c r="CQ372" s="27"/>
      <c r="CR372" s="27"/>
      <c r="CS372" s="29" t="e">
        <f>CS370/CS369*100-100</f>
        <v>#DIV/0!</v>
      </c>
      <c r="CT372" s="60" t="e">
        <f>CT370/CT369*100-100</f>
        <v>#DIV/0!</v>
      </c>
      <c r="CU372" s="26">
        <f>SUM(CU365:CU371)</f>
        <v>0</v>
      </c>
      <c r="CV372" s="27">
        <f>SUM(CV365:CV371)</f>
        <v>0</v>
      </c>
      <c r="CW372" s="27"/>
      <c r="CX372" s="27"/>
      <c r="CY372" s="27">
        <f>SUM(CY365:CY371)</f>
        <v>0</v>
      </c>
      <c r="CZ372" s="28">
        <f>((CY372+DA372)/7)/CW371</f>
        <v>0</v>
      </c>
      <c r="DA372" s="27">
        <f>SUM(DA365:DA371)</f>
        <v>0</v>
      </c>
      <c r="DB372" s="28" t="e">
        <f>(DA372/(DA372+CY372))</f>
        <v>#DIV/0!</v>
      </c>
      <c r="DC372" s="27"/>
      <c r="DD372" s="27"/>
      <c r="DE372" s="29" t="e">
        <f>DE370/DE369*100-100</f>
        <v>#DIV/0!</v>
      </c>
      <c r="DF372" s="60" t="e">
        <f>DF370/DF369*100-100</f>
        <v>#DIV/0!</v>
      </c>
      <c r="DG372" s="26">
        <f>SUM(DG365:DG371)</f>
        <v>0</v>
      </c>
      <c r="DH372" s="27">
        <f>SUM(DH365:DH371)</f>
        <v>0</v>
      </c>
      <c r="DI372" s="27"/>
      <c r="DJ372" s="27"/>
      <c r="DK372" s="27">
        <f>SUM(DK365:DK371)</f>
        <v>0</v>
      </c>
      <c r="DL372" s="28">
        <f>((DK372+DM372)/7)/DI371</f>
        <v>0</v>
      </c>
      <c r="DM372" s="27">
        <f>SUM(DM365:DM371)</f>
        <v>0</v>
      </c>
      <c r="DN372" s="28" t="e">
        <f>(DM372/(DM372+DK372))</f>
        <v>#DIV/0!</v>
      </c>
      <c r="DO372" s="27"/>
      <c r="DP372" s="27"/>
      <c r="DQ372" s="29" t="e">
        <f>DQ370/DQ369*100-100</f>
        <v>#DIV/0!</v>
      </c>
      <c r="DR372" s="60" t="e">
        <f>DR370/DR369*100-100</f>
        <v>#DIV/0!</v>
      </c>
      <c r="DS372" s="26">
        <f>SUM(DS365:DS371)</f>
        <v>0</v>
      </c>
      <c r="DT372" s="27">
        <f>SUM(DT365:DT371)</f>
        <v>0</v>
      </c>
      <c r="DU372" s="27"/>
      <c r="DV372" s="27"/>
      <c r="DW372" s="27">
        <f>SUM(DW365:DW371)</f>
        <v>0</v>
      </c>
      <c r="DX372" s="28">
        <f>((DW372+DY372)/7)/DU371</f>
        <v>0</v>
      </c>
      <c r="DY372" s="27">
        <f>SUM(DY365:DY371)</f>
        <v>0</v>
      </c>
      <c r="DZ372" s="28" t="e">
        <f>(DY372/(DY372+DW372))</f>
        <v>#DIV/0!</v>
      </c>
      <c r="EA372" s="27"/>
      <c r="EB372" s="27"/>
      <c r="EC372" s="29" t="e">
        <f>EC370/EC369*100-100</f>
        <v>#DIV/0!</v>
      </c>
      <c r="ED372" s="60" t="e">
        <f>ED370/ED369*100-100</f>
        <v>#DIV/0!</v>
      </c>
      <c r="EE372" s="26">
        <f>SUM(EE365:EE371)</f>
        <v>0</v>
      </c>
      <c r="EF372" s="27">
        <f>SUM(EF365:EF371)</f>
        <v>0</v>
      </c>
      <c r="EG372" s="27"/>
      <c r="EH372" s="27"/>
      <c r="EI372" s="27">
        <f>SUM(EI365:EI371)</f>
        <v>0</v>
      </c>
      <c r="EJ372" s="28">
        <f>((EI372+EK372)/7)/EG371</f>
        <v>0</v>
      </c>
      <c r="EK372" s="27">
        <f>SUM(EK365:EK371)</f>
        <v>0</v>
      </c>
      <c r="EL372" s="28" t="e">
        <f>(EK372/(EK372+EI372))</f>
        <v>#DIV/0!</v>
      </c>
      <c r="EM372" s="27"/>
      <c r="EN372" s="27"/>
      <c r="EO372" s="29" t="e">
        <f>EO370/EO369*100-100</f>
        <v>#DIV/0!</v>
      </c>
      <c r="EP372" s="60" t="e">
        <f>EP370/EP369*100-100</f>
        <v>#DIV/0!</v>
      </c>
      <c r="EQ372" s="26">
        <f>SUM(EQ365:EQ371)</f>
        <v>0</v>
      </c>
      <c r="ER372" s="27">
        <f>SUM(ER365:ER371)</f>
        <v>0</v>
      </c>
      <c r="ES372" s="27"/>
      <c r="ET372" s="27"/>
      <c r="EU372" s="27">
        <f>SUM(EU365:EU371)</f>
        <v>0</v>
      </c>
      <c r="EV372" s="28">
        <f>((EU372+EW372)/7)/ES371</f>
        <v>0</v>
      </c>
      <c r="EW372" s="27">
        <f>SUM(EW365:EW371)</f>
        <v>0</v>
      </c>
      <c r="EX372" s="28" t="e">
        <f>(EW372/(EW372+EU372))</f>
        <v>#DIV/0!</v>
      </c>
      <c r="EY372" s="27"/>
      <c r="EZ372" s="27"/>
      <c r="FA372" s="29" t="e">
        <f>FA370/FA369*100-100</f>
        <v>#DIV/0!</v>
      </c>
      <c r="FB372" s="60" t="e">
        <f>FB370/FB369*100-100</f>
        <v>#DIV/0!</v>
      </c>
      <c r="FC372" s="26">
        <f>SUM(FC365:FC371)</f>
        <v>0</v>
      </c>
      <c r="FD372" s="27">
        <f>SUM(FD365:FD371)</f>
        <v>0</v>
      </c>
      <c r="FE372" s="27"/>
      <c r="FF372" s="27"/>
      <c r="FG372" s="27">
        <f>SUM(FG365:FG371)</f>
        <v>0</v>
      </c>
      <c r="FH372" s="28">
        <f>((FG372+FI372)/7)/FE371</f>
        <v>0</v>
      </c>
      <c r="FI372" s="27">
        <f>SUM(FI365:FI371)</f>
        <v>0</v>
      </c>
      <c r="FJ372" s="28" t="e">
        <f>(FI372/(FI372+FG372))</f>
        <v>#DIV/0!</v>
      </c>
      <c r="FK372" s="27"/>
      <c r="FL372" s="27"/>
      <c r="FM372" s="29" t="e">
        <f>FM370/FM369*100-100</f>
        <v>#DIV/0!</v>
      </c>
      <c r="FN372" s="60" t="e">
        <f>FN370/FN369*100-100</f>
        <v>#DIV/0!</v>
      </c>
      <c r="FO372" s="26">
        <f>SUM(FO365:FO371)</f>
        <v>0</v>
      </c>
      <c r="FP372" s="27">
        <f>SUM(FP365:FP371)</f>
        <v>0</v>
      </c>
      <c r="FQ372" s="27"/>
      <c r="FR372" s="27"/>
      <c r="FS372" s="27">
        <f>SUM(FS365:FS371)</f>
        <v>0</v>
      </c>
      <c r="FT372" s="28">
        <f>((FS372+FU372)/7)/FQ371</f>
        <v>0</v>
      </c>
      <c r="FU372" s="27">
        <f>SUM(FU365:FU371)</f>
        <v>0</v>
      </c>
      <c r="FV372" s="28" t="e">
        <f>(FU372/(FU372+FS372))</f>
        <v>#DIV/0!</v>
      </c>
      <c r="FW372" s="27"/>
      <c r="FX372" s="27"/>
      <c r="FY372" s="29" t="e">
        <f>FY370/FY369*100-100</f>
        <v>#DIV/0!</v>
      </c>
      <c r="FZ372" s="60" t="e">
        <f>FZ370/FZ369*100-100</f>
        <v>#DIV/0!</v>
      </c>
      <c r="GA372" s="26">
        <f>SUM(GA365:GA371)</f>
        <v>0</v>
      </c>
      <c r="GB372" s="27">
        <f>SUM(GB365:GB371)</f>
        <v>0</v>
      </c>
      <c r="GC372" s="27"/>
      <c r="GD372" s="27"/>
      <c r="GE372" s="27">
        <f>SUM(GE365:GE371)</f>
        <v>0</v>
      </c>
      <c r="GF372" s="28">
        <f>((GE372+GG372)/7)/GC371</f>
        <v>0</v>
      </c>
      <c r="GG372" s="27">
        <f>SUM(GG365:GG371)</f>
        <v>0</v>
      </c>
      <c r="GH372" s="28" t="e">
        <f>(GG372/(GG372+GE372))</f>
        <v>#DIV/0!</v>
      </c>
      <c r="GI372" s="27"/>
      <c r="GJ372" s="27"/>
      <c r="GK372" s="29" t="e">
        <f>GK370/GK369*100-100</f>
        <v>#DIV/0!</v>
      </c>
      <c r="GL372" s="60" t="e">
        <f>GL370/GL369*100-100</f>
        <v>#DIV/0!</v>
      </c>
      <c r="GM372" s="26">
        <f>SUM(GM365:GM371)</f>
        <v>0</v>
      </c>
      <c r="GN372" s="27">
        <f>SUM(GN365:GN371)</f>
        <v>0</v>
      </c>
      <c r="GO372" s="27"/>
      <c r="GP372" s="27"/>
      <c r="GQ372" s="27">
        <f>SUM(GQ365:GQ371)</f>
        <v>0</v>
      </c>
      <c r="GR372" s="28">
        <f>((GQ372+GS372)/7)/GO371</f>
        <v>0</v>
      </c>
      <c r="GS372" s="27">
        <f>SUM(GS365:GS371)</f>
        <v>0</v>
      </c>
      <c r="GT372" s="28" t="e">
        <f>(GS372/(GS372+GQ372))</f>
        <v>#DIV/0!</v>
      </c>
      <c r="GU372" s="27"/>
      <c r="GV372" s="27"/>
      <c r="GW372" s="29" t="e">
        <f>GW370/GW369*100-100</f>
        <v>#DIV/0!</v>
      </c>
      <c r="GX372" s="60" t="e">
        <f>GX370/GX369*100-100</f>
        <v>#DIV/0!</v>
      </c>
      <c r="GY372" s="26">
        <f>SUM(GY365:GY371)</f>
        <v>0</v>
      </c>
      <c r="GZ372" s="27">
        <f>SUM(GZ365:GZ371)</f>
        <v>0</v>
      </c>
      <c r="HA372" s="27"/>
      <c r="HB372" s="27"/>
      <c r="HC372" s="27">
        <f>SUM(HC365:HC371)</f>
        <v>0</v>
      </c>
      <c r="HD372" s="28">
        <f>((HC372+HE372)/7)/HA371</f>
        <v>0</v>
      </c>
      <c r="HE372" s="27">
        <f>SUM(HE365:HE371)</f>
        <v>0</v>
      </c>
      <c r="HF372" s="28" t="e">
        <f>(HE372/(HE372+HC372))</f>
        <v>#DIV/0!</v>
      </c>
      <c r="HG372" s="27"/>
      <c r="HH372" s="27"/>
      <c r="HI372" s="29" t="e">
        <f>HI370/HI369*100-100</f>
        <v>#DIV/0!</v>
      </c>
      <c r="HJ372" s="60" t="e">
        <f>HJ370/HJ369*100-100</f>
        <v>#DIV/0!</v>
      </c>
      <c r="HK372" s="26">
        <f>SUM(HK365:HK371)</f>
        <v>0</v>
      </c>
      <c r="HL372" s="27">
        <f>SUM(HL365:HL371)</f>
        <v>0</v>
      </c>
      <c r="HM372" s="27"/>
      <c r="HN372" s="27"/>
      <c r="HO372" s="27">
        <f>SUM(HO365:HO371)</f>
        <v>0</v>
      </c>
      <c r="HP372" s="28">
        <f>((HO372+HQ372)/7)/HM371</f>
        <v>0</v>
      </c>
      <c r="HQ372" s="27">
        <f>SUM(HQ365:HQ371)</f>
        <v>0</v>
      </c>
      <c r="HR372" s="28" t="e">
        <f>(HQ372/(HQ372+HO372))</f>
        <v>#DIV/0!</v>
      </c>
      <c r="HS372" s="27"/>
      <c r="HT372" s="27"/>
      <c r="HU372" s="29" t="e">
        <f>HU370/HU369*100-100</f>
        <v>#DIV/0!</v>
      </c>
      <c r="HV372" s="60" t="e">
        <f>HV370/HV369*100-100</f>
        <v>#DIV/0!</v>
      </c>
      <c r="HW372" s="26">
        <f>SUM(HW365:HW371)</f>
        <v>0</v>
      </c>
      <c r="HX372" s="27">
        <f>SUM(HX365:HX371)</f>
        <v>0</v>
      </c>
      <c r="HY372" s="27"/>
      <c r="HZ372" s="27"/>
      <c r="IA372" s="27">
        <f>SUM(IA365:IA371)</f>
        <v>0</v>
      </c>
      <c r="IB372" s="28">
        <f>((IA372+IC372)/7)/HY371</f>
        <v>0</v>
      </c>
      <c r="IC372" s="27">
        <f>SUM(IC365:IC371)</f>
        <v>0</v>
      </c>
      <c r="ID372" s="28" t="e">
        <f>(IC372/(IC372+IA372))</f>
        <v>#DIV/0!</v>
      </c>
      <c r="IE372" s="27"/>
      <c r="IF372" s="27"/>
      <c r="IG372" s="29" t="e">
        <f>IG370/IG369*100-100</f>
        <v>#DIV/0!</v>
      </c>
      <c r="IH372" s="60" t="e">
        <f>IH370/IH369*100-100</f>
        <v>#DIV/0!</v>
      </c>
      <c r="II372" s="26">
        <f>SUM(II365:II371)</f>
        <v>0</v>
      </c>
      <c r="IJ372" s="27">
        <f>SUM(IJ365:IJ371)</f>
        <v>0</v>
      </c>
      <c r="IK372" s="27"/>
      <c r="IL372" s="27"/>
      <c r="IM372" s="27">
        <f>SUM(IM365:IM371)</f>
        <v>0</v>
      </c>
      <c r="IN372" s="28">
        <f>((IM372+IO372)/7)/IK371</f>
        <v>0</v>
      </c>
      <c r="IO372" s="27">
        <f>SUM(IO365:IO371)</f>
        <v>0</v>
      </c>
      <c r="IP372" s="28" t="e">
        <f>(IO372/(IO372+IM372))</f>
        <v>#DIV/0!</v>
      </c>
      <c r="IQ372" s="27"/>
      <c r="IR372" s="27"/>
      <c r="IS372" s="29" t="e">
        <f>IS370/IS369*100-100</f>
        <v>#DIV/0!</v>
      </c>
      <c r="IT372" s="60" t="e">
        <f>IT370/IT369*100-100</f>
        <v>#DIV/0!</v>
      </c>
      <c r="IU372" s="26">
        <f>SUM(IU365:IU371)</f>
        <v>0</v>
      </c>
      <c r="IV372" s="27">
        <f>SUM(IV365:IV371)</f>
        <v>0</v>
      </c>
      <c r="IW372" s="27"/>
      <c r="IX372" s="27"/>
      <c r="IY372" s="27">
        <f>SUM(IY365:IY371)</f>
        <v>0</v>
      </c>
      <c r="IZ372" s="28" t="e">
        <f>((IY372+JA372)/7)/IW371</f>
        <v>#DIV/0!</v>
      </c>
      <c r="JA372" s="27">
        <f>SUM(JA365:JA371)</f>
        <v>0</v>
      </c>
      <c r="JB372" s="28" t="e">
        <f>(JA372/(JA372+IY372))</f>
        <v>#DIV/0!</v>
      </c>
      <c r="JC372" s="27"/>
      <c r="JD372" s="27"/>
      <c r="JE372" s="29" t="e">
        <f>JE370/JE369*100-100</f>
        <v>#DIV/0!</v>
      </c>
      <c r="JF372" s="60" t="e">
        <f>JF370/JF369*100-100</f>
        <v>#DIV/0!</v>
      </c>
      <c r="JG372" s="26">
        <f t="shared" si="6163"/>
        <v>0</v>
      </c>
      <c r="JH372" s="443">
        <f t="shared" si="6164"/>
        <v>0</v>
      </c>
      <c r="JI372" s="378">
        <f t="shared" ref="JI372:JJ372" si="6255">SUM(JI364:JI371)</f>
        <v>71820</v>
      </c>
      <c r="JJ372" s="27">
        <f t="shared" si="6255"/>
        <v>5110</v>
      </c>
      <c r="JK372" s="27">
        <f t="shared" si="6166"/>
        <v>0</v>
      </c>
      <c r="JL372" s="80">
        <f t="shared" si="6167"/>
        <v>0</v>
      </c>
      <c r="JM372" s="15">
        <f t="shared" si="6168"/>
        <v>0</v>
      </c>
      <c r="JN372" s="48" t="e">
        <f t="shared" si="6169"/>
        <v>#DIV/0!</v>
      </c>
      <c r="JO372" s="49">
        <f t="shared" ref="JO372" si="6256">SUM(JO365:JO371)/7</f>
        <v>0</v>
      </c>
      <c r="JP372" s="50">
        <f t="shared" ref="JP372" si="6257">SUM(JP365:JP371)</f>
        <v>0</v>
      </c>
      <c r="JQ372" s="397" t="e">
        <f t="shared" si="5559"/>
        <v>#DIV/0!</v>
      </c>
      <c r="JR372" s="50">
        <f t="shared" ref="JR372" si="6258">SUM(JR365:JR371)</f>
        <v>0</v>
      </c>
      <c r="JS372" s="370" t="e">
        <f t="shared" si="5410"/>
        <v>#DIV/0!</v>
      </c>
      <c r="JT372" s="58" t="e">
        <f t="shared" ref="JT372:JU372" si="6259">JT370/JT369*100-100</f>
        <v>#DIV/0!</v>
      </c>
      <c r="JU372" s="318" t="e">
        <f t="shared" si="6259"/>
        <v>#DIV/0!</v>
      </c>
      <c r="JV372" s="410">
        <f t="shared" ref="JV372" si="6260">SUM(G372,I372,S372,U372,AE372,AG372,AQ372,AS372,BC372,BE372,BO372,BQ372,CA372,CC372)/7/SUM(E371,Q371,AC371,AO371,BA371,BM371,BY371)</f>
        <v>0</v>
      </c>
      <c r="JW372" s="411">
        <f t="shared" ref="JW372" si="6261">SUM(CM372,CO372,CY372,DA372,DK372,DM372,DW372,DY372,EI372,EK372,EU372,EW372,FG372,FI372)/7/SUM(CK371,CW371,DI371,DU371,EG371,ES371,FE371)</f>
        <v>0</v>
      </c>
      <c r="JX372" s="412">
        <f t="shared" ref="JX372" si="6262">SUM(FS372,FU372,GE372,GG372,GQ372,GS372,HC372,HE372,HO372,HQ372,IA372,IC372,IM372,IO372,)/7/SUM(FQ371,GC371,GO371,HA371,HM371,HY371,IK371)</f>
        <v>0</v>
      </c>
      <c r="JY372" s="744"/>
      <c r="JZ372" s="691"/>
      <c r="KA372" s="747"/>
      <c r="KB372" s="762"/>
      <c r="KC372" s="764"/>
      <c r="KD372" s="769"/>
      <c r="KE372" s="764"/>
      <c r="KF372" s="769"/>
      <c r="KG372" s="771"/>
      <c r="KH372" s="772"/>
      <c r="KI372" s="418">
        <f t="shared" ref="KI372" si="6263">SUM(KI365:KI371)</f>
        <v>0</v>
      </c>
      <c r="KJ372" s="432">
        <f t="shared" ref="KJ372" si="6264">KI372/KB369</f>
        <v>0</v>
      </c>
      <c r="KK372" s="418">
        <f t="shared" ref="KK372" si="6265">SUM(KK365:KK371)</f>
        <v>0</v>
      </c>
      <c r="KL372" s="426">
        <f t="shared" ref="KL372" si="6266">KK372/KD369</f>
        <v>0</v>
      </c>
      <c r="KM372" s="418">
        <f t="shared" ref="KM372" si="6267">SUM(KM365:KM371)</f>
        <v>0</v>
      </c>
      <c r="KN372" s="426">
        <f>KM372/KF369</f>
        <v>0</v>
      </c>
    </row>
    <row r="373" spans="1:300" ht="21.75" thickBot="1" x14ac:dyDescent="0.3">
      <c r="A373" s="52"/>
      <c r="B373" s="437"/>
      <c r="C373" s="40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2"/>
      <c r="O373" s="40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2"/>
      <c r="AA373" s="40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2"/>
      <c r="AM373" s="40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2"/>
      <c r="AY373" s="40"/>
      <c r="AZ373" s="41"/>
      <c r="BA373" s="41"/>
      <c r="BB373" s="41"/>
      <c r="BC373" s="41"/>
      <c r="BD373" s="41"/>
      <c r="BE373" s="41"/>
      <c r="BF373" s="41"/>
      <c r="BG373" s="41"/>
      <c r="BH373" s="41"/>
      <c r="BI373" s="41"/>
      <c r="BJ373" s="42"/>
      <c r="BK373" s="40"/>
      <c r="BL373" s="41"/>
      <c r="BM373" s="41"/>
      <c r="BN373" s="41"/>
      <c r="BO373" s="41"/>
      <c r="BP373" s="41"/>
      <c r="BQ373" s="41"/>
      <c r="BR373" s="41"/>
      <c r="BS373" s="41"/>
      <c r="BT373" s="41"/>
      <c r="BU373" s="41"/>
      <c r="BV373" s="42"/>
      <c r="BW373" s="40"/>
      <c r="BX373" s="41"/>
      <c r="BY373" s="41"/>
      <c r="BZ373" s="41"/>
      <c r="CA373" s="41"/>
      <c r="CB373" s="41"/>
      <c r="CC373" s="41"/>
      <c r="CD373" s="41"/>
      <c r="CE373" s="41"/>
      <c r="CF373" s="41"/>
      <c r="CG373" s="41"/>
      <c r="CH373" s="42"/>
      <c r="CI373" s="40"/>
      <c r="CJ373" s="41"/>
      <c r="CK373" s="41"/>
      <c r="CL373" s="41"/>
      <c r="CM373" s="41"/>
      <c r="CN373" s="41"/>
      <c r="CO373" s="41"/>
      <c r="CP373" s="41"/>
      <c r="CQ373" s="41"/>
      <c r="CR373" s="41"/>
      <c r="CS373" s="41"/>
      <c r="CT373" s="42"/>
      <c r="CU373" s="40"/>
      <c r="CV373" s="41"/>
      <c r="CW373" s="41"/>
      <c r="CX373" s="41"/>
      <c r="CY373" s="41"/>
      <c r="CZ373" s="41"/>
      <c r="DA373" s="41"/>
      <c r="DB373" s="41"/>
      <c r="DC373" s="41"/>
      <c r="DD373" s="41"/>
      <c r="DE373" s="41"/>
      <c r="DF373" s="42"/>
      <c r="DG373" s="40"/>
      <c r="DH373" s="41"/>
      <c r="DI373" s="41"/>
      <c r="DJ373" s="41"/>
      <c r="DK373" s="41"/>
      <c r="DL373" s="41"/>
      <c r="DM373" s="41"/>
      <c r="DN373" s="41"/>
      <c r="DO373" s="41"/>
      <c r="DP373" s="41"/>
      <c r="DQ373" s="41"/>
      <c r="DR373" s="42"/>
      <c r="DS373" s="40"/>
      <c r="DT373" s="41"/>
      <c r="DU373" s="41"/>
      <c r="DV373" s="41"/>
      <c r="DW373" s="41"/>
      <c r="DX373" s="41"/>
      <c r="DY373" s="41"/>
      <c r="DZ373" s="41"/>
      <c r="EA373" s="41"/>
      <c r="EB373" s="41"/>
      <c r="EC373" s="41"/>
      <c r="ED373" s="42"/>
      <c r="EE373" s="40"/>
      <c r="EF373" s="41"/>
      <c r="EG373" s="41"/>
      <c r="EH373" s="41"/>
      <c r="EI373" s="41"/>
      <c r="EJ373" s="41"/>
      <c r="EK373" s="41"/>
      <c r="EL373" s="41"/>
      <c r="EM373" s="41"/>
      <c r="EN373" s="41"/>
      <c r="EO373" s="41"/>
      <c r="EP373" s="42"/>
      <c r="EQ373" s="40"/>
      <c r="ER373" s="41"/>
      <c r="ES373" s="41"/>
      <c r="ET373" s="41"/>
      <c r="EU373" s="41"/>
      <c r="EV373" s="41"/>
      <c r="EW373" s="41"/>
      <c r="EX373" s="41"/>
      <c r="EY373" s="41"/>
      <c r="EZ373" s="41"/>
      <c r="FA373" s="41"/>
      <c r="FB373" s="42"/>
      <c r="FC373" s="40"/>
      <c r="FD373" s="41"/>
      <c r="FE373" s="41"/>
      <c r="FF373" s="41"/>
      <c r="FG373" s="41"/>
      <c r="FH373" s="41"/>
      <c r="FI373" s="41"/>
      <c r="FJ373" s="41"/>
      <c r="FK373" s="41"/>
      <c r="FL373" s="41"/>
      <c r="FM373" s="41"/>
      <c r="FN373" s="42"/>
      <c r="FO373" s="40"/>
      <c r="FP373" s="41"/>
      <c r="FQ373" s="41"/>
      <c r="FR373" s="41"/>
      <c r="FS373" s="41"/>
      <c r="FT373" s="41"/>
      <c r="FU373" s="41"/>
      <c r="FV373" s="41"/>
      <c r="FW373" s="41"/>
      <c r="FX373" s="41"/>
      <c r="FY373" s="41"/>
      <c r="FZ373" s="42"/>
      <c r="GA373" s="40"/>
      <c r="GB373" s="41"/>
      <c r="GC373" s="41"/>
      <c r="GD373" s="41"/>
      <c r="GE373" s="41"/>
      <c r="GF373" s="41"/>
      <c r="GG373" s="41"/>
      <c r="GH373" s="41"/>
      <c r="GI373" s="41"/>
      <c r="GJ373" s="41"/>
      <c r="GK373" s="41"/>
      <c r="GL373" s="42"/>
      <c r="GM373" s="40"/>
      <c r="GN373" s="41"/>
      <c r="GO373" s="41"/>
      <c r="GP373" s="41"/>
      <c r="GQ373" s="41"/>
      <c r="GR373" s="41"/>
      <c r="GS373" s="41"/>
      <c r="GT373" s="41"/>
      <c r="GU373" s="41"/>
      <c r="GV373" s="41"/>
      <c r="GW373" s="41"/>
      <c r="GX373" s="42"/>
      <c r="GY373" s="40"/>
      <c r="GZ373" s="41"/>
      <c r="HA373" s="41"/>
      <c r="HB373" s="41"/>
      <c r="HC373" s="41"/>
      <c r="HD373" s="41"/>
      <c r="HE373" s="41"/>
      <c r="HF373" s="41"/>
      <c r="HG373" s="41"/>
      <c r="HH373" s="41"/>
      <c r="HI373" s="41"/>
      <c r="HJ373" s="42"/>
      <c r="HK373" s="40"/>
      <c r="HL373" s="41"/>
      <c r="HM373" s="41"/>
      <c r="HN373" s="41"/>
      <c r="HO373" s="41"/>
      <c r="HP373" s="41"/>
      <c r="HQ373" s="41"/>
      <c r="HR373" s="41"/>
      <c r="HS373" s="41"/>
      <c r="HT373" s="41"/>
      <c r="HU373" s="41"/>
      <c r="HV373" s="42"/>
      <c r="HW373" s="40"/>
      <c r="HX373" s="41"/>
      <c r="HY373" s="41"/>
      <c r="HZ373" s="41"/>
      <c r="IA373" s="41"/>
      <c r="IB373" s="41"/>
      <c r="IC373" s="41"/>
      <c r="ID373" s="41"/>
      <c r="IE373" s="41"/>
      <c r="IF373" s="41"/>
      <c r="IG373" s="41"/>
      <c r="IH373" s="42"/>
      <c r="II373" s="40"/>
      <c r="IJ373" s="41"/>
      <c r="IK373" s="41"/>
      <c r="IL373" s="41"/>
      <c r="IM373" s="41"/>
      <c r="IN373" s="41"/>
      <c r="IO373" s="41"/>
      <c r="IP373" s="41"/>
      <c r="IQ373" s="41"/>
      <c r="IR373" s="41"/>
      <c r="IS373" s="41"/>
      <c r="IT373" s="42"/>
      <c r="IU373" s="40"/>
      <c r="IV373" s="41"/>
      <c r="IW373" s="41"/>
      <c r="IX373" s="41"/>
      <c r="IY373" s="41"/>
      <c r="IZ373" s="41"/>
      <c r="JA373" s="41"/>
      <c r="JB373" s="41"/>
      <c r="JC373" s="41"/>
      <c r="JD373" s="41"/>
      <c r="JE373" s="41"/>
      <c r="JF373" s="42"/>
      <c r="JG373" s="444">
        <f t="shared" ref="JG373" si="6268">JG372/JI365</f>
        <v>0</v>
      </c>
      <c r="JH373" s="445">
        <f t="shared" ref="JH373" si="6269">JH372/JJ362</f>
        <v>0</v>
      </c>
      <c r="JI373" s="3"/>
      <c r="JJ373" s="4"/>
      <c r="JK373" s="4"/>
      <c r="JL373" s="374"/>
      <c r="JM373" s="4"/>
      <c r="JN373" s="4"/>
      <c r="JO373" s="4"/>
      <c r="JP373" s="375"/>
      <c r="JQ373" s="4"/>
      <c r="JR373" s="4"/>
      <c r="JS373" s="376"/>
      <c r="JT373" s="4"/>
      <c r="JU373" s="400"/>
      <c r="JV373" s="701"/>
      <c r="JW373" s="702"/>
      <c r="JX373" s="703"/>
      <c r="JY373" s="639"/>
      <c r="JZ373" s="640"/>
      <c r="KA373" s="641"/>
      <c r="KB373" s="752"/>
      <c r="KC373" s="753"/>
      <c r="KD373" s="753"/>
      <c r="KE373" s="753"/>
      <c r="KF373" s="753"/>
      <c r="KG373" s="753"/>
      <c r="KH373" s="754"/>
      <c r="KI373" s="416"/>
      <c r="KJ373" s="420"/>
      <c r="KK373" s="416"/>
      <c r="KL373" s="417"/>
      <c r="KM373" s="416"/>
      <c r="KN373" s="417"/>
    </row>
  </sheetData>
  <mergeCells count="1107">
    <mergeCell ref="KG371:KG372"/>
    <mergeCell ref="KH371:KH372"/>
    <mergeCell ref="KB364:KH364"/>
    <mergeCell ref="KB365:KC366"/>
    <mergeCell ref="KD365:KE366"/>
    <mergeCell ref="KF365:KG366"/>
    <mergeCell ref="KH365:KH366"/>
    <mergeCell ref="KB367:KC368"/>
    <mergeCell ref="KD367:KE368"/>
    <mergeCell ref="KB355:KH355"/>
    <mergeCell ref="KB356:KC357"/>
    <mergeCell ref="KD356:KE357"/>
    <mergeCell ref="KF356:KG357"/>
    <mergeCell ref="KH356:KH357"/>
    <mergeCell ref="KB358:KC359"/>
    <mergeCell ref="KD358:KE359"/>
    <mergeCell ref="KF358:KG359"/>
    <mergeCell ref="KH358:KH359"/>
    <mergeCell ref="KF367:KG368"/>
    <mergeCell ref="KH367:KH368"/>
    <mergeCell ref="KB360:KC361"/>
    <mergeCell ref="KD360:KE361"/>
    <mergeCell ref="KF360:KG361"/>
    <mergeCell ref="KH360:KH361"/>
    <mergeCell ref="KB362:KB363"/>
    <mergeCell ref="KC362:KC363"/>
    <mergeCell ref="KD362:KD363"/>
    <mergeCell ref="KE362:KE363"/>
    <mergeCell ref="KF362:KF363"/>
    <mergeCell ref="KG362:KG363"/>
    <mergeCell ref="KH362:KH363"/>
    <mergeCell ref="KB373:KH373"/>
    <mergeCell ref="KF3:KG3"/>
    <mergeCell ref="KD3:KE3"/>
    <mergeCell ref="KB3:KC3"/>
    <mergeCell ref="KF10:KG12"/>
    <mergeCell ref="KD10:KE12"/>
    <mergeCell ref="KB10:KC12"/>
    <mergeCell ref="KF8:KG9"/>
    <mergeCell ref="KD8:KE9"/>
    <mergeCell ref="KB8:KC9"/>
    <mergeCell ref="KF5:KG7"/>
    <mergeCell ref="KD5:KE7"/>
    <mergeCell ref="KB5:KC7"/>
    <mergeCell ref="KB4:KH4"/>
    <mergeCell ref="KB369:KC370"/>
    <mergeCell ref="KD369:KE370"/>
    <mergeCell ref="KF369:KG370"/>
    <mergeCell ref="KH369:KH370"/>
    <mergeCell ref="KB371:KB372"/>
    <mergeCell ref="KC371:KC372"/>
    <mergeCell ref="KD371:KD372"/>
    <mergeCell ref="KE371:KE372"/>
    <mergeCell ref="KF371:KF372"/>
    <mergeCell ref="KB349:KC350"/>
    <mergeCell ref="KD349:KE350"/>
    <mergeCell ref="KF349:KG350"/>
    <mergeCell ref="KH349:KH350"/>
    <mergeCell ref="KF335:KF336"/>
    <mergeCell ref="KG335:KG336"/>
    <mergeCell ref="KH335:KH336"/>
    <mergeCell ref="KB337:KH337"/>
    <mergeCell ref="KB338:KC339"/>
    <mergeCell ref="KF353:KF354"/>
    <mergeCell ref="KG353:KG354"/>
    <mergeCell ref="KH353:KH354"/>
    <mergeCell ref="KB351:KC352"/>
    <mergeCell ref="KD351:KE352"/>
    <mergeCell ref="KF351:KG352"/>
    <mergeCell ref="KH351:KH352"/>
    <mergeCell ref="KB353:KB354"/>
    <mergeCell ref="KC353:KC354"/>
    <mergeCell ref="KD353:KD354"/>
    <mergeCell ref="KE353:KE354"/>
    <mergeCell ref="KB328:KH328"/>
    <mergeCell ref="KB329:KC330"/>
    <mergeCell ref="KD329:KE330"/>
    <mergeCell ref="KF329:KG330"/>
    <mergeCell ref="KH329:KH330"/>
    <mergeCell ref="KB331:KC332"/>
    <mergeCell ref="KD331:KE332"/>
    <mergeCell ref="KF331:KG332"/>
    <mergeCell ref="KH331:KH332"/>
    <mergeCell ref="KD342:KE343"/>
    <mergeCell ref="KF342:KG343"/>
    <mergeCell ref="KH342:KH343"/>
    <mergeCell ref="KB344:KB345"/>
    <mergeCell ref="KC344:KC345"/>
    <mergeCell ref="KD344:KD345"/>
    <mergeCell ref="KE344:KE345"/>
    <mergeCell ref="KB333:KC334"/>
    <mergeCell ref="KD333:KE334"/>
    <mergeCell ref="KF333:KG334"/>
    <mergeCell ref="KH333:KH334"/>
    <mergeCell ref="KB335:KB336"/>
    <mergeCell ref="KB324:KC325"/>
    <mergeCell ref="KD324:KE325"/>
    <mergeCell ref="KF324:KG325"/>
    <mergeCell ref="KH324:KH325"/>
    <mergeCell ref="KB326:KB327"/>
    <mergeCell ref="KC326:KC327"/>
    <mergeCell ref="KD326:KD327"/>
    <mergeCell ref="KE326:KE327"/>
    <mergeCell ref="KF326:KF327"/>
    <mergeCell ref="KG326:KG327"/>
    <mergeCell ref="KH326:KH327"/>
    <mergeCell ref="KB319:KH319"/>
    <mergeCell ref="KB320:KC321"/>
    <mergeCell ref="KD320:KE321"/>
    <mergeCell ref="KF320:KG321"/>
    <mergeCell ref="KH320:KH321"/>
    <mergeCell ref="KB322:KC323"/>
    <mergeCell ref="KD322:KE323"/>
    <mergeCell ref="KF322:KG323"/>
    <mergeCell ref="KH322:KH323"/>
    <mergeCell ref="KF317:KF318"/>
    <mergeCell ref="KG317:KG318"/>
    <mergeCell ref="KH317:KH318"/>
    <mergeCell ref="KD308:KD309"/>
    <mergeCell ref="KE308:KE309"/>
    <mergeCell ref="KB301:KH301"/>
    <mergeCell ref="KB302:KC303"/>
    <mergeCell ref="KD302:KE303"/>
    <mergeCell ref="KF302:KG303"/>
    <mergeCell ref="KF308:KF309"/>
    <mergeCell ref="KG308:KG309"/>
    <mergeCell ref="KH308:KH309"/>
    <mergeCell ref="KB310:KH310"/>
    <mergeCell ref="KB311:KC312"/>
    <mergeCell ref="KD311:KE312"/>
    <mergeCell ref="KF311:KG312"/>
    <mergeCell ref="KH311:KH312"/>
    <mergeCell ref="KB313:KC314"/>
    <mergeCell ref="KD313:KE314"/>
    <mergeCell ref="KF313:KG314"/>
    <mergeCell ref="KH313:KH314"/>
    <mergeCell ref="KB315:KC316"/>
    <mergeCell ref="KD315:KE316"/>
    <mergeCell ref="KF315:KG316"/>
    <mergeCell ref="KH315:KH316"/>
    <mergeCell ref="KB317:KB318"/>
    <mergeCell ref="KC317:KC318"/>
    <mergeCell ref="KD317:KD318"/>
    <mergeCell ref="KE317:KE318"/>
    <mergeCell ref="KB297:KC298"/>
    <mergeCell ref="KD297:KE298"/>
    <mergeCell ref="KF297:KG298"/>
    <mergeCell ref="KH297:KH298"/>
    <mergeCell ref="KB299:KB300"/>
    <mergeCell ref="KC299:KC300"/>
    <mergeCell ref="KD299:KD300"/>
    <mergeCell ref="KE299:KE300"/>
    <mergeCell ref="KH302:KH303"/>
    <mergeCell ref="KB304:KC305"/>
    <mergeCell ref="KD304:KE305"/>
    <mergeCell ref="KF304:KG305"/>
    <mergeCell ref="KH304:KH305"/>
    <mergeCell ref="KB292:KH292"/>
    <mergeCell ref="KB293:KC294"/>
    <mergeCell ref="KD293:KE294"/>
    <mergeCell ref="KF293:KG294"/>
    <mergeCell ref="KH293:KH294"/>
    <mergeCell ref="KB295:KC296"/>
    <mergeCell ref="KD295:KE296"/>
    <mergeCell ref="KF295:KG296"/>
    <mergeCell ref="KH295:KH296"/>
    <mergeCell ref="KB270:KC271"/>
    <mergeCell ref="KD270:KE271"/>
    <mergeCell ref="KF270:KG271"/>
    <mergeCell ref="KH270:KH271"/>
    <mergeCell ref="KB272:KB273"/>
    <mergeCell ref="KC272:KC273"/>
    <mergeCell ref="KD272:KD273"/>
    <mergeCell ref="KE272:KE273"/>
    <mergeCell ref="KF290:KF291"/>
    <mergeCell ref="KG290:KG291"/>
    <mergeCell ref="KH290:KH291"/>
    <mergeCell ref="KF281:KF282"/>
    <mergeCell ref="KG281:KG282"/>
    <mergeCell ref="KH281:KH282"/>
    <mergeCell ref="KB283:KH283"/>
    <mergeCell ref="KB284:KC285"/>
    <mergeCell ref="KD284:KE285"/>
    <mergeCell ref="KF284:KG285"/>
    <mergeCell ref="KH284:KH285"/>
    <mergeCell ref="KB286:KC287"/>
    <mergeCell ref="KD286:KE287"/>
    <mergeCell ref="KF286:KG287"/>
    <mergeCell ref="KH286:KH287"/>
    <mergeCell ref="KB256:KH256"/>
    <mergeCell ref="KB243:KC244"/>
    <mergeCell ref="KD243:KE244"/>
    <mergeCell ref="KF243:KG244"/>
    <mergeCell ref="KH243:KH244"/>
    <mergeCell ref="KB245:KB246"/>
    <mergeCell ref="KC245:KC246"/>
    <mergeCell ref="KD245:KD246"/>
    <mergeCell ref="KE245:KE246"/>
    <mergeCell ref="KB257:KC258"/>
    <mergeCell ref="KD257:KE258"/>
    <mergeCell ref="KF257:KG258"/>
    <mergeCell ref="KH257:KH258"/>
    <mergeCell ref="KB259:KC260"/>
    <mergeCell ref="KD259:KE260"/>
    <mergeCell ref="KF259:KG260"/>
    <mergeCell ref="KH259:KH260"/>
    <mergeCell ref="KB252:KC253"/>
    <mergeCell ref="KD252:KE253"/>
    <mergeCell ref="KF252:KG253"/>
    <mergeCell ref="KH252:KH253"/>
    <mergeCell ref="KB254:KB255"/>
    <mergeCell ref="KC254:KC255"/>
    <mergeCell ref="KD254:KD255"/>
    <mergeCell ref="KE254:KE255"/>
    <mergeCell ref="KF254:KF255"/>
    <mergeCell ref="KG254:KG255"/>
    <mergeCell ref="KH254:KH255"/>
    <mergeCell ref="KB248:KC249"/>
    <mergeCell ref="KD248:KE249"/>
    <mergeCell ref="KF248:KG249"/>
    <mergeCell ref="KH248:KH249"/>
    <mergeCell ref="KC227:KC228"/>
    <mergeCell ref="KD227:KD228"/>
    <mergeCell ref="KE227:KE228"/>
    <mergeCell ref="KB250:KC251"/>
    <mergeCell ref="KD250:KE251"/>
    <mergeCell ref="KF250:KG251"/>
    <mergeCell ref="KH250:KH251"/>
    <mergeCell ref="KF236:KF237"/>
    <mergeCell ref="KG236:KG237"/>
    <mergeCell ref="KH236:KH237"/>
    <mergeCell ref="KB238:KH238"/>
    <mergeCell ref="KB239:KC240"/>
    <mergeCell ref="KD239:KE240"/>
    <mergeCell ref="KF239:KG240"/>
    <mergeCell ref="KH239:KH240"/>
    <mergeCell ref="KB241:KC242"/>
    <mergeCell ref="KD241:KE242"/>
    <mergeCell ref="KF241:KG242"/>
    <mergeCell ref="KH241:KH242"/>
    <mergeCell ref="KB234:KC235"/>
    <mergeCell ref="KD234:KE235"/>
    <mergeCell ref="KF234:KG235"/>
    <mergeCell ref="KH234:KH235"/>
    <mergeCell ref="KB236:KB237"/>
    <mergeCell ref="KC236:KC237"/>
    <mergeCell ref="KD236:KD237"/>
    <mergeCell ref="KE236:KE237"/>
    <mergeCell ref="KF245:KF246"/>
    <mergeCell ref="KG245:KG246"/>
    <mergeCell ref="KH245:KH246"/>
    <mergeCell ref="KB247:KH247"/>
    <mergeCell ref="KF212:KG213"/>
    <mergeCell ref="KH212:KH213"/>
    <mergeCell ref="KB214:KC215"/>
    <mergeCell ref="KD214:KE215"/>
    <mergeCell ref="KF214:KG215"/>
    <mergeCell ref="KH214:KH215"/>
    <mergeCell ref="KF227:KF228"/>
    <mergeCell ref="KG227:KG228"/>
    <mergeCell ref="KH227:KH228"/>
    <mergeCell ref="KB229:KH229"/>
    <mergeCell ref="KB230:KC231"/>
    <mergeCell ref="KD230:KE231"/>
    <mergeCell ref="KF230:KG231"/>
    <mergeCell ref="KH230:KH231"/>
    <mergeCell ref="KB232:KC233"/>
    <mergeCell ref="KD232:KE233"/>
    <mergeCell ref="KF232:KG233"/>
    <mergeCell ref="KH232:KH233"/>
    <mergeCell ref="KB220:KH220"/>
    <mergeCell ref="KB221:KC222"/>
    <mergeCell ref="KD221:KE222"/>
    <mergeCell ref="KF221:KG222"/>
    <mergeCell ref="KH221:KH222"/>
    <mergeCell ref="KB223:KC224"/>
    <mergeCell ref="KD223:KE224"/>
    <mergeCell ref="KF223:KG224"/>
    <mergeCell ref="KH223:KH224"/>
    <mergeCell ref="KB225:KC226"/>
    <mergeCell ref="KD225:KE226"/>
    <mergeCell ref="KF225:KG226"/>
    <mergeCell ref="KH225:KH226"/>
    <mergeCell ref="KB227:KB228"/>
    <mergeCell ref="KD205:KE206"/>
    <mergeCell ref="KF205:KG206"/>
    <mergeCell ref="KH205:KH206"/>
    <mergeCell ref="KF191:KF192"/>
    <mergeCell ref="KG191:KG192"/>
    <mergeCell ref="KH191:KH192"/>
    <mergeCell ref="KB193:KH193"/>
    <mergeCell ref="KB194:KC195"/>
    <mergeCell ref="KD194:KE195"/>
    <mergeCell ref="KF194:KG195"/>
    <mergeCell ref="KH194:KH195"/>
    <mergeCell ref="KB196:KC197"/>
    <mergeCell ref="KD196:KE197"/>
    <mergeCell ref="KF196:KG197"/>
    <mergeCell ref="KH196:KH197"/>
    <mergeCell ref="KB216:KC217"/>
    <mergeCell ref="KD216:KE217"/>
    <mergeCell ref="KF216:KG217"/>
    <mergeCell ref="KH216:KH217"/>
    <mergeCell ref="KB198:KC199"/>
    <mergeCell ref="KD198:KE199"/>
    <mergeCell ref="KF198:KG199"/>
    <mergeCell ref="KH198:KH199"/>
    <mergeCell ref="KB200:KB201"/>
    <mergeCell ref="KC200:KC201"/>
    <mergeCell ref="KD200:KD201"/>
    <mergeCell ref="KE200:KE201"/>
    <mergeCell ref="KF209:KF210"/>
    <mergeCell ref="KG209:KG210"/>
    <mergeCell ref="KH209:KH210"/>
    <mergeCell ref="KB211:KH211"/>
    <mergeCell ref="KD212:KE213"/>
    <mergeCell ref="KE173:KE174"/>
    <mergeCell ref="KB184:KH184"/>
    <mergeCell ref="KB185:KC186"/>
    <mergeCell ref="KD185:KE186"/>
    <mergeCell ref="KF185:KG186"/>
    <mergeCell ref="KH185:KH186"/>
    <mergeCell ref="KB187:KC188"/>
    <mergeCell ref="KD187:KE188"/>
    <mergeCell ref="KF187:KG188"/>
    <mergeCell ref="KH187:KH188"/>
    <mergeCell ref="KB180:KC181"/>
    <mergeCell ref="KD180:KE181"/>
    <mergeCell ref="KF180:KG181"/>
    <mergeCell ref="KH180:KH181"/>
    <mergeCell ref="KB182:KB183"/>
    <mergeCell ref="KC182:KC183"/>
    <mergeCell ref="KD182:KD183"/>
    <mergeCell ref="KE182:KE183"/>
    <mergeCell ref="KF182:KF183"/>
    <mergeCell ref="KG182:KG183"/>
    <mergeCell ref="KH182:KH183"/>
    <mergeCell ref="KB148:KH148"/>
    <mergeCell ref="KB149:KC150"/>
    <mergeCell ref="KD149:KE150"/>
    <mergeCell ref="KF149:KG150"/>
    <mergeCell ref="KH149:KH150"/>
    <mergeCell ref="KB151:KC152"/>
    <mergeCell ref="KD151:KE152"/>
    <mergeCell ref="KF151:KG152"/>
    <mergeCell ref="KH151:KH152"/>
    <mergeCell ref="KB178:KC179"/>
    <mergeCell ref="KD178:KE179"/>
    <mergeCell ref="KF178:KG179"/>
    <mergeCell ref="KH178:KH179"/>
    <mergeCell ref="KF164:KF165"/>
    <mergeCell ref="KG164:KG165"/>
    <mergeCell ref="KH164:KH165"/>
    <mergeCell ref="KB166:KH166"/>
    <mergeCell ref="KB167:KC168"/>
    <mergeCell ref="KD167:KE168"/>
    <mergeCell ref="KF167:KG168"/>
    <mergeCell ref="KH167:KH168"/>
    <mergeCell ref="KB169:KC170"/>
    <mergeCell ref="KD169:KE170"/>
    <mergeCell ref="KF169:KG170"/>
    <mergeCell ref="KH169:KH170"/>
    <mergeCell ref="KB171:KC172"/>
    <mergeCell ref="KD171:KE172"/>
    <mergeCell ref="KF171:KG172"/>
    <mergeCell ref="KH171:KH172"/>
    <mergeCell ref="KB173:KB174"/>
    <mergeCell ref="KC173:KC174"/>
    <mergeCell ref="KD173:KD174"/>
    <mergeCell ref="KG155:KG156"/>
    <mergeCell ref="KH155:KH156"/>
    <mergeCell ref="KB153:KC154"/>
    <mergeCell ref="KD153:KE154"/>
    <mergeCell ref="KF153:KG154"/>
    <mergeCell ref="KH153:KH154"/>
    <mergeCell ref="KB155:KB156"/>
    <mergeCell ref="KC155:KC156"/>
    <mergeCell ref="KD155:KD156"/>
    <mergeCell ref="KE155:KE156"/>
    <mergeCell ref="KB157:KH157"/>
    <mergeCell ref="KB158:KC159"/>
    <mergeCell ref="KD158:KE159"/>
    <mergeCell ref="KF158:KG159"/>
    <mergeCell ref="KH158:KH159"/>
    <mergeCell ref="KB160:KC161"/>
    <mergeCell ref="KD160:KE161"/>
    <mergeCell ref="KF160:KG161"/>
    <mergeCell ref="KH160:KH161"/>
    <mergeCell ref="KC128:KC129"/>
    <mergeCell ref="KD128:KD129"/>
    <mergeCell ref="KE128:KE129"/>
    <mergeCell ref="KF146:KF147"/>
    <mergeCell ref="KG146:KG147"/>
    <mergeCell ref="KH146:KH147"/>
    <mergeCell ref="KF137:KF138"/>
    <mergeCell ref="KG137:KG138"/>
    <mergeCell ref="KH137:KH138"/>
    <mergeCell ref="KB139:KH139"/>
    <mergeCell ref="KB140:KC141"/>
    <mergeCell ref="KD140:KE141"/>
    <mergeCell ref="KF140:KG141"/>
    <mergeCell ref="KH140:KH141"/>
    <mergeCell ref="KB142:KC143"/>
    <mergeCell ref="KD142:KE143"/>
    <mergeCell ref="KF142:KG143"/>
    <mergeCell ref="KH142:KH143"/>
    <mergeCell ref="KG92:KG93"/>
    <mergeCell ref="KH92:KH93"/>
    <mergeCell ref="KB94:KH94"/>
    <mergeCell ref="KB95:KC96"/>
    <mergeCell ref="KD95:KE96"/>
    <mergeCell ref="KF95:KG96"/>
    <mergeCell ref="KH95:KH96"/>
    <mergeCell ref="KB97:KC98"/>
    <mergeCell ref="KD97:KE98"/>
    <mergeCell ref="KF97:KG98"/>
    <mergeCell ref="KH97:KH98"/>
    <mergeCell ref="KB112:KH112"/>
    <mergeCell ref="KB99:KC100"/>
    <mergeCell ref="KD99:KE100"/>
    <mergeCell ref="KF99:KG100"/>
    <mergeCell ref="KH99:KH100"/>
    <mergeCell ref="KB101:KB102"/>
    <mergeCell ref="KC101:KC102"/>
    <mergeCell ref="KD101:KD102"/>
    <mergeCell ref="KE101:KE102"/>
    <mergeCell ref="KB108:KC109"/>
    <mergeCell ref="KD108:KE109"/>
    <mergeCell ref="KF108:KG109"/>
    <mergeCell ref="KH108:KH109"/>
    <mergeCell ref="KB110:KB111"/>
    <mergeCell ref="KC110:KC111"/>
    <mergeCell ref="KD110:KD111"/>
    <mergeCell ref="KE110:KE111"/>
    <mergeCell ref="KF110:KF111"/>
    <mergeCell ref="KG110:KG111"/>
    <mergeCell ref="KH110:KH111"/>
    <mergeCell ref="KB106:KC107"/>
    <mergeCell ref="KB86:KC87"/>
    <mergeCell ref="KD86:KE87"/>
    <mergeCell ref="KF86:KG87"/>
    <mergeCell ref="KH86:KH87"/>
    <mergeCell ref="KB88:KC89"/>
    <mergeCell ref="KD88:KE89"/>
    <mergeCell ref="KF88:KG89"/>
    <mergeCell ref="KH88:KH89"/>
    <mergeCell ref="KB76:KH76"/>
    <mergeCell ref="KB77:KC78"/>
    <mergeCell ref="KD77:KE78"/>
    <mergeCell ref="KF77:KG78"/>
    <mergeCell ref="KH77:KH78"/>
    <mergeCell ref="KB79:KC80"/>
    <mergeCell ref="KD79:KE80"/>
    <mergeCell ref="KF79:KG80"/>
    <mergeCell ref="KH79:KH80"/>
    <mergeCell ref="KB81:KC82"/>
    <mergeCell ref="KD81:KE82"/>
    <mergeCell ref="KF81:KG82"/>
    <mergeCell ref="KH81:KH82"/>
    <mergeCell ref="KB83:KB84"/>
    <mergeCell ref="KC83:KC84"/>
    <mergeCell ref="KD83:KD84"/>
    <mergeCell ref="KE83:KE84"/>
    <mergeCell ref="KF83:KF84"/>
    <mergeCell ref="KG83:KG84"/>
    <mergeCell ref="KH83:KH84"/>
    <mergeCell ref="KB85:KH85"/>
    <mergeCell ref="KG74:KG75"/>
    <mergeCell ref="KH74:KH75"/>
    <mergeCell ref="KF65:KF66"/>
    <mergeCell ref="KG65:KG66"/>
    <mergeCell ref="KH65:KH66"/>
    <mergeCell ref="KB67:KH67"/>
    <mergeCell ref="KB68:KC69"/>
    <mergeCell ref="KD68:KE69"/>
    <mergeCell ref="KF68:KG69"/>
    <mergeCell ref="KH68:KH69"/>
    <mergeCell ref="KB70:KC71"/>
    <mergeCell ref="KD70:KE71"/>
    <mergeCell ref="KF70:KG71"/>
    <mergeCell ref="KH70:KH71"/>
    <mergeCell ref="KB63:KC64"/>
    <mergeCell ref="KD63:KE64"/>
    <mergeCell ref="KF63:KG64"/>
    <mergeCell ref="KH63:KH64"/>
    <mergeCell ref="KB65:KB66"/>
    <mergeCell ref="KC65:KC66"/>
    <mergeCell ref="KD65:KD66"/>
    <mergeCell ref="KE65:KE66"/>
    <mergeCell ref="KB72:KC73"/>
    <mergeCell ref="KD72:KE73"/>
    <mergeCell ref="KF72:KG73"/>
    <mergeCell ref="KH72:KH73"/>
    <mergeCell ref="KB74:KB75"/>
    <mergeCell ref="KC74:KC75"/>
    <mergeCell ref="KD74:KD75"/>
    <mergeCell ref="KE74:KE75"/>
    <mergeCell ref="KF74:KF75"/>
    <mergeCell ref="KB61:KC62"/>
    <mergeCell ref="KD61:KE62"/>
    <mergeCell ref="KF61:KG62"/>
    <mergeCell ref="KH61:KH62"/>
    <mergeCell ref="KF47:KF48"/>
    <mergeCell ref="KG47:KG48"/>
    <mergeCell ref="KH47:KH48"/>
    <mergeCell ref="KB49:KH49"/>
    <mergeCell ref="KB50:KC51"/>
    <mergeCell ref="KD50:KE51"/>
    <mergeCell ref="KF50:KG51"/>
    <mergeCell ref="KH50:KH51"/>
    <mergeCell ref="KB52:KC53"/>
    <mergeCell ref="KD52:KE53"/>
    <mergeCell ref="KF52:KG53"/>
    <mergeCell ref="KH52:KH53"/>
    <mergeCell ref="KB54:KC55"/>
    <mergeCell ref="KD54:KE55"/>
    <mergeCell ref="KF54:KG55"/>
    <mergeCell ref="KH54:KH55"/>
    <mergeCell ref="JV220:JX220"/>
    <mergeCell ref="KB22:KH22"/>
    <mergeCell ref="KH27:KH28"/>
    <mergeCell ref="KB29:KB30"/>
    <mergeCell ref="KC29:KC30"/>
    <mergeCell ref="KD29:KD30"/>
    <mergeCell ref="KE29:KE30"/>
    <mergeCell ref="KF29:KF30"/>
    <mergeCell ref="KG29:KG30"/>
    <mergeCell ref="KH29:KH30"/>
    <mergeCell ref="KH18:KH19"/>
    <mergeCell ref="KF18:KG19"/>
    <mergeCell ref="KD18:KE19"/>
    <mergeCell ref="KB18:KC19"/>
    <mergeCell ref="KH20:KH21"/>
    <mergeCell ref="KG20:KG21"/>
    <mergeCell ref="KF20:KF21"/>
    <mergeCell ref="KE20:KE21"/>
    <mergeCell ref="KD20:KD21"/>
    <mergeCell ref="KC20:KC21"/>
    <mergeCell ref="KH43:KH44"/>
    <mergeCell ref="KB36:KC37"/>
    <mergeCell ref="KD36:KE37"/>
    <mergeCell ref="KF36:KG37"/>
    <mergeCell ref="KH36:KH37"/>
    <mergeCell ref="KB38:KB39"/>
    <mergeCell ref="KC38:KC39"/>
    <mergeCell ref="KD38:KD39"/>
    <mergeCell ref="KE38:KE39"/>
    <mergeCell ref="KF38:KF39"/>
    <mergeCell ref="KG38:KG39"/>
    <mergeCell ref="KH38:KH39"/>
    <mergeCell ref="JV364:JX364"/>
    <mergeCell ref="JV373:JX373"/>
    <mergeCell ref="JV319:JX319"/>
    <mergeCell ref="JV328:JX328"/>
    <mergeCell ref="JV337:JX337"/>
    <mergeCell ref="JV346:JX346"/>
    <mergeCell ref="JV355:JX355"/>
    <mergeCell ref="JV274:JX274"/>
    <mergeCell ref="JV283:JX283"/>
    <mergeCell ref="JV292:JX292"/>
    <mergeCell ref="JV301:JX301"/>
    <mergeCell ref="JV310:JX310"/>
    <mergeCell ref="JV229:JX229"/>
    <mergeCell ref="JV238:JX238"/>
    <mergeCell ref="JV247:JX247"/>
    <mergeCell ref="JV256:JX256"/>
    <mergeCell ref="JV265:JX265"/>
    <mergeCell ref="JV31:JX31"/>
    <mergeCell ref="JV40:JX40"/>
    <mergeCell ref="JV49:JX49"/>
    <mergeCell ref="JV58:JX58"/>
    <mergeCell ref="JV67:JX67"/>
    <mergeCell ref="JV76:JX76"/>
    <mergeCell ref="JV85:JX85"/>
    <mergeCell ref="JY148:KA148"/>
    <mergeCell ref="JY149:JY156"/>
    <mergeCell ref="JZ149:JZ156"/>
    <mergeCell ref="KA149:KA156"/>
    <mergeCell ref="JY157:KA157"/>
    <mergeCell ref="JY131:JY138"/>
    <mergeCell ref="JZ131:JZ138"/>
    <mergeCell ref="KA131:KA138"/>
    <mergeCell ref="JY139:KA139"/>
    <mergeCell ref="JY140:JY147"/>
    <mergeCell ref="JZ140:JZ147"/>
    <mergeCell ref="JY104:JY111"/>
    <mergeCell ref="JZ104:JZ111"/>
    <mergeCell ref="KA104:KA111"/>
    <mergeCell ref="JY112:KA112"/>
    <mergeCell ref="JY113:JY120"/>
    <mergeCell ref="JZ113:JZ120"/>
    <mergeCell ref="KA113:KA120"/>
    <mergeCell ref="JY94:KA94"/>
    <mergeCell ref="JY95:JY102"/>
    <mergeCell ref="JZ95:JZ102"/>
    <mergeCell ref="JY86:JY93"/>
    <mergeCell ref="JY85:KA85"/>
    <mergeCell ref="JZ86:JZ93"/>
    <mergeCell ref="KA86:KA93"/>
    <mergeCell ref="KF106:KG107"/>
    <mergeCell ref="KH106:KH107"/>
    <mergeCell ref="KB113:KC114"/>
    <mergeCell ref="KD113:KE114"/>
    <mergeCell ref="KF113:KG114"/>
    <mergeCell ref="KH113:KH114"/>
    <mergeCell ref="KB115:KC116"/>
    <mergeCell ref="KD115:KE116"/>
    <mergeCell ref="KF115:KG116"/>
    <mergeCell ref="KH115:KH116"/>
    <mergeCell ref="KF128:KF129"/>
    <mergeCell ref="KG128:KG129"/>
    <mergeCell ref="KH128:KH129"/>
    <mergeCell ref="KH133:KH134"/>
    <mergeCell ref="KF119:KF120"/>
    <mergeCell ref="KG119:KG120"/>
    <mergeCell ref="KH119:KH120"/>
    <mergeCell ref="KB121:KH121"/>
    <mergeCell ref="KB122:KC123"/>
    <mergeCell ref="KD122:KE123"/>
    <mergeCell ref="KF122:KG123"/>
    <mergeCell ref="KH122:KH123"/>
    <mergeCell ref="KB124:KC125"/>
    <mergeCell ref="KD124:KE125"/>
    <mergeCell ref="KF124:KG125"/>
    <mergeCell ref="KH124:KH125"/>
    <mergeCell ref="KB126:KC127"/>
    <mergeCell ref="KD126:KE127"/>
    <mergeCell ref="KF126:KG127"/>
    <mergeCell ref="KH126:KH127"/>
    <mergeCell ref="KD117:KE118"/>
    <mergeCell ref="KB128:KB129"/>
    <mergeCell ref="KC335:KC336"/>
    <mergeCell ref="KD335:KD336"/>
    <mergeCell ref="KE335:KE336"/>
    <mergeCell ref="KF344:KF345"/>
    <mergeCell ref="KG344:KG345"/>
    <mergeCell ref="KH344:KH345"/>
    <mergeCell ref="KD338:KE339"/>
    <mergeCell ref="KF338:KG339"/>
    <mergeCell ref="KH338:KH339"/>
    <mergeCell ref="KB340:KC341"/>
    <mergeCell ref="KD340:KE341"/>
    <mergeCell ref="KF340:KG341"/>
    <mergeCell ref="KH340:KH341"/>
    <mergeCell ref="KB342:KC343"/>
    <mergeCell ref="KD279:KE280"/>
    <mergeCell ref="KF279:KG280"/>
    <mergeCell ref="KH279:KH280"/>
    <mergeCell ref="KB281:KB282"/>
    <mergeCell ref="KC281:KC282"/>
    <mergeCell ref="KD281:KD282"/>
    <mergeCell ref="KE281:KE282"/>
    <mergeCell ref="KB288:KC289"/>
    <mergeCell ref="KD288:KE289"/>
    <mergeCell ref="KF288:KG289"/>
    <mergeCell ref="KH288:KH289"/>
    <mergeCell ref="KB290:KB291"/>
    <mergeCell ref="KC290:KC291"/>
    <mergeCell ref="KD290:KD291"/>
    <mergeCell ref="KE290:KE291"/>
    <mergeCell ref="KF299:KF300"/>
    <mergeCell ref="KG299:KG300"/>
    <mergeCell ref="KH299:KH300"/>
    <mergeCell ref="KB261:KC262"/>
    <mergeCell ref="KD261:KE262"/>
    <mergeCell ref="KF261:KG262"/>
    <mergeCell ref="KH261:KH262"/>
    <mergeCell ref="KB263:KB264"/>
    <mergeCell ref="KC263:KC264"/>
    <mergeCell ref="KD263:KD264"/>
    <mergeCell ref="KE263:KE264"/>
    <mergeCell ref="KF272:KF273"/>
    <mergeCell ref="KG272:KG273"/>
    <mergeCell ref="KH272:KH273"/>
    <mergeCell ref="KB274:KH274"/>
    <mergeCell ref="KB275:KC276"/>
    <mergeCell ref="KD275:KE276"/>
    <mergeCell ref="KF275:KG276"/>
    <mergeCell ref="KH275:KH276"/>
    <mergeCell ref="KB277:KC278"/>
    <mergeCell ref="KD277:KE278"/>
    <mergeCell ref="KF277:KG278"/>
    <mergeCell ref="KH277:KH278"/>
    <mergeCell ref="KF263:KF264"/>
    <mergeCell ref="KG263:KG264"/>
    <mergeCell ref="KH263:KH264"/>
    <mergeCell ref="KB265:KH265"/>
    <mergeCell ref="KB266:KC267"/>
    <mergeCell ref="KD266:KE267"/>
    <mergeCell ref="KF266:KG267"/>
    <mergeCell ref="KH266:KH267"/>
    <mergeCell ref="KB268:KC269"/>
    <mergeCell ref="KD268:KE269"/>
    <mergeCell ref="KF268:KG269"/>
    <mergeCell ref="KH268:KH269"/>
    <mergeCell ref="KD207:KE208"/>
    <mergeCell ref="KF207:KG208"/>
    <mergeCell ref="KH207:KH208"/>
    <mergeCell ref="KB209:KB210"/>
    <mergeCell ref="KC209:KC210"/>
    <mergeCell ref="KD209:KD210"/>
    <mergeCell ref="KE209:KE210"/>
    <mergeCell ref="KB218:KB219"/>
    <mergeCell ref="KC218:KC219"/>
    <mergeCell ref="KD218:KD219"/>
    <mergeCell ref="KE218:KE219"/>
    <mergeCell ref="KF218:KF219"/>
    <mergeCell ref="KG218:KG219"/>
    <mergeCell ref="KH218:KH219"/>
    <mergeCell ref="KB212:KC213"/>
    <mergeCell ref="KB189:KC190"/>
    <mergeCell ref="KD189:KE190"/>
    <mergeCell ref="KF189:KG190"/>
    <mergeCell ref="KH189:KH190"/>
    <mergeCell ref="KB191:KB192"/>
    <mergeCell ref="KC191:KC192"/>
    <mergeCell ref="KD191:KD192"/>
    <mergeCell ref="KE191:KE192"/>
    <mergeCell ref="KF200:KF201"/>
    <mergeCell ref="KG200:KG201"/>
    <mergeCell ref="KH200:KH201"/>
    <mergeCell ref="KB202:KH202"/>
    <mergeCell ref="KB203:KC204"/>
    <mergeCell ref="KD203:KE204"/>
    <mergeCell ref="KF203:KG204"/>
    <mergeCell ref="KH203:KH204"/>
    <mergeCell ref="KB205:KC206"/>
    <mergeCell ref="KD162:KE163"/>
    <mergeCell ref="KF162:KG163"/>
    <mergeCell ref="KH162:KH163"/>
    <mergeCell ref="KB164:KB165"/>
    <mergeCell ref="KC164:KC165"/>
    <mergeCell ref="KD164:KD165"/>
    <mergeCell ref="KE164:KE165"/>
    <mergeCell ref="KF173:KF174"/>
    <mergeCell ref="KG173:KG174"/>
    <mergeCell ref="KH173:KH174"/>
    <mergeCell ref="KB175:KH175"/>
    <mergeCell ref="KB176:KC177"/>
    <mergeCell ref="KD176:KE177"/>
    <mergeCell ref="KF176:KG177"/>
    <mergeCell ref="KH176:KH177"/>
    <mergeCell ref="KB135:KC136"/>
    <mergeCell ref="KD135:KE136"/>
    <mergeCell ref="KF135:KG136"/>
    <mergeCell ref="KH135:KH136"/>
    <mergeCell ref="KB137:KB138"/>
    <mergeCell ref="KC137:KC138"/>
    <mergeCell ref="KD137:KD138"/>
    <mergeCell ref="KE137:KE138"/>
    <mergeCell ref="KB144:KC145"/>
    <mergeCell ref="KD144:KE145"/>
    <mergeCell ref="KF144:KG145"/>
    <mergeCell ref="KH144:KH145"/>
    <mergeCell ref="KB146:KB147"/>
    <mergeCell ref="KC146:KC147"/>
    <mergeCell ref="KD146:KD147"/>
    <mergeCell ref="KE146:KE147"/>
    <mergeCell ref="KF155:KF156"/>
    <mergeCell ref="KF117:KG118"/>
    <mergeCell ref="KH117:KH118"/>
    <mergeCell ref="KB119:KB120"/>
    <mergeCell ref="KC119:KC120"/>
    <mergeCell ref="KD119:KD120"/>
    <mergeCell ref="KE119:KE120"/>
    <mergeCell ref="KB130:KH130"/>
    <mergeCell ref="KB131:KC132"/>
    <mergeCell ref="KD131:KE132"/>
    <mergeCell ref="KF131:KG132"/>
    <mergeCell ref="KH131:KH132"/>
    <mergeCell ref="KB133:KC134"/>
    <mergeCell ref="KD133:KE134"/>
    <mergeCell ref="KF133:KG134"/>
    <mergeCell ref="KB90:KC91"/>
    <mergeCell ref="KD90:KE91"/>
    <mergeCell ref="KF90:KG91"/>
    <mergeCell ref="KH90:KH91"/>
    <mergeCell ref="KB92:KB93"/>
    <mergeCell ref="KC92:KC93"/>
    <mergeCell ref="KD92:KD93"/>
    <mergeCell ref="KE92:KE93"/>
    <mergeCell ref="KF101:KF102"/>
    <mergeCell ref="KG101:KG102"/>
    <mergeCell ref="KH101:KH102"/>
    <mergeCell ref="KB103:KH103"/>
    <mergeCell ref="KB104:KC105"/>
    <mergeCell ref="KD104:KE105"/>
    <mergeCell ref="KF104:KG105"/>
    <mergeCell ref="KH104:KH105"/>
    <mergeCell ref="KF92:KF93"/>
    <mergeCell ref="KD106:KE107"/>
    <mergeCell ref="KB45:KC46"/>
    <mergeCell ref="KD45:KE46"/>
    <mergeCell ref="KF45:KG46"/>
    <mergeCell ref="KH45:KH46"/>
    <mergeCell ref="KB47:KB48"/>
    <mergeCell ref="KC47:KC48"/>
    <mergeCell ref="KD47:KD48"/>
    <mergeCell ref="KE47:KE48"/>
    <mergeCell ref="KF56:KF57"/>
    <mergeCell ref="KG56:KG57"/>
    <mergeCell ref="KH56:KH57"/>
    <mergeCell ref="KB58:KH58"/>
    <mergeCell ref="KB59:KC60"/>
    <mergeCell ref="KD59:KE60"/>
    <mergeCell ref="KF59:KG60"/>
    <mergeCell ref="KH59:KH60"/>
    <mergeCell ref="KB56:KB57"/>
    <mergeCell ref="KC56:KC57"/>
    <mergeCell ref="KD56:KD57"/>
    <mergeCell ref="KE56:KE57"/>
    <mergeCell ref="KD32:KE33"/>
    <mergeCell ref="KF32:KG33"/>
    <mergeCell ref="KH32:KH33"/>
    <mergeCell ref="KB34:KC35"/>
    <mergeCell ref="KD34:KE35"/>
    <mergeCell ref="KF34:KG35"/>
    <mergeCell ref="KH34:KH35"/>
    <mergeCell ref="KB40:KH40"/>
    <mergeCell ref="KB41:KC42"/>
    <mergeCell ref="KD41:KE42"/>
    <mergeCell ref="KF41:KG42"/>
    <mergeCell ref="KH41:KH42"/>
    <mergeCell ref="KB43:KC44"/>
    <mergeCell ref="KD43:KE44"/>
    <mergeCell ref="KF43:KG44"/>
    <mergeCell ref="KH5:KH7"/>
    <mergeCell ref="KH8:KH9"/>
    <mergeCell ref="KH10:KH12"/>
    <mergeCell ref="KB20:KB21"/>
    <mergeCell ref="KB13:KH13"/>
    <mergeCell ref="KB31:KH31"/>
    <mergeCell ref="KB23:KC24"/>
    <mergeCell ref="KD23:KE24"/>
    <mergeCell ref="KF23:KG24"/>
    <mergeCell ref="KH23:KH24"/>
    <mergeCell ref="KB25:KC26"/>
    <mergeCell ref="KD25:KE26"/>
    <mergeCell ref="KF25:KG26"/>
    <mergeCell ref="KH25:KH26"/>
    <mergeCell ref="KB27:KC28"/>
    <mergeCell ref="KD27:KE28"/>
    <mergeCell ref="KF27:KG28"/>
    <mergeCell ref="KA365:KA372"/>
    <mergeCell ref="JY320:JY327"/>
    <mergeCell ref="JZ320:JZ327"/>
    <mergeCell ref="KA320:KA327"/>
    <mergeCell ref="JY328:KA328"/>
    <mergeCell ref="JY329:JY336"/>
    <mergeCell ref="JZ329:JZ336"/>
    <mergeCell ref="KA329:KA336"/>
    <mergeCell ref="JY310:KA310"/>
    <mergeCell ref="JY311:JY318"/>
    <mergeCell ref="JZ311:JZ318"/>
    <mergeCell ref="KA311:KA318"/>
    <mergeCell ref="JY319:KA319"/>
    <mergeCell ref="JY293:JY300"/>
    <mergeCell ref="JZ293:JZ300"/>
    <mergeCell ref="KA293:KA300"/>
    <mergeCell ref="KB32:KC33"/>
    <mergeCell ref="KB117:KC118"/>
    <mergeCell ref="KB162:KC163"/>
    <mergeCell ref="KB207:KC208"/>
    <mergeCell ref="KB279:KC280"/>
    <mergeCell ref="KB346:KH346"/>
    <mergeCell ref="KB347:KC348"/>
    <mergeCell ref="KD347:KE348"/>
    <mergeCell ref="KF347:KG348"/>
    <mergeCell ref="KH347:KH348"/>
    <mergeCell ref="KB306:KC307"/>
    <mergeCell ref="KD306:KE307"/>
    <mergeCell ref="KF306:KG307"/>
    <mergeCell ref="KH306:KH307"/>
    <mergeCell ref="KB308:KB309"/>
    <mergeCell ref="KC308:KC309"/>
    <mergeCell ref="JY283:KA283"/>
    <mergeCell ref="JY284:JY291"/>
    <mergeCell ref="JZ284:JZ291"/>
    <mergeCell ref="KA284:KA291"/>
    <mergeCell ref="JY292:KA292"/>
    <mergeCell ref="JY266:JY273"/>
    <mergeCell ref="JZ266:JZ273"/>
    <mergeCell ref="KA266:KA273"/>
    <mergeCell ref="JY274:KA274"/>
    <mergeCell ref="JY275:JY282"/>
    <mergeCell ref="JY373:KA373"/>
    <mergeCell ref="JY347:JY354"/>
    <mergeCell ref="JZ347:JZ354"/>
    <mergeCell ref="KA347:KA354"/>
    <mergeCell ref="JY355:KA355"/>
    <mergeCell ref="JY356:JY363"/>
    <mergeCell ref="JZ356:JZ363"/>
    <mergeCell ref="KA356:KA363"/>
    <mergeCell ref="JY337:KA337"/>
    <mergeCell ref="JY338:JY345"/>
    <mergeCell ref="JZ338:JZ345"/>
    <mergeCell ref="KA338:KA345"/>
    <mergeCell ref="JY346:KA346"/>
    <mergeCell ref="JY301:KA301"/>
    <mergeCell ref="JY302:JY309"/>
    <mergeCell ref="JZ302:JZ309"/>
    <mergeCell ref="KA302:KA309"/>
    <mergeCell ref="JZ275:JZ282"/>
    <mergeCell ref="KA275:KA282"/>
    <mergeCell ref="JY364:KA364"/>
    <mergeCell ref="JY365:JY372"/>
    <mergeCell ref="JZ365:JZ372"/>
    <mergeCell ref="JY256:KA256"/>
    <mergeCell ref="JY257:JY264"/>
    <mergeCell ref="JZ257:JZ264"/>
    <mergeCell ref="KA257:KA264"/>
    <mergeCell ref="JY265:KA265"/>
    <mergeCell ref="JY239:JY246"/>
    <mergeCell ref="JZ239:JZ246"/>
    <mergeCell ref="KA239:KA246"/>
    <mergeCell ref="JY247:KA247"/>
    <mergeCell ref="JY248:JY255"/>
    <mergeCell ref="JZ248:JZ255"/>
    <mergeCell ref="KA248:KA255"/>
    <mergeCell ref="JY229:KA229"/>
    <mergeCell ref="JY230:JY237"/>
    <mergeCell ref="JZ230:JZ237"/>
    <mergeCell ref="KA230:KA237"/>
    <mergeCell ref="JY238:KA238"/>
    <mergeCell ref="JY220:KA220"/>
    <mergeCell ref="JY221:JY228"/>
    <mergeCell ref="JZ221:JZ228"/>
    <mergeCell ref="KA221:KA228"/>
    <mergeCell ref="JY202:KA202"/>
    <mergeCell ref="JY203:JY210"/>
    <mergeCell ref="JZ203:JZ210"/>
    <mergeCell ref="KA203:KA210"/>
    <mergeCell ref="JY211:KA211"/>
    <mergeCell ref="JY185:JY192"/>
    <mergeCell ref="JZ185:JZ192"/>
    <mergeCell ref="KA185:KA192"/>
    <mergeCell ref="JY193:KA193"/>
    <mergeCell ref="JY194:JY201"/>
    <mergeCell ref="JZ194:JZ201"/>
    <mergeCell ref="KA194:KA201"/>
    <mergeCell ref="JY175:KA175"/>
    <mergeCell ref="JY184:KA184"/>
    <mergeCell ref="JY212:JY219"/>
    <mergeCell ref="JZ212:JZ219"/>
    <mergeCell ref="KA212:KA219"/>
    <mergeCell ref="JY158:JY165"/>
    <mergeCell ref="JZ158:JZ165"/>
    <mergeCell ref="KA158:KA165"/>
    <mergeCell ref="JY166:KA166"/>
    <mergeCell ref="JY167:JY174"/>
    <mergeCell ref="JY176:JY183"/>
    <mergeCell ref="JZ176:JZ183"/>
    <mergeCell ref="KA176:KA183"/>
    <mergeCell ref="JV94:JX94"/>
    <mergeCell ref="JZ167:JZ174"/>
    <mergeCell ref="KA167:KA174"/>
    <mergeCell ref="KA140:KA147"/>
    <mergeCell ref="JY121:KA121"/>
    <mergeCell ref="JY122:JY129"/>
    <mergeCell ref="JZ122:JZ129"/>
    <mergeCell ref="JV184:JX184"/>
    <mergeCell ref="JV193:JX193"/>
    <mergeCell ref="JV130:JX130"/>
    <mergeCell ref="JV202:JX202"/>
    <mergeCell ref="JV211:JX211"/>
    <mergeCell ref="JV166:JX166"/>
    <mergeCell ref="JV175:JX175"/>
    <mergeCell ref="JY103:KA103"/>
    <mergeCell ref="A32:A39"/>
    <mergeCell ref="JY67:KA67"/>
    <mergeCell ref="JY68:JY75"/>
    <mergeCell ref="JZ68:JZ75"/>
    <mergeCell ref="KA68:KA75"/>
    <mergeCell ref="JY76:KA76"/>
    <mergeCell ref="JZ59:JZ66"/>
    <mergeCell ref="KA59:KA66"/>
    <mergeCell ref="JY40:KA40"/>
    <mergeCell ref="JY41:JY48"/>
    <mergeCell ref="JZ41:JZ48"/>
    <mergeCell ref="KA41:KA48"/>
    <mergeCell ref="JY49:KA49"/>
    <mergeCell ref="JY77:JY84"/>
    <mergeCell ref="JZ77:JZ84"/>
    <mergeCell ref="KA77:KA84"/>
    <mergeCell ref="A41:A48"/>
    <mergeCell ref="A77:A84"/>
    <mergeCell ref="JY50:JY57"/>
    <mergeCell ref="JZ50:JZ57"/>
    <mergeCell ref="KA50:KA57"/>
    <mergeCell ref="JY58:KA58"/>
    <mergeCell ref="JY59:JY66"/>
    <mergeCell ref="KA95:KA102"/>
    <mergeCell ref="JV103:JX103"/>
    <mergeCell ref="JV112:JX112"/>
    <mergeCell ref="JV121:JX121"/>
    <mergeCell ref="A365:A372"/>
    <mergeCell ref="A50:A57"/>
    <mergeCell ref="A59:A66"/>
    <mergeCell ref="A68:A75"/>
    <mergeCell ref="A203:A210"/>
    <mergeCell ref="A104:A111"/>
    <mergeCell ref="A113:A120"/>
    <mergeCell ref="A122:A129"/>
    <mergeCell ref="A131:A138"/>
    <mergeCell ref="A140:A147"/>
    <mergeCell ref="A149:A156"/>
    <mergeCell ref="A95:A102"/>
    <mergeCell ref="A275:A282"/>
    <mergeCell ref="A221:A228"/>
    <mergeCell ref="A284:A291"/>
    <mergeCell ref="A185:A192"/>
    <mergeCell ref="A347:A354"/>
    <mergeCell ref="A338:A345"/>
    <mergeCell ref="A320:A327"/>
    <mergeCell ref="A230:A237"/>
    <mergeCell ref="A239:A246"/>
    <mergeCell ref="A248:A255"/>
    <mergeCell ref="A266:A273"/>
    <mergeCell ref="A212:A219"/>
    <mergeCell ref="A356:A363"/>
    <mergeCell ref="A311:A318"/>
    <mergeCell ref="A293:A300"/>
    <mergeCell ref="A302:A309"/>
    <mergeCell ref="A176:A183"/>
    <mergeCell ref="A5:A12"/>
    <mergeCell ref="A14:A21"/>
    <mergeCell ref="A23:A30"/>
    <mergeCell ref="A1:B2"/>
    <mergeCell ref="A329:A336"/>
    <mergeCell ref="CI1:FN1"/>
    <mergeCell ref="A167:A174"/>
    <mergeCell ref="A158:A165"/>
    <mergeCell ref="A86:A93"/>
    <mergeCell ref="A194:A201"/>
    <mergeCell ref="A257:A264"/>
    <mergeCell ref="JY13:KA13"/>
    <mergeCell ref="JY22:KA22"/>
    <mergeCell ref="JY5:JY12"/>
    <mergeCell ref="JZ5:JZ12"/>
    <mergeCell ref="KA5:KA12"/>
    <mergeCell ref="JY4:KA4"/>
    <mergeCell ref="JY23:JY30"/>
    <mergeCell ref="JZ23:JZ30"/>
    <mergeCell ref="KA23:KA30"/>
    <mergeCell ref="JY31:KA31"/>
    <mergeCell ref="JY32:JY39"/>
    <mergeCell ref="JZ32:JZ39"/>
    <mergeCell ref="KA32:KA39"/>
    <mergeCell ref="JY14:JY21"/>
    <mergeCell ref="KA122:KA129"/>
    <mergeCell ref="JY130:KA130"/>
    <mergeCell ref="JV139:JX139"/>
    <mergeCell ref="JV148:JX148"/>
    <mergeCell ref="JV157:JX157"/>
    <mergeCell ref="C2:N2"/>
    <mergeCell ref="O2:Z2"/>
    <mergeCell ref="AA2:AL2"/>
    <mergeCell ref="AM2:AX2"/>
    <mergeCell ref="AY2:BJ2"/>
    <mergeCell ref="BK2:BV2"/>
    <mergeCell ref="BW2:CH2"/>
    <mergeCell ref="GA2:GL2"/>
    <mergeCell ref="GM2:GX2"/>
    <mergeCell ref="FO2:FZ2"/>
    <mergeCell ref="HW2:IH2"/>
    <mergeCell ref="C1:CH1"/>
    <mergeCell ref="HK2:HV2"/>
    <mergeCell ref="GY2:HJ2"/>
    <mergeCell ref="EE2:EP2"/>
    <mergeCell ref="FC2:FN2"/>
    <mergeCell ref="EQ2:FB2"/>
    <mergeCell ref="CU2:DF2"/>
    <mergeCell ref="DG2:DR2"/>
    <mergeCell ref="DS2:ED2"/>
    <mergeCell ref="CI2:CT2"/>
    <mergeCell ref="IU2:JF2"/>
    <mergeCell ref="KI1:KN2"/>
    <mergeCell ref="KI4:KJ4"/>
    <mergeCell ref="KK4:KL4"/>
    <mergeCell ref="KM4:KN4"/>
    <mergeCell ref="KM13:KN13"/>
    <mergeCell ref="KK13:KL13"/>
    <mergeCell ref="KI13:KJ13"/>
    <mergeCell ref="KM22:KN22"/>
    <mergeCell ref="KK22:KL22"/>
    <mergeCell ref="KI22:KJ22"/>
    <mergeCell ref="KI3:KJ3"/>
    <mergeCell ref="KK3:KL3"/>
    <mergeCell ref="KM3:KN3"/>
    <mergeCell ref="II2:IT2"/>
    <mergeCell ref="FO1:IT1"/>
    <mergeCell ref="JG1:JU2"/>
    <mergeCell ref="JZ14:JZ21"/>
    <mergeCell ref="KA14:KA21"/>
    <mergeCell ref="JV1:JX2"/>
    <mergeCell ref="JY1:KA2"/>
    <mergeCell ref="JV22:JX22"/>
    <mergeCell ref="JV13:JX13"/>
    <mergeCell ref="KB1:KH2"/>
    <mergeCell ref="KF16:KG17"/>
    <mergeCell ref="KD16:KE17"/>
    <mergeCell ref="KB16:KC17"/>
    <mergeCell ref="KF14:KG15"/>
    <mergeCell ref="KD14:KE15"/>
    <mergeCell ref="KB14:KC15"/>
    <mergeCell ref="KH14:KH15"/>
    <mergeCell ref="KH16:KH17"/>
  </mergeCells>
  <pageMargins left="0.7" right="0.7" top="0.75" bottom="0.75" header="0.3" footer="0.3"/>
  <pageSetup paperSize="9" orientation="portrait" horizontalDpi="300" verticalDpi="3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JC373"/>
  <sheetViews>
    <sheetView zoomScale="70" zoomScaleNormal="70" workbookViewId="0">
      <pane xSplit="2" ySplit="3" topLeftCell="BP300" activePane="bottomRight" state="frozen"/>
      <selection pane="topRight" activeCell="C1" sqref="C1"/>
      <selection pane="bottomLeft" activeCell="A4" sqref="A4"/>
      <selection pane="bottomRight" activeCell="BO315" sqref="BO315"/>
    </sheetView>
  </sheetViews>
  <sheetFormatPr baseColWidth="10" defaultColWidth="11.42578125" defaultRowHeight="15" x14ac:dyDescent="0.25"/>
  <cols>
    <col min="1" max="1" width="7.5703125" bestFit="1" customWidth="1"/>
    <col min="2" max="2" width="15.7109375" style="62" bestFit="1" customWidth="1"/>
    <col min="3" max="3" width="8.85546875" style="62" bestFit="1" customWidth="1"/>
    <col min="4" max="4" width="9.42578125" style="62" bestFit="1" customWidth="1"/>
    <col min="5" max="5" width="7.5703125" style="62" bestFit="1" customWidth="1"/>
    <col min="6" max="6" width="8.140625" style="62" bestFit="1" customWidth="1"/>
    <col min="7" max="7" width="7.7109375" style="62" bestFit="1" customWidth="1"/>
    <col min="8" max="8" width="10.85546875" style="62" bestFit="1" customWidth="1"/>
    <col min="9" max="9" width="9.140625" style="62" bestFit="1" customWidth="1"/>
    <col min="10" max="10" width="11.7109375" style="62" bestFit="1" customWidth="1"/>
    <col min="11" max="11" width="8.7109375" style="62" bestFit="1" customWidth="1"/>
    <col min="12" max="12" width="8" style="62" bestFit="1" customWidth="1"/>
    <col min="13" max="14" width="10.85546875" style="62" bestFit="1" customWidth="1"/>
    <col min="15" max="15" width="8.85546875" style="62" bestFit="1" customWidth="1"/>
    <col min="16" max="16" width="9.42578125" style="62" bestFit="1" customWidth="1"/>
    <col min="17" max="17" width="7.5703125" style="62" bestFit="1" customWidth="1"/>
    <col min="18" max="18" width="8.140625" style="62" bestFit="1" customWidth="1"/>
    <col min="19" max="19" width="7.7109375" style="62" bestFit="1" customWidth="1"/>
    <col min="20" max="20" width="11.85546875" style="62" bestFit="1" customWidth="1"/>
    <col min="21" max="21" width="9.140625" style="62" bestFit="1" customWidth="1"/>
    <col min="22" max="22" width="11.7109375" style="62" bestFit="1" customWidth="1"/>
    <col min="23" max="23" width="9.7109375" style="62" bestFit="1" customWidth="1"/>
    <col min="24" max="24" width="8" style="62" bestFit="1" customWidth="1"/>
    <col min="25" max="26" width="10.85546875" style="62" bestFit="1" customWidth="1"/>
    <col min="27" max="27" width="8.85546875" style="62" bestFit="1" customWidth="1"/>
    <col min="28" max="28" width="9.42578125" style="62" bestFit="1" customWidth="1"/>
    <col min="29" max="29" width="7.5703125" style="62" bestFit="1" customWidth="1"/>
    <col min="30" max="30" width="8.140625" style="62" bestFit="1" customWidth="1"/>
    <col min="31" max="31" width="7.7109375" style="62" bestFit="1" customWidth="1"/>
    <col min="32" max="32" width="10.85546875" style="62" bestFit="1" customWidth="1"/>
    <col min="33" max="33" width="9.140625" style="62" bestFit="1" customWidth="1"/>
    <col min="34" max="34" width="11.7109375" style="62" bestFit="1" customWidth="1"/>
    <col min="35" max="35" width="8.7109375" style="62" bestFit="1" customWidth="1"/>
    <col min="36" max="36" width="8" style="62" bestFit="1" customWidth="1"/>
    <col min="37" max="38" width="10.85546875" style="62" bestFit="1" customWidth="1"/>
    <col min="39" max="39" width="8.85546875" style="62" bestFit="1" customWidth="1"/>
    <col min="40" max="40" width="9.42578125" style="62" bestFit="1" customWidth="1"/>
    <col min="41" max="41" width="7.5703125" style="62" bestFit="1" customWidth="1"/>
    <col min="42" max="42" width="8.140625" style="62" bestFit="1" customWidth="1"/>
    <col min="43" max="43" width="7.7109375" style="62" bestFit="1" customWidth="1"/>
    <col min="44" max="44" width="10.85546875" style="62" bestFit="1" customWidth="1"/>
    <col min="45" max="45" width="9.140625" style="62" bestFit="1" customWidth="1"/>
    <col min="46" max="46" width="11.7109375" style="62" bestFit="1" customWidth="1"/>
    <col min="47" max="47" width="10.28515625" style="62" customWidth="1"/>
    <col min="48" max="48" width="8" style="62" bestFit="1" customWidth="1"/>
    <col min="49" max="49" width="10.85546875" style="62" bestFit="1" customWidth="1"/>
    <col min="50" max="50" width="11.85546875" style="62" bestFit="1" customWidth="1"/>
    <col min="51" max="51" width="8.85546875" style="62" bestFit="1" customWidth="1"/>
    <col min="52" max="52" width="9.42578125" style="62" bestFit="1" customWidth="1"/>
    <col min="53" max="53" width="7.5703125" style="62" bestFit="1" customWidth="1"/>
    <col min="54" max="54" width="8.140625" style="62" bestFit="1" customWidth="1"/>
    <col min="55" max="55" width="7.7109375" style="62" bestFit="1" customWidth="1"/>
    <col min="56" max="56" width="10.85546875" style="62" bestFit="1" customWidth="1"/>
    <col min="57" max="57" width="9.140625" style="62" bestFit="1" customWidth="1"/>
    <col min="58" max="58" width="11.7109375" style="62" bestFit="1" customWidth="1"/>
    <col min="59" max="59" width="8.7109375" style="62" bestFit="1" customWidth="1"/>
    <col min="60" max="60" width="8" style="62" bestFit="1" customWidth="1"/>
    <col min="61" max="62" width="10.85546875" style="62" bestFit="1" customWidth="1"/>
    <col min="63" max="63" width="8.85546875" style="62" customWidth="1"/>
    <col min="64" max="64" width="9.42578125" style="62" customWidth="1"/>
    <col min="65" max="65" width="7.5703125" style="62" customWidth="1"/>
    <col min="66" max="66" width="8.140625" style="62" customWidth="1"/>
    <col min="67" max="67" width="7.7109375" style="62" customWidth="1"/>
    <col min="68" max="68" width="10.85546875" style="62" customWidth="1"/>
    <col min="69" max="69" width="9.140625" style="62" customWidth="1"/>
    <col min="70" max="70" width="11.7109375" style="62" customWidth="1"/>
    <col min="71" max="71" width="8.7109375" style="62" customWidth="1"/>
    <col min="72" max="72" width="8" style="62" customWidth="1"/>
    <col min="73" max="73" width="10.85546875" style="62" customWidth="1"/>
    <col min="74" max="74" width="10.85546875" style="62" bestFit="1" customWidth="1"/>
    <col min="75" max="75" width="8.85546875" style="62" hidden="1" customWidth="1"/>
    <col min="76" max="76" width="9.42578125" style="62" hidden="1" customWidth="1"/>
    <col min="77" max="77" width="7.5703125" style="62" hidden="1" customWidth="1"/>
    <col min="78" max="78" width="8.140625" style="62" hidden="1" customWidth="1"/>
    <col min="79" max="79" width="7.7109375" style="62" hidden="1" customWidth="1"/>
    <col min="80" max="80" width="10.85546875" style="62" hidden="1" customWidth="1"/>
    <col min="81" max="81" width="9.140625" style="62" hidden="1" customWidth="1"/>
    <col min="82" max="82" width="11.7109375" style="62" hidden="1" customWidth="1"/>
    <col min="83" max="83" width="7.42578125" style="62" hidden="1" customWidth="1"/>
    <col min="84" max="84" width="8" style="62" hidden="1" customWidth="1"/>
    <col min="85" max="86" width="10.85546875" style="62" hidden="1" customWidth="1"/>
    <col min="87" max="87" width="8.85546875" style="62" hidden="1" customWidth="1"/>
    <col min="88" max="88" width="9.42578125" style="62" hidden="1" customWidth="1"/>
    <col min="89" max="89" width="7.5703125" style="62" hidden="1" customWidth="1"/>
    <col min="90" max="90" width="8.140625" style="62" hidden="1" customWidth="1"/>
    <col min="91" max="91" width="7.7109375" style="62" hidden="1" customWidth="1"/>
    <col min="92" max="92" width="10.85546875" style="62" hidden="1" customWidth="1"/>
    <col min="93" max="93" width="9.140625" style="62" hidden="1" customWidth="1"/>
    <col min="94" max="94" width="11.7109375" style="62" hidden="1" customWidth="1"/>
    <col min="95" max="95" width="7.42578125" style="62" hidden="1" customWidth="1"/>
    <col min="96" max="96" width="8" style="62" hidden="1" customWidth="1"/>
    <col min="97" max="98" width="10.85546875" style="62" hidden="1" customWidth="1"/>
    <col min="99" max="99" width="8.85546875" style="62" hidden="1" customWidth="1"/>
    <col min="100" max="100" width="9.42578125" style="62" hidden="1" customWidth="1"/>
    <col min="101" max="101" width="7.5703125" style="62" hidden="1" customWidth="1"/>
    <col min="102" max="102" width="8.140625" style="62" hidden="1" customWidth="1"/>
    <col min="103" max="103" width="7.7109375" style="62" hidden="1" customWidth="1"/>
    <col min="104" max="104" width="10.85546875" style="62" hidden="1" customWidth="1"/>
    <col min="105" max="105" width="9.140625" style="62" hidden="1" customWidth="1"/>
    <col min="106" max="106" width="11.7109375" style="62" hidden="1" customWidth="1"/>
    <col min="107" max="107" width="7.42578125" style="62" hidden="1" customWidth="1"/>
    <col min="108" max="108" width="8" style="62" hidden="1" customWidth="1"/>
    <col min="109" max="110" width="10.85546875" style="62" hidden="1" customWidth="1"/>
    <col min="111" max="111" width="8.85546875" style="62" hidden="1" customWidth="1"/>
    <col min="112" max="112" width="9.42578125" style="62" hidden="1" customWidth="1"/>
    <col min="113" max="113" width="7.5703125" style="62" hidden="1" customWidth="1"/>
    <col min="114" max="114" width="8.140625" style="62" hidden="1" customWidth="1"/>
    <col min="115" max="115" width="7.7109375" style="62" hidden="1" customWidth="1"/>
    <col min="116" max="116" width="10.85546875" style="62" hidden="1" customWidth="1"/>
    <col min="117" max="117" width="9.140625" style="62" hidden="1" customWidth="1"/>
    <col min="118" max="118" width="11.7109375" style="62" hidden="1" customWidth="1"/>
    <col min="119" max="119" width="7.42578125" style="62" hidden="1" customWidth="1"/>
    <col min="120" max="120" width="8" style="62" hidden="1" customWidth="1"/>
    <col min="121" max="122" width="10.85546875" style="62" hidden="1" customWidth="1"/>
    <col min="123" max="123" width="8.85546875" style="62" hidden="1" customWidth="1"/>
    <col min="124" max="124" width="9.42578125" style="62" hidden="1" customWidth="1"/>
    <col min="125" max="125" width="7.5703125" style="62" hidden="1" customWidth="1"/>
    <col min="126" max="126" width="8.140625" style="62" hidden="1" customWidth="1"/>
    <col min="127" max="127" width="7.7109375" style="62" hidden="1" customWidth="1"/>
    <col min="128" max="128" width="10.85546875" style="62" hidden="1" customWidth="1"/>
    <col min="129" max="129" width="9.140625" style="62" hidden="1" customWidth="1"/>
    <col min="130" max="130" width="11.7109375" style="62" hidden="1" customWidth="1"/>
    <col min="131" max="131" width="7.42578125" style="62" hidden="1" customWidth="1"/>
    <col min="132" max="132" width="8" style="62" hidden="1" customWidth="1"/>
    <col min="133" max="134" width="10.85546875" style="62" hidden="1" customWidth="1"/>
    <col min="135" max="135" width="8.85546875" style="62" hidden="1" customWidth="1"/>
    <col min="136" max="136" width="9.42578125" style="62" hidden="1" customWidth="1"/>
    <col min="137" max="137" width="7.5703125" style="62" hidden="1" customWidth="1"/>
    <col min="138" max="138" width="8.140625" style="62" hidden="1" customWidth="1"/>
    <col min="139" max="139" width="7.7109375" style="62" hidden="1" customWidth="1"/>
    <col min="140" max="140" width="10.85546875" style="62" hidden="1" customWidth="1"/>
    <col min="141" max="141" width="9.140625" style="62" hidden="1" customWidth="1"/>
    <col min="142" max="142" width="11.7109375" style="62" hidden="1" customWidth="1"/>
    <col min="143" max="143" width="7.42578125" style="62" hidden="1" customWidth="1"/>
    <col min="144" max="144" width="8" style="62" hidden="1" customWidth="1"/>
    <col min="145" max="146" width="10.85546875" style="62" hidden="1" customWidth="1"/>
    <col min="147" max="147" width="8.85546875" style="62" hidden="1" customWidth="1"/>
    <col min="148" max="148" width="9.42578125" style="62" hidden="1" customWidth="1"/>
    <col min="149" max="149" width="7.5703125" style="62" hidden="1" customWidth="1"/>
    <col min="150" max="150" width="8.140625" style="62" hidden="1" customWidth="1"/>
    <col min="151" max="151" width="7.7109375" style="62" hidden="1" customWidth="1"/>
    <col min="152" max="152" width="10.85546875" style="62" hidden="1" customWidth="1"/>
    <col min="153" max="153" width="9.140625" style="62" hidden="1" customWidth="1"/>
    <col min="154" max="154" width="11.7109375" style="62" hidden="1" customWidth="1"/>
    <col min="155" max="155" width="7.42578125" style="62" hidden="1" customWidth="1"/>
    <col min="156" max="156" width="8" style="62" hidden="1" customWidth="1"/>
    <col min="157" max="158" width="10.85546875" style="62" hidden="1" customWidth="1"/>
    <col min="159" max="159" width="8.85546875" style="62" hidden="1" customWidth="1"/>
    <col min="160" max="160" width="9.42578125" style="62" hidden="1" customWidth="1"/>
    <col min="161" max="161" width="7.5703125" style="62" hidden="1" customWidth="1"/>
    <col min="162" max="162" width="8.140625" style="62" hidden="1" customWidth="1"/>
    <col min="163" max="163" width="7.7109375" style="62" hidden="1" customWidth="1"/>
    <col min="164" max="164" width="10.85546875" style="62" hidden="1" customWidth="1"/>
    <col min="165" max="165" width="9.140625" style="62" hidden="1" customWidth="1"/>
    <col min="166" max="166" width="11.7109375" style="62" hidden="1" customWidth="1"/>
    <col min="167" max="167" width="7.42578125" style="62" hidden="1" customWidth="1"/>
    <col min="168" max="168" width="8" style="62" hidden="1" customWidth="1"/>
    <col min="169" max="170" width="10.85546875" style="62" hidden="1" customWidth="1"/>
    <col min="171" max="171" width="8.85546875" style="62" hidden="1" customWidth="1"/>
    <col min="172" max="172" width="9.42578125" style="62" hidden="1" customWidth="1"/>
    <col min="173" max="173" width="7.5703125" style="62" hidden="1" customWidth="1"/>
    <col min="174" max="174" width="8.140625" style="62" hidden="1" customWidth="1"/>
    <col min="175" max="175" width="7.7109375" style="62" hidden="1" customWidth="1"/>
    <col min="176" max="176" width="10.85546875" style="62" hidden="1" customWidth="1"/>
    <col min="177" max="177" width="9.140625" style="62" hidden="1" customWidth="1"/>
    <col min="178" max="178" width="11.7109375" style="62" hidden="1" customWidth="1"/>
    <col min="179" max="179" width="7.42578125" style="62" hidden="1" customWidth="1"/>
    <col min="180" max="180" width="8" style="62" hidden="1" customWidth="1"/>
    <col min="181" max="182" width="10.85546875" style="62" hidden="1" customWidth="1"/>
    <col min="183" max="183" width="8.85546875" style="62" hidden="1" customWidth="1"/>
    <col min="184" max="184" width="9.42578125" style="62" hidden="1" customWidth="1"/>
    <col min="185" max="185" width="7.5703125" style="62" hidden="1" customWidth="1"/>
    <col min="186" max="186" width="8.140625" style="62" hidden="1" customWidth="1"/>
    <col min="187" max="187" width="7.7109375" style="62" hidden="1" customWidth="1"/>
    <col min="188" max="188" width="10.85546875" style="62" hidden="1" customWidth="1"/>
    <col min="189" max="189" width="9.140625" style="62" hidden="1" customWidth="1"/>
    <col min="190" max="190" width="11.7109375" style="62" hidden="1" customWidth="1"/>
    <col min="191" max="191" width="7.42578125" style="62" hidden="1" customWidth="1"/>
    <col min="192" max="192" width="8" style="62" hidden="1" customWidth="1"/>
    <col min="193" max="194" width="10.85546875" style="62" hidden="1" customWidth="1"/>
    <col min="195" max="195" width="8.85546875" style="62" hidden="1" customWidth="1"/>
    <col min="196" max="196" width="9.42578125" style="62" hidden="1" customWidth="1"/>
    <col min="197" max="197" width="7.5703125" style="62" hidden="1" customWidth="1"/>
    <col min="198" max="198" width="8.140625" style="62" hidden="1" customWidth="1"/>
    <col min="199" max="199" width="7.7109375" style="62" hidden="1" customWidth="1"/>
    <col min="200" max="200" width="10.85546875" style="62" hidden="1" customWidth="1"/>
    <col min="201" max="201" width="9.140625" style="62" hidden="1" customWidth="1"/>
    <col min="202" max="202" width="11.7109375" style="62" hidden="1" customWidth="1"/>
    <col min="203" max="203" width="7.42578125" style="62" hidden="1" customWidth="1"/>
    <col min="204" max="204" width="8" style="62" hidden="1" customWidth="1"/>
    <col min="205" max="206" width="10.85546875" style="62" hidden="1" customWidth="1"/>
    <col min="207" max="207" width="8.85546875" style="62" hidden="1" customWidth="1"/>
    <col min="208" max="208" width="9.42578125" style="62" hidden="1" customWidth="1"/>
    <col min="209" max="209" width="7.5703125" style="62" hidden="1" customWidth="1"/>
    <col min="210" max="210" width="8.140625" style="62" hidden="1" customWidth="1"/>
    <col min="211" max="211" width="7.7109375" style="62" hidden="1" customWidth="1"/>
    <col min="212" max="212" width="10.85546875" style="62" hidden="1" customWidth="1"/>
    <col min="213" max="213" width="9.140625" style="62" hidden="1" customWidth="1"/>
    <col min="214" max="214" width="11.7109375" style="62" hidden="1" customWidth="1"/>
    <col min="215" max="215" width="7.42578125" style="62" hidden="1" customWidth="1"/>
    <col min="216" max="216" width="8" style="62" hidden="1" customWidth="1"/>
    <col min="217" max="218" width="10.85546875" style="62" hidden="1" customWidth="1"/>
    <col min="219" max="219" width="9.140625" style="62" bestFit="1" customWidth="1"/>
    <col min="220" max="220" width="10.85546875" style="62" bestFit="1" customWidth="1"/>
    <col min="221" max="221" width="8.7109375" style="62" bestFit="1" customWidth="1"/>
    <col min="222" max="222" width="10" style="62" customWidth="1"/>
    <col min="223" max="223" width="8.7109375" style="62" bestFit="1" customWidth="1"/>
    <col min="224" max="224" width="14.140625" style="82" bestFit="1" customWidth="1"/>
    <col min="225" max="225" width="9" style="62" bestFit="1" customWidth="1"/>
    <col min="226" max="226" width="12.7109375" style="62" bestFit="1" customWidth="1"/>
    <col min="227" max="227" width="11.7109375" style="62" bestFit="1" customWidth="1"/>
    <col min="228" max="228" width="12.5703125" style="62" bestFit="1" customWidth="1"/>
    <col min="229" max="229" width="11.28515625" style="62" bestFit="1" customWidth="1"/>
    <col min="230" max="230" width="10.85546875" style="62" bestFit="1" customWidth="1"/>
    <col min="231" max="231" width="10.85546875" style="62" customWidth="1"/>
    <col min="232" max="260" width="11.42578125" style="62"/>
    <col min="261" max="263" width="11.42578125" style="282"/>
    <col min="264" max="16384" width="11.42578125" style="62"/>
  </cols>
  <sheetData>
    <row r="1" spans="1:263" ht="47.25" thickBot="1" x14ac:dyDescent="0.3">
      <c r="A1" s="737"/>
      <c r="B1" s="738"/>
      <c r="C1" s="815" t="s">
        <v>59</v>
      </c>
      <c r="D1" s="816"/>
      <c r="E1" s="816"/>
      <c r="F1" s="816"/>
      <c r="G1" s="816"/>
      <c r="H1" s="816"/>
      <c r="I1" s="816"/>
      <c r="J1" s="816"/>
      <c r="K1" s="816"/>
      <c r="L1" s="816"/>
      <c r="M1" s="816"/>
      <c r="N1" s="816"/>
      <c r="O1" s="816"/>
      <c r="P1" s="816"/>
      <c r="Q1" s="816"/>
      <c r="R1" s="816"/>
      <c r="S1" s="816"/>
      <c r="T1" s="816"/>
      <c r="U1" s="816"/>
      <c r="V1" s="816"/>
      <c r="W1" s="816"/>
      <c r="X1" s="816"/>
      <c r="Y1" s="816"/>
      <c r="Z1" s="816"/>
      <c r="AA1" s="816"/>
      <c r="AB1" s="816"/>
      <c r="AC1" s="816"/>
      <c r="AD1" s="816"/>
      <c r="AE1" s="816"/>
      <c r="AF1" s="816"/>
      <c r="AG1" s="816"/>
      <c r="AH1" s="816"/>
      <c r="AI1" s="816"/>
      <c r="AJ1" s="816"/>
      <c r="AK1" s="816"/>
      <c r="AL1" s="816"/>
      <c r="AM1" s="816"/>
      <c r="AN1" s="816"/>
      <c r="AO1" s="816"/>
      <c r="AP1" s="816"/>
      <c r="AQ1" s="816"/>
      <c r="AR1" s="816"/>
      <c r="AS1" s="816"/>
      <c r="AT1" s="816"/>
      <c r="AU1" s="816"/>
      <c r="AV1" s="816"/>
      <c r="AW1" s="816"/>
      <c r="AX1" s="816"/>
      <c r="AY1" s="816"/>
      <c r="AZ1" s="816"/>
      <c r="BA1" s="816"/>
      <c r="BB1" s="816"/>
      <c r="BC1" s="816"/>
      <c r="BD1" s="816"/>
      <c r="BE1" s="816"/>
      <c r="BF1" s="816"/>
      <c r="BG1" s="816"/>
      <c r="BH1" s="816"/>
      <c r="BI1" s="816"/>
      <c r="BJ1" s="816"/>
      <c r="BK1" s="816"/>
      <c r="BL1" s="816"/>
      <c r="BM1" s="816"/>
      <c r="BN1" s="816"/>
      <c r="BO1" s="816"/>
      <c r="BP1" s="816"/>
      <c r="BQ1" s="816"/>
      <c r="BR1" s="816"/>
      <c r="BS1" s="816"/>
      <c r="BT1" s="816"/>
      <c r="BU1" s="816"/>
      <c r="BV1" s="816"/>
      <c r="BW1" s="816"/>
      <c r="BX1" s="816"/>
      <c r="BY1" s="816"/>
      <c r="BZ1" s="816"/>
      <c r="CA1" s="816"/>
      <c r="CB1" s="816"/>
      <c r="CC1" s="816"/>
      <c r="CD1" s="816"/>
      <c r="CE1" s="816"/>
      <c r="CF1" s="816"/>
      <c r="CG1" s="816"/>
      <c r="CH1" s="816"/>
      <c r="CI1" s="86"/>
      <c r="CJ1" s="86"/>
      <c r="CK1" s="86"/>
      <c r="CL1" s="86"/>
      <c r="CM1" s="86"/>
      <c r="CN1" s="86"/>
      <c r="CO1" s="86"/>
      <c r="CP1" s="86"/>
      <c r="CQ1" s="86"/>
      <c r="CR1" s="86"/>
      <c r="CS1" s="86"/>
      <c r="CT1" s="86"/>
      <c r="CU1" s="86"/>
      <c r="CV1" s="86"/>
      <c r="CW1" s="86"/>
      <c r="CX1" s="86"/>
      <c r="CY1" s="86"/>
      <c r="CZ1" s="86"/>
      <c r="DA1" s="86"/>
      <c r="DB1" s="86"/>
      <c r="DC1" s="86"/>
      <c r="DD1" s="86"/>
      <c r="DE1" s="86"/>
      <c r="DF1" s="86"/>
      <c r="DG1" s="86"/>
      <c r="DH1" s="86"/>
      <c r="DI1" s="86"/>
      <c r="DJ1" s="86"/>
      <c r="DK1" s="86"/>
      <c r="DL1" s="86"/>
      <c r="DM1" s="86"/>
      <c r="DN1" s="86"/>
      <c r="DO1" s="86"/>
      <c r="DP1" s="86"/>
      <c r="DQ1" s="86"/>
      <c r="DR1" s="86"/>
      <c r="DS1" s="730" t="s">
        <v>25</v>
      </c>
      <c r="DT1" s="730"/>
      <c r="DU1" s="730"/>
      <c r="DV1" s="730"/>
      <c r="DW1" s="730"/>
      <c r="DX1" s="730"/>
      <c r="DY1" s="730"/>
      <c r="DZ1" s="730"/>
      <c r="EA1" s="730"/>
      <c r="EB1" s="730"/>
      <c r="EC1" s="730"/>
      <c r="ED1" s="730"/>
      <c r="EE1" s="730"/>
      <c r="EF1" s="730"/>
      <c r="EG1" s="730"/>
      <c r="EH1" s="730"/>
      <c r="EI1" s="730"/>
      <c r="EJ1" s="730"/>
      <c r="EK1" s="730"/>
      <c r="EL1" s="730"/>
      <c r="EM1" s="730"/>
      <c r="EN1" s="730"/>
      <c r="EO1" s="730"/>
      <c r="EP1" s="730"/>
      <c r="EQ1" s="730"/>
      <c r="ER1" s="730"/>
      <c r="ES1" s="730"/>
      <c r="ET1" s="730"/>
      <c r="EU1" s="730"/>
      <c r="EV1" s="730"/>
      <c r="EW1" s="730"/>
      <c r="EX1" s="730"/>
      <c r="EY1" s="730"/>
      <c r="EZ1" s="730"/>
      <c r="FA1" s="730"/>
      <c r="FB1" s="730"/>
      <c r="FC1" s="730"/>
      <c r="FD1" s="730"/>
      <c r="FE1" s="730"/>
      <c r="FF1" s="730"/>
      <c r="FG1" s="730"/>
      <c r="FH1" s="730"/>
      <c r="FI1" s="730"/>
      <c r="FJ1" s="730"/>
      <c r="FK1" s="730"/>
      <c r="FL1" s="730"/>
      <c r="FM1" s="730"/>
      <c r="FN1" s="730"/>
      <c r="FO1" s="817" t="s">
        <v>178</v>
      </c>
      <c r="FP1" s="817"/>
      <c r="FQ1" s="817"/>
      <c r="FR1" s="817"/>
      <c r="FS1" s="817"/>
      <c r="FT1" s="817"/>
      <c r="FU1" s="817"/>
      <c r="FV1" s="817"/>
      <c r="FW1" s="817"/>
      <c r="FX1" s="817"/>
      <c r="FY1" s="817"/>
      <c r="FZ1" s="817"/>
      <c r="GA1" s="817"/>
      <c r="GB1" s="817"/>
      <c r="GC1" s="817"/>
      <c r="GD1" s="817"/>
      <c r="GE1" s="817"/>
      <c r="GF1" s="817"/>
      <c r="GG1" s="817"/>
      <c r="GH1" s="817"/>
      <c r="GI1" s="817"/>
      <c r="GJ1" s="817"/>
      <c r="GK1" s="817"/>
      <c r="GL1" s="817"/>
      <c r="GM1" s="817"/>
      <c r="GN1" s="817"/>
      <c r="GO1" s="817"/>
      <c r="GP1" s="817"/>
      <c r="GQ1" s="817"/>
      <c r="GR1" s="817"/>
      <c r="GS1" s="817"/>
      <c r="GT1" s="817"/>
      <c r="GU1" s="817"/>
      <c r="GV1" s="817"/>
      <c r="GW1" s="817"/>
      <c r="GX1" s="817"/>
      <c r="GY1" s="817"/>
      <c r="GZ1" s="817"/>
      <c r="HA1" s="817"/>
      <c r="HB1" s="817"/>
      <c r="HC1" s="817"/>
      <c r="HD1" s="817"/>
      <c r="HE1" s="817"/>
      <c r="HF1" s="817"/>
      <c r="HG1" s="817"/>
      <c r="HH1" s="817"/>
      <c r="HI1" s="817"/>
      <c r="HJ1" s="818"/>
      <c r="HK1" s="683" t="s">
        <v>0</v>
      </c>
      <c r="HL1" s="684"/>
      <c r="HM1" s="684"/>
      <c r="HN1" s="684"/>
      <c r="HO1" s="684"/>
      <c r="HP1" s="684"/>
      <c r="HQ1" s="684"/>
      <c r="HR1" s="684"/>
      <c r="HS1" s="684"/>
      <c r="HT1" s="684"/>
      <c r="HU1" s="684"/>
      <c r="HV1" s="685"/>
      <c r="HW1" s="813"/>
      <c r="JA1" s="62"/>
      <c r="JB1" s="62"/>
      <c r="JC1" s="62"/>
    </row>
    <row r="2" spans="1:263" ht="24" thickBot="1" x14ac:dyDescent="0.3">
      <c r="A2" s="739"/>
      <c r="B2" s="740"/>
      <c r="C2" s="748" t="s">
        <v>60</v>
      </c>
      <c r="D2" s="672"/>
      <c r="E2" s="672"/>
      <c r="F2" s="672"/>
      <c r="G2" s="672"/>
      <c r="H2" s="672"/>
      <c r="I2" s="672"/>
      <c r="J2" s="672"/>
      <c r="K2" s="672"/>
      <c r="L2" s="672"/>
      <c r="M2" s="672"/>
      <c r="N2" s="673"/>
      <c r="O2" s="671" t="s">
        <v>61</v>
      </c>
      <c r="P2" s="672"/>
      <c r="Q2" s="672"/>
      <c r="R2" s="672"/>
      <c r="S2" s="672"/>
      <c r="T2" s="672"/>
      <c r="U2" s="672"/>
      <c r="V2" s="672"/>
      <c r="W2" s="672"/>
      <c r="X2" s="672"/>
      <c r="Y2" s="672"/>
      <c r="Z2" s="673"/>
      <c r="AA2" s="671" t="s">
        <v>62</v>
      </c>
      <c r="AB2" s="672"/>
      <c r="AC2" s="672"/>
      <c r="AD2" s="672"/>
      <c r="AE2" s="672"/>
      <c r="AF2" s="672"/>
      <c r="AG2" s="672"/>
      <c r="AH2" s="672"/>
      <c r="AI2" s="672"/>
      <c r="AJ2" s="672"/>
      <c r="AK2" s="672"/>
      <c r="AL2" s="673"/>
      <c r="AM2" s="671" t="s">
        <v>63</v>
      </c>
      <c r="AN2" s="672"/>
      <c r="AO2" s="672"/>
      <c r="AP2" s="672"/>
      <c r="AQ2" s="672"/>
      <c r="AR2" s="672"/>
      <c r="AS2" s="672"/>
      <c r="AT2" s="672"/>
      <c r="AU2" s="672"/>
      <c r="AV2" s="672"/>
      <c r="AW2" s="672"/>
      <c r="AX2" s="673"/>
      <c r="AY2" s="671" t="s">
        <v>64</v>
      </c>
      <c r="AZ2" s="672"/>
      <c r="BA2" s="672"/>
      <c r="BB2" s="672"/>
      <c r="BC2" s="672"/>
      <c r="BD2" s="672"/>
      <c r="BE2" s="672"/>
      <c r="BF2" s="672"/>
      <c r="BG2" s="672"/>
      <c r="BH2" s="672"/>
      <c r="BI2" s="672"/>
      <c r="BJ2" s="673"/>
      <c r="BK2" s="671" t="s">
        <v>78</v>
      </c>
      <c r="BL2" s="672"/>
      <c r="BM2" s="672"/>
      <c r="BN2" s="672"/>
      <c r="BO2" s="672"/>
      <c r="BP2" s="672"/>
      <c r="BQ2" s="672"/>
      <c r="BR2" s="672"/>
      <c r="BS2" s="672"/>
      <c r="BT2" s="672"/>
      <c r="BU2" s="672"/>
      <c r="BV2" s="673"/>
      <c r="BW2" s="671" t="s">
        <v>175</v>
      </c>
      <c r="BX2" s="672"/>
      <c r="BY2" s="672"/>
      <c r="BZ2" s="672"/>
      <c r="CA2" s="672"/>
      <c r="CB2" s="672"/>
      <c r="CC2" s="672"/>
      <c r="CD2" s="672"/>
      <c r="CE2" s="672"/>
      <c r="CF2" s="672"/>
      <c r="CG2" s="672"/>
      <c r="CH2" s="673"/>
      <c r="CI2" s="671" t="s">
        <v>18</v>
      </c>
      <c r="CJ2" s="672"/>
      <c r="CK2" s="672"/>
      <c r="CL2" s="672"/>
      <c r="CM2" s="672"/>
      <c r="CN2" s="672"/>
      <c r="CO2" s="672"/>
      <c r="CP2" s="672"/>
      <c r="CQ2" s="672"/>
      <c r="CR2" s="672"/>
      <c r="CS2" s="672"/>
      <c r="CT2" s="673"/>
      <c r="CU2" s="671" t="s">
        <v>19</v>
      </c>
      <c r="CV2" s="672"/>
      <c r="CW2" s="672"/>
      <c r="CX2" s="672"/>
      <c r="CY2" s="672"/>
      <c r="CZ2" s="672"/>
      <c r="DA2" s="672"/>
      <c r="DB2" s="672"/>
      <c r="DC2" s="672"/>
      <c r="DD2" s="672"/>
      <c r="DE2" s="672"/>
      <c r="DF2" s="673"/>
      <c r="DG2" s="671" t="s">
        <v>20</v>
      </c>
      <c r="DH2" s="672"/>
      <c r="DI2" s="672"/>
      <c r="DJ2" s="672"/>
      <c r="DK2" s="672"/>
      <c r="DL2" s="672"/>
      <c r="DM2" s="672"/>
      <c r="DN2" s="672"/>
      <c r="DO2" s="672"/>
      <c r="DP2" s="672"/>
      <c r="DQ2" s="672"/>
      <c r="DR2" s="673"/>
      <c r="DS2" s="671" t="s">
        <v>21</v>
      </c>
      <c r="DT2" s="672"/>
      <c r="DU2" s="672"/>
      <c r="DV2" s="672"/>
      <c r="DW2" s="672"/>
      <c r="DX2" s="672"/>
      <c r="DY2" s="672"/>
      <c r="DZ2" s="672"/>
      <c r="EA2" s="672"/>
      <c r="EB2" s="672"/>
      <c r="EC2" s="672"/>
      <c r="ED2" s="673"/>
      <c r="EE2" s="671" t="s">
        <v>22</v>
      </c>
      <c r="EF2" s="672"/>
      <c r="EG2" s="672"/>
      <c r="EH2" s="672"/>
      <c r="EI2" s="672"/>
      <c r="EJ2" s="672"/>
      <c r="EK2" s="672"/>
      <c r="EL2" s="672"/>
      <c r="EM2" s="672"/>
      <c r="EN2" s="672"/>
      <c r="EO2" s="672"/>
      <c r="EP2" s="673"/>
      <c r="EQ2" s="671" t="s">
        <v>23</v>
      </c>
      <c r="ER2" s="672"/>
      <c r="ES2" s="672"/>
      <c r="ET2" s="672"/>
      <c r="EU2" s="672"/>
      <c r="EV2" s="672"/>
      <c r="EW2" s="672"/>
      <c r="EX2" s="672"/>
      <c r="EY2" s="672"/>
      <c r="EZ2" s="672"/>
      <c r="FA2" s="672"/>
      <c r="FB2" s="673"/>
      <c r="FC2" s="671" t="s">
        <v>24</v>
      </c>
      <c r="FD2" s="672"/>
      <c r="FE2" s="672"/>
      <c r="FF2" s="672"/>
      <c r="FG2" s="672"/>
      <c r="FH2" s="672"/>
      <c r="FI2" s="672"/>
      <c r="FJ2" s="672"/>
      <c r="FK2" s="672"/>
      <c r="FL2" s="672"/>
      <c r="FM2" s="672"/>
      <c r="FN2" s="673"/>
      <c r="FO2" s="671" t="s">
        <v>26</v>
      </c>
      <c r="FP2" s="672"/>
      <c r="FQ2" s="672"/>
      <c r="FR2" s="672"/>
      <c r="FS2" s="672"/>
      <c r="FT2" s="672"/>
      <c r="FU2" s="672"/>
      <c r="FV2" s="672"/>
      <c r="FW2" s="672"/>
      <c r="FX2" s="672"/>
      <c r="FY2" s="672"/>
      <c r="FZ2" s="673"/>
      <c r="GA2" s="671" t="s">
        <v>27</v>
      </c>
      <c r="GB2" s="672"/>
      <c r="GC2" s="672"/>
      <c r="GD2" s="672"/>
      <c r="GE2" s="672"/>
      <c r="GF2" s="672"/>
      <c r="GG2" s="672"/>
      <c r="GH2" s="672"/>
      <c r="GI2" s="672"/>
      <c r="GJ2" s="672"/>
      <c r="GK2" s="672"/>
      <c r="GL2" s="673"/>
      <c r="GM2" s="671" t="s">
        <v>28</v>
      </c>
      <c r="GN2" s="672"/>
      <c r="GO2" s="672"/>
      <c r="GP2" s="672"/>
      <c r="GQ2" s="672"/>
      <c r="GR2" s="672"/>
      <c r="GS2" s="672"/>
      <c r="GT2" s="672"/>
      <c r="GU2" s="672"/>
      <c r="GV2" s="672"/>
      <c r="GW2" s="672"/>
      <c r="GX2" s="673"/>
      <c r="GY2" s="671" t="s">
        <v>179</v>
      </c>
      <c r="GZ2" s="672"/>
      <c r="HA2" s="672"/>
      <c r="HB2" s="672"/>
      <c r="HC2" s="672"/>
      <c r="HD2" s="672"/>
      <c r="HE2" s="672"/>
      <c r="HF2" s="672"/>
      <c r="HG2" s="672"/>
      <c r="HH2" s="672"/>
      <c r="HI2" s="672"/>
      <c r="HJ2" s="673"/>
      <c r="HK2" s="686"/>
      <c r="HL2" s="687"/>
      <c r="HM2" s="687"/>
      <c r="HN2" s="687"/>
      <c r="HO2" s="687"/>
      <c r="HP2" s="687"/>
      <c r="HQ2" s="687"/>
      <c r="HR2" s="687"/>
      <c r="HS2" s="687"/>
      <c r="HT2" s="687"/>
      <c r="HU2" s="687"/>
      <c r="HV2" s="688"/>
      <c r="HW2" s="814"/>
      <c r="HY2" s="819" t="s">
        <v>96</v>
      </c>
      <c r="HZ2" s="798" t="s">
        <v>94</v>
      </c>
      <c r="IA2" s="799"/>
      <c r="IB2" s="799"/>
      <c r="IC2" s="799"/>
      <c r="ID2" s="799"/>
      <c r="IE2" s="800"/>
      <c r="IF2" s="801" t="s">
        <v>95</v>
      </c>
      <c r="IG2" s="802"/>
      <c r="IH2" s="802"/>
      <c r="II2" s="802"/>
      <c r="IJ2" s="802"/>
      <c r="IK2" s="803"/>
      <c r="IL2" s="804" t="s">
        <v>97</v>
      </c>
      <c r="IM2" s="805"/>
      <c r="IN2" s="805"/>
      <c r="IO2" s="805"/>
      <c r="IP2" s="805"/>
      <c r="IQ2" s="806"/>
      <c r="IR2" s="807" t="s">
        <v>98</v>
      </c>
      <c r="IS2" s="808"/>
      <c r="IT2" s="808"/>
      <c r="IU2" s="808"/>
      <c r="IV2" s="808"/>
      <c r="IW2" s="809"/>
      <c r="IX2" s="810" t="s">
        <v>121</v>
      </c>
      <c r="IY2" s="811"/>
      <c r="IZ2" s="811"/>
      <c r="JA2" s="811"/>
      <c r="JB2" s="811"/>
      <c r="JC2" s="812"/>
    </row>
    <row r="3" spans="1:263" ht="19.5" thickBot="1" x14ac:dyDescent="0.3">
      <c r="A3" s="1" t="s">
        <v>1</v>
      </c>
      <c r="B3" s="2" t="s">
        <v>2</v>
      </c>
      <c r="C3" s="3" t="s">
        <v>3</v>
      </c>
      <c r="D3" s="4" t="s">
        <v>4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4" t="s">
        <v>10</v>
      </c>
      <c r="K3" s="4" t="s">
        <v>11</v>
      </c>
      <c r="L3" s="4" t="s">
        <v>12</v>
      </c>
      <c r="M3" s="4" t="s">
        <v>13</v>
      </c>
      <c r="N3" s="5" t="s">
        <v>14</v>
      </c>
      <c r="O3" s="3" t="s">
        <v>3</v>
      </c>
      <c r="P3" s="4" t="s">
        <v>4</v>
      </c>
      <c r="Q3" s="4" t="s">
        <v>5</v>
      </c>
      <c r="R3" s="4" t="s">
        <v>6</v>
      </c>
      <c r="S3" s="4" t="s">
        <v>7</v>
      </c>
      <c r="T3" s="4" t="s">
        <v>8</v>
      </c>
      <c r="U3" s="4" t="s">
        <v>9</v>
      </c>
      <c r="V3" s="4" t="s">
        <v>10</v>
      </c>
      <c r="W3" s="4" t="s">
        <v>11</v>
      </c>
      <c r="X3" s="4" t="s">
        <v>12</v>
      </c>
      <c r="Y3" s="4" t="s">
        <v>13</v>
      </c>
      <c r="Z3" s="5" t="s">
        <v>14</v>
      </c>
      <c r="AA3" s="3" t="s">
        <v>3</v>
      </c>
      <c r="AB3" s="4" t="s">
        <v>4</v>
      </c>
      <c r="AC3" s="4" t="s">
        <v>5</v>
      </c>
      <c r="AD3" s="4" t="s">
        <v>6</v>
      </c>
      <c r="AE3" s="4" t="s">
        <v>7</v>
      </c>
      <c r="AF3" s="4" t="s">
        <v>8</v>
      </c>
      <c r="AG3" s="4" t="s">
        <v>9</v>
      </c>
      <c r="AH3" s="4" t="s">
        <v>10</v>
      </c>
      <c r="AI3" s="4" t="s">
        <v>11</v>
      </c>
      <c r="AJ3" s="4" t="s">
        <v>12</v>
      </c>
      <c r="AK3" s="4" t="s">
        <v>13</v>
      </c>
      <c r="AL3" s="5" t="s">
        <v>14</v>
      </c>
      <c r="AM3" s="3" t="s">
        <v>3</v>
      </c>
      <c r="AN3" s="4" t="s">
        <v>4</v>
      </c>
      <c r="AO3" s="4" t="s">
        <v>5</v>
      </c>
      <c r="AP3" s="4" t="s">
        <v>6</v>
      </c>
      <c r="AQ3" s="4" t="s">
        <v>7</v>
      </c>
      <c r="AR3" s="4" t="s">
        <v>8</v>
      </c>
      <c r="AS3" s="4" t="s">
        <v>9</v>
      </c>
      <c r="AT3" s="4" t="s">
        <v>10</v>
      </c>
      <c r="AU3" s="4" t="s">
        <v>11</v>
      </c>
      <c r="AV3" s="4" t="s">
        <v>12</v>
      </c>
      <c r="AW3" s="4" t="s">
        <v>13</v>
      </c>
      <c r="AX3" s="5" t="s">
        <v>14</v>
      </c>
      <c r="AY3" s="3" t="s">
        <v>3</v>
      </c>
      <c r="AZ3" s="4" t="s">
        <v>4</v>
      </c>
      <c r="BA3" s="4" t="s">
        <v>5</v>
      </c>
      <c r="BB3" s="4" t="s">
        <v>6</v>
      </c>
      <c r="BC3" s="4" t="s">
        <v>7</v>
      </c>
      <c r="BD3" s="4" t="s">
        <v>8</v>
      </c>
      <c r="BE3" s="4" t="s">
        <v>9</v>
      </c>
      <c r="BF3" s="4" t="s">
        <v>10</v>
      </c>
      <c r="BG3" s="4" t="s">
        <v>11</v>
      </c>
      <c r="BH3" s="4" t="s">
        <v>12</v>
      </c>
      <c r="BI3" s="4" t="s">
        <v>13</v>
      </c>
      <c r="BJ3" s="5" t="s">
        <v>14</v>
      </c>
      <c r="BK3" s="3" t="s">
        <v>3</v>
      </c>
      <c r="BL3" s="4" t="s">
        <v>4</v>
      </c>
      <c r="BM3" s="4" t="s">
        <v>5</v>
      </c>
      <c r="BN3" s="4" t="s">
        <v>6</v>
      </c>
      <c r="BO3" s="4" t="s">
        <v>7</v>
      </c>
      <c r="BP3" s="4" t="s">
        <v>8</v>
      </c>
      <c r="BQ3" s="4" t="s">
        <v>9</v>
      </c>
      <c r="BR3" s="4" t="s">
        <v>10</v>
      </c>
      <c r="BS3" s="4" t="s">
        <v>11</v>
      </c>
      <c r="BT3" s="4" t="s">
        <v>12</v>
      </c>
      <c r="BU3" s="4" t="s">
        <v>13</v>
      </c>
      <c r="BV3" s="5" t="s">
        <v>14</v>
      </c>
      <c r="BW3" s="3" t="s">
        <v>3</v>
      </c>
      <c r="BX3" s="4" t="s">
        <v>4</v>
      </c>
      <c r="BY3" s="4" t="s">
        <v>5</v>
      </c>
      <c r="BZ3" s="4" t="s">
        <v>6</v>
      </c>
      <c r="CA3" s="4" t="s">
        <v>7</v>
      </c>
      <c r="CB3" s="4" t="s">
        <v>8</v>
      </c>
      <c r="CC3" s="4" t="s">
        <v>9</v>
      </c>
      <c r="CD3" s="4" t="s">
        <v>10</v>
      </c>
      <c r="CE3" s="4" t="s">
        <v>11</v>
      </c>
      <c r="CF3" s="4" t="s">
        <v>12</v>
      </c>
      <c r="CG3" s="4" t="s">
        <v>13</v>
      </c>
      <c r="CH3" s="5" t="s">
        <v>14</v>
      </c>
      <c r="CI3" s="3" t="s">
        <v>3</v>
      </c>
      <c r="CJ3" s="4" t="s">
        <v>4</v>
      </c>
      <c r="CK3" s="4" t="s">
        <v>5</v>
      </c>
      <c r="CL3" s="4" t="s">
        <v>6</v>
      </c>
      <c r="CM3" s="4" t="s">
        <v>7</v>
      </c>
      <c r="CN3" s="4" t="s">
        <v>8</v>
      </c>
      <c r="CO3" s="4" t="s">
        <v>9</v>
      </c>
      <c r="CP3" s="4" t="s">
        <v>10</v>
      </c>
      <c r="CQ3" s="4" t="s">
        <v>11</v>
      </c>
      <c r="CR3" s="4" t="s">
        <v>12</v>
      </c>
      <c r="CS3" s="4" t="s">
        <v>13</v>
      </c>
      <c r="CT3" s="5" t="s">
        <v>14</v>
      </c>
      <c r="CU3" s="3" t="s">
        <v>3</v>
      </c>
      <c r="CV3" s="4" t="s">
        <v>4</v>
      </c>
      <c r="CW3" s="4" t="s">
        <v>5</v>
      </c>
      <c r="CX3" s="4" t="s">
        <v>6</v>
      </c>
      <c r="CY3" s="4" t="s">
        <v>7</v>
      </c>
      <c r="CZ3" s="4" t="s">
        <v>8</v>
      </c>
      <c r="DA3" s="4" t="s">
        <v>9</v>
      </c>
      <c r="DB3" s="4" t="s">
        <v>10</v>
      </c>
      <c r="DC3" s="4" t="s">
        <v>11</v>
      </c>
      <c r="DD3" s="4" t="s">
        <v>12</v>
      </c>
      <c r="DE3" s="4" t="s">
        <v>13</v>
      </c>
      <c r="DF3" s="5" t="s">
        <v>14</v>
      </c>
      <c r="DG3" s="3" t="s">
        <v>3</v>
      </c>
      <c r="DH3" s="4" t="s">
        <v>4</v>
      </c>
      <c r="DI3" s="4" t="s">
        <v>5</v>
      </c>
      <c r="DJ3" s="4" t="s">
        <v>6</v>
      </c>
      <c r="DK3" s="4" t="s">
        <v>7</v>
      </c>
      <c r="DL3" s="4" t="s">
        <v>8</v>
      </c>
      <c r="DM3" s="4" t="s">
        <v>9</v>
      </c>
      <c r="DN3" s="4" t="s">
        <v>10</v>
      </c>
      <c r="DO3" s="4" t="s">
        <v>11</v>
      </c>
      <c r="DP3" s="4" t="s">
        <v>12</v>
      </c>
      <c r="DQ3" s="4" t="s">
        <v>13</v>
      </c>
      <c r="DR3" s="5" t="s">
        <v>14</v>
      </c>
      <c r="DS3" s="3" t="s">
        <v>3</v>
      </c>
      <c r="DT3" s="4" t="s">
        <v>4</v>
      </c>
      <c r="DU3" s="4" t="s">
        <v>5</v>
      </c>
      <c r="DV3" s="4" t="s">
        <v>6</v>
      </c>
      <c r="DW3" s="4" t="s">
        <v>7</v>
      </c>
      <c r="DX3" s="4" t="s">
        <v>8</v>
      </c>
      <c r="DY3" s="4" t="s">
        <v>9</v>
      </c>
      <c r="DZ3" s="4" t="s">
        <v>10</v>
      </c>
      <c r="EA3" s="4" t="s">
        <v>11</v>
      </c>
      <c r="EB3" s="4" t="s">
        <v>12</v>
      </c>
      <c r="EC3" s="4" t="s">
        <v>13</v>
      </c>
      <c r="ED3" s="5" t="s">
        <v>14</v>
      </c>
      <c r="EE3" s="3" t="s">
        <v>3</v>
      </c>
      <c r="EF3" s="4" t="s">
        <v>4</v>
      </c>
      <c r="EG3" s="4" t="s">
        <v>5</v>
      </c>
      <c r="EH3" s="4" t="s">
        <v>6</v>
      </c>
      <c r="EI3" s="4" t="s">
        <v>7</v>
      </c>
      <c r="EJ3" s="4" t="s">
        <v>8</v>
      </c>
      <c r="EK3" s="4" t="s">
        <v>9</v>
      </c>
      <c r="EL3" s="4" t="s">
        <v>10</v>
      </c>
      <c r="EM3" s="4" t="s">
        <v>11</v>
      </c>
      <c r="EN3" s="4" t="s">
        <v>12</v>
      </c>
      <c r="EO3" s="4" t="s">
        <v>13</v>
      </c>
      <c r="EP3" s="5" t="s">
        <v>14</v>
      </c>
      <c r="EQ3" s="3" t="s">
        <v>3</v>
      </c>
      <c r="ER3" s="4" t="s">
        <v>4</v>
      </c>
      <c r="ES3" s="4" t="s">
        <v>5</v>
      </c>
      <c r="ET3" s="4" t="s">
        <v>6</v>
      </c>
      <c r="EU3" s="4" t="s">
        <v>7</v>
      </c>
      <c r="EV3" s="4" t="s">
        <v>8</v>
      </c>
      <c r="EW3" s="4" t="s">
        <v>9</v>
      </c>
      <c r="EX3" s="4" t="s">
        <v>10</v>
      </c>
      <c r="EY3" s="4" t="s">
        <v>11</v>
      </c>
      <c r="EZ3" s="4" t="s">
        <v>12</v>
      </c>
      <c r="FA3" s="4" t="s">
        <v>13</v>
      </c>
      <c r="FB3" s="5" t="s">
        <v>14</v>
      </c>
      <c r="FC3" s="3" t="s">
        <v>3</v>
      </c>
      <c r="FD3" s="4" t="s">
        <v>4</v>
      </c>
      <c r="FE3" s="4" t="s">
        <v>5</v>
      </c>
      <c r="FF3" s="4" t="s">
        <v>6</v>
      </c>
      <c r="FG3" s="4" t="s">
        <v>7</v>
      </c>
      <c r="FH3" s="4" t="s">
        <v>8</v>
      </c>
      <c r="FI3" s="4" t="s">
        <v>9</v>
      </c>
      <c r="FJ3" s="4" t="s">
        <v>10</v>
      </c>
      <c r="FK3" s="4" t="s">
        <v>11</v>
      </c>
      <c r="FL3" s="4" t="s">
        <v>12</v>
      </c>
      <c r="FM3" s="4" t="s">
        <v>13</v>
      </c>
      <c r="FN3" s="5" t="s">
        <v>14</v>
      </c>
      <c r="FO3" s="3" t="s">
        <v>3</v>
      </c>
      <c r="FP3" s="4" t="s">
        <v>4</v>
      </c>
      <c r="FQ3" s="4" t="s">
        <v>5</v>
      </c>
      <c r="FR3" s="4" t="s">
        <v>6</v>
      </c>
      <c r="FS3" s="4" t="s">
        <v>7</v>
      </c>
      <c r="FT3" s="4" t="s">
        <v>8</v>
      </c>
      <c r="FU3" s="4" t="s">
        <v>9</v>
      </c>
      <c r="FV3" s="4" t="s">
        <v>10</v>
      </c>
      <c r="FW3" s="4" t="s">
        <v>11</v>
      </c>
      <c r="FX3" s="4" t="s">
        <v>12</v>
      </c>
      <c r="FY3" s="4" t="s">
        <v>13</v>
      </c>
      <c r="FZ3" s="5" t="s">
        <v>14</v>
      </c>
      <c r="GA3" s="3" t="s">
        <v>3</v>
      </c>
      <c r="GB3" s="4" t="s">
        <v>4</v>
      </c>
      <c r="GC3" s="4" t="s">
        <v>5</v>
      </c>
      <c r="GD3" s="4" t="s">
        <v>6</v>
      </c>
      <c r="GE3" s="4" t="s">
        <v>7</v>
      </c>
      <c r="GF3" s="4" t="s">
        <v>8</v>
      </c>
      <c r="GG3" s="4" t="s">
        <v>9</v>
      </c>
      <c r="GH3" s="4" t="s">
        <v>10</v>
      </c>
      <c r="GI3" s="4" t="s">
        <v>11</v>
      </c>
      <c r="GJ3" s="4" t="s">
        <v>12</v>
      </c>
      <c r="GK3" s="4" t="s">
        <v>13</v>
      </c>
      <c r="GL3" s="5" t="s">
        <v>14</v>
      </c>
      <c r="GM3" s="3" t="s">
        <v>3</v>
      </c>
      <c r="GN3" s="4" t="s">
        <v>4</v>
      </c>
      <c r="GO3" s="4" t="s">
        <v>5</v>
      </c>
      <c r="GP3" s="4" t="s">
        <v>6</v>
      </c>
      <c r="GQ3" s="4" t="s">
        <v>7</v>
      </c>
      <c r="GR3" s="4" t="s">
        <v>8</v>
      </c>
      <c r="GS3" s="4" t="s">
        <v>9</v>
      </c>
      <c r="GT3" s="4" t="s">
        <v>10</v>
      </c>
      <c r="GU3" s="4" t="s">
        <v>11</v>
      </c>
      <c r="GV3" s="4" t="s">
        <v>12</v>
      </c>
      <c r="GW3" s="4" t="s">
        <v>13</v>
      </c>
      <c r="GX3" s="5" t="s">
        <v>14</v>
      </c>
      <c r="GY3" s="3" t="s">
        <v>3</v>
      </c>
      <c r="GZ3" s="4" t="s">
        <v>4</v>
      </c>
      <c r="HA3" s="4" t="s">
        <v>5</v>
      </c>
      <c r="HB3" s="4" t="s">
        <v>6</v>
      </c>
      <c r="HC3" s="4" t="s">
        <v>7</v>
      </c>
      <c r="HD3" s="4" t="s">
        <v>8</v>
      </c>
      <c r="HE3" s="4" t="s">
        <v>9</v>
      </c>
      <c r="HF3" s="4" t="s">
        <v>10</v>
      </c>
      <c r="HG3" s="4" t="s">
        <v>11</v>
      </c>
      <c r="HH3" s="4" t="s">
        <v>12</v>
      </c>
      <c r="HI3" s="4" t="s">
        <v>13</v>
      </c>
      <c r="HJ3" s="5"/>
      <c r="HK3" s="442" t="s">
        <v>3</v>
      </c>
      <c r="HL3" s="56" t="s">
        <v>4</v>
      </c>
      <c r="HM3" s="379" t="s">
        <v>5</v>
      </c>
      <c r="HN3" s="54" t="s">
        <v>6</v>
      </c>
      <c r="HO3" s="54" t="s">
        <v>7</v>
      </c>
      <c r="HP3" s="77" t="s">
        <v>8</v>
      </c>
      <c r="HQ3" s="54" t="s">
        <v>9</v>
      </c>
      <c r="HR3" s="54" t="s">
        <v>10</v>
      </c>
      <c r="HS3" s="54" t="s">
        <v>15</v>
      </c>
      <c r="HT3" s="55" t="s">
        <v>16</v>
      </c>
      <c r="HU3" s="54" t="s">
        <v>17</v>
      </c>
      <c r="HV3" s="54" t="s">
        <v>13</v>
      </c>
      <c r="HW3" s="56" t="s">
        <v>14</v>
      </c>
      <c r="HY3" s="820"/>
      <c r="HZ3" s="76" t="s">
        <v>90</v>
      </c>
      <c r="IA3" s="306" t="s">
        <v>91</v>
      </c>
      <c r="IB3" s="306" t="s">
        <v>92</v>
      </c>
      <c r="IC3" s="306" t="s">
        <v>93</v>
      </c>
      <c r="ID3" s="306" t="s">
        <v>122</v>
      </c>
      <c r="IE3" s="309" t="s">
        <v>123</v>
      </c>
      <c r="IF3" s="76" t="s">
        <v>90</v>
      </c>
      <c r="IG3" s="306" t="s">
        <v>91</v>
      </c>
      <c r="IH3" s="306" t="s">
        <v>92</v>
      </c>
      <c r="II3" s="306" t="s">
        <v>93</v>
      </c>
      <c r="IJ3" s="307" t="s">
        <v>122</v>
      </c>
      <c r="IK3" s="309" t="s">
        <v>123</v>
      </c>
      <c r="IL3" s="76" t="s">
        <v>90</v>
      </c>
      <c r="IM3" s="306" t="s">
        <v>91</v>
      </c>
      <c r="IN3" s="306" t="s">
        <v>92</v>
      </c>
      <c r="IO3" s="306" t="s">
        <v>93</v>
      </c>
      <c r="IP3" s="307" t="s">
        <v>122</v>
      </c>
      <c r="IQ3" s="309" t="s">
        <v>123</v>
      </c>
      <c r="IR3" s="76" t="s">
        <v>90</v>
      </c>
      <c r="IS3" s="306" t="s">
        <v>91</v>
      </c>
      <c r="IT3" s="306" t="s">
        <v>92</v>
      </c>
      <c r="IU3" s="306" t="s">
        <v>93</v>
      </c>
      <c r="IV3" s="307" t="s">
        <v>122</v>
      </c>
      <c r="IW3" s="309" t="s">
        <v>123</v>
      </c>
      <c r="IX3" s="308" t="s">
        <v>90</v>
      </c>
      <c r="IY3" s="306" t="s">
        <v>91</v>
      </c>
      <c r="IZ3" s="306" t="s">
        <v>92</v>
      </c>
      <c r="JA3" s="306" t="s">
        <v>93</v>
      </c>
      <c r="JB3" s="307" t="s">
        <v>122</v>
      </c>
      <c r="JC3" s="309" t="s">
        <v>123</v>
      </c>
    </row>
    <row r="4" spans="1:263" ht="19.5" thickBot="1" x14ac:dyDescent="0.3">
      <c r="A4" s="71"/>
      <c r="B4" s="435">
        <v>45595</v>
      </c>
      <c r="C4" s="6"/>
      <c r="D4" s="7"/>
      <c r="E4" s="8">
        <v>615</v>
      </c>
      <c r="F4" s="7">
        <v>59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615</v>
      </c>
      <c r="R4" s="7">
        <v>59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192</v>
      </c>
      <c r="AD4" s="7">
        <v>17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615</v>
      </c>
      <c r="AP4" s="7">
        <v>59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616</v>
      </c>
      <c r="BB4" s="7">
        <v>59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616</v>
      </c>
      <c r="BN4" s="7">
        <v>59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/>
      <c r="BZ4" s="7"/>
      <c r="CA4" s="7"/>
      <c r="CB4" s="7"/>
      <c r="CC4" s="7"/>
      <c r="CD4" s="7"/>
      <c r="CE4" s="7"/>
      <c r="CF4" s="7"/>
      <c r="CG4" s="7"/>
      <c r="CH4" s="9"/>
      <c r="CI4" s="6"/>
      <c r="CJ4" s="7"/>
      <c r="CK4" s="8"/>
      <c r="CL4" s="7"/>
      <c r="CM4" s="7"/>
      <c r="CN4" s="7"/>
      <c r="CO4" s="7"/>
      <c r="CP4" s="7"/>
      <c r="CQ4" s="7"/>
      <c r="CR4" s="7"/>
      <c r="CS4" s="7"/>
      <c r="CT4" s="9"/>
      <c r="CU4" s="6"/>
      <c r="CV4" s="7"/>
      <c r="CW4" s="8"/>
      <c r="CX4" s="7"/>
      <c r="CY4" s="7"/>
      <c r="CZ4" s="7"/>
      <c r="DA4" s="7"/>
      <c r="DB4" s="7"/>
      <c r="DC4" s="7"/>
      <c r="DD4" s="7"/>
      <c r="DE4" s="7"/>
      <c r="DF4" s="9"/>
      <c r="DG4" s="6"/>
      <c r="DH4" s="7"/>
      <c r="DI4" s="8"/>
      <c r="DJ4" s="7"/>
      <c r="DK4" s="7"/>
      <c r="DL4" s="7"/>
      <c r="DM4" s="7"/>
      <c r="DN4" s="7"/>
      <c r="DO4" s="7"/>
      <c r="DP4" s="7"/>
      <c r="DQ4" s="7"/>
      <c r="DR4" s="9"/>
      <c r="DS4" s="6"/>
      <c r="DT4" s="7"/>
      <c r="DU4" s="8"/>
      <c r="DV4" s="7"/>
      <c r="DW4" s="7"/>
      <c r="DX4" s="7"/>
      <c r="DY4" s="7"/>
      <c r="DZ4" s="7"/>
      <c r="EA4" s="7"/>
      <c r="EB4" s="7"/>
      <c r="EC4" s="7"/>
      <c r="ED4" s="9"/>
      <c r="EE4" s="6"/>
      <c r="EF4" s="7"/>
      <c r="EG4" s="8"/>
      <c r="EH4" s="7"/>
      <c r="EI4" s="7"/>
      <c r="EJ4" s="7"/>
      <c r="EK4" s="7"/>
      <c r="EL4" s="7"/>
      <c r="EM4" s="7"/>
      <c r="EN4" s="7"/>
      <c r="EO4" s="7"/>
      <c r="EP4" s="9"/>
      <c r="EQ4" s="6"/>
      <c r="ER4" s="7"/>
      <c r="ES4" s="8"/>
      <c r="ET4" s="7"/>
      <c r="EU4" s="7"/>
      <c r="EV4" s="7"/>
      <c r="EW4" s="7"/>
      <c r="EX4" s="7"/>
      <c r="EY4" s="7"/>
      <c r="EZ4" s="7"/>
      <c r="FA4" s="7"/>
      <c r="FB4" s="9"/>
      <c r="FC4" s="6"/>
      <c r="FD4" s="7"/>
      <c r="FE4" s="8"/>
      <c r="FF4" s="7"/>
      <c r="FG4" s="7"/>
      <c r="FH4" s="7"/>
      <c r="FI4" s="7"/>
      <c r="FJ4" s="7"/>
      <c r="FK4" s="7"/>
      <c r="FL4" s="7"/>
      <c r="FM4" s="7"/>
      <c r="FN4" s="9"/>
      <c r="FO4" s="6"/>
      <c r="FP4" s="7"/>
      <c r="FQ4" s="8"/>
      <c r="FR4" s="7"/>
      <c r="FS4" s="7"/>
      <c r="FT4" s="7"/>
      <c r="FU4" s="7"/>
      <c r="FV4" s="7"/>
      <c r="FW4" s="7"/>
      <c r="FX4" s="7"/>
      <c r="FY4" s="7"/>
      <c r="FZ4" s="9"/>
      <c r="GA4" s="6"/>
      <c r="GB4" s="7"/>
      <c r="GC4" s="8"/>
      <c r="GD4" s="7"/>
      <c r="GE4" s="7"/>
      <c r="GF4" s="7"/>
      <c r="GG4" s="7"/>
      <c r="GH4" s="7"/>
      <c r="GI4" s="7"/>
      <c r="GJ4" s="7"/>
      <c r="GK4" s="7"/>
      <c r="GL4" s="9"/>
      <c r="GM4" s="6"/>
      <c r="GN4" s="7"/>
      <c r="GO4" s="8"/>
      <c r="GP4" s="7"/>
      <c r="GQ4" s="7"/>
      <c r="GR4" s="7"/>
      <c r="GS4" s="7"/>
      <c r="GT4" s="7"/>
      <c r="GU4" s="7"/>
      <c r="GV4" s="7"/>
      <c r="GW4" s="7"/>
      <c r="GX4" s="9"/>
      <c r="GY4" s="6"/>
      <c r="GZ4" s="7"/>
      <c r="HA4" s="8"/>
      <c r="HB4" s="7"/>
      <c r="HC4" s="7"/>
      <c r="HD4" s="7"/>
      <c r="HE4" s="7"/>
      <c r="HF4" s="7"/>
      <c r="HG4" s="7"/>
      <c r="HH4" s="7"/>
      <c r="HI4" s="7"/>
      <c r="HJ4" s="9"/>
      <c r="HK4" s="32"/>
      <c r="HL4" s="36"/>
      <c r="HM4" s="364">
        <f t="shared" ref="HM4:HM12" si="0">+E4+Q4+AC4+AO4+BA4+BM4+BY4+CK4+CW4+DI4+DU4+EG4+ES4+FE4+FQ4+GC4+GO4+HA4</f>
        <v>3269</v>
      </c>
      <c r="HN4" s="33">
        <f t="shared" ref="HN4:HN12" si="1">+F4+R4+AD4+AP4+BB4+BN4+BZ4+CL4+CX4+DJ4+DV4+EH4+ET4+FF4+FR4+GD4+GP4+HB4</f>
        <v>312</v>
      </c>
      <c r="HO4" s="33"/>
      <c r="HP4" s="33"/>
      <c r="HQ4" s="33"/>
      <c r="HR4" s="33"/>
      <c r="HS4" s="33"/>
      <c r="HT4" s="43"/>
      <c r="HU4" s="33"/>
      <c r="HV4" s="33"/>
      <c r="HW4" s="36"/>
      <c r="HY4" s="310">
        <v>25</v>
      </c>
      <c r="HZ4" s="143">
        <v>0</v>
      </c>
      <c r="IA4" s="66">
        <v>0</v>
      </c>
      <c r="IB4" s="66">
        <v>0</v>
      </c>
      <c r="IC4" s="66">
        <v>0</v>
      </c>
      <c r="ID4" s="66">
        <v>0</v>
      </c>
      <c r="IE4" s="144">
        <v>0</v>
      </c>
      <c r="IF4" s="143">
        <v>0</v>
      </c>
      <c r="IG4" s="66">
        <v>0</v>
      </c>
      <c r="IH4" s="66">
        <v>0</v>
      </c>
      <c r="II4" s="66">
        <f t="shared" ref="II4:II43" si="2">IU4*IC4/100</f>
        <v>0</v>
      </c>
      <c r="IJ4" s="66">
        <f t="shared" ref="IJ4:IJ43" si="3">IU4*ID4/100</f>
        <v>0</v>
      </c>
      <c r="IK4" s="144">
        <f t="shared" ref="IK4:IK39" si="4">IW4*IE4/100</f>
        <v>0</v>
      </c>
      <c r="IL4" s="301">
        <v>3496</v>
      </c>
      <c r="IM4" s="145">
        <v>3501</v>
      </c>
      <c r="IN4" s="145">
        <v>3472</v>
      </c>
      <c r="IO4" s="145">
        <v>3449</v>
      </c>
      <c r="IP4" s="287">
        <v>3518.7203791469196</v>
      </c>
      <c r="IQ4" s="302">
        <v>3380</v>
      </c>
      <c r="IR4" s="291">
        <v>0</v>
      </c>
      <c r="IS4" s="146">
        <v>0</v>
      </c>
      <c r="IT4" s="146">
        <v>0</v>
      </c>
      <c r="IU4" s="146">
        <v>0</v>
      </c>
      <c r="IV4" s="146">
        <v>0</v>
      </c>
      <c r="IW4" s="150">
        <v>0</v>
      </c>
      <c r="IX4" s="311">
        <v>0</v>
      </c>
      <c r="IY4" s="280">
        <v>0</v>
      </c>
      <c r="IZ4" s="280">
        <v>0</v>
      </c>
      <c r="JA4" s="280">
        <v>0</v>
      </c>
      <c r="JB4" s="280">
        <v>0</v>
      </c>
      <c r="JC4" s="279">
        <v>0</v>
      </c>
    </row>
    <row r="5" spans="1:263" ht="18.75" x14ac:dyDescent="0.25">
      <c r="A5" s="734">
        <v>25</v>
      </c>
      <c r="B5" s="436">
        <f>+B4+1</f>
        <v>45596</v>
      </c>
      <c r="C5" s="10"/>
      <c r="D5" s="11"/>
      <c r="E5" s="11">
        <f>E4-C5</f>
        <v>615</v>
      </c>
      <c r="F5" s="11">
        <f>F4-D5</f>
        <v>59</v>
      </c>
      <c r="G5" s="11"/>
      <c r="H5" s="12">
        <f t="shared" ref="H5:H11" si="5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>Q4-O5</f>
        <v>615</v>
      </c>
      <c r="R5" s="11">
        <f>R4-P5</f>
        <v>59</v>
      </c>
      <c r="S5" s="11"/>
      <c r="T5" s="12">
        <f t="shared" ref="T5:T11" si="6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>AC4-AA5</f>
        <v>192</v>
      </c>
      <c r="AD5" s="11">
        <f>AD4-AB5</f>
        <v>17</v>
      </c>
      <c r="AE5" s="11"/>
      <c r="AF5" s="12">
        <f t="shared" ref="AF5:AF11" si="7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8">AO4-AM5</f>
        <v>615</v>
      </c>
      <c r="AP5" s="11">
        <f t="shared" si="8"/>
        <v>59</v>
      </c>
      <c r="AQ5" s="11"/>
      <c r="AR5" s="12">
        <f t="shared" ref="AR5:AR11" si="9">((AQ5+AS5)/AO5)</f>
        <v>0</v>
      </c>
      <c r="AS5" s="11"/>
      <c r="AT5" s="12" t="e">
        <f t="shared" ref="AT5:AT11" si="10">AS5/(AQ5+AS5)</f>
        <v>#DIV/0!</v>
      </c>
      <c r="AU5" s="13"/>
      <c r="AV5" s="11"/>
      <c r="AW5" s="11"/>
      <c r="AX5" s="14"/>
      <c r="AY5" s="10"/>
      <c r="AZ5" s="11"/>
      <c r="BA5" s="11">
        <f t="shared" ref="BA5:BB11" si="11">BA4-AY5</f>
        <v>616</v>
      </c>
      <c r="BB5" s="11">
        <f t="shared" si="11"/>
        <v>59</v>
      </c>
      <c r="BC5" s="11"/>
      <c r="BD5" s="12">
        <f t="shared" ref="BD5:BD11" si="12">((BC5+BE5)/BA5)</f>
        <v>0</v>
      </c>
      <c r="BE5" s="11"/>
      <c r="BF5" s="12" t="e">
        <f t="shared" ref="BF5:BF11" si="13">BE5/(BC5+BE5)</f>
        <v>#DIV/0!</v>
      </c>
      <c r="BG5" s="13"/>
      <c r="BH5" s="11"/>
      <c r="BI5" s="11"/>
      <c r="BJ5" s="14"/>
      <c r="BK5" s="10"/>
      <c r="BL5" s="11"/>
      <c r="BM5" s="11">
        <f t="shared" ref="BM5:BN11" si="14">BM4-BK5</f>
        <v>616</v>
      </c>
      <c r="BN5" s="11">
        <f t="shared" si="14"/>
        <v>59</v>
      </c>
      <c r="BO5" s="11"/>
      <c r="BP5" s="12">
        <f t="shared" ref="BP5:BP11" si="15">((BO5+BQ5)/BM5)</f>
        <v>0</v>
      </c>
      <c r="BQ5" s="11"/>
      <c r="BR5" s="12" t="e">
        <f t="shared" ref="BR5:BR11" si="16">BQ5/(BO5+BQ5)</f>
        <v>#DIV/0!</v>
      </c>
      <c r="BS5" s="13"/>
      <c r="BT5" s="11"/>
      <c r="BU5" s="11"/>
      <c r="BV5" s="14"/>
      <c r="BW5" s="10"/>
      <c r="BX5" s="11"/>
      <c r="BY5" s="11">
        <f t="shared" ref="BY5:BZ11" si="17">BY4-BW5</f>
        <v>0</v>
      </c>
      <c r="BZ5" s="11">
        <f t="shared" si="17"/>
        <v>0</v>
      </c>
      <c r="CA5" s="11"/>
      <c r="CB5" s="12" t="e">
        <f t="shared" ref="CB5:CB11" si="18">((CA5+CC5)/BY5)</f>
        <v>#DIV/0!</v>
      </c>
      <c r="CC5" s="11"/>
      <c r="CD5" s="12" t="e">
        <f t="shared" ref="CD5:CD11" si="19">CC5/(CA5+CC5)</f>
        <v>#DIV/0!</v>
      </c>
      <c r="CE5" s="13"/>
      <c r="CF5" s="11"/>
      <c r="CG5" s="11"/>
      <c r="CH5" s="14"/>
      <c r="CI5" s="10"/>
      <c r="CJ5" s="11"/>
      <c r="CK5" s="11">
        <f t="shared" ref="CK5:CL11" si="20">CK4-CI5</f>
        <v>0</v>
      </c>
      <c r="CL5" s="11">
        <f t="shared" si="20"/>
        <v>0</v>
      </c>
      <c r="CM5" s="11"/>
      <c r="CN5" s="12" t="e">
        <f t="shared" ref="CN5:CN11" si="21">((CM5+CO5)/CK5)</f>
        <v>#DIV/0!</v>
      </c>
      <c r="CO5" s="11"/>
      <c r="CP5" s="12" t="e">
        <f t="shared" ref="CP5:CP11" si="22">CO5/(CM5+CO5)</f>
        <v>#DIV/0!</v>
      </c>
      <c r="CQ5" s="13"/>
      <c r="CR5" s="11"/>
      <c r="CS5" s="11"/>
      <c r="CT5" s="14"/>
      <c r="CU5" s="10"/>
      <c r="CV5" s="11"/>
      <c r="CW5" s="11">
        <f t="shared" ref="CW5:CX11" si="23">CW4-CU5</f>
        <v>0</v>
      </c>
      <c r="CX5" s="11">
        <f t="shared" si="23"/>
        <v>0</v>
      </c>
      <c r="CY5" s="11"/>
      <c r="CZ5" s="12" t="e">
        <f t="shared" ref="CZ5:CZ11" si="24">((CY5+DA5)/CW5)</f>
        <v>#DIV/0!</v>
      </c>
      <c r="DA5" s="11"/>
      <c r="DB5" s="12" t="e">
        <f t="shared" ref="DB5:DB11" si="25">DA5/(CY5+DA5)</f>
        <v>#DIV/0!</v>
      </c>
      <c r="DC5" s="13"/>
      <c r="DD5" s="11"/>
      <c r="DE5" s="11"/>
      <c r="DF5" s="14"/>
      <c r="DG5" s="10"/>
      <c r="DH5" s="11"/>
      <c r="DI5" s="11">
        <f t="shared" ref="DI5:DJ11" si="26">DI4-DG5</f>
        <v>0</v>
      </c>
      <c r="DJ5" s="11">
        <f t="shared" si="26"/>
        <v>0</v>
      </c>
      <c r="DK5" s="11"/>
      <c r="DL5" s="12" t="e">
        <f t="shared" ref="DL5:DL11" si="27">((DK5+DM5)/DI5)</f>
        <v>#DIV/0!</v>
      </c>
      <c r="DM5" s="11"/>
      <c r="DN5" s="12" t="e">
        <f t="shared" ref="DN5:DN11" si="28">DM5/(DK5+DM5)</f>
        <v>#DIV/0!</v>
      </c>
      <c r="DO5" s="13"/>
      <c r="DP5" s="11"/>
      <c r="DQ5" s="11"/>
      <c r="DR5" s="14"/>
      <c r="DS5" s="10"/>
      <c r="DT5" s="11"/>
      <c r="DU5" s="11">
        <f t="shared" ref="DU5:DV11" si="29">DU4-DS5</f>
        <v>0</v>
      </c>
      <c r="DV5" s="11">
        <f t="shared" si="29"/>
        <v>0</v>
      </c>
      <c r="DW5" s="11"/>
      <c r="DX5" s="12" t="e">
        <f t="shared" ref="DX5:DX11" si="30">((DW5+DY5)/DU5)</f>
        <v>#DIV/0!</v>
      </c>
      <c r="DY5" s="11"/>
      <c r="DZ5" s="12" t="e">
        <f t="shared" ref="DZ5:DZ11" si="31">DY5/(DW5+DY5)</f>
        <v>#DIV/0!</v>
      </c>
      <c r="EA5" s="13"/>
      <c r="EB5" s="11"/>
      <c r="EC5" s="11"/>
      <c r="ED5" s="14"/>
      <c r="EE5" s="10"/>
      <c r="EF5" s="11"/>
      <c r="EG5" s="11">
        <f t="shared" ref="EG5:EH11" si="32">EG4-EE5</f>
        <v>0</v>
      </c>
      <c r="EH5" s="11">
        <f t="shared" si="32"/>
        <v>0</v>
      </c>
      <c r="EI5" s="11"/>
      <c r="EJ5" s="12" t="e">
        <f t="shared" ref="EJ5:EJ11" si="33">((EI5+EK5)/EG5)</f>
        <v>#DIV/0!</v>
      </c>
      <c r="EK5" s="11"/>
      <c r="EL5" s="12" t="e">
        <f t="shared" ref="EL5:EL11" si="34">EK5/(EI5+EK5)</f>
        <v>#DIV/0!</v>
      </c>
      <c r="EM5" s="13"/>
      <c r="EN5" s="11"/>
      <c r="EO5" s="11"/>
      <c r="EP5" s="14"/>
      <c r="EQ5" s="10"/>
      <c r="ER5" s="11"/>
      <c r="ES5" s="11">
        <f t="shared" ref="ES5:ET11" si="35">ES4-EQ5</f>
        <v>0</v>
      </c>
      <c r="ET5" s="11">
        <f t="shared" si="35"/>
        <v>0</v>
      </c>
      <c r="EU5" s="11"/>
      <c r="EV5" s="12" t="e">
        <f t="shared" ref="EV5:EV11" si="36">((EU5+EW5)/ES5)</f>
        <v>#DIV/0!</v>
      </c>
      <c r="EW5" s="11"/>
      <c r="EX5" s="12" t="e">
        <f t="shared" ref="EX5:EX11" si="37">EW5/(EU5+EW5)</f>
        <v>#DIV/0!</v>
      </c>
      <c r="EY5" s="13"/>
      <c r="EZ5" s="11"/>
      <c r="FA5" s="11"/>
      <c r="FB5" s="14"/>
      <c r="FC5" s="10"/>
      <c r="FD5" s="11"/>
      <c r="FE5" s="11">
        <f t="shared" ref="FE5:FF11" si="38">FE4-FC5</f>
        <v>0</v>
      </c>
      <c r="FF5" s="11">
        <f t="shared" si="38"/>
        <v>0</v>
      </c>
      <c r="FG5" s="11"/>
      <c r="FH5" s="12" t="e">
        <f t="shared" ref="FH5:FH11" si="39">((FG5+FI5)/FE5)</f>
        <v>#DIV/0!</v>
      </c>
      <c r="FI5" s="11"/>
      <c r="FJ5" s="12" t="e">
        <f t="shared" ref="FJ5:FJ11" si="40">FI5/(FG5+FI5)</f>
        <v>#DIV/0!</v>
      </c>
      <c r="FK5" s="13"/>
      <c r="FL5" s="11"/>
      <c r="FM5" s="11"/>
      <c r="FN5" s="14"/>
      <c r="FO5" s="10"/>
      <c r="FP5" s="11"/>
      <c r="FQ5" s="11">
        <f t="shared" ref="FQ5:FR11" si="41">FQ4-FO5</f>
        <v>0</v>
      </c>
      <c r="FR5" s="11">
        <f t="shared" si="41"/>
        <v>0</v>
      </c>
      <c r="FS5" s="11"/>
      <c r="FT5" s="12" t="e">
        <f t="shared" ref="FT5:FT11" si="42">((FS5+FU5)/FQ5)</f>
        <v>#DIV/0!</v>
      </c>
      <c r="FU5" s="11"/>
      <c r="FV5" s="12" t="e">
        <f t="shared" ref="FV5:FV11" si="43">FU5/(FS5+FU5)</f>
        <v>#DIV/0!</v>
      </c>
      <c r="FW5" s="13"/>
      <c r="FX5" s="11"/>
      <c r="FY5" s="11"/>
      <c r="FZ5" s="14"/>
      <c r="GA5" s="10"/>
      <c r="GB5" s="11"/>
      <c r="GC5" s="11">
        <f t="shared" ref="GC5:GD11" si="44">GC4-GA5</f>
        <v>0</v>
      </c>
      <c r="GD5" s="11">
        <f t="shared" si="44"/>
        <v>0</v>
      </c>
      <c r="GE5" s="11"/>
      <c r="GF5" s="12" t="e">
        <f t="shared" ref="GF5:GF11" si="45">((GE5+GG5)/GC5)</f>
        <v>#DIV/0!</v>
      </c>
      <c r="GG5" s="11"/>
      <c r="GH5" s="12" t="e">
        <f t="shared" ref="GH5:GH11" si="46">GG5/(GE5+GG5)</f>
        <v>#DIV/0!</v>
      </c>
      <c r="GI5" s="13"/>
      <c r="GJ5" s="11"/>
      <c r="GK5" s="11"/>
      <c r="GL5" s="14"/>
      <c r="GM5" s="10"/>
      <c r="GN5" s="11"/>
      <c r="GO5" s="11">
        <f t="shared" ref="GO5:GP11" si="47">GO4-GM5</f>
        <v>0</v>
      </c>
      <c r="GP5" s="11">
        <f t="shared" si="47"/>
        <v>0</v>
      </c>
      <c r="GQ5" s="11"/>
      <c r="GR5" s="12" t="e">
        <f t="shared" ref="GR5:GR11" si="48">((GQ5+GS5)/GO5)</f>
        <v>#DIV/0!</v>
      </c>
      <c r="GS5" s="11"/>
      <c r="GT5" s="12" t="e">
        <f t="shared" ref="GT5:GT11" si="49">GS5/(GQ5+GS5)</f>
        <v>#DIV/0!</v>
      </c>
      <c r="GU5" s="13"/>
      <c r="GV5" s="11"/>
      <c r="GW5" s="11"/>
      <c r="GX5" s="14"/>
      <c r="GY5" s="10"/>
      <c r="GZ5" s="11"/>
      <c r="HA5" s="11">
        <f t="shared" ref="HA5:HB11" si="50">HA4-GY5</f>
        <v>0</v>
      </c>
      <c r="HB5" s="11">
        <f t="shared" si="50"/>
        <v>0</v>
      </c>
      <c r="HC5" s="11"/>
      <c r="HD5" s="12" t="e">
        <f t="shared" ref="HD5:HD11" si="51">((HC5+HE5)/HA5)</f>
        <v>#DIV/0!</v>
      </c>
      <c r="HE5" s="11"/>
      <c r="HF5" s="12" t="e">
        <f t="shared" ref="HF5:HF11" si="52">HE5/(HC5+HE5)</f>
        <v>#DIV/0!</v>
      </c>
      <c r="HG5" s="13"/>
      <c r="HH5" s="11"/>
      <c r="HI5" s="11"/>
      <c r="HJ5" s="14"/>
      <c r="HK5" s="32">
        <f t="shared" ref="HK5:HL12" si="53">+C5+O5+AA5+AM5+AY5+BK5+BW5+CI5+CU5+DG5+DS5+EE5+EQ5+FC5+FO5+GA5+GM5+GY5</f>
        <v>0</v>
      </c>
      <c r="HL5" s="36">
        <f t="shared" si="53"/>
        <v>0</v>
      </c>
      <c r="HM5" s="380">
        <f t="shared" si="0"/>
        <v>3269</v>
      </c>
      <c r="HN5" s="33">
        <f t="shared" si="1"/>
        <v>312</v>
      </c>
      <c r="HO5" s="33">
        <f t="shared" ref="HO5:HO12" si="54">+G5+S5+AE5+AQ5+BC5+BO5+CA5+CM5+CY5+DK5+DW5+EI5+EU5+FG5+FS5+GE5+GQ5+HC5+I5+U5+AG5+AS5+BE5+BQ5+CC5+CO5+DA5+DM5+DY5+EK5+EW5+FI5+FU5+GG5+GS5+HE5</f>
        <v>0</v>
      </c>
      <c r="HP5" s="78">
        <f t="shared" ref="HP5:HP11" si="55">+(HO5)/HM5</f>
        <v>0</v>
      </c>
      <c r="HQ5" s="44">
        <f t="shared" ref="HQ5:HQ12" si="56">+I5+U5+AG5+AS5+BE5+BQ5+CC5+CO5+DA5+DM5+DY5+EK5+EW5+FI5+FU5+GG5+GS5+HE5</f>
        <v>0</v>
      </c>
      <c r="HR5" s="34" t="e">
        <f>+(HQ5/(HO5))</f>
        <v>#DIV/0!</v>
      </c>
      <c r="HS5" s="45"/>
      <c r="HT5" s="46"/>
      <c r="HU5" s="45" t="e">
        <f>+HT5/HO5*100</f>
        <v>#DIV/0!</v>
      </c>
      <c r="HV5" s="44"/>
      <c r="HW5" s="36"/>
      <c r="HY5" s="289">
        <v>26</v>
      </c>
      <c r="HZ5" s="143">
        <v>0</v>
      </c>
      <c r="IA5" s="66">
        <v>0</v>
      </c>
      <c r="IB5" s="66">
        <v>54.911900000000003</v>
      </c>
      <c r="IC5" s="66">
        <v>0</v>
      </c>
      <c r="ID5" s="66">
        <v>0</v>
      </c>
      <c r="IE5" s="144">
        <v>0</v>
      </c>
      <c r="IF5" s="143">
        <v>0</v>
      </c>
      <c r="IG5" s="66">
        <v>0</v>
      </c>
      <c r="IH5" s="66">
        <v>0.36790972999999999</v>
      </c>
      <c r="II5" s="66">
        <f t="shared" si="2"/>
        <v>0</v>
      </c>
      <c r="IJ5" s="66">
        <f t="shared" si="3"/>
        <v>0</v>
      </c>
      <c r="IK5" s="144">
        <f t="shared" si="4"/>
        <v>0</v>
      </c>
      <c r="IL5" s="301">
        <v>3662</v>
      </c>
      <c r="IM5" s="145">
        <v>3681</v>
      </c>
      <c r="IN5" s="145">
        <v>3609</v>
      </c>
      <c r="IO5" s="145">
        <v>3573</v>
      </c>
      <c r="IP5" s="287">
        <v>3642.75555555556</v>
      </c>
      <c r="IQ5" s="302">
        <v>3560</v>
      </c>
      <c r="IR5" s="291">
        <v>0.14000000000000001</v>
      </c>
      <c r="IS5" s="146">
        <v>7.0000000000000007E-2</v>
      </c>
      <c r="IT5" s="146">
        <v>0.67</v>
      </c>
      <c r="IU5" s="146">
        <v>0</v>
      </c>
      <c r="IV5" s="146">
        <v>0.04</v>
      </c>
      <c r="IW5" s="150">
        <v>0.23</v>
      </c>
      <c r="IX5" s="311">
        <v>0</v>
      </c>
      <c r="IY5" s="280">
        <v>0</v>
      </c>
      <c r="IZ5" s="280">
        <v>0</v>
      </c>
      <c r="JA5" s="280">
        <v>0</v>
      </c>
      <c r="JB5" s="280">
        <v>0</v>
      </c>
      <c r="JC5" s="279">
        <v>0</v>
      </c>
    </row>
    <row r="6" spans="1:263" ht="18.75" x14ac:dyDescent="0.25">
      <c r="A6" s="734"/>
      <c r="B6" s="436">
        <f t="shared" ref="B6:B11" si="57">+B5+1</f>
        <v>45597</v>
      </c>
      <c r="C6" s="10"/>
      <c r="D6" s="11"/>
      <c r="E6" s="11">
        <f t="shared" ref="E6:F10" si="58">E5-C6</f>
        <v>615</v>
      </c>
      <c r="F6" s="11">
        <f t="shared" si="58"/>
        <v>59</v>
      </c>
      <c r="G6" s="11"/>
      <c r="H6" s="12">
        <f t="shared" si="5"/>
        <v>0</v>
      </c>
      <c r="I6" s="11"/>
      <c r="J6" s="12" t="e">
        <f t="shared" ref="J6:J11" si="59">I6/(G6+I6)</f>
        <v>#DIV/0!</v>
      </c>
      <c r="K6" s="13"/>
      <c r="L6" s="11"/>
      <c r="M6" s="11"/>
      <c r="N6" s="14"/>
      <c r="O6" s="10"/>
      <c r="P6" s="11"/>
      <c r="Q6" s="11">
        <f t="shared" ref="Q6:R10" si="60">Q5-O6</f>
        <v>615</v>
      </c>
      <c r="R6" s="11">
        <f t="shared" si="60"/>
        <v>59</v>
      </c>
      <c r="S6" s="11"/>
      <c r="T6" s="12">
        <f t="shared" si="6"/>
        <v>0</v>
      </c>
      <c r="U6" s="11"/>
      <c r="V6" s="12" t="e">
        <f t="shared" ref="V6:V11" si="61">U6/(S6+U6)</f>
        <v>#DIV/0!</v>
      </c>
      <c r="W6" s="13"/>
      <c r="X6" s="11"/>
      <c r="Y6" s="11"/>
      <c r="Z6" s="14"/>
      <c r="AA6" s="10"/>
      <c r="AB6" s="11"/>
      <c r="AC6" s="11">
        <f t="shared" ref="AC6:AD10" si="62">AC5-AA6</f>
        <v>192</v>
      </c>
      <c r="AD6" s="11">
        <f t="shared" si="62"/>
        <v>17</v>
      </c>
      <c r="AE6" s="11"/>
      <c r="AF6" s="12">
        <f t="shared" si="7"/>
        <v>0</v>
      </c>
      <c r="AG6" s="11"/>
      <c r="AH6" s="12" t="e">
        <f t="shared" ref="AH6:AH11" si="63">AG6/(AE6+AG6)</f>
        <v>#DIV/0!</v>
      </c>
      <c r="AI6" s="13"/>
      <c r="AJ6" s="11"/>
      <c r="AK6" s="11"/>
      <c r="AL6" s="14"/>
      <c r="AM6" s="10"/>
      <c r="AN6" s="11"/>
      <c r="AO6" s="11">
        <f t="shared" si="8"/>
        <v>615</v>
      </c>
      <c r="AP6" s="11">
        <f t="shared" si="8"/>
        <v>59</v>
      </c>
      <c r="AQ6" s="11"/>
      <c r="AR6" s="12">
        <f t="shared" si="9"/>
        <v>0</v>
      </c>
      <c r="AS6" s="11"/>
      <c r="AT6" s="12" t="e">
        <f t="shared" si="10"/>
        <v>#DIV/0!</v>
      </c>
      <c r="AU6" s="13"/>
      <c r="AV6" s="11"/>
      <c r="AW6" s="11"/>
      <c r="AX6" s="14"/>
      <c r="AY6" s="10"/>
      <c r="AZ6" s="11"/>
      <c r="BA6" s="11">
        <f t="shared" si="11"/>
        <v>616</v>
      </c>
      <c r="BB6" s="11">
        <f t="shared" si="11"/>
        <v>59</v>
      </c>
      <c r="BC6" s="11"/>
      <c r="BD6" s="12">
        <f t="shared" si="12"/>
        <v>0</v>
      </c>
      <c r="BE6" s="11"/>
      <c r="BF6" s="12" t="e">
        <f t="shared" si="13"/>
        <v>#DIV/0!</v>
      </c>
      <c r="BG6" s="13"/>
      <c r="BH6" s="11"/>
      <c r="BI6" s="11"/>
      <c r="BJ6" s="14"/>
      <c r="BK6" s="10"/>
      <c r="BL6" s="11"/>
      <c r="BM6" s="11">
        <f t="shared" si="14"/>
        <v>616</v>
      </c>
      <c r="BN6" s="11">
        <f t="shared" si="14"/>
        <v>59</v>
      </c>
      <c r="BO6" s="11"/>
      <c r="BP6" s="12">
        <f t="shared" si="15"/>
        <v>0</v>
      </c>
      <c r="BQ6" s="11"/>
      <c r="BR6" s="12" t="e">
        <f t="shared" si="16"/>
        <v>#DIV/0!</v>
      </c>
      <c r="BS6" s="13"/>
      <c r="BT6" s="11"/>
      <c r="BU6" s="11"/>
      <c r="BV6" s="14"/>
      <c r="BW6" s="10"/>
      <c r="BX6" s="11"/>
      <c r="BY6" s="11">
        <f t="shared" si="17"/>
        <v>0</v>
      </c>
      <c r="BZ6" s="11">
        <f t="shared" si="17"/>
        <v>0</v>
      </c>
      <c r="CA6" s="11"/>
      <c r="CB6" s="12" t="e">
        <f t="shared" si="18"/>
        <v>#DIV/0!</v>
      </c>
      <c r="CC6" s="11"/>
      <c r="CD6" s="12" t="e">
        <f t="shared" si="19"/>
        <v>#DIV/0!</v>
      </c>
      <c r="CE6" s="13"/>
      <c r="CF6" s="11"/>
      <c r="CG6" s="11"/>
      <c r="CH6" s="14"/>
      <c r="CI6" s="10"/>
      <c r="CJ6" s="11"/>
      <c r="CK6" s="11">
        <f t="shared" si="20"/>
        <v>0</v>
      </c>
      <c r="CL6" s="11">
        <f t="shared" si="20"/>
        <v>0</v>
      </c>
      <c r="CM6" s="11"/>
      <c r="CN6" s="12" t="e">
        <f t="shared" si="21"/>
        <v>#DIV/0!</v>
      </c>
      <c r="CO6" s="11"/>
      <c r="CP6" s="12" t="e">
        <f t="shared" si="22"/>
        <v>#DIV/0!</v>
      </c>
      <c r="CQ6" s="13"/>
      <c r="CR6" s="11"/>
      <c r="CS6" s="11"/>
      <c r="CT6" s="14"/>
      <c r="CU6" s="10"/>
      <c r="CV6" s="11"/>
      <c r="CW6" s="11">
        <f t="shared" si="23"/>
        <v>0</v>
      </c>
      <c r="CX6" s="11">
        <f t="shared" si="23"/>
        <v>0</v>
      </c>
      <c r="CY6" s="11"/>
      <c r="CZ6" s="12" t="e">
        <f t="shared" si="24"/>
        <v>#DIV/0!</v>
      </c>
      <c r="DA6" s="11"/>
      <c r="DB6" s="12" t="e">
        <f t="shared" si="25"/>
        <v>#DIV/0!</v>
      </c>
      <c r="DC6" s="13"/>
      <c r="DD6" s="11"/>
      <c r="DE6" s="11"/>
      <c r="DF6" s="14"/>
      <c r="DG6" s="10"/>
      <c r="DH6" s="11"/>
      <c r="DI6" s="11">
        <f t="shared" si="26"/>
        <v>0</v>
      </c>
      <c r="DJ6" s="11">
        <f t="shared" si="26"/>
        <v>0</v>
      </c>
      <c r="DK6" s="11"/>
      <c r="DL6" s="12" t="e">
        <f t="shared" si="27"/>
        <v>#DIV/0!</v>
      </c>
      <c r="DM6" s="11"/>
      <c r="DN6" s="12" t="e">
        <f t="shared" si="28"/>
        <v>#DIV/0!</v>
      </c>
      <c r="DO6" s="13"/>
      <c r="DP6" s="11"/>
      <c r="DQ6" s="11"/>
      <c r="DR6" s="14"/>
      <c r="DS6" s="10"/>
      <c r="DT6" s="11"/>
      <c r="DU6" s="11">
        <f t="shared" si="29"/>
        <v>0</v>
      </c>
      <c r="DV6" s="11">
        <f t="shared" si="29"/>
        <v>0</v>
      </c>
      <c r="DW6" s="11"/>
      <c r="DX6" s="12" t="e">
        <f t="shared" si="30"/>
        <v>#DIV/0!</v>
      </c>
      <c r="DY6" s="11"/>
      <c r="DZ6" s="12" t="e">
        <f t="shared" si="31"/>
        <v>#DIV/0!</v>
      </c>
      <c r="EA6" s="13"/>
      <c r="EB6" s="11"/>
      <c r="EC6" s="11"/>
      <c r="ED6" s="14"/>
      <c r="EE6" s="10"/>
      <c r="EF6" s="11"/>
      <c r="EG6" s="11">
        <f t="shared" si="32"/>
        <v>0</v>
      </c>
      <c r="EH6" s="11">
        <f t="shared" si="32"/>
        <v>0</v>
      </c>
      <c r="EI6" s="11"/>
      <c r="EJ6" s="12" t="e">
        <f t="shared" si="33"/>
        <v>#DIV/0!</v>
      </c>
      <c r="EK6" s="11"/>
      <c r="EL6" s="12" t="e">
        <f t="shared" si="34"/>
        <v>#DIV/0!</v>
      </c>
      <c r="EM6" s="13"/>
      <c r="EN6" s="11"/>
      <c r="EO6" s="11"/>
      <c r="EP6" s="14"/>
      <c r="EQ6" s="10"/>
      <c r="ER6" s="11"/>
      <c r="ES6" s="11">
        <f t="shared" si="35"/>
        <v>0</v>
      </c>
      <c r="ET6" s="11">
        <f t="shared" si="35"/>
        <v>0</v>
      </c>
      <c r="EU6" s="11"/>
      <c r="EV6" s="12" t="e">
        <f t="shared" si="36"/>
        <v>#DIV/0!</v>
      </c>
      <c r="EW6" s="11"/>
      <c r="EX6" s="12" t="e">
        <f t="shared" si="37"/>
        <v>#DIV/0!</v>
      </c>
      <c r="EY6" s="13"/>
      <c r="EZ6" s="11"/>
      <c r="FA6" s="11"/>
      <c r="FB6" s="14"/>
      <c r="FC6" s="10"/>
      <c r="FD6" s="11"/>
      <c r="FE6" s="11">
        <f t="shared" si="38"/>
        <v>0</v>
      </c>
      <c r="FF6" s="11">
        <f t="shared" si="38"/>
        <v>0</v>
      </c>
      <c r="FG6" s="11"/>
      <c r="FH6" s="12" t="e">
        <f t="shared" si="39"/>
        <v>#DIV/0!</v>
      </c>
      <c r="FI6" s="11"/>
      <c r="FJ6" s="12" t="e">
        <f t="shared" si="40"/>
        <v>#DIV/0!</v>
      </c>
      <c r="FK6" s="13"/>
      <c r="FL6" s="11"/>
      <c r="FM6" s="11"/>
      <c r="FN6" s="14"/>
      <c r="FO6" s="10"/>
      <c r="FP6" s="11"/>
      <c r="FQ6" s="11">
        <f t="shared" si="41"/>
        <v>0</v>
      </c>
      <c r="FR6" s="11">
        <f t="shared" si="41"/>
        <v>0</v>
      </c>
      <c r="FS6" s="11"/>
      <c r="FT6" s="12" t="e">
        <f t="shared" si="42"/>
        <v>#DIV/0!</v>
      </c>
      <c r="FU6" s="11"/>
      <c r="FV6" s="12" t="e">
        <f t="shared" si="43"/>
        <v>#DIV/0!</v>
      </c>
      <c r="FW6" s="13"/>
      <c r="FX6" s="11"/>
      <c r="FY6" s="11"/>
      <c r="FZ6" s="14"/>
      <c r="GA6" s="10"/>
      <c r="GB6" s="11"/>
      <c r="GC6" s="11">
        <f t="shared" si="44"/>
        <v>0</v>
      </c>
      <c r="GD6" s="11">
        <f t="shared" si="44"/>
        <v>0</v>
      </c>
      <c r="GE6" s="11"/>
      <c r="GF6" s="12" t="e">
        <f t="shared" si="45"/>
        <v>#DIV/0!</v>
      </c>
      <c r="GG6" s="11"/>
      <c r="GH6" s="12" t="e">
        <f t="shared" si="46"/>
        <v>#DIV/0!</v>
      </c>
      <c r="GI6" s="13"/>
      <c r="GJ6" s="11"/>
      <c r="GK6" s="11"/>
      <c r="GL6" s="14"/>
      <c r="GM6" s="10"/>
      <c r="GN6" s="11"/>
      <c r="GO6" s="11">
        <f t="shared" si="47"/>
        <v>0</v>
      </c>
      <c r="GP6" s="11">
        <f t="shared" si="47"/>
        <v>0</v>
      </c>
      <c r="GQ6" s="11"/>
      <c r="GR6" s="12" t="e">
        <f t="shared" si="48"/>
        <v>#DIV/0!</v>
      </c>
      <c r="GS6" s="11"/>
      <c r="GT6" s="12" t="e">
        <f t="shared" si="49"/>
        <v>#DIV/0!</v>
      </c>
      <c r="GU6" s="13"/>
      <c r="GV6" s="11"/>
      <c r="GW6" s="11"/>
      <c r="GX6" s="14"/>
      <c r="GY6" s="10"/>
      <c r="GZ6" s="11"/>
      <c r="HA6" s="11">
        <f t="shared" si="50"/>
        <v>0</v>
      </c>
      <c r="HB6" s="11">
        <f t="shared" si="50"/>
        <v>0</v>
      </c>
      <c r="HC6" s="11"/>
      <c r="HD6" s="12" t="e">
        <f t="shared" si="51"/>
        <v>#DIV/0!</v>
      </c>
      <c r="HE6" s="11"/>
      <c r="HF6" s="12" t="e">
        <f t="shared" si="52"/>
        <v>#DIV/0!</v>
      </c>
      <c r="HG6" s="13"/>
      <c r="HH6" s="11"/>
      <c r="HI6" s="11"/>
      <c r="HJ6" s="14"/>
      <c r="HK6" s="10">
        <f t="shared" si="53"/>
        <v>0</v>
      </c>
      <c r="HL6" s="14">
        <f t="shared" si="53"/>
        <v>0</v>
      </c>
      <c r="HM6" s="381">
        <f t="shared" si="0"/>
        <v>3269</v>
      </c>
      <c r="HN6" s="11">
        <f t="shared" si="1"/>
        <v>312</v>
      </c>
      <c r="HO6" s="11">
        <f t="shared" si="54"/>
        <v>0</v>
      </c>
      <c r="HP6" s="79">
        <f t="shared" si="55"/>
        <v>0</v>
      </c>
      <c r="HQ6" s="15">
        <f t="shared" si="56"/>
        <v>0</v>
      </c>
      <c r="HR6" s="12" t="e">
        <f t="shared" ref="HR6:HR12" si="64">+(HQ6/(HO6))</f>
        <v>#DIV/0!</v>
      </c>
      <c r="HS6" s="16"/>
      <c r="HT6" s="17"/>
      <c r="HU6" s="16" t="e">
        <f t="shared" ref="HU6:HU11" si="65">+HT6/HO6*100</f>
        <v>#DIV/0!</v>
      </c>
      <c r="HV6" s="15"/>
      <c r="HW6" s="14"/>
      <c r="HY6" s="289">
        <v>27</v>
      </c>
      <c r="HZ6" s="143">
        <v>54.6</v>
      </c>
      <c r="IA6" s="66">
        <v>54</v>
      </c>
      <c r="IB6" s="66">
        <v>58.376899999999999</v>
      </c>
      <c r="IC6" s="66">
        <v>0</v>
      </c>
      <c r="ID6" s="66">
        <v>0</v>
      </c>
      <c r="IE6" s="144">
        <v>54.2</v>
      </c>
      <c r="IF6" s="143">
        <v>2.5116000000000001</v>
      </c>
      <c r="IG6" s="66">
        <v>1.4688000000000003</v>
      </c>
      <c r="IH6" s="66">
        <v>4.5417228200000004</v>
      </c>
      <c r="II6" s="66">
        <f t="shared" si="2"/>
        <v>0</v>
      </c>
      <c r="IJ6" s="66">
        <f t="shared" si="3"/>
        <v>0</v>
      </c>
      <c r="IK6" s="144">
        <f t="shared" si="4"/>
        <v>1.9945600000000001</v>
      </c>
      <c r="IL6" s="301">
        <v>3834</v>
      </c>
      <c r="IM6" s="145">
        <v>3898</v>
      </c>
      <c r="IN6" s="145">
        <v>3827</v>
      </c>
      <c r="IO6" s="145">
        <v>3850</v>
      </c>
      <c r="IP6" s="287">
        <v>3870.7831325301204</v>
      </c>
      <c r="IQ6" s="302">
        <v>3700</v>
      </c>
      <c r="IR6" s="291">
        <v>4.5999999999999996</v>
      </c>
      <c r="IS6" s="146">
        <v>2.72</v>
      </c>
      <c r="IT6" s="146">
        <v>7.78</v>
      </c>
      <c r="IU6" s="146">
        <v>0.39</v>
      </c>
      <c r="IV6" s="146">
        <v>1.31</v>
      </c>
      <c r="IW6" s="150">
        <v>3.68</v>
      </c>
      <c r="IX6" s="311">
        <v>3.5000000000000003E-2</v>
      </c>
      <c r="IY6" s="280">
        <v>4.5977011494252873E-2</v>
      </c>
      <c r="IZ6" s="280">
        <v>5.4437869822485205E-2</v>
      </c>
      <c r="JA6" s="280">
        <v>0</v>
      </c>
      <c r="JB6" s="280">
        <v>0</v>
      </c>
      <c r="JC6" s="279">
        <v>0.02</v>
      </c>
    </row>
    <row r="7" spans="1:263" ht="18.75" x14ac:dyDescent="0.25">
      <c r="A7" s="734"/>
      <c r="B7" s="436">
        <f t="shared" si="57"/>
        <v>45598</v>
      </c>
      <c r="C7" s="10"/>
      <c r="D7" s="11"/>
      <c r="E7" s="11">
        <f t="shared" si="58"/>
        <v>615</v>
      </c>
      <c r="F7" s="11">
        <f t="shared" si="58"/>
        <v>59</v>
      </c>
      <c r="G7" s="11"/>
      <c r="H7" s="12">
        <f t="shared" si="5"/>
        <v>0</v>
      </c>
      <c r="I7" s="11"/>
      <c r="J7" s="12" t="e">
        <f t="shared" si="59"/>
        <v>#DIV/0!</v>
      </c>
      <c r="K7" s="13"/>
      <c r="L7" s="11"/>
      <c r="M7" s="11"/>
      <c r="N7" s="14"/>
      <c r="O7" s="10"/>
      <c r="P7" s="11"/>
      <c r="Q7" s="11">
        <f t="shared" si="60"/>
        <v>615</v>
      </c>
      <c r="R7" s="11">
        <f t="shared" si="60"/>
        <v>59</v>
      </c>
      <c r="S7" s="11"/>
      <c r="T7" s="12">
        <f t="shared" si="6"/>
        <v>0</v>
      </c>
      <c r="U7" s="11"/>
      <c r="V7" s="12" t="e">
        <f t="shared" si="61"/>
        <v>#DIV/0!</v>
      </c>
      <c r="W7" s="13"/>
      <c r="X7" s="11"/>
      <c r="Y7" s="11"/>
      <c r="Z7" s="14"/>
      <c r="AA7" s="10"/>
      <c r="AB7" s="11"/>
      <c r="AC7" s="11">
        <f t="shared" si="62"/>
        <v>192</v>
      </c>
      <c r="AD7" s="11">
        <f t="shared" si="62"/>
        <v>17</v>
      </c>
      <c r="AE7" s="11"/>
      <c r="AF7" s="12">
        <f t="shared" si="7"/>
        <v>0</v>
      </c>
      <c r="AG7" s="11"/>
      <c r="AH7" s="12" t="e">
        <f t="shared" si="63"/>
        <v>#DIV/0!</v>
      </c>
      <c r="AI7" s="13"/>
      <c r="AJ7" s="11"/>
      <c r="AK7" s="11"/>
      <c r="AL7" s="14"/>
      <c r="AM7" s="10"/>
      <c r="AN7" s="11"/>
      <c r="AO7" s="11">
        <f t="shared" si="8"/>
        <v>615</v>
      </c>
      <c r="AP7" s="11">
        <f t="shared" si="8"/>
        <v>59</v>
      </c>
      <c r="AQ7" s="11"/>
      <c r="AR7" s="12">
        <f t="shared" si="9"/>
        <v>0</v>
      </c>
      <c r="AS7" s="11"/>
      <c r="AT7" s="12" t="e">
        <f t="shared" si="10"/>
        <v>#DIV/0!</v>
      </c>
      <c r="AU7" s="13"/>
      <c r="AV7" s="11"/>
      <c r="AW7" s="11"/>
      <c r="AX7" s="14"/>
      <c r="AY7" s="10"/>
      <c r="AZ7" s="11"/>
      <c r="BA7" s="11">
        <f t="shared" si="11"/>
        <v>616</v>
      </c>
      <c r="BB7" s="11">
        <f t="shared" si="11"/>
        <v>59</v>
      </c>
      <c r="BC7" s="11"/>
      <c r="BD7" s="12">
        <f t="shared" si="12"/>
        <v>0</v>
      </c>
      <c r="BE7" s="11"/>
      <c r="BF7" s="12" t="e">
        <f t="shared" si="13"/>
        <v>#DIV/0!</v>
      </c>
      <c r="BG7" s="13"/>
      <c r="BH7" s="11"/>
      <c r="BI7" s="11"/>
      <c r="BJ7" s="14"/>
      <c r="BK7" s="10"/>
      <c r="BL7" s="11"/>
      <c r="BM7" s="11">
        <f t="shared" si="14"/>
        <v>616</v>
      </c>
      <c r="BN7" s="11">
        <f t="shared" si="14"/>
        <v>59</v>
      </c>
      <c r="BO7" s="11"/>
      <c r="BP7" s="12">
        <f t="shared" si="15"/>
        <v>0</v>
      </c>
      <c r="BQ7" s="11"/>
      <c r="BR7" s="12" t="e">
        <f t="shared" si="16"/>
        <v>#DIV/0!</v>
      </c>
      <c r="BS7" s="13"/>
      <c r="BT7" s="11"/>
      <c r="BU7" s="11"/>
      <c r="BV7" s="14"/>
      <c r="BW7" s="10"/>
      <c r="BX7" s="11"/>
      <c r="BY7" s="11">
        <f t="shared" si="17"/>
        <v>0</v>
      </c>
      <c r="BZ7" s="11">
        <f t="shared" si="17"/>
        <v>0</v>
      </c>
      <c r="CA7" s="11"/>
      <c r="CB7" s="12" t="e">
        <f t="shared" si="18"/>
        <v>#DIV/0!</v>
      </c>
      <c r="CC7" s="11"/>
      <c r="CD7" s="12" t="e">
        <f t="shared" si="19"/>
        <v>#DIV/0!</v>
      </c>
      <c r="CE7" s="13"/>
      <c r="CF7" s="11"/>
      <c r="CG7" s="11"/>
      <c r="CH7" s="14"/>
      <c r="CI7" s="10"/>
      <c r="CJ7" s="11"/>
      <c r="CK7" s="11">
        <f t="shared" si="20"/>
        <v>0</v>
      </c>
      <c r="CL7" s="11">
        <f t="shared" si="20"/>
        <v>0</v>
      </c>
      <c r="CM7" s="11"/>
      <c r="CN7" s="12" t="e">
        <f t="shared" si="21"/>
        <v>#DIV/0!</v>
      </c>
      <c r="CO7" s="11"/>
      <c r="CP7" s="12" t="e">
        <f t="shared" si="22"/>
        <v>#DIV/0!</v>
      </c>
      <c r="CQ7" s="13"/>
      <c r="CR7" s="11"/>
      <c r="CS7" s="11"/>
      <c r="CT7" s="14"/>
      <c r="CU7" s="10"/>
      <c r="CV7" s="11"/>
      <c r="CW7" s="11">
        <f t="shared" si="23"/>
        <v>0</v>
      </c>
      <c r="CX7" s="11">
        <f t="shared" si="23"/>
        <v>0</v>
      </c>
      <c r="CY7" s="11"/>
      <c r="CZ7" s="12" t="e">
        <f t="shared" si="24"/>
        <v>#DIV/0!</v>
      </c>
      <c r="DA7" s="11"/>
      <c r="DB7" s="12" t="e">
        <f t="shared" si="25"/>
        <v>#DIV/0!</v>
      </c>
      <c r="DC7" s="13"/>
      <c r="DD7" s="11"/>
      <c r="DE7" s="11"/>
      <c r="DF7" s="14"/>
      <c r="DG7" s="10"/>
      <c r="DH7" s="11"/>
      <c r="DI7" s="11">
        <f t="shared" si="26"/>
        <v>0</v>
      </c>
      <c r="DJ7" s="11">
        <f t="shared" si="26"/>
        <v>0</v>
      </c>
      <c r="DK7" s="11"/>
      <c r="DL7" s="12" t="e">
        <f t="shared" si="27"/>
        <v>#DIV/0!</v>
      </c>
      <c r="DM7" s="11"/>
      <c r="DN7" s="12" t="e">
        <f t="shared" si="28"/>
        <v>#DIV/0!</v>
      </c>
      <c r="DO7" s="13"/>
      <c r="DP7" s="11"/>
      <c r="DQ7" s="11"/>
      <c r="DR7" s="14"/>
      <c r="DS7" s="10"/>
      <c r="DT7" s="11"/>
      <c r="DU7" s="11">
        <f t="shared" si="29"/>
        <v>0</v>
      </c>
      <c r="DV7" s="11">
        <f t="shared" si="29"/>
        <v>0</v>
      </c>
      <c r="DW7" s="11"/>
      <c r="DX7" s="12" t="e">
        <f t="shared" si="30"/>
        <v>#DIV/0!</v>
      </c>
      <c r="DY7" s="11"/>
      <c r="DZ7" s="12" t="e">
        <f t="shared" si="31"/>
        <v>#DIV/0!</v>
      </c>
      <c r="EA7" s="13"/>
      <c r="EB7" s="11"/>
      <c r="EC7" s="11"/>
      <c r="ED7" s="14"/>
      <c r="EE7" s="10"/>
      <c r="EF7" s="11"/>
      <c r="EG7" s="11">
        <f t="shared" si="32"/>
        <v>0</v>
      </c>
      <c r="EH7" s="11">
        <f t="shared" si="32"/>
        <v>0</v>
      </c>
      <c r="EI7" s="11"/>
      <c r="EJ7" s="12" t="e">
        <f t="shared" si="33"/>
        <v>#DIV/0!</v>
      </c>
      <c r="EK7" s="11"/>
      <c r="EL7" s="12" t="e">
        <f t="shared" si="34"/>
        <v>#DIV/0!</v>
      </c>
      <c r="EM7" s="13"/>
      <c r="EN7" s="11"/>
      <c r="EO7" s="11"/>
      <c r="EP7" s="14"/>
      <c r="EQ7" s="10"/>
      <c r="ER7" s="11"/>
      <c r="ES7" s="11">
        <f t="shared" si="35"/>
        <v>0</v>
      </c>
      <c r="ET7" s="11">
        <f t="shared" si="35"/>
        <v>0</v>
      </c>
      <c r="EU7" s="11"/>
      <c r="EV7" s="12" t="e">
        <f t="shared" si="36"/>
        <v>#DIV/0!</v>
      </c>
      <c r="EW7" s="11"/>
      <c r="EX7" s="12" t="e">
        <f t="shared" si="37"/>
        <v>#DIV/0!</v>
      </c>
      <c r="EY7" s="13"/>
      <c r="EZ7" s="11"/>
      <c r="FA7" s="11"/>
      <c r="FB7" s="14"/>
      <c r="FC7" s="10"/>
      <c r="FD7" s="11"/>
      <c r="FE7" s="11">
        <f t="shared" si="38"/>
        <v>0</v>
      </c>
      <c r="FF7" s="11">
        <f t="shared" si="38"/>
        <v>0</v>
      </c>
      <c r="FG7" s="11"/>
      <c r="FH7" s="12" t="e">
        <f t="shared" si="39"/>
        <v>#DIV/0!</v>
      </c>
      <c r="FI7" s="11"/>
      <c r="FJ7" s="12" t="e">
        <f t="shared" si="40"/>
        <v>#DIV/0!</v>
      </c>
      <c r="FK7" s="13"/>
      <c r="FL7" s="11"/>
      <c r="FM7" s="11"/>
      <c r="FN7" s="14"/>
      <c r="FO7" s="10"/>
      <c r="FP7" s="11"/>
      <c r="FQ7" s="11">
        <f t="shared" si="41"/>
        <v>0</v>
      </c>
      <c r="FR7" s="11">
        <f t="shared" si="41"/>
        <v>0</v>
      </c>
      <c r="FS7" s="11"/>
      <c r="FT7" s="12" t="e">
        <f t="shared" si="42"/>
        <v>#DIV/0!</v>
      </c>
      <c r="FU7" s="11"/>
      <c r="FV7" s="12" t="e">
        <f t="shared" si="43"/>
        <v>#DIV/0!</v>
      </c>
      <c r="FW7" s="13"/>
      <c r="FX7" s="11"/>
      <c r="FY7" s="11"/>
      <c r="FZ7" s="14"/>
      <c r="GA7" s="10"/>
      <c r="GB7" s="11"/>
      <c r="GC7" s="11">
        <f t="shared" si="44"/>
        <v>0</v>
      </c>
      <c r="GD7" s="11">
        <f t="shared" si="44"/>
        <v>0</v>
      </c>
      <c r="GE7" s="11"/>
      <c r="GF7" s="12" t="e">
        <f t="shared" si="45"/>
        <v>#DIV/0!</v>
      </c>
      <c r="GG7" s="11"/>
      <c r="GH7" s="12" t="e">
        <f t="shared" si="46"/>
        <v>#DIV/0!</v>
      </c>
      <c r="GI7" s="13"/>
      <c r="GJ7" s="11"/>
      <c r="GK7" s="11"/>
      <c r="GL7" s="14"/>
      <c r="GM7" s="10"/>
      <c r="GN7" s="11"/>
      <c r="GO7" s="11">
        <f t="shared" si="47"/>
        <v>0</v>
      </c>
      <c r="GP7" s="11">
        <f t="shared" si="47"/>
        <v>0</v>
      </c>
      <c r="GQ7" s="11"/>
      <c r="GR7" s="12" t="e">
        <f t="shared" si="48"/>
        <v>#DIV/0!</v>
      </c>
      <c r="GS7" s="11"/>
      <c r="GT7" s="12" t="e">
        <f t="shared" si="49"/>
        <v>#DIV/0!</v>
      </c>
      <c r="GU7" s="13"/>
      <c r="GV7" s="11"/>
      <c r="GW7" s="11"/>
      <c r="GX7" s="14"/>
      <c r="GY7" s="10"/>
      <c r="GZ7" s="11"/>
      <c r="HA7" s="11">
        <f t="shared" si="50"/>
        <v>0</v>
      </c>
      <c r="HB7" s="11">
        <f t="shared" si="50"/>
        <v>0</v>
      </c>
      <c r="HC7" s="11"/>
      <c r="HD7" s="12" t="e">
        <f t="shared" si="51"/>
        <v>#DIV/0!</v>
      </c>
      <c r="HE7" s="11"/>
      <c r="HF7" s="12" t="e">
        <f t="shared" si="52"/>
        <v>#DIV/0!</v>
      </c>
      <c r="HG7" s="13"/>
      <c r="HH7" s="11"/>
      <c r="HI7" s="11"/>
      <c r="HJ7" s="14"/>
      <c r="HK7" s="10">
        <f t="shared" si="53"/>
        <v>0</v>
      </c>
      <c r="HL7" s="14">
        <f t="shared" si="53"/>
        <v>0</v>
      </c>
      <c r="HM7" s="381">
        <f t="shared" si="0"/>
        <v>3269</v>
      </c>
      <c r="HN7" s="11">
        <f t="shared" si="1"/>
        <v>312</v>
      </c>
      <c r="HO7" s="11">
        <f t="shared" si="54"/>
        <v>0</v>
      </c>
      <c r="HP7" s="79">
        <f t="shared" si="55"/>
        <v>0</v>
      </c>
      <c r="HQ7" s="15">
        <f t="shared" si="56"/>
        <v>0</v>
      </c>
      <c r="HR7" s="12" t="e">
        <f t="shared" si="64"/>
        <v>#DIV/0!</v>
      </c>
      <c r="HS7" s="16"/>
      <c r="HT7" s="17"/>
      <c r="HU7" s="16" t="e">
        <f t="shared" si="65"/>
        <v>#DIV/0!</v>
      </c>
      <c r="HV7" s="15"/>
      <c r="HW7" s="14"/>
      <c r="HY7" s="289">
        <v>28</v>
      </c>
      <c r="HZ7" s="143">
        <v>56.6952</v>
      </c>
      <c r="IA7" s="66">
        <v>56.045299999999997</v>
      </c>
      <c r="IB7" s="66">
        <v>60.150100000000002</v>
      </c>
      <c r="IC7" s="66">
        <v>56.5443</v>
      </c>
      <c r="ID7" s="66">
        <v>55.9</v>
      </c>
      <c r="IE7" s="144">
        <v>56.6</v>
      </c>
      <c r="IF7" s="143">
        <v>11.42975232</v>
      </c>
      <c r="IG7" s="66">
        <v>11.102573929999998</v>
      </c>
      <c r="IH7" s="66">
        <v>15.067600050000001</v>
      </c>
      <c r="II7" s="66">
        <f t="shared" si="2"/>
        <v>3.3813491400000002</v>
      </c>
      <c r="IJ7" s="66">
        <f t="shared" si="3"/>
        <v>3.3428200000000006</v>
      </c>
      <c r="IK7" s="144">
        <f t="shared" si="4"/>
        <v>8.874880000000001</v>
      </c>
      <c r="IL7" s="301">
        <v>3999</v>
      </c>
      <c r="IM7" s="145">
        <v>4018</v>
      </c>
      <c r="IN7" s="145">
        <v>3958</v>
      </c>
      <c r="IO7" s="145">
        <v>4014</v>
      </c>
      <c r="IP7" s="287">
        <v>4004.5258620689656</v>
      </c>
      <c r="IQ7" s="302">
        <v>3826.8</v>
      </c>
      <c r="IR7" s="291">
        <v>20.16</v>
      </c>
      <c r="IS7" s="146">
        <v>19.809999999999999</v>
      </c>
      <c r="IT7" s="146">
        <v>25.05</v>
      </c>
      <c r="IU7" s="146">
        <v>5.98</v>
      </c>
      <c r="IV7" s="146">
        <v>9.8800000000000008</v>
      </c>
      <c r="IW7" s="150">
        <v>15.68</v>
      </c>
      <c r="IX7" s="311">
        <v>5.7000000000000002E-2</v>
      </c>
      <c r="IY7" s="280">
        <v>4.6666666666666669E-2</v>
      </c>
      <c r="IZ7" s="280">
        <v>5.0297284268037923E-2</v>
      </c>
      <c r="JA7" s="280">
        <v>1.6381766381766381E-2</v>
      </c>
      <c r="JB7" s="280">
        <v>2.7E-2</v>
      </c>
      <c r="JC7" s="279">
        <v>2.1999999999999999E-2</v>
      </c>
    </row>
    <row r="8" spans="1:263" ht="18.75" x14ac:dyDescent="0.25">
      <c r="A8" s="734"/>
      <c r="B8" s="436">
        <f t="shared" si="57"/>
        <v>45599</v>
      </c>
      <c r="C8" s="10"/>
      <c r="D8" s="11"/>
      <c r="E8" s="11">
        <f t="shared" si="58"/>
        <v>615</v>
      </c>
      <c r="F8" s="11">
        <f t="shared" si="58"/>
        <v>59</v>
      </c>
      <c r="G8" s="11"/>
      <c r="H8" s="12">
        <f t="shared" si="5"/>
        <v>0</v>
      </c>
      <c r="I8" s="11"/>
      <c r="J8" s="12" t="e">
        <f t="shared" si="59"/>
        <v>#DIV/0!</v>
      </c>
      <c r="K8" s="13"/>
      <c r="L8" s="11"/>
      <c r="M8" s="18"/>
      <c r="N8" s="19"/>
      <c r="O8" s="10"/>
      <c r="P8" s="11"/>
      <c r="Q8" s="11">
        <f t="shared" si="60"/>
        <v>615</v>
      </c>
      <c r="R8" s="11">
        <f t="shared" si="60"/>
        <v>59</v>
      </c>
      <c r="S8" s="11"/>
      <c r="T8" s="12">
        <f t="shared" si="6"/>
        <v>0</v>
      </c>
      <c r="U8" s="11"/>
      <c r="V8" s="12" t="e">
        <f t="shared" si="61"/>
        <v>#DIV/0!</v>
      </c>
      <c r="W8" s="13"/>
      <c r="X8" s="11"/>
      <c r="Y8" s="18"/>
      <c r="Z8" s="19"/>
      <c r="AA8" s="10"/>
      <c r="AB8" s="11"/>
      <c r="AC8" s="11">
        <f t="shared" si="62"/>
        <v>192</v>
      </c>
      <c r="AD8" s="11">
        <f t="shared" si="62"/>
        <v>17</v>
      </c>
      <c r="AE8" s="11"/>
      <c r="AF8" s="12">
        <f t="shared" si="7"/>
        <v>0</v>
      </c>
      <c r="AG8" s="11"/>
      <c r="AH8" s="12" t="e">
        <f t="shared" si="63"/>
        <v>#DIV/0!</v>
      </c>
      <c r="AI8" s="13"/>
      <c r="AJ8" s="11"/>
      <c r="AK8" s="18"/>
      <c r="AL8" s="19"/>
      <c r="AM8" s="10"/>
      <c r="AN8" s="11"/>
      <c r="AO8" s="11">
        <f t="shared" si="8"/>
        <v>615</v>
      </c>
      <c r="AP8" s="11">
        <f t="shared" si="8"/>
        <v>59</v>
      </c>
      <c r="AQ8" s="11"/>
      <c r="AR8" s="12">
        <f t="shared" si="9"/>
        <v>0</v>
      </c>
      <c r="AS8" s="11"/>
      <c r="AT8" s="12" t="e">
        <f t="shared" si="10"/>
        <v>#DIV/0!</v>
      </c>
      <c r="AU8" s="13"/>
      <c r="AV8" s="11"/>
      <c r="AW8" s="18"/>
      <c r="AX8" s="19"/>
      <c r="AY8" s="10"/>
      <c r="AZ8" s="11"/>
      <c r="BA8" s="11">
        <f t="shared" si="11"/>
        <v>616</v>
      </c>
      <c r="BB8" s="11">
        <f t="shared" si="11"/>
        <v>59</v>
      </c>
      <c r="BC8" s="11"/>
      <c r="BD8" s="12">
        <f t="shared" si="12"/>
        <v>0</v>
      </c>
      <c r="BE8" s="11"/>
      <c r="BF8" s="12" t="e">
        <f t="shared" si="13"/>
        <v>#DIV/0!</v>
      </c>
      <c r="BG8" s="13"/>
      <c r="BH8" s="11"/>
      <c r="BI8" s="18"/>
      <c r="BJ8" s="19"/>
      <c r="BK8" s="10"/>
      <c r="BL8" s="11"/>
      <c r="BM8" s="11">
        <f t="shared" si="14"/>
        <v>616</v>
      </c>
      <c r="BN8" s="11">
        <f t="shared" si="14"/>
        <v>59</v>
      </c>
      <c r="BO8" s="11"/>
      <c r="BP8" s="12">
        <f t="shared" si="15"/>
        <v>0</v>
      </c>
      <c r="BQ8" s="11"/>
      <c r="BR8" s="12" t="e">
        <f t="shared" si="16"/>
        <v>#DIV/0!</v>
      </c>
      <c r="BS8" s="13"/>
      <c r="BT8" s="11"/>
      <c r="BU8" s="18"/>
      <c r="BV8" s="19"/>
      <c r="BW8" s="10"/>
      <c r="BX8" s="11"/>
      <c r="BY8" s="11">
        <f t="shared" si="17"/>
        <v>0</v>
      </c>
      <c r="BZ8" s="11">
        <f t="shared" si="17"/>
        <v>0</v>
      </c>
      <c r="CA8" s="11"/>
      <c r="CB8" s="12" t="e">
        <f t="shared" si="18"/>
        <v>#DIV/0!</v>
      </c>
      <c r="CC8" s="11"/>
      <c r="CD8" s="12" t="e">
        <f t="shared" si="19"/>
        <v>#DIV/0!</v>
      </c>
      <c r="CE8" s="13"/>
      <c r="CF8" s="11"/>
      <c r="CG8" s="18"/>
      <c r="CH8" s="19"/>
      <c r="CI8" s="10"/>
      <c r="CJ8" s="11"/>
      <c r="CK8" s="11">
        <f t="shared" si="20"/>
        <v>0</v>
      </c>
      <c r="CL8" s="11">
        <f t="shared" si="20"/>
        <v>0</v>
      </c>
      <c r="CM8" s="11"/>
      <c r="CN8" s="12" t="e">
        <f t="shared" si="21"/>
        <v>#DIV/0!</v>
      </c>
      <c r="CO8" s="11"/>
      <c r="CP8" s="12" t="e">
        <f t="shared" si="22"/>
        <v>#DIV/0!</v>
      </c>
      <c r="CQ8" s="13"/>
      <c r="CR8" s="11"/>
      <c r="CS8" s="18"/>
      <c r="CT8" s="19"/>
      <c r="CU8" s="10"/>
      <c r="CV8" s="11"/>
      <c r="CW8" s="11">
        <f t="shared" si="23"/>
        <v>0</v>
      </c>
      <c r="CX8" s="11">
        <f t="shared" si="23"/>
        <v>0</v>
      </c>
      <c r="CY8" s="11"/>
      <c r="CZ8" s="12" t="e">
        <f t="shared" si="24"/>
        <v>#DIV/0!</v>
      </c>
      <c r="DA8" s="11"/>
      <c r="DB8" s="12" t="e">
        <f t="shared" si="25"/>
        <v>#DIV/0!</v>
      </c>
      <c r="DC8" s="13"/>
      <c r="DD8" s="11"/>
      <c r="DE8" s="18"/>
      <c r="DF8" s="19"/>
      <c r="DG8" s="10"/>
      <c r="DH8" s="11"/>
      <c r="DI8" s="11">
        <f t="shared" si="26"/>
        <v>0</v>
      </c>
      <c r="DJ8" s="11">
        <f t="shared" si="26"/>
        <v>0</v>
      </c>
      <c r="DK8" s="11"/>
      <c r="DL8" s="12" t="e">
        <f t="shared" si="27"/>
        <v>#DIV/0!</v>
      </c>
      <c r="DM8" s="11"/>
      <c r="DN8" s="12" t="e">
        <f t="shared" si="28"/>
        <v>#DIV/0!</v>
      </c>
      <c r="DO8" s="13"/>
      <c r="DP8" s="11"/>
      <c r="DQ8" s="18"/>
      <c r="DR8" s="19"/>
      <c r="DS8" s="10"/>
      <c r="DT8" s="11"/>
      <c r="DU8" s="11">
        <f t="shared" si="29"/>
        <v>0</v>
      </c>
      <c r="DV8" s="11">
        <f t="shared" si="29"/>
        <v>0</v>
      </c>
      <c r="DW8" s="11"/>
      <c r="DX8" s="12" t="e">
        <f t="shared" si="30"/>
        <v>#DIV/0!</v>
      </c>
      <c r="DY8" s="11"/>
      <c r="DZ8" s="12" t="e">
        <f t="shared" si="31"/>
        <v>#DIV/0!</v>
      </c>
      <c r="EA8" s="13"/>
      <c r="EB8" s="11"/>
      <c r="EC8" s="18"/>
      <c r="ED8" s="19"/>
      <c r="EE8" s="10"/>
      <c r="EF8" s="11"/>
      <c r="EG8" s="11">
        <f t="shared" si="32"/>
        <v>0</v>
      </c>
      <c r="EH8" s="11">
        <f t="shared" si="32"/>
        <v>0</v>
      </c>
      <c r="EI8" s="11"/>
      <c r="EJ8" s="12" t="e">
        <f t="shared" si="33"/>
        <v>#DIV/0!</v>
      </c>
      <c r="EK8" s="11"/>
      <c r="EL8" s="12" t="e">
        <f t="shared" si="34"/>
        <v>#DIV/0!</v>
      </c>
      <c r="EM8" s="13"/>
      <c r="EN8" s="11"/>
      <c r="EO8" s="18"/>
      <c r="EP8" s="19"/>
      <c r="EQ8" s="10"/>
      <c r="ER8" s="11"/>
      <c r="ES8" s="11">
        <f t="shared" si="35"/>
        <v>0</v>
      </c>
      <c r="ET8" s="11">
        <f t="shared" si="35"/>
        <v>0</v>
      </c>
      <c r="EU8" s="11"/>
      <c r="EV8" s="12" t="e">
        <f t="shared" si="36"/>
        <v>#DIV/0!</v>
      </c>
      <c r="EW8" s="11"/>
      <c r="EX8" s="12" t="e">
        <f t="shared" si="37"/>
        <v>#DIV/0!</v>
      </c>
      <c r="EY8" s="13"/>
      <c r="EZ8" s="11"/>
      <c r="FA8" s="18"/>
      <c r="FB8" s="19"/>
      <c r="FC8" s="10"/>
      <c r="FD8" s="11"/>
      <c r="FE8" s="11">
        <f t="shared" si="38"/>
        <v>0</v>
      </c>
      <c r="FF8" s="11">
        <f t="shared" si="38"/>
        <v>0</v>
      </c>
      <c r="FG8" s="11"/>
      <c r="FH8" s="12" t="e">
        <f t="shared" si="39"/>
        <v>#DIV/0!</v>
      </c>
      <c r="FI8" s="11"/>
      <c r="FJ8" s="12" t="e">
        <f t="shared" si="40"/>
        <v>#DIV/0!</v>
      </c>
      <c r="FK8" s="13"/>
      <c r="FL8" s="11"/>
      <c r="FM8" s="18"/>
      <c r="FN8" s="19"/>
      <c r="FO8" s="10"/>
      <c r="FP8" s="11"/>
      <c r="FQ8" s="11">
        <f t="shared" si="41"/>
        <v>0</v>
      </c>
      <c r="FR8" s="11">
        <f t="shared" si="41"/>
        <v>0</v>
      </c>
      <c r="FS8" s="11"/>
      <c r="FT8" s="12" t="e">
        <f t="shared" si="42"/>
        <v>#DIV/0!</v>
      </c>
      <c r="FU8" s="11"/>
      <c r="FV8" s="12" t="e">
        <f t="shared" si="43"/>
        <v>#DIV/0!</v>
      </c>
      <c r="FW8" s="13"/>
      <c r="FX8" s="11"/>
      <c r="FY8" s="18"/>
      <c r="FZ8" s="19"/>
      <c r="GA8" s="10"/>
      <c r="GB8" s="11"/>
      <c r="GC8" s="11">
        <f t="shared" si="44"/>
        <v>0</v>
      </c>
      <c r="GD8" s="11">
        <f t="shared" si="44"/>
        <v>0</v>
      </c>
      <c r="GE8" s="11"/>
      <c r="GF8" s="12" t="e">
        <f t="shared" si="45"/>
        <v>#DIV/0!</v>
      </c>
      <c r="GG8" s="11"/>
      <c r="GH8" s="12" t="e">
        <f t="shared" si="46"/>
        <v>#DIV/0!</v>
      </c>
      <c r="GI8" s="13"/>
      <c r="GJ8" s="11"/>
      <c r="GK8" s="18"/>
      <c r="GL8" s="19"/>
      <c r="GM8" s="10"/>
      <c r="GN8" s="11"/>
      <c r="GO8" s="11">
        <f t="shared" si="47"/>
        <v>0</v>
      </c>
      <c r="GP8" s="11">
        <f t="shared" si="47"/>
        <v>0</v>
      </c>
      <c r="GQ8" s="11"/>
      <c r="GR8" s="12" t="e">
        <f t="shared" si="48"/>
        <v>#DIV/0!</v>
      </c>
      <c r="GS8" s="11"/>
      <c r="GT8" s="12" t="e">
        <f t="shared" si="49"/>
        <v>#DIV/0!</v>
      </c>
      <c r="GU8" s="13"/>
      <c r="GV8" s="11"/>
      <c r="GW8" s="18"/>
      <c r="GX8" s="19"/>
      <c r="GY8" s="10"/>
      <c r="GZ8" s="11"/>
      <c r="HA8" s="11">
        <f t="shared" si="50"/>
        <v>0</v>
      </c>
      <c r="HB8" s="11">
        <f t="shared" si="50"/>
        <v>0</v>
      </c>
      <c r="HC8" s="11"/>
      <c r="HD8" s="12" t="e">
        <f t="shared" si="51"/>
        <v>#DIV/0!</v>
      </c>
      <c r="HE8" s="11"/>
      <c r="HF8" s="12" t="e">
        <f t="shared" si="52"/>
        <v>#DIV/0!</v>
      </c>
      <c r="HG8" s="13"/>
      <c r="HH8" s="11"/>
      <c r="HI8" s="18"/>
      <c r="HJ8" s="19"/>
      <c r="HK8" s="10">
        <f t="shared" si="53"/>
        <v>0</v>
      </c>
      <c r="HL8" s="14">
        <f t="shared" si="53"/>
        <v>0</v>
      </c>
      <c r="HM8" s="381">
        <f t="shared" si="0"/>
        <v>3269</v>
      </c>
      <c r="HN8" s="11">
        <f t="shared" si="1"/>
        <v>312</v>
      </c>
      <c r="HO8" s="11">
        <f t="shared" si="54"/>
        <v>0</v>
      </c>
      <c r="HP8" s="79">
        <f t="shared" si="55"/>
        <v>0</v>
      </c>
      <c r="HQ8" s="15">
        <f t="shared" si="56"/>
        <v>0</v>
      </c>
      <c r="HR8" s="12" t="e">
        <f t="shared" si="64"/>
        <v>#DIV/0!</v>
      </c>
      <c r="HS8" s="16"/>
      <c r="HT8" s="17"/>
      <c r="HU8" s="16" t="e">
        <f t="shared" si="65"/>
        <v>#DIV/0!</v>
      </c>
      <c r="HV8" s="18"/>
      <c r="HW8" s="20"/>
      <c r="HY8" s="289">
        <v>29</v>
      </c>
      <c r="HZ8" s="143">
        <v>59.011800000000001</v>
      </c>
      <c r="IA8" s="66">
        <v>59.830500000000001</v>
      </c>
      <c r="IB8" s="66">
        <v>61.595500000000001</v>
      </c>
      <c r="IC8" s="66">
        <v>58.7</v>
      </c>
      <c r="ID8" s="66">
        <v>59.7</v>
      </c>
      <c r="IE8" s="144">
        <v>59</v>
      </c>
      <c r="IF8" s="143">
        <v>22.808060700000002</v>
      </c>
      <c r="IG8" s="66">
        <v>23.250132300000001</v>
      </c>
      <c r="IH8" s="66">
        <v>25.426622399999999</v>
      </c>
      <c r="II8" s="66">
        <f t="shared" si="2"/>
        <v>13.30142</v>
      </c>
      <c r="IJ8" s="66">
        <f t="shared" si="3"/>
        <v>13.528020000000001</v>
      </c>
      <c r="IK8" s="144">
        <f t="shared" si="4"/>
        <v>19.493600000000001</v>
      </c>
      <c r="IL8" s="301">
        <v>4118</v>
      </c>
      <c r="IM8" s="145">
        <v>4047</v>
      </c>
      <c r="IN8" s="145">
        <v>3958</v>
      </c>
      <c r="IO8" s="74">
        <v>4079</v>
      </c>
      <c r="IP8" s="287">
        <v>4113</v>
      </c>
      <c r="IQ8" s="302">
        <v>4006.1187214611873</v>
      </c>
      <c r="IR8" s="291">
        <v>38.65</v>
      </c>
      <c r="IS8" s="146">
        <v>38.86</v>
      </c>
      <c r="IT8" s="146">
        <v>41.28</v>
      </c>
      <c r="IU8" s="146">
        <v>22.66</v>
      </c>
      <c r="IV8" s="146">
        <v>26.62</v>
      </c>
      <c r="IW8" s="150">
        <v>33.04</v>
      </c>
      <c r="IX8" s="311">
        <v>4.3999999999999997E-2</v>
      </c>
      <c r="IY8" s="280">
        <v>4.0435458786936239E-2</v>
      </c>
      <c r="IZ8" s="280">
        <v>4.5089198196432069E-2</v>
      </c>
      <c r="JA8" s="280">
        <v>1.8077377935462071E-2</v>
      </c>
      <c r="JB8" s="280">
        <v>2.8000000000000001E-2</v>
      </c>
      <c r="JC8" s="279">
        <v>3.2238293699436135E-2</v>
      </c>
    </row>
    <row r="9" spans="1:263" ht="18.75" x14ac:dyDescent="0.25">
      <c r="A9" s="734"/>
      <c r="B9" s="436">
        <f t="shared" si="57"/>
        <v>45600</v>
      </c>
      <c r="C9" s="10"/>
      <c r="D9" s="11"/>
      <c r="E9" s="11">
        <f t="shared" si="58"/>
        <v>615</v>
      </c>
      <c r="F9" s="11">
        <f t="shared" si="58"/>
        <v>59</v>
      </c>
      <c r="G9" s="11"/>
      <c r="H9" s="12">
        <f t="shared" si="5"/>
        <v>0</v>
      </c>
      <c r="I9" s="11"/>
      <c r="J9" s="12" t="e">
        <f t="shared" si="59"/>
        <v>#DIV/0!</v>
      </c>
      <c r="K9" s="13"/>
      <c r="L9" s="13"/>
      <c r="M9" s="21"/>
      <c r="N9" s="20"/>
      <c r="O9" s="10"/>
      <c r="P9" s="11"/>
      <c r="Q9" s="11">
        <f t="shared" si="60"/>
        <v>615</v>
      </c>
      <c r="R9" s="11">
        <f t="shared" si="60"/>
        <v>59</v>
      </c>
      <c r="S9" s="11"/>
      <c r="T9" s="12">
        <f t="shared" si="6"/>
        <v>0</v>
      </c>
      <c r="U9" s="11"/>
      <c r="V9" s="12" t="e">
        <f t="shared" si="61"/>
        <v>#DIV/0!</v>
      </c>
      <c r="W9" s="13"/>
      <c r="X9" s="13"/>
      <c r="Y9" s="21"/>
      <c r="Z9" s="20"/>
      <c r="AA9" s="10"/>
      <c r="AB9" s="11"/>
      <c r="AC9" s="11">
        <f t="shared" si="62"/>
        <v>192</v>
      </c>
      <c r="AD9" s="11">
        <f t="shared" si="62"/>
        <v>17</v>
      </c>
      <c r="AE9" s="11"/>
      <c r="AF9" s="12">
        <f t="shared" si="7"/>
        <v>0</v>
      </c>
      <c r="AG9" s="11"/>
      <c r="AH9" s="12" t="e">
        <f t="shared" si="63"/>
        <v>#DIV/0!</v>
      </c>
      <c r="AI9" s="13"/>
      <c r="AJ9" s="13"/>
      <c r="AK9" s="21"/>
      <c r="AL9" s="20"/>
      <c r="AM9" s="10"/>
      <c r="AN9" s="11"/>
      <c r="AO9" s="11">
        <f t="shared" si="8"/>
        <v>615</v>
      </c>
      <c r="AP9" s="11">
        <f t="shared" si="8"/>
        <v>59</v>
      </c>
      <c r="AQ9" s="11"/>
      <c r="AR9" s="12">
        <f t="shared" si="9"/>
        <v>0</v>
      </c>
      <c r="AS9" s="11"/>
      <c r="AT9" s="12" t="e">
        <f t="shared" si="10"/>
        <v>#DIV/0!</v>
      </c>
      <c r="AU9" s="13"/>
      <c r="AV9" s="13"/>
      <c r="AW9" s="21"/>
      <c r="AX9" s="20"/>
      <c r="AY9" s="10"/>
      <c r="AZ9" s="11"/>
      <c r="BA9" s="11">
        <f t="shared" si="11"/>
        <v>616</v>
      </c>
      <c r="BB9" s="11">
        <f t="shared" si="11"/>
        <v>59</v>
      </c>
      <c r="BC9" s="11"/>
      <c r="BD9" s="12">
        <f t="shared" si="12"/>
        <v>0</v>
      </c>
      <c r="BE9" s="11"/>
      <c r="BF9" s="12" t="e">
        <f t="shared" si="13"/>
        <v>#DIV/0!</v>
      </c>
      <c r="BG9" s="13"/>
      <c r="BH9" s="13"/>
      <c r="BI9" s="21"/>
      <c r="BJ9" s="20"/>
      <c r="BK9" s="10"/>
      <c r="BL9" s="11"/>
      <c r="BM9" s="11">
        <f t="shared" si="14"/>
        <v>616</v>
      </c>
      <c r="BN9" s="11">
        <f t="shared" si="14"/>
        <v>59</v>
      </c>
      <c r="BO9" s="11"/>
      <c r="BP9" s="12">
        <f t="shared" si="15"/>
        <v>0</v>
      </c>
      <c r="BQ9" s="11"/>
      <c r="BR9" s="12" t="e">
        <f t="shared" si="16"/>
        <v>#DIV/0!</v>
      </c>
      <c r="BS9" s="13"/>
      <c r="BT9" s="13"/>
      <c r="BU9" s="21"/>
      <c r="BV9" s="20"/>
      <c r="BW9" s="10"/>
      <c r="BX9" s="11"/>
      <c r="BY9" s="11">
        <f t="shared" si="17"/>
        <v>0</v>
      </c>
      <c r="BZ9" s="11">
        <f t="shared" si="17"/>
        <v>0</v>
      </c>
      <c r="CA9" s="11"/>
      <c r="CB9" s="12" t="e">
        <f t="shared" si="18"/>
        <v>#DIV/0!</v>
      </c>
      <c r="CC9" s="11"/>
      <c r="CD9" s="12" t="e">
        <f t="shared" si="19"/>
        <v>#DIV/0!</v>
      </c>
      <c r="CE9" s="13"/>
      <c r="CF9" s="13"/>
      <c r="CG9" s="21"/>
      <c r="CH9" s="20"/>
      <c r="CI9" s="10"/>
      <c r="CJ9" s="11"/>
      <c r="CK9" s="11">
        <f t="shared" si="20"/>
        <v>0</v>
      </c>
      <c r="CL9" s="11">
        <f t="shared" si="20"/>
        <v>0</v>
      </c>
      <c r="CM9" s="11"/>
      <c r="CN9" s="12" t="e">
        <f t="shared" si="21"/>
        <v>#DIV/0!</v>
      </c>
      <c r="CO9" s="11"/>
      <c r="CP9" s="12" t="e">
        <f t="shared" si="22"/>
        <v>#DIV/0!</v>
      </c>
      <c r="CQ9" s="13"/>
      <c r="CR9" s="13"/>
      <c r="CS9" s="21"/>
      <c r="CT9" s="20"/>
      <c r="CU9" s="10"/>
      <c r="CV9" s="11"/>
      <c r="CW9" s="11">
        <f t="shared" si="23"/>
        <v>0</v>
      </c>
      <c r="CX9" s="11">
        <f t="shared" si="23"/>
        <v>0</v>
      </c>
      <c r="CY9" s="11"/>
      <c r="CZ9" s="12" t="e">
        <f t="shared" si="24"/>
        <v>#DIV/0!</v>
      </c>
      <c r="DA9" s="11"/>
      <c r="DB9" s="12" t="e">
        <f t="shared" si="25"/>
        <v>#DIV/0!</v>
      </c>
      <c r="DC9" s="13"/>
      <c r="DD9" s="13"/>
      <c r="DE9" s="21"/>
      <c r="DF9" s="20"/>
      <c r="DG9" s="10"/>
      <c r="DH9" s="11"/>
      <c r="DI9" s="11">
        <f t="shared" si="26"/>
        <v>0</v>
      </c>
      <c r="DJ9" s="11">
        <f t="shared" si="26"/>
        <v>0</v>
      </c>
      <c r="DK9" s="11"/>
      <c r="DL9" s="12" t="e">
        <f t="shared" si="27"/>
        <v>#DIV/0!</v>
      </c>
      <c r="DM9" s="11"/>
      <c r="DN9" s="12" t="e">
        <f t="shared" si="28"/>
        <v>#DIV/0!</v>
      </c>
      <c r="DO9" s="13"/>
      <c r="DP9" s="13"/>
      <c r="DQ9" s="21"/>
      <c r="DR9" s="20"/>
      <c r="DS9" s="10"/>
      <c r="DT9" s="11"/>
      <c r="DU9" s="11">
        <f t="shared" si="29"/>
        <v>0</v>
      </c>
      <c r="DV9" s="11">
        <f t="shared" si="29"/>
        <v>0</v>
      </c>
      <c r="DW9" s="11"/>
      <c r="DX9" s="12" t="e">
        <f t="shared" si="30"/>
        <v>#DIV/0!</v>
      </c>
      <c r="DY9" s="11"/>
      <c r="DZ9" s="12" t="e">
        <f t="shared" si="31"/>
        <v>#DIV/0!</v>
      </c>
      <c r="EA9" s="13"/>
      <c r="EB9" s="13"/>
      <c r="EC9" s="21"/>
      <c r="ED9" s="20"/>
      <c r="EE9" s="10"/>
      <c r="EF9" s="11"/>
      <c r="EG9" s="11">
        <f t="shared" si="32"/>
        <v>0</v>
      </c>
      <c r="EH9" s="11">
        <f t="shared" si="32"/>
        <v>0</v>
      </c>
      <c r="EI9" s="11"/>
      <c r="EJ9" s="12" t="e">
        <f t="shared" si="33"/>
        <v>#DIV/0!</v>
      </c>
      <c r="EK9" s="11"/>
      <c r="EL9" s="12" t="e">
        <f t="shared" si="34"/>
        <v>#DIV/0!</v>
      </c>
      <c r="EM9" s="13"/>
      <c r="EN9" s="13"/>
      <c r="EO9" s="21"/>
      <c r="EP9" s="20"/>
      <c r="EQ9" s="10"/>
      <c r="ER9" s="11"/>
      <c r="ES9" s="11">
        <f t="shared" si="35"/>
        <v>0</v>
      </c>
      <c r="ET9" s="11">
        <f t="shared" si="35"/>
        <v>0</v>
      </c>
      <c r="EU9" s="11"/>
      <c r="EV9" s="12" t="e">
        <f t="shared" si="36"/>
        <v>#DIV/0!</v>
      </c>
      <c r="EW9" s="11"/>
      <c r="EX9" s="12" t="e">
        <f t="shared" si="37"/>
        <v>#DIV/0!</v>
      </c>
      <c r="EY9" s="13"/>
      <c r="EZ9" s="13"/>
      <c r="FA9" s="21"/>
      <c r="FB9" s="20"/>
      <c r="FC9" s="10"/>
      <c r="FD9" s="11"/>
      <c r="FE9" s="11">
        <f t="shared" si="38"/>
        <v>0</v>
      </c>
      <c r="FF9" s="11">
        <f t="shared" si="38"/>
        <v>0</v>
      </c>
      <c r="FG9" s="11"/>
      <c r="FH9" s="12" t="e">
        <f t="shared" si="39"/>
        <v>#DIV/0!</v>
      </c>
      <c r="FI9" s="11"/>
      <c r="FJ9" s="12" t="e">
        <f t="shared" si="40"/>
        <v>#DIV/0!</v>
      </c>
      <c r="FK9" s="13"/>
      <c r="FL9" s="13"/>
      <c r="FM9" s="21"/>
      <c r="FN9" s="20"/>
      <c r="FO9" s="10"/>
      <c r="FP9" s="11"/>
      <c r="FQ9" s="11">
        <f t="shared" si="41"/>
        <v>0</v>
      </c>
      <c r="FR9" s="11">
        <f t="shared" si="41"/>
        <v>0</v>
      </c>
      <c r="FS9" s="11"/>
      <c r="FT9" s="12" t="e">
        <f t="shared" si="42"/>
        <v>#DIV/0!</v>
      </c>
      <c r="FU9" s="11"/>
      <c r="FV9" s="12" t="e">
        <f t="shared" si="43"/>
        <v>#DIV/0!</v>
      </c>
      <c r="FW9" s="13"/>
      <c r="FX9" s="13"/>
      <c r="FY9" s="21"/>
      <c r="FZ9" s="20"/>
      <c r="GA9" s="10"/>
      <c r="GB9" s="11"/>
      <c r="GC9" s="11">
        <f t="shared" si="44"/>
        <v>0</v>
      </c>
      <c r="GD9" s="11">
        <f t="shared" si="44"/>
        <v>0</v>
      </c>
      <c r="GE9" s="11"/>
      <c r="GF9" s="12" t="e">
        <f t="shared" si="45"/>
        <v>#DIV/0!</v>
      </c>
      <c r="GG9" s="11"/>
      <c r="GH9" s="12" t="e">
        <f t="shared" si="46"/>
        <v>#DIV/0!</v>
      </c>
      <c r="GI9" s="13"/>
      <c r="GJ9" s="13"/>
      <c r="GK9" s="21"/>
      <c r="GL9" s="20"/>
      <c r="GM9" s="10"/>
      <c r="GN9" s="11"/>
      <c r="GO9" s="11">
        <f t="shared" si="47"/>
        <v>0</v>
      </c>
      <c r="GP9" s="11">
        <f t="shared" si="47"/>
        <v>0</v>
      </c>
      <c r="GQ9" s="11"/>
      <c r="GR9" s="12" t="e">
        <f t="shared" si="48"/>
        <v>#DIV/0!</v>
      </c>
      <c r="GS9" s="11"/>
      <c r="GT9" s="12" t="e">
        <f t="shared" si="49"/>
        <v>#DIV/0!</v>
      </c>
      <c r="GU9" s="13"/>
      <c r="GV9" s="13"/>
      <c r="GW9" s="21"/>
      <c r="GX9" s="20"/>
      <c r="GY9" s="10"/>
      <c r="GZ9" s="11"/>
      <c r="HA9" s="11">
        <f t="shared" si="50"/>
        <v>0</v>
      </c>
      <c r="HB9" s="11">
        <f t="shared" si="50"/>
        <v>0</v>
      </c>
      <c r="HC9" s="11"/>
      <c r="HD9" s="12" t="e">
        <f t="shared" si="51"/>
        <v>#DIV/0!</v>
      </c>
      <c r="HE9" s="11"/>
      <c r="HF9" s="12" t="e">
        <f t="shared" si="52"/>
        <v>#DIV/0!</v>
      </c>
      <c r="HG9" s="13"/>
      <c r="HH9" s="13"/>
      <c r="HI9" s="21"/>
      <c r="HJ9" s="20"/>
      <c r="HK9" s="10">
        <f t="shared" si="53"/>
        <v>0</v>
      </c>
      <c r="HL9" s="14">
        <f t="shared" si="53"/>
        <v>0</v>
      </c>
      <c r="HM9" s="381">
        <f t="shared" si="0"/>
        <v>3269</v>
      </c>
      <c r="HN9" s="11">
        <f t="shared" si="1"/>
        <v>312</v>
      </c>
      <c r="HO9" s="11">
        <f t="shared" si="54"/>
        <v>0</v>
      </c>
      <c r="HP9" s="79">
        <f t="shared" si="55"/>
        <v>0</v>
      </c>
      <c r="HQ9" s="15">
        <f t="shared" si="56"/>
        <v>0</v>
      </c>
      <c r="HR9" s="12" t="e">
        <f t="shared" si="64"/>
        <v>#DIV/0!</v>
      </c>
      <c r="HS9" s="16"/>
      <c r="HT9" s="17"/>
      <c r="HU9" s="16" t="e">
        <f t="shared" si="65"/>
        <v>#DIV/0!</v>
      </c>
      <c r="HV9" s="23"/>
      <c r="HW9" s="22"/>
      <c r="HY9" s="289">
        <v>30</v>
      </c>
      <c r="HZ9" s="143">
        <v>60.343000000000004</v>
      </c>
      <c r="IA9" s="66">
        <v>61.563600000000001</v>
      </c>
      <c r="IB9" s="66">
        <v>62.8855</v>
      </c>
      <c r="IC9" s="74">
        <v>60.2</v>
      </c>
      <c r="ID9" s="74">
        <v>61.3</v>
      </c>
      <c r="IE9" s="75">
        <v>59.8</v>
      </c>
      <c r="IF9" s="143">
        <v>29.387041000000004</v>
      </c>
      <c r="IG9" s="66">
        <v>30.972647160000001</v>
      </c>
      <c r="IH9" s="66">
        <v>33.329315000000001</v>
      </c>
      <c r="II9" s="66">
        <f t="shared" si="2"/>
        <v>23.164960000000001</v>
      </c>
      <c r="IJ9" s="66">
        <f t="shared" si="3"/>
        <v>23.588239999999995</v>
      </c>
      <c r="IK9" s="144">
        <f t="shared" si="4"/>
        <v>27.484079999999999</v>
      </c>
      <c r="IL9" s="301">
        <v>4148</v>
      </c>
      <c r="IM9" s="145">
        <v>4194</v>
      </c>
      <c r="IN9" s="145">
        <v>4131</v>
      </c>
      <c r="IO9" s="74">
        <v>4236</v>
      </c>
      <c r="IP9" s="287">
        <v>4153</v>
      </c>
      <c r="IQ9" s="302">
        <v>4046.6375545851529</v>
      </c>
      <c r="IR9" s="291">
        <v>48.7</v>
      </c>
      <c r="IS9" s="146">
        <v>50.31</v>
      </c>
      <c r="IT9" s="146">
        <v>53</v>
      </c>
      <c r="IU9" s="146">
        <v>38.479999999999997</v>
      </c>
      <c r="IV9" s="146">
        <v>42.22</v>
      </c>
      <c r="IW9" s="150">
        <v>45.96</v>
      </c>
      <c r="IX9" s="311">
        <v>4.2999999999999997E-2</v>
      </c>
      <c r="IY9" s="280">
        <v>4.3618479400145127E-2</v>
      </c>
      <c r="IZ9" s="280">
        <v>4.1099053336411916E-2</v>
      </c>
      <c r="JA9" s="280">
        <v>2.2495500899820036E-2</v>
      </c>
      <c r="JB9" s="280">
        <v>3.5000000000000003E-2</v>
      </c>
      <c r="JC9" s="279">
        <v>3.6112586298459905E-2</v>
      </c>
    </row>
    <row r="10" spans="1:263" ht="18.75" x14ac:dyDescent="0.25">
      <c r="A10" s="734"/>
      <c r="B10" s="436">
        <f t="shared" si="57"/>
        <v>45601</v>
      </c>
      <c r="C10" s="10"/>
      <c r="D10" s="11"/>
      <c r="E10" s="11">
        <f t="shared" si="58"/>
        <v>615</v>
      </c>
      <c r="F10" s="11">
        <f t="shared" si="58"/>
        <v>59</v>
      </c>
      <c r="G10" s="11"/>
      <c r="H10" s="12">
        <f t="shared" si="5"/>
        <v>0</v>
      </c>
      <c r="I10" s="11"/>
      <c r="J10" s="12" t="e">
        <f t="shared" si="59"/>
        <v>#DIV/0!</v>
      </c>
      <c r="K10" s="13"/>
      <c r="L10" s="11"/>
      <c r="M10" s="24"/>
      <c r="N10" s="37"/>
      <c r="O10" s="10">
        <v>1</v>
      </c>
      <c r="P10" s="11"/>
      <c r="Q10" s="11">
        <f t="shared" si="60"/>
        <v>614</v>
      </c>
      <c r="R10" s="11">
        <f t="shared" si="60"/>
        <v>59</v>
      </c>
      <c r="S10" s="11"/>
      <c r="T10" s="12">
        <f t="shared" si="6"/>
        <v>0</v>
      </c>
      <c r="U10" s="11"/>
      <c r="V10" s="12" t="e">
        <f t="shared" si="61"/>
        <v>#DIV/0!</v>
      </c>
      <c r="W10" s="13"/>
      <c r="X10" s="11"/>
      <c r="Y10" s="24"/>
      <c r="Z10" s="37"/>
      <c r="AA10" s="10"/>
      <c r="AB10" s="11"/>
      <c r="AC10" s="11">
        <f t="shared" si="62"/>
        <v>192</v>
      </c>
      <c r="AD10" s="11">
        <f t="shared" si="62"/>
        <v>17</v>
      </c>
      <c r="AE10" s="11"/>
      <c r="AF10" s="12">
        <f t="shared" si="7"/>
        <v>0</v>
      </c>
      <c r="AG10" s="11"/>
      <c r="AH10" s="12" t="e">
        <f t="shared" si="63"/>
        <v>#DIV/0!</v>
      </c>
      <c r="AI10" s="13"/>
      <c r="AJ10" s="11"/>
      <c r="AK10" s="24"/>
      <c r="AL10" s="37"/>
      <c r="AM10" s="10"/>
      <c r="AN10" s="11"/>
      <c r="AO10" s="11">
        <f t="shared" si="8"/>
        <v>615</v>
      </c>
      <c r="AP10" s="11">
        <f t="shared" si="8"/>
        <v>59</v>
      </c>
      <c r="AQ10" s="11"/>
      <c r="AR10" s="12">
        <f t="shared" si="9"/>
        <v>0</v>
      </c>
      <c r="AS10" s="11"/>
      <c r="AT10" s="12" t="e">
        <f t="shared" si="10"/>
        <v>#DIV/0!</v>
      </c>
      <c r="AU10" s="13"/>
      <c r="AV10" s="11"/>
      <c r="AW10" s="24"/>
      <c r="AX10" s="37"/>
      <c r="AY10" s="10"/>
      <c r="AZ10" s="11"/>
      <c r="BA10" s="11">
        <f t="shared" si="11"/>
        <v>616</v>
      </c>
      <c r="BB10" s="11">
        <f t="shared" si="11"/>
        <v>59</v>
      </c>
      <c r="BC10" s="11"/>
      <c r="BD10" s="12">
        <f t="shared" si="12"/>
        <v>0</v>
      </c>
      <c r="BE10" s="11"/>
      <c r="BF10" s="12" t="e">
        <f t="shared" si="13"/>
        <v>#DIV/0!</v>
      </c>
      <c r="BG10" s="13"/>
      <c r="BH10" s="11"/>
      <c r="BI10" s="24"/>
      <c r="BJ10" s="37"/>
      <c r="BK10" s="10"/>
      <c r="BL10" s="11"/>
      <c r="BM10" s="11">
        <f t="shared" si="14"/>
        <v>616</v>
      </c>
      <c r="BN10" s="11">
        <f t="shared" si="14"/>
        <v>59</v>
      </c>
      <c r="BO10" s="11"/>
      <c r="BP10" s="12">
        <f t="shared" si="15"/>
        <v>0</v>
      </c>
      <c r="BQ10" s="11"/>
      <c r="BR10" s="12" t="e">
        <f t="shared" si="16"/>
        <v>#DIV/0!</v>
      </c>
      <c r="BS10" s="13"/>
      <c r="BT10" s="11"/>
      <c r="BU10" s="24"/>
      <c r="BV10" s="37"/>
      <c r="BW10" s="10"/>
      <c r="BX10" s="11"/>
      <c r="BY10" s="11">
        <f t="shared" si="17"/>
        <v>0</v>
      </c>
      <c r="BZ10" s="11">
        <f t="shared" si="17"/>
        <v>0</v>
      </c>
      <c r="CA10" s="11"/>
      <c r="CB10" s="12" t="e">
        <f t="shared" si="18"/>
        <v>#DIV/0!</v>
      </c>
      <c r="CC10" s="11"/>
      <c r="CD10" s="12" t="e">
        <f t="shared" si="19"/>
        <v>#DIV/0!</v>
      </c>
      <c r="CE10" s="13"/>
      <c r="CF10" s="11"/>
      <c r="CG10" s="24"/>
      <c r="CH10" s="37"/>
      <c r="CI10" s="10"/>
      <c r="CJ10" s="11"/>
      <c r="CK10" s="11">
        <f t="shared" si="20"/>
        <v>0</v>
      </c>
      <c r="CL10" s="11">
        <f t="shared" si="20"/>
        <v>0</v>
      </c>
      <c r="CM10" s="11"/>
      <c r="CN10" s="12" t="e">
        <f t="shared" si="21"/>
        <v>#DIV/0!</v>
      </c>
      <c r="CO10" s="11"/>
      <c r="CP10" s="12" t="e">
        <f t="shared" si="22"/>
        <v>#DIV/0!</v>
      </c>
      <c r="CQ10" s="13"/>
      <c r="CR10" s="11"/>
      <c r="CS10" s="24"/>
      <c r="CT10" s="37"/>
      <c r="CU10" s="10"/>
      <c r="CV10" s="11"/>
      <c r="CW10" s="11">
        <f t="shared" si="23"/>
        <v>0</v>
      </c>
      <c r="CX10" s="11">
        <f t="shared" si="23"/>
        <v>0</v>
      </c>
      <c r="CY10" s="11"/>
      <c r="CZ10" s="12" t="e">
        <f t="shared" si="24"/>
        <v>#DIV/0!</v>
      </c>
      <c r="DA10" s="11"/>
      <c r="DB10" s="12" t="e">
        <f t="shared" si="25"/>
        <v>#DIV/0!</v>
      </c>
      <c r="DC10" s="13"/>
      <c r="DD10" s="11"/>
      <c r="DE10" s="24"/>
      <c r="DF10" s="37"/>
      <c r="DG10" s="10"/>
      <c r="DH10" s="11"/>
      <c r="DI10" s="11">
        <f t="shared" si="26"/>
        <v>0</v>
      </c>
      <c r="DJ10" s="11">
        <f t="shared" si="26"/>
        <v>0</v>
      </c>
      <c r="DK10" s="11"/>
      <c r="DL10" s="12" t="e">
        <f t="shared" si="27"/>
        <v>#DIV/0!</v>
      </c>
      <c r="DM10" s="11"/>
      <c r="DN10" s="12" t="e">
        <f t="shared" si="28"/>
        <v>#DIV/0!</v>
      </c>
      <c r="DO10" s="13"/>
      <c r="DP10" s="11"/>
      <c r="DQ10" s="24"/>
      <c r="DR10" s="37"/>
      <c r="DS10" s="10"/>
      <c r="DT10" s="11"/>
      <c r="DU10" s="11">
        <f t="shared" si="29"/>
        <v>0</v>
      </c>
      <c r="DV10" s="11">
        <f t="shared" si="29"/>
        <v>0</v>
      </c>
      <c r="DW10" s="11"/>
      <c r="DX10" s="12" t="e">
        <f t="shared" si="30"/>
        <v>#DIV/0!</v>
      </c>
      <c r="DY10" s="11"/>
      <c r="DZ10" s="12" t="e">
        <f t="shared" si="31"/>
        <v>#DIV/0!</v>
      </c>
      <c r="EA10" s="13"/>
      <c r="EB10" s="11"/>
      <c r="EC10" s="24"/>
      <c r="ED10" s="37"/>
      <c r="EE10" s="10"/>
      <c r="EF10" s="11"/>
      <c r="EG10" s="11">
        <f t="shared" si="32"/>
        <v>0</v>
      </c>
      <c r="EH10" s="11">
        <f t="shared" si="32"/>
        <v>0</v>
      </c>
      <c r="EI10" s="11"/>
      <c r="EJ10" s="12" t="e">
        <f t="shared" si="33"/>
        <v>#DIV/0!</v>
      </c>
      <c r="EK10" s="11"/>
      <c r="EL10" s="12" t="e">
        <f t="shared" si="34"/>
        <v>#DIV/0!</v>
      </c>
      <c r="EM10" s="13"/>
      <c r="EN10" s="11"/>
      <c r="EO10" s="24"/>
      <c r="EP10" s="37"/>
      <c r="EQ10" s="10"/>
      <c r="ER10" s="11"/>
      <c r="ES10" s="11">
        <f t="shared" si="35"/>
        <v>0</v>
      </c>
      <c r="ET10" s="11">
        <f t="shared" si="35"/>
        <v>0</v>
      </c>
      <c r="EU10" s="11"/>
      <c r="EV10" s="12" t="e">
        <f t="shared" si="36"/>
        <v>#DIV/0!</v>
      </c>
      <c r="EW10" s="11"/>
      <c r="EX10" s="12" t="e">
        <f t="shared" si="37"/>
        <v>#DIV/0!</v>
      </c>
      <c r="EY10" s="13"/>
      <c r="EZ10" s="11"/>
      <c r="FA10" s="24"/>
      <c r="FB10" s="37"/>
      <c r="FC10" s="10"/>
      <c r="FD10" s="11"/>
      <c r="FE10" s="11">
        <f t="shared" si="38"/>
        <v>0</v>
      </c>
      <c r="FF10" s="11">
        <f t="shared" si="38"/>
        <v>0</v>
      </c>
      <c r="FG10" s="11"/>
      <c r="FH10" s="12" t="e">
        <f t="shared" si="39"/>
        <v>#DIV/0!</v>
      </c>
      <c r="FI10" s="11"/>
      <c r="FJ10" s="12" t="e">
        <f t="shared" si="40"/>
        <v>#DIV/0!</v>
      </c>
      <c r="FK10" s="13"/>
      <c r="FL10" s="11"/>
      <c r="FM10" s="24"/>
      <c r="FN10" s="37"/>
      <c r="FO10" s="10"/>
      <c r="FP10" s="11"/>
      <c r="FQ10" s="11">
        <f t="shared" si="41"/>
        <v>0</v>
      </c>
      <c r="FR10" s="11">
        <f t="shared" si="41"/>
        <v>0</v>
      </c>
      <c r="FS10" s="11"/>
      <c r="FT10" s="12" t="e">
        <f t="shared" si="42"/>
        <v>#DIV/0!</v>
      </c>
      <c r="FU10" s="11"/>
      <c r="FV10" s="12" t="e">
        <f t="shared" si="43"/>
        <v>#DIV/0!</v>
      </c>
      <c r="FW10" s="13"/>
      <c r="FX10" s="11"/>
      <c r="FY10" s="24"/>
      <c r="FZ10" s="37"/>
      <c r="GA10" s="10"/>
      <c r="GB10" s="11"/>
      <c r="GC10" s="11">
        <f t="shared" si="44"/>
        <v>0</v>
      </c>
      <c r="GD10" s="11">
        <f t="shared" si="44"/>
        <v>0</v>
      </c>
      <c r="GE10" s="11"/>
      <c r="GF10" s="12" t="e">
        <f t="shared" si="45"/>
        <v>#DIV/0!</v>
      </c>
      <c r="GG10" s="11"/>
      <c r="GH10" s="12" t="e">
        <f t="shared" si="46"/>
        <v>#DIV/0!</v>
      </c>
      <c r="GI10" s="13"/>
      <c r="GJ10" s="11"/>
      <c r="GK10" s="24"/>
      <c r="GL10" s="37"/>
      <c r="GM10" s="10"/>
      <c r="GN10" s="11"/>
      <c r="GO10" s="11">
        <f t="shared" si="47"/>
        <v>0</v>
      </c>
      <c r="GP10" s="11">
        <f t="shared" si="47"/>
        <v>0</v>
      </c>
      <c r="GQ10" s="11"/>
      <c r="GR10" s="12" t="e">
        <f t="shared" si="48"/>
        <v>#DIV/0!</v>
      </c>
      <c r="GS10" s="11"/>
      <c r="GT10" s="12" t="e">
        <f t="shared" si="49"/>
        <v>#DIV/0!</v>
      </c>
      <c r="GU10" s="13"/>
      <c r="GV10" s="11"/>
      <c r="GW10" s="24"/>
      <c r="GX10" s="37"/>
      <c r="GY10" s="10"/>
      <c r="GZ10" s="11"/>
      <c r="HA10" s="11">
        <f t="shared" si="50"/>
        <v>0</v>
      </c>
      <c r="HB10" s="11">
        <f t="shared" si="50"/>
        <v>0</v>
      </c>
      <c r="HC10" s="11"/>
      <c r="HD10" s="12" t="e">
        <f t="shared" si="51"/>
        <v>#DIV/0!</v>
      </c>
      <c r="HE10" s="11"/>
      <c r="HF10" s="12" t="e">
        <f t="shared" si="52"/>
        <v>#DIV/0!</v>
      </c>
      <c r="HG10" s="13"/>
      <c r="HH10" s="11"/>
      <c r="HI10" s="24"/>
      <c r="HJ10" s="37"/>
      <c r="HK10" s="10">
        <f t="shared" si="53"/>
        <v>1</v>
      </c>
      <c r="HL10" s="14">
        <f t="shared" si="53"/>
        <v>0</v>
      </c>
      <c r="HM10" s="381">
        <f t="shared" si="0"/>
        <v>3268</v>
      </c>
      <c r="HN10" s="11">
        <f t="shared" si="1"/>
        <v>312</v>
      </c>
      <c r="HO10" s="11">
        <f t="shared" si="54"/>
        <v>0</v>
      </c>
      <c r="HP10" s="79">
        <f t="shared" si="55"/>
        <v>0</v>
      </c>
      <c r="HQ10" s="15">
        <f t="shared" si="56"/>
        <v>0</v>
      </c>
      <c r="HR10" s="12" t="e">
        <f t="shared" si="64"/>
        <v>#DIV/0!</v>
      </c>
      <c r="HS10" s="16"/>
      <c r="HT10" s="17"/>
      <c r="HU10" s="16" t="e">
        <f t="shared" si="65"/>
        <v>#DIV/0!</v>
      </c>
      <c r="HV10" s="23"/>
      <c r="HW10" s="22"/>
      <c r="HY10" s="289">
        <v>31</v>
      </c>
      <c r="HZ10" s="143">
        <v>60.881599999999999</v>
      </c>
      <c r="IA10" s="66">
        <v>63.491199999999999</v>
      </c>
      <c r="IB10" s="66">
        <v>63.5</v>
      </c>
      <c r="IC10" s="66">
        <v>62.414285714285718</v>
      </c>
      <c r="ID10" s="66">
        <v>63.5</v>
      </c>
      <c r="IE10" s="144">
        <v>60.6</v>
      </c>
      <c r="IF10" s="143">
        <v>31.65234384</v>
      </c>
      <c r="IG10" s="66">
        <v>35.18682304</v>
      </c>
      <c r="IH10" s="66">
        <v>36.588699999999996</v>
      </c>
      <c r="II10" s="66">
        <f t="shared" si="2"/>
        <v>31.019900000000003</v>
      </c>
      <c r="IJ10" s="66">
        <f t="shared" si="3"/>
        <v>31.559500000000003</v>
      </c>
      <c r="IK10" s="144">
        <f t="shared" si="4"/>
        <v>31.845299999999998</v>
      </c>
      <c r="IL10" s="301">
        <v>4240</v>
      </c>
      <c r="IM10" s="145">
        <v>4298</v>
      </c>
      <c r="IN10" s="145">
        <v>4283</v>
      </c>
      <c r="IO10" s="287">
        <v>4236.1139896373061</v>
      </c>
      <c r="IP10" s="287">
        <v>4314</v>
      </c>
      <c r="IQ10" s="302">
        <v>4192</v>
      </c>
      <c r="IR10" s="291">
        <v>51.99</v>
      </c>
      <c r="IS10" s="146">
        <v>55.42</v>
      </c>
      <c r="IT10" s="146">
        <v>57.62</v>
      </c>
      <c r="IU10" s="146">
        <v>49.7</v>
      </c>
      <c r="IV10" s="146">
        <v>50.84</v>
      </c>
      <c r="IW10" s="150">
        <v>52.55</v>
      </c>
      <c r="IX10" s="311">
        <v>3.5999999999999997E-2</v>
      </c>
      <c r="IY10" s="280">
        <v>3.5301053872798291E-2</v>
      </c>
      <c r="IZ10" s="280">
        <v>3.7975587122564068E-2</v>
      </c>
      <c r="JA10" s="280">
        <v>2.3E-2</v>
      </c>
      <c r="JB10" s="280">
        <v>2.5559366323697534E-2</v>
      </c>
      <c r="JC10" s="279">
        <v>2.7762415661984292E-2</v>
      </c>
    </row>
    <row r="11" spans="1:263" ht="18.75" x14ac:dyDescent="0.25">
      <c r="A11" s="734"/>
      <c r="B11" s="436">
        <f t="shared" si="57"/>
        <v>45602</v>
      </c>
      <c r="C11" s="10"/>
      <c r="D11" s="11"/>
      <c r="E11" s="11">
        <f>E10-C11</f>
        <v>615</v>
      </c>
      <c r="F11" s="11">
        <f>F10-D11</f>
        <v>59</v>
      </c>
      <c r="G11" s="11"/>
      <c r="H11" s="12">
        <f t="shared" si="5"/>
        <v>0</v>
      </c>
      <c r="I11" s="11"/>
      <c r="J11" s="12" t="e">
        <f t="shared" si="59"/>
        <v>#DIV/0!</v>
      </c>
      <c r="K11" s="13"/>
      <c r="L11" s="11"/>
      <c r="M11" s="24"/>
      <c r="N11" s="85"/>
      <c r="O11" s="10">
        <v>1</v>
      </c>
      <c r="P11" s="11"/>
      <c r="Q11" s="11">
        <f>Q10-O11</f>
        <v>613</v>
      </c>
      <c r="R11" s="11">
        <f>R10-P11</f>
        <v>59</v>
      </c>
      <c r="S11" s="11"/>
      <c r="T11" s="12">
        <f t="shared" si="6"/>
        <v>0</v>
      </c>
      <c r="U11" s="11"/>
      <c r="V11" s="12" t="e">
        <f t="shared" si="61"/>
        <v>#DIV/0!</v>
      </c>
      <c r="W11" s="13"/>
      <c r="X11" s="11"/>
      <c r="Y11" s="24"/>
      <c r="Z11" s="85"/>
      <c r="AA11" s="10"/>
      <c r="AB11" s="11"/>
      <c r="AC11" s="11">
        <f>AC10-AA11</f>
        <v>192</v>
      </c>
      <c r="AD11" s="11">
        <f>AD10-AB11</f>
        <v>17</v>
      </c>
      <c r="AE11" s="11"/>
      <c r="AF11" s="12">
        <f t="shared" si="7"/>
        <v>0</v>
      </c>
      <c r="AG11" s="11"/>
      <c r="AH11" s="12" t="e">
        <f t="shared" si="63"/>
        <v>#DIV/0!</v>
      </c>
      <c r="AI11" s="13"/>
      <c r="AJ11" s="11"/>
      <c r="AK11" s="24"/>
      <c r="AL11" s="85"/>
      <c r="AM11" s="10"/>
      <c r="AN11" s="11"/>
      <c r="AO11" s="11">
        <f t="shared" si="8"/>
        <v>615</v>
      </c>
      <c r="AP11" s="11">
        <f t="shared" si="8"/>
        <v>59</v>
      </c>
      <c r="AQ11" s="11"/>
      <c r="AR11" s="12">
        <f t="shared" si="9"/>
        <v>0</v>
      </c>
      <c r="AS11" s="11"/>
      <c r="AT11" s="12" t="e">
        <f t="shared" si="10"/>
        <v>#DIV/0!</v>
      </c>
      <c r="AU11" s="13"/>
      <c r="AV11" s="11"/>
      <c r="AW11" s="24"/>
      <c r="AX11" s="85"/>
      <c r="AY11" s="10"/>
      <c r="AZ11" s="11"/>
      <c r="BA11" s="11">
        <f t="shared" si="11"/>
        <v>616</v>
      </c>
      <c r="BB11" s="11">
        <f t="shared" si="11"/>
        <v>59</v>
      </c>
      <c r="BC11" s="11"/>
      <c r="BD11" s="12">
        <f t="shared" si="12"/>
        <v>0</v>
      </c>
      <c r="BE11" s="11"/>
      <c r="BF11" s="12" t="e">
        <f t="shared" si="13"/>
        <v>#DIV/0!</v>
      </c>
      <c r="BG11" s="13"/>
      <c r="BH11" s="11"/>
      <c r="BI11" s="24"/>
      <c r="BJ11" s="85"/>
      <c r="BK11" s="10"/>
      <c r="BL11" s="11"/>
      <c r="BM11" s="11">
        <f t="shared" si="14"/>
        <v>616</v>
      </c>
      <c r="BN11" s="11">
        <f t="shared" si="14"/>
        <v>59</v>
      </c>
      <c r="BO11" s="11"/>
      <c r="BP11" s="12">
        <f t="shared" si="15"/>
        <v>0</v>
      </c>
      <c r="BQ11" s="11"/>
      <c r="BR11" s="12" t="e">
        <f t="shared" si="16"/>
        <v>#DIV/0!</v>
      </c>
      <c r="BS11" s="13"/>
      <c r="BT11" s="11"/>
      <c r="BU11" s="24"/>
      <c r="BV11" s="85"/>
      <c r="BW11" s="10"/>
      <c r="BX11" s="11"/>
      <c r="BY11" s="11">
        <f t="shared" si="17"/>
        <v>0</v>
      </c>
      <c r="BZ11" s="11">
        <f t="shared" si="17"/>
        <v>0</v>
      </c>
      <c r="CA11" s="11"/>
      <c r="CB11" s="12" t="e">
        <f t="shared" si="18"/>
        <v>#DIV/0!</v>
      </c>
      <c r="CC11" s="11"/>
      <c r="CD11" s="12" t="e">
        <f t="shared" si="19"/>
        <v>#DIV/0!</v>
      </c>
      <c r="CE11" s="13"/>
      <c r="CF11" s="11"/>
      <c r="CG11" s="24"/>
      <c r="CH11" s="85"/>
      <c r="CI11" s="10"/>
      <c r="CJ11" s="11"/>
      <c r="CK11" s="11">
        <f t="shared" si="20"/>
        <v>0</v>
      </c>
      <c r="CL11" s="11">
        <f t="shared" si="20"/>
        <v>0</v>
      </c>
      <c r="CM11" s="11"/>
      <c r="CN11" s="12" t="e">
        <f t="shared" si="21"/>
        <v>#DIV/0!</v>
      </c>
      <c r="CO11" s="11"/>
      <c r="CP11" s="12" t="e">
        <f t="shared" si="22"/>
        <v>#DIV/0!</v>
      </c>
      <c r="CQ11" s="13"/>
      <c r="CR11" s="11"/>
      <c r="CS11" s="24"/>
      <c r="CT11" s="85"/>
      <c r="CU11" s="10"/>
      <c r="CV11" s="11"/>
      <c r="CW11" s="11">
        <f t="shared" si="23"/>
        <v>0</v>
      </c>
      <c r="CX11" s="11">
        <f t="shared" si="23"/>
        <v>0</v>
      </c>
      <c r="CY11" s="11"/>
      <c r="CZ11" s="12" t="e">
        <f t="shared" si="24"/>
        <v>#DIV/0!</v>
      </c>
      <c r="DA11" s="11"/>
      <c r="DB11" s="12" t="e">
        <f t="shared" si="25"/>
        <v>#DIV/0!</v>
      </c>
      <c r="DC11" s="13"/>
      <c r="DD11" s="11"/>
      <c r="DE11" s="24"/>
      <c r="DF11" s="85"/>
      <c r="DG11" s="10"/>
      <c r="DH11" s="11"/>
      <c r="DI11" s="11">
        <f t="shared" si="26"/>
        <v>0</v>
      </c>
      <c r="DJ11" s="11">
        <f t="shared" si="26"/>
        <v>0</v>
      </c>
      <c r="DK11" s="11"/>
      <c r="DL11" s="12" t="e">
        <f t="shared" si="27"/>
        <v>#DIV/0!</v>
      </c>
      <c r="DM11" s="11"/>
      <c r="DN11" s="12" t="e">
        <f t="shared" si="28"/>
        <v>#DIV/0!</v>
      </c>
      <c r="DO11" s="13"/>
      <c r="DP11" s="11"/>
      <c r="DQ11" s="24"/>
      <c r="DR11" s="85"/>
      <c r="DS11" s="10"/>
      <c r="DT11" s="11"/>
      <c r="DU11" s="11">
        <f t="shared" si="29"/>
        <v>0</v>
      </c>
      <c r="DV11" s="11">
        <f t="shared" si="29"/>
        <v>0</v>
      </c>
      <c r="DW11" s="11"/>
      <c r="DX11" s="12" t="e">
        <f t="shared" si="30"/>
        <v>#DIV/0!</v>
      </c>
      <c r="DY11" s="11"/>
      <c r="DZ11" s="12" t="e">
        <f t="shared" si="31"/>
        <v>#DIV/0!</v>
      </c>
      <c r="EA11" s="13"/>
      <c r="EB11" s="11"/>
      <c r="EC11" s="24"/>
      <c r="ED11" s="85"/>
      <c r="EE11" s="10"/>
      <c r="EF11" s="11"/>
      <c r="EG11" s="11">
        <f t="shared" si="32"/>
        <v>0</v>
      </c>
      <c r="EH11" s="11">
        <f t="shared" si="32"/>
        <v>0</v>
      </c>
      <c r="EI11" s="11"/>
      <c r="EJ11" s="12" t="e">
        <f t="shared" si="33"/>
        <v>#DIV/0!</v>
      </c>
      <c r="EK11" s="11"/>
      <c r="EL11" s="12" t="e">
        <f t="shared" si="34"/>
        <v>#DIV/0!</v>
      </c>
      <c r="EM11" s="13"/>
      <c r="EN11" s="11"/>
      <c r="EO11" s="24"/>
      <c r="EP11" s="85"/>
      <c r="EQ11" s="10"/>
      <c r="ER11" s="11"/>
      <c r="ES11" s="11">
        <f t="shared" si="35"/>
        <v>0</v>
      </c>
      <c r="ET11" s="11">
        <f t="shared" si="35"/>
        <v>0</v>
      </c>
      <c r="EU11" s="11"/>
      <c r="EV11" s="12" t="e">
        <f t="shared" si="36"/>
        <v>#DIV/0!</v>
      </c>
      <c r="EW11" s="11"/>
      <c r="EX11" s="12" t="e">
        <f t="shared" si="37"/>
        <v>#DIV/0!</v>
      </c>
      <c r="EY11" s="13"/>
      <c r="EZ11" s="11"/>
      <c r="FA11" s="24"/>
      <c r="FB11" s="85"/>
      <c r="FC11" s="10"/>
      <c r="FD11" s="11"/>
      <c r="FE11" s="11">
        <f t="shared" si="38"/>
        <v>0</v>
      </c>
      <c r="FF11" s="11">
        <f t="shared" si="38"/>
        <v>0</v>
      </c>
      <c r="FG11" s="11"/>
      <c r="FH11" s="12" t="e">
        <f t="shared" si="39"/>
        <v>#DIV/0!</v>
      </c>
      <c r="FI11" s="11"/>
      <c r="FJ11" s="12" t="e">
        <f t="shared" si="40"/>
        <v>#DIV/0!</v>
      </c>
      <c r="FK11" s="13"/>
      <c r="FL11" s="11"/>
      <c r="FM11" s="24"/>
      <c r="FN11" s="85"/>
      <c r="FO11" s="10"/>
      <c r="FP11" s="11"/>
      <c r="FQ11" s="11">
        <f t="shared" si="41"/>
        <v>0</v>
      </c>
      <c r="FR11" s="11">
        <f t="shared" si="41"/>
        <v>0</v>
      </c>
      <c r="FS11" s="11"/>
      <c r="FT11" s="12" t="e">
        <f t="shared" si="42"/>
        <v>#DIV/0!</v>
      </c>
      <c r="FU11" s="11"/>
      <c r="FV11" s="12" t="e">
        <f t="shared" si="43"/>
        <v>#DIV/0!</v>
      </c>
      <c r="FW11" s="13"/>
      <c r="FX11" s="11"/>
      <c r="FY11" s="24"/>
      <c r="FZ11" s="85"/>
      <c r="GA11" s="10"/>
      <c r="GB11" s="11"/>
      <c r="GC11" s="11">
        <f t="shared" si="44"/>
        <v>0</v>
      </c>
      <c r="GD11" s="11">
        <f t="shared" si="44"/>
        <v>0</v>
      </c>
      <c r="GE11" s="11"/>
      <c r="GF11" s="12" t="e">
        <f t="shared" si="45"/>
        <v>#DIV/0!</v>
      </c>
      <c r="GG11" s="11"/>
      <c r="GH11" s="12" t="e">
        <f t="shared" si="46"/>
        <v>#DIV/0!</v>
      </c>
      <c r="GI11" s="13"/>
      <c r="GJ11" s="11"/>
      <c r="GK11" s="24"/>
      <c r="GL11" s="85"/>
      <c r="GM11" s="10"/>
      <c r="GN11" s="11"/>
      <c r="GO11" s="11">
        <f t="shared" si="47"/>
        <v>0</v>
      </c>
      <c r="GP11" s="11">
        <f t="shared" si="47"/>
        <v>0</v>
      </c>
      <c r="GQ11" s="11"/>
      <c r="GR11" s="12" t="e">
        <f t="shared" si="48"/>
        <v>#DIV/0!</v>
      </c>
      <c r="GS11" s="11"/>
      <c r="GT11" s="12" t="e">
        <f t="shared" si="49"/>
        <v>#DIV/0!</v>
      </c>
      <c r="GU11" s="13"/>
      <c r="GV11" s="11"/>
      <c r="GW11" s="24"/>
      <c r="GX11" s="85"/>
      <c r="GY11" s="10"/>
      <c r="GZ11" s="11"/>
      <c r="HA11" s="11">
        <f t="shared" si="50"/>
        <v>0</v>
      </c>
      <c r="HB11" s="11">
        <f t="shared" si="50"/>
        <v>0</v>
      </c>
      <c r="HC11" s="11"/>
      <c r="HD11" s="12" t="e">
        <f t="shared" si="51"/>
        <v>#DIV/0!</v>
      </c>
      <c r="HE11" s="11"/>
      <c r="HF11" s="12" t="e">
        <f t="shared" si="52"/>
        <v>#DIV/0!</v>
      </c>
      <c r="HG11" s="13"/>
      <c r="HH11" s="11"/>
      <c r="HI11" s="24"/>
      <c r="HJ11" s="85"/>
      <c r="HK11" s="10">
        <f t="shared" si="53"/>
        <v>1</v>
      </c>
      <c r="HL11" s="14">
        <f t="shared" si="53"/>
        <v>0</v>
      </c>
      <c r="HM11" s="381">
        <f t="shared" si="0"/>
        <v>3267</v>
      </c>
      <c r="HN11" s="11">
        <f t="shared" si="1"/>
        <v>312</v>
      </c>
      <c r="HO11" s="11">
        <f t="shared" si="54"/>
        <v>0</v>
      </c>
      <c r="HP11" s="79">
        <f t="shared" si="55"/>
        <v>0</v>
      </c>
      <c r="HQ11" s="15">
        <f t="shared" si="56"/>
        <v>0</v>
      </c>
      <c r="HR11" s="12" t="e">
        <f t="shared" si="64"/>
        <v>#DIV/0!</v>
      </c>
      <c r="HS11" s="16"/>
      <c r="HT11" s="17"/>
      <c r="HU11" s="16" t="e">
        <f t="shared" si="65"/>
        <v>#DIV/0!</v>
      </c>
      <c r="HV11" s="23"/>
      <c r="HW11" s="22"/>
      <c r="HY11" s="289">
        <v>32</v>
      </c>
      <c r="HZ11" s="143">
        <v>62.1496</v>
      </c>
      <c r="IA11" s="66">
        <v>64.016199999999998</v>
      </c>
      <c r="IB11" s="66">
        <v>64.917199999999994</v>
      </c>
      <c r="IC11" s="66">
        <v>63.657142857142851</v>
      </c>
      <c r="ID11" s="66">
        <v>64.8</v>
      </c>
      <c r="IE11" s="144">
        <v>61.5</v>
      </c>
      <c r="IF11" s="143">
        <v>32.746624239999996</v>
      </c>
      <c r="IG11" s="66">
        <v>36.674880979999998</v>
      </c>
      <c r="IH11" s="66">
        <v>39.463165879999998</v>
      </c>
      <c r="II11" s="66">
        <f t="shared" si="2"/>
        <v>34.820457142857137</v>
      </c>
      <c r="IJ11" s="66">
        <f t="shared" si="3"/>
        <v>35.445599999999999</v>
      </c>
      <c r="IK11" s="144">
        <f t="shared" si="4"/>
        <v>34.470749999999995</v>
      </c>
      <c r="IL11" s="301">
        <v>4342</v>
      </c>
      <c r="IM11" s="145">
        <v>4441</v>
      </c>
      <c r="IN11" s="145">
        <v>4310</v>
      </c>
      <c r="IO11" s="287">
        <v>4297.1400000000003</v>
      </c>
      <c r="IP11" s="287">
        <v>4329</v>
      </c>
      <c r="IQ11" s="302">
        <v>4356.2</v>
      </c>
      <c r="IR11" s="291">
        <v>52.69</v>
      </c>
      <c r="IS11" s="146">
        <v>57.29</v>
      </c>
      <c r="IT11" s="146">
        <v>60.79</v>
      </c>
      <c r="IU11" s="146">
        <v>54.7</v>
      </c>
      <c r="IV11" s="146">
        <v>55.32</v>
      </c>
      <c r="IW11" s="150">
        <v>56.05</v>
      </c>
      <c r="IX11" s="311">
        <v>2.8542303771661569E-2</v>
      </c>
      <c r="IY11" s="280">
        <v>3.1581969566465688E-2</v>
      </c>
      <c r="IZ11" s="280">
        <v>3.9876880984952123E-2</v>
      </c>
      <c r="JA11" s="280">
        <v>2.4E-2</v>
      </c>
      <c r="JB11" s="280">
        <v>2.4E-2</v>
      </c>
      <c r="JC11" s="279">
        <v>2.4E-2</v>
      </c>
    </row>
    <row r="12" spans="1:263" ht="19.5" thickBot="1" x14ac:dyDescent="0.3">
      <c r="A12" s="735"/>
      <c r="B12" s="437"/>
      <c r="C12" s="26">
        <f>SUM(C5:C11)</f>
        <v>0</v>
      </c>
      <c r="D12" s="27">
        <f>SUM(D5:D11)</f>
        <v>0</v>
      </c>
      <c r="E12" s="27"/>
      <c r="F12" s="27"/>
      <c r="G12" s="27">
        <f>SUM(G5:G11)</f>
        <v>0</v>
      </c>
      <c r="H12" s="28">
        <f>((G12+I12)/7)/E11</f>
        <v>0</v>
      </c>
      <c r="I12" s="27">
        <f>SUM(I5:I11)</f>
        <v>0</v>
      </c>
      <c r="J12" s="28" t="e">
        <f>(I12/(I12+G12))</f>
        <v>#DIV/0!</v>
      </c>
      <c r="K12" s="27"/>
      <c r="L12" s="27"/>
      <c r="M12" s="29" t="e">
        <f>M10/M9*100-100</f>
        <v>#DIV/0!</v>
      </c>
      <c r="N12" s="60" t="e">
        <f>N10/N9*100-100</f>
        <v>#DIV/0!</v>
      </c>
      <c r="O12" s="26">
        <f>SUM(O5:O11)</f>
        <v>2</v>
      </c>
      <c r="P12" s="27">
        <f>SUM(P5:P11)</f>
        <v>0</v>
      </c>
      <c r="Q12" s="27"/>
      <c r="R12" s="27"/>
      <c r="S12" s="27">
        <f>SUM(S5:S11)</f>
        <v>0</v>
      </c>
      <c r="T12" s="28">
        <f>((S12+U12)/7)/Q11</f>
        <v>0</v>
      </c>
      <c r="U12" s="27">
        <f>SUM(U5:U11)</f>
        <v>0</v>
      </c>
      <c r="V12" s="28" t="e">
        <f>(U12/(U12+S12))</f>
        <v>#DIV/0!</v>
      </c>
      <c r="W12" s="27"/>
      <c r="X12" s="27"/>
      <c r="Y12" s="29" t="e">
        <f>Y10/Y9*100-100</f>
        <v>#DIV/0!</v>
      </c>
      <c r="Z12" s="60" t="e">
        <f>Z10/Z9*100-100</f>
        <v>#DIV/0!</v>
      </c>
      <c r="AA12" s="26">
        <f>SUM(AA5:AA11)</f>
        <v>0</v>
      </c>
      <c r="AB12" s="27">
        <f>SUM(AB5:AB11)</f>
        <v>0</v>
      </c>
      <c r="AC12" s="27"/>
      <c r="AD12" s="27"/>
      <c r="AE12" s="27">
        <f>SUM(AE5:AE11)</f>
        <v>0</v>
      </c>
      <c r="AF12" s="28">
        <f>((AE12+AG12)/7)/AC11</f>
        <v>0</v>
      </c>
      <c r="AG12" s="27">
        <f>SUM(AG5:AG11)</f>
        <v>0</v>
      </c>
      <c r="AH12" s="28" t="e">
        <f>(AG12/(AG12+AE12))</f>
        <v>#DIV/0!</v>
      </c>
      <c r="AI12" s="27"/>
      <c r="AJ12" s="27"/>
      <c r="AK12" s="29" t="e">
        <f>AK10/AK9*100-100</f>
        <v>#DIV/0!</v>
      </c>
      <c r="AL12" s="60" t="e">
        <f>AL10/AL9*100-100</f>
        <v>#DIV/0!</v>
      </c>
      <c r="AM12" s="26">
        <f>SUM(AM5:AM11)</f>
        <v>0</v>
      </c>
      <c r="AN12" s="27">
        <f>SUM(AN5:AN11)</f>
        <v>0</v>
      </c>
      <c r="AO12" s="27"/>
      <c r="AP12" s="27"/>
      <c r="AQ12" s="27">
        <f>SUM(AQ5:AQ11)</f>
        <v>0</v>
      </c>
      <c r="AR12" s="28">
        <f>((AQ12+AS12)/7)/AO11</f>
        <v>0</v>
      </c>
      <c r="AS12" s="27">
        <f>SUM(AS5:AS11)</f>
        <v>0</v>
      </c>
      <c r="AT12" s="28" t="e">
        <f>(AS12/(AS12+AQ12))</f>
        <v>#DIV/0!</v>
      </c>
      <c r="AU12" s="27"/>
      <c r="AV12" s="27"/>
      <c r="AW12" s="29" t="e">
        <f>AW10/AW9*100-100</f>
        <v>#DIV/0!</v>
      </c>
      <c r="AX12" s="60" t="e">
        <f>AX10/AX9*100-100</f>
        <v>#DIV/0!</v>
      </c>
      <c r="AY12" s="26">
        <f>SUM(AY5:AY11)</f>
        <v>0</v>
      </c>
      <c r="AZ12" s="27">
        <f>SUM(AZ5:AZ11)</f>
        <v>0</v>
      </c>
      <c r="BA12" s="27"/>
      <c r="BB12" s="27"/>
      <c r="BC12" s="27">
        <f>SUM(BC5:BC11)</f>
        <v>0</v>
      </c>
      <c r="BD12" s="28">
        <f>((BC12+BE12)/7)/BA11</f>
        <v>0</v>
      </c>
      <c r="BE12" s="27">
        <f>SUM(BE5:BE11)</f>
        <v>0</v>
      </c>
      <c r="BF12" s="28" t="e">
        <f>(BE12/(BE12+BC12))</f>
        <v>#DIV/0!</v>
      </c>
      <c r="BG12" s="27"/>
      <c r="BH12" s="27"/>
      <c r="BI12" s="29" t="e">
        <f>BI10/BI9*100-100</f>
        <v>#DIV/0!</v>
      </c>
      <c r="BJ12" s="60" t="e">
        <f>BJ10/BJ9*100-100</f>
        <v>#DIV/0!</v>
      </c>
      <c r="BK12" s="26">
        <f>SUM(BK5:BK11)</f>
        <v>0</v>
      </c>
      <c r="BL12" s="27">
        <f>SUM(BL5:BL11)</f>
        <v>0</v>
      </c>
      <c r="BM12" s="27"/>
      <c r="BN12" s="27"/>
      <c r="BO12" s="27">
        <f>SUM(BO5:BO11)</f>
        <v>0</v>
      </c>
      <c r="BP12" s="28">
        <f>((BO12+BQ12)/7)/BM11</f>
        <v>0</v>
      </c>
      <c r="BQ12" s="27">
        <f>SUM(BQ5:BQ11)</f>
        <v>0</v>
      </c>
      <c r="BR12" s="28" t="e">
        <f>(BQ12/(BQ12+BO12))</f>
        <v>#DIV/0!</v>
      </c>
      <c r="BS12" s="27"/>
      <c r="BT12" s="27"/>
      <c r="BU12" s="29" t="e">
        <f>BU10/BU9*100-100</f>
        <v>#DIV/0!</v>
      </c>
      <c r="BV12" s="60" t="e">
        <f>BV10/BV9*100-100</f>
        <v>#DIV/0!</v>
      </c>
      <c r="BW12" s="26">
        <f>SUM(BW5:BW11)</f>
        <v>0</v>
      </c>
      <c r="BX12" s="27">
        <f>SUM(BX5:BX11)</f>
        <v>0</v>
      </c>
      <c r="BY12" s="27"/>
      <c r="BZ12" s="27"/>
      <c r="CA12" s="27">
        <f>SUM(CA5:CA11)</f>
        <v>0</v>
      </c>
      <c r="CB12" s="28" t="e">
        <f>((CA12+CC12)/7)/BY11</f>
        <v>#DIV/0!</v>
      </c>
      <c r="CC12" s="27">
        <f>SUM(CC5:CC11)</f>
        <v>0</v>
      </c>
      <c r="CD12" s="28" t="e">
        <f>(CC12/(CC12+CA12))</f>
        <v>#DIV/0!</v>
      </c>
      <c r="CE12" s="27"/>
      <c r="CF12" s="27"/>
      <c r="CG12" s="29" t="e">
        <f>CG10/CG9*100-100</f>
        <v>#DIV/0!</v>
      </c>
      <c r="CH12" s="60" t="e">
        <f>CH10/CH9*100-100</f>
        <v>#DIV/0!</v>
      </c>
      <c r="CI12" s="26">
        <f>SUM(CI5:CI11)</f>
        <v>0</v>
      </c>
      <c r="CJ12" s="27">
        <f>SUM(CJ5:CJ11)</f>
        <v>0</v>
      </c>
      <c r="CK12" s="27"/>
      <c r="CL12" s="27"/>
      <c r="CM12" s="27">
        <f>SUM(CM5:CM11)</f>
        <v>0</v>
      </c>
      <c r="CN12" s="28" t="e">
        <f>((CM12+CO12)/7)/CK11</f>
        <v>#DIV/0!</v>
      </c>
      <c r="CO12" s="27">
        <f>SUM(CO5:CO11)</f>
        <v>0</v>
      </c>
      <c r="CP12" s="28" t="e">
        <f>(CO12/(CO12+CM12))</f>
        <v>#DIV/0!</v>
      </c>
      <c r="CQ12" s="27"/>
      <c r="CR12" s="27"/>
      <c r="CS12" s="29" t="e">
        <f>CS10/CS9*100-100</f>
        <v>#DIV/0!</v>
      </c>
      <c r="CT12" s="60" t="e">
        <f>CT10/CT9*100-100</f>
        <v>#DIV/0!</v>
      </c>
      <c r="CU12" s="26">
        <f>SUM(CU5:CU11)</f>
        <v>0</v>
      </c>
      <c r="CV12" s="27">
        <f>SUM(CV5:CV11)</f>
        <v>0</v>
      </c>
      <c r="CW12" s="27"/>
      <c r="CX12" s="27"/>
      <c r="CY12" s="27">
        <f>SUM(CY5:CY11)</f>
        <v>0</v>
      </c>
      <c r="CZ12" s="28" t="e">
        <f>((CY12+DA12)/7)/CW11</f>
        <v>#DIV/0!</v>
      </c>
      <c r="DA12" s="27">
        <f>SUM(DA5:DA11)</f>
        <v>0</v>
      </c>
      <c r="DB12" s="28" t="e">
        <f>(DA12/(DA12+CY12))</f>
        <v>#DIV/0!</v>
      </c>
      <c r="DC12" s="27"/>
      <c r="DD12" s="27"/>
      <c r="DE12" s="29" t="e">
        <f>DE10/DE9*100-100</f>
        <v>#DIV/0!</v>
      </c>
      <c r="DF12" s="60" t="e">
        <f>DF10/DF9*100-100</f>
        <v>#DIV/0!</v>
      </c>
      <c r="DG12" s="26">
        <f>SUM(DG5:DG11)</f>
        <v>0</v>
      </c>
      <c r="DH12" s="27">
        <f>SUM(DH5:DH11)</f>
        <v>0</v>
      </c>
      <c r="DI12" s="27"/>
      <c r="DJ12" s="27"/>
      <c r="DK12" s="27">
        <f>SUM(DK5:DK11)</f>
        <v>0</v>
      </c>
      <c r="DL12" s="28" t="e">
        <f>((DK12+DM12)/7)/DI11</f>
        <v>#DIV/0!</v>
      </c>
      <c r="DM12" s="27">
        <f>SUM(DM5:DM11)</f>
        <v>0</v>
      </c>
      <c r="DN12" s="28" t="e">
        <f>(DM12/(DM12+DK12))</f>
        <v>#DIV/0!</v>
      </c>
      <c r="DO12" s="27"/>
      <c r="DP12" s="27"/>
      <c r="DQ12" s="29" t="e">
        <f>DQ10/DQ9*100-100</f>
        <v>#DIV/0!</v>
      </c>
      <c r="DR12" s="60" t="e">
        <f>DR10/DR9*100-100</f>
        <v>#DIV/0!</v>
      </c>
      <c r="DS12" s="26">
        <f>SUM(DS5:DS11)</f>
        <v>0</v>
      </c>
      <c r="DT12" s="27">
        <f>SUM(DT5:DT11)</f>
        <v>0</v>
      </c>
      <c r="DU12" s="27"/>
      <c r="DV12" s="27"/>
      <c r="DW12" s="27">
        <f>SUM(DW5:DW11)</f>
        <v>0</v>
      </c>
      <c r="DX12" s="28" t="e">
        <f>((DW12+DY12)/7)/DU11</f>
        <v>#DIV/0!</v>
      </c>
      <c r="DY12" s="27">
        <f>SUM(DY5:DY11)</f>
        <v>0</v>
      </c>
      <c r="DZ12" s="28" t="e">
        <f>(DY12/(DY12+DW12))</f>
        <v>#DIV/0!</v>
      </c>
      <c r="EA12" s="27"/>
      <c r="EB12" s="27"/>
      <c r="EC12" s="29" t="e">
        <f>EC10/EC9*100-100</f>
        <v>#DIV/0!</v>
      </c>
      <c r="ED12" s="60" t="e">
        <f>ED10/ED9*100-100</f>
        <v>#DIV/0!</v>
      </c>
      <c r="EE12" s="26">
        <f>SUM(EE5:EE11)</f>
        <v>0</v>
      </c>
      <c r="EF12" s="27">
        <f>SUM(EF5:EF11)</f>
        <v>0</v>
      </c>
      <c r="EG12" s="27"/>
      <c r="EH12" s="27"/>
      <c r="EI12" s="27">
        <f>SUM(EI5:EI11)</f>
        <v>0</v>
      </c>
      <c r="EJ12" s="28" t="e">
        <f>((EI12+EK12)/7)/EG11</f>
        <v>#DIV/0!</v>
      </c>
      <c r="EK12" s="27">
        <f>SUM(EK5:EK11)</f>
        <v>0</v>
      </c>
      <c r="EL12" s="28" t="e">
        <f>(EK12/(EK12+EI12))</f>
        <v>#DIV/0!</v>
      </c>
      <c r="EM12" s="27"/>
      <c r="EN12" s="27"/>
      <c r="EO12" s="29" t="e">
        <f>EO10/EO9*100-100</f>
        <v>#DIV/0!</v>
      </c>
      <c r="EP12" s="60" t="e">
        <f>EP10/EP9*100-100</f>
        <v>#DIV/0!</v>
      </c>
      <c r="EQ12" s="26">
        <f>SUM(EQ5:EQ11)</f>
        <v>0</v>
      </c>
      <c r="ER12" s="27">
        <f>SUM(ER5:ER11)</f>
        <v>0</v>
      </c>
      <c r="ES12" s="27"/>
      <c r="ET12" s="27"/>
      <c r="EU12" s="27">
        <f>SUM(EU5:EU11)</f>
        <v>0</v>
      </c>
      <c r="EV12" s="28" t="e">
        <f>((EU12+EW12)/7)/ES11</f>
        <v>#DIV/0!</v>
      </c>
      <c r="EW12" s="27">
        <f>SUM(EW5:EW11)</f>
        <v>0</v>
      </c>
      <c r="EX12" s="28" t="e">
        <f>(EW12/(EW12+EU12))</f>
        <v>#DIV/0!</v>
      </c>
      <c r="EY12" s="27"/>
      <c r="EZ12" s="27"/>
      <c r="FA12" s="29" t="e">
        <f>FA10/FA9*100-100</f>
        <v>#DIV/0!</v>
      </c>
      <c r="FB12" s="60" t="e">
        <f>FB10/FB9*100-100</f>
        <v>#DIV/0!</v>
      </c>
      <c r="FC12" s="26">
        <f>SUM(FC5:FC11)</f>
        <v>0</v>
      </c>
      <c r="FD12" s="27">
        <f>SUM(FD5:FD11)</f>
        <v>0</v>
      </c>
      <c r="FE12" s="27"/>
      <c r="FF12" s="27"/>
      <c r="FG12" s="27">
        <f>SUM(FG5:FG11)</f>
        <v>0</v>
      </c>
      <c r="FH12" s="28" t="e">
        <f>((FG12+FI12)/7)/FE11</f>
        <v>#DIV/0!</v>
      </c>
      <c r="FI12" s="27">
        <f>SUM(FI5:FI11)</f>
        <v>0</v>
      </c>
      <c r="FJ12" s="28" t="e">
        <f>(FI12/(FI12+FG12))</f>
        <v>#DIV/0!</v>
      </c>
      <c r="FK12" s="27"/>
      <c r="FL12" s="27"/>
      <c r="FM12" s="29" t="e">
        <f>FM10/FM9*100-100</f>
        <v>#DIV/0!</v>
      </c>
      <c r="FN12" s="60" t="e">
        <f>FN10/FN9*100-100</f>
        <v>#DIV/0!</v>
      </c>
      <c r="FO12" s="26">
        <f>SUM(FO5:FO11)</f>
        <v>0</v>
      </c>
      <c r="FP12" s="27">
        <f>SUM(FP5:FP11)</f>
        <v>0</v>
      </c>
      <c r="FQ12" s="27"/>
      <c r="FR12" s="27"/>
      <c r="FS12" s="27">
        <f>SUM(FS5:FS11)</f>
        <v>0</v>
      </c>
      <c r="FT12" s="28" t="e">
        <f>((FS12+FU12)/7)/FQ11</f>
        <v>#DIV/0!</v>
      </c>
      <c r="FU12" s="27">
        <f>SUM(FU5:FU11)</f>
        <v>0</v>
      </c>
      <c r="FV12" s="28" t="e">
        <f>(FU12/(FU12+FS12))</f>
        <v>#DIV/0!</v>
      </c>
      <c r="FW12" s="27"/>
      <c r="FX12" s="27"/>
      <c r="FY12" s="29" t="e">
        <f>FY10/FY9*100-100</f>
        <v>#DIV/0!</v>
      </c>
      <c r="FZ12" s="60" t="e">
        <f>FZ10/FZ9*100-100</f>
        <v>#DIV/0!</v>
      </c>
      <c r="GA12" s="26">
        <f>SUM(GA5:GA11)</f>
        <v>0</v>
      </c>
      <c r="GB12" s="27">
        <f>SUM(GB5:GB11)</f>
        <v>0</v>
      </c>
      <c r="GC12" s="27"/>
      <c r="GD12" s="27"/>
      <c r="GE12" s="27">
        <f>SUM(GE5:GE11)</f>
        <v>0</v>
      </c>
      <c r="GF12" s="28" t="e">
        <f>((GE12+GG12)/7)/GC11</f>
        <v>#DIV/0!</v>
      </c>
      <c r="GG12" s="27">
        <f>SUM(GG5:GG11)</f>
        <v>0</v>
      </c>
      <c r="GH12" s="28" t="e">
        <f>(GG12/(GG12+GE12))</f>
        <v>#DIV/0!</v>
      </c>
      <c r="GI12" s="27"/>
      <c r="GJ12" s="27"/>
      <c r="GK12" s="29" t="e">
        <f>GK10/GK9*100-100</f>
        <v>#DIV/0!</v>
      </c>
      <c r="GL12" s="60" t="e">
        <f>GL10/GL9*100-100</f>
        <v>#DIV/0!</v>
      </c>
      <c r="GM12" s="26">
        <f>SUM(GM5:GM11)</f>
        <v>0</v>
      </c>
      <c r="GN12" s="27">
        <f>SUM(GN5:GN11)</f>
        <v>0</v>
      </c>
      <c r="GO12" s="27"/>
      <c r="GP12" s="27"/>
      <c r="GQ12" s="27">
        <f>SUM(GQ5:GQ11)</f>
        <v>0</v>
      </c>
      <c r="GR12" s="28" t="e">
        <f>((GQ12+GS12)/7)/GO11</f>
        <v>#DIV/0!</v>
      </c>
      <c r="GS12" s="27">
        <f>SUM(GS5:GS11)</f>
        <v>0</v>
      </c>
      <c r="GT12" s="28" t="e">
        <f>(GS12/(GS12+GQ12))</f>
        <v>#DIV/0!</v>
      </c>
      <c r="GU12" s="27"/>
      <c r="GV12" s="27"/>
      <c r="GW12" s="29" t="e">
        <f>GW10/GW9*100-100</f>
        <v>#DIV/0!</v>
      </c>
      <c r="GX12" s="60" t="e">
        <f>GX10/GX9*100-100</f>
        <v>#DIV/0!</v>
      </c>
      <c r="GY12" s="26">
        <f>SUM(GY5:GY11)</f>
        <v>0</v>
      </c>
      <c r="GZ12" s="27">
        <f>SUM(GZ5:GZ11)</f>
        <v>0</v>
      </c>
      <c r="HA12" s="27"/>
      <c r="HB12" s="27"/>
      <c r="HC12" s="27">
        <f>SUM(HC5:HC11)</f>
        <v>0</v>
      </c>
      <c r="HD12" s="28" t="e">
        <f>((HC12+HE12)/7)/HA11</f>
        <v>#DIV/0!</v>
      </c>
      <c r="HE12" s="27">
        <f>SUM(HE5:HE11)</f>
        <v>0</v>
      </c>
      <c r="HF12" s="28" t="e">
        <f>(HE12/(HE12+HC12))</f>
        <v>#DIV/0!</v>
      </c>
      <c r="HG12" s="27"/>
      <c r="HH12" s="27"/>
      <c r="HI12" s="29" t="e">
        <f>HI10/HI9*100-100</f>
        <v>#DIV/0!</v>
      </c>
      <c r="HJ12" s="60" t="e">
        <f>HJ10/HJ9*100-100</f>
        <v>#DIV/0!</v>
      </c>
      <c r="HK12" s="26">
        <f t="shared" si="53"/>
        <v>2</v>
      </c>
      <c r="HL12" s="443">
        <f t="shared" si="53"/>
        <v>0</v>
      </c>
      <c r="HM12" s="365">
        <f t="shared" si="0"/>
        <v>0</v>
      </c>
      <c r="HN12" s="27">
        <f t="shared" si="1"/>
        <v>0</v>
      </c>
      <c r="HO12" s="27">
        <f t="shared" si="54"/>
        <v>0</v>
      </c>
      <c r="HP12" s="80">
        <f>+((HO12)/HM11)/7</f>
        <v>0</v>
      </c>
      <c r="HQ12" s="57">
        <f t="shared" si="56"/>
        <v>0</v>
      </c>
      <c r="HR12" s="48" t="e">
        <f t="shared" si="64"/>
        <v>#DIV/0!</v>
      </c>
      <c r="HS12" s="49">
        <f>SUM(HS5:HS11)/7</f>
        <v>0</v>
      </c>
      <c r="HT12" s="50">
        <f>SUM(HT5:HT11)</f>
        <v>0</v>
      </c>
      <c r="HU12" s="49" t="e">
        <f>AVERAGE(HU5:HU11)</f>
        <v>#DIV/0!</v>
      </c>
      <c r="HV12" s="58" t="e">
        <f>HV10/HV9*100-100</f>
        <v>#DIV/0!</v>
      </c>
      <c r="HW12" s="60" t="e">
        <f>HW10/HW9*100-100</f>
        <v>#DIV/0!</v>
      </c>
      <c r="HY12" s="289">
        <v>33</v>
      </c>
      <c r="HZ12" s="143">
        <v>63.443100000000001</v>
      </c>
      <c r="IA12" s="66">
        <v>64.272800000000004</v>
      </c>
      <c r="IB12" s="66">
        <v>65.956599999999995</v>
      </c>
      <c r="IC12" s="66">
        <v>64.5</v>
      </c>
      <c r="ID12" s="66">
        <v>64.400000000000006</v>
      </c>
      <c r="IE12" s="144">
        <v>64</v>
      </c>
      <c r="IF12" s="143">
        <v>35.369528250000002</v>
      </c>
      <c r="IG12" s="66">
        <v>36.988996399999998</v>
      </c>
      <c r="IH12" s="66">
        <v>40.00927355999999</v>
      </c>
      <c r="II12" s="66">
        <f t="shared" si="2"/>
        <v>37.00365</v>
      </c>
      <c r="IJ12" s="66">
        <f t="shared" si="3"/>
        <v>36.946280000000002</v>
      </c>
      <c r="IK12" s="144">
        <f t="shared" si="4"/>
        <v>36.351999999999997</v>
      </c>
      <c r="IL12" s="301">
        <v>4370</v>
      </c>
      <c r="IM12" s="145">
        <v>4454</v>
      </c>
      <c r="IN12" s="145">
        <v>4358</v>
      </c>
      <c r="IO12" s="287">
        <v>4345</v>
      </c>
      <c r="IP12" s="287">
        <v>4433</v>
      </c>
      <c r="IQ12" s="302">
        <v>4326</v>
      </c>
      <c r="IR12" s="292">
        <v>55.75</v>
      </c>
      <c r="IS12" s="146">
        <v>57.55</v>
      </c>
      <c r="IT12" s="146">
        <v>60.66</v>
      </c>
      <c r="IU12" s="146">
        <v>57.37</v>
      </c>
      <c r="IV12" s="146">
        <v>57.92</v>
      </c>
      <c r="IW12" s="150">
        <v>56.8</v>
      </c>
      <c r="IX12" s="311">
        <v>2.8679976162097734E-2</v>
      </c>
      <c r="IY12" s="280">
        <v>2.8950978268717061E-2</v>
      </c>
      <c r="IZ12" s="280">
        <v>3.2018178062383808E-2</v>
      </c>
      <c r="JA12" s="280">
        <v>2.7E-2</v>
      </c>
      <c r="JB12" s="280">
        <v>2.4E-2</v>
      </c>
      <c r="JC12" s="279">
        <v>0.02</v>
      </c>
    </row>
    <row r="13" spans="1:263" ht="19.5" thickBot="1" x14ac:dyDescent="0.3">
      <c r="A13" s="53"/>
      <c r="B13" s="438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444">
        <f>HK12/HM4</f>
        <v>6.1180789232181097E-4</v>
      </c>
      <c r="HL13" s="445">
        <f>HL12/HN4</f>
        <v>0</v>
      </c>
      <c r="HM13" s="377"/>
      <c r="HN13" s="30"/>
      <c r="HO13" s="30"/>
      <c r="HP13" s="30"/>
      <c r="HQ13" s="30"/>
      <c r="HR13" s="30"/>
      <c r="HS13" s="30"/>
      <c r="HT13" s="47"/>
      <c r="HU13" s="30"/>
      <c r="HV13" s="30"/>
      <c r="HW13" s="31"/>
      <c r="HY13" s="289">
        <v>34</v>
      </c>
      <c r="HZ13" s="143">
        <v>63.6</v>
      </c>
      <c r="IA13" s="66">
        <v>65.031599999999997</v>
      </c>
      <c r="IB13" s="66">
        <v>65.768799999999999</v>
      </c>
      <c r="IC13" s="74">
        <v>64.7</v>
      </c>
      <c r="ID13" s="74">
        <v>65</v>
      </c>
      <c r="IE13" s="144">
        <v>64.44285714285715</v>
      </c>
      <c r="IF13" s="143">
        <v>35.049959999999999</v>
      </c>
      <c r="IG13" s="66">
        <v>37.607774280000001</v>
      </c>
      <c r="IH13" s="66">
        <v>40.63196464</v>
      </c>
      <c r="II13" s="66">
        <f t="shared" si="2"/>
        <v>36.924289999999999</v>
      </c>
      <c r="IJ13" s="66">
        <f t="shared" si="3"/>
        <v>37.095500000000001</v>
      </c>
      <c r="IK13" s="144">
        <f t="shared" si="4"/>
        <v>36.655097142857151</v>
      </c>
      <c r="IL13" s="301">
        <v>4456</v>
      </c>
      <c r="IM13" s="145">
        <v>4446</v>
      </c>
      <c r="IN13" s="145">
        <v>4400</v>
      </c>
      <c r="IO13" s="74">
        <v>4408</v>
      </c>
      <c r="IP13" s="74">
        <v>4353</v>
      </c>
      <c r="IQ13" s="302">
        <v>4237.45</v>
      </c>
      <c r="IR13" s="291">
        <v>55.11</v>
      </c>
      <c r="IS13" s="146">
        <v>57.83</v>
      </c>
      <c r="IT13" s="275">
        <v>61.78</v>
      </c>
      <c r="IU13" s="275">
        <v>57.07</v>
      </c>
      <c r="IV13" s="275">
        <v>57.63</v>
      </c>
      <c r="IW13" s="150">
        <v>56.88</v>
      </c>
      <c r="IX13" s="311">
        <v>2.5000000000000001E-2</v>
      </c>
      <c r="IY13" s="280">
        <v>2.1066686447592908E-2</v>
      </c>
      <c r="IZ13" s="280">
        <v>2.5716035104428873E-2</v>
      </c>
      <c r="JA13" s="280">
        <v>2.1999999999999999E-2</v>
      </c>
      <c r="JB13" s="280">
        <v>1.9E-2</v>
      </c>
      <c r="JC13" s="279">
        <v>1.7749327125918382E-2</v>
      </c>
    </row>
    <row r="14" spans="1:263" ht="18.75" x14ac:dyDescent="0.25">
      <c r="A14" s="736">
        <v>26</v>
      </c>
      <c r="B14" s="435">
        <f>B11+1</f>
        <v>45603</v>
      </c>
      <c r="C14" s="32"/>
      <c r="D14" s="33"/>
      <c r="E14" s="33">
        <f>E11-C14</f>
        <v>615</v>
      </c>
      <c r="F14" s="33">
        <f>F11-D14</f>
        <v>59</v>
      </c>
      <c r="G14" s="33"/>
      <c r="H14" s="34">
        <f t="shared" ref="H14:H20" si="66">((G14+I14)/E14)</f>
        <v>0</v>
      </c>
      <c r="I14" s="33"/>
      <c r="J14" s="34" t="e">
        <f>I14/(G14+I14)</f>
        <v>#DIV/0!</v>
      </c>
      <c r="K14" s="35"/>
      <c r="L14" s="33"/>
      <c r="M14" s="33"/>
      <c r="N14" s="36"/>
      <c r="O14" s="32"/>
      <c r="P14" s="33"/>
      <c r="Q14" s="33">
        <f>Q11-O14</f>
        <v>613</v>
      </c>
      <c r="R14" s="33">
        <f>R11-P14</f>
        <v>59</v>
      </c>
      <c r="S14" s="33"/>
      <c r="T14" s="34">
        <f t="shared" ref="T14:T20" si="67">((S14+U14)/Q14)</f>
        <v>0</v>
      </c>
      <c r="U14" s="33"/>
      <c r="V14" s="34" t="e">
        <f t="shared" ref="V14:V20" si="68">U14/(S14+U14)</f>
        <v>#DIV/0!</v>
      </c>
      <c r="W14" s="35"/>
      <c r="X14" s="33"/>
      <c r="Y14" s="33"/>
      <c r="Z14" s="36"/>
      <c r="AA14" s="32"/>
      <c r="AB14" s="33"/>
      <c r="AC14" s="33">
        <f>AC11-AA14</f>
        <v>192</v>
      </c>
      <c r="AD14" s="33">
        <f>AD11-AB14</f>
        <v>17</v>
      </c>
      <c r="AE14" s="33"/>
      <c r="AF14" s="34">
        <f t="shared" ref="AF14:AF20" si="69">((AE14+AG14)/AC14)</f>
        <v>0</v>
      </c>
      <c r="AG14" s="33"/>
      <c r="AH14" s="34" t="e">
        <f t="shared" ref="AH14:AH20" si="70">AG14/(AE14+AG14)</f>
        <v>#DIV/0!</v>
      </c>
      <c r="AI14" s="35"/>
      <c r="AJ14" s="33"/>
      <c r="AK14" s="33"/>
      <c r="AL14" s="36"/>
      <c r="AM14" s="32"/>
      <c r="AN14" s="33"/>
      <c r="AO14" s="33">
        <f>AO11-AM14</f>
        <v>615</v>
      </c>
      <c r="AP14" s="33">
        <f>AP11-AN14</f>
        <v>59</v>
      </c>
      <c r="AQ14" s="33"/>
      <c r="AR14" s="34">
        <f t="shared" ref="AR14:AR20" si="71">((AQ14+AS14)/AO14)</f>
        <v>0</v>
      </c>
      <c r="AS14" s="33"/>
      <c r="AT14" s="34" t="e">
        <f t="shared" ref="AT14:AT20" si="72">AS14/(AQ14+AS14)</f>
        <v>#DIV/0!</v>
      </c>
      <c r="AU14" s="35"/>
      <c r="AV14" s="33"/>
      <c r="AW14" s="33"/>
      <c r="AX14" s="36"/>
      <c r="AY14" s="32"/>
      <c r="AZ14" s="33"/>
      <c r="BA14" s="33">
        <f>BA11-AY14</f>
        <v>616</v>
      </c>
      <c r="BB14" s="33">
        <f>BB11-AZ14</f>
        <v>59</v>
      </c>
      <c r="BC14" s="33"/>
      <c r="BD14" s="34">
        <f t="shared" ref="BD14:BD20" si="73">((BC14+BE14)/BA14)</f>
        <v>0</v>
      </c>
      <c r="BE14" s="33"/>
      <c r="BF14" s="34" t="e">
        <f t="shared" ref="BF14:BF20" si="74">BE14/(BC14+BE14)</f>
        <v>#DIV/0!</v>
      </c>
      <c r="BG14" s="35"/>
      <c r="BH14" s="33"/>
      <c r="BI14" s="33"/>
      <c r="BJ14" s="36"/>
      <c r="BK14" s="32"/>
      <c r="BL14" s="33"/>
      <c r="BM14" s="33">
        <f>BM11-BK14</f>
        <v>616</v>
      </c>
      <c r="BN14" s="33">
        <f>BN11-BL14</f>
        <v>59</v>
      </c>
      <c r="BO14" s="33"/>
      <c r="BP14" s="34">
        <f t="shared" ref="BP14:BP20" si="75">((BO14+BQ14)/BM14)</f>
        <v>0</v>
      </c>
      <c r="BQ14" s="33"/>
      <c r="BR14" s="34" t="e">
        <f t="shared" ref="BR14:BR20" si="76">BQ14/(BO14+BQ14)</f>
        <v>#DIV/0!</v>
      </c>
      <c r="BS14" s="35"/>
      <c r="BT14" s="33"/>
      <c r="BU14" s="33"/>
      <c r="BV14" s="36"/>
      <c r="BW14" s="32"/>
      <c r="BX14" s="33"/>
      <c r="BY14" s="33">
        <f>BY11-BW14</f>
        <v>0</v>
      </c>
      <c r="BZ14" s="33">
        <f>BZ11-BX14</f>
        <v>0</v>
      </c>
      <c r="CA14" s="33"/>
      <c r="CB14" s="34" t="e">
        <f t="shared" ref="CB14:CB20" si="77">((CA14+CC14)/BY14)</f>
        <v>#DIV/0!</v>
      </c>
      <c r="CC14" s="33"/>
      <c r="CD14" s="34" t="e">
        <f t="shared" ref="CD14:CD20" si="78">CC14/(CA14+CC14)</f>
        <v>#DIV/0!</v>
      </c>
      <c r="CE14" s="35"/>
      <c r="CF14" s="33"/>
      <c r="CG14" s="33"/>
      <c r="CH14" s="36"/>
      <c r="CI14" s="32"/>
      <c r="CJ14" s="33"/>
      <c r="CK14" s="33">
        <f>CK11-CI14</f>
        <v>0</v>
      </c>
      <c r="CL14" s="33">
        <f>CL11-CJ14</f>
        <v>0</v>
      </c>
      <c r="CM14" s="33"/>
      <c r="CN14" s="34" t="e">
        <f t="shared" ref="CN14:CN20" si="79">((CM14+CO14)/CK14)</f>
        <v>#DIV/0!</v>
      </c>
      <c r="CO14" s="33"/>
      <c r="CP14" s="34" t="e">
        <f t="shared" ref="CP14:CP20" si="80">CO14/(CM14+CO14)</f>
        <v>#DIV/0!</v>
      </c>
      <c r="CQ14" s="35"/>
      <c r="CR14" s="33"/>
      <c r="CS14" s="33"/>
      <c r="CT14" s="36"/>
      <c r="CU14" s="32"/>
      <c r="CV14" s="33"/>
      <c r="CW14" s="33">
        <f>CW11-CU14</f>
        <v>0</v>
      </c>
      <c r="CX14" s="33">
        <f>CX11-CV14</f>
        <v>0</v>
      </c>
      <c r="CY14" s="33"/>
      <c r="CZ14" s="34" t="e">
        <f t="shared" ref="CZ14:CZ20" si="81">((CY14+DA14)/CW14)</f>
        <v>#DIV/0!</v>
      </c>
      <c r="DA14" s="33"/>
      <c r="DB14" s="34" t="e">
        <f t="shared" ref="DB14:DB20" si="82">DA14/(CY14+DA14)</f>
        <v>#DIV/0!</v>
      </c>
      <c r="DC14" s="35"/>
      <c r="DD14" s="33"/>
      <c r="DE14" s="33"/>
      <c r="DF14" s="36"/>
      <c r="DG14" s="32"/>
      <c r="DH14" s="33"/>
      <c r="DI14" s="33">
        <f>DI11-DG14</f>
        <v>0</v>
      </c>
      <c r="DJ14" s="33">
        <f>DJ11-DH14</f>
        <v>0</v>
      </c>
      <c r="DK14" s="33"/>
      <c r="DL14" s="34" t="e">
        <f t="shared" ref="DL14:DL20" si="83">((DK14+DM14)/DI14)</f>
        <v>#DIV/0!</v>
      </c>
      <c r="DM14" s="33"/>
      <c r="DN14" s="34" t="e">
        <f t="shared" ref="DN14:DN20" si="84">DM14/(DK14+DM14)</f>
        <v>#DIV/0!</v>
      </c>
      <c r="DO14" s="35"/>
      <c r="DP14" s="33"/>
      <c r="DQ14" s="33"/>
      <c r="DR14" s="36"/>
      <c r="DS14" s="32"/>
      <c r="DT14" s="33"/>
      <c r="DU14" s="33">
        <f>DU11-DS14</f>
        <v>0</v>
      </c>
      <c r="DV14" s="33">
        <f>DV11-DT14</f>
        <v>0</v>
      </c>
      <c r="DW14" s="33"/>
      <c r="DX14" s="34" t="e">
        <f t="shared" ref="DX14:DX20" si="85">((DW14+DY14)/DU14)</f>
        <v>#DIV/0!</v>
      </c>
      <c r="DY14" s="33"/>
      <c r="DZ14" s="34" t="e">
        <f t="shared" ref="DZ14:DZ20" si="86">DY14/(DW14+DY14)</f>
        <v>#DIV/0!</v>
      </c>
      <c r="EA14" s="35"/>
      <c r="EB14" s="33"/>
      <c r="EC14" s="33"/>
      <c r="ED14" s="36"/>
      <c r="EE14" s="32"/>
      <c r="EF14" s="33"/>
      <c r="EG14" s="33">
        <f>EG11-EE14</f>
        <v>0</v>
      </c>
      <c r="EH14" s="33">
        <f>EH11-EF14</f>
        <v>0</v>
      </c>
      <c r="EI14" s="33"/>
      <c r="EJ14" s="34" t="e">
        <f t="shared" ref="EJ14:EJ20" si="87">((EI14+EK14)/EG14)</f>
        <v>#DIV/0!</v>
      </c>
      <c r="EK14" s="33"/>
      <c r="EL14" s="34" t="e">
        <f t="shared" ref="EL14:EL20" si="88">EK14/(EI14+EK14)</f>
        <v>#DIV/0!</v>
      </c>
      <c r="EM14" s="35"/>
      <c r="EN14" s="33"/>
      <c r="EO14" s="33"/>
      <c r="EP14" s="36"/>
      <c r="EQ14" s="32"/>
      <c r="ER14" s="33"/>
      <c r="ES14" s="33">
        <f>ES11-EQ14</f>
        <v>0</v>
      </c>
      <c r="ET14" s="33">
        <f>ET11-ER14</f>
        <v>0</v>
      </c>
      <c r="EU14" s="33"/>
      <c r="EV14" s="34" t="e">
        <f t="shared" ref="EV14:EV20" si="89">((EU14+EW14)/ES14)</f>
        <v>#DIV/0!</v>
      </c>
      <c r="EW14" s="33"/>
      <c r="EX14" s="34" t="e">
        <f t="shared" ref="EX14:EX20" si="90">EW14/(EU14+EW14)</f>
        <v>#DIV/0!</v>
      </c>
      <c r="EY14" s="35"/>
      <c r="EZ14" s="33"/>
      <c r="FA14" s="33"/>
      <c r="FB14" s="36"/>
      <c r="FC14" s="32"/>
      <c r="FD14" s="33"/>
      <c r="FE14" s="33">
        <f>FE11-FC14</f>
        <v>0</v>
      </c>
      <c r="FF14" s="33">
        <f>FF11-FD14</f>
        <v>0</v>
      </c>
      <c r="FG14" s="33"/>
      <c r="FH14" s="34" t="e">
        <f t="shared" ref="FH14:FH20" si="91">((FG14+FI14)/FE14)</f>
        <v>#DIV/0!</v>
      </c>
      <c r="FI14" s="33"/>
      <c r="FJ14" s="34" t="e">
        <f t="shared" ref="FJ14:FJ20" si="92">FI14/(FG14+FI14)</f>
        <v>#DIV/0!</v>
      </c>
      <c r="FK14" s="35"/>
      <c r="FL14" s="33"/>
      <c r="FM14" s="33"/>
      <c r="FN14" s="36"/>
      <c r="FO14" s="32"/>
      <c r="FP14" s="33"/>
      <c r="FQ14" s="33">
        <f>FQ11-FO14</f>
        <v>0</v>
      </c>
      <c r="FR14" s="33">
        <f>FR11-FP14</f>
        <v>0</v>
      </c>
      <c r="FS14" s="33"/>
      <c r="FT14" s="34" t="e">
        <f t="shared" ref="FT14:FT20" si="93">((FS14+FU14)/FQ14)</f>
        <v>#DIV/0!</v>
      </c>
      <c r="FU14" s="33"/>
      <c r="FV14" s="34" t="e">
        <f t="shared" ref="FV14:FV20" si="94">FU14/(FS14+FU14)</f>
        <v>#DIV/0!</v>
      </c>
      <c r="FW14" s="35"/>
      <c r="FX14" s="33"/>
      <c r="FY14" s="33"/>
      <c r="FZ14" s="36"/>
      <c r="GA14" s="32"/>
      <c r="GB14" s="33"/>
      <c r="GC14" s="33">
        <f>GC11-GA14</f>
        <v>0</v>
      </c>
      <c r="GD14" s="33">
        <f>GD11-GB14</f>
        <v>0</v>
      </c>
      <c r="GE14" s="33"/>
      <c r="GF14" s="34" t="e">
        <f t="shared" ref="GF14:GF20" si="95">((GE14+GG14)/GC14)</f>
        <v>#DIV/0!</v>
      </c>
      <c r="GG14" s="33"/>
      <c r="GH14" s="34" t="e">
        <f t="shared" ref="GH14:GH20" si="96">GG14/(GE14+GG14)</f>
        <v>#DIV/0!</v>
      </c>
      <c r="GI14" s="35"/>
      <c r="GJ14" s="33"/>
      <c r="GK14" s="33"/>
      <c r="GL14" s="36"/>
      <c r="GM14" s="32"/>
      <c r="GN14" s="33"/>
      <c r="GO14" s="33">
        <f>GO11-GM14</f>
        <v>0</v>
      </c>
      <c r="GP14" s="33">
        <f>GP11-GN14</f>
        <v>0</v>
      </c>
      <c r="GQ14" s="33"/>
      <c r="GR14" s="34" t="e">
        <f t="shared" ref="GR14:GR20" si="97">((GQ14+GS14)/GO14)</f>
        <v>#DIV/0!</v>
      </c>
      <c r="GS14" s="33"/>
      <c r="GT14" s="34" t="e">
        <f t="shared" ref="GT14:GT20" si="98">GS14/(GQ14+GS14)</f>
        <v>#DIV/0!</v>
      </c>
      <c r="GU14" s="35"/>
      <c r="GV14" s="33"/>
      <c r="GW14" s="33"/>
      <c r="GX14" s="36"/>
      <c r="GY14" s="32"/>
      <c r="GZ14" s="33"/>
      <c r="HA14" s="33">
        <f>HA11-GY14</f>
        <v>0</v>
      </c>
      <c r="HB14" s="33">
        <f>HB11-GZ14</f>
        <v>0</v>
      </c>
      <c r="HC14" s="33"/>
      <c r="HD14" s="34" t="e">
        <f t="shared" ref="HD14:HD20" si="99">((HC14+HE14)/HA14)</f>
        <v>#DIV/0!</v>
      </c>
      <c r="HE14" s="33"/>
      <c r="HF14" s="34" t="e">
        <f t="shared" ref="HF14:HF20" si="100">HE14/(HC14+HE14)</f>
        <v>#DIV/0!</v>
      </c>
      <c r="HG14" s="35"/>
      <c r="HH14" s="33"/>
      <c r="HI14" s="33"/>
      <c r="HJ14" s="36"/>
      <c r="HK14" s="32">
        <f t="shared" ref="HK14:HN21" si="101">+C14+O14+AA14+AM14+AY14+BK14+BW14+CI14+CU14+DG14+DS14+EE14+EQ14+FC14+FO14+GA14+GM14+GY14</f>
        <v>0</v>
      </c>
      <c r="HL14" s="36">
        <f t="shared" si="101"/>
        <v>0</v>
      </c>
      <c r="HM14" s="380">
        <f t="shared" si="101"/>
        <v>3267</v>
      </c>
      <c r="HN14" s="33">
        <f t="shared" si="101"/>
        <v>312</v>
      </c>
      <c r="HO14" s="33">
        <f t="shared" ref="HO14:HO21" si="102">+G14+S14+AE14+AQ14+BC14+BO14+CA14+CM14+CY14+DK14+DW14+EI14+EU14+FG14+FS14+GE14+GQ14+HC14+I14+U14+AG14+AS14+BE14+BQ14+CC14+CO14+DA14+DM14+DY14+EK14+EW14+FI14+FU14+GG14+GS14+HE14</f>
        <v>0</v>
      </c>
      <c r="HP14" s="78">
        <f t="shared" ref="HP14:HP20" si="103">+(HO14)/HM14</f>
        <v>0</v>
      </c>
      <c r="HQ14" s="44">
        <f t="shared" ref="HQ14:HQ21" si="104">+I14+U14+AG14+AS14+BE14+BQ14+CC14+CO14+DA14+DM14+DY14+EK14+EW14+FI14+FU14+GG14+GS14+HE14</f>
        <v>0</v>
      </c>
      <c r="HR14" s="34" t="e">
        <f>+(HQ14/(HO14))</f>
        <v>#DIV/0!</v>
      </c>
      <c r="HS14" s="45"/>
      <c r="HT14" s="46"/>
      <c r="HU14" s="45" t="e">
        <f t="shared" ref="HU14:HU20" si="105">+HT14/HO14*100</f>
        <v>#DIV/0!</v>
      </c>
      <c r="HV14" s="44"/>
      <c r="HW14" s="36"/>
      <c r="HY14" s="289">
        <v>35</v>
      </c>
      <c r="HZ14" s="143">
        <v>63.929900000000004</v>
      </c>
      <c r="IA14" s="66">
        <v>66.119900000000001</v>
      </c>
      <c r="IB14" s="66">
        <v>66.783000000000001</v>
      </c>
      <c r="IC14" s="74">
        <v>66.400000000000006</v>
      </c>
      <c r="ID14" s="74">
        <v>66.400000000000006</v>
      </c>
      <c r="IE14" s="144">
        <v>64.385714285714286</v>
      </c>
      <c r="IF14" s="143">
        <v>34.752293640000005</v>
      </c>
      <c r="IG14" s="66">
        <v>38.382601950000002</v>
      </c>
      <c r="IH14" s="66">
        <v>41.131649700000004</v>
      </c>
      <c r="II14" s="66">
        <f t="shared" si="2"/>
        <v>37.257040000000003</v>
      </c>
      <c r="IJ14" s="66">
        <f t="shared" si="3"/>
        <v>37.257040000000003</v>
      </c>
      <c r="IK14" s="144">
        <f t="shared" si="4"/>
        <v>36.345735714285716</v>
      </c>
      <c r="IL14" s="301">
        <v>4555</v>
      </c>
      <c r="IM14" s="145">
        <v>4486</v>
      </c>
      <c r="IN14" s="145">
        <v>4366</v>
      </c>
      <c r="IO14" s="74">
        <v>4497</v>
      </c>
      <c r="IP14" s="74">
        <v>4472</v>
      </c>
      <c r="IQ14" s="302">
        <v>4354.5787545787543</v>
      </c>
      <c r="IR14" s="291">
        <v>54.36</v>
      </c>
      <c r="IS14" s="275">
        <v>58.05</v>
      </c>
      <c r="IT14" s="146">
        <v>61.59</v>
      </c>
      <c r="IU14" s="146">
        <v>56.11</v>
      </c>
      <c r="IV14" s="146">
        <v>55.37</v>
      </c>
      <c r="IW14" s="150">
        <v>56.45</v>
      </c>
      <c r="IX14" s="311">
        <v>2.3E-2</v>
      </c>
      <c r="IY14" s="280">
        <v>2.0974339903309779E-2</v>
      </c>
      <c r="IZ14" s="280">
        <v>2.1885753613214039E-2</v>
      </c>
      <c r="JA14" s="280">
        <v>1.695034463356309E-2</v>
      </c>
      <c r="JB14" s="280">
        <v>1.6E-2</v>
      </c>
      <c r="JC14" s="279">
        <v>1.1044028861728759E-2</v>
      </c>
    </row>
    <row r="15" spans="1:263" ht="18.75" x14ac:dyDescent="0.25">
      <c r="A15" s="734"/>
      <c r="B15" s="436">
        <f t="shared" ref="B15:B20" si="106">+B14+1</f>
        <v>45604</v>
      </c>
      <c r="C15" s="10"/>
      <c r="D15" s="11"/>
      <c r="E15" s="61">
        <f t="shared" ref="E15:F19" si="107">E14-C15</f>
        <v>615</v>
      </c>
      <c r="F15" s="11">
        <f t="shared" si="107"/>
        <v>59</v>
      </c>
      <c r="G15" s="11"/>
      <c r="H15" s="12">
        <f t="shared" si="66"/>
        <v>0</v>
      </c>
      <c r="I15" s="11"/>
      <c r="J15" s="12" t="e">
        <f t="shared" ref="J15:J20" si="108">I15/(G15+I15)</f>
        <v>#DIV/0!</v>
      </c>
      <c r="K15" s="13"/>
      <c r="L15" s="11"/>
      <c r="M15" s="11"/>
      <c r="N15" s="14"/>
      <c r="O15" s="10"/>
      <c r="P15" s="11"/>
      <c r="Q15" s="11">
        <f t="shared" ref="Q15:R20" si="109">Q14-O15</f>
        <v>613</v>
      </c>
      <c r="R15" s="11">
        <f t="shared" si="109"/>
        <v>59</v>
      </c>
      <c r="S15" s="11"/>
      <c r="T15" s="12">
        <f t="shared" si="67"/>
        <v>0</v>
      </c>
      <c r="U15" s="11"/>
      <c r="V15" s="12" t="e">
        <f t="shared" si="68"/>
        <v>#DIV/0!</v>
      </c>
      <c r="W15" s="13"/>
      <c r="X15" s="11"/>
      <c r="Y15" s="11"/>
      <c r="Z15" s="14"/>
      <c r="AA15" s="10"/>
      <c r="AB15" s="11"/>
      <c r="AC15" s="11">
        <f t="shared" ref="AC15:AD20" si="110">AC14-AA15</f>
        <v>192</v>
      </c>
      <c r="AD15" s="11">
        <f t="shared" si="110"/>
        <v>17</v>
      </c>
      <c r="AE15" s="11"/>
      <c r="AF15" s="12">
        <f t="shared" si="69"/>
        <v>0</v>
      </c>
      <c r="AG15" s="11"/>
      <c r="AH15" s="12" t="e">
        <f t="shared" si="70"/>
        <v>#DIV/0!</v>
      </c>
      <c r="AI15" s="13"/>
      <c r="AJ15" s="11"/>
      <c r="AK15" s="11"/>
      <c r="AL15" s="14"/>
      <c r="AM15" s="10"/>
      <c r="AN15" s="11"/>
      <c r="AO15" s="61">
        <f t="shared" ref="AO15:AP20" si="111">AO14-AM15</f>
        <v>615</v>
      </c>
      <c r="AP15" s="11">
        <f t="shared" si="111"/>
        <v>59</v>
      </c>
      <c r="AQ15" s="11"/>
      <c r="AR15" s="12">
        <f t="shared" si="71"/>
        <v>0</v>
      </c>
      <c r="AS15" s="11"/>
      <c r="AT15" s="12" t="e">
        <f t="shared" si="72"/>
        <v>#DIV/0!</v>
      </c>
      <c r="AU15" s="13"/>
      <c r="AV15" s="11"/>
      <c r="AW15" s="11"/>
      <c r="AX15" s="14"/>
      <c r="AY15" s="10"/>
      <c r="AZ15" s="11"/>
      <c r="BA15" s="11">
        <f t="shared" ref="BA15:BB20" si="112">BA14-AY15</f>
        <v>616</v>
      </c>
      <c r="BB15" s="11">
        <f t="shared" si="112"/>
        <v>59</v>
      </c>
      <c r="BC15" s="11"/>
      <c r="BD15" s="12">
        <f t="shared" si="73"/>
        <v>0</v>
      </c>
      <c r="BE15" s="11"/>
      <c r="BF15" s="12" t="e">
        <f t="shared" si="74"/>
        <v>#DIV/0!</v>
      </c>
      <c r="BG15" s="13"/>
      <c r="BH15" s="11"/>
      <c r="BI15" s="11"/>
      <c r="BJ15" s="14"/>
      <c r="BK15" s="10"/>
      <c r="BL15" s="11"/>
      <c r="BM15" s="11">
        <f t="shared" ref="BM15:BN20" si="113">BM14-BK15</f>
        <v>616</v>
      </c>
      <c r="BN15" s="11">
        <f t="shared" si="113"/>
        <v>59</v>
      </c>
      <c r="BO15" s="11"/>
      <c r="BP15" s="12">
        <f t="shared" si="75"/>
        <v>0</v>
      </c>
      <c r="BQ15" s="11"/>
      <c r="BR15" s="12" t="e">
        <f t="shared" si="76"/>
        <v>#DIV/0!</v>
      </c>
      <c r="BS15" s="13"/>
      <c r="BT15" s="11"/>
      <c r="BU15" s="11"/>
      <c r="BV15" s="14"/>
      <c r="BW15" s="10"/>
      <c r="BX15" s="11"/>
      <c r="BY15" s="61">
        <f t="shared" ref="BY15:BZ20" si="114">BY14-BW15</f>
        <v>0</v>
      </c>
      <c r="BZ15" s="61">
        <f t="shared" si="114"/>
        <v>0</v>
      </c>
      <c r="CA15" s="11"/>
      <c r="CB15" s="12" t="e">
        <f t="shared" si="77"/>
        <v>#DIV/0!</v>
      </c>
      <c r="CC15" s="11"/>
      <c r="CD15" s="12" t="e">
        <f t="shared" si="78"/>
        <v>#DIV/0!</v>
      </c>
      <c r="CE15" s="13"/>
      <c r="CF15" s="11"/>
      <c r="CG15" s="11"/>
      <c r="CH15" s="14"/>
      <c r="CI15" s="10"/>
      <c r="CJ15" s="11"/>
      <c r="CK15" s="61">
        <f t="shared" ref="CK15:CL20" si="115">CK14-CI15</f>
        <v>0</v>
      </c>
      <c r="CL15" s="61">
        <f t="shared" si="115"/>
        <v>0</v>
      </c>
      <c r="CM15" s="11"/>
      <c r="CN15" s="12" t="e">
        <f t="shared" si="79"/>
        <v>#DIV/0!</v>
      </c>
      <c r="CO15" s="11"/>
      <c r="CP15" s="12" t="e">
        <f t="shared" si="80"/>
        <v>#DIV/0!</v>
      </c>
      <c r="CQ15" s="13"/>
      <c r="CR15" s="11"/>
      <c r="CS15" s="11"/>
      <c r="CT15" s="14"/>
      <c r="CU15" s="10"/>
      <c r="CV15" s="11"/>
      <c r="CW15" s="61">
        <f t="shared" ref="CW15:CX20" si="116">CW14-CU15</f>
        <v>0</v>
      </c>
      <c r="CX15" s="61">
        <f t="shared" si="116"/>
        <v>0</v>
      </c>
      <c r="CY15" s="11"/>
      <c r="CZ15" s="12" t="e">
        <f t="shared" si="81"/>
        <v>#DIV/0!</v>
      </c>
      <c r="DA15" s="11"/>
      <c r="DB15" s="12" t="e">
        <f t="shared" si="82"/>
        <v>#DIV/0!</v>
      </c>
      <c r="DC15" s="13"/>
      <c r="DD15" s="11"/>
      <c r="DE15" s="11"/>
      <c r="DF15" s="14"/>
      <c r="DG15" s="10"/>
      <c r="DH15" s="11"/>
      <c r="DI15" s="61">
        <f t="shared" ref="DI15:DJ20" si="117">DI14-DG15</f>
        <v>0</v>
      </c>
      <c r="DJ15" s="61">
        <f t="shared" si="117"/>
        <v>0</v>
      </c>
      <c r="DK15" s="11"/>
      <c r="DL15" s="12" t="e">
        <f t="shared" si="83"/>
        <v>#DIV/0!</v>
      </c>
      <c r="DM15" s="11"/>
      <c r="DN15" s="12" t="e">
        <f t="shared" si="84"/>
        <v>#DIV/0!</v>
      </c>
      <c r="DO15" s="13"/>
      <c r="DP15" s="11"/>
      <c r="DQ15" s="11"/>
      <c r="DR15" s="14"/>
      <c r="DS15" s="10"/>
      <c r="DT15" s="11"/>
      <c r="DU15" s="61">
        <f t="shared" ref="DU15:DV20" si="118">DU14-DS15</f>
        <v>0</v>
      </c>
      <c r="DV15" s="61">
        <f t="shared" si="118"/>
        <v>0</v>
      </c>
      <c r="DW15" s="11"/>
      <c r="DX15" s="12" t="e">
        <f t="shared" si="85"/>
        <v>#DIV/0!</v>
      </c>
      <c r="DY15" s="11"/>
      <c r="DZ15" s="12" t="e">
        <f t="shared" si="86"/>
        <v>#DIV/0!</v>
      </c>
      <c r="EA15" s="13"/>
      <c r="EB15" s="11"/>
      <c r="EC15" s="11"/>
      <c r="ED15" s="14"/>
      <c r="EE15" s="10"/>
      <c r="EF15" s="11"/>
      <c r="EG15" s="61">
        <f t="shared" ref="EG15:EH20" si="119">EG14-EE15</f>
        <v>0</v>
      </c>
      <c r="EH15" s="61">
        <f t="shared" si="119"/>
        <v>0</v>
      </c>
      <c r="EI15" s="11"/>
      <c r="EJ15" s="12" t="e">
        <f t="shared" si="87"/>
        <v>#DIV/0!</v>
      </c>
      <c r="EK15" s="11"/>
      <c r="EL15" s="12" t="e">
        <f t="shared" si="88"/>
        <v>#DIV/0!</v>
      </c>
      <c r="EM15" s="13"/>
      <c r="EN15" s="11"/>
      <c r="EO15" s="11"/>
      <c r="EP15" s="14"/>
      <c r="EQ15" s="10"/>
      <c r="ER15" s="11"/>
      <c r="ES15" s="61">
        <f t="shared" ref="ES15:ET20" si="120">ES14-EQ15</f>
        <v>0</v>
      </c>
      <c r="ET15" s="61">
        <f t="shared" si="120"/>
        <v>0</v>
      </c>
      <c r="EU15" s="11"/>
      <c r="EV15" s="12" t="e">
        <f t="shared" si="89"/>
        <v>#DIV/0!</v>
      </c>
      <c r="EW15" s="11"/>
      <c r="EX15" s="12" t="e">
        <f t="shared" si="90"/>
        <v>#DIV/0!</v>
      </c>
      <c r="EY15" s="13"/>
      <c r="EZ15" s="11"/>
      <c r="FA15" s="11"/>
      <c r="FB15" s="14"/>
      <c r="FC15" s="10"/>
      <c r="FD15" s="11"/>
      <c r="FE15" s="61">
        <f t="shared" ref="FE15:FF20" si="121">FE14-FC15</f>
        <v>0</v>
      </c>
      <c r="FF15" s="61">
        <f t="shared" si="121"/>
        <v>0</v>
      </c>
      <c r="FG15" s="11"/>
      <c r="FH15" s="12" t="e">
        <f t="shared" si="91"/>
        <v>#DIV/0!</v>
      </c>
      <c r="FI15" s="11"/>
      <c r="FJ15" s="12" t="e">
        <f t="shared" si="92"/>
        <v>#DIV/0!</v>
      </c>
      <c r="FK15" s="13"/>
      <c r="FL15" s="11"/>
      <c r="FM15" s="11"/>
      <c r="FN15" s="14"/>
      <c r="FO15" s="10"/>
      <c r="FP15" s="11"/>
      <c r="FQ15" s="61">
        <f t="shared" ref="FQ15:FR20" si="122">FQ14-FO15</f>
        <v>0</v>
      </c>
      <c r="FR15" s="61">
        <f t="shared" si="122"/>
        <v>0</v>
      </c>
      <c r="FS15" s="11"/>
      <c r="FT15" s="12" t="e">
        <f t="shared" si="93"/>
        <v>#DIV/0!</v>
      </c>
      <c r="FU15" s="11"/>
      <c r="FV15" s="12" t="e">
        <f t="shared" si="94"/>
        <v>#DIV/0!</v>
      </c>
      <c r="FW15" s="13"/>
      <c r="FX15" s="11"/>
      <c r="FY15" s="11"/>
      <c r="FZ15" s="14"/>
      <c r="GA15" s="10"/>
      <c r="GB15" s="11"/>
      <c r="GC15" s="61">
        <f t="shared" ref="GC15:GD20" si="123">GC14-GA15</f>
        <v>0</v>
      </c>
      <c r="GD15" s="61">
        <f t="shared" si="123"/>
        <v>0</v>
      </c>
      <c r="GE15" s="11"/>
      <c r="GF15" s="12" t="e">
        <f t="shared" si="95"/>
        <v>#DIV/0!</v>
      </c>
      <c r="GG15" s="11"/>
      <c r="GH15" s="12" t="e">
        <f t="shared" si="96"/>
        <v>#DIV/0!</v>
      </c>
      <c r="GI15" s="13"/>
      <c r="GJ15" s="11"/>
      <c r="GK15" s="11"/>
      <c r="GL15" s="14"/>
      <c r="GM15" s="10"/>
      <c r="GN15" s="11"/>
      <c r="GO15" s="61">
        <f t="shared" ref="GO15:GP20" si="124">GO14-GM15</f>
        <v>0</v>
      </c>
      <c r="GP15" s="61">
        <f t="shared" si="124"/>
        <v>0</v>
      </c>
      <c r="GQ15" s="11"/>
      <c r="GR15" s="12" t="e">
        <f t="shared" si="97"/>
        <v>#DIV/0!</v>
      </c>
      <c r="GS15" s="11"/>
      <c r="GT15" s="12" t="e">
        <f t="shared" si="98"/>
        <v>#DIV/0!</v>
      </c>
      <c r="GU15" s="13"/>
      <c r="GV15" s="11"/>
      <c r="GW15" s="11"/>
      <c r="GX15" s="14"/>
      <c r="GY15" s="10"/>
      <c r="GZ15" s="11"/>
      <c r="HA15" s="61">
        <f t="shared" ref="HA15:HB20" si="125">HA14-GY15</f>
        <v>0</v>
      </c>
      <c r="HB15" s="61">
        <f t="shared" si="125"/>
        <v>0</v>
      </c>
      <c r="HC15" s="11"/>
      <c r="HD15" s="12" t="e">
        <f t="shared" si="99"/>
        <v>#DIV/0!</v>
      </c>
      <c r="HE15" s="11"/>
      <c r="HF15" s="12" t="e">
        <f t="shared" si="100"/>
        <v>#DIV/0!</v>
      </c>
      <c r="HG15" s="13"/>
      <c r="HH15" s="11"/>
      <c r="HI15" s="11"/>
      <c r="HJ15" s="14"/>
      <c r="HK15" s="10">
        <f t="shared" si="101"/>
        <v>0</v>
      </c>
      <c r="HL15" s="14">
        <f t="shared" si="101"/>
        <v>0</v>
      </c>
      <c r="HM15" s="381">
        <f t="shared" si="101"/>
        <v>3267</v>
      </c>
      <c r="HN15" s="11">
        <f t="shared" si="101"/>
        <v>312</v>
      </c>
      <c r="HO15" s="11">
        <f t="shared" si="102"/>
        <v>0</v>
      </c>
      <c r="HP15" s="79">
        <f t="shared" si="103"/>
        <v>0</v>
      </c>
      <c r="HQ15" s="15">
        <f t="shared" si="104"/>
        <v>0</v>
      </c>
      <c r="HR15" s="12" t="e">
        <f t="shared" ref="HR15:HR21" si="126">+(HQ15/(HO15))</f>
        <v>#DIV/0!</v>
      </c>
      <c r="HS15" s="16"/>
      <c r="HT15" s="17"/>
      <c r="HU15" s="16" t="e">
        <f t="shared" si="105"/>
        <v>#DIV/0!</v>
      </c>
      <c r="HV15" s="15"/>
      <c r="HW15" s="14"/>
      <c r="HY15" s="289">
        <v>36</v>
      </c>
      <c r="HZ15" s="143">
        <v>64.057199999999995</v>
      </c>
      <c r="IA15" s="66">
        <v>66.982100000000003</v>
      </c>
      <c r="IB15" s="66">
        <v>67.130099999999999</v>
      </c>
      <c r="IC15" s="74">
        <v>66.499999999999986</v>
      </c>
      <c r="ID15" s="74">
        <v>66.599999999999994</v>
      </c>
      <c r="IE15" s="144">
        <v>64.7</v>
      </c>
      <c r="IF15" s="143">
        <v>34.039996079999995</v>
      </c>
      <c r="IG15" s="66">
        <v>36.666001540000003</v>
      </c>
      <c r="IH15" s="66">
        <v>39.828288329999999</v>
      </c>
      <c r="II15" s="66">
        <f t="shared" si="2"/>
        <v>36.97399999999999</v>
      </c>
      <c r="IJ15" s="66">
        <f t="shared" si="3"/>
        <v>37.029599999999995</v>
      </c>
      <c r="IK15" s="144">
        <f t="shared" si="4"/>
        <v>35.966730000000005</v>
      </c>
      <c r="IL15" s="301">
        <v>4533</v>
      </c>
      <c r="IM15" s="145">
        <v>4606</v>
      </c>
      <c r="IN15" s="145">
        <v>4535</v>
      </c>
      <c r="IO15" s="287">
        <v>4525.6111111111113</v>
      </c>
      <c r="IP15" s="287">
        <v>4502</v>
      </c>
      <c r="IQ15" s="302">
        <v>4372.37</v>
      </c>
      <c r="IR15" s="291">
        <v>53.14</v>
      </c>
      <c r="IS15" s="146">
        <v>54.74</v>
      </c>
      <c r="IT15" s="146">
        <v>59.33</v>
      </c>
      <c r="IU15" s="146">
        <v>55.6</v>
      </c>
      <c r="IV15" s="146">
        <v>57.08</v>
      </c>
      <c r="IW15" s="150">
        <v>55.59</v>
      </c>
      <c r="IX15" s="311">
        <v>1.6E-2</v>
      </c>
      <c r="IY15" s="280">
        <v>1.532232454747539E-2</v>
      </c>
      <c r="IZ15" s="280">
        <v>1.5796306982111943E-2</v>
      </c>
      <c r="JA15" s="280">
        <v>1.5611633875106929E-2</v>
      </c>
      <c r="JB15" s="280">
        <v>1.4E-2</v>
      </c>
      <c r="JC15" s="279">
        <v>9.4679891794409374E-3</v>
      </c>
    </row>
    <row r="16" spans="1:263" ht="18.75" x14ac:dyDescent="0.25">
      <c r="A16" s="734"/>
      <c r="B16" s="436">
        <f t="shared" si="106"/>
        <v>45605</v>
      </c>
      <c r="C16" s="10"/>
      <c r="D16" s="11"/>
      <c r="E16" s="61">
        <f t="shared" si="107"/>
        <v>615</v>
      </c>
      <c r="F16" s="11">
        <f t="shared" si="107"/>
        <v>59</v>
      </c>
      <c r="G16" s="11"/>
      <c r="H16" s="12">
        <f t="shared" si="66"/>
        <v>0</v>
      </c>
      <c r="I16" s="11"/>
      <c r="J16" s="12" t="e">
        <f t="shared" si="108"/>
        <v>#DIV/0!</v>
      </c>
      <c r="K16" s="13"/>
      <c r="L16" s="11"/>
      <c r="M16" s="11"/>
      <c r="N16" s="14"/>
      <c r="O16" s="10"/>
      <c r="P16" s="11"/>
      <c r="Q16" s="11">
        <f t="shared" si="109"/>
        <v>613</v>
      </c>
      <c r="R16" s="11">
        <f t="shared" si="109"/>
        <v>59</v>
      </c>
      <c r="S16" s="11"/>
      <c r="T16" s="12">
        <f t="shared" si="67"/>
        <v>0</v>
      </c>
      <c r="U16" s="11"/>
      <c r="V16" s="12" t="e">
        <f t="shared" si="68"/>
        <v>#DIV/0!</v>
      </c>
      <c r="W16" s="13"/>
      <c r="X16" s="11"/>
      <c r="Y16" s="11"/>
      <c r="Z16" s="14"/>
      <c r="AA16" s="10"/>
      <c r="AB16" s="11"/>
      <c r="AC16" s="11">
        <f t="shared" si="110"/>
        <v>192</v>
      </c>
      <c r="AD16" s="11">
        <f t="shared" si="110"/>
        <v>17</v>
      </c>
      <c r="AE16" s="11"/>
      <c r="AF16" s="12">
        <f t="shared" si="69"/>
        <v>0</v>
      </c>
      <c r="AG16" s="11"/>
      <c r="AH16" s="12" t="e">
        <f t="shared" si="70"/>
        <v>#DIV/0!</v>
      </c>
      <c r="AI16" s="13"/>
      <c r="AJ16" s="11"/>
      <c r="AK16" s="11"/>
      <c r="AL16" s="14"/>
      <c r="AM16" s="10">
        <v>1</v>
      </c>
      <c r="AN16" s="11"/>
      <c r="AO16" s="61">
        <f t="shared" si="111"/>
        <v>614</v>
      </c>
      <c r="AP16" s="11">
        <f t="shared" si="111"/>
        <v>59</v>
      </c>
      <c r="AQ16" s="11"/>
      <c r="AR16" s="12">
        <f t="shared" si="71"/>
        <v>0</v>
      </c>
      <c r="AS16" s="11"/>
      <c r="AT16" s="12" t="e">
        <f t="shared" si="72"/>
        <v>#DIV/0!</v>
      </c>
      <c r="AU16" s="13"/>
      <c r="AV16" s="11"/>
      <c r="AW16" s="11"/>
      <c r="AX16" s="14"/>
      <c r="AY16" s="10"/>
      <c r="AZ16" s="11"/>
      <c r="BA16" s="11">
        <f t="shared" si="112"/>
        <v>616</v>
      </c>
      <c r="BB16" s="11">
        <f t="shared" si="112"/>
        <v>59</v>
      </c>
      <c r="BC16" s="11"/>
      <c r="BD16" s="12">
        <f t="shared" si="73"/>
        <v>0</v>
      </c>
      <c r="BE16" s="11"/>
      <c r="BF16" s="12" t="e">
        <f t="shared" si="74"/>
        <v>#DIV/0!</v>
      </c>
      <c r="BG16" s="13"/>
      <c r="BH16" s="11"/>
      <c r="BI16" s="11"/>
      <c r="BJ16" s="14"/>
      <c r="BK16" s="10"/>
      <c r="BL16" s="11"/>
      <c r="BM16" s="11">
        <f t="shared" si="113"/>
        <v>616</v>
      </c>
      <c r="BN16" s="11">
        <f t="shared" si="113"/>
        <v>59</v>
      </c>
      <c r="BO16" s="11"/>
      <c r="BP16" s="12">
        <f t="shared" si="75"/>
        <v>0</v>
      </c>
      <c r="BQ16" s="11"/>
      <c r="BR16" s="12" t="e">
        <f t="shared" si="76"/>
        <v>#DIV/0!</v>
      </c>
      <c r="BS16" s="13"/>
      <c r="BT16" s="11"/>
      <c r="BU16" s="11"/>
      <c r="BV16" s="14"/>
      <c r="BW16" s="10"/>
      <c r="BX16" s="11"/>
      <c r="BY16" s="61">
        <f t="shared" si="114"/>
        <v>0</v>
      </c>
      <c r="BZ16" s="61">
        <f t="shared" si="114"/>
        <v>0</v>
      </c>
      <c r="CA16" s="11"/>
      <c r="CB16" s="12" t="e">
        <f t="shared" si="77"/>
        <v>#DIV/0!</v>
      </c>
      <c r="CC16" s="11"/>
      <c r="CD16" s="12" t="e">
        <f t="shared" si="78"/>
        <v>#DIV/0!</v>
      </c>
      <c r="CE16" s="13"/>
      <c r="CF16" s="11"/>
      <c r="CG16" s="11"/>
      <c r="CH16" s="14"/>
      <c r="CI16" s="10"/>
      <c r="CJ16" s="11"/>
      <c r="CK16" s="61">
        <f t="shared" si="115"/>
        <v>0</v>
      </c>
      <c r="CL16" s="61">
        <f t="shared" si="115"/>
        <v>0</v>
      </c>
      <c r="CM16" s="11"/>
      <c r="CN16" s="12" t="e">
        <f t="shared" si="79"/>
        <v>#DIV/0!</v>
      </c>
      <c r="CO16" s="11"/>
      <c r="CP16" s="12" t="e">
        <f t="shared" si="80"/>
        <v>#DIV/0!</v>
      </c>
      <c r="CQ16" s="13"/>
      <c r="CR16" s="11"/>
      <c r="CS16" s="11"/>
      <c r="CT16" s="14"/>
      <c r="CU16" s="10"/>
      <c r="CV16" s="11"/>
      <c r="CW16" s="61">
        <f t="shared" si="116"/>
        <v>0</v>
      </c>
      <c r="CX16" s="61">
        <f t="shared" si="116"/>
        <v>0</v>
      </c>
      <c r="CY16" s="11"/>
      <c r="CZ16" s="12" t="e">
        <f t="shared" si="81"/>
        <v>#DIV/0!</v>
      </c>
      <c r="DA16" s="11"/>
      <c r="DB16" s="12" t="e">
        <f t="shared" si="82"/>
        <v>#DIV/0!</v>
      </c>
      <c r="DC16" s="13"/>
      <c r="DD16" s="11"/>
      <c r="DE16" s="11"/>
      <c r="DF16" s="14"/>
      <c r="DG16" s="10"/>
      <c r="DH16" s="11"/>
      <c r="DI16" s="61">
        <f t="shared" si="117"/>
        <v>0</v>
      </c>
      <c r="DJ16" s="61">
        <f t="shared" si="117"/>
        <v>0</v>
      </c>
      <c r="DK16" s="11"/>
      <c r="DL16" s="12" t="e">
        <f t="shared" si="83"/>
        <v>#DIV/0!</v>
      </c>
      <c r="DM16" s="11"/>
      <c r="DN16" s="12" t="e">
        <f t="shared" si="84"/>
        <v>#DIV/0!</v>
      </c>
      <c r="DO16" s="13"/>
      <c r="DP16" s="11"/>
      <c r="DQ16" s="11"/>
      <c r="DR16" s="14"/>
      <c r="DS16" s="10"/>
      <c r="DT16" s="11"/>
      <c r="DU16" s="61">
        <f t="shared" si="118"/>
        <v>0</v>
      </c>
      <c r="DV16" s="61">
        <f t="shared" si="118"/>
        <v>0</v>
      </c>
      <c r="DW16" s="11"/>
      <c r="DX16" s="12" t="e">
        <f t="shared" si="85"/>
        <v>#DIV/0!</v>
      </c>
      <c r="DY16" s="11"/>
      <c r="DZ16" s="12" t="e">
        <f t="shared" si="86"/>
        <v>#DIV/0!</v>
      </c>
      <c r="EA16" s="13"/>
      <c r="EB16" s="11"/>
      <c r="EC16" s="11"/>
      <c r="ED16" s="14"/>
      <c r="EE16" s="10"/>
      <c r="EF16" s="11"/>
      <c r="EG16" s="61">
        <f t="shared" si="119"/>
        <v>0</v>
      </c>
      <c r="EH16" s="61">
        <f t="shared" si="119"/>
        <v>0</v>
      </c>
      <c r="EI16" s="11"/>
      <c r="EJ16" s="12" t="e">
        <f t="shared" si="87"/>
        <v>#DIV/0!</v>
      </c>
      <c r="EK16" s="11"/>
      <c r="EL16" s="12" t="e">
        <f t="shared" si="88"/>
        <v>#DIV/0!</v>
      </c>
      <c r="EM16" s="13"/>
      <c r="EN16" s="11"/>
      <c r="EO16" s="11"/>
      <c r="EP16" s="14"/>
      <c r="EQ16" s="10"/>
      <c r="ER16" s="11"/>
      <c r="ES16" s="61">
        <f t="shared" si="120"/>
        <v>0</v>
      </c>
      <c r="ET16" s="61">
        <f t="shared" si="120"/>
        <v>0</v>
      </c>
      <c r="EU16" s="11"/>
      <c r="EV16" s="12" t="e">
        <f t="shared" si="89"/>
        <v>#DIV/0!</v>
      </c>
      <c r="EW16" s="11"/>
      <c r="EX16" s="12" t="e">
        <f t="shared" si="90"/>
        <v>#DIV/0!</v>
      </c>
      <c r="EY16" s="13"/>
      <c r="EZ16" s="11"/>
      <c r="FA16" s="11"/>
      <c r="FB16" s="14"/>
      <c r="FC16" s="10"/>
      <c r="FD16" s="11"/>
      <c r="FE16" s="61">
        <f t="shared" si="121"/>
        <v>0</v>
      </c>
      <c r="FF16" s="61">
        <f t="shared" si="121"/>
        <v>0</v>
      </c>
      <c r="FG16" s="11"/>
      <c r="FH16" s="12" t="e">
        <f t="shared" si="91"/>
        <v>#DIV/0!</v>
      </c>
      <c r="FI16" s="11"/>
      <c r="FJ16" s="12" t="e">
        <f t="shared" si="92"/>
        <v>#DIV/0!</v>
      </c>
      <c r="FK16" s="13"/>
      <c r="FL16" s="11"/>
      <c r="FM16" s="11"/>
      <c r="FN16" s="14"/>
      <c r="FO16" s="10"/>
      <c r="FP16" s="11"/>
      <c r="FQ16" s="61">
        <f t="shared" si="122"/>
        <v>0</v>
      </c>
      <c r="FR16" s="61">
        <f t="shared" si="122"/>
        <v>0</v>
      </c>
      <c r="FS16" s="11"/>
      <c r="FT16" s="12" t="e">
        <f t="shared" si="93"/>
        <v>#DIV/0!</v>
      </c>
      <c r="FU16" s="11"/>
      <c r="FV16" s="12" t="e">
        <f t="shared" si="94"/>
        <v>#DIV/0!</v>
      </c>
      <c r="FW16" s="13"/>
      <c r="FX16" s="11"/>
      <c r="FY16" s="11"/>
      <c r="FZ16" s="14"/>
      <c r="GA16" s="10"/>
      <c r="GB16" s="11"/>
      <c r="GC16" s="61">
        <f t="shared" si="123"/>
        <v>0</v>
      </c>
      <c r="GD16" s="61">
        <f t="shared" si="123"/>
        <v>0</v>
      </c>
      <c r="GE16" s="11"/>
      <c r="GF16" s="12" t="e">
        <f t="shared" si="95"/>
        <v>#DIV/0!</v>
      </c>
      <c r="GG16" s="11"/>
      <c r="GH16" s="12" t="e">
        <f t="shared" si="96"/>
        <v>#DIV/0!</v>
      </c>
      <c r="GI16" s="13"/>
      <c r="GJ16" s="11"/>
      <c r="GK16" s="11"/>
      <c r="GL16" s="14"/>
      <c r="GM16" s="10"/>
      <c r="GN16" s="11"/>
      <c r="GO16" s="61">
        <f t="shared" si="124"/>
        <v>0</v>
      </c>
      <c r="GP16" s="61">
        <f t="shared" si="124"/>
        <v>0</v>
      </c>
      <c r="GQ16" s="11"/>
      <c r="GR16" s="12" t="e">
        <f t="shared" si="97"/>
        <v>#DIV/0!</v>
      </c>
      <c r="GS16" s="11"/>
      <c r="GT16" s="12" t="e">
        <f t="shared" si="98"/>
        <v>#DIV/0!</v>
      </c>
      <c r="GU16" s="13"/>
      <c r="GV16" s="11"/>
      <c r="GW16" s="11"/>
      <c r="GX16" s="14"/>
      <c r="GY16" s="10"/>
      <c r="GZ16" s="11"/>
      <c r="HA16" s="61">
        <f t="shared" si="125"/>
        <v>0</v>
      </c>
      <c r="HB16" s="61">
        <f t="shared" si="125"/>
        <v>0</v>
      </c>
      <c r="HC16" s="11"/>
      <c r="HD16" s="12" t="e">
        <f t="shared" si="99"/>
        <v>#DIV/0!</v>
      </c>
      <c r="HE16" s="11"/>
      <c r="HF16" s="12" t="e">
        <f t="shared" si="100"/>
        <v>#DIV/0!</v>
      </c>
      <c r="HG16" s="13"/>
      <c r="HH16" s="11"/>
      <c r="HI16" s="11"/>
      <c r="HJ16" s="14"/>
      <c r="HK16" s="10">
        <f t="shared" si="101"/>
        <v>1</v>
      </c>
      <c r="HL16" s="14">
        <f t="shared" si="101"/>
        <v>0</v>
      </c>
      <c r="HM16" s="381">
        <f t="shared" si="101"/>
        <v>3266</v>
      </c>
      <c r="HN16" s="11">
        <f t="shared" si="101"/>
        <v>312</v>
      </c>
      <c r="HO16" s="11">
        <f t="shared" si="102"/>
        <v>0</v>
      </c>
      <c r="HP16" s="79">
        <f t="shared" si="103"/>
        <v>0</v>
      </c>
      <c r="HQ16" s="15">
        <f t="shared" si="104"/>
        <v>0</v>
      </c>
      <c r="HR16" s="12" t="e">
        <f t="shared" si="126"/>
        <v>#DIV/0!</v>
      </c>
      <c r="HS16" s="16"/>
      <c r="HT16" s="17"/>
      <c r="HU16" s="16" t="e">
        <f t="shared" si="105"/>
        <v>#DIV/0!</v>
      </c>
      <c r="HV16" s="15"/>
      <c r="HW16" s="14"/>
      <c r="HY16" s="289">
        <v>37</v>
      </c>
      <c r="HZ16" s="143">
        <v>64.504499999999993</v>
      </c>
      <c r="IA16" s="66">
        <v>67.492900000000006</v>
      </c>
      <c r="IB16" s="66">
        <v>67.6999</v>
      </c>
      <c r="IC16" s="66">
        <v>66.842857142857142</v>
      </c>
      <c r="ID16" s="66">
        <v>66.5</v>
      </c>
      <c r="IE16" s="144">
        <v>64.885714285714286</v>
      </c>
      <c r="IF16" s="143">
        <v>33.019853549999993</v>
      </c>
      <c r="IG16" s="66">
        <v>36.952362749999999</v>
      </c>
      <c r="IH16" s="66">
        <v>40.484540199999998</v>
      </c>
      <c r="II16" s="66">
        <f t="shared" si="2"/>
        <v>36.563042857142861</v>
      </c>
      <c r="IJ16" s="66">
        <f t="shared" si="3"/>
        <v>36.375500000000002</v>
      </c>
      <c r="IK16" s="144">
        <f t="shared" si="4"/>
        <v>36.212717142857144</v>
      </c>
      <c r="IL16" s="301">
        <v>4594</v>
      </c>
      <c r="IM16" s="145">
        <v>4659</v>
      </c>
      <c r="IN16" s="145">
        <v>4584</v>
      </c>
      <c r="IO16" s="287">
        <v>4536.55</v>
      </c>
      <c r="IP16" s="287">
        <v>4469</v>
      </c>
      <c r="IQ16" s="302">
        <v>4443.6899999999996</v>
      </c>
      <c r="IR16" s="291">
        <v>51.19</v>
      </c>
      <c r="IS16" s="146">
        <v>54.75</v>
      </c>
      <c r="IT16" s="146">
        <v>59.8</v>
      </c>
      <c r="IU16" s="146">
        <v>54.7</v>
      </c>
      <c r="IV16" s="146">
        <v>54.83</v>
      </c>
      <c r="IW16" s="150">
        <v>55.81</v>
      </c>
      <c r="IX16" s="311">
        <v>1.4999999999999999E-2</v>
      </c>
      <c r="IY16" s="280">
        <v>1.6441854896639796E-2</v>
      </c>
      <c r="IZ16" s="280">
        <v>1.3411204845338524E-2</v>
      </c>
      <c r="JA16" s="280">
        <v>1.294168969027192E-2</v>
      </c>
      <c r="JB16" s="280">
        <v>1.0919088766692852E-2</v>
      </c>
      <c r="JC16" s="279">
        <v>9.1888466413181241E-3</v>
      </c>
    </row>
    <row r="17" spans="1:263" ht="18.75" x14ac:dyDescent="0.25">
      <c r="A17" s="734"/>
      <c r="B17" s="436">
        <f t="shared" si="106"/>
        <v>45606</v>
      </c>
      <c r="C17" s="10"/>
      <c r="D17" s="11"/>
      <c r="E17" s="61">
        <f t="shared" si="107"/>
        <v>615</v>
      </c>
      <c r="F17" s="11">
        <f t="shared" si="107"/>
        <v>59</v>
      </c>
      <c r="G17" s="11"/>
      <c r="H17" s="12">
        <f t="shared" si="66"/>
        <v>0</v>
      </c>
      <c r="I17" s="11"/>
      <c r="J17" s="12" t="e">
        <f t="shared" si="108"/>
        <v>#DIV/0!</v>
      </c>
      <c r="K17" s="11"/>
      <c r="L17" s="11"/>
      <c r="M17" s="18"/>
      <c r="N17" s="20"/>
      <c r="O17" s="10"/>
      <c r="P17" s="11"/>
      <c r="Q17" s="11">
        <f t="shared" si="109"/>
        <v>613</v>
      </c>
      <c r="R17" s="11">
        <f t="shared" si="109"/>
        <v>59</v>
      </c>
      <c r="S17" s="11"/>
      <c r="T17" s="12">
        <f t="shared" si="67"/>
        <v>0</v>
      </c>
      <c r="U17" s="11"/>
      <c r="V17" s="12" t="e">
        <f t="shared" si="68"/>
        <v>#DIV/0!</v>
      </c>
      <c r="W17" s="11"/>
      <c r="X17" s="11"/>
      <c r="Y17" s="18"/>
      <c r="Z17" s="20"/>
      <c r="AA17" s="10"/>
      <c r="AB17" s="11"/>
      <c r="AC17" s="11">
        <f t="shared" si="110"/>
        <v>192</v>
      </c>
      <c r="AD17" s="11">
        <f t="shared" si="110"/>
        <v>17</v>
      </c>
      <c r="AE17" s="11"/>
      <c r="AF17" s="12">
        <f t="shared" si="69"/>
        <v>0</v>
      </c>
      <c r="AG17" s="11"/>
      <c r="AH17" s="12" t="e">
        <f t="shared" si="70"/>
        <v>#DIV/0!</v>
      </c>
      <c r="AI17" s="11"/>
      <c r="AJ17" s="11"/>
      <c r="AK17" s="18"/>
      <c r="AL17" s="20"/>
      <c r="AM17" s="10"/>
      <c r="AN17" s="11"/>
      <c r="AO17" s="61">
        <f t="shared" si="111"/>
        <v>614</v>
      </c>
      <c r="AP17" s="11">
        <f t="shared" si="111"/>
        <v>59</v>
      </c>
      <c r="AQ17" s="11"/>
      <c r="AR17" s="12">
        <f t="shared" si="71"/>
        <v>0</v>
      </c>
      <c r="AS17" s="11"/>
      <c r="AT17" s="12" t="e">
        <f t="shared" si="72"/>
        <v>#DIV/0!</v>
      </c>
      <c r="AU17" s="11"/>
      <c r="AV17" s="11"/>
      <c r="AW17" s="18"/>
      <c r="AX17" s="20"/>
      <c r="AY17" s="10"/>
      <c r="AZ17" s="11"/>
      <c r="BA17" s="11">
        <f t="shared" si="112"/>
        <v>616</v>
      </c>
      <c r="BB17" s="11">
        <f t="shared" si="112"/>
        <v>59</v>
      </c>
      <c r="BC17" s="11"/>
      <c r="BD17" s="12">
        <f t="shared" si="73"/>
        <v>0</v>
      </c>
      <c r="BE17" s="11"/>
      <c r="BF17" s="12" t="e">
        <f t="shared" si="74"/>
        <v>#DIV/0!</v>
      </c>
      <c r="BG17" s="11"/>
      <c r="BH17" s="11"/>
      <c r="BI17" s="18"/>
      <c r="BJ17" s="20"/>
      <c r="BK17" s="10"/>
      <c r="BL17" s="11"/>
      <c r="BM17" s="11">
        <f t="shared" si="113"/>
        <v>616</v>
      </c>
      <c r="BN17" s="11">
        <f t="shared" si="113"/>
        <v>59</v>
      </c>
      <c r="BO17" s="11"/>
      <c r="BP17" s="12">
        <f t="shared" si="75"/>
        <v>0</v>
      </c>
      <c r="BQ17" s="11"/>
      <c r="BR17" s="12" t="e">
        <f t="shared" si="76"/>
        <v>#DIV/0!</v>
      </c>
      <c r="BS17" s="11"/>
      <c r="BT17" s="11"/>
      <c r="BU17" s="18"/>
      <c r="BV17" s="20"/>
      <c r="BW17" s="10"/>
      <c r="BX17" s="11"/>
      <c r="BY17" s="61">
        <f t="shared" si="114"/>
        <v>0</v>
      </c>
      <c r="BZ17" s="61">
        <f t="shared" si="114"/>
        <v>0</v>
      </c>
      <c r="CA17" s="11"/>
      <c r="CB17" s="12" t="e">
        <f t="shared" si="77"/>
        <v>#DIV/0!</v>
      </c>
      <c r="CC17" s="11"/>
      <c r="CD17" s="12" t="e">
        <f t="shared" si="78"/>
        <v>#DIV/0!</v>
      </c>
      <c r="CE17" s="11"/>
      <c r="CF17" s="11"/>
      <c r="CG17" s="18"/>
      <c r="CH17" s="20"/>
      <c r="CI17" s="10"/>
      <c r="CJ17" s="11"/>
      <c r="CK17" s="61">
        <f t="shared" si="115"/>
        <v>0</v>
      </c>
      <c r="CL17" s="61">
        <f t="shared" si="115"/>
        <v>0</v>
      </c>
      <c r="CM17" s="11"/>
      <c r="CN17" s="12" t="e">
        <f t="shared" si="79"/>
        <v>#DIV/0!</v>
      </c>
      <c r="CO17" s="11"/>
      <c r="CP17" s="12" t="e">
        <f t="shared" si="80"/>
        <v>#DIV/0!</v>
      </c>
      <c r="CQ17" s="11"/>
      <c r="CR17" s="11"/>
      <c r="CS17" s="18"/>
      <c r="CT17" s="20"/>
      <c r="CU17" s="10"/>
      <c r="CV17" s="11"/>
      <c r="CW17" s="61">
        <f t="shared" si="116"/>
        <v>0</v>
      </c>
      <c r="CX17" s="61">
        <f t="shared" si="116"/>
        <v>0</v>
      </c>
      <c r="CY17" s="11"/>
      <c r="CZ17" s="12" t="e">
        <f t="shared" si="81"/>
        <v>#DIV/0!</v>
      </c>
      <c r="DA17" s="11"/>
      <c r="DB17" s="12" t="e">
        <f t="shared" si="82"/>
        <v>#DIV/0!</v>
      </c>
      <c r="DC17" s="11"/>
      <c r="DD17" s="11"/>
      <c r="DE17" s="18"/>
      <c r="DF17" s="20"/>
      <c r="DG17" s="10"/>
      <c r="DH17" s="11"/>
      <c r="DI17" s="61">
        <f t="shared" si="117"/>
        <v>0</v>
      </c>
      <c r="DJ17" s="61">
        <f t="shared" si="117"/>
        <v>0</v>
      </c>
      <c r="DK17" s="11"/>
      <c r="DL17" s="12" t="e">
        <f t="shared" si="83"/>
        <v>#DIV/0!</v>
      </c>
      <c r="DM17" s="11"/>
      <c r="DN17" s="12" t="e">
        <f t="shared" si="84"/>
        <v>#DIV/0!</v>
      </c>
      <c r="DO17" s="11"/>
      <c r="DP17" s="11"/>
      <c r="DQ17" s="18"/>
      <c r="DR17" s="20"/>
      <c r="DS17" s="10"/>
      <c r="DT17" s="11"/>
      <c r="DU17" s="61">
        <f t="shared" si="118"/>
        <v>0</v>
      </c>
      <c r="DV17" s="61">
        <f t="shared" si="118"/>
        <v>0</v>
      </c>
      <c r="DW17" s="11"/>
      <c r="DX17" s="12" t="e">
        <f t="shared" si="85"/>
        <v>#DIV/0!</v>
      </c>
      <c r="DY17" s="11"/>
      <c r="DZ17" s="12" t="e">
        <f t="shared" si="86"/>
        <v>#DIV/0!</v>
      </c>
      <c r="EA17" s="11"/>
      <c r="EB17" s="11"/>
      <c r="EC17" s="18"/>
      <c r="ED17" s="20"/>
      <c r="EE17" s="10"/>
      <c r="EF17" s="11"/>
      <c r="EG17" s="61">
        <f t="shared" si="119"/>
        <v>0</v>
      </c>
      <c r="EH17" s="61">
        <f t="shared" si="119"/>
        <v>0</v>
      </c>
      <c r="EI17" s="11"/>
      <c r="EJ17" s="12" t="e">
        <f t="shared" si="87"/>
        <v>#DIV/0!</v>
      </c>
      <c r="EK17" s="11"/>
      <c r="EL17" s="12" t="e">
        <f t="shared" si="88"/>
        <v>#DIV/0!</v>
      </c>
      <c r="EM17" s="11"/>
      <c r="EN17" s="11"/>
      <c r="EO17" s="18"/>
      <c r="EP17" s="20"/>
      <c r="EQ17" s="10"/>
      <c r="ER17" s="11"/>
      <c r="ES17" s="61">
        <f t="shared" si="120"/>
        <v>0</v>
      </c>
      <c r="ET17" s="61">
        <f t="shared" si="120"/>
        <v>0</v>
      </c>
      <c r="EU17" s="11"/>
      <c r="EV17" s="12" t="e">
        <f t="shared" si="89"/>
        <v>#DIV/0!</v>
      </c>
      <c r="EW17" s="11"/>
      <c r="EX17" s="12" t="e">
        <f t="shared" si="90"/>
        <v>#DIV/0!</v>
      </c>
      <c r="EY17" s="11"/>
      <c r="EZ17" s="11"/>
      <c r="FA17" s="18"/>
      <c r="FB17" s="20"/>
      <c r="FC17" s="10"/>
      <c r="FD17" s="11"/>
      <c r="FE17" s="61">
        <f t="shared" si="121"/>
        <v>0</v>
      </c>
      <c r="FF17" s="61">
        <f t="shared" si="121"/>
        <v>0</v>
      </c>
      <c r="FG17" s="11"/>
      <c r="FH17" s="12" t="e">
        <f t="shared" si="91"/>
        <v>#DIV/0!</v>
      </c>
      <c r="FI17" s="11"/>
      <c r="FJ17" s="12" t="e">
        <f t="shared" si="92"/>
        <v>#DIV/0!</v>
      </c>
      <c r="FK17" s="11"/>
      <c r="FL17" s="11"/>
      <c r="FM17" s="18"/>
      <c r="FN17" s="20"/>
      <c r="FO17" s="10"/>
      <c r="FP17" s="11"/>
      <c r="FQ17" s="61">
        <f t="shared" si="122"/>
        <v>0</v>
      </c>
      <c r="FR17" s="61">
        <f t="shared" si="122"/>
        <v>0</v>
      </c>
      <c r="FS17" s="11"/>
      <c r="FT17" s="12" t="e">
        <f t="shared" si="93"/>
        <v>#DIV/0!</v>
      </c>
      <c r="FU17" s="11"/>
      <c r="FV17" s="12" t="e">
        <f t="shared" si="94"/>
        <v>#DIV/0!</v>
      </c>
      <c r="FW17" s="11"/>
      <c r="FX17" s="11"/>
      <c r="FY17" s="18"/>
      <c r="FZ17" s="20"/>
      <c r="GA17" s="10"/>
      <c r="GB17" s="11"/>
      <c r="GC17" s="61">
        <f t="shared" si="123"/>
        <v>0</v>
      </c>
      <c r="GD17" s="61">
        <f t="shared" si="123"/>
        <v>0</v>
      </c>
      <c r="GE17" s="11"/>
      <c r="GF17" s="12" t="e">
        <f t="shared" si="95"/>
        <v>#DIV/0!</v>
      </c>
      <c r="GG17" s="11"/>
      <c r="GH17" s="12" t="e">
        <f t="shared" si="96"/>
        <v>#DIV/0!</v>
      </c>
      <c r="GI17" s="11"/>
      <c r="GJ17" s="11"/>
      <c r="GK17" s="18"/>
      <c r="GL17" s="20"/>
      <c r="GM17" s="10"/>
      <c r="GN17" s="11"/>
      <c r="GO17" s="61">
        <f t="shared" si="124"/>
        <v>0</v>
      </c>
      <c r="GP17" s="61">
        <f t="shared" si="124"/>
        <v>0</v>
      </c>
      <c r="GQ17" s="11"/>
      <c r="GR17" s="12" t="e">
        <f t="shared" si="97"/>
        <v>#DIV/0!</v>
      </c>
      <c r="GS17" s="11"/>
      <c r="GT17" s="12" t="e">
        <f t="shared" si="98"/>
        <v>#DIV/0!</v>
      </c>
      <c r="GU17" s="11"/>
      <c r="GV17" s="11"/>
      <c r="GW17" s="18"/>
      <c r="GX17" s="20"/>
      <c r="GY17" s="10"/>
      <c r="GZ17" s="11"/>
      <c r="HA17" s="61">
        <f t="shared" si="125"/>
        <v>0</v>
      </c>
      <c r="HB17" s="61">
        <f t="shared" si="125"/>
        <v>0</v>
      </c>
      <c r="HC17" s="11"/>
      <c r="HD17" s="12" t="e">
        <f t="shared" si="99"/>
        <v>#DIV/0!</v>
      </c>
      <c r="HE17" s="11"/>
      <c r="HF17" s="12" t="e">
        <f t="shared" si="100"/>
        <v>#DIV/0!</v>
      </c>
      <c r="HG17" s="11"/>
      <c r="HH17" s="11"/>
      <c r="HI17" s="18"/>
      <c r="HJ17" s="20"/>
      <c r="HK17" s="10">
        <f t="shared" si="101"/>
        <v>0</v>
      </c>
      <c r="HL17" s="14">
        <f t="shared" si="101"/>
        <v>0</v>
      </c>
      <c r="HM17" s="381">
        <f t="shared" si="101"/>
        <v>3266</v>
      </c>
      <c r="HN17" s="11">
        <f t="shared" si="101"/>
        <v>312</v>
      </c>
      <c r="HO17" s="11">
        <f t="shared" si="102"/>
        <v>0</v>
      </c>
      <c r="HP17" s="79">
        <f t="shared" si="103"/>
        <v>0</v>
      </c>
      <c r="HQ17" s="15">
        <f t="shared" si="104"/>
        <v>0</v>
      </c>
      <c r="HR17" s="12" t="e">
        <f t="shared" si="126"/>
        <v>#DIV/0!</v>
      </c>
      <c r="HS17" s="16"/>
      <c r="HT17" s="17"/>
      <c r="HU17" s="16" t="e">
        <f t="shared" si="105"/>
        <v>#DIV/0!</v>
      </c>
      <c r="HV17" s="18"/>
      <c r="HW17" s="20"/>
      <c r="HY17" s="289">
        <v>38</v>
      </c>
      <c r="HZ17" s="143">
        <v>65.5184</v>
      </c>
      <c r="IA17" s="66">
        <v>68.283900000000003</v>
      </c>
      <c r="IB17" s="66">
        <v>67.960800000000006</v>
      </c>
      <c r="IC17" s="66">
        <v>67.01428571428572</v>
      </c>
      <c r="ID17" s="66">
        <v>67.3</v>
      </c>
      <c r="IE17" s="144">
        <v>65.871428571428581</v>
      </c>
      <c r="IF17" s="143">
        <v>33.22438064</v>
      </c>
      <c r="IG17" s="66">
        <v>35.691994530000002</v>
      </c>
      <c r="IH17" s="66">
        <v>39.267750240000005</v>
      </c>
      <c r="II17" s="66">
        <f t="shared" si="2"/>
        <v>35.64489857142857</v>
      </c>
      <c r="IJ17" s="66">
        <f t="shared" si="3"/>
        <v>35.796869999999998</v>
      </c>
      <c r="IK17" s="144">
        <f t="shared" si="4"/>
        <v>35.761598571428578</v>
      </c>
      <c r="IL17" s="301">
        <v>4520</v>
      </c>
      <c r="IM17" s="145">
        <v>4623</v>
      </c>
      <c r="IN17" s="145">
        <v>4587</v>
      </c>
      <c r="IO17" s="287">
        <v>4610.652173913043</v>
      </c>
      <c r="IP17" s="287">
        <v>4508</v>
      </c>
      <c r="IQ17" s="302">
        <v>4471.9327731092435</v>
      </c>
      <c r="IR17" s="291">
        <v>50.71</v>
      </c>
      <c r="IS17" s="146">
        <v>52.27</v>
      </c>
      <c r="IT17" s="146">
        <v>57.78</v>
      </c>
      <c r="IU17" s="146">
        <v>53.19</v>
      </c>
      <c r="IV17" s="146">
        <v>52.7</v>
      </c>
      <c r="IW17" s="150">
        <v>54.29</v>
      </c>
      <c r="IX17" s="311">
        <v>0.01</v>
      </c>
      <c r="IY17" s="280">
        <v>1.010696538364356E-2</v>
      </c>
      <c r="IZ17" s="280">
        <v>1.3318284424379233E-2</v>
      </c>
      <c r="JA17" s="280">
        <v>8.9999999999999993E-3</v>
      </c>
      <c r="JB17" s="280">
        <v>7.2267389340560069E-3</v>
      </c>
      <c r="JC17" s="279">
        <v>6.0000000000000001E-3</v>
      </c>
    </row>
    <row r="18" spans="1:263" ht="18.75" x14ac:dyDescent="0.25">
      <c r="A18" s="734"/>
      <c r="B18" s="436">
        <f>+B17+1</f>
        <v>45607</v>
      </c>
      <c r="C18" s="10"/>
      <c r="D18" s="11"/>
      <c r="E18" s="61">
        <f t="shared" si="107"/>
        <v>615</v>
      </c>
      <c r="F18" s="11">
        <f t="shared" si="107"/>
        <v>59</v>
      </c>
      <c r="G18" s="11"/>
      <c r="H18" s="12">
        <f t="shared" si="66"/>
        <v>0</v>
      </c>
      <c r="I18" s="11"/>
      <c r="J18" s="12" t="e">
        <f t="shared" si="108"/>
        <v>#DIV/0!</v>
      </c>
      <c r="K18" s="13"/>
      <c r="L18" s="13"/>
      <c r="M18" s="25"/>
      <c r="N18" s="37"/>
      <c r="O18" s="10">
        <v>1</v>
      </c>
      <c r="P18" s="11"/>
      <c r="Q18" s="11">
        <f t="shared" si="109"/>
        <v>612</v>
      </c>
      <c r="R18" s="11">
        <f t="shared" si="109"/>
        <v>59</v>
      </c>
      <c r="S18" s="11"/>
      <c r="T18" s="12">
        <f t="shared" si="67"/>
        <v>0</v>
      </c>
      <c r="U18" s="11"/>
      <c r="V18" s="12" t="e">
        <f t="shared" si="68"/>
        <v>#DIV/0!</v>
      </c>
      <c r="W18" s="13"/>
      <c r="X18" s="13"/>
      <c r="Y18" s="25"/>
      <c r="Z18" s="37"/>
      <c r="AA18" s="10"/>
      <c r="AB18" s="11"/>
      <c r="AC18" s="11">
        <f t="shared" si="110"/>
        <v>192</v>
      </c>
      <c r="AD18" s="11">
        <f t="shared" si="110"/>
        <v>17</v>
      </c>
      <c r="AE18" s="11"/>
      <c r="AF18" s="12">
        <f t="shared" si="69"/>
        <v>0</v>
      </c>
      <c r="AG18" s="11"/>
      <c r="AH18" s="12" t="e">
        <f t="shared" si="70"/>
        <v>#DIV/0!</v>
      </c>
      <c r="AI18" s="13"/>
      <c r="AJ18" s="13"/>
      <c r="AK18" s="25"/>
      <c r="AL18" s="37"/>
      <c r="AM18" s="10"/>
      <c r="AN18" s="11"/>
      <c r="AO18" s="61">
        <f t="shared" si="111"/>
        <v>614</v>
      </c>
      <c r="AP18" s="11">
        <f t="shared" si="111"/>
        <v>59</v>
      </c>
      <c r="AQ18" s="11"/>
      <c r="AR18" s="12">
        <f t="shared" si="71"/>
        <v>0</v>
      </c>
      <c r="AS18" s="11"/>
      <c r="AT18" s="12" t="e">
        <f t="shared" si="72"/>
        <v>#DIV/0!</v>
      </c>
      <c r="AU18" s="13"/>
      <c r="AV18" s="13"/>
      <c r="AW18" s="25"/>
      <c r="AX18" s="37"/>
      <c r="AY18" s="10">
        <v>1</v>
      </c>
      <c r="AZ18" s="11"/>
      <c r="BA18" s="11">
        <f t="shared" si="112"/>
        <v>615</v>
      </c>
      <c r="BB18" s="11">
        <f t="shared" si="112"/>
        <v>59</v>
      </c>
      <c r="BC18" s="11"/>
      <c r="BD18" s="12">
        <f t="shared" si="73"/>
        <v>0</v>
      </c>
      <c r="BE18" s="11"/>
      <c r="BF18" s="12" t="e">
        <f t="shared" si="74"/>
        <v>#DIV/0!</v>
      </c>
      <c r="BG18" s="13"/>
      <c r="BH18" s="13"/>
      <c r="BI18" s="25"/>
      <c r="BJ18" s="37"/>
      <c r="BK18" s="10"/>
      <c r="BL18" s="11"/>
      <c r="BM18" s="11">
        <f t="shared" si="113"/>
        <v>616</v>
      </c>
      <c r="BN18" s="11">
        <f t="shared" si="113"/>
        <v>59</v>
      </c>
      <c r="BO18" s="11">
        <v>1</v>
      </c>
      <c r="BP18" s="12">
        <f t="shared" si="75"/>
        <v>1.6233766233766235E-3</v>
      </c>
      <c r="BQ18" s="11"/>
      <c r="BR18" s="12">
        <f t="shared" si="76"/>
        <v>0</v>
      </c>
      <c r="BS18" s="13"/>
      <c r="BT18" s="13"/>
      <c r="BU18" s="25"/>
      <c r="BV18" s="37"/>
      <c r="BW18" s="10"/>
      <c r="BX18" s="11"/>
      <c r="BY18" s="61">
        <f t="shared" si="114"/>
        <v>0</v>
      </c>
      <c r="BZ18" s="61">
        <f t="shared" si="114"/>
        <v>0</v>
      </c>
      <c r="CA18" s="11"/>
      <c r="CB18" s="12" t="e">
        <f t="shared" si="77"/>
        <v>#DIV/0!</v>
      </c>
      <c r="CC18" s="11"/>
      <c r="CD18" s="12" t="e">
        <f t="shared" si="78"/>
        <v>#DIV/0!</v>
      </c>
      <c r="CE18" s="13"/>
      <c r="CF18" s="13"/>
      <c r="CG18" s="25"/>
      <c r="CH18" s="37"/>
      <c r="CI18" s="10"/>
      <c r="CJ18" s="11"/>
      <c r="CK18" s="61">
        <f t="shared" si="115"/>
        <v>0</v>
      </c>
      <c r="CL18" s="61">
        <f t="shared" si="115"/>
        <v>0</v>
      </c>
      <c r="CM18" s="11"/>
      <c r="CN18" s="12" t="e">
        <f t="shared" si="79"/>
        <v>#DIV/0!</v>
      </c>
      <c r="CO18" s="11"/>
      <c r="CP18" s="12" t="e">
        <f t="shared" si="80"/>
        <v>#DIV/0!</v>
      </c>
      <c r="CQ18" s="13"/>
      <c r="CR18" s="13"/>
      <c r="CS18" s="25"/>
      <c r="CT18" s="37"/>
      <c r="CU18" s="10"/>
      <c r="CV18" s="11"/>
      <c r="CW18" s="61">
        <f t="shared" si="116"/>
        <v>0</v>
      </c>
      <c r="CX18" s="61">
        <f t="shared" si="116"/>
        <v>0</v>
      </c>
      <c r="CY18" s="11"/>
      <c r="CZ18" s="12" t="e">
        <f t="shared" si="81"/>
        <v>#DIV/0!</v>
      </c>
      <c r="DA18" s="11"/>
      <c r="DB18" s="12" t="e">
        <f t="shared" si="82"/>
        <v>#DIV/0!</v>
      </c>
      <c r="DC18" s="13"/>
      <c r="DD18" s="13"/>
      <c r="DE18" s="25"/>
      <c r="DF18" s="37"/>
      <c r="DG18" s="10"/>
      <c r="DH18" s="11"/>
      <c r="DI18" s="61">
        <f t="shared" si="117"/>
        <v>0</v>
      </c>
      <c r="DJ18" s="61">
        <f t="shared" si="117"/>
        <v>0</v>
      </c>
      <c r="DK18" s="11"/>
      <c r="DL18" s="12" t="e">
        <f t="shared" si="83"/>
        <v>#DIV/0!</v>
      </c>
      <c r="DM18" s="11"/>
      <c r="DN18" s="12" t="e">
        <f t="shared" si="84"/>
        <v>#DIV/0!</v>
      </c>
      <c r="DO18" s="13"/>
      <c r="DP18" s="13"/>
      <c r="DQ18" s="25"/>
      <c r="DR18" s="37"/>
      <c r="DS18" s="10"/>
      <c r="DT18" s="11"/>
      <c r="DU18" s="61">
        <f t="shared" si="118"/>
        <v>0</v>
      </c>
      <c r="DV18" s="61">
        <f t="shared" si="118"/>
        <v>0</v>
      </c>
      <c r="DW18" s="11"/>
      <c r="DX18" s="12" t="e">
        <f t="shared" si="85"/>
        <v>#DIV/0!</v>
      </c>
      <c r="DY18" s="11"/>
      <c r="DZ18" s="12" t="e">
        <f t="shared" si="86"/>
        <v>#DIV/0!</v>
      </c>
      <c r="EA18" s="13"/>
      <c r="EB18" s="13"/>
      <c r="EC18" s="25"/>
      <c r="ED18" s="37"/>
      <c r="EE18" s="10"/>
      <c r="EF18" s="11"/>
      <c r="EG18" s="61">
        <f t="shared" si="119"/>
        <v>0</v>
      </c>
      <c r="EH18" s="61">
        <f t="shared" si="119"/>
        <v>0</v>
      </c>
      <c r="EI18" s="11"/>
      <c r="EJ18" s="12" t="e">
        <f t="shared" si="87"/>
        <v>#DIV/0!</v>
      </c>
      <c r="EK18" s="11"/>
      <c r="EL18" s="12" t="e">
        <f t="shared" si="88"/>
        <v>#DIV/0!</v>
      </c>
      <c r="EM18" s="13"/>
      <c r="EN18" s="13"/>
      <c r="EO18" s="25"/>
      <c r="EP18" s="37"/>
      <c r="EQ18" s="10"/>
      <c r="ER18" s="11"/>
      <c r="ES18" s="61">
        <f t="shared" si="120"/>
        <v>0</v>
      </c>
      <c r="ET18" s="61">
        <f t="shared" si="120"/>
        <v>0</v>
      </c>
      <c r="EU18" s="11"/>
      <c r="EV18" s="12" t="e">
        <f t="shared" si="89"/>
        <v>#DIV/0!</v>
      </c>
      <c r="EW18" s="11"/>
      <c r="EX18" s="12" t="e">
        <f t="shared" si="90"/>
        <v>#DIV/0!</v>
      </c>
      <c r="EY18" s="13"/>
      <c r="EZ18" s="13"/>
      <c r="FA18" s="25"/>
      <c r="FB18" s="37"/>
      <c r="FC18" s="10"/>
      <c r="FD18" s="11"/>
      <c r="FE18" s="61">
        <f t="shared" si="121"/>
        <v>0</v>
      </c>
      <c r="FF18" s="61">
        <f t="shared" si="121"/>
        <v>0</v>
      </c>
      <c r="FG18" s="11"/>
      <c r="FH18" s="12" t="e">
        <f t="shared" si="91"/>
        <v>#DIV/0!</v>
      </c>
      <c r="FI18" s="11"/>
      <c r="FJ18" s="12" t="e">
        <f t="shared" si="92"/>
        <v>#DIV/0!</v>
      </c>
      <c r="FK18" s="13"/>
      <c r="FL18" s="13"/>
      <c r="FM18" s="25"/>
      <c r="FN18" s="37"/>
      <c r="FO18" s="10"/>
      <c r="FP18" s="11"/>
      <c r="FQ18" s="61">
        <f t="shared" si="122"/>
        <v>0</v>
      </c>
      <c r="FR18" s="61">
        <f t="shared" si="122"/>
        <v>0</v>
      </c>
      <c r="FS18" s="11"/>
      <c r="FT18" s="12" t="e">
        <f t="shared" si="93"/>
        <v>#DIV/0!</v>
      </c>
      <c r="FU18" s="11"/>
      <c r="FV18" s="12" t="e">
        <f t="shared" si="94"/>
        <v>#DIV/0!</v>
      </c>
      <c r="FW18" s="13"/>
      <c r="FX18" s="13"/>
      <c r="FY18" s="25"/>
      <c r="FZ18" s="37"/>
      <c r="GA18" s="10"/>
      <c r="GB18" s="11"/>
      <c r="GC18" s="61">
        <f t="shared" si="123"/>
        <v>0</v>
      </c>
      <c r="GD18" s="61">
        <f t="shared" si="123"/>
        <v>0</v>
      </c>
      <c r="GE18" s="11"/>
      <c r="GF18" s="12" t="e">
        <f t="shared" si="95"/>
        <v>#DIV/0!</v>
      </c>
      <c r="GG18" s="11"/>
      <c r="GH18" s="12" t="e">
        <f t="shared" si="96"/>
        <v>#DIV/0!</v>
      </c>
      <c r="GI18" s="13"/>
      <c r="GJ18" s="13"/>
      <c r="GK18" s="25"/>
      <c r="GL18" s="37"/>
      <c r="GM18" s="10"/>
      <c r="GN18" s="11"/>
      <c r="GO18" s="61">
        <f t="shared" si="124"/>
        <v>0</v>
      </c>
      <c r="GP18" s="61">
        <f t="shared" si="124"/>
        <v>0</v>
      </c>
      <c r="GQ18" s="11"/>
      <c r="GR18" s="12" t="e">
        <f t="shared" si="97"/>
        <v>#DIV/0!</v>
      </c>
      <c r="GS18" s="11"/>
      <c r="GT18" s="12" t="e">
        <f t="shared" si="98"/>
        <v>#DIV/0!</v>
      </c>
      <c r="GU18" s="13"/>
      <c r="GV18" s="13"/>
      <c r="GW18" s="25"/>
      <c r="GX18" s="37"/>
      <c r="GY18" s="10"/>
      <c r="GZ18" s="11"/>
      <c r="HA18" s="61">
        <f t="shared" si="125"/>
        <v>0</v>
      </c>
      <c r="HB18" s="61">
        <f t="shared" si="125"/>
        <v>0</v>
      </c>
      <c r="HC18" s="11"/>
      <c r="HD18" s="12" t="e">
        <f t="shared" si="99"/>
        <v>#DIV/0!</v>
      </c>
      <c r="HE18" s="11"/>
      <c r="HF18" s="12" t="e">
        <f t="shared" si="100"/>
        <v>#DIV/0!</v>
      </c>
      <c r="HG18" s="13"/>
      <c r="HH18" s="13"/>
      <c r="HI18" s="25"/>
      <c r="HJ18" s="37"/>
      <c r="HK18" s="10">
        <f t="shared" si="101"/>
        <v>2</v>
      </c>
      <c r="HL18" s="14">
        <f t="shared" si="101"/>
        <v>0</v>
      </c>
      <c r="HM18" s="381">
        <f t="shared" si="101"/>
        <v>3264</v>
      </c>
      <c r="HN18" s="11">
        <f t="shared" si="101"/>
        <v>312</v>
      </c>
      <c r="HO18" s="11">
        <f t="shared" si="102"/>
        <v>1</v>
      </c>
      <c r="HP18" s="79">
        <f t="shared" si="103"/>
        <v>3.0637254901960784E-4</v>
      </c>
      <c r="HQ18" s="15">
        <f t="shared" si="104"/>
        <v>0</v>
      </c>
      <c r="HR18" s="12">
        <f t="shared" si="126"/>
        <v>0</v>
      </c>
      <c r="HS18" s="16"/>
      <c r="HT18" s="17"/>
      <c r="HU18" s="16">
        <f t="shared" si="105"/>
        <v>0</v>
      </c>
      <c r="HV18" s="23"/>
      <c r="HW18" s="22"/>
      <c r="HY18" s="289">
        <v>39</v>
      </c>
      <c r="HZ18" s="143">
        <v>65.533000000000001</v>
      </c>
      <c r="IA18" s="66">
        <v>67.350099999999998</v>
      </c>
      <c r="IB18" s="66">
        <v>68.288499999999999</v>
      </c>
      <c r="IC18" s="74">
        <v>68.2</v>
      </c>
      <c r="ID18" s="74">
        <v>67.3</v>
      </c>
      <c r="IE18" s="75">
        <v>66.3</v>
      </c>
      <c r="IF18" s="143">
        <v>31.514819700000004</v>
      </c>
      <c r="IG18" s="66">
        <v>33.513409760000002</v>
      </c>
      <c r="IH18" s="66">
        <v>38.439596649999999</v>
      </c>
      <c r="II18" s="66">
        <f t="shared" si="2"/>
        <v>35.654960000000003</v>
      </c>
      <c r="IJ18" s="66">
        <f t="shared" si="3"/>
        <v>35.184440000000002</v>
      </c>
      <c r="IK18" s="144">
        <f t="shared" si="4"/>
        <v>35.868299999999998</v>
      </c>
      <c r="IL18" s="301">
        <v>4570</v>
      </c>
      <c r="IM18" s="145">
        <v>4634</v>
      </c>
      <c r="IN18" s="145">
        <v>4604</v>
      </c>
      <c r="IO18" s="287">
        <v>4596.21</v>
      </c>
      <c r="IP18" s="287">
        <v>4570</v>
      </c>
      <c r="IQ18" s="75">
        <v>4545</v>
      </c>
      <c r="IR18" s="291">
        <v>48.09</v>
      </c>
      <c r="IS18" s="146">
        <v>49.76</v>
      </c>
      <c r="IT18" s="146">
        <v>56.29</v>
      </c>
      <c r="IU18" s="146">
        <v>52.28</v>
      </c>
      <c r="IV18" s="146">
        <v>52.32</v>
      </c>
      <c r="IW18" s="150">
        <v>54.1</v>
      </c>
      <c r="IX18" s="311">
        <v>8.0000000000000002E-3</v>
      </c>
      <c r="IY18" s="280">
        <v>9.7917037564536225E-3</v>
      </c>
      <c r="IZ18" s="280">
        <v>9.488994322159135E-3</v>
      </c>
      <c r="JA18" s="280">
        <v>7.0000000000000001E-3</v>
      </c>
      <c r="JB18" s="280">
        <v>7.528957528957529E-3</v>
      </c>
      <c r="JC18" s="279">
        <v>5.0000000000000001E-3</v>
      </c>
    </row>
    <row r="19" spans="1:263" ht="18.75" x14ac:dyDescent="0.25">
      <c r="A19" s="734"/>
      <c r="B19" s="436">
        <f t="shared" si="106"/>
        <v>45608</v>
      </c>
      <c r="C19" s="10"/>
      <c r="D19" s="11"/>
      <c r="E19" s="61">
        <f t="shared" si="107"/>
        <v>615</v>
      </c>
      <c r="F19" s="11">
        <f t="shared" si="107"/>
        <v>59</v>
      </c>
      <c r="G19" s="11">
        <v>1</v>
      </c>
      <c r="H19" s="12">
        <f t="shared" si="66"/>
        <v>1.6260162601626016E-3</v>
      </c>
      <c r="I19" s="11"/>
      <c r="J19" s="12">
        <f t="shared" si="108"/>
        <v>0</v>
      </c>
      <c r="K19" s="13"/>
      <c r="L19" s="11"/>
      <c r="M19" s="25"/>
      <c r="N19" s="37"/>
      <c r="O19" s="10"/>
      <c r="P19" s="11"/>
      <c r="Q19" s="11">
        <f t="shared" si="109"/>
        <v>612</v>
      </c>
      <c r="R19" s="11">
        <f t="shared" si="109"/>
        <v>59</v>
      </c>
      <c r="S19" s="11"/>
      <c r="T19" s="12">
        <f t="shared" si="67"/>
        <v>0</v>
      </c>
      <c r="U19" s="11"/>
      <c r="V19" s="12" t="e">
        <f t="shared" si="68"/>
        <v>#DIV/0!</v>
      </c>
      <c r="W19" s="13"/>
      <c r="X19" s="11"/>
      <c r="Y19" s="25"/>
      <c r="Z19" s="37"/>
      <c r="AA19" s="10"/>
      <c r="AB19" s="11"/>
      <c r="AC19" s="11">
        <f t="shared" si="110"/>
        <v>192</v>
      </c>
      <c r="AD19" s="11">
        <f t="shared" si="110"/>
        <v>17</v>
      </c>
      <c r="AE19" s="11"/>
      <c r="AF19" s="12">
        <f t="shared" si="69"/>
        <v>0</v>
      </c>
      <c r="AG19" s="11"/>
      <c r="AH19" s="12" t="e">
        <f t="shared" si="70"/>
        <v>#DIV/0!</v>
      </c>
      <c r="AI19" s="13"/>
      <c r="AJ19" s="11"/>
      <c r="AK19" s="25"/>
      <c r="AL19" s="37"/>
      <c r="AM19" s="10"/>
      <c r="AN19" s="11"/>
      <c r="AO19" s="61">
        <f t="shared" si="111"/>
        <v>614</v>
      </c>
      <c r="AP19" s="11">
        <f t="shared" si="111"/>
        <v>59</v>
      </c>
      <c r="AQ19" s="11">
        <v>2</v>
      </c>
      <c r="AR19" s="12">
        <f t="shared" si="71"/>
        <v>3.2573289902280132E-3</v>
      </c>
      <c r="AS19" s="11"/>
      <c r="AT19" s="12">
        <f t="shared" si="72"/>
        <v>0</v>
      </c>
      <c r="AU19" s="13"/>
      <c r="AV19" s="11"/>
      <c r="AW19" s="25"/>
      <c r="AX19" s="37"/>
      <c r="AY19" s="10"/>
      <c r="AZ19" s="11"/>
      <c r="BA19" s="11">
        <f t="shared" si="112"/>
        <v>615</v>
      </c>
      <c r="BB19" s="11">
        <f t="shared" si="112"/>
        <v>59</v>
      </c>
      <c r="BC19" s="11">
        <v>2</v>
      </c>
      <c r="BD19" s="12">
        <f t="shared" si="73"/>
        <v>3.2520325203252032E-3</v>
      </c>
      <c r="BE19" s="11"/>
      <c r="BF19" s="12">
        <f t="shared" si="74"/>
        <v>0</v>
      </c>
      <c r="BG19" s="13"/>
      <c r="BH19" s="11"/>
      <c r="BI19" s="25"/>
      <c r="BJ19" s="37"/>
      <c r="BK19" s="10"/>
      <c r="BL19" s="11">
        <v>1</v>
      </c>
      <c r="BM19" s="11">
        <f t="shared" si="113"/>
        <v>616</v>
      </c>
      <c r="BN19" s="11">
        <f t="shared" si="113"/>
        <v>58</v>
      </c>
      <c r="BO19" s="11">
        <v>1</v>
      </c>
      <c r="BP19" s="12">
        <f t="shared" si="75"/>
        <v>1.6233766233766235E-3</v>
      </c>
      <c r="BQ19" s="11"/>
      <c r="BR19" s="12">
        <f t="shared" si="76"/>
        <v>0</v>
      </c>
      <c r="BS19" s="13"/>
      <c r="BT19" s="11"/>
      <c r="BU19" s="25"/>
      <c r="BV19" s="37"/>
      <c r="BW19" s="10"/>
      <c r="BX19" s="11"/>
      <c r="BY19" s="61">
        <f t="shared" si="114"/>
        <v>0</v>
      </c>
      <c r="BZ19" s="61">
        <f t="shared" si="114"/>
        <v>0</v>
      </c>
      <c r="CA19" s="11"/>
      <c r="CB19" s="12" t="e">
        <f t="shared" si="77"/>
        <v>#DIV/0!</v>
      </c>
      <c r="CC19" s="11"/>
      <c r="CD19" s="12" t="e">
        <f t="shared" si="78"/>
        <v>#DIV/0!</v>
      </c>
      <c r="CE19" s="13"/>
      <c r="CF19" s="11"/>
      <c r="CG19" s="25"/>
      <c r="CH19" s="37"/>
      <c r="CI19" s="10"/>
      <c r="CJ19" s="11"/>
      <c r="CK19" s="61">
        <f t="shared" si="115"/>
        <v>0</v>
      </c>
      <c r="CL19" s="61">
        <f t="shared" si="115"/>
        <v>0</v>
      </c>
      <c r="CM19" s="11"/>
      <c r="CN19" s="12" t="e">
        <f t="shared" si="79"/>
        <v>#DIV/0!</v>
      </c>
      <c r="CO19" s="11"/>
      <c r="CP19" s="12" t="e">
        <f t="shared" si="80"/>
        <v>#DIV/0!</v>
      </c>
      <c r="CQ19" s="13"/>
      <c r="CR19" s="11"/>
      <c r="CS19" s="25"/>
      <c r="CT19" s="37"/>
      <c r="CU19" s="10"/>
      <c r="CV19" s="11"/>
      <c r="CW19" s="61">
        <f t="shared" si="116"/>
        <v>0</v>
      </c>
      <c r="CX19" s="61">
        <f t="shared" si="116"/>
        <v>0</v>
      </c>
      <c r="CY19" s="11"/>
      <c r="CZ19" s="12" t="e">
        <f t="shared" si="81"/>
        <v>#DIV/0!</v>
      </c>
      <c r="DA19" s="11"/>
      <c r="DB19" s="12" t="e">
        <f t="shared" si="82"/>
        <v>#DIV/0!</v>
      </c>
      <c r="DC19" s="13"/>
      <c r="DD19" s="11"/>
      <c r="DE19" s="25"/>
      <c r="DF19" s="37"/>
      <c r="DG19" s="10"/>
      <c r="DH19" s="11"/>
      <c r="DI19" s="61">
        <f t="shared" si="117"/>
        <v>0</v>
      </c>
      <c r="DJ19" s="61">
        <f t="shared" si="117"/>
        <v>0</v>
      </c>
      <c r="DK19" s="11"/>
      <c r="DL19" s="12" t="e">
        <f t="shared" si="83"/>
        <v>#DIV/0!</v>
      </c>
      <c r="DM19" s="11"/>
      <c r="DN19" s="12" t="e">
        <f t="shared" si="84"/>
        <v>#DIV/0!</v>
      </c>
      <c r="DO19" s="13"/>
      <c r="DP19" s="11"/>
      <c r="DQ19" s="25"/>
      <c r="DR19" s="37"/>
      <c r="DS19" s="10"/>
      <c r="DT19" s="11"/>
      <c r="DU19" s="61">
        <f t="shared" si="118"/>
        <v>0</v>
      </c>
      <c r="DV19" s="61">
        <f t="shared" si="118"/>
        <v>0</v>
      </c>
      <c r="DW19" s="11"/>
      <c r="DX19" s="12" t="e">
        <f t="shared" si="85"/>
        <v>#DIV/0!</v>
      </c>
      <c r="DY19" s="11"/>
      <c r="DZ19" s="12" t="e">
        <f t="shared" si="86"/>
        <v>#DIV/0!</v>
      </c>
      <c r="EA19" s="13"/>
      <c r="EB19" s="11"/>
      <c r="EC19" s="25"/>
      <c r="ED19" s="37"/>
      <c r="EE19" s="10"/>
      <c r="EF19" s="11"/>
      <c r="EG19" s="61">
        <f t="shared" si="119"/>
        <v>0</v>
      </c>
      <c r="EH19" s="61">
        <f t="shared" si="119"/>
        <v>0</v>
      </c>
      <c r="EI19" s="11"/>
      <c r="EJ19" s="12" t="e">
        <f t="shared" si="87"/>
        <v>#DIV/0!</v>
      </c>
      <c r="EK19" s="11"/>
      <c r="EL19" s="12" t="e">
        <f t="shared" si="88"/>
        <v>#DIV/0!</v>
      </c>
      <c r="EM19" s="13"/>
      <c r="EN19" s="11"/>
      <c r="EO19" s="25"/>
      <c r="EP19" s="37"/>
      <c r="EQ19" s="10"/>
      <c r="ER19" s="11"/>
      <c r="ES19" s="61">
        <f t="shared" si="120"/>
        <v>0</v>
      </c>
      <c r="ET19" s="61">
        <f t="shared" si="120"/>
        <v>0</v>
      </c>
      <c r="EU19" s="11"/>
      <c r="EV19" s="12" t="e">
        <f t="shared" si="89"/>
        <v>#DIV/0!</v>
      </c>
      <c r="EW19" s="11"/>
      <c r="EX19" s="12" t="e">
        <f t="shared" si="90"/>
        <v>#DIV/0!</v>
      </c>
      <c r="EY19" s="13"/>
      <c r="EZ19" s="11"/>
      <c r="FA19" s="25"/>
      <c r="FB19" s="37"/>
      <c r="FC19" s="10"/>
      <c r="FD19" s="11"/>
      <c r="FE19" s="61">
        <f t="shared" si="121"/>
        <v>0</v>
      </c>
      <c r="FF19" s="61">
        <f t="shared" si="121"/>
        <v>0</v>
      </c>
      <c r="FG19" s="11"/>
      <c r="FH19" s="12" t="e">
        <f t="shared" si="91"/>
        <v>#DIV/0!</v>
      </c>
      <c r="FI19" s="11"/>
      <c r="FJ19" s="12" t="e">
        <f t="shared" si="92"/>
        <v>#DIV/0!</v>
      </c>
      <c r="FK19" s="13"/>
      <c r="FL19" s="11"/>
      <c r="FM19" s="25"/>
      <c r="FN19" s="37"/>
      <c r="FO19" s="10"/>
      <c r="FP19" s="11"/>
      <c r="FQ19" s="61">
        <f t="shared" si="122"/>
        <v>0</v>
      </c>
      <c r="FR19" s="61">
        <f t="shared" si="122"/>
        <v>0</v>
      </c>
      <c r="FS19" s="11"/>
      <c r="FT19" s="12" t="e">
        <f t="shared" si="93"/>
        <v>#DIV/0!</v>
      </c>
      <c r="FU19" s="11"/>
      <c r="FV19" s="12" t="e">
        <f t="shared" si="94"/>
        <v>#DIV/0!</v>
      </c>
      <c r="FW19" s="13"/>
      <c r="FX19" s="11"/>
      <c r="FY19" s="25"/>
      <c r="FZ19" s="37"/>
      <c r="GA19" s="10"/>
      <c r="GB19" s="11"/>
      <c r="GC19" s="61">
        <f t="shared" si="123"/>
        <v>0</v>
      </c>
      <c r="GD19" s="61">
        <f t="shared" si="123"/>
        <v>0</v>
      </c>
      <c r="GE19" s="11"/>
      <c r="GF19" s="12" t="e">
        <f t="shared" si="95"/>
        <v>#DIV/0!</v>
      </c>
      <c r="GG19" s="11"/>
      <c r="GH19" s="12" t="e">
        <f t="shared" si="96"/>
        <v>#DIV/0!</v>
      </c>
      <c r="GI19" s="13"/>
      <c r="GJ19" s="11"/>
      <c r="GK19" s="25"/>
      <c r="GL19" s="37"/>
      <c r="GM19" s="10"/>
      <c r="GN19" s="11"/>
      <c r="GO19" s="61">
        <f t="shared" si="124"/>
        <v>0</v>
      </c>
      <c r="GP19" s="61">
        <f t="shared" si="124"/>
        <v>0</v>
      </c>
      <c r="GQ19" s="11"/>
      <c r="GR19" s="12" t="e">
        <f t="shared" si="97"/>
        <v>#DIV/0!</v>
      </c>
      <c r="GS19" s="11"/>
      <c r="GT19" s="12" t="e">
        <f t="shared" si="98"/>
        <v>#DIV/0!</v>
      </c>
      <c r="GU19" s="13"/>
      <c r="GV19" s="11"/>
      <c r="GW19" s="25"/>
      <c r="GX19" s="37"/>
      <c r="GY19" s="10"/>
      <c r="GZ19" s="11"/>
      <c r="HA19" s="61">
        <f t="shared" si="125"/>
        <v>0</v>
      </c>
      <c r="HB19" s="61">
        <f t="shared" si="125"/>
        <v>0</v>
      </c>
      <c r="HC19" s="11"/>
      <c r="HD19" s="12" t="e">
        <f t="shared" si="99"/>
        <v>#DIV/0!</v>
      </c>
      <c r="HE19" s="11"/>
      <c r="HF19" s="12" t="e">
        <f t="shared" si="100"/>
        <v>#DIV/0!</v>
      </c>
      <c r="HG19" s="13"/>
      <c r="HH19" s="11"/>
      <c r="HI19" s="25"/>
      <c r="HJ19" s="37"/>
      <c r="HK19" s="10">
        <f t="shared" si="101"/>
        <v>0</v>
      </c>
      <c r="HL19" s="14">
        <f t="shared" si="101"/>
        <v>1</v>
      </c>
      <c r="HM19" s="381">
        <f t="shared" si="101"/>
        <v>3264</v>
      </c>
      <c r="HN19" s="11">
        <f t="shared" si="101"/>
        <v>311</v>
      </c>
      <c r="HO19" s="11">
        <f t="shared" si="102"/>
        <v>6</v>
      </c>
      <c r="HP19" s="79">
        <f t="shared" si="103"/>
        <v>1.838235294117647E-3</v>
      </c>
      <c r="HQ19" s="15">
        <f t="shared" si="104"/>
        <v>0</v>
      </c>
      <c r="HR19" s="12">
        <f t="shared" si="126"/>
        <v>0</v>
      </c>
      <c r="HS19" s="16"/>
      <c r="HT19" s="17"/>
      <c r="HU19" s="16">
        <f t="shared" si="105"/>
        <v>0</v>
      </c>
      <c r="HV19" s="23"/>
      <c r="HW19" s="22"/>
      <c r="HY19" s="289">
        <v>40</v>
      </c>
      <c r="HZ19" s="143">
        <v>65.942999999999998</v>
      </c>
      <c r="IA19" s="66">
        <v>68.275099999999995</v>
      </c>
      <c r="IB19" s="66">
        <v>68.908299999999997</v>
      </c>
      <c r="IC19" s="74">
        <v>69.2</v>
      </c>
      <c r="ID19" s="74">
        <v>67.400000000000006</v>
      </c>
      <c r="IE19" s="75">
        <v>66.2</v>
      </c>
      <c r="IF19" s="143">
        <v>30.241459799999998</v>
      </c>
      <c r="IG19" s="66">
        <v>33.782519479999998</v>
      </c>
      <c r="IH19" s="66">
        <v>38.175198199999997</v>
      </c>
      <c r="II19" s="66">
        <f t="shared" si="2"/>
        <v>34.6</v>
      </c>
      <c r="IJ19" s="66">
        <f t="shared" si="3"/>
        <v>33.700000000000003</v>
      </c>
      <c r="IK19" s="144">
        <f t="shared" si="4"/>
        <v>35.026420000000002</v>
      </c>
      <c r="IL19" s="301">
        <v>4661</v>
      </c>
      <c r="IM19" s="145">
        <v>4661</v>
      </c>
      <c r="IN19" s="145">
        <v>4796</v>
      </c>
      <c r="IO19" s="74">
        <v>4600</v>
      </c>
      <c r="IP19" s="74">
        <v>4616</v>
      </c>
      <c r="IQ19" s="75">
        <v>4631</v>
      </c>
      <c r="IR19" s="291">
        <v>45.86</v>
      </c>
      <c r="IS19" s="146">
        <v>49.48</v>
      </c>
      <c r="IT19" s="146">
        <v>55.4</v>
      </c>
      <c r="IU19" s="146">
        <v>50</v>
      </c>
      <c r="IV19" s="146">
        <v>50.35</v>
      </c>
      <c r="IW19" s="150">
        <v>52.91</v>
      </c>
      <c r="IX19" s="311">
        <v>6.0000000000000001E-3</v>
      </c>
      <c r="IY19" s="280">
        <v>5.3951982735365523E-3</v>
      </c>
      <c r="IZ19" s="280">
        <v>7.879029048945484E-3</v>
      </c>
      <c r="JA19" s="280">
        <v>5.0622740056247492E-3</v>
      </c>
      <c r="JB19" s="280">
        <v>4.769337495664239E-3</v>
      </c>
      <c r="JC19" s="279">
        <v>4.0000000000000001E-3</v>
      </c>
    </row>
    <row r="20" spans="1:263" ht="18.75" x14ac:dyDescent="0.25">
      <c r="A20" s="734"/>
      <c r="B20" s="436">
        <f t="shared" si="106"/>
        <v>45609</v>
      </c>
      <c r="C20" s="10"/>
      <c r="D20" s="11"/>
      <c r="E20" s="61">
        <f>E19-C20</f>
        <v>615</v>
      </c>
      <c r="F20" s="11">
        <f>F19-D20</f>
        <v>59</v>
      </c>
      <c r="G20" s="11">
        <v>1</v>
      </c>
      <c r="H20" s="12">
        <f t="shared" si="66"/>
        <v>1.6260162601626016E-3</v>
      </c>
      <c r="I20" s="11"/>
      <c r="J20" s="12">
        <f t="shared" si="108"/>
        <v>0</v>
      </c>
      <c r="K20" s="13"/>
      <c r="L20" s="11"/>
      <c r="M20" s="38"/>
      <c r="N20" s="39"/>
      <c r="O20" s="10"/>
      <c r="P20" s="11"/>
      <c r="Q20" s="11">
        <f t="shared" si="109"/>
        <v>612</v>
      </c>
      <c r="R20" s="11">
        <f t="shared" si="109"/>
        <v>59</v>
      </c>
      <c r="S20" s="11">
        <v>2</v>
      </c>
      <c r="T20" s="12">
        <f t="shared" si="67"/>
        <v>3.2679738562091504E-3</v>
      </c>
      <c r="U20" s="11"/>
      <c r="V20" s="12">
        <f t="shared" si="68"/>
        <v>0</v>
      </c>
      <c r="W20" s="13"/>
      <c r="X20" s="11"/>
      <c r="Y20" s="38"/>
      <c r="Z20" s="39"/>
      <c r="AA20" s="10">
        <v>1</v>
      </c>
      <c r="AB20" s="11">
        <v>1</v>
      </c>
      <c r="AC20" s="11">
        <f t="shared" si="110"/>
        <v>191</v>
      </c>
      <c r="AD20" s="11">
        <f t="shared" si="110"/>
        <v>16</v>
      </c>
      <c r="AE20" s="11"/>
      <c r="AF20" s="12">
        <f t="shared" si="69"/>
        <v>0</v>
      </c>
      <c r="AG20" s="11"/>
      <c r="AH20" s="12" t="e">
        <f t="shared" si="70"/>
        <v>#DIV/0!</v>
      </c>
      <c r="AI20" s="13"/>
      <c r="AJ20" s="11"/>
      <c r="AK20" s="38"/>
      <c r="AL20" s="39"/>
      <c r="AM20" s="10"/>
      <c r="AN20" s="11"/>
      <c r="AO20" s="61">
        <f t="shared" si="111"/>
        <v>614</v>
      </c>
      <c r="AP20" s="11">
        <f t="shared" si="111"/>
        <v>59</v>
      </c>
      <c r="AQ20" s="11">
        <v>5</v>
      </c>
      <c r="AR20" s="12">
        <f t="shared" si="71"/>
        <v>8.1433224755700327E-3</v>
      </c>
      <c r="AS20" s="11"/>
      <c r="AT20" s="12">
        <f t="shared" si="72"/>
        <v>0</v>
      </c>
      <c r="AU20" s="13"/>
      <c r="AV20" s="11"/>
      <c r="AW20" s="38"/>
      <c r="AX20" s="39"/>
      <c r="AY20" s="10"/>
      <c r="AZ20" s="11"/>
      <c r="BA20" s="11">
        <f t="shared" si="112"/>
        <v>615</v>
      </c>
      <c r="BB20" s="11">
        <f t="shared" si="112"/>
        <v>59</v>
      </c>
      <c r="BC20" s="11">
        <v>6</v>
      </c>
      <c r="BD20" s="12">
        <f t="shared" si="73"/>
        <v>9.7560975609756097E-3</v>
      </c>
      <c r="BE20" s="11"/>
      <c r="BF20" s="12">
        <f t="shared" si="74"/>
        <v>0</v>
      </c>
      <c r="BG20" s="13"/>
      <c r="BH20" s="11"/>
      <c r="BI20" s="38"/>
      <c r="BJ20" s="39"/>
      <c r="BK20" s="10"/>
      <c r="BL20" s="11"/>
      <c r="BM20" s="11">
        <f t="shared" si="113"/>
        <v>616</v>
      </c>
      <c r="BN20" s="11">
        <f t="shared" si="113"/>
        <v>58</v>
      </c>
      <c r="BO20" s="11">
        <v>3</v>
      </c>
      <c r="BP20" s="12">
        <f t="shared" si="75"/>
        <v>4.87012987012987E-3</v>
      </c>
      <c r="BQ20" s="11"/>
      <c r="BR20" s="12">
        <f t="shared" si="76"/>
        <v>0</v>
      </c>
      <c r="BS20" s="13"/>
      <c r="BT20" s="11"/>
      <c r="BU20" s="38"/>
      <c r="BV20" s="39"/>
      <c r="BW20" s="10"/>
      <c r="BX20" s="11"/>
      <c r="BY20" s="61">
        <f t="shared" si="114"/>
        <v>0</v>
      </c>
      <c r="BZ20" s="61">
        <f t="shared" si="114"/>
        <v>0</v>
      </c>
      <c r="CA20" s="11"/>
      <c r="CB20" s="12" t="e">
        <f t="shared" si="77"/>
        <v>#DIV/0!</v>
      </c>
      <c r="CC20" s="11"/>
      <c r="CD20" s="12" t="e">
        <f t="shared" si="78"/>
        <v>#DIV/0!</v>
      </c>
      <c r="CE20" s="13"/>
      <c r="CF20" s="11"/>
      <c r="CG20" s="38"/>
      <c r="CH20" s="39"/>
      <c r="CI20" s="10"/>
      <c r="CJ20" s="11"/>
      <c r="CK20" s="61">
        <f t="shared" si="115"/>
        <v>0</v>
      </c>
      <c r="CL20" s="61">
        <f t="shared" si="115"/>
        <v>0</v>
      </c>
      <c r="CM20" s="11"/>
      <c r="CN20" s="12" t="e">
        <f t="shared" si="79"/>
        <v>#DIV/0!</v>
      </c>
      <c r="CO20" s="11"/>
      <c r="CP20" s="12" t="e">
        <f t="shared" si="80"/>
        <v>#DIV/0!</v>
      </c>
      <c r="CQ20" s="13"/>
      <c r="CR20" s="11"/>
      <c r="CS20" s="38"/>
      <c r="CT20" s="39"/>
      <c r="CU20" s="10"/>
      <c r="CV20" s="11"/>
      <c r="CW20" s="61">
        <f t="shared" si="116"/>
        <v>0</v>
      </c>
      <c r="CX20" s="61">
        <f t="shared" si="116"/>
        <v>0</v>
      </c>
      <c r="CY20" s="11"/>
      <c r="CZ20" s="12" t="e">
        <f t="shared" si="81"/>
        <v>#DIV/0!</v>
      </c>
      <c r="DA20" s="11"/>
      <c r="DB20" s="12" t="e">
        <f t="shared" si="82"/>
        <v>#DIV/0!</v>
      </c>
      <c r="DC20" s="13"/>
      <c r="DD20" s="11"/>
      <c r="DE20" s="38"/>
      <c r="DF20" s="39"/>
      <c r="DG20" s="10"/>
      <c r="DH20" s="11"/>
      <c r="DI20" s="61">
        <f t="shared" si="117"/>
        <v>0</v>
      </c>
      <c r="DJ20" s="61">
        <f t="shared" si="117"/>
        <v>0</v>
      </c>
      <c r="DK20" s="11"/>
      <c r="DL20" s="12" t="e">
        <f t="shared" si="83"/>
        <v>#DIV/0!</v>
      </c>
      <c r="DM20" s="11"/>
      <c r="DN20" s="12" t="e">
        <f t="shared" si="84"/>
        <v>#DIV/0!</v>
      </c>
      <c r="DO20" s="13"/>
      <c r="DP20" s="11"/>
      <c r="DQ20" s="38"/>
      <c r="DR20" s="39"/>
      <c r="DS20" s="10"/>
      <c r="DT20" s="11"/>
      <c r="DU20" s="61">
        <f t="shared" si="118"/>
        <v>0</v>
      </c>
      <c r="DV20" s="61">
        <f t="shared" si="118"/>
        <v>0</v>
      </c>
      <c r="DW20" s="11"/>
      <c r="DX20" s="12" t="e">
        <f t="shared" si="85"/>
        <v>#DIV/0!</v>
      </c>
      <c r="DY20" s="11"/>
      <c r="DZ20" s="12" t="e">
        <f t="shared" si="86"/>
        <v>#DIV/0!</v>
      </c>
      <c r="EA20" s="13"/>
      <c r="EB20" s="11"/>
      <c r="EC20" s="38"/>
      <c r="ED20" s="39"/>
      <c r="EE20" s="10"/>
      <c r="EF20" s="11"/>
      <c r="EG20" s="61">
        <f t="shared" si="119"/>
        <v>0</v>
      </c>
      <c r="EH20" s="61">
        <f t="shared" si="119"/>
        <v>0</v>
      </c>
      <c r="EI20" s="11"/>
      <c r="EJ20" s="12" t="e">
        <f t="shared" si="87"/>
        <v>#DIV/0!</v>
      </c>
      <c r="EK20" s="11"/>
      <c r="EL20" s="12" t="e">
        <f t="shared" si="88"/>
        <v>#DIV/0!</v>
      </c>
      <c r="EM20" s="13"/>
      <c r="EN20" s="11"/>
      <c r="EO20" s="38"/>
      <c r="EP20" s="39"/>
      <c r="EQ20" s="10"/>
      <c r="ER20" s="11"/>
      <c r="ES20" s="61">
        <f t="shared" si="120"/>
        <v>0</v>
      </c>
      <c r="ET20" s="61">
        <f t="shared" si="120"/>
        <v>0</v>
      </c>
      <c r="EU20" s="11"/>
      <c r="EV20" s="12" t="e">
        <f t="shared" si="89"/>
        <v>#DIV/0!</v>
      </c>
      <c r="EW20" s="11"/>
      <c r="EX20" s="12" t="e">
        <f t="shared" si="90"/>
        <v>#DIV/0!</v>
      </c>
      <c r="EY20" s="13"/>
      <c r="EZ20" s="11"/>
      <c r="FA20" s="38"/>
      <c r="FB20" s="39"/>
      <c r="FC20" s="10"/>
      <c r="FD20" s="11"/>
      <c r="FE20" s="61">
        <f t="shared" si="121"/>
        <v>0</v>
      </c>
      <c r="FF20" s="61">
        <f t="shared" si="121"/>
        <v>0</v>
      </c>
      <c r="FG20" s="11"/>
      <c r="FH20" s="12" t="e">
        <f t="shared" si="91"/>
        <v>#DIV/0!</v>
      </c>
      <c r="FI20" s="11"/>
      <c r="FJ20" s="12" t="e">
        <f t="shared" si="92"/>
        <v>#DIV/0!</v>
      </c>
      <c r="FK20" s="13"/>
      <c r="FL20" s="11"/>
      <c r="FM20" s="38"/>
      <c r="FN20" s="39"/>
      <c r="FO20" s="10"/>
      <c r="FP20" s="11"/>
      <c r="FQ20" s="61">
        <f t="shared" si="122"/>
        <v>0</v>
      </c>
      <c r="FR20" s="61">
        <f t="shared" si="122"/>
        <v>0</v>
      </c>
      <c r="FS20" s="11"/>
      <c r="FT20" s="12" t="e">
        <f t="shared" si="93"/>
        <v>#DIV/0!</v>
      </c>
      <c r="FU20" s="11"/>
      <c r="FV20" s="12" t="e">
        <f t="shared" si="94"/>
        <v>#DIV/0!</v>
      </c>
      <c r="FW20" s="13"/>
      <c r="FX20" s="11"/>
      <c r="FY20" s="38"/>
      <c r="FZ20" s="39"/>
      <c r="GA20" s="10"/>
      <c r="GB20" s="11"/>
      <c r="GC20" s="61">
        <f t="shared" si="123"/>
        <v>0</v>
      </c>
      <c r="GD20" s="61">
        <f t="shared" si="123"/>
        <v>0</v>
      </c>
      <c r="GE20" s="11"/>
      <c r="GF20" s="12" t="e">
        <f t="shared" si="95"/>
        <v>#DIV/0!</v>
      </c>
      <c r="GG20" s="11"/>
      <c r="GH20" s="12" t="e">
        <f t="shared" si="96"/>
        <v>#DIV/0!</v>
      </c>
      <c r="GI20" s="13"/>
      <c r="GJ20" s="11"/>
      <c r="GK20" s="38"/>
      <c r="GL20" s="39"/>
      <c r="GM20" s="10"/>
      <c r="GN20" s="11"/>
      <c r="GO20" s="61">
        <f t="shared" si="124"/>
        <v>0</v>
      </c>
      <c r="GP20" s="61">
        <f t="shared" si="124"/>
        <v>0</v>
      </c>
      <c r="GQ20" s="11"/>
      <c r="GR20" s="12" t="e">
        <f t="shared" si="97"/>
        <v>#DIV/0!</v>
      </c>
      <c r="GS20" s="11"/>
      <c r="GT20" s="12" t="e">
        <f t="shared" si="98"/>
        <v>#DIV/0!</v>
      </c>
      <c r="GU20" s="13"/>
      <c r="GV20" s="11"/>
      <c r="GW20" s="38"/>
      <c r="GX20" s="39"/>
      <c r="GY20" s="10"/>
      <c r="GZ20" s="11"/>
      <c r="HA20" s="61">
        <f t="shared" si="125"/>
        <v>0</v>
      </c>
      <c r="HB20" s="61">
        <f t="shared" si="125"/>
        <v>0</v>
      </c>
      <c r="HC20" s="11"/>
      <c r="HD20" s="12" t="e">
        <f t="shared" si="99"/>
        <v>#DIV/0!</v>
      </c>
      <c r="HE20" s="11"/>
      <c r="HF20" s="12" t="e">
        <f t="shared" si="100"/>
        <v>#DIV/0!</v>
      </c>
      <c r="HG20" s="13"/>
      <c r="HH20" s="11"/>
      <c r="HI20" s="38"/>
      <c r="HJ20" s="39"/>
      <c r="HK20" s="10">
        <f t="shared" si="101"/>
        <v>1</v>
      </c>
      <c r="HL20" s="14">
        <f t="shared" si="101"/>
        <v>1</v>
      </c>
      <c r="HM20" s="381">
        <f t="shared" si="101"/>
        <v>3263</v>
      </c>
      <c r="HN20" s="11">
        <f t="shared" si="101"/>
        <v>310</v>
      </c>
      <c r="HO20" s="11">
        <f t="shared" si="102"/>
        <v>17</v>
      </c>
      <c r="HP20" s="79">
        <f t="shared" si="103"/>
        <v>5.2099295127183576E-3</v>
      </c>
      <c r="HQ20" s="15">
        <f t="shared" si="104"/>
        <v>0</v>
      </c>
      <c r="HR20" s="12">
        <f t="shared" si="126"/>
        <v>0</v>
      </c>
      <c r="HS20" s="16"/>
      <c r="HT20" s="17"/>
      <c r="HU20" s="16">
        <f t="shared" si="105"/>
        <v>0</v>
      </c>
      <c r="HV20" s="23"/>
      <c r="HW20" s="22"/>
      <c r="HY20" s="289">
        <v>41</v>
      </c>
      <c r="HZ20" s="143">
        <v>66.116399999999999</v>
      </c>
      <c r="IA20" s="66">
        <v>69.838099999999997</v>
      </c>
      <c r="IB20" s="66">
        <v>69.134100000000004</v>
      </c>
      <c r="IC20" s="74">
        <v>69.7</v>
      </c>
      <c r="ID20" s="74">
        <v>67.7</v>
      </c>
      <c r="IE20" s="75">
        <v>67.900000000000006</v>
      </c>
      <c r="IF20" s="143">
        <v>29.5540308</v>
      </c>
      <c r="IG20" s="66">
        <v>33.878462309999996</v>
      </c>
      <c r="IH20" s="66">
        <v>36.59267913</v>
      </c>
      <c r="II20" s="66">
        <f t="shared" si="2"/>
        <v>34.152999999999999</v>
      </c>
      <c r="IJ20" s="66">
        <f t="shared" si="3"/>
        <v>33.173000000000002</v>
      </c>
      <c r="IK20" s="144">
        <f t="shared" si="4"/>
        <v>34.642580000000009</v>
      </c>
      <c r="IL20" s="301">
        <v>4661</v>
      </c>
      <c r="IM20" s="145">
        <v>4661</v>
      </c>
      <c r="IN20" s="145">
        <v>4796</v>
      </c>
      <c r="IO20" s="74">
        <v>4600</v>
      </c>
      <c r="IP20" s="74">
        <v>4616</v>
      </c>
      <c r="IQ20" s="75">
        <v>4631</v>
      </c>
      <c r="IR20" s="291">
        <v>44.7</v>
      </c>
      <c r="IS20" s="146">
        <v>48.51</v>
      </c>
      <c r="IT20" s="146">
        <v>52.93</v>
      </c>
      <c r="IU20" s="146">
        <v>49</v>
      </c>
      <c r="IV20" s="146">
        <v>50.18</v>
      </c>
      <c r="IW20" s="150">
        <v>51.02</v>
      </c>
      <c r="IX20" s="311">
        <v>6.2384247977385707E-3</v>
      </c>
      <c r="IY20" s="280">
        <v>5.6262682161962738E-3</v>
      </c>
      <c r="IZ20" s="280">
        <v>5.9508842511105525E-3</v>
      </c>
      <c r="JA20" s="280">
        <v>3.0000000000000001E-3</v>
      </c>
      <c r="JB20" s="280">
        <v>4.0000000000000001E-3</v>
      </c>
      <c r="JC20" s="279">
        <v>4.0000000000000001E-3</v>
      </c>
    </row>
    <row r="21" spans="1:263" ht="19.5" thickBot="1" x14ac:dyDescent="0.3">
      <c r="A21" s="734"/>
      <c r="B21" s="437"/>
      <c r="C21" s="26">
        <f>SUM(C14:C20)</f>
        <v>0</v>
      </c>
      <c r="D21" s="27">
        <f>SUM(D14:D20)</f>
        <v>0</v>
      </c>
      <c r="E21" s="27"/>
      <c r="F21" s="27"/>
      <c r="G21" s="27">
        <f>SUM(G14:G20)</f>
        <v>2</v>
      </c>
      <c r="H21" s="28">
        <f>((G21+I21)/7)/E20</f>
        <v>4.6457607433217189E-4</v>
      </c>
      <c r="I21" s="27">
        <f>SUM(I14:I20)</f>
        <v>0</v>
      </c>
      <c r="J21" s="28">
        <f>(I21/(I21+G21))</f>
        <v>0</v>
      </c>
      <c r="K21" s="27"/>
      <c r="L21" s="27"/>
      <c r="M21" s="29" t="e">
        <f>M19/M18*100-100</f>
        <v>#DIV/0!</v>
      </c>
      <c r="N21" s="60" t="e">
        <f>N19/N18*100-100</f>
        <v>#DIV/0!</v>
      </c>
      <c r="O21" s="26">
        <f>SUM(O14:O20)</f>
        <v>1</v>
      </c>
      <c r="P21" s="27">
        <f>SUM(P14:P20)</f>
        <v>0</v>
      </c>
      <c r="Q21" s="27"/>
      <c r="R21" s="27"/>
      <c r="S21" s="27">
        <f>SUM(S14:S20)</f>
        <v>2</v>
      </c>
      <c r="T21" s="28">
        <f>((S21+U21)/7)/Q20</f>
        <v>4.6685340802987859E-4</v>
      </c>
      <c r="U21" s="27">
        <f>SUM(U14:U20)</f>
        <v>0</v>
      </c>
      <c r="V21" s="28">
        <f>(U21/(U21+S21))</f>
        <v>0</v>
      </c>
      <c r="W21" s="27"/>
      <c r="X21" s="27"/>
      <c r="Y21" s="29" t="e">
        <f>Y19/Y18*100-100</f>
        <v>#DIV/0!</v>
      </c>
      <c r="Z21" s="60" t="e">
        <f>Z19/Z18*100-100</f>
        <v>#DIV/0!</v>
      </c>
      <c r="AA21" s="26">
        <f>SUM(AA14:AA20)</f>
        <v>1</v>
      </c>
      <c r="AB21" s="27">
        <f>SUM(AB14:AB20)</f>
        <v>1</v>
      </c>
      <c r="AC21" s="27"/>
      <c r="AD21" s="27"/>
      <c r="AE21" s="27">
        <f>SUM(AE14:AE20)</f>
        <v>0</v>
      </c>
      <c r="AF21" s="28">
        <f>((AE21+AG21)/7)/AC20</f>
        <v>0</v>
      </c>
      <c r="AG21" s="27">
        <f>SUM(AG14:AG20)</f>
        <v>0</v>
      </c>
      <c r="AH21" s="28" t="e">
        <f>(AG21/(AG21+AE21))</f>
        <v>#DIV/0!</v>
      </c>
      <c r="AI21" s="27"/>
      <c r="AJ21" s="27"/>
      <c r="AK21" s="29" t="e">
        <f>AK19/AK18*100-100</f>
        <v>#DIV/0!</v>
      </c>
      <c r="AL21" s="60" t="e">
        <f>AL19/AL18*100-100</f>
        <v>#DIV/0!</v>
      </c>
      <c r="AM21" s="26">
        <f>SUM(AM14:AM20)</f>
        <v>1</v>
      </c>
      <c r="AN21" s="27">
        <f>SUM(AN14:AN20)</f>
        <v>0</v>
      </c>
      <c r="AO21" s="27"/>
      <c r="AP21" s="27"/>
      <c r="AQ21" s="27">
        <f>SUM(AQ14:AQ20)</f>
        <v>7</v>
      </c>
      <c r="AR21" s="28">
        <f>((AQ21+AS21)/7)/AO20</f>
        <v>1.6286644951140066E-3</v>
      </c>
      <c r="AS21" s="27">
        <f>SUM(AS14:AS20)</f>
        <v>0</v>
      </c>
      <c r="AT21" s="28">
        <f>(AS21/(AS21+AQ21))</f>
        <v>0</v>
      </c>
      <c r="AU21" s="27"/>
      <c r="AV21" s="27"/>
      <c r="AW21" s="29" t="e">
        <f>AW19/AW18*100-100</f>
        <v>#DIV/0!</v>
      </c>
      <c r="AX21" s="60" t="e">
        <f>AX19/AX18*100-100</f>
        <v>#DIV/0!</v>
      </c>
      <c r="AY21" s="26">
        <f>SUM(AY14:AY20)</f>
        <v>1</v>
      </c>
      <c r="AZ21" s="27">
        <f>SUM(AZ14:AZ20)</f>
        <v>0</v>
      </c>
      <c r="BA21" s="27"/>
      <c r="BB21" s="27"/>
      <c r="BC21" s="27">
        <f>SUM(BC14:BC20)</f>
        <v>8</v>
      </c>
      <c r="BD21" s="28">
        <f>((BC21+BE21)/7)/BA20</f>
        <v>1.8583042973286876E-3</v>
      </c>
      <c r="BE21" s="27">
        <f>SUM(BE14:BE20)</f>
        <v>0</v>
      </c>
      <c r="BF21" s="28">
        <f>(BE21/(BE21+BC21))</f>
        <v>0</v>
      </c>
      <c r="BG21" s="27"/>
      <c r="BH21" s="27"/>
      <c r="BI21" s="29" t="e">
        <f>BI19/BI18*100-100</f>
        <v>#DIV/0!</v>
      </c>
      <c r="BJ21" s="60" t="e">
        <f>BJ19/BJ18*100-100</f>
        <v>#DIV/0!</v>
      </c>
      <c r="BK21" s="26">
        <f>SUM(BK14:BK20)</f>
        <v>0</v>
      </c>
      <c r="BL21" s="27">
        <f>SUM(BL14:BL20)</f>
        <v>1</v>
      </c>
      <c r="BM21" s="27"/>
      <c r="BN21" s="27"/>
      <c r="BO21" s="27">
        <f>SUM(BO14:BO20)</f>
        <v>5</v>
      </c>
      <c r="BP21" s="28">
        <f>((BO21+BQ21)/7)/BM20</f>
        <v>1.1595547309833025E-3</v>
      </c>
      <c r="BQ21" s="27">
        <f>SUM(BQ14:BQ20)</f>
        <v>0</v>
      </c>
      <c r="BR21" s="28">
        <f>(BQ21/(BQ21+BO21))</f>
        <v>0</v>
      </c>
      <c r="BS21" s="27"/>
      <c r="BT21" s="27"/>
      <c r="BU21" s="29" t="e">
        <f>BU19/BU18*100-100</f>
        <v>#DIV/0!</v>
      </c>
      <c r="BV21" s="60" t="e">
        <f>BV19/BV18*100-100</f>
        <v>#DIV/0!</v>
      </c>
      <c r="BW21" s="26">
        <f>SUM(BW14:BW20)</f>
        <v>0</v>
      </c>
      <c r="BX21" s="27">
        <f>SUM(BX14:BX20)</f>
        <v>0</v>
      </c>
      <c r="BY21" s="27"/>
      <c r="BZ21" s="27"/>
      <c r="CA21" s="27">
        <f>SUM(CA14:CA20)</f>
        <v>0</v>
      </c>
      <c r="CB21" s="28" t="e">
        <f>((CA21+CC21)/7)/BY20</f>
        <v>#DIV/0!</v>
      </c>
      <c r="CC21" s="27">
        <f>SUM(CC14:CC20)</f>
        <v>0</v>
      </c>
      <c r="CD21" s="28" t="e">
        <f>(CC21/(CC21+CA21))</f>
        <v>#DIV/0!</v>
      </c>
      <c r="CE21" s="27"/>
      <c r="CF21" s="27"/>
      <c r="CG21" s="29" t="e">
        <f>CG19/CG18*100-100</f>
        <v>#DIV/0!</v>
      </c>
      <c r="CH21" s="60" t="e">
        <f>CH19/CH18*100-100</f>
        <v>#DIV/0!</v>
      </c>
      <c r="CI21" s="26">
        <f>SUM(CI14:CI20)</f>
        <v>0</v>
      </c>
      <c r="CJ21" s="27">
        <f>SUM(CJ14:CJ20)</f>
        <v>0</v>
      </c>
      <c r="CK21" s="27"/>
      <c r="CL21" s="27"/>
      <c r="CM21" s="27">
        <f>SUM(CM14:CM20)</f>
        <v>0</v>
      </c>
      <c r="CN21" s="28" t="e">
        <f>((CM21+CO21)/7)/CK20</f>
        <v>#DIV/0!</v>
      </c>
      <c r="CO21" s="27">
        <f>SUM(CO14:CO20)</f>
        <v>0</v>
      </c>
      <c r="CP21" s="28" t="e">
        <f>(CO21/(CO21+CM21))</f>
        <v>#DIV/0!</v>
      </c>
      <c r="CQ21" s="27"/>
      <c r="CR21" s="27"/>
      <c r="CS21" s="29" t="e">
        <f>CS19/CS18*100-100</f>
        <v>#DIV/0!</v>
      </c>
      <c r="CT21" s="60" t="e">
        <f>CT19/CT18*100-100</f>
        <v>#DIV/0!</v>
      </c>
      <c r="CU21" s="26">
        <f>SUM(CU14:CU20)</f>
        <v>0</v>
      </c>
      <c r="CV21" s="27">
        <f>SUM(CV14:CV20)</f>
        <v>0</v>
      </c>
      <c r="CW21" s="27"/>
      <c r="CX21" s="27"/>
      <c r="CY21" s="27">
        <f>SUM(CY14:CY20)</f>
        <v>0</v>
      </c>
      <c r="CZ21" s="28" t="e">
        <f>((CY21+DA21)/7)/CW20</f>
        <v>#DIV/0!</v>
      </c>
      <c r="DA21" s="27">
        <f>SUM(DA14:DA20)</f>
        <v>0</v>
      </c>
      <c r="DB21" s="28" t="e">
        <f>(DA21/(DA21+CY21))</f>
        <v>#DIV/0!</v>
      </c>
      <c r="DC21" s="27"/>
      <c r="DD21" s="27"/>
      <c r="DE21" s="29" t="e">
        <f>DE19/DE18*100-100</f>
        <v>#DIV/0!</v>
      </c>
      <c r="DF21" s="60" t="e">
        <f>DF19/DF18*100-100</f>
        <v>#DIV/0!</v>
      </c>
      <c r="DG21" s="26">
        <f>SUM(DG14:DG20)</f>
        <v>0</v>
      </c>
      <c r="DH21" s="27">
        <f>SUM(DH14:DH20)</f>
        <v>0</v>
      </c>
      <c r="DI21" s="27"/>
      <c r="DJ21" s="27"/>
      <c r="DK21" s="27">
        <f>SUM(DK14:DK20)</f>
        <v>0</v>
      </c>
      <c r="DL21" s="28" t="e">
        <f>((DK21+DM21)/7)/DI20</f>
        <v>#DIV/0!</v>
      </c>
      <c r="DM21" s="27">
        <f>SUM(DM14:DM20)</f>
        <v>0</v>
      </c>
      <c r="DN21" s="28" t="e">
        <f>(DM21/(DM21+DK21))</f>
        <v>#DIV/0!</v>
      </c>
      <c r="DO21" s="27"/>
      <c r="DP21" s="27"/>
      <c r="DQ21" s="29" t="e">
        <f>DQ19/DQ18*100-100</f>
        <v>#DIV/0!</v>
      </c>
      <c r="DR21" s="60" t="e">
        <f>DR19/DR18*100-100</f>
        <v>#DIV/0!</v>
      </c>
      <c r="DS21" s="26">
        <f>SUM(DS14:DS20)</f>
        <v>0</v>
      </c>
      <c r="DT21" s="27">
        <f>SUM(DT14:DT20)</f>
        <v>0</v>
      </c>
      <c r="DU21" s="27"/>
      <c r="DV21" s="27"/>
      <c r="DW21" s="27">
        <f>SUM(DW14:DW20)</f>
        <v>0</v>
      </c>
      <c r="DX21" s="28" t="e">
        <f>((DW21+DY21)/7)/DU20</f>
        <v>#DIV/0!</v>
      </c>
      <c r="DY21" s="27">
        <f>SUM(DY14:DY20)</f>
        <v>0</v>
      </c>
      <c r="DZ21" s="28" t="e">
        <f>(DY21/(DY21+DW21))</f>
        <v>#DIV/0!</v>
      </c>
      <c r="EA21" s="27"/>
      <c r="EB21" s="27"/>
      <c r="EC21" s="29" t="e">
        <f>EC19/EC18*100-100</f>
        <v>#DIV/0!</v>
      </c>
      <c r="ED21" s="60" t="e">
        <f>ED19/ED18*100-100</f>
        <v>#DIV/0!</v>
      </c>
      <c r="EE21" s="26">
        <f>SUM(EE14:EE20)</f>
        <v>0</v>
      </c>
      <c r="EF21" s="27">
        <f>SUM(EF14:EF20)</f>
        <v>0</v>
      </c>
      <c r="EG21" s="27"/>
      <c r="EH21" s="27"/>
      <c r="EI21" s="27">
        <f>SUM(EI14:EI20)</f>
        <v>0</v>
      </c>
      <c r="EJ21" s="28" t="e">
        <f>((EI21+EK21)/7)/EG20</f>
        <v>#DIV/0!</v>
      </c>
      <c r="EK21" s="27">
        <f>SUM(EK14:EK20)</f>
        <v>0</v>
      </c>
      <c r="EL21" s="28" t="e">
        <f>(EK21/(EK21+EI21))</f>
        <v>#DIV/0!</v>
      </c>
      <c r="EM21" s="27"/>
      <c r="EN21" s="27"/>
      <c r="EO21" s="29" t="e">
        <f>EO19/EO18*100-100</f>
        <v>#DIV/0!</v>
      </c>
      <c r="EP21" s="60" t="e">
        <f>EP19/EP18*100-100</f>
        <v>#DIV/0!</v>
      </c>
      <c r="EQ21" s="26">
        <f>SUM(EQ14:EQ20)</f>
        <v>0</v>
      </c>
      <c r="ER21" s="27">
        <f>SUM(ER14:ER20)</f>
        <v>0</v>
      </c>
      <c r="ES21" s="27"/>
      <c r="ET21" s="27"/>
      <c r="EU21" s="27">
        <f>SUM(EU14:EU20)</f>
        <v>0</v>
      </c>
      <c r="EV21" s="28" t="e">
        <f>((EU21+EW21)/7)/ES20</f>
        <v>#DIV/0!</v>
      </c>
      <c r="EW21" s="27">
        <f>SUM(EW14:EW20)</f>
        <v>0</v>
      </c>
      <c r="EX21" s="28" t="e">
        <f>(EW21/(EW21+EU21))</f>
        <v>#DIV/0!</v>
      </c>
      <c r="EY21" s="27"/>
      <c r="EZ21" s="27"/>
      <c r="FA21" s="29" t="e">
        <f>FA19/FA18*100-100</f>
        <v>#DIV/0!</v>
      </c>
      <c r="FB21" s="60" t="e">
        <f>FB19/FB18*100-100</f>
        <v>#DIV/0!</v>
      </c>
      <c r="FC21" s="26">
        <f>SUM(FC14:FC20)</f>
        <v>0</v>
      </c>
      <c r="FD21" s="27">
        <f>SUM(FD14:FD20)</f>
        <v>0</v>
      </c>
      <c r="FE21" s="27"/>
      <c r="FF21" s="27"/>
      <c r="FG21" s="27">
        <f>SUM(FG14:FG20)</f>
        <v>0</v>
      </c>
      <c r="FH21" s="28" t="e">
        <f>((FG21+FI21)/7)/FE20</f>
        <v>#DIV/0!</v>
      </c>
      <c r="FI21" s="27">
        <f>SUM(FI14:FI20)</f>
        <v>0</v>
      </c>
      <c r="FJ21" s="28" t="e">
        <f>(FI21/(FI21+FG21))</f>
        <v>#DIV/0!</v>
      </c>
      <c r="FK21" s="27"/>
      <c r="FL21" s="27"/>
      <c r="FM21" s="29" t="e">
        <f>FM19/FM18*100-100</f>
        <v>#DIV/0!</v>
      </c>
      <c r="FN21" s="60" t="e">
        <f>FN19/FN18*100-100</f>
        <v>#DIV/0!</v>
      </c>
      <c r="FO21" s="26">
        <f>SUM(FO14:FO20)</f>
        <v>0</v>
      </c>
      <c r="FP21" s="27">
        <f>SUM(FP14:FP20)</f>
        <v>0</v>
      </c>
      <c r="FQ21" s="27"/>
      <c r="FR21" s="27"/>
      <c r="FS21" s="27">
        <f>SUM(FS14:FS20)</f>
        <v>0</v>
      </c>
      <c r="FT21" s="28" t="e">
        <f>((FS21+FU21)/7)/FQ20</f>
        <v>#DIV/0!</v>
      </c>
      <c r="FU21" s="27">
        <f>SUM(FU14:FU20)</f>
        <v>0</v>
      </c>
      <c r="FV21" s="28" t="e">
        <f>(FU21/(FU21+FS21))</f>
        <v>#DIV/0!</v>
      </c>
      <c r="FW21" s="27"/>
      <c r="FX21" s="27"/>
      <c r="FY21" s="29" t="e">
        <f>FY19/FY18*100-100</f>
        <v>#DIV/0!</v>
      </c>
      <c r="FZ21" s="60" t="e">
        <f>FZ19/FZ18*100-100</f>
        <v>#DIV/0!</v>
      </c>
      <c r="GA21" s="26">
        <f>SUM(GA14:GA20)</f>
        <v>0</v>
      </c>
      <c r="GB21" s="27">
        <f>SUM(GB14:GB20)</f>
        <v>0</v>
      </c>
      <c r="GC21" s="27"/>
      <c r="GD21" s="27"/>
      <c r="GE21" s="27">
        <f>SUM(GE14:GE20)</f>
        <v>0</v>
      </c>
      <c r="GF21" s="28" t="e">
        <f>((GE21+GG21)/7)/GC20</f>
        <v>#DIV/0!</v>
      </c>
      <c r="GG21" s="27">
        <f>SUM(GG14:GG20)</f>
        <v>0</v>
      </c>
      <c r="GH21" s="28" t="e">
        <f>(GG21/(GG21+GE21))</f>
        <v>#DIV/0!</v>
      </c>
      <c r="GI21" s="27"/>
      <c r="GJ21" s="27"/>
      <c r="GK21" s="29" t="e">
        <f>GK19/GK18*100-100</f>
        <v>#DIV/0!</v>
      </c>
      <c r="GL21" s="60" t="e">
        <f>GL19/GL18*100-100</f>
        <v>#DIV/0!</v>
      </c>
      <c r="GM21" s="26">
        <f>SUM(GM14:GM20)</f>
        <v>0</v>
      </c>
      <c r="GN21" s="27">
        <f>SUM(GN14:GN20)</f>
        <v>0</v>
      </c>
      <c r="GO21" s="27"/>
      <c r="GP21" s="27"/>
      <c r="GQ21" s="27">
        <f>SUM(GQ14:GQ20)</f>
        <v>0</v>
      </c>
      <c r="GR21" s="28" t="e">
        <f>((GQ21+GS21)/7)/GO20</f>
        <v>#DIV/0!</v>
      </c>
      <c r="GS21" s="27">
        <f>SUM(GS14:GS20)</f>
        <v>0</v>
      </c>
      <c r="GT21" s="28" t="e">
        <f>(GS21/(GS21+GQ21))</f>
        <v>#DIV/0!</v>
      </c>
      <c r="GU21" s="27"/>
      <c r="GV21" s="27"/>
      <c r="GW21" s="29" t="e">
        <f>GW19/GW18*100-100</f>
        <v>#DIV/0!</v>
      </c>
      <c r="GX21" s="60" t="e">
        <f>GX19/GX18*100-100</f>
        <v>#DIV/0!</v>
      </c>
      <c r="GY21" s="26">
        <f>SUM(GY14:GY20)</f>
        <v>0</v>
      </c>
      <c r="GZ21" s="27">
        <f>SUM(GZ14:GZ20)</f>
        <v>0</v>
      </c>
      <c r="HA21" s="27"/>
      <c r="HB21" s="27"/>
      <c r="HC21" s="27">
        <f>SUM(HC14:HC20)</f>
        <v>0</v>
      </c>
      <c r="HD21" s="28" t="e">
        <f>((HC21+HE21)/7)/HA20</f>
        <v>#DIV/0!</v>
      </c>
      <c r="HE21" s="27">
        <f>SUM(HE14:HE20)</f>
        <v>0</v>
      </c>
      <c r="HF21" s="28" t="e">
        <f>(HE21/(HE21+HC21))</f>
        <v>#DIV/0!</v>
      </c>
      <c r="HG21" s="27"/>
      <c r="HH21" s="27"/>
      <c r="HI21" s="29" t="e">
        <f>HI19/HI18*100-100</f>
        <v>#DIV/0!</v>
      </c>
      <c r="HJ21" s="60" t="e">
        <f>HJ19/HJ18*100-100</f>
        <v>#DIV/0!</v>
      </c>
      <c r="HK21" s="26">
        <f t="shared" si="101"/>
        <v>4</v>
      </c>
      <c r="HL21" s="443">
        <f t="shared" si="101"/>
        <v>2</v>
      </c>
      <c r="HM21" s="365">
        <f t="shared" si="101"/>
        <v>0</v>
      </c>
      <c r="HN21" s="27">
        <f t="shared" si="101"/>
        <v>0</v>
      </c>
      <c r="HO21" s="27">
        <f t="shared" si="102"/>
        <v>24</v>
      </c>
      <c r="HP21" s="80">
        <f>+((HO21)/HM20)/7</f>
        <v>1.0507420865986602E-3</v>
      </c>
      <c r="HQ21" s="57">
        <f t="shared" si="104"/>
        <v>0</v>
      </c>
      <c r="HR21" s="48">
        <f t="shared" si="126"/>
        <v>0</v>
      </c>
      <c r="HS21" s="49">
        <f>SUM(HS14:HS20)/7</f>
        <v>0</v>
      </c>
      <c r="HT21" s="50">
        <f>SUM(HT14:HT20)</f>
        <v>0</v>
      </c>
      <c r="HU21" s="49" t="e">
        <f>AVERAGE(HU14:HU20)</f>
        <v>#DIV/0!</v>
      </c>
      <c r="HV21" s="58" t="e">
        <f>HV19/HV18*100-100</f>
        <v>#DIV/0!</v>
      </c>
      <c r="HW21" s="60" t="e">
        <f>HW19/HW18*100-100</f>
        <v>#DIV/0!</v>
      </c>
      <c r="HY21" s="289">
        <v>42</v>
      </c>
      <c r="HZ21" s="143">
        <v>66.282300000000006</v>
      </c>
      <c r="IA21" s="66">
        <v>70.444100000000006</v>
      </c>
      <c r="IB21" s="66">
        <v>69.834999999999994</v>
      </c>
      <c r="IC21" s="74">
        <v>69.8</v>
      </c>
      <c r="ID21" s="66">
        <v>68.178571428571431</v>
      </c>
      <c r="IE21" s="75">
        <v>68.3</v>
      </c>
      <c r="IF21" s="143">
        <v>31.238847990000004</v>
      </c>
      <c r="IG21" s="66">
        <v>32.178864879999999</v>
      </c>
      <c r="IH21" s="66">
        <v>35.944074499999999</v>
      </c>
      <c r="II21" s="66">
        <f t="shared" si="2"/>
        <v>33.469099999999997</v>
      </c>
      <c r="IJ21" s="66">
        <f t="shared" si="3"/>
        <v>32.691625000000002</v>
      </c>
      <c r="IK21" s="144">
        <f t="shared" si="4"/>
        <v>33.719709999999992</v>
      </c>
      <c r="IL21" s="301">
        <v>4838</v>
      </c>
      <c r="IM21" s="145">
        <v>4689</v>
      </c>
      <c r="IN21" s="145">
        <v>4659</v>
      </c>
      <c r="IO21" s="74">
        <v>4615</v>
      </c>
      <c r="IP21" s="287">
        <v>4600.6629834254145</v>
      </c>
      <c r="IQ21" s="75">
        <v>4675</v>
      </c>
      <c r="IR21" s="291">
        <v>47.13</v>
      </c>
      <c r="IS21" s="146">
        <v>45.68</v>
      </c>
      <c r="IT21" s="146">
        <v>51.47</v>
      </c>
      <c r="IU21" s="146">
        <v>47.95</v>
      </c>
      <c r="IV21" s="146">
        <v>49.26</v>
      </c>
      <c r="IW21" s="150">
        <v>49.37</v>
      </c>
      <c r="IX21" s="311">
        <v>7.3425585992657446E-3</v>
      </c>
      <c r="IY21" s="280">
        <v>4.4300059066745426E-3</v>
      </c>
      <c r="IZ21" s="280">
        <v>4.7536732929991353E-3</v>
      </c>
      <c r="JA21" s="280">
        <v>3.0000000000000001E-3</v>
      </c>
      <c r="JB21" s="280">
        <v>3.7499999999999999E-3</v>
      </c>
      <c r="JC21" s="279">
        <v>2.7782601146032295E-3</v>
      </c>
    </row>
    <row r="22" spans="1:263" ht="19.5" thickBot="1" x14ac:dyDescent="0.3">
      <c r="A22" s="52"/>
      <c r="B22" s="439"/>
      <c r="C22" s="40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2"/>
      <c r="O22" s="40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2"/>
      <c r="AA22" s="40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2"/>
      <c r="AM22" s="40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2"/>
      <c r="AY22" s="40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2"/>
      <c r="BK22" s="40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2"/>
      <c r="BW22" s="40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2"/>
      <c r="CI22" s="40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2"/>
      <c r="CU22" s="40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2"/>
      <c r="DG22" s="40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2"/>
      <c r="DS22" s="40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2"/>
      <c r="EE22" s="40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2"/>
      <c r="EQ22" s="40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2"/>
      <c r="FC22" s="40"/>
      <c r="FD22" s="41"/>
      <c r="FE22" s="41"/>
      <c r="FF22" s="41"/>
      <c r="FG22" s="41"/>
      <c r="FH22" s="41"/>
      <c r="FI22" s="41"/>
      <c r="FJ22" s="41"/>
      <c r="FK22" s="41"/>
      <c r="FL22" s="41"/>
      <c r="FM22" s="41"/>
      <c r="FN22" s="42"/>
      <c r="FO22" s="40"/>
      <c r="FP22" s="41"/>
      <c r="FQ22" s="41"/>
      <c r="FR22" s="41"/>
      <c r="FS22" s="41"/>
      <c r="FT22" s="41"/>
      <c r="FU22" s="41"/>
      <c r="FV22" s="41"/>
      <c r="FW22" s="41"/>
      <c r="FX22" s="41"/>
      <c r="FY22" s="41"/>
      <c r="FZ22" s="42"/>
      <c r="GA22" s="40"/>
      <c r="GB22" s="41"/>
      <c r="GC22" s="41"/>
      <c r="GD22" s="41"/>
      <c r="GE22" s="41"/>
      <c r="GF22" s="41"/>
      <c r="GG22" s="41"/>
      <c r="GH22" s="41"/>
      <c r="GI22" s="41"/>
      <c r="GJ22" s="41"/>
      <c r="GK22" s="41"/>
      <c r="GL22" s="42"/>
      <c r="GM22" s="40"/>
      <c r="GN22" s="41"/>
      <c r="GO22" s="41"/>
      <c r="GP22" s="41"/>
      <c r="GQ22" s="41"/>
      <c r="GR22" s="41"/>
      <c r="GS22" s="41"/>
      <c r="GT22" s="41"/>
      <c r="GU22" s="41"/>
      <c r="GV22" s="41"/>
      <c r="GW22" s="41"/>
      <c r="GX22" s="42"/>
      <c r="GY22" s="40"/>
      <c r="GZ22" s="41"/>
      <c r="HA22" s="41"/>
      <c r="HB22" s="41"/>
      <c r="HC22" s="41"/>
      <c r="HD22" s="41"/>
      <c r="HE22" s="41"/>
      <c r="HF22" s="41"/>
      <c r="HG22" s="41"/>
      <c r="HH22" s="41"/>
      <c r="HI22" s="41"/>
      <c r="HJ22" s="42"/>
      <c r="HK22" s="444">
        <f>HK21/HM11</f>
        <v>1.2243648607284971E-3</v>
      </c>
      <c r="HL22" s="445">
        <f>HL21/HN11</f>
        <v>6.41025641025641E-3</v>
      </c>
      <c r="HM22" s="65"/>
      <c r="HN22" s="41"/>
      <c r="HO22" s="41"/>
      <c r="HP22" s="41"/>
      <c r="HQ22" s="41"/>
      <c r="HR22" s="41"/>
      <c r="HS22" s="41"/>
      <c r="HT22" s="51"/>
      <c r="HU22" s="41"/>
      <c r="HV22" s="41"/>
      <c r="HW22" s="42"/>
      <c r="HY22" s="289">
        <v>43</v>
      </c>
      <c r="HZ22" s="143">
        <v>66.927099999999996</v>
      </c>
      <c r="IA22" s="66">
        <v>71.065700000000007</v>
      </c>
      <c r="IB22" s="66">
        <v>70.223200000000006</v>
      </c>
      <c r="IC22" s="74">
        <v>70.2</v>
      </c>
      <c r="ID22" s="66">
        <v>68.714285714285708</v>
      </c>
      <c r="IE22" s="75">
        <v>69.2</v>
      </c>
      <c r="IF22" s="143">
        <v>30.67938264</v>
      </c>
      <c r="IG22" s="66">
        <v>30.501398440000003</v>
      </c>
      <c r="IH22" s="66">
        <v>35.926189119999997</v>
      </c>
      <c r="II22" s="66">
        <f t="shared" si="2"/>
        <v>31.470659999999999</v>
      </c>
      <c r="IJ22" s="66">
        <f t="shared" si="3"/>
        <v>30.804614285714283</v>
      </c>
      <c r="IK22" s="144">
        <f t="shared" si="4"/>
        <v>33.36824</v>
      </c>
      <c r="IL22" s="301">
        <v>4838</v>
      </c>
      <c r="IM22" s="145">
        <v>4689</v>
      </c>
      <c r="IN22" s="145">
        <v>4659</v>
      </c>
      <c r="IO22" s="74">
        <v>4615</v>
      </c>
      <c r="IP22" s="287">
        <v>4600.6629834254145</v>
      </c>
      <c r="IQ22" s="75">
        <v>4675</v>
      </c>
      <c r="IR22" s="291">
        <v>45.84</v>
      </c>
      <c r="IS22" s="146">
        <v>42.92</v>
      </c>
      <c r="IT22" s="146">
        <v>51.16</v>
      </c>
      <c r="IU22" s="146">
        <v>44.83</v>
      </c>
      <c r="IV22" s="146">
        <v>48.94</v>
      </c>
      <c r="IW22" s="150">
        <v>48.22</v>
      </c>
      <c r="IX22" s="311">
        <v>6.5270336093521675E-3</v>
      </c>
      <c r="IY22" s="280">
        <v>4.1082903191825559E-3</v>
      </c>
      <c r="IZ22" s="280">
        <v>4.5502275113755691E-3</v>
      </c>
      <c r="JA22" s="280">
        <v>3.0000000000000001E-3</v>
      </c>
      <c r="JB22" s="280">
        <v>2.7068483262654517E-3</v>
      </c>
      <c r="JC22" s="279">
        <v>3.9180765805877111E-3</v>
      </c>
    </row>
    <row r="23" spans="1:263" ht="18.75" x14ac:dyDescent="0.25">
      <c r="A23" s="736">
        <v>27</v>
      </c>
      <c r="B23" s="435">
        <f>B20+1</f>
        <v>45610</v>
      </c>
      <c r="C23" s="32"/>
      <c r="D23" s="33"/>
      <c r="E23" s="33">
        <f>E20-C23</f>
        <v>615</v>
      </c>
      <c r="F23" s="33">
        <f>F20-D23</f>
        <v>59</v>
      </c>
      <c r="G23" s="33">
        <v>4</v>
      </c>
      <c r="H23" s="34">
        <f t="shared" ref="H23:H29" si="127">((G23+I23)/E23)</f>
        <v>6.5040650406504065E-3</v>
      </c>
      <c r="I23" s="33"/>
      <c r="J23" s="34">
        <f>I23/(G23+I23)</f>
        <v>0</v>
      </c>
      <c r="K23" s="35"/>
      <c r="L23" s="33"/>
      <c r="M23" s="33"/>
      <c r="N23" s="36"/>
      <c r="O23" s="32"/>
      <c r="P23" s="33"/>
      <c r="Q23" s="33">
        <f>Q20-O23</f>
        <v>612</v>
      </c>
      <c r="R23" s="33">
        <f>R20-P23</f>
        <v>59</v>
      </c>
      <c r="S23" s="33">
        <v>3</v>
      </c>
      <c r="T23" s="34">
        <f t="shared" ref="T23:T29" si="128">((S23+U23)/Q23)</f>
        <v>4.9019607843137254E-3</v>
      </c>
      <c r="U23" s="33"/>
      <c r="V23" s="34">
        <f t="shared" ref="V23:V29" si="129">U23/(S23+U23)</f>
        <v>0</v>
      </c>
      <c r="W23" s="35"/>
      <c r="X23" s="33"/>
      <c r="Y23" s="33"/>
      <c r="Z23" s="36"/>
      <c r="AA23" s="32"/>
      <c r="AB23" s="33"/>
      <c r="AC23" s="33">
        <f>AC20-AA23</f>
        <v>191</v>
      </c>
      <c r="AD23" s="33">
        <f>AD20-AB23</f>
        <v>16</v>
      </c>
      <c r="AE23" s="33">
        <v>1</v>
      </c>
      <c r="AF23" s="34">
        <f t="shared" ref="AF23:AF29" si="130">((AE23+AG23)/AC23)</f>
        <v>5.235602094240838E-3</v>
      </c>
      <c r="AG23" s="33"/>
      <c r="AH23" s="34">
        <f t="shared" ref="AH23:AH29" si="131">AG23/(AE23+AG23)</f>
        <v>0</v>
      </c>
      <c r="AI23" s="35"/>
      <c r="AJ23" s="33"/>
      <c r="AK23" s="33"/>
      <c r="AL23" s="36"/>
      <c r="AM23" s="32"/>
      <c r="AN23" s="33"/>
      <c r="AO23" s="33">
        <f>AO20-AM23</f>
        <v>614</v>
      </c>
      <c r="AP23" s="33">
        <f>AP20-AN23</f>
        <v>59</v>
      </c>
      <c r="AQ23" s="33">
        <v>10</v>
      </c>
      <c r="AR23" s="34">
        <f t="shared" ref="AR23:AR29" si="132">((AQ23+AS23)/AO23)</f>
        <v>1.6286644951140065E-2</v>
      </c>
      <c r="AS23" s="33"/>
      <c r="AT23" s="34">
        <f t="shared" ref="AT23:AT29" si="133">AS23/(AQ23+AS23)</f>
        <v>0</v>
      </c>
      <c r="AU23" s="35"/>
      <c r="AV23" s="33"/>
      <c r="AW23" s="33"/>
      <c r="AX23" s="36"/>
      <c r="AY23" s="32"/>
      <c r="AZ23" s="33">
        <v>1</v>
      </c>
      <c r="BA23" s="33">
        <f>BA20-AY23</f>
        <v>615</v>
      </c>
      <c r="BB23" s="33">
        <f>BB20-AZ23</f>
        <v>58</v>
      </c>
      <c r="BC23" s="33">
        <v>6</v>
      </c>
      <c r="BD23" s="34">
        <f t="shared" ref="BD23:BD29" si="134">((BC23+BE23)/BA23)</f>
        <v>9.7560975609756097E-3</v>
      </c>
      <c r="BE23" s="33"/>
      <c r="BF23" s="34">
        <f t="shared" ref="BF23:BF29" si="135">BE23/(BC23+BE23)</f>
        <v>0</v>
      </c>
      <c r="BG23" s="35"/>
      <c r="BH23" s="33"/>
      <c r="BI23" s="33"/>
      <c r="BJ23" s="36"/>
      <c r="BK23" s="32"/>
      <c r="BL23" s="33"/>
      <c r="BM23" s="33">
        <f>BM20-BK23</f>
        <v>616</v>
      </c>
      <c r="BN23" s="33">
        <f>BN20-BL23</f>
        <v>58</v>
      </c>
      <c r="BO23" s="33">
        <v>1</v>
      </c>
      <c r="BP23" s="34">
        <f t="shared" ref="BP23:BP29" si="136">((BO23+BQ23)/BM23)</f>
        <v>1.6233766233766235E-3</v>
      </c>
      <c r="BQ23" s="33"/>
      <c r="BR23" s="34">
        <f t="shared" ref="BR23:BR29" si="137">BQ23/(BO23+BQ23)</f>
        <v>0</v>
      </c>
      <c r="BS23" s="35"/>
      <c r="BT23" s="33"/>
      <c r="BU23" s="33"/>
      <c r="BV23" s="36"/>
      <c r="BW23" s="32"/>
      <c r="BX23" s="33"/>
      <c r="BY23" s="33">
        <f>BY20-BW23</f>
        <v>0</v>
      </c>
      <c r="BZ23" s="33">
        <f>BZ20-BX23</f>
        <v>0</v>
      </c>
      <c r="CA23" s="33"/>
      <c r="CB23" s="34" t="e">
        <f t="shared" ref="CB23:CB29" si="138">((CA23+CC23)/BY23)</f>
        <v>#DIV/0!</v>
      </c>
      <c r="CC23" s="33"/>
      <c r="CD23" s="34" t="e">
        <f t="shared" ref="CD23:CD29" si="139">CC23/(CA23+CC23)</f>
        <v>#DIV/0!</v>
      </c>
      <c r="CE23" s="35"/>
      <c r="CF23" s="33"/>
      <c r="CG23" s="33"/>
      <c r="CH23" s="36"/>
      <c r="CI23" s="32"/>
      <c r="CJ23" s="33"/>
      <c r="CK23" s="33">
        <f>CK20-CI23</f>
        <v>0</v>
      </c>
      <c r="CL23" s="33">
        <f>CL20-CJ23</f>
        <v>0</v>
      </c>
      <c r="CM23" s="33"/>
      <c r="CN23" s="34" t="e">
        <f t="shared" ref="CN23:CN29" si="140">((CM23+CO23)/CK23)</f>
        <v>#DIV/0!</v>
      </c>
      <c r="CO23" s="33"/>
      <c r="CP23" s="34" t="e">
        <f t="shared" ref="CP23:CP29" si="141">CO23/(CM23+CO23)</f>
        <v>#DIV/0!</v>
      </c>
      <c r="CQ23" s="35"/>
      <c r="CR23" s="33"/>
      <c r="CS23" s="33"/>
      <c r="CT23" s="36"/>
      <c r="CU23" s="32"/>
      <c r="CV23" s="33"/>
      <c r="CW23" s="33">
        <f>CW20-CU23</f>
        <v>0</v>
      </c>
      <c r="CX23" s="33">
        <f>CX20-CV23</f>
        <v>0</v>
      </c>
      <c r="CY23" s="33"/>
      <c r="CZ23" s="34" t="e">
        <f t="shared" ref="CZ23:CZ29" si="142">((CY23+DA23)/CW23)</f>
        <v>#DIV/0!</v>
      </c>
      <c r="DA23" s="33"/>
      <c r="DB23" s="34" t="e">
        <f t="shared" ref="DB23:DB29" si="143">DA23/(CY23+DA23)</f>
        <v>#DIV/0!</v>
      </c>
      <c r="DC23" s="35"/>
      <c r="DD23" s="33"/>
      <c r="DE23" s="33"/>
      <c r="DF23" s="36"/>
      <c r="DG23" s="32"/>
      <c r="DH23" s="33"/>
      <c r="DI23" s="33">
        <f>DI20-DG23</f>
        <v>0</v>
      </c>
      <c r="DJ23" s="33">
        <f>DJ20-DH23</f>
        <v>0</v>
      </c>
      <c r="DK23" s="33"/>
      <c r="DL23" s="34" t="e">
        <f t="shared" ref="DL23:DL29" si="144">((DK23+DM23)/DI23)</f>
        <v>#DIV/0!</v>
      </c>
      <c r="DM23" s="33"/>
      <c r="DN23" s="34" t="e">
        <f t="shared" ref="DN23:DN29" si="145">DM23/(DK23+DM23)</f>
        <v>#DIV/0!</v>
      </c>
      <c r="DO23" s="35"/>
      <c r="DP23" s="33"/>
      <c r="DQ23" s="33"/>
      <c r="DR23" s="36"/>
      <c r="DS23" s="32"/>
      <c r="DT23" s="33"/>
      <c r="DU23" s="33">
        <f>DU20-DS23</f>
        <v>0</v>
      </c>
      <c r="DV23" s="33">
        <f>DV20-DT23</f>
        <v>0</v>
      </c>
      <c r="DW23" s="33"/>
      <c r="DX23" s="34" t="e">
        <f t="shared" ref="DX23:DX29" si="146">((DW23+DY23)/DU23)</f>
        <v>#DIV/0!</v>
      </c>
      <c r="DY23" s="33"/>
      <c r="DZ23" s="34" t="e">
        <f t="shared" ref="DZ23:DZ29" si="147">DY23/(DW23+DY23)</f>
        <v>#DIV/0!</v>
      </c>
      <c r="EA23" s="35"/>
      <c r="EB23" s="33"/>
      <c r="EC23" s="33"/>
      <c r="ED23" s="36"/>
      <c r="EE23" s="32"/>
      <c r="EF23" s="33"/>
      <c r="EG23" s="33">
        <f>EG20-EE23</f>
        <v>0</v>
      </c>
      <c r="EH23" s="33">
        <f>EH20-EF23</f>
        <v>0</v>
      </c>
      <c r="EI23" s="33"/>
      <c r="EJ23" s="34" t="e">
        <f t="shared" ref="EJ23:EJ29" si="148">((EI23+EK23)/EG23)</f>
        <v>#DIV/0!</v>
      </c>
      <c r="EK23" s="33"/>
      <c r="EL23" s="34" t="e">
        <f t="shared" ref="EL23:EL29" si="149">EK23/(EI23+EK23)</f>
        <v>#DIV/0!</v>
      </c>
      <c r="EM23" s="35"/>
      <c r="EN23" s="33"/>
      <c r="EO23" s="33"/>
      <c r="EP23" s="36"/>
      <c r="EQ23" s="32"/>
      <c r="ER23" s="33"/>
      <c r="ES23" s="33">
        <f>ES20-EQ23</f>
        <v>0</v>
      </c>
      <c r="ET23" s="33">
        <f>ET20-ER23</f>
        <v>0</v>
      </c>
      <c r="EU23" s="33"/>
      <c r="EV23" s="34" t="e">
        <f t="shared" ref="EV23:EV29" si="150">((EU23+EW23)/ES23)</f>
        <v>#DIV/0!</v>
      </c>
      <c r="EW23" s="33"/>
      <c r="EX23" s="34" t="e">
        <f t="shared" ref="EX23:EX29" si="151">EW23/(EU23+EW23)</f>
        <v>#DIV/0!</v>
      </c>
      <c r="EY23" s="35"/>
      <c r="EZ23" s="33"/>
      <c r="FA23" s="33"/>
      <c r="FB23" s="36"/>
      <c r="FC23" s="32"/>
      <c r="FD23" s="33"/>
      <c r="FE23" s="33">
        <f>FE20-FC23</f>
        <v>0</v>
      </c>
      <c r="FF23" s="33">
        <f>FF20-FD23</f>
        <v>0</v>
      </c>
      <c r="FG23" s="33"/>
      <c r="FH23" s="34" t="e">
        <f t="shared" ref="FH23:FH29" si="152">((FG23+FI23)/FE23)</f>
        <v>#DIV/0!</v>
      </c>
      <c r="FI23" s="33"/>
      <c r="FJ23" s="34" t="e">
        <f t="shared" ref="FJ23:FJ29" si="153">FI23/(FG23+FI23)</f>
        <v>#DIV/0!</v>
      </c>
      <c r="FK23" s="35"/>
      <c r="FL23" s="33"/>
      <c r="FM23" s="33"/>
      <c r="FN23" s="36"/>
      <c r="FO23" s="32"/>
      <c r="FP23" s="33"/>
      <c r="FQ23" s="33">
        <f>FQ20-FO23</f>
        <v>0</v>
      </c>
      <c r="FR23" s="33">
        <f>FR20-FP23</f>
        <v>0</v>
      </c>
      <c r="FS23" s="33"/>
      <c r="FT23" s="34" t="e">
        <f t="shared" ref="FT23:FT29" si="154">((FS23+FU23)/FQ23)</f>
        <v>#DIV/0!</v>
      </c>
      <c r="FU23" s="33"/>
      <c r="FV23" s="34" t="e">
        <f t="shared" ref="FV23:FV29" si="155">FU23/(FS23+FU23)</f>
        <v>#DIV/0!</v>
      </c>
      <c r="FW23" s="35"/>
      <c r="FX23" s="33"/>
      <c r="FY23" s="33"/>
      <c r="FZ23" s="36"/>
      <c r="GA23" s="32"/>
      <c r="GB23" s="33"/>
      <c r="GC23" s="33">
        <f>GC20-GA23</f>
        <v>0</v>
      </c>
      <c r="GD23" s="33">
        <f>GD20-GB23</f>
        <v>0</v>
      </c>
      <c r="GE23" s="33"/>
      <c r="GF23" s="34" t="e">
        <f t="shared" ref="GF23:GF29" si="156">((GE23+GG23)/GC23)</f>
        <v>#DIV/0!</v>
      </c>
      <c r="GG23" s="33"/>
      <c r="GH23" s="34" t="e">
        <f t="shared" ref="GH23:GH29" si="157">GG23/(GE23+GG23)</f>
        <v>#DIV/0!</v>
      </c>
      <c r="GI23" s="35"/>
      <c r="GJ23" s="33"/>
      <c r="GK23" s="33"/>
      <c r="GL23" s="36"/>
      <c r="GM23" s="32"/>
      <c r="GN23" s="33"/>
      <c r="GO23" s="33">
        <f>GO20-GM23</f>
        <v>0</v>
      </c>
      <c r="GP23" s="33">
        <f>GP20-GN23</f>
        <v>0</v>
      </c>
      <c r="GQ23" s="33"/>
      <c r="GR23" s="34" t="e">
        <f t="shared" ref="GR23:GR29" si="158">((GQ23+GS23)/GO23)</f>
        <v>#DIV/0!</v>
      </c>
      <c r="GS23" s="33"/>
      <c r="GT23" s="34" t="e">
        <f t="shared" ref="GT23:GT29" si="159">GS23/(GQ23+GS23)</f>
        <v>#DIV/0!</v>
      </c>
      <c r="GU23" s="35"/>
      <c r="GV23" s="33"/>
      <c r="GW23" s="33"/>
      <c r="GX23" s="36"/>
      <c r="GY23" s="32"/>
      <c r="GZ23" s="33"/>
      <c r="HA23" s="33">
        <f>HA20-GY23</f>
        <v>0</v>
      </c>
      <c r="HB23" s="33">
        <f>HB20-GZ23</f>
        <v>0</v>
      </c>
      <c r="HC23" s="33"/>
      <c r="HD23" s="34" t="e">
        <f t="shared" ref="HD23:HD29" si="160">((HC23+HE23)/HA23)</f>
        <v>#DIV/0!</v>
      </c>
      <c r="HE23" s="33"/>
      <c r="HF23" s="34" t="e">
        <f t="shared" ref="HF23:HF29" si="161">HE23/(HC23+HE23)</f>
        <v>#DIV/0!</v>
      </c>
      <c r="HG23" s="35"/>
      <c r="HH23" s="33"/>
      <c r="HI23" s="33"/>
      <c r="HJ23" s="36"/>
      <c r="HK23" s="32">
        <f t="shared" ref="HK23:HN30" si="162">+C23+O23+AA23+AM23+AY23+BK23+BW23+CI23+CU23+DG23+DS23+EE23+EQ23+FC23+FO23+GA23+GM23+GY23</f>
        <v>0</v>
      </c>
      <c r="HL23" s="36">
        <f t="shared" si="162"/>
        <v>1</v>
      </c>
      <c r="HM23" s="380">
        <f t="shared" si="162"/>
        <v>3263</v>
      </c>
      <c r="HN23" s="33">
        <f t="shared" si="162"/>
        <v>309</v>
      </c>
      <c r="HO23" s="33">
        <f t="shared" ref="HO23:HO30" si="163">+G23+S23+AE23+AQ23+BC23+BO23+CA23+CM23+CY23+DK23+DW23+EI23+EU23+FG23+FS23+GE23+GQ23+HC23+I23+U23+AG23+AS23+BE23+BQ23+CC23+CO23+DA23+DM23+DY23+EK23+EW23+FI23+FU23+GG23+GS23+HE23</f>
        <v>25</v>
      </c>
      <c r="HP23" s="78">
        <f t="shared" ref="HP23:HP29" si="164">+(HO23)/HM23</f>
        <v>7.6616610481152316E-3</v>
      </c>
      <c r="HQ23" s="44">
        <f t="shared" ref="HQ23:HQ30" si="165">+I23+U23+AG23+AS23+BE23+BQ23+CC23+CO23+DA23+DM23+DY23+EK23+EW23+FI23+FU23+GG23+GS23+HE23</f>
        <v>0</v>
      </c>
      <c r="HR23" s="34">
        <f>+(HQ23/(HO23))</f>
        <v>0</v>
      </c>
      <c r="HS23" s="45"/>
      <c r="HT23" s="46"/>
      <c r="HU23" s="45">
        <f t="shared" ref="HU23:HU29" si="166">+HT23/HO23*100</f>
        <v>0</v>
      </c>
      <c r="HV23" s="44"/>
      <c r="HW23" s="36"/>
      <c r="HY23" s="289">
        <v>44</v>
      </c>
      <c r="HZ23" s="143">
        <v>67.8536</v>
      </c>
      <c r="IA23" s="66">
        <v>71.2012</v>
      </c>
      <c r="IB23" s="66">
        <v>70.025400000000005</v>
      </c>
      <c r="IC23" s="74">
        <v>69.599999999999994</v>
      </c>
      <c r="ID23" s="66">
        <v>69.315714285714279</v>
      </c>
      <c r="IE23" s="75">
        <v>68.7</v>
      </c>
      <c r="IF23" s="143">
        <v>28.973487200000005</v>
      </c>
      <c r="IG23" s="66">
        <v>29.6909004</v>
      </c>
      <c r="IH23" s="66">
        <v>34.739600940000003</v>
      </c>
      <c r="II23" s="66">
        <f t="shared" si="2"/>
        <v>24.916799999999995</v>
      </c>
      <c r="IJ23" s="66">
        <f t="shared" si="3"/>
        <v>24.81502571428571</v>
      </c>
      <c r="IK23" s="144">
        <f t="shared" si="4"/>
        <v>31.40277</v>
      </c>
      <c r="IL23" s="301">
        <v>4888</v>
      </c>
      <c r="IM23" s="145">
        <v>4818</v>
      </c>
      <c r="IN23" s="145">
        <v>4719</v>
      </c>
      <c r="IO23" s="74">
        <v>4616</v>
      </c>
      <c r="IP23" s="287">
        <v>4716.8900000000003</v>
      </c>
      <c r="IQ23" s="75">
        <v>4751</v>
      </c>
      <c r="IR23" s="291">
        <v>42.7</v>
      </c>
      <c r="IS23" s="146">
        <v>41.7</v>
      </c>
      <c r="IT23" s="146">
        <v>49.61</v>
      </c>
      <c r="IU23" s="146">
        <v>35.799999999999997</v>
      </c>
      <c r="IV23" s="146">
        <v>47.81</v>
      </c>
      <c r="IW23" s="150">
        <v>45.71</v>
      </c>
      <c r="IX23" s="311">
        <v>5.0000000000000001E-3</v>
      </c>
      <c r="IY23" s="280">
        <v>2.9395753946652148E-3</v>
      </c>
      <c r="IZ23" s="280">
        <v>4.1757443718228029E-3</v>
      </c>
      <c r="JA23" s="280">
        <v>2E-3</v>
      </c>
      <c r="JB23" s="280">
        <v>2.1441223081942761E-3</v>
      </c>
      <c r="JC23" s="279">
        <v>2.081756245268736E-3</v>
      </c>
    </row>
    <row r="24" spans="1:263" ht="18.75" x14ac:dyDescent="0.25">
      <c r="A24" s="734"/>
      <c r="B24" s="436">
        <f t="shared" ref="B24" si="167">+B23+1</f>
        <v>45611</v>
      </c>
      <c r="C24" s="10"/>
      <c r="D24" s="11"/>
      <c r="E24" s="61">
        <f t="shared" ref="E24:F24" si="168">E23-C24</f>
        <v>615</v>
      </c>
      <c r="F24" s="11">
        <f t="shared" si="168"/>
        <v>59</v>
      </c>
      <c r="G24" s="11">
        <v>4</v>
      </c>
      <c r="H24" s="12">
        <f t="shared" si="127"/>
        <v>6.5040650406504065E-3</v>
      </c>
      <c r="I24" s="11"/>
      <c r="J24" s="12">
        <f t="shared" ref="J24" si="169">I24/(G24+I24)</f>
        <v>0</v>
      </c>
      <c r="K24" s="13"/>
      <c r="L24" s="11"/>
      <c r="M24" s="11"/>
      <c r="N24" s="14"/>
      <c r="O24" s="10"/>
      <c r="P24" s="11"/>
      <c r="Q24" s="11">
        <f t="shared" ref="Q24:R24" si="170">Q23-O24</f>
        <v>612</v>
      </c>
      <c r="R24" s="11">
        <f t="shared" si="170"/>
        <v>59</v>
      </c>
      <c r="S24" s="11">
        <v>5</v>
      </c>
      <c r="T24" s="12">
        <f t="shared" si="128"/>
        <v>8.1699346405228763E-3</v>
      </c>
      <c r="U24" s="11"/>
      <c r="V24" s="12">
        <f t="shared" si="129"/>
        <v>0</v>
      </c>
      <c r="W24" s="13"/>
      <c r="X24" s="11"/>
      <c r="Y24" s="11"/>
      <c r="Z24" s="14"/>
      <c r="AA24" s="10"/>
      <c r="AB24" s="11"/>
      <c r="AC24" s="11">
        <f t="shared" ref="AC24:AD24" si="171">AC23-AA24</f>
        <v>191</v>
      </c>
      <c r="AD24" s="11">
        <f t="shared" si="171"/>
        <v>16</v>
      </c>
      <c r="AE24" s="11">
        <v>2</v>
      </c>
      <c r="AF24" s="12">
        <f t="shared" si="130"/>
        <v>1.0471204188481676E-2</v>
      </c>
      <c r="AG24" s="11"/>
      <c r="AH24" s="12">
        <f t="shared" si="131"/>
        <v>0</v>
      </c>
      <c r="AI24" s="13"/>
      <c r="AJ24" s="11"/>
      <c r="AK24" s="11"/>
      <c r="AL24" s="14"/>
      <c r="AM24" s="10"/>
      <c r="AN24" s="11"/>
      <c r="AO24" s="61">
        <f t="shared" ref="AO24:AP24" si="172">AO23-AM24</f>
        <v>614</v>
      </c>
      <c r="AP24" s="11">
        <f t="shared" si="172"/>
        <v>59</v>
      </c>
      <c r="AQ24" s="11">
        <v>13</v>
      </c>
      <c r="AR24" s="12">
        <f t="shared" si="132"/>
        <v>2.1172638436482084E-2</v>
      </c>
      <c r="AS24" s="11"/>
      <c r="AT24" s="12">
        <f t="shared" si="133"/>
        <v>0</v>
      </c>
      <c r="AU24" s="13"/>
      <c r="AV24" s="11"/>
      <c r="AW24" s="11"/>
      <c r="AX24" s="14"/>
      <c r="AY24" s="10">
        <v>1</v>
      </c>
      <c r="AZ24" s="11"/>
      <c r="BA24" s="11">
        <f t="shared" ref="BA24:BB24" si="173">BA23-AY24</f>
        <v>614</v>
      </c>
      <c r="BB24" s="11">
        <f t="shared" si="173"/>
        <v>58</v>
      </c>
      <c r="BC24" s="11">
        <v>12</v>
      </c>
      <c r="BD24" s="12">
        <f t="shared" si="134"/>
        <v>1.9543973941368076E-2</v>
      </c>
      <c r="BE24" s="11"/>
      <c r="BF24" s="12">
        <f t="shared" si="135"/>
        <v>0</v>
      </c>
      <c r="BG24" s="13"/>
      <c r="BH24" s="11"/>
      <c r="BI24" s="11"/>
      <c r="BJ24" s="14"/>
      <c r="BK24" s="10"/>
      <c r="BL24" s="11"/>
      <c r="BM24" s="11">
        <f t="shared" ref="BM24:BN24" si="174">BM23-BK24</f>
        <v>616</v>
      </c>
      <c r="BN24" s="11">
        <f t="shared" si="174"/>
        <v>58</v>
      </c>
      <c r="BO24" s="11">
        <v>10</v>
      </c>
      <c r="BP24" s="12">
        <f t="shared" si="136"/>
        <v>1.6233766233766232E-2</v>
      </c>
      <c r="BQ24" s="11"/>
      <c r="BR24" s="12">
        <f t="shared" si="137"/>
        <v>0</v>
      </c>
      <c r="BS24" s="13"/>
      <c r="BT24" s="11"/>
      <c r="BU24" s="11"/>
      <c r="BV24" s="14"/>
      <c r="BW24" s="10"/>
      <c r="BX24" s="11"/>
      <c r="BY24" s="61">
        <f t="shared" ref="BY24:BZ24" si="175">BY23-BW24</f>
        <v>0</v>
      </c>
      <c r="BZ24" s="61">
        <f t="shared" si="175"/>
        <v>0</v>
      </c>
      <c r="CA24" s="11"/>
      <c r="CB24" s="12" t="e">
        <f t="shared" si="138"/>
        <v>#DIV/0!</v>
      </c>
      <c r="CC24" s="11"/>
      <c r="CD24" s="12" t="e">
        <f t="shared" si="139"/>
        <v>#DIV/0!</v>
      </c>
      <c r="CE24" s="13"/>
      <c r="CF24" s="11"/>
      <c r="CG24" s="11"/>
      <c r="CH24" s="14"/>
      <c r="CI24" s="10"/>
      <c r="CJ24" s="11"/>
      <c r="CK24" s="61">
        <f t="shared" ref="CK24:CL24" si="176">CK23-CI24</f>
        <v>0</v>
      </c>
      <c r="CL24" s="61">
        <f t="shared" si="176"/>
        <v>0</v>
      </c>
      <c r="CM24" s="11"/>
      <c r="CN24" s="12" t="e">
        <f t="shared" si="140"/>
        <v>#DIV/0!</v>
      </c>
      <c r="CO24" s="11"/>
      <c r="CP24" s="12" t="e">
        <f t="shared" si="141"/>
        <v>#DIV/0!</v>
      </c>
      <c r="CQ24" s="13"/>
      <c r="CR24" s="11"/>
      <c r="CS24" s="11"/>
      <c r="CT24" s="14"/>
      <c r="CU24" s="10"/>
      <c r="CV24" s="11"/>
      <c r="CW24" s="61">
        <f t="shared" ref="CW24:CX24" si="177">CW23-CU24</f>
        <v>0</v>
      </c>
      <c r="CX24" s="61">
        <f t="shared" si="177"/>
        <v>0</v>
      </c>
      <c r="CY24" s="11"/>
      <c r="CZ24" s="12" t="e">
        <f t="shared" si="142"/>
        <v>#DIV/0!</v>
      </c>
      <c r="DA24" s="11"/>
      <c r="DB24" s="12" t="e">
        <f t="shared" si="143"/>
        <v>#DIV/0!</v>
      </c>
      <c r="DC24" s="13"/>
      <c r="DD24" s="11"/>
      <c r="DE24" s="11"/>
      <c r="DF24" s="14"/>
      <c r="DG24" s="10"/>
      <c r="DH24" s="11"/>
      <c r="DI24" s="61">
        <f t="shared" ref="DI24:DJ24" si="178">DI23-DG24</f>
        <v>0</v>
      </c>
      <c r="DJ24" s="61">
        <f t="shared" si="178"/>
        <v>0</v>
      </c>
      <c r="DK24" s="11"/>
      <c r="DL24" s="12" t="e">
        <f t="shared" si="144"/>
        <v>#DIV/0!</v>
      </c>
      <c r="DM24" s="11"/>
      <c r="DN24" s="12" t="e">
        <f t="shared" si="145"/>
        <v>#DIV/0!</v>
      </c>
      <c r="DO24" s="13"/>
      <c r="DP24" s="11"/>
      <c r="DQ24" s="11"/>
      <c r="DR24" s="14"/>
      <c r="DS24" s="10"/>
      <c r="DT24" s="11"/>
      <c r="DU24" s="61">
        <f t="shared" ref="DU24:DV24" si="179">DU23-DS24</f>
        <v>0</v>
      </c>
      <c r="DV24" s="61">
        <f t="shared" si="179"/>
        <v>0</v>
      </c>
      <c r="DW24" s="11"/>
      <c r="DX24" s="12" t="e">
        <f t="shared" si="146"/>
        <v>#DIV/0!</v>
      </c>
      <c r="DY24" s="11"/>
      <c r="DZ24" s="12" t="e">
        <f t="shared" si="147"/>
        <v>#DIV/0!</v>
      </c>
      <c r="EA24" s="13"/>
      <c r="EB24" s="11"/>
      <c r="EC24" s="11"/>
      <c r="ED24" s="14"/>
      <c r="EE24" s="10"/>
      <c r="EF24" s="11"/>
      <c r="EG24" s="61">
        <f t="shared" ref="EG24:EH24" si="180">EG23-EE24</f>
        <v>0</v>
      </c>
      <c r="EH24" s="61">
        <f t="shared" si="180"/>
        <v>0</v>
      </c>
      <c r="EI24" s="11"/>
      <c r="EJ24" s="12" t="e">
        <f t="shared" si="148"/>
        <v>#DIV/0!</v>
      </c>
      <c r="EK24" s="11"/>
      <c r="EL24" s="12" t="e">
        <f t="shared" si="149"/>
        <v>#DIV/0!</v>
      </c>
      <c r="EM24" s="13"/>
      <c r="EN24" s="11"/>
      <c r="EO24" s="11"/>
      <c r="EP24" s="14"/>
      <c r="EQ24" s="10"/>
      <c r="ER24" s="11"/>
      <c r="ES24" s="61">
        <f t="shared" ref="ES24:ET24" si="181">ES23-EQ24</f>
        <v>0</v>
      </c>
      <c r="ET24" s="61">
        <f t="shared" si="181"/>
        <v>0</v>
      </c>
      <c r="EU24" s="11"/>
      <c r="EV24" s="12" t="e">
        <f t="shared" si="150"/>
        <v>#DIV/0!</v>
      </c>
      <c r="EW24" s="11"/>
      <c r="EX24" s="12" t="e">
        <f t="shared" si="151"/>
        <v>#DIV/0!</v>
      </c>
      <c r="EY24" s="13"/>
      <c r="EZ24" s="11"/>
      <c r="FA24" s="11"/>
      <c r="FB24" s="14"/>
      <c r="FC24" s="10"/>
      <c r="FD24" s="11"/>
      <c r="FE24" s="61">
        <f t="shared" ref="FE24:FF24" si="182">FE23-FC24</f>
        <v>0</v>
      </c>
      <c r="FF24" s="61">
        <f t="shared" si="182"/>
        <v>0</v>
      </c>
      <c r="FG24" s="11"/>
      <c r="FH24" s="12" t="e">
        <f t="shared" si="152"/>
        <v>#DIV/0!</v>
      </c>
      <c r="FI24" s="11"/>
      <c r="FJ24" s="12" t="e">
        <f t="shared" si="153"/>
        <v>#DIV/0!</v>
      </c>
      <c r="FK24" s="13"/>
      <c r="FL24" s="11"/>
      <c r="FM24" s="11"/>
      <c r="FN24" s="14"/>
      <c r="FO24" s="10"/>
      <c r="FP24" s="11"/>
      <c r="FQ24" s="61">
        <f t="shared" ref="FQ24:FR24" si="183">FQ23-FO24</f>
        <v>0</v>
      </c>
      <c r="FR24" s="61">
        <f t="shared" si="183"/>
        <v>0</v>
      </c>
      <c r="FS24" s="11"/>
      <c r="FT24" s="12" t="e">
        <f t="shared" si="154"/>
        <v>#DIV/0!</v>
      </c>
      <c r="FU24" s="11"/>
      <c r="FV24" s="12" t="e">
        <f t="shared" si="155"/>
        <v>#DIV/0!</v>
      </c>
      <c r="FW24" s="13"/>
      <c r="FX24" s="11"/>
      <c r="FY24" s="11"/>
      <c r="FZ24" s="14"/>
      <c r="GA24" s="10"/>
      <c r="GB24" s="11"/>
      <c r="GC24" s="61">
        <f t="shared" ref="GC24:GD24" si="184">GC23-GA24</f>
        <v>0</v>
      </c>
      <c r="GD24" s="61">
        <f t="shared" si="184"/>
        <v>0</v>
      </c>
      <c r="GE24" s="11"/>
      <c r="GF24" s="12" t="e">
        <f t="shared" si="156"/>
        <v>#DIV/0!</v>
      </c>
      <c r="GG24" s="11"/>
      <c r="GH24" s="12" t="e">
        <f t="shared" si="157"/>
        <v>#DIV/0!</v>
      </c>
      <c r="GI24" s="13"/>
      <c r="GJ24" s="11"/>
      <c r="GK24" s="11"/>
      <c r="GL24" s="14"/>
      <c r="GM24" s="10"/>
      <c r="GN24" s="11"/>
      <c r="GO24" s="61">
        <f t="shared" ref="GO24:GP24" si="185">GO23-GM24</f>
        <v>0</v>
      </c>
      <c r="GP24" s="61">
        <f t="shared" si="185"/>
        <v>0</v>
      </c>
      <c r="GQ24" s="11"/>
      <c r="GR24" s="12" t="e">
        <f t="shared" si="158"/>
        <v>#DIV/0!</v>
      </c>
      <c r="GS24" s="11"/>
      <c r="GT24" s="12" t="e">
        <f t="shared" si="159"/>
        <v>#DIV/0!</v>
      </c>
      <c r="GU24" s="13"/>
      <c r="GV24" s="11"/>
      <c r="GW24" s="11"/>
      <c r="GX24" s="14"/>
      <c r="GY24" s="10"/>
      <c r="GZ24" s="11"/>
      <c r="HA24" s="61">
        <f t="shared" ref="HA24:HB24" si="186">HA23-GY24</f>
        <v>0</v>
      </c>
      <c r="HB24" s="61">
        <f t="shared" si="186"/>
        <v>0</v>
      </c>
      <c r="HC24" s="11"/>
      <c r="HD24" s="12" t="e">
        <f t="shared" si="160"/>
        <v>#DIV/0!</v>
      </c>
      <c r="HE24" s="11"/>
      <c r="HF24" s="12" t="e">
        <f t="shared" si="161"/>
        <v>#DIV/0!</v>
      </c>
      <c r="HG24" s="13"/>
      <c r="HH24" s="11"/>
      <c r="HI24" s="11"/>
      <c r="HJ24" s="14"/>
      <c r="HK24" s="10">
        <f t="shared" si="162"/>
        <v>1</v>
      </c>
      <c r="HL24" s="14">
        <f t="shared" si="162"/>
        <v>0</v>
      </c>
      <c r="HM24" s="381">
        <f t="shared" si="162"/>
        <v>3262</v>
      </c>
      <c r="HN24" s="11">
        <f t="shared" si="162"/>
        <v>309</v>
      </c>
      <c r="HO24" s="11">
        <f t="shared" si="163"/>
        <v>46</v>
      </c>
      <c r="HP24" s="79">
        <f t="shared" si="164"/>
        <v>1.4101778050275904E-2</v>
      </c>
      <c r="HQ24" s="15">
        <f t="shared" si="165"/>
        <v>0</v>
      </c>
      <c r="HR24" s="12">
        <f t="shared" ref="HR24" si="187">+(HQ24/(HO24))</f>
        <v>0</v>
      </c>
      <c r="HS24" s="16"/>
      <c r="HT24" s="17"/>
      <c r="HU24" s="16">
        <f t="shared" si="166"/>
        <v>0</v>
      </c>
      <c r="HV24" s="15"/>
      <c r="HW24" s="14"/>
      <c r="HY24" s="289">
        <v>45</v>
      </c>
      <c r="HZ24" s="143">
        <v>70.087900000000005</v>
      </c>
      <c r="IA24" s="66">
        <v>72.630399999999995</v>
      </c>
      <c r="IB24" s="66">
        <v>70.243200000000002</v>
      </c>
      <c r="IC24" s="74">
        <v>69.400000000000006</v>
      </c>
      <c r="ID24" s="66">
        <v>70.154285714285706</v>
      </c>
      <c r="IE24" s="75">
        <v>68.8</v>
      </c>
      <c r="IF24" s="143">
        <v>28.778091740000004</v>
      </c>
      <c r="IG24" s="66">
        <v>28.107964800000001</v>
      </c>
      <c r="IH24" s="66">
        <v>33.260155200000007</v>
      </c>
      <c r="II24" s="66">
        <f t="shared" si="2"/>
        <v>26.260960000000004</v>
      </c>
      <c r="IJ24" s="66">
        <f t="shared" si="3"/>
        <v>26.546381714285712</v>
      </c>
      <c r="IK24" s="144">
        <f t="shared" si="4"/>
        <v>31.221440000000001</v>
      </c>
      <c r="IL24" s="301">
        <v>4888</v>
      </c>
      <c r="IM24" s="145">
        <v>4818</v>
      </c>
      <c r="IN24" s="145">
        <v>4719</v>
      </c>
      <c r="IO24" s="74">
        <v>4616</v>
      </c>
      <c r="IP24" s="287">
        <v>4716.8900000000003</v>
      </c>
      <c r="IQ24" s="75">
        <v>4751</v>
      </c>
      <c r="IR24" s="291">
        <v>41.06</v>
      </c>
      <c r="IS24" s="146">
        <v>38.700000000000003</v>
      </c>
      <c r="IT24" s="146">
        <v>47.35</v>
      </c>
      <c r="IU24" s="146">
        <v>37.840000000000003</v>
      </c>
      <c r="IV24" s="146">
        <v>46.7</v>
      </c>
      <c r="IW24" s="150">
        <v>45.38</v>
      </c>
      <c r="IX24" s="311">
        <v>3.8415102623202721E-3</v>
      </c>
      <c r="IY24" s="280">
        <v>2.4717514124293787E-3</v>
      </c>
      <c r="IZ24" s="280">
        <v>3.0885049705626868E-3</v>
      </c>
      <c r="JA24" s="280">
        <v>1E-3</v>
      </c>
      <c r="JB24" s="280">
        <v>2.2351363433169421E-3</v>
      </c>
      <c r="JC24" s="279">
        <v>2.1233471672618474E-3</v>
      </c>
    </row>
    <row r="25" spans="1:263" ht="18.75" x14ac:dyDescent="0.25">
      <c r="A25" s="734"/>
      <c r="B25" s="436">
        <f t="shared" ref="B25:B29" si="188">+B24+1</f>
        <v>45612</v>
      </c>
      <c r="C25" s="10"/>
      <c r="D25" s="11"/>
      <c r="E25" s="61">
        <f t="shared" ref="E25:F28" si="189">E24-C25</f>
        <v>615</v>
      </c>
      <c r="F25" s="11">
        <f t="shared" si="189"/>
        <v>59</v>
      </c>
      <c r="G25" s="11">
        <v>6</v>
      </c>
      <c r="H25" s="12">
        <f t="shared" si="127"/>
        <v>9.7560975609756097E-3</v>
      </c>
      <c r="I25" s="11"/>
      <c r="J25" s="12">
        <f t="shared" ref="J25:J29" si="190">I25/(G25+I25)</f>
        <v>0</v>
      </c>
      <c r="K25" s="13"/>
      <c r="L25" s="11"/>
      <c r="M25" s="11"/>
      <c r="N25" s="14"/>
      <c r="O25" s="10"/>
      <c r="P25" s="11"/>
      <c r="Q25" s="11">
        <f t="shared" ref="Q25:R29" si="191">Q24-O25</f>
        <v>612</v>
      </c>
      <c r="R25" s="11">
        <f t="shared" si="191"/>
        <v>59</v>
      </c>
      <c r="S25" s="11">
        <v>9</v>
      </c>
      <c r="T25" s="12">
        <f t="shared" si="128"/>
        <v>1.4705882352941176E-2</v>
      </c>
      <c r="U25" s="11"/>
      <c r="V25" s="12">
        <f t="shared" si="129"/>
        <v>0</v>
      </c>
      <c r="W25" s="13"/>
      <c r="X25" s="11"/>
      <c r="Y25" s="11"/>
      <c r="Z25" s="14"/>
      <c r="AA25" s="10"/>
      <c r="AB25" s="11"/>
      <c r="AC25" s="11">
        <f t="shared" ref="AC25:AD29" si="192">AC24-AA25</f>
        <v>191</v>
      </c>
      <c r="AD25" s="11">
        <f t="shared" si="192"/>
        <v>16</v>
      </c>
      <c r="AE25" s="11">
        <v>6</v>
      </c>
      <c r="AF25" s="12">
        <f t="shared" si="130"/>
        <v>3.1413612565445025E-2</v>
      </c>
      <c r="AG25" s="11"/>
      <c r="AH25" s="12">
        <f t="shared" si="131"/>
        <v>0</v>
      </c>
      <c r="AI25" s="13"/>
      <c r="AJ25" s="11"/>
      <c r="AK25" s="11"/>
      <c r="AL25" s="14"/>
      <c r="AM25" s="10"/>
      <c r="AN25" s="11"/>
      <c r="AO25" s="61">
        <f t="shared" ref="AO25:AP29" si="193">AO24-AM25</f>
        <v>614</v>
      </c>
      <c r="AP25" s="11">
        <f t="shared" si="193"/>
        <v>59</v>
      </c>
      <c r="AQ25" s="11">
        <v>17</v>
      </c>
      <c r="AR25" s="12">
        <f t="shared" si="132"/>
        <v>2.7687296416938109E-2</v>
      </c>
      <c r="AS25" s="11"/>
      <c r="AT25" s="12">
        <f t="shared" si="133"/>
        <v>0</v>
      </c>
      <c r="AU25" s="13"/>
      <c r="AV25" s="11"/>
      <c r="AW25" s="11"/>
      <c r="AX25" s="14"/>
      <c r="AY25" s="10"/>
      <c r="AZ25" s="11">
        <v>1</v>
      </c>
      <c r="BA25" s="11">
        <f t="shared" ref="BA25:BB29" si="194">BA24-AY25</f>
        <v>614</v>
      </c>
      <c r="BB25" s="11">
        <f t="shared" si="194"/>
        <v>57</v>
      </c>
      <c r="BC25" s="11">
        <v>19</v>
      </c>
      <c r="BD25" s="12">
        <f t="shared" si="134"/>
        <v>3.0944625407166124E-2</v>
      </c>
      <c r="BE25" s="11"/>
      <c r="BF25" s="12">
        <f t="shared" si="135"/>
        <v>0</v>
      </c>
      <c r="BG25" s="13"/>
      <c r="BH25" s="11"/>
      <c r="BI25" s="11"/>
      <c r="BJ25" s="14"/>
      <c r="BK25" s="10"/>
      <c r="BL25" s="11"/>
      <c r="BM25" s="11">
        <f t="shared" ref="BM25:BN29" si="195">BM24-BK25</f>
        <v>616</v>
      </c>
      <c r="BN25" s="11">
        <f t="shared" si="195"/>
        <v>58</v>
      </c>
      <c r="BO25" s="11">
        <v>10</v>
      </c>
      <c r="BP25" s="12">
        <f t="shared" si="136"/>
        <v>1.6233766233766232E-2</v>
      </c>
      <c r="BQ25" s="11"/>
      <c r="BR25" s="12">
        <f t="shared" si="137"/>
        <v>0</v>
      </c>
      <c r="BS25" s="13"/>
      <c r="BT25" s="11"/>
      <c r="BU25" s="11"/>
      <c r="BV25" s="14"/>
      <c r="BW25" s="10"/>
      <c r="BX25" s="11"/>
      <c r="BY25" s="61">
        <f t="shared" ref="BY25:BZ29" si="196">BY24-BW25</f>
        <v>0</v>
      </c>
      <c r="BZ25" s="61">
        <f t="shared" si="196"/>
        <v>0</v>
      </c>
      <c r="CA25" s="11"/>
      <c r="CB25" s="12" t="e">
        <f t="shared" si="138"/>
        <v>#DIV/0!</v>
      </c>
      <c r="CC25" s="11"/>
      <c r="CD25" s="12" t="e">
        <f t="shared" si="139"/>
        <v>#DIV/0!</v>
      </c>
      <c r="CE25" s="13"/>
      <c r="CF25" s="11"/>
      <c r="CG25" s="11"/>
      <c r="CH25" s="14"/>
      <c r="CI25" s="10"/>
      <c r="CJ25" s="11"/>
      <c r="CK25" s="61">
        <f t="shared" ref="CK25:CL29" si="197">CK24-CI25</f>
        <v>0</v>
      </c>
      <c r="CL25" s="61">
        <f t="shared" si="197"/>
        <v>0</v>
      </c>
      <c r="CM25" s="11"/>
      <c r="CN25" s="12" t="e">
        <f t="shared" si="140"/>
        <v>#DIV/0!</v>
      </c>
      <c r="CO25" s="11"/>
      <c r="CP25" s="12" t="e">
        <f t="shared" si="141"/>
        <v>#DIV/0!</v>
      </c>
      <c r="CQ25" s="13"/>
      <c r="CR25" s="11"/>
      <c r="CS25" s="11"/>
      <c r="CT25" s="14"/>
      <c r="CU25" s="10"/>
      <c r="CV25" s="11"/>
      <c r="CW25" s="61">
        <f t="shared" ref="CW25:CX29" si="198">CW24-CU25</f>
        <v>0</v>
      </c>
      <c r="CX25" s="61">
        <f t="shared" si="198"/>
        <v>0</v>
      </c>
      <c r="CY25" s="11"/>
      <c r="CZ25" s="12" t="e">
        <f t="shared" si="142"/>
        <v>#DIV/0!</v>
      </c>
      <c r="DA25" s="11"/>
      <c r="DB25" s="12" t="e">
        <f t="shared" si="143"/>
        <v>#DIV/0!</v>
      </c>
      <c r="DC25" s="13"/>
      <c r="DD25" s="11"/>
      <c r="DE25" s="11"/>
      <c r="DF25" s="14"/>
      <c r="DG25" s="10"/>
      <c r="DH25" s="11"/>
      <c r="DI25" s="61">
        <f t="shared" ref="DI25:DJ29" si="199">DI24-DG25</f>
        <v>0</v>
      </c>
      <c r="DJ25" s="61">
        <f t="shared" si="199"/>
        <v>0</v>
      </c>
      <c r="DK25" s="11"/>
      <c r="DL25" s="12" t="e">
        <f t="shared" si="144"/>
        <v>#DIV/0!</v>
      </c>
      <c r="DM25" s="11"/>
      <c r="DN25" s="12" t="e">
        <f t="shared" si="145"/>
        <v>#DIV/0!</v>
      </c>
      <c r="DO25" s="13"/>
      <c r="DP25" s="11"/>
      <c r="DQ25" s="11"/>
      <c r="DR25" s="14"/>
      <c r="DS25" s="10"/>
      <c r="DT25" s="11"/>
      <c r="DU25" s="61">
        <f t="shared" ref="DU25:DV29" si="200">DU24-DS25</f>
        <v>0</v>
      </c>
      <c r="DV25" s="61">
        <f t="shared" si="200"/>
        <v>0</v>
      </c>
      <c r="DW25" s="11"/>
      <c r="DX25" s="12" t="e">
        <f t="shared" si="146"/>
        <v>#DIV/0!</v>
      </c>
      <c r="DY25" s="11"/>
      <c r="DZ25" s="12" t="e">
        <f t="shared" si="147"/>
        <v>#DIV/0!</v>
      </c>
      <c r="EA25" s="13"/>
      <c r="EB25" s="11"/>
      <c r="EC25" s="11"/>
      <c r="ED25" s="14"/>
      <c r="EE25" s="10"/>
      <c r="EF25" s="11"/>
      <c r="EG25" s="61">
        <f t="shared" ref="EG25:EH29" si="201">EG24-EE25</f>
        <v>0</v>
      </c>
      <c r="EH25" s="61">
        <f t="shared" si="201"/>
        <v>0</v>
      </c>
      <c r="EI25" s="11"/>
      <c r="EJ25" s="12" t="e">
        <f t="shared" si="148"/>
        <v>#DIV/0!</v>
      </c>
      <c r="EK25" s="11"/>
      <c r="EL25" s="12" t="e">
        <f t="shared" si="149"/>
        <v>#DIV/0!</v>
      </c>
      <c r="EM25" s="13"/>
      <c r="EN25" s="11"/>
      <c r="EO25" s="11"/>
      <c r="EP25" s="14"/>
      <c r="EQ25" s="10"/>
      <c r="ER25" s="11"/>
      <c r="ES25" s="61">
        <f t="shared" ref="ES25:ET29" si="202">ES24-EQ25</f>
        <v>0</v>
      </c>
      <c r="ET25" s="61">
        <f t="shared" si="202"/>
        <v>0</v>
      </c>
      <c r="EU25" s="11"/>
      <c r="EV25" s="12" t="e">
        <f t="shared" si="150"/>
        <v>#DIV/0!</v>
      </c>
      <c r="EW25" s="11"/>
      <c r="EX25" s="12" t="e">
        <f t="shared" si="151"/>
        <v>#DIV/0!</v>
      </c>
      <c r="EY25" s="13"/>
      <c r="EZ25" s="11"/>
      <c r="FA25" s="11"/>
      <c r="FB25" s="14"/>
      <c r="FC25" s="10"/>
      <c r="FD25" s="11"/>
      <c r="FE25" s="61">
        <f t="shared" ref="FE25:FF29" si="203">FE24-FC25</f>
        <v>0</v>
      </c>
      <c r="FF25" s="61">
        <f t="shared" si="203"/>
        <v>0</v>
      </c>
      <c r="FG25" s="11"/>
      <c r="FH25" s="12" t="e">
        <f t="shared" si="152"/>
        <v>#DIV/0!</v>
      </c>
      <c r="FI25" s="11"/>
      <c r="FJ25" s="12" t="e">
        <f t="shared" si="153"/>
        <v>#DIV/0!</v>
      </c>
      <c r="FK25" s="13"/>
      <c r="FL25" s="11"/>
      <c r="FM25" s="11"/>
      <c r="FN25" s="14"/>
      <c r="FO25" s="10"/>
      <c r="FP25" s="11"/>
      <c r="FQ25" s="61">
        <f t="shared" ref="FQ25:FR29" si="204">FQ24-FO25</f>
        <v>0</v>
      </c>
      <c r="FR25" s="61">
        <f t="shared" si="204"/>
        <v>0</v>
      </c>
      <c r="FS25" s="11"/>
      <c r="FT25" s="12" t="e">
        <f t="shared" si="154"/>
        <v>#DIV/0!</v>
      </c>
      <c r="FU25" s="11"/>
      <c r="FV25" s="12" t="e">
        <f t="shared" si="155"/>
        <v>#DIV/0!</v>
      </c>
      <c r="FW25" s="13"/>
      <c r="FX25" s="11"/>
      <c r="FY25" s="11"/>
      <c r="FZ25" s="14"/>
      <c r="GA25" s="10"/>
      <c r="GB25" s="11"/>
      <c r="GC25" s="61">
        <f t="shared" ref="GC25:GD29" si="205">GC24-GA25</f>
        <v>0</v>
      </c>
      <c r="GD25" s="61">
        <f t="shared" si="205"/>
        <v>0</v>
      </c>
      <c r="GE25" s="11"/>
      <c r="GF25" s="12" t="e">
        <f t="shared" si="156"/>
        <v>#DIV/0!</v>
      </c>
      <c r="GG25" s="11"/>
      <c r="GH25" s="12" t="e">
        <f t="shared" si="157"/>
        <v>#DIV/0!</v>
      </c>
      <c r="GI25" s="13"/>
      <c r="GJ25" s="11"/>
      <c r="GK25" s="11"/>
      <c r="GL25" s="14"/>
      <c r="GM25" s="10"/>
      <c r="GN25" s="11"/>
      <c r="GO25" s="61">
        <f t="shared" ref="GO25:GP29" si="206">GO24-GM25</f>
        <v>0</v>
      </c>
      <c r="GP25" s="61">
        <f t="shared" si="206"/>
        <v>0</v>
      </c>
      <c r="GQ25" s="11"/>
      <c r="GR25" s="12" t="e">
        <f t="shared" si="158"/>
        <v>#DIV/0!</v>
      </c>
      <c r="GS25" s="11"/>
      <c r="GT25" s="12" t="e">
        <f t="shared" si="159"/>
        <v>#DIV/0!</v>
      </c>
      <c r="GU25" s="13"/>
      <c r="GV25" s="11"/>
      <c r="GW25" s="11"/>
      <c r="GX25" s="14"/>
      <c r="GY25" s="10"/>
      <c r="GZ25" s="11"/>
      <c r="HA25" s="61">
        <f t="shared" ref="HA25:HB29" si="207">HA24-GY25</f>
        <v>0</v>
      </c>
      <c r="HB25" s="61">
        <f t="shared" si="207"/>
        <v>0</v>
      </c>
      <c r="HC25" s="11"/>
      <c r="HD25" s="12" t="e">
        <f t="shared" si="160"/>
        <v>#DIV/0!</v>
      </c>
      <c r="HE25" s="11"/>
      <c r="HF25" s="12" t="e">
        <f t="shared" si="161"/>
        <v>#DIV/0!</v>
      </c>
      <c r="HG25" s="13"/>
      <c r="HH25" s="11"/>
      <c r="HI25" s="11"/>
      <c r="HJ25" s="14"/>
      <c r="HK25" s="10">
        <f t="shared" si="162"/>
        <v>0</v>
      </c>
      <c r="HL25" s="14">
        <f t="shared" si="162"/>
        <v>1</v>
      </c>
      <c r="HM25" s="381">
        <f t="shared" si="162"/>
        <v>3262</v>
      </c>
      <c r="HN25" s="11">
        <f t="shared" si="162"/>
        <v>308</v>
      </c>
      <c r="HO25" s="11">
        <f t="shared" si="163"/>
        <v>67</v>
      </c>
      <c r="HP25" s="79">
        <f t="shared" si="164"/>
        <v>2.0539546290619253E-2</v>
      </c>
      <c r="HQ25" s="15">
        <f t="shared" si="165"/>
        <v>0</v>
      </c>
      <c r="HR25" s="12">
        <f t="shared" ref="HR25:HR30" si="208">+(HQ25/(HO25))</f>
        <v>0</v>
      </c>
      <c r="HS25" s="16"/>
      <c r="HT25" s="17"/>
      <c r="HU25" s="16">
        <f t="shared" si="166"/>
        <v>0</v>
      </c>
      <c r="HV25" s="15"/>
      <c r="HW25" s="14"/>
      <c r="HY25" s="289">
        <v>46</v>
      </c>
      <c r="HZ25" s="143">
        <v>70.257900000000006</v>
      </c>
      <c r="IA25" s="66">
        <v>72.622600000000006</v>
      </c>
      <c r="IB25" s="66">
        <v>70.678799999999995</v>
      </c>
      <c r="IC25" s="74">
        <v>69.5</v>
      </c>
      <c r="ID25" s="66">
        <v>70.082857142857137</v>
      </c>
      <c r="IE25" s="75">
        <v>70.400000000000006</v>
      </c>
      <c r="IF25" s="143">
        <v>29.065693230000001</v>
      </c>
      <c r="IG25" s="66">
        <v>27.676472860000004</v>
      </c>
      <c r="IH25" s="66">
        <v>31.5580842</v>
      </c>
      <c r="II25" s="66">
        <f t="shared" si="2"/>
        <v>27.737449999999999</v>
      </c>
      <c r="IJ25" s="66">
        <f t="shared" si="3"/>
        <v>27.970068285714284</v>
      </c>
      <c r="IK25" s="144">
        <f t="shared" si="4"/>
        <v>28.927360000000004</v>
      </c>
      <c r="IL25" s="301">
        <v>4787</v>
      </c>
      <c r="IM25" s="145">
        <v>4772</v>
      </c>
      <c r="IN25" s="145">
        <v>4901</v>
      </c>
      <c r="IO25" s="74">
        <v>4653</v>
      </c>
      <c r="IP25" s="287">
        <v>4704.7700000000004</v>
      </c>
      <c r="IQ25" s="75">
        <v>4762</v>
      </c>
      <c r="IR25" s="291">
        <v>41.37</v>
      </c>
      <c r="IS25" s="146">
        <v>38.11</v>
      </c>
      <c r="IT25" s="146">
        <v>44.65</v>
      </c>
      <c r="IU25" s="146">
        <v>39.909999999999997</v>
      </c>
      <c r="IV25" s="146">
        <v>46.65</v>
      </c>
      <c r="IW25" s="150">
        <v>41.09</v>
      </c>
      <c r="IX25" s="311">
        <v>2.4154589371980675E-3</v>
      </c>
      <c r="IY25" s="280">
        <v>2.6483688455519443E-3</v>
      </c>
      <c r="IZ25" s="280">
        <v>4.015650741350906E-3</v>
      </c>
      <c r="JA25" s="280">
        <v>1.7578326956881399E-3</v>
      </c>
      <c r="JB25" s="280">
        <v>2E-3</v>
      </c>
      <c r="JC25" s="279">
        <v>1.6051364365971107E-3</v>
      </c>
    </row>
    <row r="26" spans="1:263" ht="18.75" x14ac:dyDescent="0.25">
      <c r="A26" s="734"/>
      <c r="B26" s="436">
        <f t="shared" si="188"/>
        <v>45613</v>
      </c>
      <c r="C26" s="10"/>
      <c r="D26" s="11"/>
      <c r="E26" s="61">
        <f t="shared" si="189"/>
        <v>615</v>
      </c>
      <c r="F26" s="11">
        <f t="shared" si="189"/>
        <v>59</v>
      </c>
      <c r="G26" s="11">
        <v>9</v>
      </c>
      <c r="H26" s="12">
        <f t="shared" si="127"/>
        <v>1.4634146341463415E-2</v>
      </c>
      <c r="I26" s="11"/>
      <c r="J26" s="12">
        <f t="shared" si="190"/>
        <v>0</v>
      </c>
      <c r="K26" s="11"/>
      <c r="L26" s="11"/>
      <c r="M26" s="18"/>
      <c r="N26" s="20"/>
      <c r="O26" s="10"/>
      <c r="P26" s="11"/>
      <c r="Q26" s="11">
        <f t="shared" si="191"/>
        <v>612</v>
      </c>
      <c r="R26" s="11">
        <f t="shared" si="191"/>
        <v>59</v>
      </c>
      <c r="S26" s="11">
        <v>6</v>
      </c>
      <c r="T26" s="12">
        <f t="shared" si="128"/>
        <v>9.8039215686274508E-3</v>
      </c>
      <c r="U26" s="11"/>
      <c r="V26" s="12">
        <f t="shared" si="129"/>
        <v>0</v>
      </c>
      <c r="W26" s="11"/>
      <c r="X26" s="11"/>
      <c r="Y26" s="18"/>
      <c r="Z26" s="20"/>
      <c r="AA26" s="10">
        <v>1</v>
      </c>
      <c r="AB26" s="11"/>
      <c r="AC26" s="11">
        <f t="shared" si="192"/>
        <v>190</v>
      </c>
      <c r="AD26" s="11">
        <f t="shared" si="192"/>
        <v>16</v>
      </c>
      <c r="AE26" s="11">
        <v>6</v>
      </c>
      <c r="AF26" s="12">
        <f t="shared" si="130"/>
        <v>3.1578947368421054E-2</v>
      </c>
      <c r="AG26" s="11"/>
      <c r="AH26" s="12">
        <f t="shared" si="131"/>
        <v>0</v>
      </c>
      <c r="AI26" s="11"/>
      <c r="AJ26" s="11"/>
      <c r="AK26" s="18"/>
      <c r="AL26" s="20"/>
      <c r="AM26" s="10">
        <v>1</v>
      </c>
      <c r="AN26" s="11"/>
      <c r="AO26" s="61">
        <f t="shared" si="193"/>
        <v>613</v>
      </c>
      <c r="AP26" s="11">
        <f t="shared" si="193"/>
        <v>59</v>
      </c>
      <c r="AQ26" s="11">
        <v>26</v>
      </c>
      <c r="AR26" s="12">
        <f t="shared" si="132"/>
        <v>4.2414355628058731E-2</v>
      </c>
      <c r="AS26" s="11"/>
      <c r="AT26" s="12">
        <f t="shared" si="133"/>
        <v>0</v>
      </c>
      <c r="AU26" s="11"/>
      <c r="AV26" s="11"/>
      <c r="AW26" s="18"/>
      <c r="AX26" s="20"/>
      <c r="AY26" s="10"/>
      <c r="AZ26" s="11"/>
      <c r="BA26" s="11">
        <f t="shared" si="194"/>
        <v>614</v>
      </c>
      <c r="BB26" s="11">
        <f t="shared" si="194"/>
        <v>57</v>
      </c>
      <c r="BC26" s="11">
        <v>21</v>
      </c>
      <c r="BD26" s="12">
        <f t="shared" si="134"/>
        <v>3.4201954397394138E-2</v>
      </c>
      <c r="BE26" s="11"/>
      <c r="BF26" s="12">
        <f t="shared" si="135"/>
        <v>0</v>
      </c>
      <c r="BG26" s="11"/>
      <c r="BH26" s="11"/>
      <c r="BI26" s="18"/>
      <c r="BJ26" s="20"/>
      <c r="BK26" s="10"/>
      <c r="BL26" s="11"/>
      <c r="BM26" s="11">
        <f t="shared" si="195"/>
        <v>616</v>
      </c>
      <c r="BN26" s="11">
        <f t="shared" si="195"/>
        <v>58</v>
      </c>
      <c r="BO26" s="11">
        <v>23</v>
      </c>
      <c r="BP26" s="12">
        <f t="shared" si="136"/>
        <v>3.7337662337662336E-2</v>
      </c>
      <c r="BQ26" s="11"/>
      <c r="BR26" s="12">
        <f t="shared" si="137"/>
        <v>0</v>
      </c>
      <c r="BS26" s="11"/>
      <c r="BT26" s="11"/>
      <c r="BU26" s="18"/>
      <c r="BV26" s="20"/>
      <c r="BW26" s="10"/>
      <c r="BX26" s="11"/>
      <c r="BY26" s="61">
        <f t="shared" si="196"/>
        <v>0</v>
      </c>
      <c r="BZ26" s="61">
        <f t="shared" si="196"/>
        <v>0</v>
      </c>
      <c r="CA26" s="11"/>
      <c r="CB26" s="12" t="e">
        <f t="shared" si="138"/>
        <v>#DIV/0!</v>
      </c>
      <c r="CC26" s="11"/>
      <c r="CD26" s="12" t="e">
        <f t="shared" si="139"/>
        <v>#DIV/0!</v>
      </c>
      <c r="CE26" s="11"/>
      <c r="CF26" s="11"/>
      <c r="CG26" s="18"/>
      <c r="CH26" s="20"/>
      <c r="CI26" s="10"/>
      <c r="CJ26" s="11"/>
      <c r="CK26" s="61">
        <f t="shared" si="197"/>
        <v>0</v>
      </c>
      <c r="CL26" s="61">
        <f t="shared" si="197"/>
        <v>0</v>
      </c>
      <c r="CM26" s="11"/>
      <c r="CN26" s="12" t="e">
        <f t="shared" si="140"/>
        <v>#DIV/0!</v>
      </c>
      <c r="CO26" s="11"/>
      <c r="CP26" s="12" t="e">
        <f t="shared" si="141"/>
        <v>#DIV/0!</v>
      </c>
      <c r="CQ26" s="11"/>
      <c r="CR26" s="11"/>
      <c r="CS26" s="18"/>
      <c r="CT26" s="20"/>
      <c r="CU26" s="10"/>
      <c r="CV26" s="11"/>
      <c r="CW26" s="61">
        <f t="shared" si="198"/>
        <v>0</v>
      </c>
      <c r="CX26" s="61">
        <f t="shared" si="198"/>
        <v>0</v>
      </c>
      <c r="CY26" s="11"/>
      <c r="CZ26" s="12" t="e">
        <f t="shared" si="142"/>
        <v>#DIV/0!</v>
      </c>
      <c r="DA26" s="11"/>
      <c r="DB26" s="12" t="e">
        <f t="shared" si="143"/>
        <v>#DIV/0!</v>
      </c>
      <c r="DC26" s="11"/>
      <c r="DD26" s="11"/>
      <c r="DE26" s="18"/>
      <c r="DF26" s="20"/>
      <c r="DG26" s="10"/>
      <c r="DH26" s="11"/>
      <c r="DI26" s="61">
        <f t="shared" si="199"/>
        <v>0</v>
      </c>
      <c r="DJ26" s="61">
        <f t="shared" si="199"/>
        <v>0</v>
      </c>
      <c r="DK26" s="11"/>
      <c r="DL26" s="12" t="e">
        <f t="shared" si="144"/>
        <v>#DIV/0!</v>
      </c>
      <c r="DM26" s="11"/>
      <c r="DN26" s="12" t="e">
        <f t="shared" si="145"/>
        <v>#DIV/0!</v>
      </c>
      <c r="DO26" s="11"/>
      <c r="DP26" s="11"/>
      <c r="DQ26" s="18"/>
      <c r="DR26" s="20"/>
      <c r="DS26" s="10"/>
      <c r="DT26" s="11"/>
      <c r="DU26" s="61">
        <f t="shared" si="200"/>
        <v>0</v>
      </c>
      <c r="DV26" s="61">
        <f t="shared" si="200"/>
        <v>0</v>
      </c>
      <c r="DW26" s="11"/>
      <c r="DX26" s="12" t="e">
        <f t="shared" si="146"/>
        <v>#DIV/0!</v>
      </c>
      <c r="DY26" s="11"/>
      <c r="DZ26" s="12" t="e">
        <f t="shared" si="147"/>
        <v>#DIV/0!</v>
      </c>
      <c r="EA26" s="11"/>
      <c r="EB26" s="11"/>
      <c r="EC26" s="18"/>
      <c r="ED26" s="20"/>
      <c r="EE26" s="10"/>
      <c r="EF26" s="11"/>
      <c r="EG26" s="61">
        <f t="shared" si="201"/>
        <v>0</v>
      </c>
      <c r="EH26" s="61">
        <f t="shared" si="201"/>
        <v>0</v>
      </c>
      <c r="EI26" s="11"/>
      <c r="EJ26" s="12" t="e">
        <f t="shared" si="148"/>
        <v>#DIV/0!</v>
      </c>
      <c r="EK26" s="11"/>
      <c r="EL26" s="12" t="e">
        <f t="shared" si="149"/>
        <v>#DIV/0!</v>
      </c>
      <c r="EM26" s="11"/>
      <c r="EN26" s="11"/>
      <c r="EO26" s="18"/>
      <c r="EP26" s="20"/>
      <c r="EQ26" s="10"/>
      <c r="ER26" s="11"/>
      <c r="ES26" s="61">
        <f t="shared" si="202"/>
        <v>0</v>
      </c>
      <c r="ET26" s="61">
        <f t="shared" si="202"/>
        <v>0</v>
      </c>
      <c r="EU26" s="11"/>
      <c r="EV26" s="12" t="e">
        <f t="shared" si="150"/>
        <v>#DIV/0!</v>
      </c>
      <c r="EW26" s="11"/>
      <c r="EX26" s="12" t="e">
        <f t="shared" si="151"/>
        <v>#DIV/0!</v>
      </c>
      <c r="EY26" s="11"/>
      <c r="EZ26" s="11"/>
      <c r="FA26" s="18"/>
      <c r="FB26" s="20"/>
      <c r="FC26" s="10"/>
      <c r="FD26" s="11"/>
      <c r="FE26" s="61">
        <f t="shared" si="203"/>
        <v>0</v>
      </c>
      <c r="FF26" s="61">
        <f t="shared" si="203"/>
        <v>0</v>
      </c>
      <c r="FG26" s="11"/>
      <c r="FH26" s="12" t="e">
        <f t="shared" si="152"/>
        <v>#DIV/0!</v>
      </c>
      <c r="FI26" s="11"/>
      <c r="FJ26" s="12" t="e">
        <f t="shared" si="153"/>
        <v>#DIV/0!</v>
      </c>
      <c r="FK26" s="11"/>
      <c r="FL26" s="11"/>
      <c r="FM26" s="18"/>
      <c r="FN26" s="20"/>
      <c r="FO26" s="10"/>
      <c r="FP26" s="11"/>
      <c r="FQ26" s="61">
        <f t="shared" si="204"/>
        <v>0</v>
      </c>
      <c r="FR26" s="61">
        <f t="shared" si="204"/>
        <v>0</v>
      </c>
      <c r="FS26" s="11"/>
      <c r="FT26" s="12" t="e">
        <f t="shared" si="154"/>
        <v>#DIV/0!</v>
      </c>
      <c r="FU26" s="11"/>
      <c r="FV26" s="12" t="e">
        <f t="shared" si="155"/>
        <v>#DIV/0!</v>
      </c>
      <c r="FW26" s="11"/>
      <c r="FX26" s="11"/>
      <c r="FY26" s="18"/>
      <c r="FZ26" s="20"/>
      <c r="GA26" s="10"/>
      <c r="GB26" s="11"/>
      <c r="GC26" s="61">
        <f t="shared" si="205"/>
        <v>0</v>
      </c>
      <c r="GD26" s="61">
        <f t="shared" si="205"/>
        <v>0</v>
      </c>
      <c r="GE26" s="11"/>
      <c r="GF26" s="12" t="e">
        <f t="shared" si="156"/>
        <v>#DIV/0!</v>
      </c>
      <c r="GG26" s="11"/>
      <c r="GH26" s="12" t="e">
        <f t="shared" si="157"/>
        <v>#DIV/0!</v>
      </c>
      <c r="GI26" s="11"/>
      <c r="GJ26" s="11"/>
      <c r="GK26" s="18"/>
      <c r="GL26" s="20"/>
      <c r="GM26" s="10"/>
      <c r="GN26" s="11"/>
      <c r="GO26" s="61">
        <f t="shared" si="206"/>
        <v>0</v>
      </c>
      <c r="GP26" s="61">
        <f t="shared" si="206"/>
        <v>0</v>
      </c>
      <c r="GQ26" s="11"/>
      <c r="GR26" s="12" t="e">
        <f t="shared" si="158"/>
        <v>#DIV/0!</v>
      </c>
      <c r="GS26" s="11"/>
      <c r="GT26" s="12" t="e">
        <f t="shared" si="159"/>
        <v>#DIV/0!</v>
      </c>
      <c r="GU26" s="11"/>
      <c r="GV26" s="11"/>
      <c r="GW26" s="18"/>
      <c r="GX26" s="20"/>
      <c r="GY26" s="10"/>
      <c r="GZ26" s="11"/>
      <c r="HA26" s="61">
        <f t="shared" si="207"/>
        <v>0</v>
      </c>
      <c r="HB26" s="61">
        <f t="shared" si="207"/>
        <v>0</v>
      </c>
      <c r="HC26" s="11"/>
      <c r="HD26" s="12" t="e">
        <f t="shared" si="160"/>
        <v>#DIV/0!</v>
      </c>
      <c r="HE26" s="11"/>
      <c r="HF26" s="12" t="e">
        <f t="shared" si="161"/>
        <v>#DIV/0!</v>
      </c>
      <c r="HG26" s="11"/>
      <c r="HH26" s="11"/>
      <c r="HI26" s="18"/>
      <c r="HJ26" s="20"/>
      <c r="HK26" s="10">
        <f t="shared" si="162"/>
        <v>2</v>
      </c>
      <c r="HL26" s="14">
        <f t="shared" si="162"/>
        <v>0</v>
      </c>
      <c r="HM26" s="381">
        <f t="shared" si="162"/>
        <v>3260</v>
      </c>
      <c r="HN26" s="11">
        <f t="shared" si="162"/>
        <v>308</v>
      </c>
      <c r="HO26" s="11">
        <f t="shared" si="163"/>
        <v>91</v>
      </c>
      <c r="HP26" s="79">
        <f t="shared" si="164"/>
        <v>2.7914110429447851E-2</v>
      </c>
      <c r="HQ26" s="15">
        <f t="shared" si="165"/>
        <v>0</v>
      </c>
      <c r="HR26" s="12">
        <f t="shared" si="208"/>
        <v>0</v>
      </c>
      <c r="HS26" s="16"/>
      <c r="HT26" s="17"/>
      <c r="HU26" s="16">
        <f t="shared" si="166"/>
        <v>0</v>
      </c>
      <c r="HV26" s="18"/>
      <c r="HW26" s="20"/>
      <c r="HY26" s="289">
        <v>47</v>
      </c>
      <c r="HZ26" s="143">
        <v>70.667699999999996</v>
      </c>
      <c r="IA26" s="66">
        <v>73.067499999999995</v>
      </c>
      <c r="IB26" s="66">
        <v>70.991299999999995</v>
      </c>
      <c r="IC26" s="74">
        <v>70.3</v>
      </c>
      <c r="ID26" s="74">
        <v>70.2</v>
      </c>
      <c r="IE26" s="75">
        <v>70.599999999999994</v>
      </c>
      <c r="IF26" s="143">
        <v>27.270665429999998</v>
      </c>
      <c r="IG26" s="66">
        <v>27.020361499999993</v>
      </c>
      <c r="IH26" s="66">
        <v>31.68341719</v>
      </c>
      <c r="II26" s="66">
        <f t="shared" si="2"/>
        <v>28.26763</v>
      </c>
      <c r="IJ26" s="66">
        <f t="shared" si="3"/>
        <v>28.227420000000002</v>
      </c>
      <c r="IK26" s="144">
        <f t="shared" si="4"/>
        <v>29.708479999999994</v>
      </c>
      <c r="IL26" s="301">
        <v>4787</v>
      </c>
      <c r="IM26" s="145">
        <v>4772</v>
      </c>
      <c r="IN26" s="145">
        <v>4901</v>
      </c>
      <c r="IO26" s="74">
        <v>4653</v>
      </c>
      <c r="IP26" s="74">
        <v>4705</v>
      </c>
      <c r="IQ26" s="75">
        <v>4762</v>
      </c>
      <c r="IR26" s="291">
        <v>38.590000000000003</v>
      </c>
      <c r="IS26" s="146">
        <v>36.979999999999997</v>
      </c>
      <c r="IT26" s="146">
        <v>44.63</v>
      </c>
      <c r="IU26" s="146">
        <v>40.21</v>
      </c>
      <c r="IV26" s="146">
        <v>43.75</v>
      </c>
      <c r="IW26" s="150">
        <v>42.08</v>
      </c>
      <c r="IX26" s="311">
        <v>2.124645892351275E-3</v>
      </c>
      <c r="IY26" s="280">
        <v>1.1329305135951663E-3</v>
      </c>
      <c r="IZ26" s="280">
        <v>3.2174364296834457E-3</v>
      </c>
      <c r="JA26" s="280">
        <v>1.2360939431396785E-3</v>
      </c>
      <c r="JB26" s="280">
        <v>2E-3</v>
      </c>
      <c r="JC26" s="279">
        <v>8.3769633507853401E-4</v>
      </c>
    </row>
    <row r="27" spans="1:263" ht="18.75" x14ac:dyDescent="0.25">
      <c r="A27" s="734"/>
      <c r="B27" s="436">
        <f>+B26+1</f>
        <v>45614</v>
      </c>
      <c r="C27" s="10"/>
      <c r="D27" s="11"/>
      <c r="E27" s="61">
        <f t="shared" si="189"/>
        <v>615</v>
      </c>
      <c r="F27" s="11">
        <f t="shared" si="189"/>
        <v>59</v>
      </c>
      <c r="G27" s="11">
        <v>30</v>
      </c>
      <c r="H27" s="472">
        <f t="shared" si="127"/>
        <v>4.878048780487805E-2</v>
      </c>
      <c r="I27" s="11"/>
      <c r="J27" s="12">
        <f t="shared" si="190"/>
        <v>0</v>
      </c>
      <c r="K27" s="473">
        <v>131.77000000000001</v>
      </c>
      <c r="L27" s="13"/>
      <c r="M27" s="25"/>
      <c r="N27" s="37"/>
      <c r="O27" s="10"/>
      <c r="P27" s="11"/>
      <c r="Q27" s="11">
        <f t="shared" si="191"/>
        <v>612</v>
      </c>
      <c r="R27" s="11">
        <f t="shared" si="191"/>
        <v>59</v>
      </c>
      <c r="S27" s="11">
        <v>35</v>
      </c>
      <c r="T27" s="472">
        <f t="shared" si="128"/>
        <v>5.7189542483660129E-2</v>
      </c>
      <c r="U27" s="11"/>
      <c r="V27" s="12">
        <f t="shared" si="129"/>
        <v>0</v>
      </c>
      <c r="W27" s="473">
        <v>129.44999999999999</v>
      </c>
      <c r="X27" s="13"/>
      <c r="Y27" s="25"/>
      <c r="Z27" s="37"/>
      <c r="AA27" s="10">
        <v>1</v>
      </c>
      <c r="AB27" s="11"/>
      <c r="AC27" s="11">
        <f t="shared" si="192"/>
        <v>189</v>
      </c>
      <c r="AD27" s="11">
        <f t="shared" si="192"/>
        <v>16</v>
      </c>
      <c r="AE27" s="11">
        <v>10</v>
      </c>
      <c r="AF27" s="472">
        <f t="shared" si="130"/>
        <v>5.2910052910052907E-2</v>
      </c>
      <c r="AG27" s="11"/>
      <c r="AH27" s="12">
        <f t="shared" si="131"/>
        <v>0</v>
      </c>
      <c r="AI27" s="473">
        <v>128.47999999999999</v>
      </c>
      <c r="AJ27" s="13"/>
      <c r="AK27" s="25"/>
      <c r="AL27" s="37"/>
      <c r="AM27" s="10"/>
      <c r="AN27" s="11"/>
      <c r="AO27" s="61">
        <f t="shared" si="193"/>
        <v>613</v>
      </c>
      <c r="AP27" s="11">
        <f t="shared" si="193"/>
        <v>59</v>
      </c>
      <c r="AQ27" s="11">
        <v>45</v>
      </c>
      <c r="AR27" s="472">
        <f t="shared" si="132"/>
        <v>7.3409461663947795E-2</v>
      </c>
      <c r="AS27" s="61"/>
      <c r="AT27" s="12">
        <f t="shared" si="133"/>
        <v>0</v>
      </c>
      <c r="AU27" s="473">
        <v>127.99</v>
      </c>
      <c r="AV27" s="13"/>
      <c r="AW27" s="25"/>
      <c r="AX27" s="37"/>
      <c r="AY27" s="10"/>
      <c r="AZ27" s="11"/>
      <c r="BA27" s="11">
        <f t="shared" si="194"/>
        <v>614</v>
      </c>
      <c r="BB27" s="11">
        <f t="shared" si="194"/>
        <v>57</v>
      </c>
      <c r="BC27" s="11">
        <v>55</v>
      </c>
      <c r="BD27" s="472">
        <f t="shared" si="134"/>
        <v>8.9576547231270356E-2</v>
      </c>
      <c r="BE27" s="61"/>
      <c r="BF27" s="12">
        <f t="shared" si="135"/>
        <v>0</v>
      </c>
      <c r="BG27" s="473">
        <v>127.02</v>
      </c>
      <c r="BH27" s="13"/>
      <c r="BI27" s="25"/>
      <c r="BJ27" s="37"/>
      <c r="BK27" s="10"/>
      <c r="BL27" s="11"/>
      <c r="BM27" s="11">
        <f t="shared" si="195"/>
        <v>616</v>
      </c>
      <c r="BN27" s="11">
        <f t="shared" si="195"/>
        <v>58</v>
      </c>
      <c r="BO27" s="11">
        <v>30</v>
      </c>
      <c r="BP27" s="472">
        <f t="shared" si="136"/>
        <v>4.8701298701298704E-2</v>
      </c>
      <c r="BQ27" s="11"/>
      <c r="BR27" s="12">
        <f t="shared" si="137"/>
        <v>0</v>
      </c>
      <c r="BS27" s="473">
        <v>124.11</v>
      </c>
      <c r="BT27" s="13"/>
      <c r="BU27" s="25"/>
      <c r="BV27" s="37"/>
      <c r="BW27" s="10"/>
      <c r="BX27" s="11"/>
      <c r="BY27" s="61">
        <f t="shared" si="196"/>
        <v>0</v>
      </c>
      <c r="BZ27" s="61">
        <f t="shared" si="196"/>
        <v>0</v>
      </c>
      <c r="CA27" s="11"/>
      <c r="CB27" s="12" t="e">
        <f t="shared" si="138"/>
        <v>#DIV/0!</v>
      </c>
      <c r="CC27" s="11"/>
      <c r="CD27" s="12" t="e">
        <f t="shared" si="139"/>
        <v>#DIV/0!</v>
      </c>
      <c r="CE27" s="13"/>
      <c r="CF27" s="13"/>
      <c r="CG27" s="25"/>
      <c r="CH27" s="37"/>
      <c r="CI27" s="10"/>
      <c r="CJ27" s="11"/>
      <c r="CK27" s="61">
        <f t="shared" si="197"/>
        <v>0</v>
      </c>
      <c r="CL27" s="61">
        <f t="shared" si="197"/>
        <v>0</v>
      </c>
      <c r="CM27" s="11"/>
      <c r="CN27" s="12" t="e">
        <f t="shared" si="140"/>
        <v>#DIV/0!</v>
      </c>
      <c r="CO27" s="11"/>
      <c r="CP27" s="12" t="e">
        <f t="shared" si="141"/>
        <v>#DIV/0!</v>
      </c>
      <c r="CQ27" s="13"/>
      <c r="CR27" s="13"/>
      <c r="CS27" s="25"/>
      <c r="CT27" s="37"/>
      <c r="CU27" s="10"/>
      <c r="CV27" s="11"/>
      <c r="CW27" s="61">
        <f t="shared" si="198"/>
        <v>0</v>
      </c>
      <c r="CX27" s="61">
        <f t="shared" si="198"/>
        <v>0</v>
      </c>
      <c r="CY27" s="11"/>
      <c r="CZ27" s="12" t="e">
        <f t="shared" si="142"/>
        <v>#DIV/0!</v>
      </c>
      <c r="DA27" s="11"/>
      <c r="DB27" s="12" t="e">
        <f t="shared" si="143"/>
        <v>#DIV/0!</v>
      </c>
      <c r="DC27" s="13"/>
      <c r="DD27" s="13"/>
      <c r="DE27" s="25"/>
      <c r="DF27" s="37"/>
      <c r="DG27" s="10"/>
      <c r="DH27" s="11"/>
      <c r="DI27" s="61">
        <f t="shared" si="199"/>
        <v>0</v>
      </c>
      <c r="DJ27" s="61">
        <f t="shared" si="199"/>
        <v>0</v>
      </c>
      <c r="DK27" s="11"/>
      <c r="DL27" s="12" t="e">
        <f t="shared" si="144"/>
        <v>#DIV/0!</v>
      </c>
      <c r="DM27" s="11"/>
      <c r="DN27" s="12" t="e">
        <f t="shared" si="145"/>
        <v>#DIV/0!</v>
      </c>
      <c r="DO27" s="13"/>
      <c r="DP27" s="13"/>
      <c r="DQ27" s="25"/>
      <c r="DR27" s="37"/>
      <c r="DS27" s="10"/>
      <c r="DT27" s="11"/>
      <c r="DU27" s="61">
        <f t="shared" si="200"/>
        <v>0</v>
      </c>
      <c r="DV27" s="61">
        <f t="shared" si="200"/>
        <v>0</v>
      </c>
      <c r="DW27" s="11"/>
      <c r="DX27" s="12" t="e">
        <f t="shared" si="146"/>
        <v>#DIV/0!</v>
      </c>
      <c r="DY27" s="11"/>
      <c r="DZ27" s="12" t="e">
        <f t="shared" si="147"/>
        <v>#DIV/0!</v>
      </c>
      <c r="EA27" s="13"/>
      <c r="EB27" s="13"/>
      <c r="EC27" s="25"/>
      <c r="ED27" s="37"/>
      <c r="EE27" s="10"/>
      <c r="EF27" s="11"/>
      <c r="EG27" s="61">
        <f t="shared" si="201"/>
        <v>0</v>
      </c>
      <c r="EH27" s="61">
        <f t="shared" si="201"/>
        <v>0</v>
      </c>
      <c r="EI27" s="11"/>
      <c r="EJ27" s="12" t="e">
        <f t="shared" si="148"/>
        <v>#DIV/0!</v>
      </c>
      <c r="EK27" s="11"/>
      <c r="EL27" s="12" t="e">
        <f t="shared" si="149"/>
        <v>#DIV/0!</v>
      </c>
      <c r="EM27" s="13"/>
      <c r="EN27" s="13"/>
      <c r="EO27" s="25"/>
      <c r="EP27" s="37"/>
      <c r="EQ27" s="10"/>
      <c r="ER27" s="11"/>
      <c r="ES27" s="61">
        <f t="shared" si="202"/>
        <v>0</v>
      </c>
      <c r="ET27" s="61">
        <f t="shared" si="202"/>
        <v>0</v>
      </c>
      <c r="EU27" s="11"/>
      <c r="EV27" s="12" t="e">
        <f t="shared" si="150"/>
        <v>#DIV/0!</v>
      </c>
      <c r="EW27" s="11"/>
      <c r="EX27" s="12" t="e">
        <f t="shared" si="151"/>
        <v>#DIV/0!</v>
      </c>
      <c r="EY27" s="13"/>
      <c r="EZ27" s="13"/>
      <c r="FA27" s="25"/>
      <c r="FB27" s="37"/>
      <c r="FC27" s="10"/>
      <c r="FD27" s="11"/>
      <c r="FE27" s="61">
        <f t="shared" si="203"/>
        <v>0</v>
      </c>
      <c r="FF27" s="61">
        <f t="shared" si="203"/>
        <v>0</v>
      </c>
      <c r="FG27" s="11"/>
      <c r="FH27" s="12" t="e">
        <f t="shared" si="152"/>
        <v>#DIV/0!</v>
      </c>
      <c r="FI27" s="11"/>
      <c r="FJ27" s="12" t="e">
        <f t="shared" si="153"/>
        <v>#DIV/0!</v>
      </c>
      <c r="FK27" s="13"/>
      <c r="FL27" s="13"/>
      <c r="FM27" s="25"/>
      <c r="FN27" s="37"/>
      <c r="FO27" s="10"/>
      <c r="FP27" s="11"/>
      <c r="FQ27" s="61">
        <f t="shared" si="204"/>
        <v>0</v>
      </c>
      <c r="FR27" s="61">
        <f t="shared" si="204"/>
        <v>0</v>
      </c>
      <c r="FS27" s="11"/>
      <c r="FT27" s="12" t="e">
        <f t="shared" si="154"/>
        <v>#DIV/0!</v>
      </c>
      <c r="FU27" s="11"/>
      <c r="FV27" s="12" t="e">
        <f t="shared" si="155"/>
        <v>#DIV/0!</v>
      </c>
      <c r="FW27" s="13"/>
      <c r="FX27" s="13"/>
      <c r="FY27" s="25"/>
      <c r="FZ27" s="37"/>
      <c r="GA27" s="10"/>
      <c r="GB27" s="11"/>
      <c r="GC27" s="61">
        <f t="shared" si="205"/>
        <v>0</v>
      </c>
      <c r="GD27" s="61">
        <f t="shared" si="205"/>
        <v>0</v>
      </c>
      <c r="GE27" s="11"/>
      <c r="GF27" s="12" t="e">
        <f t="shared" si="156"/>
        <v>#DIV/0!</v>
      </c>
      <c r="GG27" s="11"/>
      <c r="GH27" s="12" t="e">
        <f t="shared" si="157"/>
        <v>#DIV/0!</v>
      </c>
      <c r="GI27" s="13"/>
      <c r="GJ27" s="13"/>
      <c r="GK27" s="25"/>
      <c r="GL27" s="37"/>
      <c r="GM27" s="10"/>
      <c r="GN27" s="11"/>
      <c r="GO27" s="61">
        <f t="shared" si="206"/>
        <v>0</v>
      </c>
      <c r="GP27" s="61">
        <f t="shared" si="206"/>
        <v>0</v>
      </c>
      <c r="GQ27" s="11"/>
      <c r="GR27" s="12" t="e">
        <f t="shared" si="158"/>
        <v>#DIV/0!</v>
      </c>
      <c r="GS27" s="11"/>
      <c r="GT27" s="12" t="e">
        <f t="shared" si="159"/>
        <v>#DIV/0!</v>
      </c>
      <c r="GU27" s="13"/>
      <c r="GV27" s="13"/>
      <c r="GW27" s="25"/>
      <c r="GX27" s="37"/>
      <c r="GY27" s="10"/>
      <c r="GZ27" s="11"/>
      <c r="HA27" s="61">
        <f t="shared" si="207"/>
        <v>0</v>
      </c>
      <c r="HB27" s="61">
        <f t="shared" si="207"/>
        <v>0</v>
      </c>
      <c r="HC27" s="11"/>
      <c r="HD27" s="12" t="e">
        <f t="shared" si="160"/>
        <v>#DIV/0!</v>
      </c>
      <c r="HE27" s="11"/>
      <c r="HF27" s="12" t="e">
        <f t="shared" si="161"/>
        <v>#DIV/0!</v>
      </c>
      <c r="HG27" s="13"/>
      <c r="HH27" s="13"/>
      <c r="HI27" s="25"/>
      <c r="HJ27" s="37"/>
      <c r="HK27" s="10">
        <f t="shared" si="162"/>
        <v>1</v>
      </c>
      <c r="HL27" s="14">
        <f t="shared" si="162"/>
        <v>0</v>
      </c>
      <c r="HM27" s="381">
        <f t="shared" si="162"/>
        <v>3259</v>
      </c>
      <c r="HN27" s="11">
        <f t="shared" si="162"/>
        <v>308</v>
      </c>
      <c r="HO27" s="11">
        <f t="shared" si="163"/>
        <v>205</v>
      </c>
      <c r="HP27" s="79">
        <f t="shared" si="164"/>
        <v>6.2902730899048784E-2</v>
      </c>
      <c r="HQ27" s="15">
        <f t="shared" si="165"/>
        <v>0</v>
      </c>
      <c r="HR27" s="12">
        <f t="shared" si="208"/>
        <v>0</v>
      </c>
      <c r="HS27" s="16"/>
      <c r="HT27" s="17"/>
      <c r="HU27" s="16">
        <f t="shared" si="166"/>
        <v>0</v>
      </c>
      <c r="HV27" s="23"/>
      <c r="HW27" s="22"/>
      <c r="HY27" s="289">
        <v>48</v>
      </c>
      <c r="HZ27" s="143">
        <v>71.140199999999993</v>
      </c>
      <c r="IA27" s="66">
        <v>72.841800000000006</v>
      </c>
      <c r="IB27" s="66">
        <v>71.814700000000002</v>
      </c>
      <c r="IC27" s="74">
        <v>70.8</v>
      </c>
      <c r="ID27" s="74">
        <v>70.8</v>
      </c>
      <c r="IE27" s="75"/>
      <c r="IF27" s="143">
        <v>26.400128219999996</v>
      </c>
      <c r="IG27" s="66">
        <v>25.931680800000002</v>
      </c>
      <c r="IH27" s="66">
        <v>32.402792640000001</v>
      </c>
      <c r="II27" s="66">
        <f t="shared" si="2"/>
        <v>29.112959999999998</v>
      </c>
      <c r="IJ27" s="66">
        <f t="shared" si="3"/>
        <v>29.112959999999998</v>
      </c>
      <c r="IK27" s="144">
        <f t="shared" si="4"/>
        <v>0</v>
      </c>
      <c r="IL27" s="301">
        <v>4922</v>
      </c>
      <c r="IM27" s="145">
        <v>4942</v>
      </c>
      <c r="IN27" s="145">
        <v>4967</v>
      </c>
      <c r="IO27" s="74">
        <v>4776</v>
      </c>
      <c r="IP27" s="74">
        <v>4953</v>
      </c>
      <c r="IQ27" s="75"/>
      <c r="IR27" s="291">
        <v>37.11</v>
      </c>
      <c r="IS27" s="146">
        <v>35.6</v>
      </c>
      <c r="IT27" s="146">
        <v>45.12</v>
      </c>
      <c r="IU27" s="146">
        <v>41.12</v>
      </c>
      <c r="IV27" s="146">
        <v>41.38</v>
      </c>
      <c r="IW27" s="150"/>
      <c r="IX27" s="311">
        <v>1.6027616816668721E-3</v>
      </c>
      <c r="IY27" s="280">
        <v>1.5745965096444037E-3</v>
      </c>
      <c r="IZ27" s="280">
        <v>3.9288668320926383E-3</v>
      </c>
      <c r="JA27" s="280">
        <v>1.9294860550780565E-3</v>
      </c>
      <c r="JB27" s="280">
        <v>2E-3</v>
      </c>
      <c r="JC27" s="279"/>
    </row>
    <row r="28" spans="1:263" ht="18.75" x14ac:dyDescent="0.25">
      <c r="A28" s="734"/>
      <c r="B28" s="436">
        <f t="shared" si="188"/>
        <v>45615</v>
      </c>
      <c r="C28" s="10"/>
      <c r="D28" s="11"/>
      <c r="E28" s="61">
        <f t="shared" si="189"/>
        <v>615</v>
      </c>
      <c r="F28" s="11">
        <f t="shared" si="189"/>
        <v>59</v>
      </c>
      <c r="G28" s="11">
        <v>18</v>
      </c>
      <c r="H28" s="12">
        <f t="shared" si="127"/>
        <v>4.3902439024390241E-2</v>
      </c>
      <c r="I28" s="11">
        <v>9</v>
      </c>
      <c r="J28" s="12">
        <f t="shared" si="190"/>
        <v>0.33333333333333331</v>
      </c>
      <c r="K28" s="13"/>
      <c r="L28" s="11"/>
      <c r="M28" s="25"/>
      <c r="N28" s="37"/>
      <c r="O28" s="10"/>
      <c r="P28" s="11"/>
      <c r="Q28" s="11">
        <f t="shared" si="191"/>
        <v>612</v>
      </c>
      <c r="R28" s="11">
        <f t="shared" si="191"/>
        <v>59</v>
      </c>
      <c r="S28" s="11">
        <v>27</v>
      </c>
      <c r="T28" s="12">
        <f t="shared" si="128"/>
        <v>6.699346405228758E-2</v>
      </c>
      <c r="U28" s="11">
        <v>14</v>
      </c>
      <c r="V28" s="12">
        <f t="shared" si="129"/>
        <v>0.34146341463414637</v>
      </c>
      <c r="W28" s="13"/>
      <c r="X28" s="11"/>
      <c r="Y28" s="25"/>
      <c r="Z28" s="37"/>
      <c r="AA28" s="10"/>
      <c r="AB28" s="11"/>
      <c r="AC28" s="11">
        <f t="shared" si="192"/>
        <v>189</v>
      </c>
      <c r="AD28" s="11">
        <f t="shared" si="192"/>
        <v>16</v>
      </c>
      <c r="AE28" s="11">
        <v>10</v>
      </c>
      <c r="AF28" s="12">
        <f t="shared" si="130"/>
        <v>6.3492063492063489E-2</v>
      </c>
      <c r="AG28" s="11">
        <v>2</v>
      </c>
      <c r="AH28" s="12">
        <f t="shared" si="131"/>
        <v>0.16666666666666666</v>
      </c>
      <c r="AI28" s="13"/>
      <c r="AJ28" s="11"/>
      <c r="AK28" s="25"/>
      <c r="AL28" s="37"/>
      <c r="AM28" s="10"/>
      <c r="AN28" s="11"/>
      <c r="AO28" s="61">
        <f t="shared" si="193"/>
        <v>613</v>
      </c>
      <c r="AP28" s="11">
        <f t="shared" si="193"/>
        <v>59</v>
      </c>
      <c r="AQ28" s="11">
        <v>32</v>
      </c>
      <c r="AR28" s="12">
        <f t="shared" si="132"/>
        <v>7.8303425774877644E-2</v>
      </c>
      <c r="AS28" s="11">
        <v>16</v>
      </c>
      <c r="AT28" s="12">
        <f t="shared" si="133"/>
        <v>0.33333333333333331</v>
      </c>
      <c r="AU28" s="13"/>
      <c r="AV28" s="11"/>
      <c r="AW28" s="25"/>
      <c r="AX28" s="37"/>
      <c r="AY28" s="10">
        <v>1</v>
      </c>
      <c r="AZ28" s="11"/>
      <c r="BA28" s="11">
        <f t="shared" si="194"/>
        <v>613</v>
      </c>
      <c r="BB28" s="11">
        <f t="shared" si="194"/>
        <v>57</v>
      </c>
      <c r="BC28" s="11">
        <v>29</v>
      </c>
      <c r="BD28" s="12">
        <f t="shared" si="134"/>
        <v>8.1566068515497553E-2</v>
      </c>
      <c r="BE28" s="11">
        <v>21</v>
      </c>
      <c r="BF28" s="12">
        <f t="shared" si="135"/>
        <v>0.42</v>
      </c>
      <c r="BG28" s="13"/>
      <c r="BH28" s="11"/>
      <c r="BI28" s="25"/>
      <c r="BJ28" s="37"/>
      <c r="BK28" s="10"/>
      <c r="BL28" s="11"/>
      <c r="BM28" s="11">
        <f t="shared" si="195"/>
        <v>616</v>
      </c>
      <c r="BN28" s="11">
        <f t="shared" si="195"/>
        <v>58</v>
      </c>
      <c r="BO28" s="11">
        <v>29</v>
      </c>
      <c r="BP28" s="12">
        <f t="shared" si="136"/>
        <v>8.1168831168831168E-2</v>
      </c>
      <c r="BQ28" s="11">
        <v>21</v>
      </c>
      <c r="BR28" s="12">
        <f t="shared" si="137"/>
        <v>0.42</v>
      </c>
      <c r="BS28" s="13"/>
      <c r="BT28" s="11"/>
      <c r="BU28" s="25"/>
      <c r="BV28" s="37"/>
      <c r="BW28" s="10"/>
      <c r="BX28" s="11"/>
      <c r="BY28" s="61">
        <f t="shared" si="196"/>
        <v>0</v>
      </c>
      <c r="BZ28" s="61">
        <f t="shared" si="196"/>
        <v>0</v>
      </c>
      <c r="CA28" s="11"/>
      <c r="CB28" s="12" t="e">
        <f t="shared" si="138"/>
        <v>#DIV/0!</v>
      </c>
      <c r="CC28" s="11"/>
      <c r="CD28" s="12" t="e">
        <f t="shared" si="139"/>
        <v>#DIV/0!</v>
      </c>
      <c r="CE28" s="13"/>
      <c r="CF28" s="11"/>
      <c r="CG28" s="25"/>
      <c r="CH28" s="37"/>
      <c r="CI28" s="10"/>
      <c r="CJ28" s="11"/>
      <c r="CK28" s="61">
        <f t="shared" si="197"/>
        <v>0</v>
      </c>
      <c r="CL28" s="61">
        <f t="shared" si="197"/>
        <v>0</v>
      </c>
      <c r="CM28" s="11"/>
      <c r="CN28" s="12" t="e">
        <f t="shared" si="140"/>
        <v>#DIV/0!</v>
      </c>
      <c r="CO28" s="11"/>
      <c r="CP28" s="12" t="e">
        <f t="shared" si="141"/>
        <v>#DIV/0!</v>
      </c>
      <c r="CQ28" s="13"/>
      <c r="CR28" s="11"/>
      <c r="CS28" s="25"/>
      <c r="CT28" s="37"/>
      <c r="CU28" s="10"/>
      <c r="CV28" s="11"/>
      <c r="CW28" s="61">
        <f t="shared" si="198"/>
        <v>0</v>
      </c>
      <c r="CX28" s="61">
        <f t="shared" si="198"/>
        <v>0</v>
      </c>
      <c r="CY28" s="11"/>
      <c r="CZ28" s="12" t="e">
        <f t="shared" si="142"/>
        <v>#DIV/0!</v>
      </c>
      <c r="DA28" s="11"/>
      <c r="DB28" s="12" t="e">
        <f t="shared" si="143"/>
        <v>#DIV/0!</v>
      </c>
      <c r="DC28" s="13"/>
      <c r="DD28" s="11"/>
      <c r="DE28" s="25"/>
      <c r="DF28" s="37"/>
      <c r="DG28" s="10"/>
      <c r="DH28" s="11"/>
      <c r="DI28" s="61">
        <f t="shared" si="199"/>
        <v>0</v>
      </c>
      <c r="DJ28" s="61">
        <f t="shared" si="199"/>
        <v>0</v>
      </c>
      <c r="DK28" s="11"/>
      <c r="DL28" s="12" t="e">
        <f t="shared" si="144"/>
        <v>#DIV/0!</v>
      </c>
      <c r="DM28" s="11"/>
      <c r="DN28" s="12" t="e">
        <f t="shared" si="145"/>
        <v>#DIV/0!</v>
      </c>
      <c r="DO28" s="13"/>
      <c r="DP28" s="11"/>
      <c r="DQ28" s="25"/>
      <c r="DR28" s="37"/>
      <c r="DS28" s="10"/>
      <c r="DT28" s="11"/>
      <c r="DU28" s="61">
        <f t="shared" si="200"/>
        <v>0</v>
      </c>
      <c r="DV28" s="61">
        <f t="shared" si="200"/>
        <v>0</v>
      </c>
      <c r="DW28" s="11"/>
      <c r="DX28" s="12" t="e">
        <f t="shared" si="146"/>
        <v>#DIV/0!</v>
      </c>
      <c r="DY28" s="11"/>
      <c r="DZ28" s="12" t="e">
        <f t="shared" si="147"/>
        <v>#DIV/0!</v>
      </c>
      <c r="EA28" s="13"/>
      <c r="EB28" s="11"/>
      <c r="EC28" s="25"/>
      <c r="ED28" s="37"/>
      <c r="EE28" s="10"/>
      <c r="EF28" s="11"/>
      <c r="EG28" s="61">
        <f t="shared" si="201"/>
        <v>0</v>
      </c>
      <c r="EH28" s="61">
        <f t="shared" si="201"/>
        <v>0</v>
      </c>
      <c r="EI28" s="11"/>
      <c r="EJ28" s="12" t="e">
        <f t="shared" si="148"/>
        <v>#DIV/0!</v>
      </c>
      <c r="EK28" s="11"/>
      <c r="EL28" s="12" t="e">
        <f t="shared" si="149"/>
        <v>#DIV/0!</v>
      </c>
      <c r="EM28" s="13"/>
      <c r="EN28" s="11"/>
      <c r="EO28" s="25"/>
      <c r="EP28" s="37"/>
      <c r="EQ28" s="10"/>
      <c r="ER28" s="11"/>
      <c r="ES28" s="61">
        <f t="shared" si="202"/>
        <v>0</v>
      </c>
      <c r="ET28" s="61">
        <f t="shared" si="202"/>
        <v>0</v>
      </c>
      <c r="EU28" s="11"/>
      <c r="EV28" s="12" t="e">
        <f t="shared" si="150"/>
        <v>#DIV/0!</v>
      </c>
      <c r="EW28" s="11"/>
      <c r="EX28" s="12" t="e">
        <f t="shared" si="151"/>
        <v>#DIV/0!</v>
      </c>
      <c r="EY28" s="13"/>
      <c r="EZ28" s="11"/>
      <c r="FA28" s="25"/>
      <c r="FB28" s="37"/>
      <c r="FC28" s="10"/>
      <c r="FD28" s="11"/>
      <c r="FE28" s="61">
        <f t="shared" si="203"/>
        <v>0</v>
      </c>
      <c r="FF28" s="61">
        <f t="shared" si="203"/>
        <v>0</v>
      </c>
      <c r="FG28" s="11"/>
      <c r="FH28" s="12" t="e">
        <f t="shared" si="152"/>
        <v>#DIV/0!</v>
      </c>
      <c r="FI28" s="11"/>
      <c r="FJ28" s="12" t="e">
        <f t="shared" si="153"/>
        <v>#DIV/0!</v>
      </c>
      <c r="FK28" s="13"/>
      <c r="FL28" s="11"/>
      <c r="FM28" s="25"/>
      <c r="FN28" s="37"/>
      <c r="FO28" s="10"/>
      <c r="FP28" s="11"/>
      <c r="FQ28" s="61">
        <f t="shared" si="204"/>
        <v>0</v>
      </c>
      <c r="FR28" s="61">
        <f t="shared" si="204"/>
        <v>0</v>
      </c>
      <c r="FS28" s="11"/>
      <c r="FT28" s="12" t="e">
        <f t="shared" si="154"/>
        <v>#DIV/0!</v>
      </c>
      <c r="FU28" s="11"/>
      <c r="FV28" s="12" t="e">
        <f t="shared" si="155"/>
        <v>#DIV/0!</v>
      </c>
      <c r="FW28" s="13"/>
      <c r="FX28" s="11"/>
      <c r="FY28" s="25"/>
      <c r="FZ28" s="37"/>
      <c r="GA28" s="10"/>
      <c r="GB28" s="11"/>
      <c r="GC28" s="61">
        <f t="shared" si="205"/>
        <v>0</v>
      </c>
      <c r="GD28" s="61">
        <f t="shared" si="205"/>
        <v>0</v>
      </c>
      <c r="GE28" s="11"/>
      <c r="GF28" s="12" t="e">
        <f t="shared" si="156"/>
        <v>#DIV/0!</v>
      </c>
      <c r="GG28" s="11"/>
      <c r="GH28" s="12" t="e">
        <f t="shared" si="157"/>
        <v>#DIV/0!</v>
      </c>
      <c r="GI28" s="13"/>
      <c r="GJ28" s="11"/>
      <c r="GK28" s="25"/>
      <c r="GL28" s="37"/>
      <c r="GM28" s="10"/>
      <c r="GN28" s="11"/>
      <c r="GO28" s="61">
        <f t="shared" si="206"/>
        <v>0</v>
      </c>
      <c r="GP28" s="61">
        <f t="shared" si="206"/>
        <v>0</v>
      </c>
      <c r="GQ28" s="11"/>
      <c r="GR28" s="12" t="e">
        <f t="shared" si="158"/>
        <v>#DIV/0!</v>
      </c>
      <c r="GS28" s="11"/>
      <c r="GT28" s="12" t="e">
        <f t="shared" si="159"/>
        <v>#DIV/0!</v>
      </c>
      <c r="GU28" s="13"/>
      <c r="GV28" s="11"/>
      <c r="GW28" s="25"/>
      <c r="GX28" s="37"/>
      <c r="GY28" s="10"/>
      <c r="GZ28" s="11"/>
      <c r="HA28" s="61">
        <f t="shared" si="207"/>
        <v>0</v>
      </c>
      <c r="HB28" s="61">
        <f t="shared" si="207"/>
        <v>0</v>
      </c>
      <c r="HC28" s="11"/>
      <c r="HD28" s="12" t="e">
        <f t="shared" si="160"/>
        <v>#DIV/0!</v>
      </c>
      <c r="HE28" s="11"/>
      <c r="HF28" s="12" t="e">
        <f t="shared" si="161"/>
        <v>#DIV/0!</v>
      </c>
      <c r="HG28" s="13"/>
      <c r="HH28" s="11"/>
      <c r="HI28" s="25"/>
      <c r="HJ28" s="37"/>
      <c r="HK28" s="10">
        <f t="shared" si="162"/>
        <v>1</v>
      </c>
      <c r="HL28" s="14">
        <f t="shared" si="162"/>
        <v>0</v>
      </c>
      <c r="HM28" s="381">
        <f t="shared" si="162"/>
        <v>3258</v>
      </c>
      <c r="HN28" s="11">
        <f t="shared" si="162"/>
        <v>308</v>
      </c>
      <c r="HO28" s="11">
        <f t="shared" si="163"/>
        <v>228</v>
      </c>
      <c r="HP28" s="79">
        <f t="shared" si="164"/>
        <v>6.9981583793738492E-2</v>
      </c>
      <c r="HQ28" s="15">
        <f t="shared" si="165"/>
        <v>83</v>
      </c>
      <c r="HR28" s="12">
        <f t="shared" si="208"/>
        <v>0.36403508771929827</v>
      </c>
      <c r="HS28" s="16"/>
      <c r="HT28" s="17">
        <v>123</v>
      </c>
      <c r="HU28" s="16">
        <f t="shared" si="166"/>
        <v>53.94736842105263</v>
      </c>
      <c r="HV28" s="23"/>
      <c r="HW28" s="22"/>
      <c r="HY28" s="289">
        <v>49</v>
      </c>
      <c r="HZ28" s="143">
        <v>70.930499999999995</v>
      </c>
      <c r="IA28" s="66">
        <v>73.069199999999995</v>
      </c>
      <c r="IB28" s="66">
        <v>72.548299999999998</v>
      </c>
      <c r="IC28" s="74">
        <v>71.2</v>
      </c>
      <c r="ID28" s="74">
        <v>70.599999999999994</v>
      </c>
      <c r="IE28" s="75"/>
      <c r="IF28" s="143">
        <v>24.726372299999998</v>
      </c>
      <c r="IG28" s="66">
        <v>26.7433272</v>
      </c>
      <c r="IH28" s="66">
        <v>32.269483839999999</v>
      </c>
      <c r="II28" s="66">
        <f t="shared" si="2"/>
        <v>27.92464</v>
      </c>
      <c r="IJ28" s="66">
        <f t="shared" si="3"/>
        <v>27.689319999999999</v>
      </c>
      <c r="IK28" s="144">
        <f t="shared" si="4"/>
        <v>0</v>
      </c>
      <c r="IL28" s="301">
        <v>4922</v>
      </c>
      <c r="IM28" s="145">
        <v>4942</v>
      </c>
      <c r="IN28" s="145">
        <v>4967</v>
      </c>
      <c r="IO28" s="74">
        <v>4776</v>
      </c>
      <c r="IP28" s="74">
        <v>4953</v>
      </c>
      <c r="IQ28" s="75"/>
      <c r="IR28" s="291">
        <v>34.86</v>
      </c>
      <c r="IS28" s="146">
        <v>36.6</v>
      </c>
      <c r="IT28" s="146">
        <v>44.48</v>
      </c>
      <c r="IU28" s="146">
        <v>39.22</v>
      </c>
      <c r="IV28" s="146">
        <v>41.76</v>
      </c>
      <c r="IW28" s="150"/>
      <c r="IX28" s="311">
        <v>1.0565240359218173E-3</v>
      </c>
      <c r="IY28" s="280">
        <v>1.4117043121149898E-3</v>
      </c>
      <c r="IZ28" s="280">
        <v>4.0025279123657043E-3</v>
      </c>
      <c r="JA28" s="280">
        <v>1E-3</v>
      </c>
      <c r="JB28" s="280">
        <v>2E-3</v>
      </c>
      <c r="JC28" s="279"/>
    </row>
    <row r="29" spans="1:263" ht="18.75" x14ac:dyDescent="0.25">
      <c r="A29" s="734"/>
      <c r="B29" s="436">
        <f t="shared" si="188"/>
        <v>45616</v>
      </c>
      <c r="C29" s="10">
        <v>1</v>
      </c>
      <c r="D29" s="11"/>
      <c r="E29" s="61">
        <f>E28-C29</f>
        <v>614</v>
      </c>
      <c r="F29" s="11">
        <f>F28-D29</f>
        <v>59</v>
      </c>
      <c r="G29" s="11">
        <v>41</v>
      </c>
      <c r="H29" s="527">
        <f t="shared" si="127"/>
        <v>9.7719869706840393E-2</v>
      </c>
      <c r="I29" s="11">
        <v>19</v>
      </c>
      <c r="J29" s="12">
        <f t="shared" si="190"/>
        <v>0.31666666666666665</v>
      </c>
      <c r="K29" s="13"/>
      <c r="L29" s="11"/>
      <c r="M29" s="38"/>
      <c r="N29" s="39"/>
      <c r="O29" s="10"/>
      <c r="P29" s="11"/>
      <c r="Q29" s="11">
        <f t="shared" si="191"/>
        <v>612</v>
      </c>
      <c r="R29" s="11">
        <f t="shared" si="191"/>
        <v>59</v>
      </c>
      <c r="S29" s="11">
        <v>38</v>
      </c>
      <c r="T29" s="527">
        <f t="shared" si="128"/>
        <v>9.1503267973856203E-2</v>
      </c>
      <c r="U29" s="11">
        <v>18</v>
      </c>
      <c r="V29" s="12">
        <f t="shared" si="129"/>
        <v>0.32142857142857145</v>
      </c>
      <c r="W29" s="13"/>
      <c r="X29" s="11"/>
      <c r="Y29" s="38"/>
      <c r="Z29" s="39"/>
      <c r="AA29" s="10">
        <v>1</v>
      </c>
      <c r="AB29" s="11"/>
      <c r="AC29" s="11">
        <f t="shared" si="192"/>
        <v>188</v>
      </c>
      <c r="AD29" s="11">
        <f t="shared" si="192"/>
        <v>16</v>
      </c>
      <c r="AE29" s="11">
        <v>11</v>
      </c>
      <c r="AF29" s="527">
        <f t="shared" si="130"/>
        <v>0.11702127659574468</v>
      </c>
      <c r="AG29" s="11">
        <v>11</v>
      </c>
      <c r="AH29" s="12">
        <f t="shared" si="131"/>
        <v>0.5</v>
      </c>
      <c r="AI29" s="13"/>
      <c r="AJ29" s="11"/>
      <c r="AK29" s="38"/>
      <c r="AL29" s="39"/>
      <c r="AM29" s="10"/>
      <c r="AN29" s="11"/>
      <c r="AO29" s="61">
        <f t="shared" si="193"/>
        <v>613</v>
      </c>
      <c r="AP29" s="11">
        <f t="shared" si="193"/>
        <v>59</v>
      </c>
      <c r="AQ29" s="11">
        <v>39</v>
      </c>
      <c r="AR29" s="527">
        <f t="shared" si="132"/>
        <v>0.12561174551386622</v>
      </c>
      <c r="AS29" s="11">
        <v>38</v>
      </c>
      <c r="AT29" s="12">
        <f t="shared" si="133"/>
        <v>0.4935064935064935</v>
      </c>
      <c r="AU29" s="13"/>
      <c r="AV29" s="11"/>
      <c r="AW29" s="38"/>
      <c r="AX29" s="39"/>
      <c r="AY29" s="10"/>
      <c r="AZ29" s="11"/>
      <c r="BA29" s="11">
        <f t="shared" si="194"/>
        <v>613</v>
      </c>
      <c r="BB29" s="11">
        <f t="shared" si="194"/>
        <v>57</v>
      </c>
      <c r="BC29" s="11">
        <v>38</v>
      </c>
      <c r="BD29" s="527">
        <f t="shared" si="134"/>
        <v>9.7879282218597069E-2</v>
      </c>
      <c r="BE29" s="11">
        <v>22</v>
      </c>
      <c r="BF29" s="12">
        <f t="shared" si="135"/>
        <v>0.36666666666666664</v>
      </c>
      <c r="BG29" s="13"/>
      <c r="BH29" s="11"/>
      <c r="BI29" s="38"/>
      <c r="BJ29" s="39"/>
      <c r="BK29" s="10"/>
      <c r="BL29" s="11"/>
      <c r="BM29" s="11">
        <f t="shared" si="195"/>
        <v>616</v>
      </c>
      <c r="BN29" s="11">
        <f t="shared" si="195"/>
        <v>58</v>
      </c>
      <c r="BO29" s="11">
        <v>39</v>
      </c>
      <c r="BP29" s="527">
        <f t="shared" si="136"/>
        <v>9.0909090909090912E-2</v>
      </c>
      <c r="BQ29" s="11">
        <v>17</v>
      </c>
      <c r="BR29" s="12">
        <f t="shared" si="137"/>
        <v>0.30357142857142855</v>
      </c>
      <c r="BS29" s="13"/>
      <c r="BT29" s="11"/>
      <c r="BU29" s="38"/>
      <c r="BV29" s="39"/>
      <c r="BW29" s="10"/>
      <c r="BX29" s="11"/>
      <c r="BY29" s="61">
        <f t="shared" si="196"/>
        <v>0</v>
      </c>
      <c r="BZ29" s="61">
        <f t="shared" si="196"/>
        <v>0</v>
      </c>
      <c r="CA29" s="11"/>
      <c r="CB29" s="12" t="e">
        <f t="shared" si="138"/>
        <v>#DIV/0!</v>
      </c>
      <c r="CC29" s="11"/>
      <c r="CD29" s="12" t="e">
        <f t="shared" si="139"/>
        <v>#DIV/0!</v>
      </c>
      <c r="CE29" s="13"/>
      <c r="CF29" s="11"/>
      <c r="CG29" s="38"/>
      <c r="CH29" s="39"/>
      <c r="CI29" s="10"/>
      <c r="CJ29" s="11"/>
      <c r="CK29" s="61">
        <f t="shared" si="197"/>
        <v>0</v>
      </c>
      <c r="CL29" s="61">
        <f t="shared" si="197"/>
        <v>0</v>
      </c>
      <c r="CM29" s="11"/>
      <c r="CN29" s="12" t="e">
        <f t="shared" si="140"/>
        <v>#DIV/0!</v>
      </c>
      <c r="CO29" s="11"/>
      <c r="CP29" s="12" t="e">
        <f t="shared" si="141"/>
        <v>#DIV/0!</v>
      </c>
      <c r="CQ29" s="13"/>
      <c r="CR29" s="11"/>
      <c r="CS29" s="38"/>
      <c r="CT29" s="39"/>
      <c r="CU29" s="10"/>
      <c r="CV29" s="11"/>
      <c r="CW29" s="61">
        <f t="shared" si="198"/>
        <v>0</v>
      </c>
      <c r="CX29" s="61">
        <f t="shared" si="198"/>
        <v>0</v>
      </c>
      <c r="CY29" s="11"/>
      <c r="CZ29" s="12" t="e">
        <f t="shared" si="142"/>
        <v>#DIV/0!</v>
      </c>
      <c r="DA29" s="11"/>
      <c r="DB29" s="12" t="e">
        <f t="shared" si="143"/>
        <v>#DIV/0!</v>
      </c>
      <c r="DC29" s="13"/>
      <c r="DD29" s="11"/>
      <c r="DE29" s="38"/>
      <c r="DF29" s="39"/>
      <c r="DG29" s="10"/>
      <c r="DH29" s="11"/>
      <c r="DI29" s="61">
        <f t="shared" si="199"/>
        <v>0</v>
      </c>
      <c r="DJ29" s="61">
        <f t="shared" si="199"/>
        <v>0</v>
      </c>
      <c r="DK29" s="11"/>
      <c r="DL29" s="12" t="e">
        <f t="shared" si="144"/>
        <v>#DIV/0!</v>
      </c>
      <c r="DM29" s="11"/>
      <c r="DN29" s="12" t="e">
        <f t="shared" si="145"/>
        <v>#DIV/0!</v>
      </c>
      <c r="DO29" s="13"/>
      <c r="DP29" s="11"/>
      <c r="DQ29" s="38"/>
      <c r="DR29" s="39"/>
      <c r="DS29" s="10"/>
      <c r="DT29" s="11"/>
      <c r="DU29" s="61">
        <f t="shared" si="200"/>
        <v>0</v>
      </c>
      <c r="DV29" s="61">
        <f t="shared" si="200"/>
        <v>0</v>
      </c>
      <c r="DW29" s="11"/>
      <c r="DX29" s="12" t="e">
        <f t="shared" si="146"/>
        <v>#DIV/0!</v>
      </c>
      <c r="DY29" s="11"/>
      <c r="DZ29" s="12" t="e">
        <f t="shared" si="147"/>
        <v>#DIV/0!</v>
      </c>
      <c r="EA29" s="13"/>
      <c r="EB29" s="11"/>
      <c r="EC29" s="38"/>
      <c r="ED29" s="39"/>
      <c r="EE29" s="10"/>
      <c r="EF29" s="11"/>
      <c r="EG29" s="61">
        <f t="shared" si="201"/>
        <v>0</v>
      </c>
      <c r="EH29" s="61">
        <f t="shared" si="201"/>
        <v>0</v>
      </c>
      <c r="EI29" s="11"/>
      <c r="EJ29" s="12" t="e">
        <f t="shared" si="148"/>
        <v>#DIV/0!</v>
      </c>
      <c r="EK29" s="11"/>
      <c r="EL29" s="12" t="e">
        <f t="shared" si="149"/>
        <v>#DIV/0!</v>
      </c>
      <c r="EM29" s="13"/>
      <c r="EN29" s="11"/>
      <c r="EO29" s="38"/>
      <c r="EP29" s="39"/>
      <c r="EQ29" s="10"/>
      <c r="ER29" s="11"/>
      <c r="ES29" s="61">
        <f t="shared" si="202"/>
        <v>0</v>
      </c>
      <c r="ET29" s="61">
        <f t="shared" si="202"/>
        <v>0</v>
      </c>
      <c r="EU29" s="11"/>
      <c r="EV29" s="12" t="e">
        <f t="shared" si="150"/>
        <v>#DIV/0!</v>
      </c>
      <c r="EW29" s="11"/>
      <c r="EX29" s="12" t="e">
        <f t="shared" si="151"/>
        <v>#DIV/0!</v>
      </c>
      <c r="EY29" s="13"/>
      <c r="EZ29" s="11"/>
      <c r="FA29" s="38"/>
      <c r="FB29" s="39"/>
      <c r="FC29" s="10"/>
      <c r="FD29" s="11"/>
      <c r="FE29" s="61">
        <f t="shared" si="203"/>
        <v>0</v>
      </c>
      <c r="FF29" s="61">
        <f t="shared" si="203"/>
        <v>0</v>
      </c>
      <c r="FG29" s="11"/>
      <c r="FH29" s="12" t="e">
        <f t="shared" si="152"/>
        <v>#DIV/0!</v>
      </c>
      <c r="FI29" s="11"/>
      <c r="FJ29" s="12" t="e">
        <f t="shared" si="153"/>
        <v>#DIV/0!</v>
      </c>
      <c r="FK29" s="13"/>
      <c r="FL29" s="11"/>
      <c r="FM29" s="38"/>
      <c r="FN29" s="39"/>
      <c r="FO29" s="10"/>
      <c r="FP29" s="11"/>
      <c r="FQ29" s="61">
        <f t="shared" si="204"/>
        <v>0</v>
      </c>
      <c r="FR29" s="61">
        <f t="shared" si="204"/>
        <v>0</v>
      </c>
      <c r="FS29" s="11"/>
      <c r="FT29" s="12" t="e">
        <f t="shared" si="154"/>
        <v>#DIV/0!</v>
      </c>
      <c r="FU29" s="11"/>
      <c r="FV29" s="12" t="e">
        <f t="shared" si="155"/>
        <v>#DIV/0!</v>
      </c>
      <c r="FW29" s="13"/>
      <c r="FX29" s="11"/>
      <c r="FY29" s="38"/>
      <c r="FZ29" s="39"/>
      <c r="GA29" s="10"/>
      <c r="GB29" s="11"/>
      <c r="GC29" s="61">
        <f t="shared" si="205"/>
        <v>0</v>
      </c>
      <c r="GD29" s="61">
        <f t="shared" si="205"/>
        <v>0</v>
      </c>
      <c r="GE29" s="11"/>
      <c r="GF29" s="12" t="e">
        <f t="shared" si="156"/>
        <v>#DIV/0!</v>
      </c>
      <c r="GG29" s="11"/>
      <c r="GH29" s="12" t="e">
        <f t="shared" si="157"/>
        <v>#DIV/0!</v>
      </c>
      <c r="GI29" s="13"/>
      <c r="GJ29" s="11"/>
      <c r="GK29" s="38"/>
      <c r="GL29" s="39"/>
      <c r="GM29" s="10"/>
      <c r="GN29" s="11"/>
      <c r="GO29" s="61">
        <f t="shared" si="206"/>
        <v>0</v>
      </c>
      <c r="GP29" s="61">
        <f t="shared" si="206"/>
        <v>0</v>
      </c>
      <c r="GQ29" s="11"/>
      <c r="GR29" s="12" t="e">
        <f t="shared" si="158"/>
        <v>#DIV/0!</v>
      </c>
      <c r="GS29" s="11"/>
      <c r="GT29" s="12" t="e">
        <f t="shared" si="159"/>
        <v>#DIV/0!</v>
      </c>
      <c r="GU29" s="13"/>
      <c r="GV29" s="11"/>
      <c r="GW29" s="38"/>
      <c r="GX29" s="39"/>
      <c r="GY29" s="10"/>
      <c r="GZ29" s="11"/>
      <c r="HA29" s="61">
        <f t="shared" si="207"/>
        <v>0</v>
      </c>
      <c r="HB29" s="61">
        <f t="shared" si="207"/>
        <v>0</v>
      </c>
      <c r="HC29" s="11"/>
      <c r="HD29" s="12" t="e">
        <f t="shared" si="160"/>
        <v>#DIV/0!</v>
      </c>
      <c r="HE29" s="11"/>
      <c r="HF29" s="12" t="e">
        <f t="shared" si="161"/>
        <v>#DIV/0!</v>
      </c>
      <c r="HG29" s="13"/>
      <c r="HH29" s="11"/>
      <c r="HI29" s="38"/>
      <c r="HJ29" s="39"/>
      <c r="HK29" s="10">
        <f t="shared" si="162"/>
        <v>2</v>
      </c>
      <c r="HL29" s="14">
        <f t="shared" si="162"/>
        <v>0</v>
      </c>
      <c r="HM29" s="381">
        <f t="shared" si="162"/>
        <v>3256</v>
      </c>
      <c r="HN29" s="11">
        <f t="shared" si="162"/>
        <v>308</v>
      </c>
      <c r="HO29" s="11">
        <f t="shared" si="163"/>
        <v>331</v>
      </c>
      <c r="HP29" s="79">
        <f t="shared" si="164"/>
        <v>0.10165847665847666</v>
      </c>
      <c r="HQ29" s="15">
        <f t="shared" si="165"/>
        <v>125</v>
      </c>
      <c r="HR29" s="12">
        <f t="shared" si="208"/>
        <v>0.37764350453172207</v>
      </c>
      <c r="HS29" s="16"/>
      <c r="HT29" s="17">
        <v>185</v>
      </c>
      <c r="HU29" s="16">
        <f t="shared" si="166"/>
        <v>55.891238670694868</v>
      </c>
      <c r="HV29" s="23"/>
      <c r="HW29" s="22"/>
      <c r="HY29" s="289">
        <v>50</v>
      </c>
      <c r="HZ29" s="143">
        <v>71.644599999999997</v>
      </c>
      <c r="IA29" s="66">
        <v>73.292900000000003</v>
      </c>
      <c r="IB29" s="66">
        <v>73.241600000000005</v>
      </c>
      <c r="IC29" s="74">
        <v>70.8</v>
      </c>
      <c r="ID29" s="74">
        <v>70.8</v>
      </c>
      <c r="IE29" s="75"/>
      <c r="IF29" s="143">
        <v>23.936460859999997</v>
      </c>
      <c r="IG29" s="66">
        <v>26.935140750000002</v>
      </c>
      <c r="IH29" s="66">
        <v>31.098383360000003</v>
      </c>
      <c r="II29" s="66">
        <f t="shared" si="2"/>
        <v>27.073919999999998</v>
      </c>
      <c r="IJ29" s="66">
        <f t="shared" si="3"/>
        <v>27.073919999999998</v>
      </c>
      <c r="IK29" s="144">
        <f t="shared" si="4"/>
        <v>0</v>
      </c>
      <c r="IL29" s="301">
        <v>4955</v>
      </c>
      <c r="IM29" s="145">
        <v>5105</v>
      </c>
      <c r="IN29" s="145">
        <v>5036</v>
      </c>
      <c r="IO29" s="74">
        <v>4721</v>
      </c>
      <c r="IP29" s="74">
        <v>4981</v>
      </c>
      <c r="IQ29" s="75"/>
      <c r="IR29" s="291">
        <v>33.409999999999997</v>
      </c>
      <c r="IS29" s="146">
        <v>36.75</v>
      </c>
      <c r="IT29" s="146">
        <v>42.46</v>
      </c>
      <c r="IU29" s="146">
        <v>38.24</v>
      </c>
      <c r="IV29" s="146">
        <v>41.83</v>
      </c>
      <c r="IW29" s="150"/>
      <c r="IX29" s="311">
        <v>1.3831258644536654E-3</v>
      </c>
      <c r="IY29" s="280">
        <v>1.6683778234086242E-3</v>
      </c>
      <c r="IZ29" s="280">
        <v>1.6605778811026237E-3</v>
      </c>
      <c r="JA29" s="280">
        <v>1E-3</v>
      </c>
      <c r="JB29" s="280">
        <v>1.4260640631856077E-3</v>
      </c>
      <c r="JC29" s="279"/>
    </row>
    <row r="30" spans="1:263" ht="19.5" thickBot="1" x14ac:dyDescent="0.3">
      <c r="A30" s="734"/>
      <c r="B30" s="437"/>
      <c r="C30" s="26">
        <f>SUM(C23:C29)</f>
        <v>1</v>
      </c>
      <c r="D30" s="27">
        <f>SUM(D23:D29)</f>
        <v>0</v>
      </c>
      <c r="E30" s="27"/>
      <c r="F30" s="27"/>
      <c r="G30" s="27">
        <f>SUM(G23:G29)</f>
        <v>112</v>
      </c>
      <c r="H30" s="28">
        <f>((G30+I30)/7)/E29</f>
        <v>3.2573289902280131E-2</v>
      </c>
      <c r="I30" s="27">
        <f>SUM(I23:I29)</f>
        <v>28</v>
      </c>
      <c r="J30" s="28">
        <f>(I30/(I30+G30))</f>
        <v>0.2</v>
      </c>
      <c r="K30" s="27"/>
      <c r="L30" s="27"/>
      <c r="M30" s="29" t="e">
        <f>M28/M27*100-100</f>
        <v>#DIV/0!</v>
      </c>
      <c r="N30" s="60" t="e">
        <f>N28/N27*100-100</f>
        <v>#DIV/0!</v>
      </c>
      <c r="O30" s="26">
        <f>SUM(O23:O29)</f>
        <v>0</v>
      </c>
      <c r="P30" s="27">
        <f>SUM(P23:P29)</f>
        <v>0</v>
      </c>
      <c r="Q30" s="27"/>
      <c r="R30" s="27"/>
      <c r="S30" s="27">
        <f>SUM(S23:S29)</f>
        <v>123</v>
      </c>
      <c r="T30" s="28">
        <f>((S30+U30)/7)/Q29</f>
        <v>3.6181139122315589E-2</v>
      </c>
      <c r="U30" s="27">
        <f>SUM(U23:U29)</f>
        <v>32</v>
      </c>
      <c r="V30" s="28">
        <f>(U30/(U30+S30))</f>
        <v>0.20645161290322581</v>
      </c>
      <c r="W30" s="27"/>
      <c r="X30" s="27"/>
      <c r="Y30" s="29" t="e">
        <f>Y28/Y27*100-100</f>
        <v>#DIV/0!</v>
      </c>
      <c r="Z30" s="60" t="e">
        <f>Z28/Z27*100-100</f>
        <v>#DIV/0!</v>
      </c>
      <c r="AA30" s="26">
        <f>SUM(AA23:AA29)</f>
        <v>3</v>
      </c>
      <c r="AB30" s="27">
        <f>SUM(AB23:AB29)</f>
        <v>0</v>
      </c>
      <c r="AC30" s="27"/>
      <c r="AD30" s="27"/>
      <c r="AE30" s="27">
        <f>SUM(AE23:AE29)</f>
        <v>46</v>
      </c>
      <c r="AF30" s="28">
        <f>((AE30+AG30)/7)/AC29</f>
        <v>4.4832826747720364E-2</v>
      </c>
      <c r="AG30" s="27">
        <f>SUM(AG23:AG29)</f>
        <v>13</v>
      </c>
      <c r="AH30" s="28">
        <f>(AG30/(AG30+AE30))</f>
        <v>0.22033898305084745</v>
      </c>
      <c r="AI30" s="27"/>
      <c r="AJ30" s="27"/>
      <c r="AK30" s="29" t="e">
        <f>AK28/AK27*100-100</f>
        <v>#DIV/0!</v>
      </c>
      <c r="AL30" s="60" t="e">
        <f>AL28/AL27*100-100</f>
        <v>#DIV/0!</v>
      </c>
      <c r="AM30" s="26">
        <f>SUM(AM23:AM29)</f>
        <v>1</v>
      </c>
      <c r="AN30" s="27">
        <f>SUM(AN23:AN29)</f>
        <v>0</v>
      </c>
      <c r="AO30" s="27"/>
      <c r="AP30" s="27"/>
      <c r="AQ30" s="27">
        <f>SUM(AQ23:AQ29)</f>
        <v>182</v>
      </c>
      <c r="AR30" s="28">
        <f>((AQ30+AS30)/7)/AO29</f>
        <v>5.4998834770449777E-2</v>
      </c>
      <c r="AS30" s="27">
        <f>SUM(AS23:AS29)</f>
        <v>54</v>
      </c>
      <c r="AT30" s="28">
        <f>(AS30/(AS30+AQ30))</f>
        <v>0.2288135593220339</v>
      </c>
      <c r="AU30" s="27"/>
      <c r="AV30" s="27"/>
      <c r="AW30" s="29" t="e">
        <f>AW28/AW27*100-100</f>
        <v>#DIV/0!</v>
      </c>
      <c r="AX30" s="60" t="e">
        <f>AX28/AX27*100-100</f>
        <v>#DIV/0!</v>
      </c>
      <c r="AY30" s="26">
        <f>SUM(AY23:AY29)</f>
        <v>2</v>
      </c>
      <c r="AZ30" s="27">
        <f>SUM(AZ23:AZ29)</f>
        <v>2</v>
      </c>
      <c r="BA30" s="27"/>
      <c r="BB30" s="27"/>
      <c r="BC30" s="27">
        <f>SUM(BC23:BC29)</f>
        <v>180</v>
      </c>
      <c r="BD30" s="28">
        <f>((BC30+BE30)/7)/BA29</f>
        <v>5.1969237939874159E-2</v>
      </c>
      <c r="BE30" s="27">
        <f>SUM(BE23:BE29)</f>
        <v>43</v>
      </c>
      <c r="BF30" s="28">
        <f>(BE30/(BE30+BC30))</f>
        <v>0.19282511210762332</v>
      </c>
      <c r="BG30" s="27"/>
      <c r="BH30" s="27"/>
      <c r="BI30" s="29" t="e">
        <f>BI28/BI27*100-100</f>
        <v>#DIV/0!</v>
      </c>
      <c r="BJ30" s="60" t="e">
        <f>BJ28/BJ27*100-100</f>
        <v>#DIV/0!</v>
      </c>
      <c r="BK30" s="26">
        <f>SUM(BK23:BK29)</f>
        <v>0</v>
      </c>
      <c r="BL30" s="27">
        <f>SUM(BL23:BL29)</f>
        <v>0</v>
      </c>
      <c r="BM30" s="27"/>
      <c r="BN30" s="27"/>
      <c r="BO30" s="27">
        <f>SUM(BO23:BO29)</f>
        <v>142</v>
      </c>
      <c r="BP30" s="28">
        <f>((BO30+BQ30)/7)/BM29</f>
        <v>4.1743970315398886E-2</v>
      </c>
      <c r="BQ30" s="27">
        <f>SUM(BQ23:BQ29)</f>
        <v>38</v>
      </c>
      <c r="BR30" s="28">
        <f>(BQ30/(BQ30+BO30))</f>
        <v>0.21111111111111111</v>
      </c>
      <c r="BS30" s="27"/>
      <c r="BT30" s="27"/>
      <c r="BU30" s="29" t="e">
        <f>BU28/BU27*100-100</f>
        <v>#DIV/0!</v>
      </c>
      <c r="BV30" s="60" t="e">
        <f>BV28/BV27*100-100</f>
        <v>#DIV/0!</v>
      </c>
      <c r="BW30" s="26">
        <f>SUM(BW23:BW29)</f>
        <v>0</v>
      </c>
      <c r="BX30" s="27">
        <f>SUM(BX23:BX29)</f>
        <v>0</v>
      </c>
      <c r="BY30" s="27"/>
      <c r="BZ30" s="27"/>
      <c r="CA30" s="27">
        <f>SUM(CA23:CA29)</f>
        <v>0</v>
      </c>
      <c r="CB30" s="28" t="e">
        <f>((CA30+CC30)/7)/BY29</f>
        <v>#DIV/0!</v>
      </c>
      <c r="CC30" s="27">
        <f>SUM(CC23:CC29)</f>
        <v>0</v>
      </c>
      <c r="CD30" s="28" t="e">
        <f>(CC30/(CC30+CA30))</f>
        <v>#DIV/0!</v>
      </c>
      <c r="CE30" s="27"/>
      <c r="CF30" s="27"/>
      <c r="CG30" s="29" t="e">
        <f>CG28/CG27*100-100</f>
        <v>#DIV/0!</v>
      </c>
      <c r="CH30" s="60" t="e">
        <f>CH28/CH27*100-100</f>
        <v>#DIV/0!</v>
      </c>
      <c r="CI30" s="26">
        <f>SUM(CI23:CI29)</f>
        <v>0</v>
      </c>
      <c r="CJ30" s="27">
        <f>SUM(CJ23:CJ29)</f>
        <v>0</v>
      </c>
      <c r="CK30" s="27"/>
      <c r="CL30" s="27"/>
      <c r="CM30" s="27">
        <f>SUM(CM23:CM29)</f>
        <v>0</v>
      </c>
      <c r="CN30" s="28" t="e">
        <f>((CM30+CO30)/7)/CK29</f>
        <v>#DIV/0!</v>
      </c>
      <c r="CO30" s="27">
        <f>SUM(CO23:CO29)</f>
        <v>0</v>
      </c>
      <c r="CP30" s="28" t="e">
        <f>(CO30/(CO30+CM30))</f>
        <v>#DIV/0!</v>
      </c>
      <c r="CQ30" s="27"/>
      <c r="CR30" s="27"/>
      <c r="CS30" s="29" t="e">
        <f>CS28/CS27*100-100</f>
        <v>#DIV/0!</v>
      </c>
      <c r="CT30" s="60" t="e">
        <f>CT28/CT27*100-100</f>
        <v>#DIV/0!</v>
      </c>
      <c r="CU30" s="26">
        <f>SUM(CU23:CU29)</f>
        <v>0</v>
      </c>
      <c r="CV30" s="27">
        <f>SUM(CV23:CV29)</f>
        <v>0</v>
      </c>
      <c r="CW30" s="27"/>
      <c r="CX30" s="27"/>
      <c r="CY30" s="27">
        <f>SUM(CY23:CY29)</f>
        <v>0</v>
      </c>
      <c r="CZ30" s="28" t="e">
        <f>((CY30+DA30)/7)/CW29</f>
        <v>#DIV/0!</v>
      </c>
      <c r="DA30" s="27">
        <f>SUM(DA23:DA29)</f>
        <v>0</v>
      </c>
      <c r="DB30" s="28" t="e">
        <f>(DA30/(DA30+CY30))</f>
        <v>#DIV/0!</v>
      </c>
      <c r="DC30" s="27"/>
      <c r="DD30" s="27"/>
      <c r="DE30" s="29" t="e">
        <f>DE28/DE27*100-100</f>
        <v>#DIV/0!</v>
      </c>
      <c r="DF30" s="60" t="e">
        <f>DF28/DF27*100-100</f>
        <v>#DIV/0!</v>
      </c>
      <c r="DG30" s="26">
        <f>SUM(DG23:DG29)</f>
        <v>0</v>
      </c>
      <c r="DH30" s="27">
        <f>SUM(DH23:DH29)</f>
        <v>0</v>
      </c>
      <c r="DI30" s="27"/>
      <c r="DJ30" s="27"/>
      <c r="DK30" s="27">
        <f>SUM(DK23:DK29)</f>
        <v>0</v>
      </c>
      <c r="DL30" s="28" t="e">
        <f>((DK30+DM30)/7)/DI29</f>
        <v>#DIV/0!</v>
      </c>
      <c r="DM30" s="27">
        <f>SUM(DM23:DM29)</f>
        <v>0</v>
      </c>
      <c r="DN30" s="28" t="e">
        <f>(DM30/(DM30+DK30))</f>
        <v>#DIV/0!</v>
      </c>
      <c r="DO30" s="27"/>
      <c r="DP30" s="27"/>
      <c r="DQ30" s="29" t="e">
        <f>DQ28/DQ27*100-100</f>
        <v>#DIV/0!</v>
      </c>
      <c r="DR30" s="60" t="e">
        <f>DR28/DR27*100-100</f>
        <v>#DIV/0!</v>
      </c>
      <c r="DS30" s="26">
        <f>SUM(DS23:DS29)</f>
        <v>0</v>
      </c>
      <c r="DT30" s="27">
        <f>SUM(DT23:DT29)</f>
        <v>0</v>
      </c>
      <c r="DU30" s="27"/>
      <c r="DV30" s="27"/>
      <c r="DW30" s="27">
        <f>SUM(DW23:DW29)</f>
        <v>0</v>
      </c>
      <c r="DX30" s="28" t="e">
        <f>((DW30+DY30)/7)/DU29</f>
        <v>#DIV/0!</v>
      </c>
      <c r="DY30" s="27">
        <f>SUM(DY23:DY29)</f>
        <v>0</v>
      </c>
      <c r="DZ30" s="28" t="e">
        <f>(DY30/(DY30+DW30))</f>
        <v>#DIV/0!</v>
      </c>
      <c r="EA30" s="27"/>
      <c r="EB30" s="27"/>
      <c r="EC30" s="29" t="e">
        <f>EC28/EC27*100-100</f>
        <v>#DIV/0!</v>
      </c>
      <c r="ED30" s="60" t="e">
        <f>ED28/ED27*100-100</f>
        <v>#DIV/0!</v>
      </c>
      <c r="EE30" s="26">
        <f>SUM(EE23:EE29)</f>
        <v>0</v>
      </c>
      <c r="EF30" s="27">
        <f>SUM(EF23:EF29)</f>
        <v>0</v>
      </c>
      <c r="EG30" s="27"/>
      <c r="EH30" s="27"/>
      <c r="EI30" s="27">
        <f>SUM(EI23:EI29)</f>
        <v>0</v>
      </c>
      <c r="EJ30" s="28" t="e">
        <f>((EI30+EK30)/7)/EG29</f>
        <v>#DIV/0!</v>
      </c>
      <c r="EK30" s="27">
        <f>SUM(EK23:EK29)</f>
        <v>0</v>
      </c>
      <c r="EL30" s="28" t="e">
        <f>(EK30/(EK30+EI30))</f>
        <v>#DIV/0!</v>
      </c>
      <c r="EM30" s="27"/>
      <c r="EN30" s="27"/>
      <c r="EO30" s="29" t="e">
        <f>EO28/EO27*100-100</f>
        <v>#DIV/0!</v>
      </c>
      <c r="EP30" s="60" t="e">
        <f>EP28/EP27*100-100</f>
        <v>#DIV/0!</v>
      </c>
      <c r="EQ30" s="26">
        <f>SUM(EQ23:EQ29)</f>
        <v>0</v>
      </c>
      <c r="ER30" s="27">
        <f>SUM(ER23:ER29)</f>
        <v>0</v>
      </c>
      <c r="ES30" s="27"/>
      <c r="ET30" s="27"/>
      <c r="EU30" s="27">
        <f>SUM(EU23:EU29)</f>
        <v>0</v>
      </c>
      <c r="EV30" s="28" t="e">
        <f>((EU30+EW30)/7)/ES29</f>
        <v>#DIV/0!</v>
      </c>
      <c r="EW30" s="27">
        <f>SUM(EW23:EW29)</f>
        <v>0</v>
      </c>
      <c r="EX30" s="28" t="e">
        <f>(EW30/(EW30+EU30))</f>
        <v>#DIV/0!</v>
      </c>
      <c r="EY30" s="27"/>
      <c r="EZ30" s="27"/>
      <c r="FA30" s="29" t="e">
        <f>FA28/FA27*100-100</f>
        <v>#DIV/0!</v>
      </c>
      <c r="FB30" s="60" t="e">
        <f>FB28/FB27*100-100</f>
        <v>#DIV/0!</v>
      </c>
      <c r="FC30" s="26">
        <f>SUM(FC23:FC29)</f>
        <v>0</v>
      </c>
      <c r="FD30" s="27">
        <f>SUM(FD23:FD29)</f>
        <v>0</v>
      </c>
      <c r="FE30" s="27"/>
      <c r="FF30" s="27"/>
      <c r="FG30" s="27">
        <f>SUM(FG23:FG29)</f>
        <v>0</v>
      </c>
      <c r="FH30" s="28" t="e">
        <f>((FG30+FI30)/7)/FE29</f>
        <v>#DIV/0!</v>
      </c>
      <c r="FI30" s="27">
        <f>SUM(FI23:FI29)</f>
        <v>0</v>
      </c>
      <c r="FJ30" s="28" t="e">
        <f>(FI30/(FI30+FG30))</f>
        <v>#DIV/0!</v>
      </c>
      <c r="FK30" s="27"/>
      <c r="FL30" s="27"/>
      <c r="FM30" s="29" t="e">
        <f>FM28/FM27*100-100</f>
        <v>#DIV/0!</v>
      </c>
      <c r="FN30" s="60" t="e">
        <f>FN28/FN27*100-100</f>
        <v>#DIV/0!</v>
      </c>
      <c r="FO30" s="26">
        <f>SUM(FO23:FO29)</f>
        <v>0</v>
      </c>
      <c r="FP30" s="27">
        <f>SUM(FP23:FP29)</f>
        <v>0</v>
      </c>
      <c r="FQ30" s="27"/>
      <c r="FR30" s="27"/>
      <c r="FS30" s="27">
        <f>SUM(FS23:FS29)</f>
        <v>0</v>
      </c>
      <c r="FT30" s="28" t="e">
        <f>((FS30+FU30)/7)/FQ29</f>
        <v>#DIV/0!</v>
      </c>
      <c r="FU30" s="27">
        <f>SUM(FU23:FU29)</f>
        <v>0</v>
      </c>
      <c r="FV30" s="28" t="e">
        <f>(FU30/(FU30+FS30))</f>
        <v>#DIV/0!</v>
      </c>
      <c r="FW30" s="27"/>
      <c r="FX30" s="27"/>
      <c r="FY30" s="29" t="e">
        <f>FY28/FY27*100-100</f>
        <v>#DIV/0!</v>
      </c>
      <c r="FZ30" s="60" t="e">
        <f>FZ28/FZ27*100-100</f>
        <v>#DIV/0!</v>
      </c>
      <c r="GA30" s="26">
        <f>SUM(GA23:GA29)</f>
        <v>0</v>
      </c>
      <c r="GB30" s="27">
        <f>SUM(GB23:GB29)</f>
        <v>0</v>
      </c>
      <c r="GC30" s="27"/>
      <c r="GD30" s="27"/>
      <c r="GE30" s="27">
        <f>SUM(GE23:GE29)</f>
        <v>0</v>
      </c>
      <c r="GF30" s="28" t="e">
        <f>((GE30+GG30)/7)/GC29</f>
        <v>#DIV/0!</v>
      </c>
      <c r="GG30" s="27">
        <f>SUM(GG23:GG29)</f>
        <v>0</v>
      </c>
      <c r="GH30" s="28" t="e">
        <f>(GG30/(GG30+GE30))</f>
        <v>#DIV/0!</v>
      </c>
      <c r="GI30" s="27"/>
      <c r="GJ30" s="27"/>
      <c r="GK30" s="29" t="e">
        <f>GK28/GK27*100-100</f>
        <v>#DIV/0!</v>
      </c>
      <c r="GL30" s="60" t="e">
        <f>GL28/GL27*100-100</f>
        <v>#DIV/0!</v>
      </c>
      <c r="GM30" s="26">
        <f>SUM(GM23:GM29)</f>
        <v>0</v>
      </c>
      <c r="GN30" s="27">
        <f>SUM(GN23:GN29)</f>
        <v>0</v>
      </c>
      <c r="GO30" s="27"/>
      <c r="GP30" s="27"/>
      <c r="GQ30" s="27">
        <f>SUM(GQ23:GQ29)</f>
        <v>0</v>
      </c>
      <c r="GR30" s="28" t="e">
        <f>((GQ30+GS30)/7)/GO29</f>
        <v>#DIV/0!</v>
      </c>
      <c r="GS30" s="27">
        <f>SUM(GS23:GS29)</f>
        <v>0</v>
      </c>
      <c r="GT30" s="28" t="e">
        <f>(GS30/(GS30+GQ30))</f>
        <v>#DIV/0!</v>
      </c>
      <c r="GU30" s="27"/>
      <c r="GV30" s="27"/>
      <c r="GW30" s="29" t="e">
        <f>GW28/GW27*100-100</f>
        <v>#DIV/0!</v>
      </c>
      <c r="GX30" s="60" t="e">
        <f>GX28/GX27*100-100</f>
        <v>#DIV/0!</v>
      </c>
      <c r="GY30" s="26">
        <f>SUM(GY23:GY29)</f>
        <v>0</v>
      </c>
      <c r="GZ30" s="27">
        <f>SUM(GZ23:GZ29)</f>
        <v>0</v>
      </c>
      <c r="HA30" s="27"/>
      <c r="HB30" s="27"/>
      <c r="HC30" s="27">
        <f>SUM(HC23:HC29)</f>
        <v>0</v>
      </c>
      <c r="HD30" s="28" t="e">
        <f>((HC30+HE30)/7)/HA29</f>
        <v>#DIV/0!</v>
      </c>
      <c r="HE30" s="27">
        <f>SUM(HE23:HE29)</f>
        <v>0</v>
      </c>
      <c r="HF30" s="28" t="e">
        <f>(HE30/(HE30+HC30))</f>
        <v>#DIV/0!</v>
      </c>
      <c r="HG30" s="27"/>
      <c r="HH30" s="27"/>
      <c r="HI30" s="29" t="e">
        <f>HI28/HI27*100-100</f>
        <v>#DIV/0!</v>
      </c>
      <c r="HJ30" s="60" t="e">
        <f>HJ28/HJ27*100-100</f>
        <v>#DIV/0!</v>
      </c>
      <c r="HK30" s="26">
        <f t="shared" si="162"/>
        <v>7</v>
      </c>
      <c r="HL30" s="443">
        <f t="shared" si="162"/>
        <v>2</v>
      </c>
      <c r="HM30" s="365">
        <f t="shared" si="162"/>
        <v>0</v>
      </c>
      <c r="HN30" s="27">
        <f t="shared" si="162"/>
        <v>0</v>
      </c>
      <c r="HO30" s="27">
        <f t="shared" si="163"/>
        <v>993</v>
      </c>
      <c r="HP30" s="80">
        <f>+((HO30)/HM29)/7</f>
        <v>4.356791856791857E-2</v>
      </c>
      <c r="HQ30" s="57">
        <f t="shared" si="165"/>
        <v>208</v>
      </c>
      <c r="HR30" s="48">
        <f t="shared" si="208"/>
        <v>0.20946626384692851</v>
      </c>
      <c r="HS30" s="49">
        <f>SUM(HS23:HS29)/7</f>
        <v>0</v>
      </c>
      <c r="HT30" s="50">
        <f>SUM(HT23:HT29)</f>
        <v>308</v>
      </c>
      <c r="HU30" s="49">
        <f>AVERAGE(HU23:HU29)</f>
        <v>15.691229584535355</v>
      </c>
      <c r="HV30" s="58" t="e">
        <f>HV28/HV27*100-100</f>
        <v>#DIV/0!</v>
      </c>
      <c r="HW30" s="60" t="e">
        <f>HW28/HW27*100-100</f>
        <v>#DIV/0!</v>
      </c>
      <c r="HY30" s="289">
        <v>51</v>
      </c>
      <c r="HZ30" s="143">
        <v>72.216999999999999</v>
      </c>
      <c r="IA30" s="66">
        <v>73.7273</v>
      </c>
      <c r="IB30" s="66">
        <v>73.8352</v>
      </c>
      <c r="IC30" s="74">
        <v>71.5</v>
      </c>
      <c r="ID30" s="74">
        <v>71.7</v>
      </c>
      <c r="IE30" s="75"/>
      <c r="IF30" s="143">
        <v>24.228803499999998</v>
      </c>
      <c r="IG30" s="66">
        <v>26.689282600000002</v>
      </c>
      <c r="IH30" s="66">
        <v>30.744977280000004</v>
      </c>
      <c r="II30" s="66">
        <f t="shared" si="2"/>
        <v>26.126100000000001</v>
      </c>
      <c r="IJ30" s="66">
        <f t="shared" si="3"/>
        <v>26.199180000000002</v>
      </c>
      <c r="IK30" s="144">
        <f t="shared" si="4"/>
        <v>0</v>
      </c>
      <c r="IL30" s="301">
        <v>4955</v>
      </c>
      <c r="IM30" s="145">
        <v>5105</v>
      </c>
      <c r="IN30" s="145">
        <v>5036</v>
      </c>
      <c r="IO30" s="74">
        <v>4721</v>
      </c>
      <c r="IP30" s="74">
        <v>4981</v>
      </c>
      <c r="IQ30" s="75"/>
      <c r="IR30" s="291">
        <v>33.549999999999997</v>
      </c>
      <c r="IS30" s="146">
        <v>36.200000000000003</v>
      </c>
      <c r="IT30" s="146">
        <v>41.64</v>
      </c>
      <c r="IU30" s="146">
        <v>36.54</v>
      </c>
      <c r="IV30" s="146">
        <v>40.29</v>
      </c>
      <c r="IW30" s="150"/>
      <c r="IX30" s="311">
        <v>2E-3</v>
      </c>
      <c r="IY30" s="280">
        <v>2.2303857255313564E-3</v>
      </c>
      <c r="IZ30" s="280">
        <v>3.5219268348102703E-3</v>
      </c>
      <c r="JA30" s="280">
        <v>4.6141423462913833E-4</v>
      </c>
      <c r="JB30" s="280">
        <v>1.146131805157593E-3</v>
      </c>
      <c r="JC30" s="279"/>
    </row>
    <row r="31" spans="1:263" ht="19.5" thickBot="1" x14ac:dyDescent="0.3">
      <c r="A31" s="52"/>
      <c r="B31" s="439"/>
      <c r="C31" s="40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2"/>
      <c r="O31" s="40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2"/>
      <c r="AA31" s="40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2"/>
      <c r="AM31" s="40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2"/>
      <c r="AY31" s="40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2"/>
      <c r="BK31" s="40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2"/>
      <c r="BW31" s="40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2"/>
      <c r="CI31" s="40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2"/>
      <c r="CU31" s="40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2"/>
      <c r="DG31" s="40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2"/>
      <c r="DS31" s="40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2"/>
      <c r="EE31" s="40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2"/>
      <c r="EQ31" s="40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2"/>
      <c r="FC31" s="40"/>
      <c r="FD31" s="41"/>
      <c r="FE31" s="41"/>
      <c r="FF31" s="41"/>
      <c r="FG31" s="41"/>
      <c r="FH31" s="41"/>
      <c r="FI31" s="41"/>
      <c r="FJ31" s="41"/>
      <c r="FK31" s="41"/>
      <c r="FL31" s="41"/>
      <c r="FM31" s="41"/>
      <c r="FN31" s="42"/>
      <c r="FO31" s="40"/>
      <c r="FP31" s="41"/>
      <c r="FQ31" s="41"/>
      <c r="FR31" s="41"/>
      <c r="FS31" s="41"/>
      <c r="FT31" s="41"/>
      <c r="FU31" s="41"/>
      <c r="FV31" s="41"/>
      <c r="FW31" s="41"/>
      <c r="FX31" s="41"/>
      <c r="FY31" s="41"/>
      <c r="FZ31" s="42"/>
      <c r="GA31" s="40"/>
      <c r="GB31" s="41"/>
      <c r="GC31" s="41"/>
      <c r="GD31" s="41"/>
      <c r="GE31" s="41"/>
      <c r="GF31" s="41"/>
      <c r="GG31" s="41"/>
      <c r="GH31" s="41"/>
      <c r="GI31" s="41"/>
      <c r="GJ31" s="41"/>
      <c r="GK31" s="41"/>
      <c r="GL31" s="42"/>
      <c r="GM31" s="40"/>
      <c r="GN31" s="41"/>
      <c r="GO31" s="41"/>
      <c r="GP31" s="41"/>
      <c r="GQ31" s="41"/>
      <c r="GR31" s="41"/>
      <c r="GS31" s="41"/>
      <c r="GT31" s="41"/>
      <c r="GU31" s="41"/>
      <c r="GV31" s="41"/>
      <c r="GW31" s="41"/>
      <c r="GX31" s="42"/>
      <c r="GY31" s="40"/>
      <c r="GZ31" s="41"/>
      <c r="HA31" s="41"/>
      <c r="HB31" s="41"/>
      <c r="HC31" s="41"/>
      <c r="HD31" s="41"/>
      <c r="HE31" s="41"/>
      <c r="HF31" s="41"/>
      <c r="HG31" s="41"/>
      <c r="HH31" s="41"/>
      <c r="HI31" s="41"/>
      <c r="HJ31" s="42"/>
      <c r="HK31" s="444">
        <f>HK30/HM20</f>
        <v>2.1452650934722646E-3</v>
      </c>
      <c r="HL31" s="445">
        <f>HL30/HN20</f>
        <v>6.4516129032258064E-3</v>
      </c>
      <c r="HM31" s="65"/>
      <c r="HN31" s="41"/>
      <c r="HO31" s="41"/>
      <c r="HP31" s="41"/>
      <c r="HQ31" s="41"/>
      <c r="HR31" s="41"/>
      <c r="HS31" s="41"/>
      <c r="HT31" s="51"/>
      <c r="HU31" s="41"/>
      <c r="HV31" s="41"/>
      <c r="HW31" s="42"/>
      <c r="HY31" s="289">
        <v>52</v>
      </c>
      <c r="HZ31" s="143">
        <v>72.304299999999998</v>
      </c>
      <c r="IA31" s="66">
        <v>74.312399999999997</v>
      </c>
      <c r="IB31" s="66">
        <v>73.396699999999996</v>
      </c>
      <c r="IC31" s="74">
        <v>71.099999999999994</v>
      </c>
      <c r="ID31" s="74">
        <v>71.599999999999994</v>
      </c>
      <c r="IE31" s="75"/>
      <c r="IF31" s="143">
        <v>21.82866817</v>
      </c>
      <c r="IG31" s="66">
        <v>26.083652400000002</v>
      </c>
      <c r="IH31" s="66">
        <v>29.307302310000001</v>
      </c>
      <c r="II31" s="66">
        <f t="shared" si="2"/>
        <v>25.596</v>
      </c>
      <c r="IJ31" s="66">
        <f t="shared" si="3"/>
        <v>25.776</v>
      </c>
      <c r="IK31" s="144">
        <f t="shared" si="4"/>
        <v>0</v>
      </c>
      <c r="IL31" s="301">
        <v>5106</v>
      </c>
      <c r="IM31" s="145">
        <v>5050</v>
      </c>
      <c r="IN31" s="145">
        <v>4919</v>
      </c>
      <c r="IO31" s="74">
        <v>4722</v>
      </c>
      <c r="IP31" s="74">
        <v>4966</v>
      </c>
      <c r="IQ31" s="75"/>
      <c r="IR31" s="291">
        <v>30.19</v>
      </c>
      <c r="IS31" s="146">
        <v>35.1</v>
      </c>
      <c r="IT31" s="146">
        <v>39.93</v>
      </c>
      <c r="IU31" s="146">
        <v>36</v>
      </c>
      <c r="IV31" s="146">
        <v>39.409999999999997</v>
      </c>
      <c r="IW31" s="150"/>
      <c r="IX31" s="311">
        <v>2E-3</v>
      </c>
      <c r="IY31" s="280">
        <v>8.1643761055925977E-4</v>
      </c>
      <c r="IZ31" s="280">
        <v>1.9011406844106464E-3</v>
      </c>
      <c r="JA31" s="280">
        <v>4.6998002584890141E-4</v>
      </c>
      <c r="JB31" s="280">
        <v>1.176470588235294E-3</v>
      </c>
      <c r="JC31" s="279"/>
    </row>
    <row r="32" spans="1:263" ht="18.75" x14ac:dyDescent="0.25">
      <c r="A32" s="736">
        <v>28</v>
      </c>
      <c r="B32" s="435">
        <f>B29+1</f>
        <v>45617</v>
      </c>
      <c r="C32" s="32"/>
      <c r="D32" s="33"/>
      <c r="E32" s="33">
        <f>E29-C32</f>
        <v>614</v>
      </c>
      <c r="F32" s="33">
        <f>F29-D32</f>
        <v>59</v>
      </c>
      <c r="G32" s="33">
        <v>46</v>
      </c>
      <c r="H32" s="34">
        <f t="shared" ref="H32:H38" si="209">((G32+I32)/E32)</f>
        <v>9.7719869706840393E-2</v>
      </c>
      <c r="I32" s="33">
        <v>14</v>
      </c>
      <c r="J32" s="34">
        <f>I32/(G32+I32)</f>
        <v>0.23333333333333334</v>
      </c>
      <c r="K32" s="528">
        <v>132.91</v>
      </c>
      <c r="L32" s="33"/>
      <c r="M32" s="33"/>
      <c r="N32" s="36"/>
      <c r="O32" s="32"/>
      <c r="P32" s="33"/>
      <c r="Q32" s="33">
        <f>Q29-O32</f>
        <v>612</v>
      </c>
      <c r="R32" s="33">
        <f>R29-P32</f>
        <v>59</v>
      </c>
      <c r="S32" s="33">
        <v>56</v>
      </c>
      <c r="T32" s="34">
        <f t="shared" ref="T32:T38" si="210">((S32+U32)/Q32)</f>
        <v>0.12908496732026145</v>
      </c>
      <c r="U32" s="33">
        <v>23</v>
      </c>
      <c r="V32" s="34">
        <f t="shared" ref="V32:V38" si="211">U32/(S32+U32)</f>
        <v>0.29113924050632911</v>
      </c>
      <c r="W32" s="528">
        <v>130.66999999999999</v>
      </c>
      <c r="X32" s="33"/>
      <c r="Y32" s="33"/>
      <c r="Z32" s="36"/>
      <c r="AA32" s="32"/>
      <c r="AB32" s="33"/>
      <c r="AC32" s="33">
        <f>AC29-AA32</f>
        <v>188</v>
      </c>
      <c r="AD32" s="33">
        <f>AD29-AB32</f>
        <v>16</v>
      </c>
      <c r="AE32" s="33">
        <v>17</v>
      </c>
      <c r="AF32" s="34">
        <f t="shared" ref="AF32:AF38" si="212">((AE32+AG32)/AC32)</f>
        <v>0.11702127659574468</v>
      </c>
      <c r="AG32" s="33">
        <v>5</v>
      </c>
      <c r="AH32" s="34">
        <f t="shared" ref="AH32:AH38" si="213">AG32/(AE32+AG32)</f>
        <v>0.22727272727272727</v>
      </c>
      <c r="AI32" s="528">
        <v>129.74</v>
      </c>
      <c r="AJ32" s="33"/>
      <c r="AK32" s="33"/>
      <c r="AL32" s="36"/>
      <c r="AM32" s="32"/>
      <c r="AN32" s="33"/>
      <c r="AO32" s="33">
        <f>AO29-AM32</f>
        <v>613</v>
      </c>
      <c r="AP32" s="33">
        <f>AP29-AN32</f>
        <v>59</v>
      </c>
      <c r="AQ32" s="33">
        <v>77</v>
      </c>
      <c r="AR32" s="34">
        <f t="shared" ref="AR32:AR38" si="214">((AQ32+AS32)/AO32)</f>
        <v>0.1729200652528548</v>
      </c>
      <c r="AS32" s="33">
        <v>29</v>
      </c>
      <c r="AT32" s="34">
        <f t="shared" ref="AT32:AT38" si="215">AS32/(AQ32+AS32)</f>
        <v>0.27358490566037735</v>
      </c>
      <c r="AU32" s="528">
        <v>129.28</v>
      </c>
      <c r="AV32" s="33"/>
      <c r="AW32" s="33"/>
      <c r="AX32" s="36"/>
      <c r="AY32" s="32">
        <v>1</v>
      </c>
      <c r="AZ32" s="33"/>
      <c r="BA32" s="33">
        <f>BA29-AY32</f>
        <v>612</v>
      </c>
      <c r="BB32" s="33">
        <f>BB29-AZ32</f>
        <v>57</v>
      </c>
      <c r="BC32" s="33">
        <v>55</v>
      </c>
      <c r="BD32" s="34">
        <f t="shared" ref="BD32:BD38" si="216">((BC32+BE32)/BA32)</f>
        <v>0.13562091503267973</v>
      </c>
      <c r="BE32" s="33">
        <v>28</v>
      </c>
      <c r="BF32" s="34">
        <f t="shared" ref="BF32:BF38" si="217">BE32/(BC32+BE32)</f>
        <v>0.33734939759036142</v>
      </c>
      <c r="BG32" s="528">
        <v>128.35</v>
      </c>
      <c r="BH32" s="33"/>
      <c r="BI32" s="33"/>
      <c r="BJ32" s="36"/>
      <c r="BK32" s="32"/>
      <c r="BL32" s="33"/>
      <c r="BM32" s="33">
        <f>BM29-BK32</f>
        <v>616</v>
      </c>
      <c r="BN32" s="33">
        <f>BN29-BL32</f>
        <v>58</v>
      </c>
      <c r="BO32" s="33">
        <v>58</v>
      </c>
      <c r="BP32" s="34">
        <f t="shared" ref="BP32:BP38" si="218">((BO32+BQ32)/BM32)</f>
        <v>0.125</v>
      </c>
      <c r="BQ32" s="33">
        <v>19</v>
      </c>
      <c r="BR32" s="34">
        <f t="shared" ref="BR32:BR38" si="219">BQ32/(BO32+BQ32)</f>
        <v>0.24675324675324675</v>
      </c>
      <c r="BS32" s="528">
        <v>125.55</v>
      </c>
      <c r="BT32" s="33"/>
      <c r="BU32" s="33"/>
      <c r="BV32" s="36"/>
      <c r="BW32" s="32"/>
      <c r="BX32" s="33"/>
      <c r="BY32" s="33">
        <f>BY29-BW32</f>
        <v>0</v>
      </c>
      <c r="BZ32" s="33">
        <f>BZ29-BX32</f>
        <v>0</v>
      </c>
      <c r="CA32" s="33"/>
      <c r="CB32" s="34" t="e">
        <f t="shared" ref="CB32:CB38" si="220">((CA32+CC32)/BY32)</f>
        <v>#DIV/0!</v>
      </c>
      <c r="CC32" s="33"/>
      <c r="CD32" s="34" t="e">
        <f t="shared" ref="CD32:CD38" si="221">CC32/(CA32+CC32)</f>
        <v>#DIV/0!</v>
      </c>
      <c r="CE32" s="35"/>
      <c r="CF32" s="33"/>
      <c r="CG32" s="33"/>
      <c r="CH32" s="36"/>
      <c r="CI32" s="32"/>
      <c r="CJ32" s="33"/>
      <c r="CK32" s="33">
        <f>CK29-CI32</f>
        <v>0</v>
      </c>
      <c r="CL32" s="33">
        <f>CL29-CJ32</f>
        <v>0</v>
      </c>
      <c r="CM32" s="33"/>
      <c r="CN32" s="34" t="e">
        <f t="shared" ref="CN32:CN38" si="222">((CM32+CO32)/CK32)</f>
        <v>#DIV/0!</v>
      </c>
      <c r="CO32" s="33"/>
      <c r="CP32" s="34" t="e">
        <f t="shared" ref="CP32:CP38" si="223">CO32/(CM32+CO32)</f>
        <v>#DIV/0!</v>
      </c>
      <c r="CQ32" s="35"/>
      <c r="CR32" s="33"/>
      <c r="CS32" s="33"/>
      <c r="CT32" s="36"/>
      <c r="CU32" s="32"/>
      <c r="CV32" s="33"/>
      <c r="CW32" s="33">
        <f>CW29-CU32</f>
        <v>0</v>
      </c>
      <c r="CX32" s="33">
        <f>CX29-CV32</f>
        <v>0</v>
      </c>
      <c r="CY32" s="33"/>
      <c r="CZ32" s="34" t="e">
        <f t="shared" ref="CZ32:CZ38" si="224">((CY32+DA32)/CW32)</f>
        <v>#DIV/0!</v>
      </c>
      <c r="DA32" s="33"/>
      <c r="DB32" s="34" t="e">
        <f t="shared" ref="DB32:DB38" si="225">DA32/(CY32+DA32)</f>
        <v>#DIV/0!</v>
      </c>
      <c r="DC32" s="35"/>
      <c r="DD32" s="33"/>
      <c r="DE32" s="33"/>
      <c r="DF32" s="36"/>
      <c r="DG32" s="32"/>
      <c r="DH32" s="33"/>
      <c r="DI32" s="33">
        <f>DI29-DG32</f>
        <v>0</v>
      </c>
      <c r="DJ32" s="33">
        <f>DJ29-DH32</f>
        <v>0</v>
      </c>
      <c r="DK32" s="33"/>
      <c r="DL32" s="34" t="e">
        <f t="shared" ref="DL32:DL38" si="226">((DK32+DM32)/DI32)</f>
        <v>#DIV/0!</v>
      </c>
      <c r="DM32" s="33"/>
      <c r="DN32" s="34" t="e">
        <f t="shared" ref="DN32:DN38" si="227">DM32/(DK32+DM32)</f>
        <v>#DIV/0!</v>
      </c>
      <c r="DO32" s="35"/>
      <c r="DP32" s="33"/>
      <c r="DQ32" s="33"/>
      <c r="DR32" s="36"/>
      <c r="DS32" s="32"/>
      <c r="DT32" s="33"/>
      <c r="DU32" s="33">
        <f>DU29-DS32</f>
        <v>0</v>
      </c>
      <c r="DV32" s="33">
        <f>DV29-DT32</f>
        <v>0</v>
      </c>
      <c r="DW32" s="33"/>
      <c r="DX32" s="34" t="e">
        <f t="shared" ref="DX32:DX38" si="228">((DW32+DY32)/DU32)</f>
        <v>#DIV/0!</v>
      </c>
      <c r="DY32" s="33"/>
      <c r="DZ32" s="34" t="e">
        <f t="shared" ref="DZ32:DZ38" si="229">DY32/(DW32+DY32)</f>
        <v>#DIV/0!</v>
      </c>
      <c r="EA32" s="35"/>
      <c r="EB32" s="33"/>
      <c r="EC32" s="33"/>
      <c r="ED32" s="36"/>
      <c r="EE32" s="32"/>
      <c r="EF32" s="33"/>
      <c r="EG32" s="33">
        <f>EG29-EE32</f>
        <v>0</v>
      </c>
      <c r="EH32" s="33">
        <f>EH29-EF32</f>
        <v>0</v>
      </c>
      <c r="EI32" s="33"/>
      <c r="EJ32" s="34" t="e">
        <f t="shared" ref="EJ32:EJ38" si="230">((EI32+EK32)/EG32)</f>
        <v>#DIV/0!</v>
      </c>
      <c r="EK32" s="33"/>
      <c r="EL32" s="34" t="e">
        <f t="shared" ref="EL32:EL38" si="231">EK32/(EI32+EK32)</f>
        <v>#DIV/0!</v>
      </c>
      <c r="EM32" s="35"/>
      <c r="EN32" s="33"/>
      <c r="EO32" s="33"/>
      <c r="EP32" s="36"/>
      <c r="EQ32" s="32"/>
      <c r="ER32" s="33"/>
      <c r="ES32" s="33">
        <f>ES29-EQ32</f>
        <v>0</v>
      </c>
      <c r="ET32" s="33">
        <f>ET29-ER32</f>
        <v>0</v>
      </c>
      <c r="EU32" s="33"/>
      <c r="EV32" s="34" t="e">
        <f t="shared" ref="EV32:EV38" si="232">((EU32+EW32)/ES32)</f>
        <v>#DIV/0!</v>
      </c>
      <c r="EW32" s="33"/>
      <c r="EX32" s="34" t="e">
        <f t="shared" ref="EX32:EX38" si="233">EW32/(EU32+EW32)</f>
        <v>#DIV/0!</v>
      </c>
      <c r="EY32" s="35"/>
      <c r="EZ32" s="33"/>
      <c r="FA32" s="33"/>
      <c r="FB32" s="36"/>
      <c r="FC32" s="32"/>
      <c r="FD32" s="33"/>
      <c r="FE32" s="33">
        <f>FE29-FC32</f>
        <v>0</v>
      </c>
      <c r="FF32" s="33">
        <f>FF29-FD32</f>
        <v>0</v>
      </c>
      <c r="FG32" s="33"/>
      <c r="FH32" s="34" t="e">
        <f t="shared" ref="FH32:FH38" si="234">((FG32+FI32)/FE32)</f>
        <v>#DIV/0!</v>
      </c>
      <c r="FI32" s="33"/>
      <c r="FJ32" s="34" t="e">
        <f t="shared" ref="FJ32:FJ38" si="235">FI32/(FG32+FI32)</f>
        <v>#DIV/0!</v>
      </c>
      <c r="FK32" s="35"/>
      <c r="FL32" s="33"/>
      <c r="FM32" s="33"/>
      <c r="FN32" s="36"/>
      <c r="FO32" s="32"/>
      <c r="FP32" s="33"/>
      <c r="FQ32" s="33">
        <f>FQ29-FO32</f>
        <v>0</v>
      </c>
      <c r="FR32" s="33">
        <f>FR29-FP32</f>
        <v>0</v>
      </c>
      <c r="FS32" s="33"/>
      <c r="FT32" s="34" t="e">
        <f t="shared" ref="FT32:FT38" si="236">((FS32+FU32)/FQ32)</f>
        <v>#DIV/0!</v>
      </c>
      <c r="FU32" s="33"/>
      <c r="FV32" s="34" t="e">
        <f t="shared" ref="FV32:FV38" si="237">FU32/(FS32+FU32)</f>
        <v>#DIV/0!</v>
      </c>
      <c r="FW32" s="35"/>
      <c r="FX32" s="33"/>
      <c r="FY32" s="33"/>
      <c r="FZ32" s="36"/>
      <c r="GA32" s="32"/>
      <c r="GB32" s="33"/>
      <c r="GC32" s="33">
        <f>GC29-GA32</f>
        <v>0</v>
      </c>
      <c r="GD32" s="33">
        <f>GD29-GB32</f>
        <v>0</v>
      </c>
      <c r="GE32" s="33"/>
      <c r="GF32" s="34" t="e">
        <f t="shared" ref="GF32:GF38" si="238">((GE32+GG32)/GC32)</f>
        <v>#DIV/0!</v>
      </c>
      <c r="GG32" s="33"/>
      <c r="GH32" s="34" t="e">
        <f t="shared" ref="GH32:GH38" si="239">GG32/(GE32+GG32)</f>
        <v>#DIV/0!</v>
      </c>
      <c r="GI32" s="35"/>
      <c r="GJ32" s="33"/>
      <c r="GK32" s="33"/>
      <c r="GL32" s="36"/>
      <c r="GM32" s="32"/>
      <c r="GN32" s="33"/>
      <c r="GO32" s="33">
        <f>GO29-GM32</f>
        <v>0</v>
      </c>
      <c r="GP32" s="33">
        <f>GP29-GN32</f>
        <v>0</v>
      </c>
      <c r="GQ32" s="33"/>
      <c r="GR32" s="34" t="e">
        <f t="shared" ref="GR32:GR38" si="240">((GQ32+GS32)/GO32)</f>
        <v>#DIV/0!</v>
      </c>
      <c r="GS32" s="33"/>
      <c r="GT32" s="34" t="e">
        <f t="shared" ref="GT32:GT38" si="241">GS32/(GQ32+GS32)</f>
        <v>#DIV/0!</v>
      </c>
      <c r="GU32" s="35"/>
      <c r="GV32" s="33"/>
      <c r="GW32" s="33"/>
      <c r="GX32" s="36"/>
      <c r="GY32" s="32"/>
      <c r="GZ32" s="33"/>
      <c r="HA32" s="33">
        <f>HA29-GY32</f>
        <v>0</v>
      </c>
      <c r="HB32" s="33">
        <f>HB29-GZ32</f>
        <v>0</v>
      </c>
      <c r="HC32" s="33"/>
      <c r="HD32" s="34" t="e">
        <f t="shared" ref="HD32:HD38" si="242">((HC32+HE32)/HA32)</f>
        <v>#DIV/0!</v>
      </c>
      <c r="HE32" s="33"/>
      <c r="HF32" s="34" t="e">
        <f t="shared" ref="HF32:HF38" si="243">HE32/(HC32+HE32)</f>
        <v>#DIV/0!</v>
      </c>
      <c r="HG32" s="35"/>
      <c r="HH32" s="33"/>
      <c r="HI32" s="33"/>
      <c r="HJ32" s="36"/>
      <c r="HK32" s="32">
        <f t="shared" ref="HK32:HN39" si="244">+C32+O32+AA32+AM32+AY32+BK32+BW32+CI32+CU32+DG32+DS32+EE32+EQ32+FC32+FO32+GA32+GM32+GY32</f>
        <v>1</v>
      </c>
      <c r="HL32" s="36">
        <f t="shared" si="244"/>
        <v>0</v>
      </c>
      <c r="HM32" s="380">
        <f t="shared" si="244"/>
        <v>3255</v>
      </c>
      <c r="HN32" s="33">
        <f t="shared" si="244"/>
        <v>308</v>
      </c>
      <c r="HO32" s="33">
        <f t="shared" ref="HO32:HO39" si="245">+G32+S32+AE32+AQ32+BC32+BO32+CA32+CM32+CY32+DK32+DW32+EI32+EU32+FG32+FS32+GE32+GQ32+HC32+I32+U32+AG32+AS32+BE32+BQ32+CC32+CO32+DA32+DM32+DY32+EK32+EW32+FI32+FU32+GG32+GS32+HE32</f>
        <v>427</v>
      </c>
      <c r="HP32" s="78">
        <f t="shared" ref="HP32:HP38" si="246">+(HO32)/HM32</f>
        <v>0.13118279569892474</v>
      </c>
      <c r="HQ32" s="44">
        <f t="shared" ref="HQ32:HQ39" si="247">+I32+U32+AG32+AS32+BE32+BQ32+CC32+CO32+DA32+DM32+DY32+EK32+EW32+FI32+FU32+GG32+GS32+HE32</f>
        <v>118</v>
      </c>
      <c r="HR32" s="34">
        <f>+(HQ32/(HO32))</f>
        <v>0.27634660421545665</v>
      </c>
      <c r="HS32" s="45"/>
      <c r="HT32" s="46">
        <v>285</v>
      </c>
      <c r="HU32" s="45">
        <f t="shared" ref="HU32:HU38" si="248">+HT32/HO32*100</f>
        <v>66.744730679156902</v>
      </c>
      <c r="HV32" s="44"/>
      <c r="HW32" s="36"/>
      <c r="HY32" s="289">
        <v>53</v>
      </c>
      <c r="HZ32" s="143">
        <v>72.626999999999995</v>
      </c>
      <c r="IA32" s="66">
        <v>74.124700000000004</v>
      </c>
      <c r="IB32" s="66">
        <v>73.255899999999997</v>
      </c>
      <c r="IC32" s="74">
        <v>71.3</v>
      </c>
      <c r="ID32" s="74">
        <v>72</v>
      </c>
      <c r="IE32" s="75"/>
      <c r="IF32" s="143">
        <v>20.843948999999999</v>
      </c>
      <c r="IG32" s="66">
        <v>24.409263710000001</v>
      </c>
      <c r="IH32" s="66">
        <v>27.009450329999996</v>
      </c>
      <c r="II32" s="66">
        <f t="shared" si="2"/>
        <v>24.127920000000003</v>
      </c>
      <c r="IJ32" s="66">
        <f t="shared" si="3"/>
        <v>24.364800000000006</v>
      </c>
      <c r="IK32" s="144">
        <f t="shared" si="4"/>
        <v>0</v>
      </c>
      <c r="IL32" s="301">
        <v>5106</v>
      </c>
      <c r="IM32" s="145">
        <v>5050</v>
      </c>
      <c r="IN32" s="145">
        <v>4919</v>
      </c>
      <c r="IO32" s="74">
        <v>4722</v>
      </c>
      <c r="IP32" s="74">
        <v>4966</v>
      </c>
      <c r="IQ32" s="75"/>
      <c r="IR32" s="291">
        <v>28.7</v>
      </c>
      <c r="IS32" s="146">
        <v>32.93</v>
      </c>
      <c r="IT32" s="146">
        <v>36.869999999999997</v>
      </c>
      <c r="IU32" s="146">
        <v>33.840000000000003</v>
      </c>
      <c r="IV32" s="146">
        <v>37.270000000000003</v>
      </c>
      <c r="IW32" s="150"/>
      <c r="IX32" s="311">
        <v>1E-3</v>
      </c>
      <c r="IY32" s="280">
        <v>1.1668611435239206E-3</v>
      </c>
      <c r="IZ32" s="280">
        <v>1.4233954451345755E-3</v>
      </c>
      <c r="JA32" s="280">
        <v>8.7807325639739089E-4</v>
      </c>
      <c r="JB32" s="280">
        <v>1.2510947078693856E-3</v>
      </c>
      <c r="JC32" s="279"/>
    </row>
    <row r="33" spans="1:263" ht="18.75" x14ac:dyDescent="0.25">
      <c r="A33" s="734"/>
      <c r="B33" s="436">
        <f t="shared" ref="B33:B38" si="249">+B32+1</f>
        <v>45618</v>
      </c>
      <c r="C33" s="10"/>
      <c r="D33" s="11"/>
      <c r="E33" s="61">
        <f t="shared" ref="E33:F37" si="250">E32-C33</f>
        <v>614</v>
      </c>
      <c r="F33" s="11">
        <f t="shared" si="250"/>
        <v>59</v>
      </c>
      <c r="G33" s="11">
        <v>60</v>
      </c>
      <c r="H33" s="542">
        <f t="shared" si="209"/>
        <v>0.13680781758957655</v>
      </c>
      <c r="I33" s="11">
        <v>24</v>
      </c>
      <c r="J33" s="12">
        <f t="shared" ref="J33:J38" si="251">I33/(G33+I33)</f>
        <v>0.2857142857142857</v>
      </c>
      <c r="K33" s="13"/>
      <c r="L33" s="11"/>
      <c r="M33" s="11"/>
      <c r="N33" s="14"/>
      <c r="O33" s="10"/>
      <c r="P33" s="11"/>
      <c r="Q33" s="11">
        <f t="shared" ref="Q33:R38" si="252">Q32-O33</f>
        <v>612</v>
      </c>
      <c r="R33" s="11">
        <f t="shared" si="252"/>
        <v>59</v>
      </c>
      <c r="S33" s="11">
        <v>63</v>
      </c>
      <c r="T33" s="542">
        <f t="shared" si="210"/>
        <v>0.15849673202614378</v>
      </c>
      <c r="U33" s="11">
        <v>34</v>
      </c>
      <c r="V33" s="12">
        <f t="shared" si="211"/>
        <v>0.35051546391752575</v>
      </c>
      <c r="W33" s="13"/>
      <c r="X33" s="11"/>
      <c r="Y33" s="11"/>
      <c r="Z33" s="14"/>
      <c r="AA33" s="10"/>
      <c r="AB33" s="11"/>
      <c r="AC33" s="11">
        <f t="shared" ref="AC33:AD38" si="253">AC32-AA33</f>
        <v>188</v>
      </c>
      <c r="AD33" s="11">
        <f t="shared" si="253"/>
        <v>16</v>
      </c>
      <c r="AE33" s="11">
        <v>19</v>
      </c>
      <c r="AF33" s="542">
        <f t="shared" si="212"/>
        <v>0.14361702127659576</v>
      </c>
      <c r="AG33" s="11">
        <v>8</v>
      </c>
      <c r="AH33" s="12">
        <f t="shared" si="213"/>
        <v>0.29629629629629628</v>
      </c>
      <c r="AI33" s="13"/>
      <c r="AJ33" s="11"/>
      <c r="AK33" s="11"/>
      <c r="AL33" s="14"/>
      <c r="AM33" s="10"/>
      <c r="AN33" s="11"/>
      <c r="AO33" s="61">
        <f t="shared" ref="AO33:AP38" si="254">AO32-AM33</f>
        <v>613</v>
      </c>
      <c r="AP33" s="11">
        <f t="shared" si="254"/>
        <v>59</v>
      </c>
      <c r="AQ33" s="11">
        <v>81</v>
      </c>
      <c r="AR33" s="542">
        <f t="shared" si="214"/>
        <v>0.17781402936378465</v>
      </c>
      <c r="AS33" s="11">
        <v>28</v>
      </c>
      <c r="AT33" s="12">
        <f t="shared" si="215"/>
        <v>0.25688073394495414</v>
      </c>
      <c r="AU33" s="13"/>
      <c r="AV33" s="11"/>
      <c r="AW33" s="11"/>
      <c r="AX33" s="14"/>
      <c r="AY33" s="10">
        <v>1</v>
      </c>
      <c r="AZ33" s="11"/>
      <c r="BA33" s="11">
        <f t="shared" ref="BA33:BB38" si="255">BA32-AY33</f>
        <v>611</v>
      </c>
      <c r="BB33" s="11">
        <f t="shared" si="255"/>
        <v>57</v>
      </c>
      <c r="BC33" s="11">
        <v>74</v>
      </c>
      <c r="BD33" s="542">
        <f t="shared" si="216"/>
        <v>0.15384615384615385</v>
      </c>
      <c r="BE33" s="11">
        <v>20</v>
      </c>
      <c r="BF33" s="12">
        <f t="shared" si="217"/>
        <v>0.21276595744680851</v>
      </c>
      <c r="BG33" s="13"/>
      <c r="BH33" s="11"/>
      <c r="BI33" s="11"/>
      <c r="BJ33" s="14"/>
      <c r="BK33" s="10"/>
      <c r="BL33" s="11"/>
      <c r="BM33" s="11">
        <f t="shared" ref="BM33:BN38" si="256">BM32-BK33</f>
        <v>616</v>
      </c>
      <c r="BN33" s="11">
        <f t="shared" si="256"/>
        <v>58</v>
      </c>
      <c r="BO33" s="11">
        <v>75</v>
      </c>
      <c r="BP33" s="542">
        <f t="shared" si="218"/>
        <v>0.15422077922077923</v>
      </c>
      <c r="BQ33" s="11">
        <v>20</v>
      </c>
      <c r="BR33" s="12">
        <f t="shared" si="219"/>
        <v>0.21052631578947367</v>
      </c>
      <c r="BS33" s="13"/>
      <c r="BT33" s="11"/>
      <c r="BU33" s="11"/>
      <c r="BV33" s="14"/>
      <c r="BW33" s="10"/>
      <c r="BX33" s="11"/>
      <c r="BY33" s="61">
        <f t="shared" ref="BY33:BZ38" si="257">BY32-BW33</f>
        <v>0</v>
      </c>
      <c r="BZ33" s="61">
        <f t="shared" si="257"/>
        <v>0</v>
      </c>
      <c r="CA33" s="11"/>
      <c r="CB33" s="12" t="e">
        <f t="shared" si="220"/>
        <v>#DIV/0!</v>
      </c>
      <c r="CC33" s="11"/>
      <c r="CD33" s="12" t="e">
        <f t="shared" si="221"/>
        <v>#DIV/0!</v>
      </c>
      <c r="CE33" s="13"/>
      <c r="CF33" s="11"/>
      <c r="CG33" s="11"/>
      <c r="CH33" s="14"/>
      <c r="CI33" s="10"/>
      <c r="CJ33" s="11"/>
      <c r="CK33" s="61">
        <f t="shared" ref="CK33:CL38" si="258">CK32-CI33</f>
        <v>0</v>
      </c>
      <c r="CL33" s="61">
        <f t="shared" si="258"/>
        <v>0</v>
      </c>
      <c r="CM33" s="11"/>
      <c r="CN33" s="12" t="e">
        <f t="shared" si="222"/>
        <v>#DIV/0!</v>
      </c>
      <c r="CO33" s="11"/>
      <c r="CP33" s="12" t="e">
        <f t="shared" si="223"/>
        <v>#DIV/0!</v>
      </c>
      <c r="CQ33" s="13"/>
      <c r="CR33" s="11"/>
      <c r="CS33" s="11"/>
      <c r="CT33" s="14"/>
      <c r="CU33" s="10"/>
      <c r="CV33" s="11"/>
      <c r="CW33" s="61">
        <f t="shared" ref="CW33:CX38" si="259">CW32-CU33</f>
        <v>0</v>
      </c>
      <c r="CX33" s="61">
        <f t="shared" si="259"/>
        <v>0</v>
      </c>
      <c r="CY33" s="11"/>
      <c r="CZ33" s="12" t="e">
        <f t="shared" si="224"/>
        <v>#DIV/0!</v>
      </c>
      <c r="DA33" s="11"/>
      <c r="DB33" s="12" t="e">
        <f t="shared" si="225"/>
        <v>#DIV/0!</v>
      </c>
      <c r="DC33" s="13"/>
      <c r="DD33" s="11"/>
      <c r="DE33" s="11"/>
      <c r="DF33" s="14"/>
      <c r="DG33" s="10"/>
      <c r="DH33" s="11"/>
      <c r="DI33" s="61">
        <f t="shared" ref="DI33:DJ38" si="260">DI32-DG33</f>
        <v>0</v>
      </c>
      <c r="DJ33" s="61">
        <f t="shared" si="260"/>
        <v>0</v>
      </c>
      <c r="DK33" s="11"/>
      <c r="DL33" s="12" t="e">
        <f t="shared" si="226"/>
        <v>#DIV/0!</v>
      </c>
      <c r="DM33" s="11"/>
      <c r="DN33" s="12" t="e">
        <f t="shared" si="227"/>
        <v>#DIV/0!</v>
      </c>
      <c r="DO33" s="13"/>
      <c r="DP33" s="11"/>
      <c r="DQ33" s="11"/>
      <c r="DR33" s="14"/>
      <c r="DS33" s="10"/>
      <c r="DT33" s="11"/>
      <c r="DU33" s="61">
        <f t="shared" ref="DU33:DV38" si="261">DU32-DS33</f>
        <v>0</v>
      </c>
      <c r="DV33" s="61">
        <f t="shared" si="261"/>
        <v>0</v>
      </c>
      <c r="DW33" s="11"/>
      <c r="DX33" s="12" t="e">
        <f t="shared" si="228"/>
        <v>#DIV/0!</v>
      </c>
      <c r="DY33" s="11"/>
      <c r="DZ33" s="12" t="e">
        <f t="shared" si="229"/>
        <v>#DIV/0!</v>
      </c>
      <c r="EA33" s="13"/>
      <c r="EB33" s="11"/>
      <c r="EC33" s="11"/>
      <c r="ED33" s="14"/>
      <c r="EE33" s="10"/>
      <c r="EF33" s="11"/>
      <c r="EG33" s="61">
        <f t="shared" ref="EG33:EH38" si="262">EG32-EE33</f>
        <v>0</v>
      </c>
      <c r="EH33" s="61">
        <f t="shared" si="262"/>
        <v>0</v>
      </c>
      <c r="EI33" s="11"/>
      <c r="EJ33" s="12" t="e">
        <f t="shared" si="230"/>
        <v>#DIV/0!</v>
      </c>
      <c r="EK33" s="11"/>
      <c r="EL33" s="12" t="e">
        <f t="shared" si="231"/>
        <v>#DIV/0!</v>
      </c>
      <c r="EM33" s="13"/>
      <c r="EN33" s="11"/>
      <c r="EO33" s="11"/>
      <c r="EP33" s="14"/>
      <c r="EQ33" s="10"/>
      <c r="ER33" s="11"/>
      <c r="ES33" s="61">
        <f t="shared" ref="ES33:ET38" si="263">ES32-EQ33</f>
        <v>0</v>
      </c>
      <c r="ET33" s="61">
        <f t="shared" si="263"/>
        <v>0</v>
      </c>
      <c r="EU33" s="11"/>
      <c r="EV33" s="12" t="e">
        <f t="shared" si="232"/>
        <v>#DIV/0!</v>
      </c>
      <c r="EW33" s="11"/>
      <c r="EX33" s="12" t="e">
        <f t="shared" si="233"/>
        <v>#DIV/0!</v>
      </c>
      <c r="EY33" s="13"/>
      <c r="EZ33" s="11"/>
      <c r="FA33" s="11"/>
      <c r="FB33" s="14"/>
      <c r="FC33" s="10"/>
      <c r="FD33" s="11"/>
      <c r="FE33" s="61">
        <f t="shared" ref="FE33:FF38" si="264">FE32-FC33</f>
        <v>0</v>
      </c>
      <c r="FF33" s="61">
        <f t="shared" si="264"/>
        <v>0</v>
      </c>
      <c r="FG33" s="11"/>
      <c r="FH33" s="12" t="e">
        <f t="shared" si="234"/>
        <v>#DIV/0!</v>
      </c>
      <c r="FI33" s="11"/>
      <c r="FJ33" s="12" t="e">
        <f t="shared" si="235"/>
        <v>#DIV/0!</v>
      </c>
      <c r="FK33" s="13"/>
      <c r="FL33" s="11"/>
      <c r="FM33" s="11"/>
      <c r="FN33" s="14"/>
      <c r="FO33" s="10"/>
      <c r="FP33" s="11"/>
      <c r="FQ33" s="61">
        <f t="shared" ref="FQ33:FR38" si="265">FQ32-FO33</f>
        <v>0</v>
      </c>
      <c r="FR33" s="61">
        <f t="shared" si="265"/>
        <v>0</v>
      </c>
      <c r="FS33" s="11"/>
      <c r="FT33" s="12" t="e">
        <f t="shared" si="236"/>
        <v>#DIV/0!</v>
      </c>
      <c r="FU33" s="11"/>
      <c r="FV33" s="12" t="e">
        <f t="shared" si="237"/>
        <v>#DIV/0!</v>
      </c>
      <c r="FW33" s="13"/>
      <c r="FX33" s="11"/>
      <c r="FY33" s="11"/>
      <c r="FZ33" s="14"/>
      <c r="GA33" s="10"/>
      <c r="GB33" s="11"/>
      <c r="GC33" s="61">
        <f t="shared" ref="GC33:GD38" si="266">GC32-GA33</f>
        <v>0</v>
      </c>
      <c r="GD33" s="61">
        <f t="shared" si="266"/>
        <v>0</v>
      </c>
      <c r="GE33" s="11"/>
      <c r="GF33" s="12" t="e">
        <f t="shared" si="238"/>
        <v>#DIV/0!</v>
      </c>
      <c r="GG33" s="11"/>
      <c r="GH33" s="12" t="e">
        <f t="shared" si="239"/>
        <v>#DIV/0!</v>
      </c>
      <c r="GI33" s="13"/>
      <c r="GJ33" s="11"/>
      <c r="GK33" s="11"/>
      <c r="GL33" s="14"/>
      <c r="GM33" s="10"/>
      <c r="GN33" s="11"/>
      <c r="GO33" s="61">
        <f t="shared" ref="GO33:GP38" si="267">GO32-GM33</f>
        <v>0</v>
      </c>
      <c r="GP33" s="61">
        <f t="shared" si="267"/>
        <v>0</v>
      </c>
      <c r="GQ33" s="11"/>
      <c r="GR33" s="12" t="e">
        <f t="shared" si="240"/>
        <v>#DIV/0!</v>
      </c>
      <c r="GS33" s="11"/>
      <c r="GT33" s="12" t="e">
        <f t="shared" si="241"/>
        <v>#DIV/0!</v>
      </c>
      <c r="GU33" s="13"/>
      <c r="GV33" s="11"/>
      <c r="GW33" s="11"/>
      <c r="GX33" s="14"/>
      <c r="GY33" s="10"/>
      <c r="GZ33" s="11"/>
      <c r="HA33" s="61">
        <f t="shared" ref="HA33:HB38" si="268">HA32-GY33</f>
        <v>0</v>
      </c>
      <c r="HB33" s="61">
        <f t="shared" si="268"/>
        <v>0</v>
      </c>
      <c r="HC33" s="11"/>
      <c r="HD33" s="12" t="e">
        <f t="shared" si="242"/>
        <v>#DIV/0!</v>
      </c>
      <c r="HE33" s="11"/>
      <c r="HF33" s="12" t="e">
        <f t="shared" si="243"/>
        <v>#DIV/0!</v>
      </c>
      <c r="HG33" s="13"/>
      <c r="HH33" s="11"/>
      <c r="HI33" s="11"/>
      <c r="HJ33" s="14"/>
      <c r="HK33" s="10">
        <f t="shared" si="244"/>
        <v>1</v>
      </c>
      <c r="HL33" s="14">
        <f t="shared" si="244"/>
        <v>0</v>
      </c>
      <c r="HM33" s="381">
        <f t="shared" si="244"/>
        <v>3254</v>
      </c>
      <c r="HN33" s="11">
        <f t="shared" si="244"/>
        <v>308</v>
      </c>
      <c r="HO33" s="11">
        <f t="shared" si="245"/>
        <v>506</v>
      </c>
      <c r="HP33" s="79">
        <f t="shared" si="246"/>
        <v>0.15550092194222495</v>
      </c>
      <c r="HQ33" s="15">
        <f t="shared" si="247"/>
        <v>134</v>
      </c>
      <c r="HR33" s="12">
        <f t="shared" ref="HR33:HR39" si="269">+(HQ33/(HO33))</f>
        <v>0.2648221343873518</v>
      </c>
      <c r="HS33" s="16">
        <v>55.9</v>
      </c>
      <c r="HT33" s="17">
        <v>338</v>
      </c>
      <c r="HU33" s="16">
        <f t="shared" si="248"/>
        <v>66.798418972332016</v>
      </c>
      <c r="HV33" s="15"/>
      <c r="HW33" s="14"/>
      <c r="HY33" s="289">
        <v>54</v>
      </c>
      <c r="HZ33" s="143">
        <v>72.626400000000004</v>
      </c>
      <c r="IA33" s="66">
        <v>74.4375</v>
      </c>
      <c r="IB33" s="66">
        <v>72.770899999999997</v>
      </c>
      <c r="IC33" s="74">
        <v>71.099999999999994</v>
      </c>
      <c r="ID33" s="74">
        <v>72.3</v>
      </c>
      <c r="IE33" s="75"/>
      <c r="IF33" s="143">
        <v>20.277290880000002</v>
      </c>
      <c r="IG33" s="66">
        <v>23.52969375</v>
      </c>
      <c r="IH33" s="66">
        <v>25.455260819999999</v>
      </c>
      <c r="II33" s="66">
        <f t="shared" si="2"/>
        <v>22.830209999999997</v>
      </c>
      <c r="IJ33" s="66">
        <f t="shared" si="3"/>
        <v>23.215529999999998</v>
      </c>
      <c r="IK33" s="144">
        <f t="shared" si="4"/>
        <v>0</v>
      </c>
      <c r="IL33" s="301">
        <v>5018</v>
      </c>
      <c r="IM33" s="145">
        <v>5030</v>
      </c>
      <c r="IN33" s="145">
        <v>5055</v>
      </c>
      <c r="IO33" s="74">
        <v>4891</v>
      </c>
      <c r="IP33" s="74">
        <v>4984</v>
      </c>
      <c r="IQ33" s="75"/>
      <c r="IR33" s="291">
        <v>27.92</v>
      </c>
      <c r="IS33" s="146">
        <v>31.61</v>
      </c>
      <c r="IT33" s="146">
        <v>34.979999999999997</v>
      </c>
      <c r="IU33" s="146">
        <v>32.11</v>
      </c>
      <c r="IV33" s="146">
        <v>36.46</v>
      </c>
      <c r="IW33" s="150"/>
      <c r="IX33" s="311">
        <v>1E-3</v>
      </c>
      <c r="IY33" s="280">
        <v>3.0539013589861045E-4</v>
      </c>
      <c r="IZ33" s="280">
        <v>9.5693779904306223E-4</v>
      </c>
      <c r="JA33" s="280">
        <v>1.1986814504045551E-3</v>
      </c>
      <c r="JB33" s="280">
        <v>9.0439276485788109E-4</v>
      </c>
      <c r="JC33" s="279"/>
    </row>
    <row r="34" spans="1:263" ht="17.25" customHeight="1" x14ac:dyDescent="0.25">
      <c r="A34" s="734"/>
      <c r="B34" s="436">
        <f t="shared" si="249"/>
        <v>45619</v>
      </c>
      <c r="C34" s="10">
        <v>0</v>
      </c>
      <c r="D34" s="11"/>
      <c r="E34" s="61">
        <f t="shared" si="250"/>
        <v>614</v>
      </c>
      <c r="F34" s="11">
        <f t="shared" si="250"/>
        <v>59</v>
      </c>
      <c r="G34" s="11">
        <v>80</v>
      </c>
      <c r="H34" s="12">
        <f t="shared" si="209"/>
        <v>0.16286644951140064</v>
      </c>
      <c r="I34" s="11">
        <v>20</v>
      </c>
      <c r="J34" s="12">
        <f t="shared" si="251"/>
        <v>0.2</v>
      </c>
      <c r="K34" s="543">
        <v>134.3047</v>
      </c>
      <c r="L34" s="11"/>
      <c r="M34" s="11"/>
      <c r="N34" s="14"/>
      <c r="O34" s="10"/>
      <c r="P34" s="11"/>
      <c r="Q34" s="11">
        <f t="shared" si="252"/>
        <v>612</v>
      </c>
      <c r="R34" s="11">
        <f t="shared" si="252"/>
        <v>59</v>
      </c>
      <c r="S34" s="11">
        <v>98</v>
      </c>
      <c r="T34" s="12">
        <f t="shared" si="210"/>
        <v>0.19117647058823528</v>
      </c>
      <c r="U34" s="11">
        <v>19</v>
      </c>
      <c r="V34" s="12">
        <f t="shared" si="211"/>
        <v>0.1623931623931624</v>
      </c>
      <c r="W34" s="543">
        <v>132.18549999999999</v>
      </c>
      <c r="X34" s="11"/>
      <c r="Y34" s="11"/>
      <c r="Z34" s="14"/>
      <c r="AA34" s="10">
        <v>1</v>
      </c>
      <c r="AB34" s="11"/>
      <c r="AC34" s="11">
        <f t="shared" si="253"/>
        <v>187</v>
      </c>
      <c r="AD34" s="11">
        <f t="shared" si="253"/>
        <v>16</v>
      </c>
      <c r="AE34" s="11">
        <v>30</v>
      </c>
      <c r="AF34" s="12">
        <f t="shared" si="212"/>
        <v>0.18181818181818182</v>
      </c>
      <c r="AG34" s="11">
        <v>4</v>
      </c>
      <c r="AH34" s="12">
        <f t="shared" si="213"/>
        <v>0.11764705882352941</v>
      </c>
      <c r="AI34" s="543">
        <v>131.30250000000001</v>
      </c>
      <c r="AJ34" s="11"/>
      <c r="AK34" s="11"/>
      <c r="AL34" s="14"/>
      <c r="AM34" s="10">
        <v>1</v>
      </c>
      <c r="AN34" s="11"/>
      <c r="AO34" s="61">
        <f t="shared" si="254"/>
        <v>612</v>
      </c>
      <c r="AP34" s="11">
        <f t="shared" si="254"/>
        <v>59</v>
      </c>
      <c r="AQ34" s="11">
        <v>135</v>
      </c>
      <c r="AR34" s="12">
        <f t="shared" si="214"/>
        <v>0.25653594771241828</v>
      </c>
      <c r="AS34" s="11">
        <v>22</v>
      </c>
      <c r="AT34" s="12">
        <f t="shared" si="215"/>
        <v>0.14012738853503184</v>
      </c>
      <c r="AU34" s="543">
        <v>130.86099999999999</v>
      </c>
      <c r="AV34" s="11"/>
      <c r="AW34" s="11"/>
      <c r="AX34" s="14"/>
      <c r="AY34" s="10"/>
      <c r="AZ34" s="11"/>
      <c r="BA34" s="11">
        <f t="shared" si="255"/>
        <v>611</v>
      </c>
      <c r="BB34" s="11">
        <f t="shared" si="255"/>
        <v>57</v>
      </c>
      <c r="BC34" s="11">
        <v>102</v>
      </c>
      <c r="BD34" s="12">
        <f t="shared" si="216"/>
        <v>0.21112929623567922</v>
      </c>
      <c r="BE34" s="11">
        <v>27</v>
      </c>
      <c r="BF34" s="12">
        <f t="shared" si="217"/>
        <v>0.20930232558139536</v>
      </c>
      <c r="BG34" s="543">
        <v>129.97800000000001</v>
      </c>
      <c r="BH34" s="11"/>
      <c r="BI34" s="11"/>
      <c r="BJ34" s="14"/>
      <c r="BK34" s="10"/>
      <c r="BL34" s="11"/>
      <c r="BM34" s="11">
        <f t="shared" si="256"/>
        <v>616</v>
      </c>
      <c r="BN34" s="11">
        <f t="shared" si="256"/>
        <v>58</v>
      </c>
      <c r="BO34" s="11">
        <v>96</v>
      </c>
      <c r="BP34" s="12">
        <f t="shared" si="218"/>
        <v>0.18993506493506493</v>
      </c>
      <c r="BQ34" s="11">
        <v>21</v>
      </c>
      <c r="BR34" s="12">
        <f t="shared" si="219"/>
        <v>0.17948717948717949</v>
      </c>
      <c r="BS34" s="543">
        <v>127.32899999999999</v>
      </c>
      <c r="BT34" s="11"/>
      <c r="BU34" s="11"/>
      <c r="BV34" s="14"/>
      <c r="BW34" s="10"/>
      <c r="BX34" s="11"/>
      <c r="BY34" s="61">
        <f t="shared" si="257"/>
        <v>0</v>
      </c>
      <c r="BZ34" s="61">
        <f t="shared" si="257"/>
        <v>0</v>
      </c>
      <c r="CA34" s="11"/>
      <c r="CB34" s="12" t="e">
        <f t="shared" si="220"/>
        <v>#DIV/0!</v>
      </c>
      <c r="CC34" s="11"/>
      <c r="CD34" s="12" t="e">
        <f t="shared" si="221"/>
        <v>#DIV/0!</v>
      </c>
      <c r="CE34" s="13"/>
      <c r="CF34" s="11"/>
      <c r="CG34" s="11"/>
      <c r="CH34" s="14"/>
      <c r="CI34" s="10"/>
      <c r="CJ34" s="11"/>
      <c r="CK34" s="61">
        <f t="shared" si="258"/>
        <v>0</v>
      </c>
      <c r="CL34" s="61">
        <f t="shared" si="258"/>
        <v>0</v>
      </c>
      <c r="CM34" s="11"/>
      <c r="CN34" s="12" t="e">
        <f t="shared" si="222"/>
        <v>#DIV/0!</v>
      </c>
      <c r="CO34" s="11"/>
      <c r="CP34" s="12" t="e">
        <f t="shared" si="223"/>
        <v>#DIV/0!</v>
      </c>
      <c r="CQ34" s="13"/>
      <c r="CR34" s="11"/>
      <c r="CS34" s="11"/>
      <c r="CT34" s="14"/>
      <c r="CU34" s="10"/>
      <c r="CV34" s="11"/>
      <c r="CW34" s="61">
        <f t="shared" si="259"/>
        <v>0</v>
      </c>
      <c r="CX34" s="61">
        <f t="shared" si="259"/>
        <v>0</v>
      </c>
      <c r="CY34" s="11"/>
      <c r="CZ34" s="12" t="e">
        <f t="shared" si="224"/>
        <v>#DIV/0!</v>
      </c>
      <c r="DA34" s="11"/>
      <c r="DB34" s="12" t="e">
        <f t="shared" si="225"/>
        <v>#DIV/0!</v>
      </c>
      <c r="DC34" s="13"/>
      <c r="DD34" s="11"/>
      <c r="DE34" s="11"/>
      <c r="DF34" s="14"/>
      <c r="DG34" s="10"/>
      <c r="DH34" s="11"/>
      <c r="DI34" s="61">
        <f t="shared" si="260"/>
        <v>0</v>
      </c>
      <c r="DJ34" s="61">
        <f t="shared" si="260"/>
        <v>0</v>
      </c>
      <c r="DK34" s="11"/>
      <c r="DL34" s="12" t="e">
        <f t="shared" si="226"/>
        <v>#DIV/0!</v>
      </c>
      <c r="DM34" s="11"/>
      <c r="DN34" s="12" t="e">
        <f t="shared" si="227"/>
        <v>#DIV/0!</v>
      </c>
      <c r="DO34" s="13"/>
      <c r="DP34" s="11"/>
      <c r="DQ34" s="11"/>
      <c r="DR34" s="14"/>
      <c r="DS34" s="10"/>
      <c r="DT34" s="11"/>
      <c r="DU34" s="61">
        <f t="shared" si="261"/>
        <v>0</v>
      </c>
      <c r="DV34" s="61">
        <f t="shared" si="261"/>
        <v>0</v>
      </c>
      <c r="DW34" s="11"/>
      <c r="DX34" s="12" t="e">
        <f t="shared" si="228"/>
        <v>#DIV/0!</v>
      </c>
      <c r="DY34" s="11"/>
      <c r="DZ34" s="12" t="e">
        <f t="shared" si="229"/>
        <v>#DIV/0!</v>
      </c>
      <c r="EA34" s="13"/>
      <c r="EB34" s="11"/>
      <c r="EC34" s="11"/>
      <c r="ED34" s="14"/>
      <c r="EE34" s="10"/>
      <c r="EF34" s="11"/>
      <c r="EG34" s="61">
        <f t="shared" si="262"/>
        <v>0</v>
      </c>
      <c r="EH34" s="61">
        <f t="shared" si="262"/>
        <v>0</v>
      </c>
      <c r="EI34" s="11"/>
      <c r="EJ34" s="12" t="e">
        <f t="shared" si="230"/>
        <v>#DIV/0!</v>
      </c>
      <c r="EK34" s="11"/>
      <c r="EL34" s="12" t="e">
        <f t="shared" si="231"/>
        <v>#DIV/0!</v>
      </c>
      <c r="EM34" s="13"/>
      <c r="EN34" s="11"/>
      <c r="EO34" s="11"/>
      <c r="EP34" s="14"/>
      <c r="EQ34" s="10"/>
      <c r="ER34" s="11"/>
      <c r="ES34" s="61">
        <f t="shared" si="263"/>
        <v>0</v>
      </c>
      <c r="ET34" s="61">
        <f t="shared" si="263"/>
        <v>0</v>
      </c>
      <c r="EU34" s="11"/>
      <c r="EV34" s="12" t="e">
        <f t="shared" si="232"/>
        <v>#DIV/0!</v>
      </c>
      <c r="EW34" s="11"/>
      <c r="EX34" s="12" t="e">
        <f t="shared" si="233"/>
        <v>#DIV/0!</v>
      </c>
      <c r="EY34" s="13"/>
      <c r="EZ34" s="11"/>
      <c r="FA34" s="11"/>
      <c r="FB34" s="14"/>
      <c r="FC34" s="10"/>
      <c r="FD34" s="11"/>
      <c r="FE34" s="61">
        <f t="shared" si="264"/>
        <v>0</v>
      </c>
      <c r="FF34" s="61">
        <f t="shared" si="264"/>
        <v>0</v>
      </c>
      <c r="FG34" s="11"/>
      <c r="FH34" s="12" t="e">
        <f t="shared" si="234"/>
        <v>#DIV/0!</v>
      </c>
      <c r="FI34" s="11"/>
      <c r="FJ34" s="12" t="e">
        <f t="shared" si="235"/>
        <v>#DIV/0!</v>
      </c>
      <c r="FK34" s="13"/>
      <c r="FL34" s="11"/>
      <c r="FM34" s="11"/>
      <c r="FN34" s="14"/>
      <c r="FO34" s="10"/>
      <c r="FP34" s="11"/>
      <c r="FQ34" s="61">
        <f t="shared" si="265"/>
        <v>0</v>
      </c>
      <c r="FR34" s="61">
        <f t="shared" si="265"/>
        <v>0</v>
      </c>
      <c r="FS34" s="11"/>
      <c r="FT34" s="12" t="e">
        <f t="shared" si="236"/>
        <v>#DIV/0!</v>
      </c>
      <c r="FU34" s="11"/>
      <c r="FV34" s="12" t="e">
        <f t="shared" si="237"/>
        <v>#DIV/0!</v>
      </c>
      <c r="FW34" s="13"/>
      <c r="FX34" s="11"/>
      <c r="FY34" s="11"/>
      <c r="FZ34" s="14"/>
      <c r="GA34" s="10"/>
      <c r="GB34" s="11"/>
      <c r="GC34" s="61">
        <f t="shared" si="266"/>
        <v>0</v>
      </c>
      <c r="GD34" s="61">
        <f t="shared" si="266"/>
        <v>0</v>
      </c>
      <c r="GE34" s="11"/>
      <c r="GF34" s="12" t="e">
        <f t="shared" si="238"/>
        <v>#DIV/0!</v>
      </c>
      <c r="GG34" s="11"/>
      <c r="GH34" s="12" t="e">
        <f t="shared" si="239"/>
        <v>#DIV/0!</v>
      </c>
      <c r="GI34" s="13"/>
      <c r="GJ34" s="11"/>
      <c r="GK34" s="11"/>
      <c r="GL34" s="14"/>
      <c r="GM34" s="10"/>
      <c r="GN34" s="11"/>
      <c r="GO34" s="61">
        <f t="shared" si="267"/>
        <v>0</v>
      </c>
      <c r="GP34" s="61">
        <f t="shared" si="267"/>
        <v>0</v>
      </c>
      <c r="GQ34" s="11"/>
      <c r="GR34" s="12" t="e">
        <f t="shared" si="240"/>
        <v>#DIV/0!</v>
      </c>
      <c r="GS34" s="11"/>
      <c r="GT34" s="12" t="e">
        <f t="shared" si="241"/>
        <v>#DIV/0!</v>
      </c>
      <c r="GU34" s="13"/>
      <c r="GV34" s="11"/>
      <c r="GW34" s="11"/>
      <c r="GX34" s="14"/>
      <c r="GY34" s="10"/>
      <c r="GZ34" s="11"/>
      <c r="HA34" s="61">
        <f t="shared" si="268"/>
        <v>0</v>
      </c>
      <c r="HB34" s="61">
        <f t="shared" si="268"/>
        <v>0</v>
      </c>
      <c r="HC34" s="11"/>
      <c r="HD34" s="12" t="e">
        <f t="shared" si="242"/>
        <v>#DIV/0!</v>
      </c>
      <c r="HE34" s="11"/>
      <c r="HF34" s="12" t="e">
        <f t="shared" si="243"/>
        <v>#DIV/0!</v>
      </c>
      <c r="HG34" s="13"/>
      <c r="HH34" s="11"/>
      <c r="HI34" s="11"/>
      <c r="HJ34" s="14"/>
      <c r="HK34" s="10">
        <f t="shared" si="244"/>
        <v>2</v>
      </c>
      <c r="HL34" s="14">
        <f t="shared" si="244"/>
        <v>0</v>
      </c>
      <c r="HM34" s="381">
        <f t="shared" si="244"/>
        <v>3252</v>
      </c>
      <c r="HN34" s="11">
        <f t="shared" si="244"/>
        <v>308</v>
      </c>
      <c r="HO34" s="11">
        <f t="shared" si="245"/>
        <v>654</v>
      </c>
      <c r="HP34" s="79">
        <f t="shared" si="246"/>
        <v>0.2011070110701107</v>
      </c>
      <c r="HQ34" s="15">
        <f t="shared" si="247"/>
        <v>113</v>
      </c>
      <c r="HR34" s="12">
        <f t="shared" si="269"/>
        <v>0.172782874617737</v>
      </c>
      <c r="HS34" s="16">
        <v>56</v>
      </c>
      <c r="HT34" s="17">
        <v>503</v>
      </c>
      <c r="HU34" s="16">
        <f t="shared" si="248"/>
        <v>76.911314984709477</v>
      </c>
      <c r="HV34" s="15"/>
      <c r="HW34" s="14"/>
      <c r="HY34" s="289">
        <v>55</v>
      </c>
      <c r="HZ34" s="143">
        <v>73.292500000000004</v>
      </c>
      <c r="IA34" s="66">
        <v>74.437799999999996</v>
      </c>
      <c r="IB34" s="66">
        <v>72.949700000000007</v>
      </c>
      <c r="IC34" s="74">
        <v>71.900000000000006</v>
      </c>
      <c r="ID34" s="74">
        <v>72.7</v>
      </c>
      <c r="IE34" s="75"/>
      <c r="IF34" s="143">
        <v>19.231952</v>
      </c>
      <c r="IG34" s="66">
        <v>21.94426344</v>
      </c>
      <c r="IH34" s="66">
        <v>23.672177650000002</v>
      </c>
      <c r="II34" s="66">
        <f t="shared" si="2"/>
        <v>21.922310000000003</v>
      </c>
      <c r="IJ34" s="66">
        <f t="shared" si="3"/>
        <v>22.166229999999999</v>
      </c>
      <c r="IK34" s="144">
        <f t="shared" si="4"/>
        <v>0</v>
      </c>
      <c r="IL34" s="301">
        <v>5018</v>
      </c>
      <c r="IM34" s="145">
        <v>5030</v>
      </c>
      <c r="IN34" s="145">
        <v>5055</v>
      </c>
      <c r="IO34" s="74">
        <v>4891</v>
      </c>
      <c r="IP34" s="74">
        <v>4984</v>
      </c>
      <c r="IQ34" s="75"/>
      <c r="IR34" s="291">
        <v>26.24</v>
      </c>
      <c r="IS34" s="146">
        <v>29.48</v>
      </c>
      <c r="IT34" s="146">
        <v>32.450000000000003</v>
      </c>
      <c r="IU34" s="146">
        <v>30.49</v>
      </c>
      <c r="IV34" s="146">
        <v>33.61</v>
      </c>
      <c r="IW34" s="150"/>
      <c r="IX34" s="311">
        <v>1E-3</v>
      </c>
      <c r="IY34" s="280">
        <v>1.6425755584756899E-4</v>
      </c>
      <c r="IZ34" s="280">
        <v>8.6206896551724137E-4</v>
      </c>
      <c r="JA34" s="280">
        <v>1E-3</v>
      </c>
      <c r="JB34" s="280">
        <v>8.4281500210703754E-4</v>
      </c>
      <c r="JC34" s="279"/>
    </row>
    <row r="35" spans="1:263" ht="18.75" x14ac:dyDescent="0.25">
      <c r="A35" s="734"/>
      <c r="B35" s="436">
        <f t="shared" si="249"/>
        <v>45620</v>
      </c>
      <c r="C35" s="10"/>
      <c r="D35" s="11"/>
      <c r="E35" s="61">
        <f t="shared" si="250"/>
        <v>614</v>
      </c>
      <c r="F35" s="11">
        <f t="shared" si="250"/>
        <v>59</v>
      </c>
      <c r="G35" s="11">
        <v>83</v>
      </c>
      <c r="H35" s="553">
        <f t="shared" si="209"/>
        <v>0.16286644951140064</v>
      </c>
      <c r="I35" s="11">
        <v>17</v>
      </c>
      <c r="J35" s="12">
        <f t="shared" si="251"/>
        <v>0.17</v>
      </c>
      <c r="K35" s="11"/>
      <c r="L35" s="11"/>
      <c r="M35" s="18"/>
      <c r="N35" s="20"/>
      <c r="O35" s="10"/>
      <c r="P35" s="11"/>
      <c r="Q35" s="11">
        <f t="shared" si="252"/>
        <v>612</v>
      </c>
      <c r="R35" s="11">
        <f t="shared" si="252"/>
        <v>59</v>
      </c>
      <c r="S35" s="11">
        <v>118</v>
      </c>
      <c r="T35" s="553">
        <f t="shared" si="210"/>
        <v>0.22549019607843138</v>
      </c>
      <c r="U35" s="11">
        <v>20</v>
      </c>
      <c r="V35" s="12">
        <f t="shared" si="211"/>
        <v>0.14492753623188406</v>
      </c>
      <c r="W35" s="11"/>
      <c r="X35" s="11"/>
      <c r="Y35" s="18"/>
      <c r="Z35" s="20"/>
      <c r="AA35" s="10"/>
      <c r="AB35" s="11"/>
      <c r="AC35" s="11">
        <f t="shared" si="253"/>
        <v>187</v>
      </c>
      <c r="AD35" s="11">
        <f t="shared" si="253"/>
        <v>16</v>
      </c>
      <c r="AE35" s="11">
        <v>23</v>
      </c>
      <c r="AF35" s="12">
        <f t="shared" si="212"/>
        <v>0.13368983957219252</v>
      </c>
      <c r="AG35" s="11">
        <v>2</v>
      </c>
      <c r="AH35" s="12">
        <f t="shared" si="213"/>
        <v>0.08</v>
      </c>
      <c r="AI35" s="11"/>
      <c r="AJ35" s="11"/>
      <c r="AK35" s="18"/>
      <c r="AL35" s="20"/>
      <c r="AM35" s="10"/>
      <c r="AN35" s="11"/>
      <c r="AO35" s="61">
        <f t="shared" si="254"/>
        <v>612</v>
      </c>
      <c r="AP35" s="11">
        <f t="shared" si="254"/>
        <v>59</v>
      </c>
      <c r="AQ35" s="11">
        <v>127</v>
      </c>
      <c r="AR35" s="553">
        <f t="shared" si="214"/>
        <v>0.25490196078431371</v>
      </c>
      <c r="AS35" s="11">
        <v>29</v>
      </c>
      <c r="AT35" s="12">
        <f t="shared" si="215"/>
        <v>0.1858974358974359</v>
      </c>
      <c r="AU35" s="11"/>
      <c r="AV35" s="11"/>
      <c r="AW35" s="18"/>
      <c r="AX35" s="20"/>
      <c r="AY35" s="10"/>
      <c r="AZ35" s="11"/>
      <c r="BA35" s="11">
        <f t="shared" si="255"/>
        <v>611</v>
      </c>
      <c r="BB35" s="11">
        <f t="shared" si="255"/>
        <v>57</v>
      </c>
      <c r="BC35" s="11">
        <v>134</v>
      </c>
      <c r="BD35" s="553">
        <f t="shared" si="216"/>
        <v>0.24222585924713586</v>
      </c>
      <c r="BE35" s="11">
        <v>14</v>
      </c>
      <c r="BF35" s="12">
        <f t="shared" si="217"/>
        <v>9.45945945945946E-2</v>
      </c>
      <c r="BG35" s="11"/>
      <c r="BH35" s="11"/>
      <c r="BI35" s="18"/>
      <c r="BJ35" s="20"/>
      <c r="BK35" s="10">
        <v>1</v>
      </c>
      <c r="BL35" s="11"/>
      <c r="BM35" s="11">
        <f t="shared" si="256"/>
        <v>615</v>
      </c>
      <c r="BN35" s="11">
        <f t="shared" si="256"/>
        <v>58</v>
      </c>
      <c r="BO35" s="11">
        <v>105</v>
      </c>
      <c r="BP35" s="553">
        <f t="shared" si="218"/>
        <v>0.20487804878048779</v>
      </c>
      <c r="BQ35" s="11">
        <v>21</v>
      </c>
      <c r="BR35" s="12">
        <f t="shared" si="219"/>
        <v>0.16666666666666666</v>
      </c>
      <c r="BS35" s="11"/>
      <c r="BT35" s="11"/>
      <c r="BU35" s="18"/>
      <c r="BV35" s="20"/>
      <c r="BW35" s="10"/>
      <c r="BX35" s="11"/>
      <c r="BY35" s="61">
        <f t="shared" si="257"/>
        <v>0</v>
      </c>
      <c r="BZ35" s="61">
        <f t="shared" si="257"/>
        <v>0</v>
      </c>
      <c r="CA35" s="11"/>
      <c r="CB35" s="12" t="e">
        <f t="shared" si="220"/>
        <v>#DIV/0!</v>
      </c>
      <c r="CC35" s="11"/>
      <c r="CD35" s="12" t="e">
        <f t="shared" si="221"/>
        <v>#DIV/0!</v>
      </c>
      <c r="CE35" s="11"/>
      <c r="CF35" s="11"/>
      <c r="CG35" s="18"/>
      <c r="CH35" s="20"/>
      <c r="CI35" s="10"/>
      <c r="CJ35" s="11"/>
      <c r="CK35" s="61">
        <f t="shared" si="258"/>
        <v>0</v>
      </c>
      <c r="CL35" s="61">
        <f t="shared" si="258"/>
        <v>0</v>
      </c>
      <c r="CM35" s="11"/>
      <c r="CN35" s="12" t="e">
        <f t="shared" si="222"/>
        <v>#DIV/0!</v>
      </c>
      <c r="CO35" s="11"/>
      <c r="CP35" s="12" t="e">
        <f t="shared" si="223"/>
        <v>#DIV/0!</v>
      </c>
      <c r="CQ35" s="11"/>
      <c r="CR35" s="11"/>
      <c r="CS35" s="18"/>
      <c r="CT35" s="20"/>
      <c r="CU35" s="10"/>
      <c r="CV35" s="11"/>
      <c r="CW35" s="61">
        <f t="shared" si="259"/>
        <v>0</v>
      </c>
      <c r="CX35" s="61">
        <f t="shared" si="259"/>
        <v>0</v>
      </c>
      <c r="CY35" s="11"/>
      <c r="CZ35" s="12" t="e">
        <f t="shared" si="224"/>
        <v>#DIV/0!</v>
      </c>
      <c r="DA35" s="11"/>
      <c r="DB35" s="12" t="e">
        <f t="shared" si="225"/>
        <v>#DIV/0!</v>
      </c>
      <c r="DC35" s="11"/>
      <c r="DD35" s="11"/>
      <c r="DE35" s="18"/>
      <c r="DF35" s="20"/>
      <c r="DG35" s="10"/>
      <c r="DH35" s="11"/>
      <c r="DI35" s="61">
        <f t="shared" si="260"/>
        <v>0</v>
      </c>
      <c r="DJ35" s="61">
        <f t="shared" si="260"/>
        <v>0</v>
      </c>
      <c r="DK35" s="11"/>
      <c r="DL35" s="12" t="e">
        <f t="shared" si="226"/>
        <v>#DIV/0!</v>
      </c>
      <c r="DM35" s="11"/>
      <c r="DN35" s="12" t="e">
        <f t="shared" si="227"/>
        <v>#DIV/0!</v>
      </c>
      <c r="DO35" s="11"/>
      <c r="DP35" s="11"/>
      <c r="DQ35" s="18"/>
      <c r="DR35" s="20"/>
      <c r="DS35" s="10"/>
      <c r="DT35" s="11"/>
      <c r="DU35" s="61">
        <f t="shared" si="261"/>
        <v>0</v>
      </c>
      <c r="DV35" s="61">
        <f t="shared" si="261"/>
        <v>0</v>
      </c>
      <c r="DW35" s="11"/>
      <c r="DX35" s="12" t="e">
        <f t="shared" si="228"/>
        <v>#DIV/0!</v>
      </c>
      <c r="DY35" s="11"/>
      <c r="DZ35" s="12" t="e">
        <f t="shared" si="229"/>
        <v>#DIV/0!</v>
      </c>
      <c r="EA35" s="11"/>
      <c r="EB35" s="11"/>
      <c r="EC35" s="18"/>
      <c r="ED35" s="20"/>
      <c r="EE35" s="10"/>
      <c r="EF35" s="11"/>
      <c r="EG35" s="61">
        <f t="shared" si="262"/>
        <v>0</v>
      </c>
      <c r="EH35" s="61">
        <f t="shared" si="262"/>
        <v>0</v>
      </c>
      <c r="EI35" s="11"/>
      <c r="EJ35" s="12" t="e">
        <f t="shared" si="230"/>
        <v>#DIV/0!</v>
      </c>
      <c r="EK35" s="11"/>
      <c r="EL35" s="12" t="e">
        <f t="shared" si="231"/>
        <v>#DIV/0!</v>
      </c>
      <c r="EM35" s="11"/>
      <c r="EN35" s="11"/>
      <c r="EO35" s="18"/>
      <c r="EP35" s="20"/>
      <c r="EQ35" s="10"/>
      <c r="ER35" s="11"/>
      <c r="ES35" s="61">
        <f t="shared" si="263"/>
        <v>0</v>
      </c>
      <c r="ET35" s="61">
        <f t="shared" si="263"/>
        <v>0</v>
      </c>
      <c r="EU35" s="11"/>
      <c r="EV35" s="12" t="e">
        <f t="shared" si="232"/>
        <v>#DIV/0!</v>
      </c>
      <c r="EW35" s="11"/>
      <c r="EX35" s="12" t="e">
        <f t="shared" si="233"/>
        <v>#DIV/0!</v>
      </c>
      <c r="EY35" s="11"/>
      <c r="EZ35" s="11"/>
      <c r="FA35" s="18"/>
      <c r="FB35" s="20"/>
      <c r="FC35" s="10"/>
      <c r="FD35" s="11"/>
      <c r="FE35" s="61">
        <f t="shared" si="264"/>
        <v>0</v>
      </c>
      <c r="FF35" s="61">
        <f t="shared" si="264"/>
        <v>0</v>
      </c>
      <c r="FG35" s="11"/>
      <c r="FH35" s="12" t="e">
        <f t="shared" si="234"/>
        <v>#DIV/0!</v>
      </c>
      <c r="FI35" s="11"/>
      <c r="FJ35" s="12" t="e">
        <f t="shared" si="235"/>
        <v>#DIV/0!</v>
      </c>
      <c r="FK35" s="11"/>
      <c r="FL35" s="11"/>
      <c r="FM35" s="18"/>
      <c r="FN35" s="20"/>
      <c r="FO35" s="10"/>
      <c r="FP35" s="11"/>
      <c r="FQ35" s="61">
        <f t="shared" si="265"/>
        <v>0</v>
      </c>
      <c r="FR35" s="61">
        <f t="shared" si="265"/>
        <v>0</v>
      </c>
      <c r="FS35" s="11"/>
      <c r="FT35" s="12" t="e">
        <f t="shared" si="236"/>
        <v>#DIV/0!</v>
      </c>
      <c r="FU35" s="11"/>
      <c r="FV35" s="12" t="e">
        <f t="shared" si="237"/>
        <v>#DIV/0!</v>
      </c>
      <c r="FW35" s="11"/>
      <c r="FX35" s="11"/>
      <c r="FY35" s="18"/>
      <c r="FZ35" s="20"/>
      <c r="GA35" s="10"/>
      <c r="GB35" s="11"/>
      <c r="GC35" s="61">
        <f t="shared" si="266"/>
        <v>0</v>
      </c>
      <c r="GD35" s="61">
        <f t="shared" si="266"/>
        <v>0</v>
      </c>
      <c r="GE35" s="11"/>
      <c r="GF35" s="12" t="e">
        <f t="shared" si="238"/>
        <v>#DIV/0!</v>
      </c>
      <c r="GG35" s="11"/>
      <c r="GH35" s="12" t="e">
        <f t="shared" si="239"/>
        <v>#DIV/0!</v>
      </c>
      <c r="GI35" s="11"/>
      <c r="GJ35" s="11"/>
      <c r="GK35" s="18"/>
      <c r="GL35" s="20"/>
      <c r="GM35" s="10"/>
      <c r="GN35" s="11"/>
      <c r="GO35" s="61">
        <f t="shared" si="267"/>
        <v>0</v>
      </c>
      <c r="GP35" s="61">
        <f t="shared" si="267"/>
        <v>0</v>
      </c>
      <c r="GQ35" s="11"/>
      <c r="GR35" s="12" t="e">
        <f t="shared" si="240"/>
        <v>#DIV/0!</v>
      </c>
      <c r="GS35" s="11"/>
      <c r="GT35" s="12" t="e">
        <f t="shared" si="241"/>
        <v>#DIV/0!</v>
      </c>
      <c r="GU35" s="11"/>
      <c r="GV35" s="11"/>
      <c r="GW35" s="18"/>
      <c r="GX35" s="20"/>
      <c r="GY35" s="10"/>
      <c r="GZ35" s="11"/>
      <c r="HA35" s="61">
        <f t="shared" si="268"/>
        <v>0</v>
      </c>
      <c r="HB35" s="61">
        <f t="shared" si="268"/>
        <v>0</v>
      </c>
      <c r="HC35" s="11"/>
      <c r="HD35" s="12" t="e">
        <f t="shared" si="242"/>
        <v>#DIV/0!</v>
      </c>
      <c r="HE35" s="11"/>
      <c r="HF35" s="12" t="e">
        <f t="shared" si="243"/>
        <v>#DIV/0!</v>
      </c>
      <c r="HG35" s="11"/>
      <c r="HH35" s="11"/>
      <c r="HI35" s="18"/>
      <c r="HJ35" s="20"/>
      <c r="HK35" s="10">
        <f t="shared" si="244"/>
        <v>1</v>
      </c>
      <c r="HL35" s="14">
        <f t="shared" si="244"/>
        <v>0</v>
      </c>
      <c r="HM35" s="381">
        <f t="shared" si="244"/>
        <v>3251</v>
      </c>
      <c r="HN35" s="11">
        <f t="shared" si="244"/>
        <v>308</v>
      </c>
      <c r="HO35" s="11">
        <f t="shared" si="245"/>
        <v>693</v>
      </c>
      <c r="HP35" s="79">
        <f t="shared" si="246"/>
        <v>0.21316517994463241</v>
      </c>
      <c r="HQ35" s="15">
        <f t="shared" si="247"/>
        <v>103</v>
      </c>
      <c r="HR35" s="12">
        <f t="shared" si="269"/>
        <v>0.14862914862914864</v>
      </c>
      <c r="HS35" s="16">
        <v>56.6</v>
      </c>
      <c r="HT35" s="17">
        <v>546</v>
      </c>
      <c r="HU35" s="16">
        <f t="shared" si="248"/>
        <v>78.787878787878782</v>
      </c>
      <c r="HV35" s="18"/>
      <c r="HW35" s="20"/>
      <c r="HY35" s="289">
        <v>56</v>
      </c>
      <c r="HZ35" s="143">
        <v>72.948400000000007</v>
      </c>
      <c r="IA35" s="66">
        <v>74.815899999999999</v>
      </c>
      <c r="IB35" s="66">
        <v>73.698899999999995</v>
      </c>
      <c r="IC35" s="74">
        <v>72.099999999999994</v>
      </c>
      <c r="ID35" s="74"/>
      <c r="IE35" s="75"/>
      <c r="IF35" s="143">
        <v>18.806097520000002</v>
      </c>
      <c r="IG35" s="66">
        <v>20.043179609999999</v>
      </c>
      <c r="IH35" s="66">
        <v>23.399400749999998</v>
      </c>
      <c r="II35" s="66">
        <f t="shared" si="2"/>
        <v>20.865740000000002</v>
      </c>
      <c r="IJ35" s="66">
        <f t="shared" si="3"/>
        <v>0</v>
      </c>
      <c r="IK35" s="144">
        <f t="shared" si="4"/>
        <v>0</v>
      </c>
      <c r="IL35" s="301">
        <v>5026</v>
      </c>
      <c r="IM35" s="145">
        <v>5001</v>
      </c>
      <c r="IN35" s="145">
        <v>5019</v>
      </c>
      <c r="IO35" s="74">
        <v>4866</v>
      </c>
      <c r="IP35" s="74"/>
      <c r="IQ35" s="75"/>
      <c r="IR35" s="291">
        <v>25.78</v>
      </c>
      <c r="IS35" s="146">
        <v>26.79</v>
      </c>
      <c r="IT35" s="146">
        <v>31.75</v>
      </c>
      <c r="IU35" s="146">
        <v>28.94</v>
      </c>
      <c r="IV35" s="146"/>
      <c r="IW35" s="150"/>
      <c r="IX35" s="311">
        <v>0</v>
      </c>
      <c r="IY35" s="280">
        <v>7.2714051990547168E-4</v>
      </c>
      <c r="IZ35" s="280">
        <v>1.514692517418964E-3</v>
      </c>
      <c r="JA35" s="280">
        <v>0</v>
      </c>
      <c r="JB35" s="280"/>
      <c r="JC35" s="279"/>
    </row>
    <row r="36" spans="1:263" ht="18.75" x14ac:dyDescent="0.25">
      <c r="A36" s="734"/>
      <c r="B36" s="436">
        <f>+B35+1</f>
        <v>45621</v>
      </c>
      <c r="C36" s="10">
        <v>2</v>
      </c>
      <c r="D36" s="11"/>
      <c r="E36" s="61">
        <f t="shared" si="250"/>
        <v>612</v>
      </c>
      <c r="F36" s="11">
        <f t="shared" si="250"/>
        <v>59</v>
      </c>
      <c r="G36" s="11">
        <v>116</v>
      </c>
      <c r="H36" s="12">
        <f t="shared" si="209"/>
        <v>0.22875816993464052</v>
      </c>
      <c r="I36" s="11">
        <v>24</v>
      </c>
      <c r="J36" s="12">
        <f t="shared" si="251"/>
        <v>0.17142857142857143</v>
      </c>
      <c r="K36" s="554">
        <v>135.96340000000001</v>
      </c>
      <c r="L36" s="13"/>
      <c r="M36" s="25"/>
      <c r="N36" s="37"/>
      <c r="O36" s="10">
        <v>1</v>
      </c>
      <c r="P36" s="11"/>
      <c r="Q36" s="11">
        <f t="shared" si="252"/>
        <v>611</v>
      </c>
      <c r="R36" s="11">
        <f t="shared" si="252"/>
        <v>59</v>
      </c>
      <c r="S36" s="11">
        <v>132</v>
      </c>
      <c r="T36" s="12">
        <f t="shared" si="210"/>
        <v>0.23895253682487724</v>
      </c>
      <c r="U36" s="11">
        <v>14</v>
      </c>
      <c r="V36" s="12">
        <f t="shared" si="211"/>
        <v>9.5890410958904104E-2</v>
      </c>
      <c r="W36" s="554">
        <v>133.98099999999999</v>
      </c>
      <c r="X36" s="13"/>
      <c r="Y36" s="25"/>
      <c r="Z36" s="37"/>
      <c r="AA36" s="10">
        <v>1</v>
      </c>
      <c r="AB36" s="11"/>
      <c r="AC36" s="11">
        <f t="shared" si="253"/>
        <v>186</v>
      </c>
      <c r="AD36" s="11">
        <f t="shared" si="253"/>
        <v>16</v>
      </c>
      <c r="AE36" s="11">
        <v>36</v>
      </c>
      <c r="AF36" s="553">
        <f t="shared" si="212"/>
        <v>0.24731182795698925</v>
      </c>
      <c r="AG36" s="11">
        <v>10</v>
      </c>
      <c r="AH36" s="12">
        <f t="shared" si="213"/>
        <v>0.21739130434782608</v>
      </c>
      <c r="AI36" s="13"/>
      <c r="AJ36" s="13"/>
      <c r="AK36" s="25"/>
      <c r="AL36" s="37"/>
      <c r="AM36" s="10">
        <v>1</v>
      </c>
      <c r="AN36" s="11"/>
      <c r="AO36" s="61">
        <f t="shared" si="254"/>
        <v>611</v>
      </c>
      <c r="AP36" s="11">
        <f t="shared" si="254"/>
        <v>59</v>
      </c>
      <c r="AQ36" s="11">
        <v>153</v>
      </c>
      <c r="AR36" s="12">
        <f t="shared" si="214"/>
        <v>0.2978723404255319</v>
      </c>
      <c r="AS36" s="11">
        <v>29</v>
      </c>
      <c r="AT36" s="12">
        <f t="shared" si="215"/>
        <v>0.15934065934065933</v>
      </c>
      <c r="AU36" s="554">
        <v>132.74199999999999</v>
      </c>
      <c r="AV36" s="13"/>
      <c r="AW36" s="25"/>
      <c r="AX36" s="37"/>
      <c r="AY36" s="10">
        <v>2</v>
      </c>
      <c r="AZ36" s="11"/>
      <c r="BA36" s="11">
        <f t="shared" si="255"/>
        <v>609</v>
      </c>
      <c r="BB36" s="11">
        <f t="shared" si="255"/>
        <v>57</v>
      </c>
      <c r="BC36" s="11">
        <v>118</v>
      </c>
      <c r="BD36" s="12">
        <f t="shared" si="216"/>
        <v>0.22988505747126436</v>
      </c>
      <c r="BE36" s="11">
        <v>22</v>
      </c>
      <c r="BF36" s="12">
        <f t="shared" si="217"/>
        <v>0.15714285714285714</v>
      </c>
      <c r="BG36" s="554">
        <v>131.916</v>
      </c>
      <c r="BH36" s="13"/>
      <c r="BI36" s="25"/>
      <c r="BJ36" s="37"/>
      <c r="BK36" s="10"/>
      <c r="BL36" s="11"/>
      <c r="BM36" s="11">
        <f t="shared" si="256"/>
        <v>615</v>
      </c>
      <c r="BN36" s="11">
        <f t="shared" si="256"/>
        <v>58</v>
      </c>
      <c r="BO36" s="11">
        <v>118</v>
      </c>
      <c r="BP36" s="12">
        <f t="shared" si="218"/>
        <v>0.21300813008130082</v>
      </c>
      <c r="BQ36" s="11">
        <v>13</v>
      </c>
      <c r="BR36" s="12">
        <f t="shared" si="219"/>
        <v>9.9236641221374045E-2</v>
      </c>
      <c r="BS36" s="554">
        <v>129.43799999999999</v>
      </c>
      <c r="BT36" s="13"/>
      <c r="BU36" s="25"/>
      <c r="BV36" s="37"/>
      <c r="BW36" s="10"/>
      <c r="BX36" s="11"/>
      <c r="BY36" s="61">
        <f t="shared" si="257"/>
        <v>0</v>
      </c>
      <c r="BZ36" s="61">
        <f t="shared" si="257"/>
        <v>0</v>
      </c>
      <c r="CA36" s="11"/>
      <c r="CB36" s="12" t="e">
        <f t="shared" si="220"/>
        <v>#DIV/0!</v>
      </c>
      <c r="CC36" s="11"/>
      <c r="CD36" s="12" t="e">
        <f t="shared" si="221"/>
        <v>#DIV/0!</v>
      </c>
      <c r="CE36" s="13"/>
      <c r="CF36" s="13"/>
      <c r="CG36" s="25"/>
      <c r="CH36" s="37"/>
      <c r="CI36" s="10"/>
      <c r="CJ36" s="11"/>
      <c r="CK36" s="61">
        <f t="shared" si="258"/>
        <v>0</v>
      </c>
      <c r="CL36" s="61">
        <f t="shared" si="258"/>
        <v>0</v>
      </c>
      <c r="CM36" s="11"/>
      <c r="CN36" s="12" t="e">
        <f t="shared" si="222"/>
        <v>#DIV/0!</v>
      </c>
      <c r="CO36" s="11"/>
      <c r="CP36" s="12" t="e">
        <f t="shared" si="223"/>
        <v>#DIV/0!</v>
      </c>
      <c r="CQ36" s="13"/>
      <c r="CR36" s="13"/>
      <c r="CS36" s="25"/>
      <c r="CT36" s="37"/>
      <c r="CU36" s="10"/>
      <c r="CV36" s="11"/>
      <c r="CW36" s="61">
        <f t="shared" si="259"/>
        <v>0</v>
      </c>
      <c r="CX36" s="61">
        <f t="shared" si="259"/>
        <v>0</v>
      </c>
      <c r="CY36" s="11"/>
      <c r="CZ36" s="12" t="e">
        <f t="shared" si="224"/>
        <v>#DIV/0!</v>
      </c>
      <c r="DA36" s="11"/>
      <c r="DB36" s="12" t="e">
        <f t="shared" si="225"/>
        <v>#DIV/0!</v>
      </c>
      <c r="DC36" s="13"/>
      <c r="DD36" s="13"/>
      <c r="DE36" s="25"/>
      <c r="DF36" s="37"/>
      <c r="DG36" s="10"/>
      <c r="DH36" s="11"/>
      <c r="DI36" s="61">
        <f t="shared" si="260"/>
        <v>0</v>
      </c>
      <c r="DJ36" s="61">
        <f t="shared" si="260"/>
        <v>0</v>
      </c>
      <c r="DK36" s="11"/>
      <c r="DL36" s="12" t="e">
        <f t="shared" si="226"/>
        <v>#DIV/0!</v>
      </c>
      <c r="DM36" s="11"/>
      <c r="DN36" s="12" t="e">
        <f t="shared" si="227"/>
        <v>#DIV/0!</v>
      </c>
      <c r="DO36" s="13"/>
      <c r="DP36" s="13"/>
      <c r="DQ36" s="25"/>
      <c r="DR36" s="37"/>
      <c r="DS36" s="10"/>
      <c r="DT36" s="11"/>
      <c r="DU36" s="61">
        <f t="shared" si="261"/>
        <v>0</v>
      </c>
      <c r="DV36" s="61">
        <f t="shared" si="261"/>
        <v>0</v>
      </c>
      <c r="DW36" s="11"/>
      <c r="DX36" s="12" t="e">
        <f t="shared" si="228"/>
        <v>#DIV/0!</v>
      </c>
      <c r="DY36" s="11"/>
      <c r="DZ36" s="12" t="e">
        <f t="shared" si="229"/>
        <v>#DIV/0!</v>
      </c>
      <c r="EA36" s="13"/>
      <c r="EB36" s="13"/>
      <c r="EC36" s="25"/>
      <c r="ED36" s="37"/>
      <c r="EE36" s="10"/>
      <c r="EF36" s="11"/>
      <c r="EG36" s="61">
        <f t="shared" si="262"/>
        <v>0</v>
      </c>
      <c r="EH36" s="61">
        <f t="shared" si="262"/>
        <v>0</v>
      </c>
      <c r="EI36" s="11"/>
      <c r="EJ36" s="12" t="e">
        <f t="shared" si="230"/>
        <v>#DIV/0!</v>
      </c>
      <c r="EK36" s="11"/>
      <c r="EL36" s="12" t="e">
        <f t="shared" si="231"/>
        <v>#DIV/0!</v>
      </c>
      <c r="EM36" s="13"/>
      <c r="EN36" s="13"/>
      <c r="EO36" s="25"/>
      <c r="EP36" s="37"/>
      <c r="EQ36" s="10"/>
      <c r="ER36" s="11"/>
      <c r="ES36" s="61">
        <f t="shared" si="263"/>
        <v>0</v>
      </c>
      <c r="ET36" s="61">
        <f t="shared" si="263"/>
        <v>0</v>
      </c>
      <c r="EU36" s="11"/>
      <c r="EV36" s="12" t="e">
        <f t="shared" si="232"/>
        <v>#DIV/0!</v>
      </c>
      <c r="EW36" s="11"/>
      <c r="EX36" s="12" t="e">
        <f t="shared" si="233"/>
        <v>#DIV/0!</v>
      </c>
      <c r="EY36" s="13"/>
      <c r="EZ36" s="13"/>
      <c r="FA36" s="25"/>
      <c r="FB36" s="37"/>
      <c r="FC36" s="10"/>
      <c r="FD36" s="11"/>
      <c r="FE36" s="61">
        <f t="shared" si="264"/>
        <v>0</v>
      </c>
      <c r="FF36" s="61">
        <f t="shared" si="264"/>
        <v>0</v>
      </c>
      <c r="FG36" s="11"/>
      <c r="FH36" s="12" t="e">
        <f t="shared" si="234"/>
        <v>#DIV/0!</v>
      </c>
      <c r="FI36" s="11"/>
      <c r="FJ36" s="12" t="e">
        <f t="shared" si="235"/>
        <v>#DIV/0!</v>
      </c>
      <c r="FK36" s="13"/>
      <c r="FL36" s="13"/>
      <c r="FM36" s="25"/>
      <c r="FN36" s="37"/>
      <c r="FO36" s="10"/>
      <c r="FP36" s="11"/>
      <c r="FQ36" s="61">
        <f t="shared" si="265"/>
        <v>0</v>
      </c>
      <c r="FR36" s="61">
        <f t="shared" si="265"/>
        <v>0</v>
      </c>
      <c r="FS36" s="11"/>
      <c r="FT36" s="12" t="e">
        <f t="shared" si="236"/>
        <v>#DIV/0!</v>
      </c>
      <c r="FU36" s="11"/>
      <c r="FV36" s="12" t="e">
        <f t="shared" si="237"/>
        <v>#DIV/0!</v>
      </c>
      <c r="FW36" s="13"/>
      <c r="FX36" s="13"/>
      <c r="FY36" s="25"/>
      <c r="FZ36" s="37"/>
      <c r="GA36" s="10"/>
      <c r="GB36" s="11"/>
      <c r="GC36" s="61">
        <f t="shared" si="266"/>
        <v>0</v>
      </c>
      <c r="GD36" s="61">
        <f t="shared" si="266"/>
        <v>0</v>
      </c>
      <c r="GE36" s="11"/>
      <c r="GF36" s="12" t="e">
        <f t="shared" si="238"/>
        <v>#DIV/0!</v>
      </c>
      <c r="GG36" s="11"/>
      <c r="GH36" s="12" t="e">
        <f t="shared" si="239"/>
        <v>#DIV/0!</v>
      </c>
      <c r="GI36" s="13"/>
      <c r="GJ36" s="13"/>
      <c r="GK36" s="25"/>
      <c r="GL36" s="37"/>
      <c r="GM36" s="10"/>
      <c r="GN36" s="11"/>
      <c r="GO36" s="61">
        <f t="shared" si="267"/>
        <v>0</v>
      </c>
      <c r="GP36" s="61">
        <f t="shared" si="267"/>
        <v>0</v>
      </c>
      <c r="GQ36" s="11"/>
      <c r="GR36" s="12" t="e">
        <f t="shared" si="240"/>
        <v>#DIV/0!</v>
      </c>
      <c r="GS36" s="11"/>
      <c r="GT36" s="12" t="e">
        <f t="shared" si="241"/>
        <v>#DIV/0!</v>
      </c>
      <c r="GU36" s="13"/>
      <c r="GV36" s="13"/>
      <c r="GW36" s="25"/>
      <c r="GX36" s="37"/>
      <c r="GY36" s="10"/>
      <c r="GZ36" s="11"/>
      <c r="HA36" s="61">
        <f t="shared" si="268"/>
        <v>0</v>
      </c>
      <c r="HB36" s="61">
        <f t="shared" si="268"/>
        <v>0</v>
      </c>
      <c r="HC36" s="11"/>
      <c r="HD36" s="12" t="e">
        <f t="shared" si="242"/>
        <v>#DIV/0!</v>
      </c>
      <c r="HE36" s="11"/>
      <c r="HF36" s="12" t="e">
        <f t="shared" si="243"/>
        <v>#DIV/0!</v>
      </c>
      <c r="HG36" s="13"/>
      <c r="HH36" s="13"/>
      <c r="HI36" s="25"/>
      <c r="HJ36" s="37"/>
      <c r="HK36" s="10">
        <f t="shared" si="244"/>
        <v>7</v>
      </c>
      <c r="HL36" s="14">
        <f t="shared" si="244"/>
        <v>0</v>
      </c>
      <c r="HM36" s="381">
        <f t="shared" si="244"/>
        <v>3244</v>
      </c>
      <c r="HN36" s="11">
        <f t="shared" si="244"/>
        <v>308</v>
      </c>
      <c r="HO36" s="11">
        <f t="shared" si="245"/>
        <v>785</v>
      </c>
      <c r="HP36" s="79">
        <f t="shared" si="246"/>
        <v>0.24198520345252775</v>
      </c>
      <c r="HQ36" s="15">
        <f t="shared" si="247"/>
        <v>112</v>
      </c>
      <c r="HR36" s="12">
        <f t="shared" si="269"/>
        <v>0.14267515923566879</v>
      </c>
      <c r="HS36" s="16">
        <v>56.7</v>
      </c>
      <c r="HT36" s="17">
        <v>610</v>
      </c>
      <c r="HU36" s="16">
        <f t="shared" si="248"/>
        <v>77.70700636942675</v>
      </c>
      <c r="HV36" s="23"/>
      <c r="HW36" s="22"/>
      <c r="HY36" s="289">
        <v>57</v>
      </c>
      <c r="HZ36" s="143">
        <v>72.904700000000005</v>
      </c>
      <c r="IA36" s="66">
        <v>75.217600000000004</v>
      </c>
      <c r="IB36" s="66">
        <v>73.097200000000001</v>
      </c>
      <c r="IC36" s="74">
        <v>72.5</v>
      </c>
      <c r="ID36" s="74"/>
      <c r="IE36" s="75"/>
      <c r="IF36" s="143">
        <v>17.817908680000002</v>
      </c>
      <c r="IG36" s="66">
        <v>17.946919360000003</v>
      </c>
      <c r="IH36" s="66">
        <v>21.62946148</v>
      </c>
      <c r="II36" s="66">
        <f t="shared" si="2"/>
        <v>20.952500000000001</v>
      </c>
      <c r="IJ36" s="66">
        <f t="shared" si="3"/>
        <v>0</v>
      </c>
      <c r="IK36" s="144">
        <f t="shared" si="4"/>
        <v>0</v>
      </c>
      <c r="IL36" s="301">
        <v>5026</v>
      </c>
      <c r="IM36" s="145">
        <v>5001</v>
      </c>
      <c r="IN36" s="145">
        <v>5019</v>
      </c>
      <c r="IO36" s="74">
        <v>4866</v>
      </c>
      <c r="IP36" s="74"/>
      <c r="IQ36" s="75"/>
      <c r="IR36" s="291">
        <v>24.44</v>
      </c>
      <c r="IS36" s="146">
        <v>23.86</v>
      </c>
      <c r="IT36" s="146">
        <v>29.59</v>
      </c>
      <c r="IU36" s="146">
        <v>28.9</v>
      </c>
      <c r="IV36" s="146"/>
      <c r="IW36" s="150"/>
      <c r="IX36" s="311">
        <v>5.8696928194091171E-4</v>
      </c>
      <c r="IY36" s="280">
        <v>1.4314928425357874E-3</v>
      </c>
      <c r="IZ36" s="280">
        <v>3.2948929159802305E-4</v>
      </c>
      <c r="JA36" s="280">
        <v>0</v>
      </c>
      <c r="JB36" s="280"/>
      <c r="JC36" s="279"/>
    </row>
    <row r="37" spans="1:263" ht="18.75" x14ac:dyDescent="0.25">
      <c r="A37" s="734"/>
      <c r="B37" s="436">
        <f t="shared" si="249"/>
        <v>45622</v>
      </c>
      <c r="C37" s="10"/>
      <c r="D37" s="11"/>
      <c r="E37" s="61">
        <f t="shared" si="250"/>
        <v>612</v>
      </c>
      <c r="F37" s="11">
        <f t="shared" si="250"/>
        <v>59</v>
      </c>
      <c r="G37" s="11">
        <v>140</v>
      </c>
      <c r="H37" s="564">
        <f t="shared" si="209"/>
        <v>0.24673202614379086</v>
      </c>
      <c r="I37" s="11">
        <v>11</v>
      </c>
      <c r="J37" s="12">
        <f t="shared" si="251"/>
        <v>7.2847682119205295E-2</v>
      </c>
      <c r="K37" s="13"/>
      <c r="L37" s="11"/>
      <c r="M37" s="25"/>
      <c r="N37" s="37"/>
      <c r="O37" s="10"/>
      <c r="P37" s="11"/>
      <c r="Q37" s="11">
        <f t="shared" si="252"/>
        <v>611</v>
      </c>
      <c r="R37" s="11">
        <f t="shared" si="252"/>
        <v>59</v>
      </c>
      <c r="S37" s="11">
        <v>153</v>
      </c>
      <c r="T37" s="564">
        <f t="shared" si="210"/>
        <v>0.28805237315875615</v>
      </c>
      <c r="U37" s="11">
        <v>23</v>
      </c>
      <c r="V37" s="12">
        <f t="shared" si="211"/>
        <v>0.13068181818181818</v>
      </c>
      <c r="W37" s="13"/>
      <c r="X37" s="11"/>
      <c r="Y37" s="25"/>
      <c r="Z37" s="37"/>
      <c r="AA37" s="10">
        <v>2</v>
      </c>
      <c r="AB37" s="11"/>
      <c r="AC37" s="11">
        <f t="shared" si="253"/>
        <v>184</v>
      </c>
      <c r="AD37" s="11">
        <f t="shared" si="253"/>
        <v>16</v>
      </c>
      <c r="AE37" s="11">
        <v>39</v>
      </c>
      <c r="AF37" s="12">
        <f t="shared" si="212"/>
        <v>0.2608695652173913</v>
      </c>
      <c r="AG37" s="11">
        <v>9</v>
      </c>
      <c r="AH37" s="12">
        <f t="shared" si="213"/>
        <v>0.1875</v>
      </c>
      <c r="AI37" s="554">
        <v>133.155</v>
      </c>
      <c r="AJ37" s="11"/>
      <c r="AK37" s="25"/>
      <c r="AL37" s="37"/>
      <c r="AM37" s="10"/>
      <c r="AN37" s="11"/>
      <c r="AO37" s="61">
        <f t="shared" si="254"/>
        <v>611</v>
      </c>
      <c r="AP37" s="11">
        <f t="shared" si="254"/>
        <v>59</v>
      </c>
      <c r="AQ37" s="11">
        <v>181</v>
      </c>
      <c r="AR37" s="564">
        <f t="shared" si="214"/>
        <v>0.3355155482815057</v>
      </c>
      <c r="AS37" s="11">
        <v>24</v>
      </c>
      <c r="AT37" s="12">
        <f t="shared" si="215"/>
        <v>0.11707317073170732</v>
      </c>
      <c r="AU37" s="13"/>
      <c r="AV37" s="11"/>
      <c r="AW37" s="25"/>
      <c r="AX37" s="37"/>
      <c r="AY37" s="10"/>
      <c r="AZ37" s="11"/>
      <c r="BA37" s="11">
        <f t="shared" si="255"/>
        <v>609</v>
      </c>
      <c r="BB37" s="11">
        <f t="shared" si="255"/>
        <v>57</v>
      </c>
      <c r="BC37" s="11">
        <v>153</v>
      </c>
      <c r="BD37" s="564">
        <f t="shared" si="216"/>
        <v>0.30213464696223319</v>
      </c>
      <c r="BE37" s="11">
        <v>31</v>
      </c>
      <c r="BF37" s="12">
        <f t="shared" si="217"/>
        <v>0.16847826086956522</v>
      </c>
      <c r="BG37" s="13"/>
      <c r="BH37" s="11"/>
      <c r="BI37" s="25"/>
      <c r="BJ37" s="37"/>
      <c r="BK37" s="10">
        <v>2</v>
      </c>
      <c r="BL37" s="11">
        <v>1</v>
      </c>
      <c r="BM37" s="11">
        <f t="shared" si="256"/>
        <v>613</v>
      </c>
      <c r="BN37" s="11">
        <f t="shared" si="256"/>
        <v>57</v>
      </c>
      <c r="BO37" s="11">
        <v>120</v>
      </c>
      <c r="BP37" s="564">
        <f t="shared" si="218"/>
        <v>0.21370309951060359</v>
      </c>
      <c r="BQ37" s="11">
        <v>11</v>
      </c>
      <c r="BR37" s="12">
        <f t="shared" si="219"/>
        <v>8.3969465648854963E-2</v>
      </c>
      <c r="BS37" s="13"/>
      <c r="BT37" s="11"/>
      <c r="BU37" s="25"/>
      <c r="BV37" s="37"/>
      <c r="BW37" s="10"/>
      <c r="BX37" s="11"/>
      <c r="BY37" s="61">
        <f t="shared" si="257"/>
        <v>0</v>
      </c>
      <c r="BZ37" s="61">
        <f t="shared" si="257"/>
        <v>0</v>
      </c>
      <c r="CA37" s="11"/>
      <c r="CB37" s="12" t="e">
        <f t="shared" si="220"/>
        <v>#DIV/0!</v>
      </c>
      <c r="CC37" s="11"/>
      <c r="CD37" s="12" t="e">
        <f t="shared" si="221"/>
        <v>#DIV/0!</v>
      </c>
      <c r="CE37" s="13"/>
      <c r="CF37" s="11"/>
      <c r="CG37" s="25"/>
      <c r="CH37" s="37"/>
      <c r="CI37" s="10"/>
      <c r="CJ37" s="11"/>
      <c r="CK37" s="61">
        <f t="shared" si="258"/>
        <v>0</v>
      </c>
      <c r="CL37" s="61">
        <f t="shared" si="258"/>
        <v>0</v>
      </c>
      <c r="CM37" s="11"/>
      <c r="CN37" s="12" t="e">
        <f t="shared" si="222"/>
        <v>#DIV/0!</v>
      </c>
      <c r="CO37" s="11"/>
      <c r="CP37" s="12" t="e">
        <f t="shared" si="223"/>
        <v>#DIV/0!</v>
      </c>
      <c r="CQ37" s="13"/>
      <c r="CR37" s="11"/>
      <c r="CS37" s="25"/>
      <c r="CT37" s="37"/>
      <c r="CU37" s="10"/>
      <c r="CV37" s="11"/>
      <c r="CW37" s="61">
        <f t="shared" si="259"/>
        <v>0</v>
      </c>
      <c r="CX37" s="61">
        <f t="shared" si="259"/>
        <v>0</v>
      </c>
      <c r="CY37" s="11"/>
      <c r="CZ37" s="12" t="e">
        <f t="shared" si="224"/>
        <v>#DIV/0!</v>
      </c>
      <c r="DA37" s="11"/>
      <c r="DB37" s="12" t="e">
        <f t="shared" si="225"/>
        <v>#DIV/0!</v>
      </c>
      <c r="DC37" s="13"/>
      <c r="DD37" s="11"/>
      <c r="DE37" s="25"/>
      <c r="DF37" s="37"/>
      <c r="DG37" s="10"/>
      <c r="DH37" s="11"/>
      <c r="DI37" s="61">
        <f t="shared" si="260"/>
        <v>0</v>
      </c>
      <c r="DJ37" s="61">
        <f t="shared" si="260"/>
        <v>0</v>
      </c>
      <c r="DK37" s="11"/>
      <c r="DL37" s="12" t="e">
        <f t="shared" si="226"/>
        <v>#DIV/0!</v>
      </c>
      <c r="DM37" s="11"/>
      <c r="DN37" s="12" t="e">
        <f t="shared" si="227"/>
        <v>#DIV/0!</v>
      </c>
      <c r="DO37" s="13"/>
      <c r="DP37" s="11"/>
      <c r="DQ37" s="25"/>
      <c r="DR37" s="37"/>
      <c r="DS37" s="10"/>
      <c r="DT37" s="11"/>
      <c r="DU37" s="61">
        <f t="shared" si="261"/>
        <v>0</v>
      </c>
      <c r="DV37" s="61">
        <f t="shared" si="261"/>
        <v>0</v>
      </c>
      <c r="DW37" s="11"/>
      <c r="DX37" s="12" t="e">
        <f t="shared" si="228"/>
        <v>#DIV/0!</v>
      </c>
      <c r="DY37" s="11"/>
      <c r="DZ37" s="12" t="e">
        <f t="shared" si="229"/>
        <v>#DIV/0!</v>
      </c>
      <c r="EA37" s="13"/>
      <c r="EB37" s="11"/>
      <c r="EC37" s="25"/>
      <c r="ED37" s="37"/>
      <c r="EE37" s="10"/>
      <c r="EF37" s="11"/>
      <c r="EG37" s="61">
        <f t="shared" si="262"/>
        <v>0</v>
      </c>
      <c r="EH37" s="61">
        <f t="shared" si="262"/>
        <v>0</v>
      </c>
      <c r="EI37" s="11"/>
      <c r="EJ37" s="12" t="e">
        <f t="shared" si="230"/>
        <v>#DIV/0!</v>
      </c>
      <c r="EK37" s="11"/>
      <c r="EL37" s="12" t="e">
        <f t="shared" si="231"/>
        <v>#DIV/0!</v>
      </c>
      <c r="EM37" s="13"/>
      <c r="EN37" s="11"/>
      <c r="EO37" s="25"/>
      <c r="EP37" s="37"/>
      <c r="EQ37" s="10"/>
      <c r="ER37" s="11"/>
      <c r="ES37" s="61">
        <f t="shared" si="263"/>
        <v>0</v>
      </c>
      <c r="ET37" s="61">
        <f t="shared" si="263"/>
        <v>0</v>
      </c>
      <c r="EU37" s="11"/>
      <c r="EV37" s="12" t="e">
        <f t="shared" si="232"/>
        <v>#DIV/0!</v>
      </c>
      <c r="EW37" s="11"/>
      <c r="EX37" s="12" t="e">
        <f t="shared" si="233"/>
        <v>#DIV/0!</v>
      </c>
      <c r="EY37" s="13"/>
      <c r="EZ37" s="11"/>
      <c r="FA37" s="25"/>
      <c r="FB37" s="37"/>
      <c r="FC37" s="10"/>
      <c r="FD37" s="11"/>
      <c r="FE37" s="61">
        <f t="shared" si="264"/>
        <v>0</v>
      </c>
      <c r="FF37" s="61">
        <f t="shared" si="264"/>
        <v>0</v>
      </c>
      <c r="FG37" s="11"/>
      <c r="FH37" s="12" t="e">
        <f t="shared" si="234"/>
        <v>#DIV/0!</v>
      </c>
      <c r="FI37" s="11"/>
      <c r="FJ37" s="12" t="e">
        <f t="shared" si="235"/>
        <v>#DIV/0!</v>
      </c>
      <c r="FK37" s="13"/>
      <c r="FL37" s="11"/>
      <c r="FM37" s="25"/>
      <c r="FN37" s="37"/>
      <c r="FO37" s="10"/>
      <c r="FP37" s="11"/>
      <c r="FQ37" s="61">
        <f t="shared" si="265"/>
        <v>0</v>
      </c>
      <c r="FR37" s="61">
        <f t="shared" si="265"/>
        <v>0</v>
      </c>
      <c r="FS37" s="11"/>
      <c r="FT37" s="12" t="e">
        <f t="shared" si="236"/>
        <v>#DIV/0!</v>
      </c>
      <c r="FU37" s="11"/>
      <c r="FV37" s="12" t="e">
        <f t="shared" si="237"/>
        <v>#DIV/0!</v>
      </c>
      <c r="FW37" s="13"/>
      <c r="FX37" s="11"/>
      <c r="FY37" s="25"/>
      <c r="FZ37" s="37"/>
      <c r="GA37" s="10"/>
      <c r="GB37" s="11"/>
      <c r="GC37" s="61">
        <f t="shared" si="266"/>
        <v>0</v>
      </c>
      <c r="GD37" s="61">
        <f t="shared" si="266"/>
        <v>0</v>
      </c>
      <c r="GE37" s="11"/>
      <c r="GF37" s="12" t="e">
        <f t="shared" si="238"/>
        <v>#DIV/0!</v>
      </c>
      <c r="GG37" s="11"/>
      <c r="GH37" s="12" t="e">
        <f t="shared" si="239"/>
        <v>#DIV/0!</v>
      </c>
      <c r="GI37" s="13"/>
      <c r="GJ37" s="11"/>
      <c r="GK37" s="25"/>
      <c r="GL37" s="37"/>
      <c r="GM37" s="10"/>
      <c r="GN37" s="11"/>
      <c r="GO37" s="61">
        <f t="shared" si="267"/>
        <v>0</v>
      </c>
      <c r="GP37" s="61">
        <f t="shared" si="267"/>
        <v>0</v>
      </c>
      <c r="GQ37" s="11"/>
      <c r="GR37" s="12" t="e">
        <f t="shared" si="240"/>
        <v>#DIV/0!</v>
      </c>
      <c r="GS37" s="11"/>
      <c r="GT37" s="12" t="e">
        <f t="shared" si="241"/>
        <v>#DIV/0!</v>
      </c>
      <c r="GU37" s="13"/>
      <c r="GV37" s="11"/>
      <c r="GW37" s="25"/>
      <c r="GX37" s="37"/>
      <c r="GY37" s="10"/>
      <c r="GZ37" s="11"/>
      <c r="HA37" s="61">
        <f t="shared" si="268"/>
        <v>0</v>
      </c>
      <c r="HB37" s="61">
        <f t="shared" si="268"/>
        <v>0</v>
      </c>
      <c r="HC37" s="11"/>
      <c r="HD37" s="12" t="e">
        <f t="shared" si="242"/>
        <v>#DIV/0!</v>
      </c>
      <c r="HE37" s="11"/>
      <c r="HF37" s="12" t="e">
        <f t="shared" si="243"/>
        <v>#DIV/0!</v>
      </c>
      <c r="HG37" s="13"/>
      <c r="HH37" s="11"/>
      <c r="HI37" s="25"/>
      <c r="HJ37" s="37"/>
      <c r="HK37" s="10">
        <f t="shared" si="244"/>
        <v>4</v>
      </c>
      <c r="HL37" s="14">
        <f t="shared" si="244"/>
        <v>1</v>
      </c>
      <c r="HM37" s="381">
        <f t="shared" si="244"/>
        <v>3240</v>
      </c>
      <c r="HN37" s="11">
        <f t="shared" si="244"/>
        <v>307</v>
      </c>
      <c r="HO37" s="11">
        <f t="shared" si="245"/>
        <v>895</v>
      </c>
      <c r="HP37" s="79">
        <f t="shared" si="246"/>
        <v>0.27623456790123457</v>
      </c>
      <c r="HQ37" s="15">
        <f t="shared" si="247"/>
        <v>109</v>
      </c>
      <c r="HR37" s="12">
        <f t="shared" si="269"/>
        <v>0.1217877094972067</v>
      </c>
      <c r="HS37" s="16">
        <v>56.8</v>
      </c>
      <c r="HT37" s="17">
        <v>736</v>
      </c>
      <c r="HU37" s="16">
        <f t="shared" si="248"/>
        <v>82.234636871508386</v>
      </c>
      <c r="HV37" s="23"/>
      <c r="HW37" s="22"/>
      <c r="HY37" s="289">
        <v>58</v>
      </c>
      <c r="HZ37" s="143">
        <v>73.231499999999997</v>
      </c>
      <c r="IA37" s="66">
        <v>75.361000000000004</v>
      </c>
      <c r="IB37" s="66">
        <v>73.868499999999997</v>
      </c>
      <c r="IC37" s="74">
        <v>72.8</v>
      </c>
      <c r="ID37" s="74"/>
      <c r="IE37" s="75"/>
      <c r="IF37" s="143">
        <v>16.740720899999999</v>
      </c>
      <c r="IG37" s="66">
        <v>15.6826241</v>
      </c>
      <c r="IH37" s="66">
        <v>21.251967449999999</v>
      </c>
      <c r="II37" s="66">
        <f t="shared" si="2"/>
        <v>20.478639999999999</v>
      </c>
      <c r="IJ37" s="66">
        <f t="shared" si="3"/>
        <v>0</v>
      </c>
      <c r="IK37" s="144">
        <f t="shared" si="4"/>
        <v>0</v>
      </c>
      <c r="IL37" s="301">
        <v>5333</v>
      </c>
      <c r="IM37" s="145">
        <v>4962</v>
      </c>
      <c r="IN37" s="145">
        <v>5025</v>
      </c>
      <c r="IO37" s="74">
        <v>4964</v>
      </c>
      <c r="IP37" s="74"/>
      <c r="IQ37" s="75"/>
      <c r="IR37" s="291">
        <v>22.86</v>
      </c>
      <c r="IS37" s="146">
        <v>20.81</v>
      </c>
      <c r="IT37" s="146">
        <v>28.77</v>
      </c>
      <c r="IU37" s="146">
        <v>28.13</v>
      </c>
      <c r="IV37" s="146"/>
      <c r="IW37" s="150"/>
      <c r="IX37" s="311">
        <v>0</v>
      </c>
      <c r="IY37" s="280">
        <v>4.7047753469771819E-4</v>
      </c>
      <c r="IZ37" s="280">
        <v>1.3610071452875127E-3</v>
      </c>
      <c r="JA37" s="280">
        <v>0</v>
      </c>
      <c r="JB37" s="280"/>
      <c r="JC37" s="279"/>
    </row>
    <row r="38" spans="1:263" ht="18.75" x14ac:dyDescent="0.25">
      <c r="A38" s="734"/>
      <c r="B38" s="436">
        <f t="shared" si="249"/>
        <v>45623</v>
      </c>
      <c r="C38" s="10"/>
      <c r="D38" s="11"/>
      <c r="E38" s="61">
        <f>E37-C38</f>
        <v>612</v>
      </c>
      <c r="F38" s="11">
        <f>F37-D38</f>
        <v>59</v>
      </c>
      <c r="G38" s="11">
        <v>130</v>
      </c>
      <c r="H38" s="12">
        <f t="shared" si="209"/>
        <v>0.24183006535947713</v>
      </c>
      <c r="I38" s="11">
        <v>18</v>
      </c>
      <c r="J38" s="12">
        <f t="shared" si="251"/>
        <v>0.12162162162162163</v>
      </c>
      <c r="K38" s="565">
        <v>137.91310000000001</v>
      </c>
      <c r="L38" s="11"/>
      <c r="M38" s="38"/>
      <c r="N38" s="39"/>
      <c r="O38" s="10">
        <v>1</v>
      </c>
      <c r="P38" s="11"/>
      <c r="Q38" s="11">
        <f t="shared" si="252"/>
        <v>610</v>
      </c>
      <c r="R38" s="11">
        <f t="shared" si="252"/>
        <v>59</v>
      </c>
      <c r="S38" s="11">
        <v>165</v>
      </c>
      <c r="T38" s="12">
        <f t="shared" si="210"/>
        <v>0.31967213114754101</v>
      </c>
      <c r="U38" s="11">
        <v>30</v>
      </c>
      <c r="V38" s="12">
        <f t="shared" si="211"/>
        <v>0.15384615384615385</v>
      </c>
      <c r="W38" s="565">
        <v>136.0915</v>
      </c>
      <c r="X38" s="11"/>
      <c r="Y38" s="38"/>
      <c r="Z38" s="39"/>
      <c r="AA38" s="10">
        <v>2</v>
      </c>
      <c r="AB38" s="11">
        <v>1</v>
      </c>
      <c r="AC38" s="11">
        <f t="shared" si="253"/>
        <v>182</v>
      </c>
      <c r="AD38" s="11">
        <f t="shared" si="253"/>
        <v>15</v>
      </c>
      <c r="AE38" s="11">
        <v>40</v>
      </c>
      <c r="AF38" s="564">
        <f t="shared" si="212"/>
        <v>0.25824175824175827</v>
      </c>
      <c r="AG38" s="11">
        <v>7</v>
      </c>
      <c r="AH38" s="12">
        <f t="shared" si="213"/>
        <v>0.14893617021276595</v>
      </c>
      <c r="AI38" s="13"/>
      <c r="AJ38" s="11"/>
      <c r="AK38" s="38"/>
      <c r="AL38" s="39"/>
      <c r="AM38" s="10">
        <v>1</v>
      </c>
      <c r="AN38" s="11"/>
      <c r="AO38" s="61">
        <f t="shared" si="254"/>
        <v>610</v>
      </c>
      <c r="AP38" s="11">
        <f t="shared" si="254"/>
        <v>59</v>
      </c>
      <c r="AQ38" s="11">
        <v>187</v>
      </c>
      <c r="AR38" s="12">
        <f t="shared" si="214"/>
        <v>0.3557377049180328</v>
      </c>
      <c r="AS38" s="11">
        <v>30</v>
      </c>
      <c r="AT38" s="12">
        <f t="shared" si="215"/>
        <v>0.13824884792626729</v>
      </c>
      <c r="AU38" s="565">
        <v>134.953</v>
      </c>
      <c r="AV38" s="11"/>
      <c r="AW38" s="38"/>
      <c r="AX38" s="39"/>
      <c r="AY38" s="10"/>
      <c r="AZ38" s="11"/>
      <c r="BA38" s="11">
        <f t="shared" si="255"/>
        <v>609</v>
      </c>
      <c r="BB38" s="11">
        <f t="shared" si="255"/>
        <v>57</v>
      </c>
      <c r="BC38" s="11">
        <v>166</v>
      </c>
      <c r="BD38" s="12">
        <f t="shared" si="216"/>
        <v>0.30706075533661742</v>
      </c>
      <c r="BE38" s="11">
        <v>21</v>
      </c>
      <c r="BF38" s="12">
        <f t="shared" si="217"/>
        <v>0.11229946524064172</v>
      </c>
      <c r="BG38" s="565">
        <v>134.19399999999999</v>
      </c>
      <c r="BH38" s="11"/>
      <c r="BI38" s="38"/>
      <c r="BJ38" s="39"/>
      <c r="BK38" s="10">
        <v>2</v>
      </c>
      <c r="BL38" s="11"/>
      <c r="BM38" s="11">
        <f t="shared" si="256"/>
        <v>611</v>
      </c>
      <c r="BN38" s="11">
        <f t="shared" si="256"/>
        <v>57</v>
      </c>
      <c r="BO38" s="11">
        <v>154</v>
      </c>
      <c r="BP38" s="12">
        <f t="shared" si="218"/>
        <v>0.28150572831423898</v>
      </c>
      <c r="BQ38" s="11">
        <v>18</v>
      </c>
      <c r="BR38" s="12">
        <f t="shared" si="219"/>
        <v>0.10465116279069768</v>
      </c>
      <c r="BS38" s="565">
        <v>131.917</v>
      </c>
      <c r="BT38" s="11"/>
      <c r="BU38" s="38"/>
      <c r="BV38" s="39"/>
      <c r="BW38" s="10"/>
      <c r="BX38" s="11"/>
      <c r="BY38" s="61">
        <f t="shared" si="257"/>
        <v>0</v>
      </c>
      <c r="BZ38" s="61">
        <f t="shared" si="257"/>
        <v>0</v>
      </c>
      <c r="CA38" s="11"/>
      <c r="CB38" s="12" t="e">
        <f t="shared" si="220"/>
        <v>#DIV/0!</v>
      </c>
      <c r="CC38" s="11"/>
      <c r="CD38" s="12" t="e">
        <f t="shared" si="221"/>
        <v>#DIV/0!</v>
      </c>
      <c r="CE38" s="13"/>
      <c r="CF38" s="11"/>
      <c r="CG38" s="38"/>
      <c r="CH38" s="39"/>
      <c r="CI38" s="10"/>
      <c r="CJ38" s="11"/>
      <c r="CK38" s="61">
        <f t="shared" si="258"/>
        <v>0</v>
      </c>
      <c r="CL38" s="61">
        <f t="shared" si="258"/>
        <v>0</v>
      </c>
      <c r="CM38" s="11"/>
      <c r="CN38" s="12" t="e">
        <f t="shared" si="222"/>
        <v>#DIV/0!</v>
      </c>
      <c r="CO38" s="11"/>
      <c r="CP38" s="12" t="e">
        <f t="shared" si="223"/>
        <v>#DIV/0!</v>
      </c>
      <c r="CQ38" s="13"/>
      <c r="CR38" s="11"/>
      <c r="CS38" s="38"/>
      <c r="CT38" s="39"/>
      <c r="CU38" s="10"/>
      <c r="CV38" s="11"/>
      <c r="CW38" s="61">
        <f t="shared" si="259"/>
        <v>0</v>
      </c>
      <c r="CX38" s="61">
        <f t="shared" si="259"/>
        <v>0</v>
      </c>
      <c r="CY38" s="11"/>
      <c r="CZ38" s="12" t="e">
        <f t="shared" si="224"/>
        <v>#DIV/0!</v>
      </c>
      <c r="DA38" s="11"/>
      <c r="DB38" s="12" t="e">
        <f t="shared" si="225"/>
        <v>#DIV/0!</v>
      </c>
      <c r="DC38" s="13"/>
      <c r="DD38" s="11"/>
      <c r="DE38" s="38"/>
      <c r="DF38" s="39"/>
      <c r="DG38" s="10"/>
      <c r="DH38" s="11"/>
      <c r="DI38" s="61">
        <f t="shared" si="260"/>
        <v>0</v>
      </c>
      <c r="DJ38" s="61">
        <f t="shared" si="260"/>
        <v>0</v>
      </c>
      <c r="DK38" s="11"/>
      <c r="DL38" s="12" t="e">
        <f t="shared" si="226"/>
        <v>#DIV/0!</v>
      </c>
      <c r="DM38" s="11"/>
      <c r="DN38" s="12" t="e">
        <f t="shared" si="227"/>
        <v>#DIV/0!</v>
      </c>
      <c r="DO38" s="13"/>
      <c r="DP38" s="11"/>
      <c r="DQ38" s="38"/>
      <c r="DR38" s="39"/>
      <c r="DS38" s="10"/>
      <c r="DT38" s="11"/>
      <c r="DU38" s="61">
        <f t="shared" si="261"/>
        <v>0</v>
      </c>
      <c r="DV38" s="61">
        <f t="shared" si="261"/>
        <v>0</v>
      </c>
      <c r="DW38" s="11"/>
      <c r="DX38" s="12" t="e">
        <f t="shared" si="228"/>
        <v>#DIV/0!</v>
      </c>
      <c r="DY38" s="11"/>
      <c r="DZ38" s="12" t="e">
        <f t="shared" si="229"/>
        <v>#DIV/0!</v>
      </c>
      <c r="EA38" s="13"/>
      <c r="EB38" s="11"/>
      <c r="EC38" s="38"/>
      <c r="ED38" s="39"/>
      <c r="EE38" s="10"/>
      <c r="EF38" s="11"/>
      <c r="EG38" s="61">
        <f t="shared" si="262"/>
        <v>0</v>
      </c>
      <c r="EH38" s="61">
        <f t="shared" si="262"/>
        <v>0</v>
      </c>
      <c r="EI38" s="11"/>
      <c r="EJ38" s="12" t="e">
        <f t="shared" si="230"/>
        <v>#DIV/0!</v>
      </c>
      <c r="EK38" s="11"/>
      <c r="EL38" s="12" t="e">
        <f t="shared" si="231"/>
        <v>#DIV/0!</v>
      </c>
      <c r="EM38" s="13"/>
      <c r="EN38" s="11"/>
      <c r="EO38" s="38"/>
      <c r="EP38" s="39"/>
      <c r="EQ38" s="10"/>
      <c r="ER38" s="11"/>
      <c r="ES38" s="61">
        <f t="shared" si="263"/>
        <v>0</v>
      </c>
      <c r="ET38" s="61">
        <f t="shared" si="263"/>
        <v>0</v>
      </c>
      <c r="EU38" s="11"/>
      <c r="EV38" s="12" t="e">
        <f t="shared" si="232"/>
        <v>#DIV/0!</v>
      </c>
      <c r="EW38" s="11"/>
      <c r="EX38" s="12" t="e">
        <f t="shared" si="233"/>
        <v>#DIV/0!</v>
      </c>
      <c r="EY38" s="13"/>
      <c r="EZ38" s="11"/>
      <c r="FA38" s="38"/>
      <c r="FB38" s="39"/>
      <c r="FC38" s="10"/>
      <c r="FD38" s="11"/>
      <c r="FE38" s="61">
        <f t="shared" si="264"/>
        <v>0</v>
      </c>
      <c r="FF38" s="61">
        <f t="shared" si="264"/>
        <v>0</v>
      </c>
      <c r="FG38" s="11"/>
      <c r="FH38" s="12" t="e">
        <f t="shared" si="234"/>
        <v>#DIV/0!</v>
      </c>
      <c r="FI38" s="11"/>
      <c r="FJ38" s="12" t="e">
        <f t="shared" si="235"/>
        <v>#DIV/0!</v>
      </c>
      <c r="FK38" s="13"/>
      <c r="FL38" s="11"/>
      <c r="FM38" s="38"/>
      <c r="FN38" s="39"/>
      <c r="FO38" s="10"/>
      <c r="FP38" s="11"/>
      <c r="FQ38" s="61">
        <f t="shared" si="265"/>
        <v>0</v>
      </c>
      <c r="FR38" s="61">
        <f t="shared" si="265"/>
        <v>0</v>
      </c>
      <c r="FS38" s="11"/>
      <c r="FT38" s="12" t="e">
        <f t="shared" si="236"/>
        <v>#DIV/0!</v>
      </c>
      <c r="FU38" s="11"/>
      <c r="FV38" s="12" t="e">
        <f t="shared" si="237"/>
        <v>#DIV/0!</v>
      </c>
      <c r="FW38" s="13"/>
      <c r="FX38" s="11"/>
      <c r="FY38" s="38"/>
      <c r="FZ38" s="39"/>
      <c r="GA38" s="10"/>
      <c r="GB38" s="11"/>
      <c r="GC38" s="61">
        <f t="shared" si="266"/>
        <v>0</v>
      </c>
      <c r="GD38" s="61">
        <f t="shared" si="266"/>
        <v>0</v>
      </c>
      <c r="GE38" s="11"/>
      <c r="GF38" s="12" t="e">
        <f t="shared" si="238"/>
        <v>#DIV/0!</v>
      </c>
      <c r="GG38" s="11"/>
      <c r="GH38" s="12" t="e">
        <f t="shared" si="239"/>
        <v>#DIV/0!</v>
      </c>
      <c r="GI38" s="13"/>
      <c r="GJ38" s="11"/>
      <c r="GK38" s="38"/>
      <c r="GL38" s="39"/>
      <c r="GM38" s="10"/>
      <c r="GN38" s="11"/>
      <c r="GO38" s="61">
        <f t="shared" si="267"/>
        <v>0</v>
      </c>
      <c r="GP38" s="61">
        <f t="shared" si="267"/>
        <v>0</v>
      </c>
      <c r="GQ38" s="11"/>
      <c r="GR38" s="12" t="e">
        <f t="shared" si="240"/>
        <v>#DIV/0!</v>
      </c>
      <c r="GS38" s="11"/>
      <c r="GT38" s="12" t="e">
        <f t="shared" si="241"/>
        <v>#DIV/0!</v>
      </c>
      <c r="GU38" s="13"/>
      <c r="GV38" s="11"/>
      <c r="GW38" s="38"/>
      <c r="GX38" s="39"/>
      <c r="GY38" s="10"/>
      <c r="GZ38" s="11"/>
      <c r="HA38" s="61">
        <f t="shared" si="268"/>
        <v>0</v>
      </c>
      <c r="HB38" s="61">
        <f t="shared" si="268"/>
        <v>0</v>
      </c>
      <c r="HC38" s="11"/>
      <c r="HD38" s="12" t="e">
        <f t="shared" si="242"/>
        <v>#DIV/0!</v>
      </c>
      <c r="HE38" s="11"/>
      <c r="HF38" s="12" t="e">
        <f t="shared" si="243"/>
        <v>#DIV/0!</v>
      </c>
      <c r="HG38" s="13"/>
      <c r="HH38" s="11"/>
      <c r="HI38" s="38"/>
      <c r="HJ38" s="39"/>
      <c r="HK38" s="10">
        <f t="shared" si="244"/>
        <v>6</v>
      </c>
      <c r="HL38" s="14">
        <f t="shared" si="244"/>
        <v>1</v>
      </c>
      <c r="HM38" s="381">
        <f t="shared" si="244"/>
        <v>3234</v>
      </c>
      <c r="HN38" s="11">
        <f t="shared" si="244"/>
        <v>306</v>
      </c>
      <c r="HO38" s="11">
        <f t="shared" si="245"/>
        <v>966</v>
      </c>
      <c r="HP38" s="79">
        <f t="shared" si="246"/>
        <v>0.29870129870129869</v>
      </c>
      <c r="HQ38" s="15">
        <f t="shared" si="247"/>
        <v>124</v>
      </c>
      <c r="HR38" s="12">
        <f t="shared" si="269"/>
        <v>0.12836438923395446</v>
      </c>
      <c r="HS38" s="16">
        <v>56.8</v>
      </c>
      <c r="HT38" s="17">
        <v>783</v>
      </c>
      <c r="HU38" s="16">
        <f t="shared" si="248"/>
        <v>81.055900621118013</v>
      </c>
      <c r="HV38" s="23"/>
      <c r="HW38" s="22"/>
      <c r="HY38" s="289">
        <v>59</v>
      </c>
      <c r="HZ38" s="143">
        <v>73.432000000000002</v>
      </c>
      <c r="IA38" s="66">
        <v>74.866900000000001</v>
      </c>
      <c r="IB38" s="66">
        <v>74.071399999999997</v>
      </c>
      <c r="IC38" s="74">
        <v>73.3</v>
      </c>
      <c r="ID38" s="74"/>
      <c r="IE38" s="75"/>
      <c r="IF38" s="143">
        <v>15.406033600000001</v>
      </c>
      <c r="IG38" s="66">
        <v>14.239684379999998</v>
      </c>
      <c r="IH38" s="66">
        <v>20.23630648</v>
      </c>
      <c r="II38" s="66">
        <f t="shared" si="2"/>
        <v>20.010899999999999</v>
      </c>
      <c r="IJ38" s="66">
        <f t="shared" si="3"/>
        <v>0</v>
      </c>
      <c r="IK38" s="144">
        <f t="shared" si="4"/>
        <v>0</v>
      </c>
      <c r="IL38" s="301">
        <v>5333</v>
      </c>
      <c r="IM38" s="145">
        <v>4962</v>
      </c>
      <c r="IN38" s="145">
        <v>5025</v>
      </c>
      <c r="IO38" s="74">
        <v>4964</v>
      </c>
      <c r="IP38" s="74"/>
      <c r="IQ38" s="75"/>
      <c r="IR38" s="291">
        <v>20.98</v>
      </c>
      <c r="IS38" s="146">
        <v>19.02</v>
      </c>
      <c r="IT38" s="146">
        <v>27.32</v>
      </c>
      <c r="IU38" s="146">
        <v>27.3</v>
      </c>
      <c r="IV38" s="146"/>
      <c r="IW38" s="150"/>
      <c r="IX38" s="311">
        <v>2.3078698361412417E-4</v>
      </c>
      <c r="IY38" s="280">
        <v>5.1612903225806454E-4</v>
      </c>
      <c r="IZ38" s="280">
        <v>8.9847259658580418E-4</v>
      </c>
      <c r="JA38" s="280">
        <v>6.3421595053115589E-4</v>
      </c>
      <c r="JB38" s="280"/>
      <c r="JC38" s="279"/>
    </row>
    <row r="39" spans="1:263" ht="19.5" thickBot="1" x14ac:dyDescent="0.3">
      <c r="A39" s="734"/>
      <c r="B39" s="437"/>
      <c r="C39" s="26">
        <f>SUM(C32:C38)</f>
        <v>2</v>
      </c>
      <c r="D39" s="27">
        <f>SUM(D32:D38)</f>
        <v>0</v>
      </c>
      <c r="E39" s="27"/>
      <c r="F39" s="27"/>
      <c r="G39" s="27">
        <f>SUM(G32:G38)</f>
        <v>655</v>
      </c>
      <c r="H39" s="28">
        <f>((G39+I39)/7)/E38</f>
        <v>0.1827731092436975</v>
      </c>
      <c r="I39" s="27">
        <f>SUM(I32:I38)</f>
        <v>128</v>
      </c>
      <c r="J39" s="28">
        <f>(I39/(I39+G39))</f>
        <v>0.16347381864623245</v>
      </c>
      <c r="K39" s="27"/>
      <c r="L39" s="27"/>
      <c r="M39" s="29" t="e">
        <f>M37/M36*100-100</f>
        <v>#DIV/0!</v>
      </c>
      <c r="N39" s="60" t="e">
        <f>N37/N36*100-100</f>
        <v>#DIV/0!</v>
      </c>
      <c r="O39" s="26">
        <f>SUM(O32:O38)</f>
        <v>2</v>
      </c>
      <c r="P39" s="27">
        <f>SUM(P32:P38)</f>
        <v>0</v>
      </c>
      <c r="Q39" s="27"/>
      <c r="R39" s="27"/>
      <c r="S39" s="27">
        <f>SUM(S32:S38)</f>
        <v>785</v>
      </c>
      <c r="T39" s="28">
        <f>((S39+U39)/7)/Q38</f>
        <v>0.22201405152224823</v>
      </c>
      <c r="U39" s="27">
        <f>SUM(U32:U38)</f>
        <v>163</v>
      </c>
      <c r="V39" s="28">
        <f>(U39/(U39+S39))</f>
        <v>0.1719409282700422</v>
      </c>
      <c r="W39" s="27"/>
      <c r="X39" s="27"/>
      <c r="Y39" s="29" t="e">
        <f>Y37/Y36*100-100</f>
        <v>#DIV/0!</v>
      </c>
      <c r="Z39" s="60" t="e">
        <f>Z37/Z36*100-100</f>
        <v>#DIV/0!</v>
      </c>
      <c r="AA39" s="26">
        <f>SUM(AA32:AA38)</f>
        <v>6</v>
      </c>
      <c r="AB39" s="27">
        <f>SUM(AB32:AB38)</f>
        <v>1</v>
      </c>
      <c r="AC39" s="27"/>
      <c r="AD39" s="27"/>
      <c r="AE39" s="27">
        <f>SUM(AE32:AE38)</f>
        <v>204</v>
      </c>
      <c r="AF39" s="28">
        <f>((AE39+AG39)/7)/AC38</f>
        <v>0.19544740973312399</v>
      </c>
      <c r="AG39" s="27">
        <f>SUM(AG32:AG38)</f>
        <v>45</v>
      </c>
      <c r="AH39" s="28">
        <f>(AG39/(AG39+AE39))</f>
        <v>0.18072289156626506</v>
      </c>
      <c r="AI39" s="27"/>
      <c r="AJ39" s="27"/>
      <c r="AK39" s="29" t="e">
        <f>AK37/AK36*100-100</f>
        <v>#DIV/0!</v>
      </c>
      <c r="AL39" s="60" t="e">
        <f>AL37/AL36*100-100</f>
        <v>#DIV/0!</v>
      </c>
      <c r="AM39" s="26">
        <f>SUM(AM32:AM38)</f>
        <v>3</v>
      </c>
      <c r="AN39" s="27">
        <f>SUM(AN32:AN38)</f>
        <v>0</v>
      </c>
      <c r="AO39" s="27"/>
      <c r="AP39" s="27"/>
      <c r="AQ39" s="27">
        <f>SUM(AQ32:AQ38)</f>
        <v>941</v>
      </c>
      <c r="AR39" s="28">
        <f>((AQ39+AS39)/7)/AO38</f>
        <v>0.26510538641686182</v>
      </c>
      <c r="AS39" s="27">
        <f>SUM(AS32:AS38)</f>
        <v>191</v>
      </c>
      <c r="AT39" s="28">
        <f>(AS39/(AS39+AQ39))</f>
        <v>0.1687279151943463</v>
      </c>
      <c r="AU39" s="27"/>
      <c r="AV39" s="27"/>
      <c r="AW39" s="29" t="e">
        <f>AW37/AW36*100-100</f>
        <v>#DIV/0!</v>
      </c>
      <c r="AX39" s="60" t="e">
        <f>AX37/AX36*100-100</f>
        <v>#DIV/0!</v>
      </c>
      <c r="AY39" s="26">
        <f>SUM(AY32:AY38)</f>
        <v>4</v>
      </c>
      <c r="AZ39" s="27">
        <f>SUM(AZ32:AZ38)</f>
        <v>0</v>
      </c>
      <c r="BA39" s="27"/>
      <c r="BB39" s="27"/>
      <c r="BC39" s="27">
        <f>SUM(BC32:BC38)</f>
        <v>802</v>
      </c>
      <c r="BD39" s="28">
        <f>((BC39+BE39)/7)/BA38</f>
        <v>0.2263664086324185</v>
      </c>
      <c r="BE39" s="27">
        <f>SUM(BE32:BE38)</f>
        <v>163</v>
      </c>
      <c r="BF39" s="28">
        <f>(BE39/(BE39+BC39))</f>
        <v>0.16891191709844561</v>
      </c>
      <c r="BG39" s="27"/>
      <c r="BH39" s="27"/>
      <c r="BI39" s="29" t="e">
        <f>BI37/BI36*100-100</f>
        <v>#DIV/0!</v>
      </c>
      <c r="BJ39" s="60" t="e">
        <f>BJ37/BJ36*100-100</f>
        <v>#DIV/0!</v>
      </c>
      <c r="BK39" s="26">
        <f>SUM(BK32:BK38)</f>
        <v>5</v>
      </c>
      <c r="BL39" s="27">
        <f>SUM(BL32:BL38)</f>
        <v>1</v>
      </c>
      <c r="BM39" s="27"/>
      <c r="BN39" s="27"/>
      <c r="BO39" s="27">
        <f>SUM(BO32:BO38)</f>
        <v>726</v>
      </c>
      <c r="BP39" s="28">
        <f>((BO39+BQ39)/7)/BM38</f>
        <v>0.19850362403553895</v>
      </c>
      <c r="BQ39" s="27">
        <f>SUM(BQ32:BQ38)</f>
        <v>123</v>
      </c>
      <c r="BR39" s="28">
        <f>(BQ39/(BQ39+BO39))</f>
        <v>0.14487632508833923</v>
      </c>
      <c r="BS39" s="27"/>
      <c r="BT39" s="27"/>
      <c r="BU39" s="29" t="e">
        <f>BU37/BU36*100-100</f>
        <v>#DIV/0!</v>
      </c>
      <c r="BV39" s="60" t="e">
        <f>BV37/BV36*100-100</f>
        <v>#DIV/0!</v>
      </c>
      <c r="BW39" s="26">
        <f>SUM(BW32:BW38)</f>
        <v>0</v>
      </c>
      <c r="BX39" s="27">
        <f>SUM(BX32:BX38)</f>
        <v>0</v>
      </c>
      <c r="BY39" s="27"/>
      <c r="BZ39" s="27"/>
      <c r="CA39" s="27">
        <f>SUM(CA32:CA38)</f>
        <v>0</v>
      </c>
      <c r="CB39" s="28" t="e">
        <f>((CA39+CC39)/7)/BY38</f>
        <v>#DIV/0!</v>
      </c>
      <c r="CC39" s="27">
        <f>SUM(CC32:CC38)</f>
        <v>0</v>
      </c>
      <c r="CD39" s="28" t="e">
        <f>(CC39/(CC39+CA39))</f>
        <v>#DIV/0!</v>
      </c>
      <c r="CE39" s="27"/>
      <c r="CF39" s="27"/>
      <c r="CG39" s="29" t="e">
        <f>CG37/CG36*100-100</f>
        <v>#DIV/0!</v>
      </c>
      <c r="CH39" s="60" t="e">
        <f>CH37/CH36*100-100</f>
        <v>#DIV/0!</v>
      </c>
      <c r="CI39" s="26">
        <f>SUM(CI32:CI38)</f>
        <v>0</v>
      </c>
      <c r="CJ39" s="27">
        <f>SUM(CJ32:CJ38)</f>
        <v>0</v>
      </c>
      <c r="CK39" s="27"/>
      <c r="CL39" s="27"/>
      <c r="CM39" s="27">
        <f>SUM(CM32:CM38)</f>
        <v>0</v>
      </c>
      <c r="CN39" s="28" t="e">
        <f>((CM39+CO39)/7)/CK38</f>
        <v>#DIV/0!</v>
      </c>
      <c r="CO39" s="27">
        <f>SUM(CO32:CO38)</f>
        <v>0</v>
      </c>
      <c r="CP39" s="28" t="e">
        <f>(CO39/(CO39+CM39))</f>
        <v>#DIV/0!</v>
      </c>
      <c r="CQ39" s="27"/>
      <c r="CR39" s="27"/>
      <c r="CS39" s="29" t="e">
        <f>CS37/CS36*100-100</f>
        <v>#DIV/0!</v>
      </c>
      <c r="CT39" s="60" t="e">
        <f>CT37/CT36*100-100</f>
        <v>#DIV/0!</v>
      </c>
      <c r="CU39" s="26">
        <f>SUM(CU32:CU38)</f>
        <v>0</v>
      </c>
      <c r="CV39" s="27">
        <f>SUM(CV32:CV38)</f>
        <v>0</v>
      </c>
      <c r="CW39" s="27"/>
      <c r="CX39" s="27"/>
      <c r="CY39" s="27">
        <f>SUM(CY32:CY38)</f>
        <v>0</v>
      </c>
      <c r="CZ39" s="28" t="e">
        <f>((CY39+DA39)/7)/CW38</f>
        <v>#DIV/0!</v>
      </c>
      <c r="DA39" s="27">
        <f>SUM(DA32:DA38)</f>
        <v>0</v>
      </c>
      <c r="DB39" s="28" t="e">
        <f>(DA39/(DA39+CY39))</f>
        <v>#DIV/0!</v>
      </c>
      <c r="DC39" s="27"/>
      <c r="DD39" s="27"/>
      <c r="DE39" s="29" t="e">
        <f>DE37/DE36*100-100</f>
        <v>#DIV/0!</v>
      </c>
      <c r="DF39" s="60" t="e">
        <f>DF37/DF36*100-100</f>
        <v>#DIV/0!</v>
      </c>
      <c r="DG39" s="26">
        <f>SUM(DG32:DG38)</f>
        <v>0</v>
      </c>
      <c r="DH39" s="27">
        <f>SUM(DH32:DH38)</f>
        <v>0</v>
      </c>
      <c r="DI39" s="27"/>
      <c r="DJ39" s="27"/>
      <c r="DK39" s="27">
        <f>SUM(DK32:DK38)</f>
        <v>0</v>
      </c>
      <c r="DL39" s="28" t="e">
        <f>((DK39+DM39)/7)/DI38</f>
        <v>#DIV/0!</v>
      </c>
      <c r="DM39" s="27">
        <f>SUM(DM32:DM38)</f>
        <v>0</v>
      </c>
      <c r="DN39" s="28" t="e">
        <f>(DM39/(DM39+DK39))</f>
        <v>#DIV/0!</v>
      </c>
      <c r="DO39" s="27"/>
      <c r="DP39" s="27"/>
      <c r="DQ39" s="29" t="e">
        <f>DQ37/DQ36*100-100</f>
        <v>#DIV/0!</v>
      </c>
      <c r="DR39" s="60" t="e">
        <f>DR37/DR36*100-100</f>
        <v>#DIV/0!</v>
      </c>
      <c r="DS39" s="26">
        <f>SUM(DS32:DS38)</f>
        <v>0</v>
      </c>
      <c r="DT39" s="27">
        <f>SUM(DT32:DT38)</f>
        <v>0</v>
      </c>
      <c r="DU39" s="27"/>
      <c r="DV39" s="27"/>
      <c r="DW39" s="27">
        <f>SUM(DW32:DW38)</f>
        <v>0</v>
      </c>
      <c r="DX39" s="28" t="e">
        <f>((DW39+DY39)/7)/DU38</f>
        <v>#DIV/0!</v>
      </c>
      <c r="DY39" s="27">
        <f>SUM(DY32:DY38)</f>
        <v>0</v>
      </c>
      <c r="DZ39" s="28" t="e">
        <f>(DY39/(DY39+DW39))</f>
        <v>#DIV/0!</v>
      </c>
      <c r="EA39" s="27"/>
      <c r="EB39" s="27"/>
      <c r="EC39" s="29" t="e">
        <f>EC37/EC36*100-100</f>
        <v>#DIV/0!</v>
      </c>
      <c r="ED39" s="60" t="e">
        <f>ED37/ED36*100-100</f>
        <v>#DIV/0!</v>
      </c>
      <c r="EE39" s="26">
        <f>SUM(EE32:EE38)</f>
        <v>0</v>
      </c>
      <c r="EF39" s="27">
        <f>SUM(EF32:EF38)</f>
        <v>0</v>
      </c>
      <c r="EG39" s="27"/>
      <c r="EH39" s="27"/>
      <c r="EI39" s="27">
        <f>SUM(EI32:EI38)</f>
        <v>0</v>
      </c>
      <c r="EJ39" s="28" t="e">
        <f>((EI39+EK39)/7)/EG38</f>
        <v>#DIV/0!</v>
      </c>
      <c r="EK39" s="27">
        <f>SUM(EK32:EK38)</f>
        <v>0</v>
      </c>
      <c r="EL39" s="28" t="e">
        <f>(EK39/(EK39+EI39))</f>
        <v>#DIV/0!</v>
      </c>
      <c r="EM39" s="27"/>
      <c r="EN39" s="27"/>
      <c r="EO39" s="29" t="e">
        <f>EO37/EO36*100-100</f>
        <v>#DIV/0!</v>
      </c>
      <c r="EP39" s="60" t="e">
        <f>EP37/EP36*100-100</f>
        <v>#DIV/0!</v>
      </c>
      <c r="EQ39" s="26">
        <f>SUM(EQ32:EQ38)</f>
        <v>0</v>
      </c>
      <c r="ER39" s="27">
        <f>SUM(ER32:ER38)</f>
        <v>0</v>
      </c>
      <c r="ES39" s="27"/>
      <c r="ET39" s="27"/>
      <c r="EU39" s="27">
        <f>SUM(EU32:EU38)</f>
        <v>0</v>
      </c>
      <c r="EV39" s="28" t="e">
        <f>((EU39+EW39)/7)/ES38</f>
        <v>#DIV/0!</v>
      </c>
      <c r="EW39" s="27">
        <f>SUM(EW32:EW38)</f>
        <v>0</v>
      </c>
      <c r="EX39" s="28" t="e">
        <f>(EW39/(EW39+EU39))</f>
        <v>#DIV/0!</v>
      </c>
      <c r="EY39" s="27"/>
      <c r="EZ39" s="27"/>
      <c r="FA39" s="29" t="e">
        <f>FA37/FA36*100-100</f>
        <v>#DIV/0!</v>
      </c>
      <c r="FB39" s="60" t="e">
        <f>FB37/FB36*100-100</f>
        <v>#DIV/0!</v>
      </c>
      <c r="FC39" s="26">
        <f>SUM(FC32:FC38)</f>
        <v>0</v>
      </c>
      <c r="FD39" s="27">
        <f>SUM(FD32:FD38)</f>
        <v>0</v>
      </c>
      <c r="FE39" s="27"/>
      <c r="FF39" s="27"/>
      <c r="FG39" s="27">
        <f>SUM(FG32:FG38)</f>
        <v>0</v>
      </c>
      <c r="FH39" s="28" t="e">
        <f>((FG39+FI39)/7)/FE38</f>
        <v>#DIV/0!</v>
      </c>
      <c r="FI39" s="27">
        <f>SUM(FI32:FI38)</f>
        <v>0</v>
      </c>
      <c r="FJ39" s="28" t="e">
        <f>(FI39/(FI39+FG39))</f>
        <v>#DIV/0!</v>
      </c>
      <c r="FK39" s="27"/>
      <c r="FL39" s="27"/>
      <c r="FM39" s="29" t="e">
        <f>FM37/FM36*100-100</f>
        <v>#DIV/0!</v>
      </c>
      <c r="FN39" s="60" t="e">
        <f>FN37/FN36*100-100</f>
        <v>#DIV/0!</v>
      </c>
      <c r="FO39" s="26">
        <f>SUM(FO32:FO38)</f>
        <v>0</v>
      </c>
      <c r="FP39" s="27">
        <f>SUM(FP32:FP38)</f>
        <v>0</v>
      </c>
      <c r="FQ39" s="27"/>
      <c r="FR39" s="27"/>
      <c r="FS39" s="27">
        <f>SUM(FS32:FS38)</f>
        <v>0</v>
      </c>
      <c r="FT39" s="28" t="e">
        <f>((FS39+FU39)/7)/FQ38</f>
        <v>#DIV/0!</v>
      </c>
      <c r="FU39" s="27">
        <f>SUM(FU32:FU38)</f>
        <v>0</v>
      </c>
      <c r="FV39" s="28" t="e">
        <f>(FU39/(FU39+FS39))</f>
        <v>#DIV/0!</v>
      </c>
      <c r="FW39" s="27"/>
      <c r="FX39" s="27"/>
      <c r="FY39" s="29" t="e">
        <f>FY37/FY36*100-100</f>
        <v>#DIV/0!</v>
      </c>
      <c r="FZ39" s="60" t="e">
        <f>FZ37/FZ36*100-100</f>
        <v>#DIV/0!</v>
      </c>
      <c r="GA39" s="26">
        <f>SUM(GA32:GA38)</f>
        <v>0</v>
      </c>
      <c r="GB39" s="27">
        <f>SUM(GB32:GB38)</f>
        <v>0</v>
      </c>
      <c r="GC39" s="27"/>
      <c r="GD39" s="27"/>
      <c r="GE39" s="27">
        <f>SUM(GE32:GE38)</f>
        <v>0</v>
      </c>
      <c r="GF39" s="28" t="e">
        <f>((GE39+GG39)/7)/GC38</f>
        <v>#DIV/0!</v>
      </c>
      <c r="GG39" s="27">
        <f>SUM(GG32:GG38)</f>
        <v>0</v>
      </c>
      <c r="GH39" s="28" t="e">
        <f>(GG39/(GG39+GE39))</f>
        <v>#DIV/0!</v>
      </c>
      <c r="GI39" s="27"/>
      <c r="GJ39" s="27"/>
      <c r="GK39" s="29" t="e">
        <f>GK37/GK36*100-100</f>
        <v>#DIV/0!</v>
      </c>
      <c r="GL39" s="60" t="e">
        <f>GL37/GL36*100-100</f>
        <v>#DIV/0!</v>
      </c>
      <c r="GM39" s="26">
        <f>SUM(GM32:GM38)</f>
        <v>0</v>
      </c>
      <c r="GN39" s="27">
        <f>SUM(GN32:GN38)</f>
        <v>0</v>
      </c>
      <c r="GO39" s="27"/>
      <c r="GP39" s="27"/>
      <c r="GQ39" s="27">
        <f>SUM(GQ32:GQ38)</f>
        <v>0</v>
      </c>
      <c r="GR39" s="28" t="e">
        <f>((GQ39+GS39)/7)/GO38</f>
        <v>#DIV/0!</v>
      </c>
      <c r="GS39" s="27">
        <f>SUM(GS32:GS38)</f>
        <v>0</v>
      </c>
      <c r="GT39" s="28" t="e">
        <f>(GS39/(GS39+GQ39))</f>
        <v>#DIV/0!</v>
      </c>
      <c r="GU39" s="27"/>
      <c r="GV39" s="27"/>
      <c r="GW39" s="29" t="e">
        <f>GW37/GW36*100-100</f>
        <v>#DIV/0!</v>
      </c>
      <c r="GX39" s="60" t="e">
        <f>GX37/GX36*100-100</f>
        <v>#DIV/0!</v>
      </c>
      <c r="GY39" s="26">
        <f>SUM(GY32:GY38)</f>
        <v>0</v>
      </c>
      <c r="GZ39" s="27">
        <f>SUM(GZ32:GZ38)</f>
        <v>0</v>
      </c>
      <c r="HA39" s="27"/>
      <c r="HB39" s="27"/>
      <c r="HC39" s="27">
        <f>SUM(HC32:HC38)</f>
        <v>0</v>
      </c>
      <c r="HD39" s="28" t="e">
        <f>((HC39+HE39)/7)/HA38</f>
        <v>#DIV/0!</v>
      </c>
      <c r="HE39" s="27">
        <f>SUM(HE32:HE38)</f>
        <v>0</v>
      </c>
      <c r="HF39" s="28" t="e">
        <f>(HE39/(HE39+HC39))</f>
        <v>#DIV/0!</v>
      </c>
      <c r="HG39" s="27"/>
      <c r="HH39" s="27"/>
      <c r="HI39" s="29" t="e">
        <f>HI37/HI36*100-100</f>
        <v>#DIV/0!</v>
      </c>
      <c r="HJ39" s="60" t="e">
        <f>HJ37/HJ36*100-100</f>
        <v>#DIV/0!</v>
      </c>
      <c r="HK39" s="26">
        <f t="shared" si="244"/>
        <v>22</v>
      </c>
      <c r="HL39" s="443">
        <f t="shared" si="244"/>
        <v>2</v>
      </c>
      <c r="HM39" s="365">
        <f t="shared" si="244"/>
        <v>0</v>
      </c>
      <c r="HN39" s="27">
        <f t="shared" si="244"/>
        <v>0</v>
      </c>
      <c r="HO39" s="27">
        <f t="shared" si="245"/>
        <v>4926</v>
      </c>
      <c r="HP39" s="80">
        <f>+((HO39)/HM38)/7</f>
        <v>0.21759872780280945</v>
      </c>
      <c r="HQ39" s="57">
        <f t="shared" si="247"/>
        <v>813</v>
      </c>
      <c r="HR39" s="48">
        <f t="shared" si="269"/>
        <v>0.16504263093788063</v>
      </c>
      <c r="HS39" s="49">
        <f>SUM(HS32:HS38)/7</f>
        <v>48.4</v>
      </c>
      <c r="HT39" s="50">
        <f>SUM(HT32:HT38)</f>
        <v>3801</v>
      </c>
      <c r="HU39" s="49">
        <f>AVERAGE(HU32:HU38)</f>
        <v>75.748555326590036</v>
      </c>
      <c r="HV39" s="58" t="e">
        <f>HV37/HV36*100-100</f>
        <v>#DIV/0!</v>
      </c>
      <c r="HW39" s="60" t="e">
        <f>HW37/HW36*100-100</f>
        <v>#DIV/0!</v>
      </c>
      <c r="HY39" s="289">
        <v>60</v>
      </c>
      <c r="HZ39" s="143">
        <v>73.311000000000007</v>
      </c>
      <c r="IA39" s="66">
        <v>75.011700000000005</v>
      </c>
      <c r="IB39" s="74"/>
      <c r="IC39" s="74">
        <v>73.099999999999994</v>
      </c>
      <c r="ID39" s="74"/>
      <c r="IE39" s="75"/>
      <c r="IF39" s="143">
        <v>13.606521600000001</v>
      </c>
      <c r="IG39" s="66">
        <v>14.004684390000001</v>
      </c>
      <c r="IH39" s="66">
        <v>0</v>
      </c>
      <c r="II39" s="66">
        <f t="shared" si="2"/>
        <v>20.007469999999998</v>
      </c>
      <c r="IJ39" s="66">
        <f t="shared" si="3"/>
        <v>0</v>
      </c>
      <c r="IK39" s="144">
        <f t="shared" si="4"/>
        <v>0</v>
      </c>
      <c r="IL39" s="301">
        <v>5090</v>
      </c>
      <c r="IM39" s="145">
        <v>5357</v>
      </c>
      <c r="IN39" s="145">
        <v>5198</v>
      </c>
      <c r="IO39" s="74">
        <v>5038</v>
      </c>
      <c r="IP39" s="74"/>
      <c r="IQ39" s="75"/>
      <c r="IR39" s="291">
        <v>18.559999999999999</v>
      </c>
      <c r="IS39" s="146">
        <v>18.670000000000002</v>
      </c>
      <c r="IT39" s="146">
        <v>26.59</v>
      </c>
      <c r="IU39" s="146">
        <v>27.37</v>
      </c>
      <c r="IV39" s="146"/>
      <c r="IW39" s="150"/>
      <c r="IX39" s="311">
        <v>0</v>
      </c>
      <c r="IY39" s="280">
        <v>3.1172069825436408E-4</v>
      </c>
      <c r="IZ39" s="280">
        <v>1.8542555164101615E-4</v>
      </c>
      <c r="JA39" s="280">
        <v>3.1816735602927139E-4</v>
      </c>
      <c r="JB39" s="280"/>
      <c r="JC39" s="279"/>
    </row>
    <row r="40" spans="1:263" ht="19.5" thickBot="1" x14ac:dyDescent="0.3">
      <c r="A40" s="52"/>
      <c r="B40" s="439"/>
      <c r="C40" s="40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2"/>
      <c r="O40" s="40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2"/>
      <c r="AA40" s="40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2"/>
      <c r="AM40" s="40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2"/>
      <c r="AY40" s="40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2"/>
      <c r="BK40" s="40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2"/>
      <c r="BW40" s="40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2"/>
      <c r="CI40" s="40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2"/>
      <c r="CU40" s="40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2"/>
      <c r="DG40" s="40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2"/>
      <c r="DS40" s="40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2"/>
      <c r="EE40" s="40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2"/>
      <c r="EQ40" s="40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2"/>
      <c r="FC40" s="40"/>
      <c r="FD40" s="41"/>
      <c r="FE40" s="41"/>
      <c r="FF40" s="41"/>
      <c r="FG40" s="41"/>
      <c r="FH40" s="41"/>
      <c r="FI40" s="41"/>
      <c r="FJ40" s="41"/>
      <c r="FK40" s="41"/>
      <c r="FL40" s="41"/>
      <c r="FM40" s="41"/>
      <c r="FN40" s="42"/>
      <c r="FO40" s="40"/>
      <c r="FP40" s="41"/>
      <c r="FQ40" s="41"/>
      <c r="FR40" s="41"/>
      <c r="FS40" s="41"/>
      <c r="FT40" s="41"/>
      <c r="FU40" s="41"/>
      <c r="FV40" s="41"/>
      <c r="FW40" s="41"/>
      <c r="FX40" s="41"/>
      <c r="FY40" s="41"/>
      <c r="FZ40" s="42"/>
      <c r="GA40" s="40"/>
      <c r="GB40" s="41"/>
      <c r="GC40" s="41"/>
      <c r="GD40" s="41"/>
      <c r="GE40" s="41"/>
      <c r="GF40" s="41"/>
      <c r="GG40" s="41"/>
      <c r="GH40" s="41"/>
      <c r="GI40" s="41"/>
      <c r="GJ40" s="41"/>
      <c r="GK40" s="41"/>
      <c r="GL40" s="42"/>
      <c r="GM40" s="40"/>
      <c r="GN40" s="41"/>
      <c r="GO40" s="41"/>
      <c r="GP40" s="41"/>
      <c r="GQ40" s="41"/>
      <c r="GR40" s="41"/>
      <c r="GS40" s="41"/>
      <c r="GT40" s="41"/>
      <c r="GU40" s="41"/>
      <c r="GV40" s="41"/>
      <c r="GW40" s="41"/>
      <c r="GX40" s="42"/>
      <c r="GY40" s="40"/>
      <c r="GZ40" s="41"/>
      <c r="HA40" s="41"/>
      <c r="HB40" s="41"/>
      <c r="HC40" s="41"/>
      <c r="HD40" s="41"/>
      <c r="HE40" s="41"/>
      <c r="HF40" s="41"/>
      <c r="HG40" s="41"/>
      <c r="HH40" s="41"/>
      <c r="HI40" s="41"/>
      <c r="HJ40" s="42"/>
      <c r="HK40" s="444">
        <f>HK39/HM29</f>
        <v>6.7567567567567571E-3</v>
      </c>
      <c r="HL40" s="445">
        <f>HL39/HN29</f>
        <v>6.4935064935064939E-3</v>
      </c>
      <c r="HM40" s="65"/>
      <c r="HN40" s="41"/>
      <c r="HO40" s="41"/>
      <c r="HP40" s="41"/>
      <c r="HQ40" s="41"/>
      <c r="HR40" s="41"/>
      <c r="HS40" s="41"/>
      <c r="HT40" s="51"/>
      <c r="HU40" s="41"/>
      <c r="HV40" s="41"/>
      <c r="HW40" s="42"/>
      <c r="HY40" s="289">
        <v>61</v>
      </c>
      <c r="HZ40" s="143"/>
      <c r="IA40" s="66"/>
      <c r="IB40" s="74"/>
      <c r="IC40" s="74">
        <v>73.099999999999994</v>
      </c>
      <c r="ID40" s="74"/>
      <c r="IE40" s="75"/>
      <c r="IF40" s="143"/>
      <c r="IG40" s="66"/>
      <c r="IH40" s="66"/>
      <c r="II40" s="66">
        <f t="shared" si="2"/>
        <v>18.757459999999998</v>
      </c>
      <c r="IJ40" s="66">
        <f t="shared" si="3"/>
        <v>0</v>
      </c>
      <c r="IK40" s="144"/>
      <c r="IL40" s="301"/>
      <c r="IM40" s="145"/>
      <c r="IN40" s="145"/>
      <c r="IO40" s="74">
        <v>5038</v>
      </c>
      <c r="IP40" s="74"/>
      <c r="IQ40" s="75"/>
      <c r="IR40" s="291"/>
      <c r="IS40" s="146"/>
      <c r="IT40" s="146"/>
      <c r="IU40" s="146">
        <v>25.66</v>
      </c>
      <c r="IV40" s="146"/>
      <c r="IW40" s="150"/>
      <c r="IX40" s="311"/>
      <c r="IY40" s="280"/>
      <c r="IZ40" s="280"/>
      <c r="JA40" s="280">
        <v>5.1194539249146758E-4</v>
      </c>
      <c r="JB40" s="280"/>
      <c r="JC40" s="279"/>
    </row>
    <row r="41" spans="1:263" ht="18.75" x14ac:dyDescent="0.25">
      <c r="A41" s="736">
        <v>29</v>
      </c>
      <c r="B41" s="435">
        <f>B38+1</f>
        <v>45624</v>
      </c>
      <c r="C41" s="32"/>
      <c r="D41" s="33"/>
      <c r="E41" s="33">
        <f>E38-C41</f>
        <v>612</v>
      </c>
      <c r="F41" s="33">
        <f>F38-D41</f>
        <v>59</v>
      </c>
      <c r="G41" s="33">
        <v>150</v>
      </c>
      <c r="H41" s="486">
        <f t="shared" ref="H41:H47" si="270">((G41+I41)/E41)</f>
        <v>0.28431372549019607</v>
      </c>
      <c r="I41" s="33">
        <v>24</v>
      </c>
      <c r="J41" s="34">
        <f>I41/(G41+I41)</f>
        <v>0.13793103448275862</v>
      </c>
      <c r="K41" s="35"/>
      <c r="L41" s="33"/>
      <c r="M41" s="33"/>
      <c r="N41" s="36"/>
      <c r="O41" s="32"/>
      <c r="P41" s="33"/>
      <c r="Q41" s="33">
        <f>Q38-O41</f>
        <v>610</v>
      </c>
      <c r="R41" s="33">
        <f>R38-P41</f>
        <v>59</v>
      </c>
      <c r="S41" s="33">
        <v>188</v>
      </c>
      <c r="T41" s="486">
        <f t="shared" ref="T41:T47" si="271">((S41+U41)/Q41)</f>
        <v>0.34918032786885245</v>
      </c>
      <c r="U41" s="33">
        <v>25</v>
      </c>
      <c r="V41" s="34">
        <f t="shared" ref="V41:V47" si="272">U41/(S41+U41)</f>
        <v>0.11737089201877934</v>
      </c>
      <c r="W41" s="35"/>
      <c r="X41" s="33"/>
      <c r="Y41" s="33"/>
      <c r="Z41" s="36"/>
      <c r="AA41" s="32"/>
      <c r="AB41" s="33">
        <v>2</v>
      </c>
      <c r="AC41" s="33">
        <f>AC38-AA41</f>
        <v>182</v>
      </c>
      <c r="AD41" s="33">
        <f>AD38-AB41</f>
        <v>13</v>
      </c>
      <c r="AE41" s="33">
        <v>41</v>
      </c>
      <c r="AF41" s="34">
        <f>((AE41+AG41)/AC41)</f>
        <v>0.2857142857142857</v>
      </c>
      <c r="AG41" s="33">
        <v>11</v>
      </c>
      <c r="AH41" s="34">
        <f t="shared" ref="AH41:AH47" si="273">AG41/(AE41+AG41)</f>
        <v>0.21153846153846154</v>
      </c>
      <c r="AI41" s="574">
        <v>135.33250000000001</v>
      </c>
      <c r="AJ41" s="33"/>
      <c r="AK41" s="33"/>
      <c r="AL41" s="36"/>
      <c r="AM41" s="32"/>
      <c r="AN41" s="33"/>
      <c r="AO41" s="33">
        <f>AO38-AM41</f>
        <v>610</v>
      </c>
      <c r="AP41" s="33">
        <f>AP38-AN41</f>
        <v>59</v>
      </c>
      <c r="AQ41" s="33">
        <v>197</v>
      </c>
      <c r="AR41" s="486">
        <f t="shared" ref="AR41:AR47" si="274">((AQ41+AS41)/AO41)</f>
        <v>0.36229508196721311</v>
      </c>
      <c r="AS41" s="33">
        <v>24</v>
      </c>
      <c r="AT41" s="34">
        <f t="shared" ref="AT41:AT47" si="275">AS41/(AQ41+AS41)</f>
        <v>0.10859728506787331</v>
      </c>
      <c r="AU41" s="35"/>
      <c r="AV41" s="33"/>
      <c r="AW41" s="33"/>
      <c r="AX41" s="36"/>
      <c r="AY41" s="32"/>
      <c r="AZ41" s="33"/>
      <c r="BA41" s="33">
        <f>BA38-AY41</f>
        <v>609</v>
      </c>
      <c r="BB41" s="33">
        <f>BB38-AZ41</f>
        <v>57</v>
      </c>
      <c r="BC41" s="33">
        <v>173</v>
      </c>
      <c r="BD41" s="486">
        <f t="shared" ref="BD41:BD47" si="276">((BC41+BE41)/BA41)</f>
        <v>0.30870279146141216</v>
      </c>
      <c r="BE41" s="33">
        <v>15</v>
      </c>
      <c r="BF41" s="34">
        <f t="shared" ref="BF41:BF47" si="277">BE41/(BC41+BE41)</f>
        <v>7.9787234042553196E-2</v>
      </c>
      <c r="BG41" s="35"/>
      <c r="BH41" s="33"/>
      <c r="BI41" s="33"/>
      <c r="BJ41" s="36"/>
      <c r="BK41" s="32"/>
      <c r="BL41" s="33"/>
      <c r="BM41" s="33">
        <f>BM38-BK41</f>
        <v>611</v>
      </c>
      <c r="BN41" s="33">
        <f>BN38-BL41</f>
        <v>57</v>
      </c>
      <c r="BO41" s="33">
        <v>149</v>
      </c>
      <c r="BP41" s="486">
        <f t="shared" ref="BP41:BP47" si="278">((BO41+BQ41)/BM41)</f>
        <v>0.28968903436988541</v>
      </c>
      <c r="BQ41" s="33">
        <v>28</v>
      </c>
      <c r="BR41" s="34">
        <f t="shared" ref="BR41:BR47" si="279">BQ41/(BO41+BQ41)</f>
        <v>0.15819209039548024</v>
      </c>
      <c r="BS41" s="35"/>
      <c r="BT41" s="33"/>
      <c r="BU41" s="33"/>
      <c r="BV41" s="36"/>
      <c r="BW41" s="32"/>
      <c r="BX41" s="33"/>
      <c r="BY41" s="33">
        <f>BY38-BW41</f>
        <v>0</v>
      </c>
      <c r="BZ41" s="33">
        <f>BZ38-BX41</f>
        <v>0</v>
      </c>
      <c r="CA41" s="33"/>
      <c r="CB41" s="34" t="e">
        <f t="shared" ref="CB41:CB47" si="280">((CA41+CC41)/BY41)</f>
        <v>#DIV/0!</v>
      </c>
      <c r="CC41" s="33"/>
      <c r="CD41" s="34" t="e">
        <f t="shared" ref="CD41:CD47" si="281">CC41/(CA41+CC41)</f>
        <v>#DIV/0!</v>
      </c>
      <c r="CE41" s="35"/>
      <c r="CF41" s="33"/>
      <c r="CG41" s="33"/>
      <c r="CH41" s="36"/>
      <c r="CI41" s="32"/>
      <c r="CJ41" s="33"/>
      <c r="CK41" s="33">
        <f>CK38-CI41</f>
        <v>0</v>
      </c>
      <c r="CL41" s="33">
        <f>CL38-CJ41</f>
        <v>0</v>
      </c>
      <c r="CM41" s="33"/>
      <c r="CN41" s="34" t="e">
        <f t="shared" ref="CN41:CN47" si="282">((CM41+CO41)/CK41)</f>
        <v>#DIV/0!</v>
      </c>
      <c r="CO41" s="33"/>
      <c r="CP41" s="34" t="e">
        <f t="shared" ref="CP41:CP47" si="283">CO41/(CM41+CO41)</f>
        <v>#DIV/0!</v>
      </c>
      <c r="CQ41" s="35"/>
      <c r="CR41" s="33"/>
      <c r="CS41" s="33"/>
      <c r="CT41" s="36"/>
      <c r="CU41" s="32"/>
      <c r="CV41" s="33"/>
      <c r="CW41" s="33">
        <f>CW38-CU41</f>
        <v>0</v>
      </c>
      <c r="CX41" s="33">
        <f>CX38-CV41</f>
        <v>0</v>
      </c>
      <c r="CY41" s="33"/>
      <c r="CZ41" s="34" t="e">
        <f t="shared" ref="CZ41:CZ47" si="284">((CY41+DA41)/CW41)</f>
        <v>#DIV/0!</v>
      </c>
      <c r="DA41" s="33"/>
      <c r="DB41" s="34" t="e">
        <f t="shared" ref="DB41:DB47" si="285">DA41/(CY41+DA41)</f>
        <v>#DIV/0!</v>
      </c>
      <c r="DC41" s="35"/>
      <c r="DD41" s="33"/>
      <c r="DE41" s="33"/>
      <c r="DF41" s="36"/>
      <c r="DG41" s="32"/>
      <c r="DH41" s="33"/>
      <c r="DI41" s="33">
        <f>DI38-DG41</f>
        <v>0</v>
      </c>
      <c r="DJ41" s="33">
        <f>DJ38-DH41</f>
        <v>0</v>
      </c>
      <c r="DK41" s="33"/>
      <c r="DL41" s="34" t="e">
        <f t="shared" ref="DL41:DL47" si="286">((DK41+DM41)/DI41)</f>
        <v>#DIV/0!</v>
      </c>
      <c r="DM41" s="33"/>
      <c r="DN41" s="34" t="e">
        <f t="shared" ref="DN41:DN47" si="287">DM41/(DK41+DM41)</f>
        <v>#DIV/0!</v>
      </c>
      <c r="DO41" s="35"/>
      <c r="DP41" s="33"/>
      <c r="DQ41" s="33"/>
      <c r="DR41" s="36"/>
      <c r="DS41" s="32"/>
      <c r="DT41" s="33"/>
      <c r="DU41" s="33">
        <f>DU38-DS41</f>
        <v>0</v>
      </c>
      <c r="DV41" s="33">
        <f>DV38-DT41</f>
        <v>0</v>
      </c>
      <c r="DW41" s="33"/>
      <c r="DX41" s="34" t="e">
        <f t="shared" ref="DX41:DX47" si="288">((DW41+DY41)/DU41)</f>
        <v>#DIV/0!</v>
      </c>
      <c r="DY41" s="33"/>
      <c r="DZ41" s="34" t="e">
        <f t="shared" ref="DZ41:DZ47" si="289">DY41/(DW41+DY41)</f>
        <v>#DIV/0!</v>
      </c>
      <c r="EA41" s="35"/>
      <c r="EB41" s="33"/>
      <c r="EC41" s="33"/>
      <c r="ED41" s="36"/>
      <c r="EE41" s="32"/>
      <c r="EF41" s="33"/>
      <c r="EG41" s="33">
        <f>EG38-EE41</f>
        <v>0</v>
      </c>
      <c r="EH41" s="33">
        <f>EH38-EF41</f>
        <v>0</v>
      </c>
      <c r="EI41" s="33"/>
      <c r="EJ41" s="34" t="e">
        <f t="shared" ref="EJ41:EJ47" si="290">((EI41+EK41)/EG41)</f>
        <v>#DIV/0!</v>
      </c>
      <c r="EK41" s="33"/>
      <c r="EL41" s="34" t="e">
        <f t="shared" ref="EL41:EL47" si="291">EK41/(EI41+EK41)</f>
        <v>#DIV/0!</v>
      </c>
      <c r="EM41" s="35"/>
      <c r="EN41" s="33"/>
      <c r="EO41" s="33"/>
      <c r="EP41" s="36"/>
      <c r="EQ41" s="32"/>
      <c r="ER41" s="33"/>
      <c r="ES41" s="33">
        <f>ES38-EQ41</f>
        <v>0</v>
      </c>
      <c r="ET41" s="33">
        <f>ET38-ER41</f>
        <v>0</v>
      </c>
      <c r="EU41" s="33"/>
      <c r="EV41" s="34" t="e">
        <f t="shared" ref="EV41:EV47" si="292">((EU41+EW41)/ES41)</f>
        <v>#DIV/0!</v>
      </c>
      <c r="EW41" s="33"/>
      <c r="EX41" s="34" t="e">
        <f t="shared" ref="EX41:EX47" si="293">EW41/(EU41+EW41)</f>
        <v>#DIV/0!</v>
      </c>
      <c r="EY41" s="35"/>
      <c r="EZ41" s="33"/>
      <c r="FA41" s="33"/>
      <c r="FB41" s="36"/>
      <c r="FC41" s="32"/>
      <c r="FD41" s="33"/>
      <c r="FE41" s="33">
        <f>FE38-FC41</f>
        <v>0</v>
      </c>
      <c r="FF41" s="33">
        <f>FF38-FD41</f>
        <v>0</v>
      </c>
      <c r="FG41" s="33"/>
      <c r="FH41" s="34" t="e">
        <f t="shared" ref="FH41:FH47" si="294">((FG41+FI41)/FE41)</f>
        <v>#DIV/0!</v>
      </c>
      <c r="FI41" s="33"/>
      <c r="FJ41" s="34" t="e">
        <f t="shared" ref="FJ41:FJ47" si="295">FI41/(FG41+FI41)</f>
        <v>#DIV/0!</v>
      </c>
      <c r="FK41" s="35"/>
      <c r="FL41" s="33"/>
      <c r="FM41" s="33"/>
      <c r="FN41" s="36"/>
      <c r="FO41" s="32"/>
      <c r="FP41" s="33"/>
      <c r="FQ41" s="33">
        <f>FQ38-FO41</f>
        <v>0</v>
      </c>
      <c r="FR41" s="33">
        <f>FR38-FP41</f>
        <v>0</v>
      </c>
      <c r="FS41" s="33"/>
      <c r="FT41" s="34" t="e">
        <f t="shared" ref="FT41:FT47" si="296">((FS41+FU41)/FQ41)</f>
        <v>#DIV/0!</v>
      </c>
      <c r="FU41" s="33"/>
      <c r="FV41" s="34" t="e">
        <f t="shared" ref="FV41:FV47" si="297">FU41/(FS41+FU41)</f>
        <v>#DIV/0!</v>
      </c>
      <c r="FW41" s="35"/>
      <c r="FX41" s="33"/>
      <c r="FY41" s="33"/>
      <c r="FZ41" s="36"/>
      <c r="GA41" s="32"/>
      <c r="GB41" s="33"/>
      <c r="GC41" s="33">
        <f>GC38-GA41</f>
        <v>0</v>
      </c>
      <c r="GD41" s="33">
        <f>GD38-GB41</f>
        <v>0</v>
      </c>
      <c r="GE41" s="33"/>
      <c r="GF41" s="34" t="e">
        <f t="shared" ref="GF41:GF47" si="298">((GE41+GG41)/GC41)</f>
        <v>#DIV/0!</v>
      </c>
      <c r="GG41" s="33"/>
      <c r="GH41" s="34" t="e">
        <f t="shared" ref="GH41:GH47" si="299">GG41/(GE41+GG41)</f>
        <v>#DIV/0!</v>
      </c>
      <c r="GI41" s="35"/>
      <c r="GJ41" s="33"/>
      <c r="GK41" s="33"/>
      <c r="GL41" s="36"/>
      <c r="GM41" s="32"/>
      <c r="GN41" s="33"/>
      <c r="GO41" s="33">
        <f>GO38-GM41</f>
        <v>0</v>
      </c>
      <c r="GP41" s="33">
        <f>GP38-GN41</f>
        <v>0</v>
      </c>
      <c r="GQ41" s="33"/>
      <c r="GR41" s="34" t="e">
        <f t="shared" ref="GR41:GR47" si="300">((GQ41+GS41)/GO41)</f>
        <v>#DIV/0!</v>
      </c>
      <c r="GS41" s="33"/>
      <c r="GT41" s="34" t="e">
        <f t="shared" ref="GT41:GT47" si="301">GS41/(GQ41+GS41)</f>
        <v>#DIV/0!</v>
      </c>
      <c r="GU41" s="35"/>
      <c r="GV41" s="33"/>
      <c r="GW41" s="33"/>
      <c r="GX41" s="36"/>
      <c r="GY41" s="32"/>
      <c r="GZ41" s="33"/>
      <c r="HA41" s="33">
        <f>HA38-GY41</f>
        <v>0</v>
      </c>
      <c r="HB41" s="33">
        <f>HB38-GZ41</f>
        <v>0</v>
      </c>
      <c r="HC41" s="33"/>
      <c r="HD41" s="34" t="e">
        <f t="shared" ref="HD41:HD47" si="302">((HC41+HE41)/HA41)</f>
        <v>#DIV/0!</v>
      </c>
      <c r="HE41" s="33"/>
      <c r="HF41" s="34" t="e">
        <f t="shared" ref="HF41:HF47" si="303">HE41/(HC41+HE41)</f>
        <v>#DIV/0!</v>
      </c>
      <c r="HG41" s="35"/>
      <c r="HH41" s="33"/>
      <c r="HI41" s="33"/>
      <c r="HJ41" s="36"/>
      <c r="HK41" s="32">
        <f t="shared" ref="HK41:HN48" si="304">+C41+O41+AA41+AM41+AY41+BK41+BW41+CI41+CU41+DG41+DS41+EE41+EQ41+FC41+FO41+GA41+GM41+GY41</f>
        <v>0</v>
      </c>
      <c r="HL41" s="36">
        <f t="shared" si="304"/>
        <v>2</v>
      </c>
      <c r="HM41" s="380">
        <f t="shared" si="304"/>
        <v>3234</v>
      </c>
      <c r="HN41" s="33">
        <f t="shared" si="304"/>
        <v>304</v>
      </c>
      <c r="HO41" s="33">
        <f t="shared" ref="HO41:HO48" si="305">+G41+S41+AE41+AQ41+BC41+BO41+CA41+CM41+CY41+DK41+DW41+EI41+EU41+FG41+FS41+GE41+GQ41+HC41+I41+U41+AG41+AS41+BE41+BQ41+CC41+CO41+DA41+DM41+DY41+EK41+EW41+FI41+FU41+GG41+GS41+HE41</f>
        <v>1025</v>
      </c>
      <c r="HP41" s="78">
        <f t="shared" ref="HP41:HP47" si="306">+(HO41)/HM41</f>
        <v>0.31694495980210263</v>
      </c>
      <c r="HQ41" s="44">
        <f t="shared" ref="HQ41:HQ48" si="307">+I41+U41+AG41+AS41+BE41+BQ41+CC41+CO41+DA41+DM41+DY41+EK41+EW41+FI41+FU41+GG41+GS41+HE41</f>
        <v>127</v>
      </c>
      <c r="HR41" s="34">
        <f>+(HQ41/(HO41))</f>
        <v>0.12390243902439024</v>
      </c>
      <c r="HS41" s="45">
        <v>61</v>
      </c>
      <c r="HT41" s="46">
        <v>837</v>
      </c>
      <c r="HU41" s="45">
        <f t="shared" ref="HU41:HU47" si="308">+HT41/HO41*100</f>
        <v>81.658536585365852</v>
      </c>
      <c r="HV41" s="44"/>
      <c r="HW41" s="36"/>
      <c r="HY41" s="289">
        <v>62</v>
      </c>
      <c r="HZ41" s="143"/>
      <c r="IA41" s="66"/>
      <c r="IB41" s="74"/>
      <c r="IC41" s="74">
        <v>73.8</v>
      </c>
      <c r="ID41" s="74"/>
      <c r="IE41" s="75"/>
      <c r="IF41" s="143"/>
      <c r="IG41" s="66"/>
      <c r="IH41" s="66"/>
      <c r="II41" s="66">
        <f t="shared" si="2"/>
        <v>17.800560000000001</v>
      </c>
      <c r="IJ41" s="66">
        <f t="shared" si="3"/>
        <v>0</v>
      </c>
      <c r="IK41" s="144"/>
      <c r="IL41" s="301"/>
      <c r="IM41" s="145"/>
      <c r="IN41" s="145"/>
      <c r="IO41" s="74">
        <v>5182</v>
      </c>
      <c r="IP41" s="74"/>
      <c r="IQ41" s="75"/>
      <c r="IR41" s="291"/>
      <c r="IS41" s="146"/>
      <c r="IT41" s="146"/>
      <c r="IU41" s="146">
        <v>24.12</v>
      </c>
      <c r="IV41" s="146"/>
      <c r="IW41" s="150"/>
      <c r="IX41" s="311"/>
      <c r="IY41" s="280"/>
      <c r="IZ41" s="280"/>
      <c r="JA41" s="280">
        <v>0</v>
      </c>
      <c r="JB41" s="280"/>
      <c r="JC41" s="279"/>
    </row>
    <row r="42" spans="1:263" ht="18.75" x14ac:dyDescent="0.25">
      <c r="A42" s="734"/>
      <c r="B42" s="436">
        <f t="shared" ref="B42:B47" si="309">+B41+1</f>
        <v>45625</v>
      </c>
      <c r="C42" s="10"/>
      <c r="D42" s="11"/>
      <c r="E42" s="61">
        <f t="shared" ref="E42:F46" si="310">E41-C42</f>
        <v>612</v>
      </c>
      <c r="F42" s="11">
        <f t="shared" si="310"/>
        <v>59</v>
      </c>
      <c r="G42" s="11">
        <v>171</v>
      </c>
      <c r="H42" s="12">
        <f t="shared" si="270"/>
        <v>0.30228758169934639</v>
      </c>
      <c r="I42" s="11">
        <v>14</v>
      </c>
      <c r="J42" s="12">
        <f t="shared" ref="J42:J47" si="311">I42/(G42+I42)</f>
        <v>7.567567567567568E-2</v>
      </c>
      <c r="K42" s="485">
        <v>140.15380000000002</v>
      </c>
      <c r="L42" s="11"/>
      <c r="M42" s="11"/>
      <c r="N42" s="14"/>
      <c r="O42" s="10">
        <v>1</v>
      </c>
      <c r="P42" s="11"/>
      <c r="Q42" s="11">
        <f t="shared" ref="Q42:R47" si="312">Q41-O42</f>
        <v>609</v>
      </c>
      <c r="R42" s="11">
        <f t="shared" si="312"/>
        <v>59</v>
      </c>
      <c r="S42" s="11">
        <v>173</v>
      </c>
      <c r="T42" s="12">
        <f t="shared" si="271"/>
        <v>0.31855500821018062</v>
      </c>
      <c r="U42" s="11">
        <v>21</v>
      </c>
      <c r="V42" s="12">
        <f t="shared" si="272"/>
        <v>0.10824742268041238</v>
      </c>
      <c r="W42" s="485">
        <v>138.517</v>
      </c>
      <c r="X42" s="11"/>
      <c r="Y42" s="11"/>
      <c r="Z42" s="14"/>
      <c r="AA42" s="10">
        <v>2</v>
      </c>
      <c r="AB42" s="11"/>
      <c r="AC42" s="11">
        <f t="shared" ref="AC42:AD47" si="313">AC41-AA42</f>
        <v>180</v>
      </c>
      <c r="AD42" s="11">
        <f t="shared" si="313"/>
        <v>13</v>
      </c>
      <c r="AE42" s="11">
        <v>49</v>
      </c>
      <c r="AF42" s="484">
        <f t="shared" ref="AF42:AF47" si="314">((AE42+AG42)/AC42)</f>
        <v>0.30555555555555558</v>
      </c>
      <c r="AG42" s="11">
        <v>6</v>
      </c>
      <c r="AH42" s="12">
        <f t="shared" si="273"/>
        <v>0.10909090909090909</v>
      </c>
      <c r="AI42" s="13"/>
      <c r="AJ42" s="11"/>
      <c r="AK42" s="11"/>
      <c r="AL42" s="14"/>
      <c r="AM42" s="10"/>
      <c r="AN42" s="11"/>
      <c r="AO42" s="61">
        <f t="shared" ref="AO42:AP47" si="315">AO41-AM42</f>
        <v>610</v>
      </c>
      <c r="AP42" s="11">
        <f t="shared" si="315"/>
        <v>59</v>
      </c>
      <c r="AQ42" s="11">
        <v>221</v>
      </c>
      <c r="AR42" s="12">
        <f t="shared" si="274"/>
        <v>0.39016393442622949</v>
      </c>
      <c r="AS42" s="11">
        <v>17</v>
      </c>
      <c r="AT42" s="12">
        <f t="shared" si="275"/>
        <v>7.1428571428571425E-2</v>
      </c>
      <c r="AU42" s="485">
        <v>137.494</v>
      </c>
      <c r="AV42" s="11"/>
      <c r="AW42" s="11"/>
      <c r="AX42" s="14"/>
      <c r="AY42" s="10"/>
      <c r="AZ42" s="11"/>
      <c r="BA42" s="11">
        <f t="shared" ref="BA42:BB47" si="316">BA41-AY42</f>
        <v>609</v>
      </c>
      <c r="BB42" s="11">
        <f t="shared" si="316"/>
        <v>57</v>
      </c>
      <c r="BC42" s="11">
        <v>171</v>
      </c>
      <c r="BD42" s="12">
        <f t="shared" si="276"/>
        <v>0.31198686371100165</v>
      </c>
      <c r="BE42" s="11">
        <v>19</v>
      </c>
      <c r="BF42" s="12">
        <f t="shared" si="277"/>
        <v>0.1</v>
      </c>
      <c r="BG42" s="485">
        <v>136.81199999999998</v>
      </c>
      <c r="BH42" s="11"/>
      <c r="BI42" s="11"/>
      <c r="BJ42" s="14"/>
      <c r="BK42" s="10">
        <v>1</v>
      </c>
      <c r="BL42" s="11"/>
      <c r="BM42" s="11">
        <f t="shared" ref="BM42:BN47" si="317">BM41-BK42</f>
        <v>610</v>
      </c>
      <c r="BN42" s="11">
        <f t="shared" si="317"/>
        <v>57</v>
      </c>
      <c r="BO42" s="11">
        <v>169</v>
      </c>
      <c r="BP42" s="12">
        <f t="shared" si="278"/>
        <v>0.32295081967213113</v>
      </c>
      <c r="BQ42" s="11">
        <v>28</v>
      </c>
      <c r="BR42" s="12">
        <f t="shared" si="279"/>
        <v>0.14213197969543148</v>
      </c>
      <c r="BS42" s="485">
        <v>134.76599999999999</v>
      </c>
      <c r="BT42" s="11"/>
      <c r="BU42" s="11"/>
      <c r="BV42" s="14"/>
      <c r="BW42" s="10"/>
      <c r="BX42" s="11"/>
      <c r="BY42" s="61">
        <f t="shared" ref="BY42:BZ47" si="318">BY41-BW42</f>
        <v>0</v>
      </c>
      <c r="BZ42" s="61">
        <f t="shared" si="318"/>
        <v>0</v>
      </c>
      <c r="CA42" s="11"/>
      <c r="CB42" s="12" t="e">
        <f t="shared" si="280"/>
        <v>#DIV/0!</v>
      </c>
      <c r="CC42" s="11"/>
      <c r="CD42" s="12" t="e">
        <f t="shared" si="281"/>
        <v>#DIV/0!</v>
      </c>
      <c r="CE42" s="13"/>
      <c r="CF42" s="11"/>
      <c r="CG42" s="11"/>
      <c r="CH42" s="14"/>
      <c r="CI42" s="10"/>
      <c r="CJ42" s="11"/>
      <c r="CK42" s="61">
        <f t="shared" ref="CK42:CL47" si="319">CK41-CI42</f>
        <v>0</v>
      </c>
      <c r="CL42" s="61">
        <f t="shared" si="319"/>
        <v>0</v>
      </c>
      <c r="CM42" s="11"/>
      <c r="CN42" s="12" t="e">
        <f t="shared" si="282"/>
        <v>#DIV/0!</v>
      </c>
      <c r="CO42" s="11"/>
      <c r="CP42" s="12" t="e">
        <f t="shared" si="283"/>
        <v>#DIV/0!</v>
      </c>
      <c r="CQ42" s="13"/>
      <c r="CR42" s="11"/>
      <c r="CS42" s="11"/>
      <c r="CT42" s="14"/>
      <c r="CU42" s="10"/>
      <c r="CV42" s="11"/>
      <c r="CW42" s="61">
        <f t="shared" ref="CW42:CX47" si="320">CW41-CU42</f>
        <v>0</v>
      </c>
      <c r="CX42" s="61">
        <f t="shared" si="320"/>
        <v>0</v>
      </c>
      <c r="CY42" s="11"/>
      <c r="CZ42" s="12" t="e">
        <f t="shared" si="284"/>
        <v>#DIV/0!</v>
      </c>
      <c r="DA42" s="11"/>
      <c r="DB42" s="12" t="e">
        <f t="shared" si="285"/>
        <v>#DIV/0!</v>
      </c>
      <c r="DC42" s="13"/>
      <c r="DD42" s="11"/>
      <c r="DE42" s="11"/>
      <c r="DF42" s="14"/>
      <c r="DG42" s="10"/>
      <c r="DH42" s="11"/>
      <c r="DI42" s="61">
        <f t="shared" ref="DI42:DJ47" si="321">DI41-DG42</f>
        <v>0</v>
      </c>
      <c r="DJ42" s="61">
        <f t="shared" si="321"/>
        <v>0</v>
      </c>
      <c r="DK42" s="11"/>
      <c r="DL42" s="12" t="e">
        <f t="shared" si="286"/>
        <v>#DIV/0!</v>
      </c>
      <c r="DM42" s="11"/>
      <c r="DN42" s="12" t="e">
        <f t="shared" si="287"/>
        <v>#DIV/0!</v>
      </c>
      <c r="DO42" s="13"/>
      <c r="DP42" s="11"/>
      <c r="DQ42" s="11"/>
      <c r="DR42" s="14"/>
      <c r="DS42" s="10"/>
      <c r="DT42" s="11"/>
      <c r="DU42" s="61">
        <f t="shared" ref="DU42:DV47" si="322">DU41-DS42</f>
        <v>0</v>
      </c>
      <c r="DV42" s="61">
        <f t="shared" si="322"/>
        <v>0</v>
      </c>
      <c r="DW42" s="11"/>
      <c r="DX42" s="12" t="e">
        <f t="shared" si="288"/>
        <v>#DIV/0!</v>
      </c>
      <c r="DY42" s="11"/>
      <c r="DZ42" s="12" t="e">
        <f t="shared" si="289"/>
        <v>#DIV/0!</v>
      </c>
      <c r="EA42" s="13"/>
      <c r="EB42" s="11"/>
      <c r="EC42" s="11"/>
      <c r="ED42" s="14"/>
      <c r="EE42" s="10"/>
      <c r="EF42" s="11"/>
      <c r="EG42" s="61">
        <f t="shared" ref="EG42:EH47" si="323">EG41-EE42</f>
        <v>0</v>
      </c>
      <c r="EH42" s="61">
        <f t="shared" si="323"/>
        <v>0</v>
      </c>
      <c r="EI42" s="11"/>
      <c r="EJ42" s="12" t="e">
        <f t="shared" si="290"/>
        <v>#DIV/0!</v>
      </c>
      <c r="EK42" s="11"/>
      <c r="EL42" s="12" t="e">
        <f t="shared" si="291"/>
        <v>#DIV/0!</v>
      </c>
      <c r="EM42" s="13"/>
      <c r="EN42" s="11"/>
      <c r="EO42" s="11"/>
      <c r="EP42" s="14"/>
      <c r="EQ42" s="10"/>
      <c r="ER42" s="11"/>
      <c r="ES42" s="61">
        <f t="shared" ref="ES42:ET47" si="324">ES41-EQ42</f>
        <v>0</v>
      </c>
      <c r="ET42" s="61">
        <f t="shared" si="324"/>
        <v>0</v>
      </c>
      <c r="EU42" s="11"/>
      <c r="EV42" s="12" t="e">
        <f t="shared" si="292"/>
        <v>#DIV/0!</v>
      </c>
      <c r="EW42" s="11"/>
      <c r="EX42" s="12" t="e">
        <f t="shared" si="293"/>
        <v>#DIV/0!</v>
      </c>
      <c r="EY42" s="13"/>
      <c r="EZ42" s="11"/>
      <c r="FA42" s="11"/>
      <c r="FB42" s="14"/>
      <c r="FC42" s="10"/>
      <c r="FD42" s="11"/>
      <c r="FE42" s="61">
        <f t="shared" ref="FE42:FF47" si="325">FE41-FC42</f>
        <v>0</v>
      </c>
      <c r="FF42" s="61">
        <f t="shared" si="325"/>
        <v>0</v>
      </c>
      <c r="FG42" s="11"/>
      <c r="FH42" s="12" t="e">
        <f t="shared" si="294"/>
        <v>#DIV/0!</v>
      </c>
      <c r="FI42" s="11"/>
      <c r="FJ42" s="12" t="e">
        <f t="shared" si="295"/>
        <v>#DIV/0!</v>
      </c>
      <c r="FK42" s="13"/>
      <c r="FL42" s="11"/>
      <c r="FM42" s="11"/>
      <c r="FN42" s="14"/>
      <c r="FO42" s="10"/>
      <c r="FP42" s="11"/>
      <c r="FQ42" s="61">
        <f t="shared" ref="FQ42:FR47" si="326">FQ41-FO42</f>
        <v>0</v>
      </c>
      <c r="FR42" s="61">
        <f t="shared" si="326"/>
        <v>0</v>
      </c>
      <c r="FS42" s="11"/>
      <c r="FT42" s="12" t="e">
        <f t="shared" si="296"/>
        <v>#DIV/0!</v>
      </c>
      <c r="FU42" s="11"/>
      <c r="FV42" s="12" t="e">
        <f t="shared" si="297"/>
        <v>#DIV/0!</v>
      </c>
      <c r="FW42" s="13"/>
      <c r="FX42" s="11"/>
      <c r="FY42" s="11"/>
      <c r="FZ42" s="14"/>
      <c r="GA42" s="10"/>
      <c r="GB42" s="11"/>
      <c r="GC42" s="61">
        <f t="shared" ref="GC42:GD47" si="327">GC41-GA42</f>
        <v>0</v>
      </c>
      <c r="GD42" s="61">
        <f t="shared" si="327"/>
        <v>0</v>
      </c>
      <c r="GE42" s="11"/>
      <c r="GF42" s="12" t="e">
        <f t="shared" si="298"/>
        <v>#DIV/0!</v>
      </c>
      <c r="GG42" s="11"/>
      <c r="GH42" s="12" t="e">
        <f t="shared" si="299"/>
        <v>#DIV/0!</v>
      </c>
      <c r="GI42" s="13"/>
      <c r="GJ42" s="11"/>
      <c r="GK42" s="11"/>
      <c r="GL42" s="14"/>
      <c r="GM42" s="10"/>
      <c r="GN42" s="11"/>
      <c r="GO42" s="61">
        <f t="shared" ref="GO42:GP47" si="328">GO41-GM42</f>
        <v>0</v>
      </c>
      <c r="GP42" s="61">
        <f t="shared" si="328"/>
        <v>0</v>
      </c>
      <c r="GQ42" s="11"/>
      <c r="GR42" s="12" t="e">
        <f t="shared" si="300"/>
        <v>#DIV/0!</v>
      </c>
      <c r="GS42" s="11"/>
      <c r="GT42" s="12" t="e">
        <f t="shared" si="301"/>
        <v>#DIV/0!</v>
      </c>
      <c r="GU42" s="13"/>
      <c r="GV42" s="11"/>
      <c r="GW42" s="11"/>
      <c r="GX42" s="14"/>
      <c r="GY42" s="10"/>
      <c r="GZ42" s="11"/>
      <c r="HA42" s="61">
        <f t="shared" ref="HA42:HB47" si="329">HA41-GY42</f>
        <v>0</v>
      </c>
      <c r="HB42" s="61">
        <f t="shared" si="329"/>
        <v>0</v>
      </c>
      <c r="HC42" s="11"/>
      <c r="HD42" s="12" t="e">
        <f t="shared" si="302"/>
        <v>#DIV/0!</v>
      </c>
      <c r="HE42" s="11"/>
      <c r="HF42" s="12" t="e">
        <f t="shared" si="303"/>
        <v>#DIV/0!</v>
      </c>
      <c r="HG42" s="13"/>
      <c r="HH42" s="11"/>
      <c r="HI42" s="11"/>
      <c r="HJ42" s="14"/>
      <c r="HK42" s="10">
        <f t="shared" si="304"/>
        <v>4</v>
      </c>
      <c r="HL42" s="14">
        <f t="shared" si="304"/>
        <v>0</v>
      </c>
      <c r="HM42" s="381">
        <f t="shared" si="304"/>
        <v>3230</v>
      </c>
      <c r="HN42" s="11">
        <f t="shared" si="304"/>
        <v>304</v>
      </c>
      <c r="HO42" s="11">
        <f t="shared" si="305"/>
        <v>1059</v>
      </c>
      <c r="HP42" s="79">
        <f t="shared" si="306"/>
        <v>0.32786377708978326</v>
      </c>
      <c r="HQ42" s="15">
        <f t="shared" si="307"/>
        <v>105</v>
      </c>
      <c r="HR42" s="12">
        <f t="shared" ref="HR42:HR48" si="330">+(HQ42/(HO42))</f>
        <v>9.9150141643059492E-2</v>
      </c>
      <c r="HS42" s="16">
        <v>58.5</v>
      </c>
      <c r="HT42" s="17">
        <v>866</v>
      </c>
      <c r="HU42" s="16">
        <f t="shared" si="308"/>
        <v>81.775259678942405</v>
      </c>
      <c r="HV42" s="15"/>
      <c r="HW42" s="14"/>
      <c r="HY42" s="289">
        <v>63</v>
      </c>
      <c r="HZ42" s="143"/>
      <c r="IA42" s="66"/>
      <c r="IB42" s="74"/>
      <c r="IC42" s="74">
        <v>74.5</v>
      </c>
      <c r="ID42" s="74"/>
      <c r="IE42" s="75"/>
      <c r="IF42" s="143"/>
      <c r="IG42" s="66"/>
      <c r="IH42" s="66"/>
      <c r="II42" s="66">
        <f t="shared" si="2"/>
        <v>17.306349999999998</v>
      </c>
      <c r="IJ42" s="66">
        <f t="shared" si="3"/>
        <v>0</v>
      </c>
      <c r="IK42" s="144"/>
      <c r="IL42" s="301"/>
      <c r="IM42" s="145"/>
      <c r="IN42" s="145"/>
      <c r="IO42" s="74">
        <v>5182</v>
      </c>
      <c r="IP42" s="74"/>
      <c r="IQ42" s="75"/>
      <c r="IR42" s="291"/>
      <c r="IS42" s="146"/>
      <c r="IT42" s="146"/>
      <c r="IU42" s="146">
        <v>23.23</v>
      </c>
      <c r="IV42" s="146"/>
      <c r="IW42" s="150"/>
      <c r="IX42" s="311"/>
      <c r="IY42" s="280"/>
      <c r="IZ42" s="280"/>
      <c r="JA42" s="280">
        <v>9.5183704549781079E-4</v>
      </c>
      <c r="JB42" s="280"/>
      <c r="JC42" s="279"/>
    </row>
    <row r="43" spans="1:263" ht="19.5" thickBot="1" x14ac:dyDescent="0.3">
      <c r="A43" s="734"/>
      <c r="B43" s="436">
        <f t="shared" si="309"/>
        <v>45626</v>
      </c>
      <c r="C43" s="10"/>
      <c r="D43" s="11"/>
      <c r="E43" s="61">
        <f t="shared" si="310"/>
        <v>612</v>
      </c>
      <c r="F43" s="11">
        <f t="shared" si="310"/>
        <v>59</v>
      </c>
      <c r="G43" s="11">
        <v>189</v>
      </c>
      <c r="H43" s="559">
        <f t="shared" si="270"/>
        <v>0.34477124183006536</v>
      </c>
      <c r="I43" s="11">
        <v>22</v>
      </c>
      <c r="J43" s="12">
        <f t="shared" si="311"/>
        <v>0.10426540284360189</v>
      </c>
      <c r="K43" s="13"/>
      <c r="L43" s="11"/>
      <c r="M43" s="11"/>
      <c r="N43" s="14"/>
      <c r="O43" s="10"/>
      <c r="P43" s="11">
        <v>1</v>
      </c>
      <c r="Q43" s="11">
        <f t="shared" si="312"/>
        <v>609</v>
      </c>
      <c r="R43" s="11">
        <f t="shared" si="312"/>
        <v>58</v>
      </c>
      <c r="S43" s="11">
        <v>199</v>
      </c>
      <c r="T43" s="559">
        <f t="shared" si="271"/>
        <v>0.3760262725779967</v>
      </c>
      <c r="U43" s="11">
        <v>30</v>
      </c>
      <c r="V43" s="12">
        <f t="shared" si="272"/>
        <v>0.13100436681222707</v>
      </c>
      <c r="W43" s="13"/>
      <c r="X43" s="11"/>
      <c r="Y43" s="11"/>
      <c r="Z43" s="14"/>
      <c r="AA43" s="10">
        <v>1</v>
      </c>
      <c r="AB43" s="11"/>
      <c r="AC43" s="11">
        <f t="shared" si="313"/>
        <v>179</v>
      </c>
      <c r="AD43" s="11">
        <f t="shared" si="313"/>
        <v>13</v>
      </c>
      <c r="AE43" s="11">
        <v>56</v>
      </c>
      <c r="AF43" s="12">
        <f t="shared" si="314"/>
        <v>0.33519553072625696</v>
      </c>
      <c r="AG43" s="11">
        <v>4</v>
      </c>
      <c r="AH43" s="12">
        <f t="shared" si="273"/>
        <v>6.6666666666666666E-2</v>
      </c>
      <c r="AI43" s="485">
        <v>137.83500000000001</v>
      </c>
      <c r="AJ43" s="11"/>
      <c r="AK43" s="11"/>
      <c r="AL43" s="14"/>
      <c r="AM43" s="10"/>
      <c r="AN43" s="11"/>
      <c r="AO43" s="61">
        <f t="shared" si="315"/>
        <v>610</v>
      </c>
      <c r="AP43" s="11">
        <f t="shared" si="315"/>
        <v>59</v>
      </c>
      <c r="AQ43" s="11">
        <v>215</v>
      </c>
      <c r="AR43" s="559">
        <f t="shared" si="274"/>
        <v>0.3918032786885246</v>
      </c>
      <c r="AS43" s="11">
        <v>24</v>
      </c>
      <c r="AT43" s="12">
        <f t="shared" si="275"/>
        <v>0.100418410041841</v>
      </c>
      <c r="AU43" s="13"/>
      <c r="AV43" s="11"/>
      <c r="AW43" s="11"/>
      <c r="AX43" s="14"/>
      <c r="AY43" s="10"/>
      <c r="AZ43" s="11"/>
      <c r="BA43" s="11">
        <f t="shared" si="316"/>
        <v>609</v>
      </c>
      <c r="BB43" s="11">
        <f t="shared" si="316"/>
        <v>57</v>
      </c>
      <c r="BC43" s="11">
        <v>186</v>
      </c>
      <c r="BD43" s="559">
        <f t="shared" si="276"/>
        <v>0.34318555008210183</v>
      </c>
      <c r="BE43" s="11">
        <v>23</v>
      </c>
      <c r="BF43" s="12">
        <f t="shared" si="277"/>
        <v>0.11004784688995216</v>
      </c>
      <c r="BG43" s="13"/>
      <c r="BH43" s="11"/>
      <c r="BI43" s="11"/>
      <c r="BJ43" s="14"/>
      <c r="BK43" s="10"/>
      <c r="BL43" s="11"/>
      <c r="BM43" s="11">
        <f t="shared" si="317"/>
        <v>610</v>
      </c>
      <c r="BN43" s="11">
        <f t="shared" si="317"/>
        <v>57</v>
      </c>
      <c r="BO43" s="11">
        <v>176</v>
      </c>
      <c r="BP43" s="559">
        <f t="shared" si="278"/>
        <v>0.31147540983606559</v>
      </c>
      <c r="BQ43" s="11">
        <v>14</v>
      </c>
      <c r="BR43" s="12">
        <f t="shared" si="279"/>
        <v>7.3684210526315783E-2</v>
      </c>
      <c r="BS43" s="13"/>
      <c r="BT43" s="11"/>
      <c r="BU43" s="11"/>
      <c r="BV43" s="14"/>
      <c r="BW43" s="10"/>
      <c r="BX43" s="11"/>
      <c r="BY43" s="61">
        <f t="shared" si="318"/>
        <v>0</v>
      </c>
      <c r="BZ43" s="61">
        <f t="shared" si="318"/>
        <v>0</v>
      </c>
      <c r="CA43" s="11"/>
      <c r="CB43" s="12" t="e">
        <f t="shared" si="280"/>
        <v>#DIV/0!</v>
      </c>
      <c r="CC43" s="11"/>
      <c r="CD43" s="12" t="e">
        <f t="shared" si="281"/>
        <v>#DIV/0!</v>
      </c>
      <c r="CE43" s="13"/>
      <c r="CF43" s="11"/>
      <c r="CG43" s="11"/>
      <c r="CH43" s="14"/>
      <c r="CI43" s="10"/>
      <c r="CJ43" s="11"/>
      <c r="CK43" s="61">
        <f t="shared" si="319"/>
        <v>0</v>
      </c>
      <c r="CL43" s="61">
        <f t="shared" si="319"/>
        <v>0</v>
      </c>
      <c r="CM43" s="11"/>
      <c r="CN43" s="12" t="e">
        <f t="shared" si="282"/>
        <v>#DIV/0!</v>
      </c>
      <c r="CO43" s="11"/>
      <c r="CP43" s="12" t="e">
        <f t="shared" si="283"/>
        <v>#DIV/0!</v>
      </c>
      <c r="CQ43" s="13"/>
      <c r="CR43" s="11"/>
      <c r="CS43" s="11"/>
      <c r="CT43" s="14"/>
      <c r="CU43" s="10"/>
      <c r="CV43" s="11"/>
      <c r="CW43" s="61">
        <f t="shared" si="320"/>
        <v>0</v>
      </c>
      <c r="CX43" s="61">
        <f t="shared" si="320"/>
        <v>0</v>
      </c>
      <c r="CY43" s="11"/>
      <c r="CZ43" s="12" t="e">
        <f t="shared" si="284"/>
        <v>#DIV/0!</v>
      </c>
      <c r="DA43" s="11"/>
      <c r="DB43" s="12" t="e">
        <f t="shared" si="285"/>
        <v>#DIV/0!</v>
      </c>
      <c r="DC43" s="13"/>
      <c r="DD43" s="11"/>
      <c r="DE43" s="11"/>
      <c r="DF43" s="14"/>
      <c r="DG43" s="10"/>
      <c r="DH43" s="11"/>
      <c r="DI43" s="61">
        <f t="shared" si="321"/>
        <v>0</v>
      </c>
      <c r="DJ43" s="61">
        <f t="shared" si="321"/>
        <v>0</v>
      </c>
      <c r="DK43" s="11"/>
      <c r="DL43" s="12" t="e">
        <f t="shared" si="286"/>
        <v>#DIV/0!</v>
      </c>
      <c r="DM43" s="11"/>
      <c r="DN43" s="12" t="e">
        <f t="shared" si="287"/>
        <v>#DIV/0!</v>
      </c>
      <c r="DO43" s="13"/>
      <c r="DP43" s="11"/>
      <c r="DQ43" s="11"/>
      <c r="DR43" s="14"/>
      <c r="DS43" s="10"/>
      <c r="DT43" s="11"/>
      <c r="DU43" s="61">
        <f t="shared" si="322"/>
        <v>0</v>
      </c>
      <c r="DV43" s="61">
        <f t="shared" si="322"/>
        <v>0</v>
      </c>
      <c r="DW43" s="11"/>
      <c r="DX43" s="12" t="e">
        <f t="shared" si="288"/>
        <v>#DIV/0!</v>
      </c>
      <c r="DY43" s="11"/>
      <c r="DZ43" s="12" t="e">
        <f t="shared" si="289"/>
        <v>#DIV/0!</v>
      </c>
      <c r="EA43" s="13"/>
      <c r="EB43" s="11"/>
      <c r="EC43" s="11"/>
      <c r="ED43" s="14"/>
      <c r="EE43" s="10"/>
      <c r="EF43" s="11"/>
      <c r="EG43" s="61">
        <f t="shared" si="323"/>
        <v>0</v>
      </c>
      <c r="EH43" s="61">
        <f t="shared" si="323"/>
        <v>0</v>
      </c>
      <c r="EI43" s="11"/>
      <c r="EJ43" s="12" t="e">
        <f t="shared" si="290"/>
        <v>#DIV/0!</v>
      </c>
      <c r="EK43" s="11"/>
      <c r="EL43" s="12" t="e">
        <f t="shared" si="291"/>
        <v>#DIV/0!</v>
      </c>
      <c r="EM43" s="13"/>
      <c r="EN43" s="11"/>
      <c r="EO43" s="11"/>
      <c r="EP43" s="14"/>
      <c r="EQ43" s="10"/>
      <c r="ER43" s="11"/>
      <c r="ES43" s="61">
        <f t="shared" si="324"/>
        <v>0</v>
      </c>
      <c r="ET43" s="61">
        <f t="shared" si="324"/>
        <v>0</v>
      </c>
      <c r="EU43" s="11"/>
      <c r="EV43" s="12" t="e">
        <f t="shared" si="292"/>
        <v>#DIV/0!</v>
      </c>
      <c r="EW43" s="11"/>
      <c r="EX43" s="12" t="e">
        <f t="shared" si="293"/>
        <v>#DIV/0!</v>
      </c>
      <c r="EY43" s="13"/>
      <c r="EZ43" s="11"/>
      <c r="FA43" s="11"/>
      <c r="FB43" s="14"/>
      <c r="FC43" s="10"/>
      <c r="FD43" s="11"/>
      <c r="FE43" s="61">
        <f t="shared" si="325"/>
        <v>0</v>
      </c>
      <c r="FF43" s="61">
        <f t="shared" si="325"/>
        <v>0</v>
      </c>
      <c r="FG43" s="11"/>
      <c r="FH43" s="12" t="e">
        <f t="shared" si="294"/>
        <v>#DIV/0!</v>
      </c>
      <c r="FI43" s="11"/>
      <c r="FJ43" s="12" t="e">
        <f t="shared" si="295"/>
        <v>#DIV/0!</v>
      </c>
      <c r="FK43" s="13"/>
      <c r="FL43" s="11"/>
      <c r="FM43" s="11"/>
      <c r="FN43" s="14"/>
      <c r="FO43" s="10"/>
      <c r="FP43" s="11"/>
      <c r="FQ43" s="61">
        <f t="shared" si="326"/>
        <v>0</v>
      </c>
      <c r="FR43" s="61">
        <f t="shared" si="326"/>
        <v>0</v>
      </c>
      <c r="FS43" s="11"/>
      <c r="FT43" s="12" t="e">
        <f t="shared" si="296"/>
        <v>#DIV/0!</v>
      </c>
      <c r="FU43" s="11"/>
      <c r="FV43" s="12" t="e">
        <f t="shared" si="297"/>
        <v>#DIV/0!</v>
      </c>
      <c r="FW43" s="13"/>
      <c r="FX43" s="11"/>
      <c r="FY43" s="11"/>
      <c r="FZ43" s="14"/>
      <c r="GA43" s="10"/>
      <c r="GB43" s="11"/>
      <c r="GC43" s="61">
        <f t="shared" si="327"/>
        <v>0</v>
      </c>
      <c r="GD43" s="61">
        <f t="shared" si="327"/>
        <v>0</v>
      </c>
      <c r="GE43" s="11"/>
      <c r="GF43" s="12" t="e">
        <f t="shared" si="298"/>
        <v>#DIV/0!</v>
      </c>
      <c r="GG43" s="11"/>
      <c r="GH43" s="12" t="e">
        <f t="shared" si="299"/>
        <v>#DIV/0!</v>
      </c>
      <c r="GI43" s="13"/>
      <c r="GJ43" s="11"/>
      <c r="GK43" s="11"/>
      <c r="GL43" s="14"/>
      <c r="GM43" s="10"/>
      <c r="GN43" s="11"/>
      <c r="GO43" s="61">
        <f t="shared" si="328"/>
        <v>0</v>
      </c>
      <c r="GP43" s="61">
        <f t="shared" si="328"/>
        <v>0</v>
      </c>
      <c r="GQ43" s="11"/>
      <c r="GR43" s="12" t="e">
        <f t="shared" si="300"/>
        <v>#DIV/0!</v>
      </c>
      <c r="GS43" s="11"/>
      <c r="GT43" s="12" t="e">
        <f t="shared" si="301"/>
        <v>#DIV/0!</v>
      </c>
      <c r="GU43" s="13"/>
      <c r="GV43" s="11"/>
      <c r="GW43" s="11"/>
      <c r="GX43" s="14"/>
      <c r="GY43" s="10"/>
      <c r="GZ43" s="11"/>
      <c r="HA43" s="61">
        <f t="shared" si="329"/>
        <v>0</v>
      </c>
      <c r="HB43" s="61">
        <f t="shared" si="329"/>
        <v>0</v>
      </c>
      <c r="HC43" s="11"/>
      <c r="HD43" s="12" t="e">
        <f t="shared" si="302"/>
        <v>#DIV/0!</v>
      </c>
      <c r="HE43" s="11"/>
      <c r="HF43" s="12" t="e">
        <f t="shared" si="303"/>
        <v>#DIV/0!</v>
      </c>
      <c r="HG43" s="13"/>
      <c r="HH43" s="11"/>
      <c r="HI43" s="11"/>
      <c r="HJ43" s="14"/>
      <c r="HK43" s="10">
        <f t="shared" si="304"/>
        <v>1</v>
      </c>
      <c r="HL43" s="14">
        <f t="shared" si="304"/>
        <v>1</v>
      </c>
      <c r="HM43" s="381">
        <f t="shared" si="304"/>
        <v>3229</v>
      </c>
      <c r="HN43" s="11">
        <f t="shared" si="304"/>
        <v>303</v>
      </c>
      <c r="HO43" s="11">
        <f t="shared" si="305"/>
        <v>1138</v>
      </c>
      <c r="HP43" s="79">
        <f>+(HO43)/HM43</f>
        <v>0.35243109321771449</v>
      </c>
      <c r="HQ43" s="15">
        <f t="shared" si="307"/>
        <v>117</v>
      </c>
      <c r="HR43" s="12">
        <f t="shared" si="330"/>
        <v>0.10281195079086115</v>
      </c>
      <c r="HS43" s="16">
        <v>58.6</v>
      </c>
      <c r="HT43" s="17">
        <v>924</v>
      </c>
      <c r="HU43" s="16">
        <f t="shared" si="308"/>
        <v>81.195079086115996</v>
      </c>
      <c r="HV43" s="15"/>
      <c r="HW43" s="14"/>
      <c r="HY43" s="290">
        <v>64</v>
      </c>
      <c r="HZ43" s="147"/>
      <c r="IA43" s="68"/>
      <c r="IB43" s="148"/>
      <c r="IC43" s="148">
        <v>74.400000000000006</v>
      </c>
      <c r="ID43" s="148"/>
      <c r="IE43" s="69"/>
      <c r="IF43" s="147"/>
      <c r="IG43" s="68"/>
      <c r="IH43" s="68"/>
      <c r="II43" s="68">
        <f t="shared" si="2"/>
        <v>16.628400000000003</v>
      </c>
      <c r="IJ43" s="68">
        <f t="shared" si="3"/>
        <v>0</v>
      </c>
      <c r="IK43" s="288"/>
      <c r="IL43" s="303"/>
      <c r="IM43" s="149"/>
      <c r="IN43" s="149"/>
      <c r="IO43" s="148">
        <v>5191</v>
      </c>
      <c r="IP43" s="148"/>
      <c r="IQ43" s="69"/>
      <c r="IR43" s="293"/>
      <c r="IS43" s="151"/>
      <c r="IT43" s="151"/>
      <c r="IU43" s="151">
        <v>22.35</v>
      </c>
      <c r="IV43" s="151"/>
      <c r="IW43" s="152"/>
      <c r="IX43" s="312"/>
      <c r="IY43" s="281"/>
      <c r="IZ43" s="281"/>
      <c r="JA43" s="281">
        <v>7.9491255961844202E-4</v>
      </c>
      <c r="JB43" s="281"/>
      <c r="JC43" s="283"/>
    </row>
    <row r="44" spans="1:263" ht="18.75" x14ac:dyDescent="0.25">
      <c r="A44" s="734"/>
      <c r="B44" s="436">
        <f t="shared" si="309"/>
        <v>45627</v>
      </c>
      <c r="C44" s="10">
        <v>2</v>
      </c>
      <c r="D44" s="11"/>
      <c r="E44" s="61">
        <f t="shared" si="310"/>
        <v>610</v>
      </c>
      <c r="F44" s="11">
        <f t="shared" si="310"/>
        <v>59</v>
      </c>
      <c r="G44" s="11">
        <v>170</v>
      </c>
      <c r="H44" s="12">
        <f t="shared" si="270"/>
        <v>0.30163934426229511</v>
      </c>
      <c r="I44" s="11">
        <v>14</v>
      </c>
      <c r="J44" s="12">
        <f t="shared" si="311"/>
        <v>7.6086956521739135E-2</v>
      </c>
      <c r="K44" s="585">
        <v>142.68550000000002</v>
      </c>
      <c r="L44" s="11"/>
      <c r="M44" s="18"/>
      <c r="N44" s="20"/>
      <c r="O44" s="10">
        <v>1</v>
      </c>
      <c r="P44" s="11"/>
      <c r="Q44" s="11">
        <f t="shared" si="312"/>
        <v>608</v>
      </c>
      <c r="R44" s="11">
        <f t="shared" si="312"/>
        <v>58</v>
      </c>
      <c r="S44" s="11">
        <v>215</v>
      </c>
      <c r="T44" s="12">
        <f t="shared" si="271"/>
        <v>0.40296052631578949</v>
      </c>
      <c r="U44" s="11">
        <v>30</v>
      </c>
      <c r="V44" s="12">
        <f t="shared" si="272"/>
        <v>0.12244897959183673</v>
      </c>
      <c r="W44" s="585">
        <v>141.25749999999999</v>
      </c>
      <c r="X44" s="11"/>
      <c r="Y44" s="18"/>
      <c r="Z44" s="20"/>
      <c r="AA44" s="10">
        <v>1</v>
      </c>
      <c r="AB44" s="11"/>
      <c r="AC44" s="11">
        <f t="shared" si="313"/>
        <v>178</v>
      </c>
      <c r="AD44" s="11">
        <f t="shared" si="313"/>
        <v>13</v>
      </c>
      <c r="AE44" s="11">
        <v>52</v>
      </c>
      <c r="AF44" s="559">
        <f t="shared" si="314"/>
        <v>0.3202247191011236</v>
      </c>
      <c r="AG44" s="11">
        <v>5</v>
      </c>
      <c r="AH44" s="12">
        <f t="shared" si="273"/>
        <v>8.771929824561403E-2</v>
      </c>
      <c r="AI44" s="11"/>
      <c r="AJ44" s="11"/>
      <c r="AK44" s="18"/>
      <c r="AL44" s="20"/>
      <c r="AM44" s="10">
        <v>1</v>
      </c>
      <c r="AN44" s="11"/>
      <c r="AO44" s="61">
        <f t="shared" si="315"/>
        <v>609</v>
      </c>
      <c r="AP44" s="11">
        <f t="shared" si="315"/>
        <v>59</v>
      </c>
      <c r="AQ44" s="11">
        <v>243</v>
      </c>
      <c r="AR44" s="12">
        <f t="shared" si="274"/>
        <v>0.41871921182266009</v>
      </c>
      <c r="AS44" s="11">
        <v>12</v>
      </c>
      <c r="AT44" s="12">
        <f t="shared" si="275"/>
        <v>4.7058823529411764E-2</v>
      </c>
      <c r="AU44" s="585">
        <v>140.36500000000001</v>
      </c>
      <c r="AV44" s="11"/>
      <c r="AW44" s="18"/>
      <c r="AX44" s="20"/>
      <c r="AY44" s="10"/>
      <c r="AZ44" s="11"/>
      <c r="BA44" s="11">
        <f t="shared" si="316"/>
        <v>609</v>
      </c>
      <c r="BB44" s="11">
        <f t="shared" si="316"/>
        <v>57</v>
      </c>
      <c r="BC44" s="11">
        <v>195</v>
      </c>
      <c r="BD44" s="12">
        <f t="shared" si="276"/>
        <v>0.33990147783251229</v>
      </c>
      <c r="BE44" s="11">
        <v>12</v>
      </c>
      <c r="BF44" s="12">
        <f t="shared" si="277"/>
        <v>5.7971014492753624E-2</v>
      </c>
      <c r="BG44" s="585">
        <v>139.76999999999998</v>
      </c>
      <c r="BH44" s="11"/>
      <c r="BI44" s="18"/>
      <c r="BJ44" s="20"/>
      <c r="BK44" s="10"/>
      <c r="BL44" s="11"/>
      <c r="BM44" s="11">
        <f t="shared" si="317"/>
        <v>610</v>
      </c>
      <c r="BN44" s="11">
        <f t="shared" si="317"/>
        <v>57</v>
      </c>
      <c r="BO44" s="11">
        <v>180</v>
      </c>
      <c r="BP44" s="12">
        <f t="shared" si="278"/>
        <v>0.33278688524590166</v>
      </c>
      <c r="BQ44" s="11">
        <v>23</v>
      </c>
      <c r="BR44" s="12">
        <f t="shared" si="279"/>
        <v>0.11330049261083744</v>
      </c>
      <c r="BS44" s="585">
        <v>137.98499999999999</v>
      </c>
      <c r="BT44" s="11"/>
      <c r="BU44" s="18"/>
      <c r="BV44" s="20"/>
      <c r="BW44" s="10"/>
      <c r="BX44" s="11"/>
      <c r="BY44" s="61">
        <f t="shared" si="318"/>
        <v>0</v>
      </c>
      <c r="BZ44" s="61">
        <f t="shared" si="318"/>
        <v>0</v>
      </c>
      <c r="CA44" s="11"/>
      <c r="CB44" s="12" t="e">
        <f t="shared" si="280"/>
        <v>#DIV/0!</v>
      </c>
      <c r="CC44" s="11"/>
      <c r="CD44" s="12" t="e">
        <f t="shared" si="281"/>
        <v>#DIV/0!</v>
      </c>
      <c r="CE44" s="11"/>
      <c r="CF44" s="11"/>
      <c r="CG44" s="18"/>
      <c r="CH44" s="20"/>
      <c r="CI44" s="10"/>
      <c r="CJ44" s="11"/>
      <c r="CK44" s="61">
        <f t="shared" si="319"/>
        <v>0</v>
      </c>
      <c r="CL44" s="61">
        <f t="shared" si="319"/>
        <v>0</v>
      </c>
      <c r="CM44" s="11"/>
      <c r="CN44" s="12" t="e">
        <f t="shared" si="282"/>
        <v>#DIV/0!</v>
      </c>
      <c r="CO44" s="11"/>
      <c r="CP44" s="12" t="e">
        <f t="shared" si="283"/>
        <v>#DIV/0!</v>
      </c>
      <c r="CQ44" s="11"/>
      <c r="CR44" s="11"/>
      <c r="CS44" s="18"/>
      <c r="CT44" s="20"/>
      <c r="CU44" s="10"/>
      <c r="CV44" s="11"/>
      <c r="CW44" s="61">
        <f t="shared" si="320"/>
        <v>0</v>
      </c>
      <c r="CX44" s="61">
        <f t="shared" si="320"/>
        <v>0</v>
      </c>
      <c r="CY44" s="11"/>
      <c r="CZ44" s="12" t="e">
        <f t="shared" si="284"/>
        <v>#DIV/0!</v>
      </c>
      <c r="DA44" s="11"/>
      <c r="DB44" s="12" t="e">
        <f t="shared" si="285"/>
        <v>#DIV/0!</v>
      </c>
      <c r="DC44" s="11"/>
      <c r="DD44" s="11"/>
      <c r="DE44" s="18"/>
      <c r="DF44" s="20"/>
      <c r="DG44" s="10"/>
      <c r="DH44" s="11"/>
      <c r="DI44" s="61">
        <f t="shared" si="321"/>
        <v>0</v>
      </c>
      <c r="DJ44" s="61">
        <f t="shared" si="321"/>
        <v>0</v>
      </c>
      <c r="DK44" s="11"/>
      <c r="DL44" s="12" t="e">
        <f t="shared" si="286"/>
        <v>#DIV/0!</v>
      </c>
      <c r="DM44" s="11"/>
      <c r="DN44" s="12" t="e">
        <f t="shared" si="287"/>
        <v>#DIV/0!</v>
      </c>
      <c r="DO44" s="11"/>
      <c r="DP44" s="11"/>
      <c r="DQ44" s="18"/>
      <c r="DR44" s="20"/>
      <c r="DS44" s="10"/>
      <c r="DT44" s="11"/>
      <c r="DU44" s="61">
        <f t="shared" si="322"/>
        <v>0</v>
      </c>
      <c r="DV44" s="61">
        <f t="shared" si="322"/>
        <v>0</v>
      </c>
      <c r="DW44" s="11"/>
      <c r="DX44" s="12" t="e">
        <f t="shared" si="288"/>
        <v>#DIV/0!</v>
      </c>
      <c r="DY44" s="11"/>
      <c r="DZ44" s="12" t="e">
        <f t="shared" si="289"/>
        <v>#DIV/0!</v>
      </c>
      <c r="EA44" s="11"/>
      <c r="EB44" s="11"/>
      <c r="EC44" s="18"/>
      <c r="ED44" s="20"/>
      <c r="EE44" s="10"/>
      <c r="EF44" s="11"/>
      <c r="EG44" s="61">
        <f t="shared" si="323"/>
        <v>0</v>
      </c>
      <c r="EH44" s="61">
        <f t="shared" si="323"/>
        <v>0</v>
      </c>
      <c r="EI44" s="11"/>
      <c r="EJ44" s="12" t="e">
        <f t="shared" si="290"/>
        <v>#DIV/0!</v>
      </c>
      <c r="EK44" s="11"/>
      <c r="EL44" s="12" t="e">
        <f t="shared" si="291"/>
        <v>#DIV/0!</v>
      </c>
      <c r="EM44" s="11"/>
      <c r="EN44" s="11"/>
      <c r="EO44" s="18"/>
      <c r="EP44" s="20"/>
      <c r="EQ44" s="10"/>
      <c r="ER44" s="11"/>
      <c r="ES44" s="61">
        <f t="shared" si="324"/>
        <v>0</v>
      </c>
      <c r="ET44" s="61">
        <f t="shared" si="324"/>
        <v>0</v>
      </c>
      <c r="EU44" s="11"/>
      <c r="EV44" s="12" t="e">
        <f t="shared" si="292"/>
        <v>#DIV/0!</v>
      </c>
      <c r="EW44" s="11"/>
      <c r="EX44" s="12" t="e">
        <f t="shared" si="293"/>
        <v>#DIV/0!</v>
      </c>
      <c r="EY44" s="11"/>
      <c r="EZ44" s="11"/>
      <c r="FA44" s="18"/>
      <c r="FB44" s="20"/>
      <c r="FC44" s="10"/>
      <c r="FD44" s="11"/>
      <c r="FE44" s="61">
        <f t="shared" si="325"/>
        <v>0</v>
      </c>
      <c r="FF44" s="61">
        <f t="shared" si="325"/>
        <v>0</v>
      </c>
      <c r="FG44" s="11"/>
      <c r="FH44" s="12" t="e">
        <f t="shared" si="294"/>
        <v>#DIV/0!</v>
      </c>
      <c r="FI44" s="11"/>
      <c r="FJ44" s="12" t="e">
        <f t="shared" si="295"/>
        <v>#DIV/0!</v>
      </c>
      <c r="FK44" s="11"/>
      <c r="FL44" s="11"/>
      <c r="FM44" s="18"/>
      <c r="FN44" s="20"/>
      <c r="FO44" s="10"/>
      <c r="FP44" s="11"/>
      <c r="FQ44" s="61">
        <f t="shared" si="326"/>
        <v>0</v>
      </c>
      <c r="FR44" s="61">
        <f t="shared" si="326"/>
        <v>0</v>
      </c>
      <c r="FS44" s="11"/>
      <c r="FT44" s="12" t="e">
        <f t="shared" si="296"/>
        <v>#DIV/0!</v>
      </c>
      <c r="FU44" s="11"/>
      <c r="FV44" s="12" t="e">
        <f t="shared" si="297"/>
        <v>#DIV/0!</v>
      </c>
      <c r="FW44" s="11"/>
      <c r="FX44" s="11"/>
      <c r="FY44" s="18"/>
      <c r="FZ44" s="20"/>
      <c r="GA44" s="10"/>
      <c r="GB44" s="11"/>
      <c r="GC44" s="61">
        <f t="shared" si="327"/>
        <v>0</v>
      </c>
      <c r="GD44" s="61">
        <f t="shared" si="327"/>
        <v>0</v>
      </c>
      <c r="GE44" s="11"/>
      <c r="GF44" s="12" t="e">
        <f t="shared" si="298"/>
        <v>#DIV/0!</v>
      </c>
      <c r="GG44" s="11"/>
      <c r="GH44" s="12" t="e">
        <f t="shared" si="299"/>
        <v>#DIV/0!</v>
      </c>
      <c r="GI44" s="11"/>
      <c r="GJ44" s="11"/>
      <c r="GK44" s="18"/>
      <c r="GL44" s="20"/>
      <c r="GM44" s="10"/>
      <c r="GN44" s="11"/>
      <c r="GO44" s="61">
        <f t="shared" si="328"/>
        <v>0</v>
      </c>
      <c r="GP44" s="61">
        <f t="shared" si="328"/>
        <v>0</v>
      </c>
      <c r="GQ44" s="11"/>
      <c r="GR44" s="12" t="e">
        <f t="shared" si="300"/>
        <v>#DIV/0!</v>
      </c>
      <c r="GS44" s="11"/>
      <c r="GT44" s="12" t="e">
        <f t="shared" si="301"/>
        <v>#DIV/0!</v>
      </c>
      <c r="GU44" s="11"/>
      <c r="GV44" s="11"/>
      <c r="GW44" s="18"/>
      <c r="GX44" s="20"/>
      <c r="GY44" s="10"/>
      <c r="GZ44" s="11"/>
      <c r="HA44" s="61">
        <f t="shared" si="329"/>
        <v>0</v>
      </c>
      <c r="HB44" s="61">
        <f t="shared" si="329"/>
        <v>0</v>
      </c>
      <c r="HC44" s="11"/>
      <c r="HD44" s="12" t="e">
        <f t="shared" si="302"/>
        <v>#DIV/0!</v>
      </c>
      <c r="HE44" s="11"/>
      <c r="HF44" s="12" t="e">
        <f t="shared" si="303"/>
        <v>#DIV/0!</v>
      </c>
      <c r="HG44" s="11"/>
      <c r="HH44" s="11"/>
      <c r="HI44" s="18"/>
      <c r="HJ44" s="20"/>
      <c r="HK44" s="10">
        <f t="shared" si="304"/>
        <v>5</v>
      </c>
      <c r="HL44" s="14">
        <f t="shared" si="304"/>
        <v>0</v>
      </c>
      <c r="HM44" s="381">
        <f t="shared" si="304"/>
        <v>3224</v>
      </c>
      <c r="HN44" s="11">
        <f t="shared" si="304"/>
        <v>303</v>
      </c>
      <c r="HO44" s="11">
        <f t="shared" si="305"/>
        <v>1151</v>
      </c>
      <c r="HP44" s="79">
        <f t="shared" si="306"/>
        <v>0.35700992555831268</v>
      </c>
      <c r="HQ44" s="15">
        <f t="shared" si="307"/>
        <v>96</v>
      </c>
      <c r="HR44" s="12">
        <f t="shared" si="330"/>
        <v>8.3405734144222421E-2</v>
      </c>
      <c r="HS44" s="16">
        <v>58.7</v>
      </c>
      <c r="HT44" s="17">
        <v>976</v>
      </c>
      <c r="HU44" s="16">
        <f t="shared" si="308"/>
        <v>84.79582971329279</v>
      </c>
      <c r="HV44" s="18"/>
      <c r="HW44" s="20"/>
    </row>
    <row r="45" spans="1:263" ht="18.75" x14ac:dyDescent="0.25">
      <c r="A45" s="734"/>
      <c r="B45" s="436">
        <f>+B44+1</f>
        <v>45628</v>
      </c>
      <c r="C45" s="10">
        <v>2</v>
      </c>
      <c r="D45" s="11"/>
      <c r="E45" s="61">
        <f t="shared" si="310"/>
        <v>608</v>
      </c>
      <c r="F45" s="11">
        <f t="shared" si="310"/>
        <v>59</v>
      </c>
      <c r="G45" s="11">
        <v>198</v>
      </c>
      <c r="H45" s="538">
        <f t="shared" si="270"/>
        <v>0.35855263157894735</v>
      </c>
      <c r="I45" s="11">
        <v>20</v>
      </c>
      <c r="J45" s="12">
        <f t="shared" si="311"/>
        <v>9.1743119266055051E-2</v>
      </c>
      <c r="K45" s="13"/>
      <c r="L45" s="13"/>
      <c r="M45" s="25"/>
      <c r="N45" s="37"/>
      <c r="O45" s="10">
        <v>1</v>
      </c>
      <c r="P45" s="11"/>
      <c r="Q45" s="11">
        <f t="shared" si="312"/>
        <v>607</v>
      </c>
      <c r="R45" s="11">
        <f t="shared" si="312"/>
        <v>58</v>
      </c>
      <c r="S45" s="11">
        <v>204</v>
      </c>
      <c r="T45" s="538">
        <f t="shared" si="271"/>
        <v>0.3772652388797364</v>
      </c>
      <c r="U45" s="11">
        <v>25</v>
      </c>
      <c r="V45" s="12">
        <f t="shared" si="272"/>
        <v>0.1091703056768559</v>
      </c>
      <c r="W45" s="13"/>
      <c r="X45" s="13"/>
      <c r="Y45" s="25"/>
      <c r="Z45" s="37"/>
      <c r="AA45" s="10">
        <v>1</v>
      </c>
      <c r="AB45" s="11"/>
      <c r="AC45" s="11">
        <f t="shared" si="313"/>
        <v>177</v>
      </c>
      <c r="AD45" s="11">
        <f t="shared" si="313"/>
        <v>13</v>
      </c>
      <c r="AE45" s="11">
        <v>58</v>
      </c>
      <c r="AF45" s="12">
        <f t="shared" si="314"/>
        <v>0.3672316384180791</v>
      </c>
      <c r="AG45" s="11">
        <v>7</v>
      </c>
      <c r="AH45" s="12">
        <f t="shared" si="273"/>
        <v>0.1076923076923077</v>
      </c>
      <c r="AI45" s="560">
        <v>140.66249999999999</v>
      </c>
      <c r="AJ45" s="13"/>
      <c r="AK45" s="25"/>
      <c r="AL45" s="37"/>
      <c r="AM45" s="10">
        <v>1</v>
      </c>
      <c r="AN45" s="11"/>
      <c r="AO45" s="61">
        <f t="shared" si="315"/>
        <v>608</v>
      </c>
      <c r="AP45" s="11">
        <f t="shared" si="315"/>
        <v>59</v>
      </c>
      <c r="AQ45" s="11">
        <v>226</v>
      </c>
      <c r="AR45" s="538">
        <f t="shared" si="274"/>
        <v>0.39967105263157893</v>
      </c>
      <c r="AS45" s="11">
        <v>17</v>
      </c>
      <c r="AT45" s="12">
        <f t="shared" si="275"/>
        <v>6.9958847736625515E-2</v>
      </c>
      <c r="AU45" s="13"/>
      <c r="AV45" s="13"/>
      <c r="AW45" s="25"/>
      <c r="AX45" s="37"/>
      <c r="AY45" s="10"/>
      <c r="AZ45" s="11"/>
      <c r="BA45" s="11">
        <f t="shared" si="316"/>
        <v>609</v>
      </c>
      <c r="BB45" s="11">
        <f t="shared" si="316"/>
        <v>57</v>
      </c>
      <c r="BC45" s="11">
        <v>238</v>
      </c>
      <c r="BD45" s="538">
        <f t="shared" si="276"/>
        <v>0.41215106732348111</v>
      </c>
      <c r="BE45" s="11">
        <v>13</v>
      </c>
      <c r="BF45" s="12">
        <f t="shared" si="277"/>
        <v>5.1792828685258967E-2</v>
      </c>
      <c r="BG45" s="13"/>
      <c r="BH45" s="13"/>
      <c r="BI45" s="25"/>
      <c r="BJ45" s="37"/>
      <c r="BK45" s="10"/>
      <c r="BL45" s="11"/>
      <c r="BM45" s="11">
        <f t="shared" si="317"/>
        <v>610</v>
      </c>
      <c r="BN45" s="11">
        <f t="shared" si="317"/>
        <v>57</v>
      </c>
      <c r="BO45" s="11">
        <v>189</v>
      </c>
      <c r="BP45" s="494">
        <f t="shared" si="278"/>
        <v>0.34098360655737703</v>
      </c>
      <c r="BQ45" s="11">
        <v>19</v>
      </c>
      <c r="BR45" s="12">
        <f t="shared" si="279"/>
        <v>9.1346153846153841E-2</v>
      </c>
      <c r="BS45" s="13"/>
      <c r="BT45" s="13"/>
      <c r="BU45" s="25"/>
      <c r="BV45" s="37"/>
      <c r="BW45" s="10"/>
      <c r="BX45" s="11"/>
      <c r="BY45" s="61">
        <f t="shared" si="318"/>
        <v>0</v>
      </c>
      <c r="BZ45" s="61">
        <f t="shared" si="318"/>
        <v>0</v>
      </c>
      <c r="CA45" s="11"/>
      <c r="CB45" s="12" t="e">
        <f t="shared" si="280"/>
        <v>#DIV/0!</v>
      </c>
      <c r="CC45" s="11"/>
      <c r="CD45" s="12" t="e">
        <f t="shared" si="281"/>
        <v>#DIV/0!</v>
      </c>
      <c r="CE45" s="13"/>
      <c r="CF45" s="13"/>
      <c r="CG45" s="25"/>
      <c r="CH45" s="37"/>
      <c r="CI45" s="10"/>
      <c r="CJ45" s="11"/>
      <c r="CK45" s="61">
        <f t="shared" si="319"/>
        <v>0</v>
      </c>
      <c r="CL45" s="61">
        <f t="shared" si="319"/>
        <v>0</v>
      </c>
      <c r="CM45" s="11"/>
      <c r="CN45" s="12" t="e">
        <f t="shared" si="282"/>
        <v>#DIV/0!</v>
      </c>
      <c r="CO45" s="11"/>
      <c r="CP45" s="12" t="e">
        <f t="shared" si="283"/>
        <v>#DIV/0!</v>
      </c>
      <c r="CQ45" s="13"/>
      <c r="CR45" s="13"/>
      <c r="CS45" s="25"/>
      <c r="CT45" s="37"/>
      <c r="CU45" s="10"/>
      <c r="CV45" s="11"/>
      <c r="CW45" s="61">
        <f t="shared" si="320"/>
        <v>0</v>
      </c>
      <c r="CX45" s="61">
        <f t="shared" si="320"/>
        <v>0</v>
      </c>
      <c r="CY45" s="11"/>
      <c r="CZ45" s="12" t="e">
        <f t="shared" si="284"/>
        <v>#DIV/0!</v>
      </c>
      <c r="DA45" s="11"/>
      <c r="DB45" s="12" t="e">
        <f t="shared" si="285"/>
        <v>#DIV/0!</v>
      </c>
      <c r="DC45" s="13"/>
      <c r="DD45" s="13"/>
      <c r="DE45" s="25"/>
      <c r="DF45" s="37"/>
      <c r="DG45" s="10"/>
      <c r="DH45" s="11"/>
      <c r="DI45" s="61">
        <f t="shared" si="321"/>
        <v>0</v>
      </c>
      <c r="DJ45" s="61">
        <f t="shared" si="321"/>
        <v>0</v>
      </c>
      <c r="DK45" s="11"/>
      <c r="DL45" s="12" t="e">
        <f t="shared" si="286"/>
        <v>#DIV/0!</v>
      </c>
      <c r="DM45" s="11"/>
      <c r="DN45" s="12" t="e">
        <f t="shared" si="287"/>
        <v>#DIV/0!</v>
      </c>
      <c r="DO45" s="13"/>
      <c r="DP45" s="13"/>
      <c r="DQ45" s="25"/>
      <c r="DR45" s="37"/>
      <c r="DS45" s="10"/>
      <c r="DT45" s="11"/>
      <c r="DU45" s="61">
        <f t="shared" si="322"/>
        <v>0</v>
      </c>
      <c r="DV45" s="61">
        <f t="shared" si="322"/>
        <v>0</v>
      </c>
      <c r="DW45" s="11"/>
      <c r="DX45" s="12" t="e">
        <f t="shared" si="288"/>
        <v>#DIV/0!</v>
      </c>
      <c r="DY45" s="11"/>
      <c r="DZ45" s="12" t="e">
        <f t="shared" si="289"/>
        <v>#DIV/0!</v>
      </c>
      <c r="EA45" s="13"/>
      <c r="EB45" s="13"/>
      <c r="EC45" s="25"/>
      <c r="ED45" s="37"/>
      <c r="EE45" s="10"/>
      <c r="EF45" s="11"/>
      <c r="EG45" s="61">
        <f t="shared" si="323"/>
        <v>0</v>
      </c>
      <c r="EH45" s="61">
        <f t="shared" si="323"/>
        <v>0</v>
      </c>
      <c r="EI45" s="11"/>
      <c r="EJ45" s="12" t="e">
        <f t="shared" si="290"/>
        <v>#DIV/0!</v>
      </c>
      <c r="EK45" s="11"/>
      <c r="EL45" s="12" t="e">
        <f t="shared" si="291"/>
        <v>#DIV/0!</v>
      </c>
      <c r="EM45" s="13"/>
      <c r="EN45" s="13"/>
      <c r="EO45" s="25"/>
      <c r="EP45" s="37"/>
      <c r="EQ45" s="10"/>
      <c r="ER45" s="11"/>
      <c r="ES45" s="61">
        <f t="shared" si="324"/>
        <v>0</v>
      </c>
      <c r="ET45" s="61">
        <f t="shared" si="324"/>
        <v>0</v>
      </c>
      <c r="EU45" s="11"/>
      <c r="EV45" s="12" t="e">
        <f t="shared" si="292"/>
        <v>#DIV/0!</v>
      </c>
      <c r="EW45" s="11"/>
      <c r="EX45" s="12" t="e">
        <f t="shared" si="293"/>
        <v>#DIV/0!</v>
      </c>
      <c r="EY45" s="13"/>
      <c r="EZ45" s="13"/>
      <c r="FA45" s="25"/>
      <c r="FB45" s="37"/>
      <c r="FC45" s="10"/>
      <c r="FD45" s="11"/>
      <c r="FE45" s="61">
        <f t="shared" si="325"/>
        <v>0</v>
      </c>
      <c r="FF45" s="61">
        <f t="shared" si="325"/>
        <v>0</v>
      </c>
      <c r="FG45" s="11"/>
      <c r="FH45" s="12" t="e">
        <f t="shared" si="294"/>
        <v>#DIV/0!</v>
      </c>
      <c r="FI45" s="11"/>
      <c r="FJ45" s="12" t="e">
        <f t="shared" si="295"/>
        <v>#DIV/0!</v>
      </c>
      <c r="FK45" s="13"/>
      <c r="FL45" s="13"/>
      <c r="FM45" s="25"/>
      <c r="FN45" s="37"/>
      <c r="FO45" s="10"/>
      <c r="FP45" s="11"/>
      <c r="FQ45" s="61">
        <f t="shared" si="326"/>
        <v>0</v>
      </c>
      <c r="FR45" s="61">
        <f t="shared" si="326"/>
        <v>0</v>
      </c>
      <c r="FS45" s="11"/>
      <c r="FT45" s="12" t="e">
        <f t="shared" si="296"/>
        <v>#DIV/0!</v>
      </c>
      <c r="FU45" s="11"/>
      <c r="FV45" s="12" t="e">
        <f t="shared" si="297"/>
        <v>#DIV/0!</v>
      </c>
      <c r="FW45" s="13"/>
      <c r="FX45" s="13"/>
      <c r="FY45" s="25"/>
      <c r="FZ45" s="37"/>
      <c r="GA45" s="10"/>
      <c r="GB45" s="11"/>
      <c r="GC45" s="61">
        <f t="shared" si="327"/>
        <v>0</v>
      </c>
      <c r="GD45" s="61">
        <f t="shared" si="327"/>
        <v>0</v>
      </c>
      <c r="GE45" s="11"/>
      <c r="GF45" s="12" t="e">
        <f t="shared" si="298"/>
        <v>#DIV/0!</v>
      </c>
      <c r="GG45" s="11"/>
      <c r="GH45" s="12" t="e">
        <f t="shared" si="299"/>
        <v>#DIV/0!</v>
      </c>
      <c r="GI45" s="13"/>
      <c r="GJ45" s="13"/>
      <c r="GK45" s="25"/>
      <c r="GL45" s="37"/>
      <c r="GM45" s="10"/>
      <c r="GN45" s="11"/>
      <c r="GO45" s="61">
        <f t="shared" si="328"/>
        <v>0</v>
      </c>
      <c r="GP45" s="61">
        <f t="shared" si="328"/>
        <v>0</v>
      </c>
      <c r="GQ45" s="11"/>
      <c r="GR45" s="12" t="e">
        <f t="shared" si="300"/>
        <v>#DIV/0!</v>
      </c>
      <c r="GS45" s="11"/>
      <c r="GT45" s="12" t="e">
        <f t="shared" si="301"/>
        <v>#DIV/0!</v>
      </c>
      <c r="GU45" s="13"/>
      <c r="GV45" s="13"/>
      <c r="GW45" s="25"/>
      <c r="GX45" s="37"/>
      <c r="GY45" s="10"/>
      <c r="GZ45" s="11"/>
      <c r="HA45" s="61">
        <f t="shared" si="329"/>
        <v>0</v>
      </c>
      <c r="HB45" s="61">
        <f t="shared" si="329"/>
        <v>0</v>
      </c>
      <c r="HC45" s="11"/>
      <c r="HD45" s="12" t="e">
        <f t="shared" si="302"/>
        <v>#DIV/0!</v>
      </c>
      <c r="HE45" s="11"/>
      <c r="HF45" s="12" t="e">
        <f t="shared" si="303"/>
        <v>#DIV/0!</v>
      </c>
      <c r="HG45" s="13"/>
      <c r="HH45" s="13"/>
      <c r="HI45" s="25"/>
      <c r="HJ45" s="37"/>
      <c r="HK45" s="10">
        <f t="shared" si="304"/>
        <v>5</v>
      </c>
      <c r="HL45" s="14">
        <f t="shared" si="304"/>
        <v>0</v>
      </c>
      <c r="HM45" s="381">
        <f t="shared" si="304"/>
        <v>3219</v>
      </c>
      <c r="HN45" s="11">
        <f t="shared" si="304"/>
        <v>303</v>
      </c>
      <c r="HO45" s="11">
        <f t="shared" si="305"/>
        <v>1214</v>
      </c>
      <c r="HP45" s="79">
        <f t="shared" si="306"/>
        <v>0.37713575644610126</v>
      </c>
      <c r="HQ45" s="15">
        <f t="shared" si="307"/>
        <v>101</v>
      </c>
      <c r="HR45" s="12">
        <f t="shared" si="330"/>
        <v>8.3196046128500817E-2</v>
      </c>
      <c r="HS45" s="16">
        <v>58.8</v>
      </c>
      <c r="HT45" s="17">
        <v>1022</v>
      </c>
      <c r="HU45" s="16">
        <f t="shared" si="308"/>
        <v>84.184514003294893</v>
      </c>
      <c r="HV45" s="23"/>
      <c r="HW45" s="22"/>
    </row>
    <row r="46" spans="1:263" ht="18.75" x14ac:dyDescent="0.3">
      <c r="A46" s="734"/>
      <c r="B46" s="436">
        <f t="shared" si="309"/>
        <v>45629</v>
      </c>
      <c r="C46" s="10">
        <v>1</v>
      </c>
      <c r="D46" s="11"/>
      <c r="E46" s="61">
        <f t="shared" si="310"/>
        <v>607</v>
      </c>
      <c r="F46" s="11">
        <f t="shared" si="310"/>
        <v>59</v>
      </c>
      <c r="G46" s="11">
        <v>211</v>
      </c>
      <c r="H46" s="12">
        <f t="shared" si="270"/>
        <v>0.37397034596375617</v>
      </c>
      <c r="I46" s="11">
        <v>16</v>
      </c>
      <c r="J46" s="12">
        <f t="shared" si="311"/>
        <v>7.0484581497797363E-2</v>
      </c>
      <c r="K46" s="537">
        <v>145.50820000000002</v>
      </c>
      <c r="L46" s="11"/>
      <c r="M46" s="25"/>
      <c r="N46" s="37"/>
      <c r="O46" s="10"/>
      <c r="P46" s="11"/>
      <c r="Q46" s="11">
        <f t="shared" si="312"/>
        <v>607</v>
      </c>
      <c r="R46" s="11">
        <f t="shared" si="312"/>
        <v>58</v>
      </c>
      <c r="S46" s="11">
        <v>222</v>
      </c>
      <c r="T46" s="12">
        <f t="shared" si="271"/>
        <v>0.40032948929159801</v>
      </c>
      <c r="U46" s="11">
        <v>21</v>
      </c>
      <c r="V46" s="12">
        <f t="shared" si="272"/>
        <v>8.6419753086419748E-2</v>
      </c>
      <c r="W46" s="537">
        <v>144.31299999999999</v>
      </c>
      <c r="X46" s="11"/>
      <c r="Y46" s="25"/>
      <c r="Z46" s="37"/>
      <c r="AA46" s="10">
        <v>2</v>
      </c>
      <c r="AB46" s="11"/>
      <c r="AC46" s="11">
        <f t="shared" si="313"/>
        <v>175</v>
      </c>
      <c r="AD46" s="11">
        <f t="shared" si="313"/>
        <v>13</v>
      </c>
      <c r="AE46" s="11">
        <v>56</v>
      </c>
      <c r="AF46" s="12">
        <f t="shared" si="314"/>
        <v>0.33714285714285713</v>
      </c>
      <c r="AG46" s="11">
        <v>3</v>
      </c>
      <c r="AH46" s="12">
        <f t="shared" si="273"/>
        <v>5.0847457627118647E-2</v>
      </c>
      <c r="AI46" s="13"/>
      <c r="AJ46" s="11"/>
      <c r="AK46" s="25"/>
      <c r="AL46" s="37"/>
      <c r="AM46" s="10"/>
      <c r="AN46" s="11"/>
      <c r="AO46" s="61">
        <f t="shared" si="315"/>
        <v>608</v>
      </c>
      <c r="AP46" s="11">
        <f t="shared" si="315"/>
        <v>59</v>
      </c>
      <c r="AQ46" s="11">
        <v>264</v>
      </c>
      <c r="AR46" s="12">
        <f t="shared" si="274"/>
        <v>0.46546052631578949</v>
      </c>
      <c r="AS46" s="11">
        <v>19</v>
      </c>
      <c r="AT46" s="12">
        <f t="shared" si="275"/>
        <v>6.7137809187279157E-2</v>
      </c>
      <c r="AU46" s="591">
        <v>143.566</v>
      </c>
      <c r="AV46" s="11"/>
      <c r="AW46" s="25"/>
      <c r="AX46" s="37"/>
      <c r="AY46" s="10"/>
      <c r="AZ46" s="11"/>
      <c r="BA46" s="11">
        <f t="shared" si="316"/>
        <v>609</v>
      </c>
      <c r="BB46" s="11">
        <f t="shared" si="316"/>
        <v>57</v>
      </c>
      <c r="BC46" s="11">
        <v>218</v>
      </c>
      <c r="BD46" s="12">
        <f t="shared" si="276"/>
        <v>0.38752052545155996</v>
      </c>
      <c r="BE46" s="11">
        <v>18</v>
      </c>
      <c r="BF46" s="12">
        <f t="shared" si="277"/>
        <v>7.6271186440677971E-2</v>
      </c>
      <c r="BG46" s="537">
        <v>143.06799999999998</v>
      </c>
      <c r="BH46" s="11"/>
      <c r="BI46" s="25"/>
      <c r="BJ46" s="37"/>
      <c r="BK46" s="10"/>
      <c r="BL46" s="11"/>
      <c r="BM46" s="11">
        <f t="shared" si="317"/>
        <v>610</v>
      </c>
      <c r="BN46" s="11">
        <f t="shared" si="317"/>
        <v>57</v>
      </c>
      <c r="BO46" s="11">
        <v>225</v>
      </c>
      <c r="BP46" s="592">
        <f t="shared" si="278"/>
        <v>0.4098360655737705</v>
      </c>
      <c r="BQ46" s="11">
        <v>25</v>
      </c>
      <c r="BR46" s="12">
        <f t="shared" si="279"/>
        <v>0.1</v>
      </c>
      <c r="BS46" s="520"/>
      <c r="BT46" s="11"/>
      <c r="BU46" s="25"/>
      <c r="BV46" s="37"/>
      <c r="BW46" s="10"/>
      <c r="BX46" s="11"/>
      <c r="BY46" s="61">
        <f t="shared" si="318"/>
        <v>0</v>
      </c>
      <c r="BZ46" s="61">
        <f t="shared" si="318"/>
        <v>0</v>
      </c>
      <c r="CA46" s="11"/>
      <c r="CB46" s="12" t="e">
        <f t="shared" si="280"/>
        <v>#DIV/0!</v>
      </c>
      <c r="CC46" s="11"/>
      <c r="CD46" s="12" t="e">
        <f t="shared" si="281"/>
        <v>#DIV/0!</v>
      </c>
      <c r="CE46" s="13"/>
      <c r="CF46" s="11"/>
      <c r="CG46" s="25"/>
      <c r="CH46" s="37"/>
      <c r="CI46" s="10"/>
      <c r="CJ46" s="11"/>
      <c r="CK46" s="61">
        <f t="shared" si="319"/>
        <v>0</v>
      </c>
      <c r="CL46" s="61">
        <f t="shared" si="319"/>
        <v>0</v>
      </c>
      <c r="CM46" s="11"/>
      <c r="CN46" s="12" t="e">
        <f t="shared" si="282"/>
        <v>#DIV/0!</v>
      </c>
      <c r="CO46" s="11"/>
      <c r="CP46" s="12" t="e">
        <f t="shared" si="283"/>
        <v>#DIV/0!</v>
      </c>
      <c r="CQ46" s="13"/>
      <c r="CR46" s="11"/>
      <c r="CS46" s="25"/>
      <c r="CT46" s="37"/>
      <c r="CU46" s="10"/>
      <c r="CV46" s="11"/>
      <c r="CW46" s="61">
        <f t="shared" si="320"/>
        <v>0</v>
      </c>
      <c r="CX46" s="61">
        <f t="shared" si="320"/>
        <v>0</v>
      </c>
      <c r="CY46" s="11"/>
      <c r="CZ46" s="12" t="e">
        <f t="shared" si="284"/>
        <v>#DIV/0!</v>
      </c>
      <c r="DA46" s="11"/>
      <c r="DB46" s="12" t="e">
        <f t="shared" si="285"/>
        <v>#DIV/0!</v>
      </c>
      <c r="DC46" s="13"/>
      <c r="DD46" s="11"/>
      <c r="DE46" s="25"/>
      <c r="DF46" s="37"/>
      <c r="DG46" s="10"/>
      <c r="DH46" s="11"/>
      <c r="DI46" s="61">
        <f t="shared" si="321"/>
        <v>0</v>
      </c>
      <c r="DJ46" s="61">
        <f t="shared" si="321"/>
        <v>0</v>
      </c>
      <c r="DK46" s="11"/>
      <c r="DL46" s="12" t="e">
        <f t="shared" si="286"/>
        <v>#DIV/0!</v>
      </c>
      <c r="DM46" s="11"/>
      <c r="DN46" s="12" t="e">
        <f t="shared" si="287"/>
        <v>#DIV/0!</v>
      </c>
      <c r="DO46" s="13"/>
      <c r="DP46" s="11"/>
      <c r="DQ46" s="25"/>
      <c r="DR46" s="37"/>
      <c r="DS46" s="10"/>
      <c r="DT46" s="11"/>
      <c r="DU46" s="61">
        <f t="shared" si="322"/>
        <v>0</v>
      </c>
      <c r="DV46" s="61">
        <f t="shared" si="322"/>
        <v>0</v>
      </c>
      <c r="DW46" s="11"/>
      <c r="DX46" s="12" t="e">
        <f t="shared" si="288"/>
        <v>#DIV/0!</v>
      </c>
      <c r="DY46" s="11"/>
      <c r="DZ46" s="12" t="e">
        <f t="shared" si="289"/>
        <v>#DIV/0!</v>
      </c>
      <c r="EA46" s="13"/>
      <c r="EB46" s="11"/>
      <c r="EC46" s="25"/>
      <c r="ED46" s="37"/>
      <c r="EE46" s="10"/>
      <c r="EF46" s="11"/>
      <c r="EG46" s="61">
        <f t="shared" si="323"/>
        <v>0</v>
      </c>
      <c r="EH46" s="61">
        <f t="shared" si="323"/>
        <v>0</v>
      </c>
      <c r="EI46" s="11"/>
      <c r="EJ46" s="12" t="e">
        <f t="shared" si="290"/>
        <v>#DIV/0!</v>
      </c>
      <c r="EK46" s="11"/>
      <c r="EL46" s="12" t="e">
        <f t="shared" si="291"/>
        <v>#DIV/0!</v>
      </c>
      <c r="EM46" s="13"/>
      <c r="EN46" s="11"/>
      <c r="EO46" s="25"/>
      <c r="EP46" s="37"/>
      <c r="EQ46" s="10"/>
      <c r="ER46" s="11"/>
      <c r="ES46" s="61">
        <f t="shared" si="324"/>
        <v>0</v>
      </c>
      <c r="ET46" s="61">
        <f t="shared" si="324"/>
        <v>0</v>
      </c>
      <c r="EU46" s="11"/>
      <c r="EV46" s="12" t="e">
        <f t="shared" si="292"/>
        <v>#DIV/0!</v>
      </c>
      <c r="EW46" s="11"/>
      <c r="EX46" s="12" t="e">
        <f t="shared" si="293"/>
        <v>#DIV/0!</v>
      </c>
      <c r="EY46" s="13"/>
      <c r="EZ46" s="11"/>
      <c r="FA46" s="25"/>
      <c r="FB46" s="37"/>
      <c r="FC46" s="10"/>
      <c r="FD46" s="11"/>
      <c r="FE46" s="61">
        <f t="shared" si="325"/>
        <v>0</v>
      </c>
      <c r="FF46" s="61">
        <f t="shared" si="325"/>
        <v>0</v>
      </c>
      <c r="FG46" s="11"/>
      <c r="FH46" s="12" t="e">
        <f t="shared" si="294"/>
        <v>#DIV/0!</v>
      </c>
      <c r="FI46" s="11"/>
      <c r="FJ46" s="12" t="e">
        <f t="shared" si="295"/>
        <v>#DIV/0!</v>
      </c>
      <c r="FK46" s="13"/>
      <c r="FL46" s="11"/>
      <c r="FM46" s="25"/>
      <c r="FN46" s="37"/>
      <c r="FO46" s="10"/>
      <c r="FP46" s="11"/>
      <c r="FQ46" s="61">
        <f t="shared" si="326"/>
        <v>0</v>
      </c>
      <c r="FR46" s="61">
        <f t="shared" si="326"/>
        <v>0</v>
      </c>
      <c r="FS46" s="11"/>
      <c r="FT46" s="12" t="e">
        <f t="shared" si="296"/>
        <v>#DIV/0!</v>
      </c>
      <c r="FU46" s="11"/>
      <c r="FV46" s="12" t="e">
        <f t="shared" si="297"/>
        <v>#DIV/0!</v>
      </c>
      <c r="FW46" s="13"/>
      <c r="FX46" s="11"/>
      <c r="FY46" s="25"/>
      <c r="FZ46" s="37"/>
      <c r="GA46" s="10"/>
      <c r="GB46" s="11"/>
      <c r="GC46" s="61">
        <f t="shared" si="327"/>
        <v>0</v>
      </c>
      <c r="GD46" s="61">
        <f t="shared" si="327"/>
        <v>0</v>
      </c>
      <c r="GE46" s="11"/>
      <c r="GF46" s="12" t="e">
        <f t="shared" si="298"/>
        <v>#DIV/0!</v>
      </c>
      <c r="GG46" s="11"/>
      <c r="GH46" s="12" t="e">
        <f t="shared" si="299"/>
        <v>#DIV/0!</v>
      </c>
      <c r="GI46" s="13"/>
      <c r="GJ46" s="11"/>
      <c r="GK46" s="25"/>
      <c r="GL46" s="37"/>
      <c r="GM46" s="10"/>
      <c r="GN46" s="11"/>
      <c r="GO46" s="61">
        <f t="shared" si="328"/>
        <v>0</v>
      </c>
      <c r="GP46" s="61">
        <f t="shared" si="328"/>
        <v>0</v>
      </c>
      <c r="GQ46" s="11"/>
      <c r="GR46" s="12" t="e">
        <f t="shared" si="300"/>
        <v>#DIV/0!</v>
      </c>
      <c r="GS46" s="11"/>
      <c r="GT46" s="12" t="e">
        <f t="shared" si="301"/>
        <v>#DIV/0!</v>
      </c>
      <c r="GU46" s="13"/>
      <c r="GV46" s="11"/>
      <c r="GW46" s="25"/>
      <c r="GX46" s="37"/>
      <c r="GY46" s="10"/>
      <c r="GZ46" s="11"/>
      <c r="HA46" s="61">
        <f t="shared" si="329"/>
        <v>0</v>
      </c>
      <c r="HB46" s="61">
        <f t="shared" si="329"/>
        <v>0</v>
      </c>
      <c r="HC46" s="11"/>
      <c r="HD46" s="12" t="e">
        <f t="shared" si="302"/>
        <v>#DIV/0!</v>
      </c>
      <c r="HE46" s="11"/>
      <c r="HF46" s="12" t="e">
        <f t="shared" si="303"/>
        <v>#DIV/0!</v>
      </c>
      <c r="HG46" s="13"/>
      <c r="HH46" s="11"/>
      <c r="HI46" s="25"/>
      <c r="HJ46" s="37"/>
      <c r="HK46" s="10">
        <f t="shared" si="304"/>
        <v>3</v>
      </c>
      <c r="HL46" s="14">
        <f t="shared" si="304"/>
        <v>0</v>
      </c>
      <c r="HM46" s="381">
        <f t="shared" si="304"/>
        <v>3216</v>
      </c>
      <c r="HN46" s="11">
        <f t="shared" si="304"/>
        <v>303</v>
      </c>
      <c r="HO46" s="11">
        <f t="shared" si="305"/>
        <v>1298</v>
      </c>
      <c r="HP46" s="79">
        <f t="shared" si="306"/>
        <v>0.40360696517412936</v>
      </c>
      <c r="HQ46" s="15">
        <f t="shared" si="307"/>
        <v>102</v>
      </c>
      <c r="HR46" s="12">
        <f t="shared" si="330"/>
        <v>7.8582434514637908E-2</v>
      </c>
      <c r="HS46" s="16">
        <v>58.7</v>
      </c>
      <c r="HT46" s="17">
        <v>1110</v>
      </c>
      <c r="HU46" s="16">
        <f t="shared" si="308"/>
        <v>85.516178736517716</v>
      </c>
      <c r="HV46" s="23"/>
      <c r="HW46" s="22"/>
    </row>
    <row r="47" spans="1:263" ht="18.75" x14ac:dyDescent="0.25">
      <c r="A47" s="734"/>
      <c r="B47" s="436">
        <f t="shared" si="309"/>
        <v>45630</v>
      </c>
      <c r="C47" s="10"/>
      <c r="D47" s="11"/>
      <c r="E47" s="61">
        <f>E46-C47</f>
        <v>607</v>
      </c>
      <c r="F47" s="11">
        <f>F46-D47</f>
        <v>59</v>
      </c>
      <c r="G47" s="11">
        <v>210</v>
      </c>
      <c r="H47" s="12">
        <f t="shared" si="270"/>
        <v>0.37891268533772654</v>
      </c>
      <c r="I47" s="11">
        <v>20</v>
      </c>
      <c r="J47" s="12">
        <f t="shared" si="311"/>
        <v>8.6956521739130432E-2</v>
      </c>
      <c r="K47" s="13"/>
      <c r="L47" s="11"/>
      <c r="M47" s="38"/>
      <c r="N47" s="39"/>
      <c r="O47" s="10"/>
      <c r="P47" s="11"/>
      <c r="Q47" s="11">
        <f t="shared" si="312"/>
        <v>607</v>
      </c>
      <c r="R47" s="11">
        <f t="shared" si="312"/>
        <v>58</v>
      </c>
      <c r="S47" s="11">
        <v>235</v>
      </c>
      <c r="T47" s="597">
        <f t="shared" si="271"/>
        <v>0.41680395387149916</v>
      </c>
      <c r="U47" s="11">
        <v>18</v>
      </c>
      <c r="V47" s="12">
        <f t="shared" si="272"/>
        <v>7.1146245059288543E-2</v>
      </c>
      <c r="W47" s="13"/>
      <c r="X47" s="11"/>
      <c r="Y47" s="38"/>
      <c r="Z47" s="39"/>
      <c r="AA47" s="10">
        <v>2</v>
      </c>
      <c r="AB47" s="11"/>
      <c r="AC47" s="11">
        <f t="shared" si="313"/>
        <v>173</v>
      </c>
      <c r="AD47" s="11">
        <f t="shared" si="313"/>
        <v>13</v>
      </c>
      <c r="AE47" s="11">
        <v>62</v>
      </c>
      <c r="AF47" s="12">
        <f t="shared" si="314"/>
        <v>0.38728323699421963</v>
      </c>
      <c r="AG47" s="11">
        <v>5</v>
      </c>
      <c r="AH47" s="12">
        <f t="shared" si="273"/>
        <v>7.4626865671641784E-2</v>
      </c>
      <c r="AI47" s="13"/>
      <c r="AJ47" s="11"/>
      <c r="AK47" s="38"/>
      <c r="AL47" s="39"/>
      <c r="AM47" s="10"/>
      <c r="AN47" s="11"/>
      <c r="AO47" s="61">
        <f t="shared" si="315"/>
        <v>608</v>
      </c>
      <c r="AP47" s="11">
        <f t="shared" si="315"/>
        <v>59</v>
      </c>
      <c r="AQ47" s="11">
        <v>248</v>
      </c>
      <c r="AR47" s="12">
        <f t="shared" si="274"/>
        <v>0.43585526315789475</v>
      </c>
      <c r="AS47" s="11">
        <v>17</v>
      </c>
      <c r="AT47" s="12">
        <f t="shared" si="275"/>
        <v>6.4150943396226415E-2</v>
      </c>
      <c r="AU47" s="13"/>
      <c r="AV47" s="11"/>
      <c r="AW47" s="38"/>
      <c r="AX47" s="39"/>
      <c r="AY47" s="10">
        <v>2</v>
      </c>
      <c r="AZ47" s="11"/>
      <c r="BA47" s="11">
        <f t="shared" si="316"/>
        <v>607</v>
      </c>
      <c r="BB47" s="11">
        <f t="shared" si="316"/>
        <v>57</v>
      </c>
      <c r="BC47" s="11">
        <v>222</v>
      </c>
      <c r="BD47" s="12">
        <f t="shared" si="276"/>
        <v>0.39868204283360792</v>
      </c>
      <c r="BE47" s="11">
        <v>20</v>
      </c>
      <c r="BF47" s="12">
        <f t="shared" si="277"/>
        <v>8.2644628099173556E-2</v>
      </c>
      <c r="BG47" s="13"/>
      <c r="BH47" s="11"/>
      <c r="BI47" s="38"/>
      <c r="BJ47" s="39"/>
      <c r="BK47" s="10"/>
      <c r="BL47" s="11"/>
      <c r="BM47" s="11">
        <f t="shared" si="317"/>
        <v>610</v>
      </c>
      <c r="BN47" s="11">
        <f t="shared" si="317"/>
        <v>57</v>
      </c>
      <c r="BO47" s="11">
        <v>225</v>
      </c>
      <c r="BP47" s="12">
        <f t="shared" si="278"/>
        <v>0.39508196721311473</v>
      </c>
      <c r="BQ47" s="11">
        <v>16</v>
      </c>
      <c r="BR47" s="12">
        <f t="shared" si="279"/>
        <v>6.6390041493775934E-2</v>
      </c>
      <c r="BS47" s="537">
        <v>141.57399999999998</v>
      </c>
      <c r="BT47" s="11"/>
      <c r="BU47" s="38"/>
      <c r="BV47" s="39"/>
      <c r="BW47" s="10"/>
      <c r="BX47" s="11"/>
      <c r="BY47" s="61">
        <f t="shared" si="318"/>
        <v>0</v>
      </c>
      <c r="BZ47" s="61">
        <f t="shared" si="318"/>
        <v>0</v>
      </c>
      <c r="CA47" s="11"/>
      <c r="CB47" s="12" t="e">
        <f t="shared" si="280"/>
        <v>#DIV/0!</v>
      </c>
      <c r="CC47" s="11"/>
      <c r="CD47" s="12" t="e">
        <f t="shared" si="281"/>
        <v>#DIV/0!</v>
      </c>
      <c r="CE47" s="13"/>
      <c r="CF47" s="11"/>
      <c r="CG47" s="38"/>
      <c r="CH47" s="39"/>
      <c r="CI47" s="10"/>
      <c r="CJ47" s="11"/>
      <c r="CK47" s="61">
        <f t="shared" si="319"/>
        <v>0</v>
      </c>
      <c r="CL47" s="61">
        <f t="shared" si="319"/>
        <v>0</v>
      </c>
      <c r="CM47" s="11"/>
      <c r="CN47" s="12" t="e">
        <f t="shared" si="282"/>
        <v>#DIV/0!</v>
      </c>
      <c r="CO47" s="11"/>
      <c r="CP47" s="12" t="e">
        <f t="shared" si="283"/>
        <v>#DIV/0!</v>
      </c>
      <c r="CQ47" s="13"/>
      <c r="CR47" s="11"/>
      <c r="CS47" s="38"/>
      <c r="CT47" s="39"/>
      <c r="CU47" s="10"/>
      <c r="CV47" s="11"/>
      <c r="CW47" s="61">
        <f t="shared" si="320"/>
        <v>0</v>
      </c>
      <c r="CX47" s="61">
        <f t="shared" si="320"/>
        <v>0</v>
      </c>
      <c r="CY47" s="11"/>
      <c r="CZ47" s="12" t="e">
        <f t="shared" si="284"/>
        <v>#DIV/0!</v>
      </c>
      <c r="DA47" s="11"/>
      <c r="DB47" s="12" t="e">
        <f t="shared" si="285"/>
        <v>#DIV/0!</v>
      </c>
      <c r="DC47" s="13"/>
      <c r="DD47" s="11"/>
      <c r="DE47" s="38"/>
      <c r="DF47" s="39"/>
      <c r="DG47" s="10"/>
      <c r="DH47" s="11"/>
      <c r="DI47" s="61">
        <f t="shared" si="321"/>
        <v>0</v>
      </c>
      <c r="DJ47" s="61">
        <f t="shared" si="321"/>
        <v>0</v>
      </c>
      <c r="DK47" s="11"/>
      <c r="DL47" s="12" t="e">
        <f t="shared" si="286"/>
        <v>#DIV/0!</v>
      </c>
      <c r="DM47" s="11"/>
      <c r="DN47" s="12" t="e">
        <f t="shared" si="287"/>
        <v>#DIV/0!</v>
      </c>
      <c r="DO47" s="13"/>
      <c r="DP47" s="11"/>
      <c r="DQ47" s="38"/>
      <c r="DR47" s="39"/>
      <c r="DS47" s="10"/>
      <c r="DT47" s="11"/>
      <c r="DU47" s="61">
        <f t="shared" si="322"/>
        <v>0</v>
      </c>
      <c r="DV47" s="61">
        <f t="shared" si="322"/>
        <v>0</v>
      </c>
      <c r="DW47" s="11"/>
      <c r="DX47" s="12" t="e">
        <f t="shared" si="288"/>
        <v>#DIV/0!</v>
      </c>
      <c r="DY47" s="11"/>
      <c r="DZ47" s="12" t="e">
        <f t="shared" si="289"/>
        <v>#DIV/0!</v>
      </c>
      <c r="EA47" s="13"/>
      <c r="EB47" s="11"/>
      <c r="EC47" s="38"/>
      <c r="ED47" s="39"/>
      <c r="EE47" s="10"/>
      <c r="EF47" s="11"/>
      <c r="EG47" s="61">
        <f t="shared" si="323"/>
        <v>0</v>
      </c>
      <c r="EH47" s="61">
        <f t="shared" si="323"/>
        <v>0</v>
      </c>
      <c r="EI47" s="11"/>
      <c r="EJ47" s="12" t="e">
        <f t="shared" si="290"/>
        <v>#DIV/0!</v>
      </c>
      <c r="EK47" s="11"/>
      <c r="EL47" s="12" t="e">
        <f t="shared" si="291"/>
        <v>#DIV/0!</v>
      </c>
      <c r="EM47" s="13"/>
      <c r="EN47" s="11"/>
      <c r="EO47" s="38"/>
      <c r="EP47" s="39"/>
      <c r="EQ47" s="10"/>
      <c r="ER47" s="11"/>
      <c r="ES47" s="61">
        <f t="shared" si="324"/>
        <v>0</v>
      </c>
      <c r="ET47" s="61">
        <f t="shared" si="324"/>
        <v>0</v>
      </c>
      <c r="EU47" s="11"/>
      <c r="EV47" s="12" t="e">
        <f t="shared" si="292"/>
        <v>#DIV/0!</v>
      </c>
      <c r="EW47" s="11"/>
      <c r="EX47" s="12" t="e">
        <f t="shared" si="293"/>
        <v>#DIV/0!</v>
      </c>
      <c r="EY47" s="13"/>
      <c r="EZ47" s="11"/>
      <c r="FA47" s="38"/>
      <c r="FB47" s="39"/>
      <c r="FC47" s="10"/>
      <c r="FD47" s="11"/>
      <c r="FE47" s="61">
        <f t="shared" si="325"/>
        <v>0</v>
      </c>
      <c r="FF47" s="61">
        <f t="shared" si="325"/>
        <v>0</v>
      </c>
      <c r="FG47" s="11"/>
      <c r="FH47" s="12" t="e">
        <f t="shared" si="294"/>
        <v>#DIV/0!</v>
      </c>
      <c r="FI47" s="11"/>
      <c r="FJ47" s="12" t="e">
        <f t="shared" si="295"/>
        <v>#DIV/0!</v>
      </c>
      <c r="FK47" s="13"/>
      <c r="FL47" s="11"/>
      <c r="FM47" s="38"/>
      <c r="FN47" s="39"/>
      <c r="FO47" s="10"/>
      <c r="FP47" s="11"/>
      <c r="FQ47" s="61">
        <f t="shared" si="326"/>
        <v>0</v>
      </c>
      <c r="FR47" s="61">
        <f t="shared" si="326"/>
        <v>0</v>
      </c>
      <c r="FS47" s="11"/>
      <c r="FT47" s="12" t="e">
        <f t="shared" si="296"/>
        <v>#DIV/0!</v>
      </c>
      <c r="FU47" s="11"/>
      <c r="FV47" s="12" t="e">
        <f t="shared" si="297"/>
        <v>#DIV/0!</v>
      </c>
      <c r="FW47" s="13"/>
      <c r="FX47" s="11"/>
      <c r="FY47" s="38"/>
      <c r="FZ47" s="39"/>
      <c r="GA47" s="10"/>
      <c r="GB47" s="11"/>
      <c r="GC47" s="61">
        <f t="shared" si="327"/>
        <v>0</v>
      </c>
      <c r="GD47" s="61">
        <f t="shared" si="327"/>
        <v>0</v>
      </c>
      <c r="GE47" s="11"/>
      <c r="GF47" s="12" t="e">
        <f t="shared" si="298"/>
        <v>#DIV/0!</v>
      </c>
      <c r="GG47" s="11"/>
      <c r="GH47" s="12" t="e">
        <f t="shared" si="299"/>
        <v>#DIV/0!</v>
      </c>
      <c r="GI47" s="13"/>
      <c r="GJ47" s="11"/>
      <c r="GK47" s="38"/>
      <c r="GL47" s="39"/>
      <c r="GM47" s="10"/>
      <c r="GN47" s="11"/>
      <c r="GO47" s="61">
        <f t="shared" si="328"/>
        <v>0</v>
      </c>
      <c r="GP47" s="61">
        <f t="shared" si="328"/>
        <v>0</v>
      </c>
      <c r="GQ47" s="11"/>
      <c r="GR47" s="12" t="e">
        <f t="shared" si="300"/>
        <v>#DIV/0!</v>
      </c>
      <c r="GS47" s="11"/>
      <c r="GT47" s="12" t="e">
        <f t="shared" si="301"/>
        <v>#DIV/0!</v>
      </c>
      <c r="GU47" s="13"/>
      <c r="GV47" s="11"/>
      <c r="GW47" s="38"/>
      <c r="GX47" s="39"/>
      <c r="GY47" s="10"/>
      <c r="GZ47" s="11"/>
      <c r="HA47" s="61">
        <f t="shared" si="329"/>
        <v>0</v>
      </c>
      <c r="HB47" s="61">
        <f t="shared" si="329"/>
        <v>0</v>
      </c>
      <c r="HC47" s="11"/>
      <c r="HD47" s="12" t="e">
        <f t="shared" si="302"/>
        <v>#DIV/0!</v>
      </c>
      <c r="HE47" s="11"/>
      <c r="HF47" s="12" t="e">
        <f t="shared" si="303"/>
        <v>#DIV/0!</v>
      </c>
      <c r="HG47" s="13"/>
      <c r="HH47" s="11"/>
      <c r="HI47" s="38"/>
      <c r="HJ47" s="39"/>
      <c r="HK47" s="10">
        <f t="shared" si="304"/>
        <v>4</v>
      </c>
      <c r="HL47" s="14">
        <f t="shared" si="304"/>
        <v>0</v>
      </c>
      <c r="HM47" s="381">
        <f t="shared" si="304"/>
        <v>3212</v>
      </c>
      <c r="HN47" s="11">
        <f t="shared" si="304"/>
        <v>303</v>
      </c>
      <c r="HO47" s="11">
        <f t="shared" si="305"/>
        <v>1298</v>
      </c>
      <c r="HP47" s="79">
        <f t="shared" si="306"/>
        <v>0.4041095890410959</v>
      </c>
      <c r="HQ47" s="15">
        <f t="shared" si="307"/>
        <v>96</v>
      </c>
      <c r="HR47" s="12">
        <f t="shared" si="330"/>
        <v>7.3959938366718034E-2</v>
      </c>
      <c r="HS47" s="16">
        <v>58.9</v>
      </c>
      <c r="HT47" s="17">
        <v>1117</v>
      </c>
      <c r="HU47" s="16">
        <f t="shared" si="308"/>
        <v>86.055469953775045</v>
      </c>
      <c r="HV47" s="23"/>
      <c r="HW47" s="22"/>
    </row>
    <row r="48" spans="1:263" ht="19.5" thickBot="1" x14ac:dyDescent="0.3">
      <c r="A48" s="734"/>
      <c r="B48" s="437"/>
      <c r="C48" s="26">
        <f>SUM(C41:C47)</f>
        <v>5</v>
      </c>
      <c r="D48" s="27">
        <f>SUM(D41:D47)</f>
        <v>0</v>
      </c>
      <c r="E48" s="27"/>
      <c r="F48" s="27"/>
      <c r="G48" s="27">
        <f>SUM(G41:G47)</f>
        <v>1299</v>
      </c>
      <c r="H48" s="28">
        <f>((G48+I48)/7)/E47</f>
        <v>0.33631442692398211</v>
      </c>
      <c r="I48" s="27">
        <f>SUM(I41:I47)</f>
        <v>130</v>
      </c>
      <c r="J48" s="28">
        <f>(I48/(I48+G48))</f>
        <v>9.0972708187543744E-2</v>
      </c>
      <c r="K48" s="27"/>
      <c r="L48" s="27"/>
      <c r="M48" s="29" t="e">
        <f>M46/M45*100-100</f>
        <v>#DIV/0!</v>
      </c>
      <c r="N48" s="60" t="e">
        <f>N46/N45*100-100</f>
        <v>#DIV/0!</v>
      </c>
      <c r="O48" s="26">
        <f>SUM(O41:O47)</f>
        <v>3</v>
      </c>
      <c r="P48" s="27">
        <f>SUM(P41:P47)</f>
        <v>1</v>
      </c>
      <c r="Q48" s="27"/>
      <c r="R48" s="27"/>
      <c r="S48" s="27">
        <f>SUM(S41:S47)</f>
        <v>1436</v>
      </c>
      <c r="T48" s="28">
        <f>((S48+U48)/7)/Q47</f>
        <v>0.37797128736173213</v>
      </c>
      <c r="U48" s="27">
        <f>SUM(U41:U47)</f>
        <v>170</v>
      </c>
      <c r="V48" s="28">
        <f>(U48/(U48+S48))</f>
        <v>0.10585305105853052</v>
      </c>
      <c r="W48" s="27"/>
      <c r="X48" s="27"/>
      <c r="Y48" s="29" t="e">
        <f>Y46/Y45*100-100</f>
        <v>#DIV/0!</v>
      </c>
      <c r="Z48" s="60" t="e">
        <f>Z46/Z45*100-100</f>
        <v>#DIV/0!</v>
      </c>
      <c r="AA48" s="26">
        <f>SUM(AA41:AA47)</f>
        <v>9</v>
      </c>
      <c r="AB48" s="27">
        <f>SUM(AB41:AB47)</f>
        <v>2</v>
      </c>
      <c r="AC48" s="27"/>
      <c r="AD48" s="27"/>
      <c r="AE48" s="27">
        <f>SUM(AE41:AE47)</f>
        <v>374</v>
      </c>
      <c r="AF48" s="28">
        <f>((AE48+AG48)/7)/AC47</f>
        <v>0.34269199009083401</v>
      </c>
      <c r="AG48" s="27">
        <f>SUM(AG41:AG47)</f>
        <v>41</v>
      </c>
      <c r="AH48" s="28">
        <f>(AG48/(AG48+AE48))</f>
        <v>9.8795180722891562E-2</v>
      </c>
      <c r="AI48" s="27"/>
      <c r="AJ48" s="27"/>
      <c r="AK48" s="29" t="e">
        <f>AK46/AK45*100-100</f>
        <v>#DIV/0!</v>
      </c>
      <c r="AL48" s="60" t="e">
        <f>AL46/AL45*100-100</f>
        <v>#DIV/0!</v>
      </c>
      <c r="AM48" s="26">
        <f>SUM(AM41:AM47)</f>
        <v>2</v>
      </c>
      <c r="AN48" s="27">
        <f>SUM(AN41:AN47)</f>
        <v>0</v>
      </c>
      <c r="AO48" s="27"/>
      <c r="AP48" s="27"/>
      <c r="AQ48" s="27">
        <f>SUM(AQ41:AQ47)</f>
        <v>1614</v>
      </c>
      <c r="AR48" s="28">
        <f>((AQ48+AS48)/7)/AO47</f>
        <v>0.40977443609022557</v>
      </c>
      <c r="AS48" s="27">
        <f>SUM(AS41:AS47)</f>
        <v>130</v>
      </c>
      <c r="AT48" s="28">
        <f>(AS48/(AS48+AQ48))</f>
        <v>7.4541284403669722E-2</v>
      </c>
      <c r="AU48" s="27"/>
      <c r="AV48" s="27"/>
      <c r="AW48" s="29" t="e">
        <f>AW46/AW45*100-100</f>
        <v>#DIV/0!</v>
      </c>
      <c r="AX48" s="60" t="e">
        <f>AX46/AX45*100-100</f>
        <v>#DIV/0!</v>
      </c>
      <c r="AY48" s="26">
        <f>SUM(AY41:AY47)</f>
        <v>2</v>
      </c>
      <c r="AZ48" s="27">
        <f>SUM(AZ41:AZ47)</f>
        <v>0</v>
      </c>
      <c r="BA48" s="27"/>
      <c r="BB48" s="27"/>
      <c r="BC48" s="27">
        <f>SUM(BC41:BC47)</f>
        <v>1403</v>
      </c>
      <c r="BD48" s="28">
        <f>((BC48+BE48)/7)/BA47</f>
        <v>0.35843727935984937</v>
      </c>
      <c r="BE48" s="27">
        <f>SUM(BE41:BE47)</f>
        <v>120</v>
      </c>
      <c r="BF48" s="28">
        <f>(BE48/(BE48+BC48))</f>
        <v>7.8791858174655283E-2</v>
      </c>
      <c r="BG48" s="27"/>
      <c r="BH48" s="27"/>
      <c r="BI48" s="29" t="e">
        <f>BI46/BI45*100-100</f>
        <v>#DIV/0!</v>
      </c>
      <c r="BJ48" s="60" t="e">
        <f>BJ46/BJ45*100-100</f>
        <v>#DIV/0!</v>
      </c>
      <c r="BK48" s="26">
        <f>SUM(BK41:BK47)</f>
        <v>1</v>
      </c>
      <c r="BL48" s="27">
        <f>SUM(BL41:BL47)</f>
        <v>0</v>
      </c>
      <c r="BM48" s="27"/>
      <c r="BN48" s="27"/>
      <c r="BO48" s="27">
        <f>SUM(BO41:BO47)</f>
        <v>1313</v>
      </c>
      <c r="BP48" s="28">
        <f>((BO48+BQ48)/7)/BM47</f>
        <v>0.34332552693208429</v>
      </c>
      <c r="BQ48" s="27">
        <f>SUM(BQ41:BQ47)</f>
        <v>153</v>
      </c>
      <c r="BR48" s="28">
        <f>(BQ48/(BQ48+BO48))</f>
        <v>0.1043656207366985</v>
      </c>
      <c r="BS48" s="27"/>
      <c r="BT48" s="27"/>
      <c r="BU48" s="29" t="e">
        <f>BU46/BU45*100-100</f>
        <v>#DIV/0!</v>
      </c>
      <c r="BV48" s="60" t="e">
        <f>BV46/BV45*100-100</f>
        <v>#DIV/0!</v>
      </c>
      <c r="BW48" s="26">
        <f>SUM(BW41:BW47)</f>
        <v>0</v>
      </c>
      <c r="BX48" s="27">
        <f>SUM(BX41:BX47)</f>
        <v>0</v>
      </c>
      <c r="BY48" s="27"/>
      <c r="BZ48" s="27"/>
      <c r="CA48" s="27">
        <f>SUM(CA41:CA47)</f>
        <v>0</v>
      </c>
      <c r="CB48" s="28" t="e">
        <f>((CA48+CC48)/7)/BY47</f>
        <v>#DIV/0!</v>
      </c>
      <c r="CC48" s="27">
        <f>SUM(CC41:CC47)</f>
        <v>0</v>
      </c>
      <c r="CD48" s="28" t="e">
        <f>(CC48/(CC48+CA48))</f>
        <v>#DIV/0!</v>
      </c>
      <c r="CE48" s="27"/>
      <c r="CF48" s="27"/>
      <c r="CG48" s="29" t="e">
        <f>CG46/CG45*100-100</f>
        <v>#DIV/0!</v>
      </c>
      <c r="CH48" s="60" t="e">
        <f>CH46/CH45*100-100</f>
        <v>#DIV/0!</v>
      </c>
      <c r="CI48" s="26">
        <f>SUM(CI41:CI47)</f>
        <v>0</v>
      </c>
      <c r="CJ48" s="27">
        <f>SUM(CJ41:CJ47)</f>
        <v>0</v>
      </c>
      <c r="CK48" s="27"/>
      <c r="CL48" s="27"/>
      <c r="CM48" s="27">
        <f>SUM(CM41:CM47)</f>
        <v>0</v>
      </c>
      <c r="CN48" s="28" t="e">
        <f>((CM48+CO48)/7)/CK47</f>
        <v>#DIV/0!</v>
      </c>
      <c r="CO48" s="27">
        <f>SUM(CO41:CO47)</f>
        <v>0</v>
      </c>
      <c r="CP48" s="28" t="e">
        <f>(CO48/(CO48+CM48))</f>
        <v>#DIV/0!</v>
      </c>
      <c r="CQ48" s="27"/>
      <c r="CR48" s="27"/>
      <c r="CS48" s="29" t="e">
        <f>CS46/CS45*100-100</f>
        <v>#DIV/0!</v>
      </c>
      <c r="CT48" s="60" t="e">
        <f>CT46/CT45*100-100</f>
        <v>#DIV/0!</v>
      </c>
      <c r="CU48" s="26">
        <f>SUM(CU41:CU47)</f>
        <v>0</v>
      </c>
      <c r="CV48" s="27">
        <f>SUM(CV41:CV47)</f>
        <v>0</v>
      </c>
      <c r="CW48" s="27"/>
      <c r="CX48" s="27"/>
      <c r="CY48" s="27">
        <f>SUM(CY41:CY47)</f>
        <v>0</v>
      </c>
      <c r="CZ48" s="28" t="e">
        <f>((CY48+DA48)/7)/CW47</f>
        <v>#DIV/0!</v>
      </c>
      <c r="DA48" s="27">
        <f>SUM(DA41:DA47)</f>
        <v>0</v>
      </c>
      <c r="DB48" s="28" t="e">
        <f>(DA48/(DA48+CY48))</f>
        <v>#DIV/0!</v>
      </c>
      <c r="DC48" s="27"/>
      <c r="DD48" s="27"/>
      <c r="DE48" s="29" t="e">
        <f>DE46/DE45*100-100</f>
        <v>#DIV/0!</v>
      </c>
      <c r="DF48" s="60" t="e">
        <f>DF46/DF45*100-100</f>
        <v>#DIV/0!</v>
      </c>
      <c r="DG48" s="26">
        <f>SUM(DG41:DG47)</f>
        <v>0</v>
      </c>
      <c r="DH48" s="27">
        <f>SUM(DH41:DH47)</f>
        <v>0</v>
      </c>
      <c r="DI48" s="27"/>
      <c r="DJ48" s="27"/>
      <c r="DK48" s="27">
        <f>SUM(DK41:DK47)</f>
        <v>0</v>
      </c>
      <c r="DL48" s="28" t="e">
        <f>((DK48+DM48)/7)/DI47</f>
        <v>#DIV/0!</v>
      </c>
      <c r="DM48" s="27">
        <f>SUM(DM41:DM47)</f>
        <v>0</v>
      </c>
      <c r="DN48" s="28" t="e">
        <f>(DM48/(DM48+DK48))</f>
        <v>#DIV/0!</v>
      </c>
      <c r="DO48" s="27"/>
      <c r="DP48" s="27"/>
      <c r="DQ48" s="29" t="e">
        <f>DQ46/DQ45*100-100</f>
        <v>#DIV/0!</v>
      </c>
      <c r="DR48" s="60" t="e">
        <f>DR46/DR45*100-100</f>
        <v>#DIV/0!</v>
      </c>
      <c r="DS48" s="26">
        <f>SUM(DS41:DS47)</f>
        <v>0</v>
      </c>
      <c r="DT48" s="27">
        <f>SUM(DT41:DT47)</f>
        <v>0</v>
      </c>
      <c r="DU48" s="27"/>
      <c r="DV48" s="27"/>
      <c r="DW48" s="27">
        <f>SUM(DW41:DW47)</f>
        <v>0</v>
      </c>
      <c r="DX48" s="28" t="e">
        <f>((DW48+DY48)/7)/DU47</f>
        <v>#DIV/0!</v>
      </c>
      <c r="DY48" s="27">
        <f>SUM(DY41:DY47)</f>
        <v>0</v>
      </c>
      <c r="DZ48" s="28" t="e">
        <f>(DY48/(DY48+DW48))</f>
        <v>#DIV/0!</v>
      </c>
      <c r="EA48" s="27"/>
      <c r="EB48" s="27"/>
      <c r="EC48" s="29" t="e">
        <f>EC46/EC45*100-100</f>
        <v>#DIV/0!</v>
      </c>
      <c r="ED48" s="60" t="e">
        <f>ED46/ED45*100-100</f>
        <v>#DIV/0!</v>
      </c>
      <c r="EE48" s="26">
        <f>SUM(EE41:EE47)</f>
        <v>0</v>
      </c>
      <c r="EF48" s="27">
        <f>SUM(EF41:EF47)</f>
        <v>0</v>
      </c>
      <c r="EG48" s="27"/>
      <c r="EH48" s="27"/>
      <c r="EI48" s="27">
        <f>SUM(EI41:EI47)</f>
        <v>0</v>
      </c>
      <c r="EJ48" s="28" t="e">
        <f>((EI48+EK48)/7)/EG47</f>
        <v>#DIV/0!</v>
      </c>
      <c r="EK48" s="27">
        <f>SUM(EK41:EK47)</f>
        <v>0</v>
      </c>
      <c r="EL48" s="28" t="e">
        <f>(EK48/(EK48+EI48))</f>
        <v>#DIV/0!</v>
      </c>
      <c r="EM48" s="27"/>
      <c r="EN48" s="27"/>
      <c r="EO48" s="29" t="e">
        <f>EO46/EO45*100-100</f>
        <v>#DIV/0!</v>
      </c>
      <c r="EP48" s="60" t="e">
        <f>EP46/EP45*100-100</f>
        <v>#DIV/0!</v>
      </c>
      <c r="EQ48" s="26">
        <f>SUM(EQ41:EQ47)</f>
        <v>0</v>
      </c>
      <c r="ER48" s="27">
        <f>SUM(ER41:ER47)</f>
        <v>0</v>
      </c>
      <c r="ES48" s="27"/>
      <c r="ET48" s="27"/>
      <c r="EU48" s="27">
        <f>SUM(EU41:EU47)</f>
        <v>0</v>
      </c>
      <c r="EV48" s="28" t="e">
        <f>((EU48+EW48)/7)/ES47</f>
        <v>#DIV/0!</v>
      </c>
      <c r="EW48" s="27">
        <f>SUM(EW41:EW47)</f>
        <v>0</v>
      </c>
      <c r="EX48" s="28" t="e">
        <f>(EW48/(EW48+EU48))</f>
        <v>#DIV/0!</v>
      </c>
      <c r="EY48" s="27"/>
      <c r="EZ48" s="27"/>
      <c r="FA48" s="29" t="e">
        <f>FA46/FA45*100-100</f>
        <v>#DIV/0!</v>
      </c>
      <c r="FB48" s="60" t="e">
        <f>FB46/FB45*100-100</f>
        <v>#DIV/0!</v>
      </c>
      <c r="FC48" s="26">
        <f>SUM(FC41:FC47)</f>
        <v>0</v>
      </c>
      <c r="FD48" s="27">
        <f>SUM(FD41:FD47)</f>
        <v>0</v>
      </c>
      <c r="FE48" s="27"/>
      <c r="FF48" s="27"/>
      <c r="FG48" s="27">
        <f>SUM(FG41:FG47)</f>
        <v>0</v>
      </c>
      <c r="FH48" s="28" t="e">
        <f>((FG48+FI48)/7)/FE47</f>
        <v>#DIV/0!</v>
      </c>
      <c r="FI48" s="27">
        <f>SUM(FI41:FI47)</f>
        <v>0</v>
      </c>
      <c r="FJ48" s="28" t="e">
        <f>(FI48/(FI48+FG48))</f>
        <v>#DIV/0!</v>
      </c>
      <c r="FK48" s="27"/>
      <c r="FL48" s="27"/>
      <c r="FM48" s="29" t="e">
        <f>FM46/FM45*100-100</f>
        <v>#DIV/0!</v>
      </c>
      <c r="FN48" s="60" t="e">
        <f>FN46/FN45*100-100</f>
        <v>#DIV/0!</v>
      </c>
      <c r="FO48" s="26">
        <f>SUM(FO41:FO47)</f>
        <v>0</v>
      </c>
      <c r="FP48" s="27">
        <f>SUM(FP41:FP47)</f>
        <v>0</v>
      </c>
      <c r="FQ48" s="27"/>
      <c r="FR48" s="27"/>
      <c r="FS48" s="27">
        <f>SUM(FS41:FS47)</f>
        <v>0</v>
      </c>
      <c r="FT48" s="28" t="e">
        <f>((FS48+FU48)/7)/FQ47</f>
        <v>#DIV/0!</v>
      </c>
      <c r="FU48" s="27">
        <f>SUM(FU41:FU47)</f>
        <v>0</v>
      </c>
      <c r="FV48" s="28" t="e">
        <f>(FU48/(FU48+FS48))</f>
        <v>#DIV/0!</v>
      </c>
      <c r="FW48" s="27"/>
      <c r="FX48" s="27"/>
      <c r="FY48" s="29" t="e">
        <f>FY46/FY45*100-100</f>
        <v>#DIV/0!</v>
      </c>
      <c r="FZ48" s="60" t="e">
        <f>FZ46/FZ45*100-100</f>
        <v>#DIV/0!</v>
      </c>
      <c r="GA48" s="26">
        <f>SUM(GA41:GA47)</f>
        <v>0</v>
      </c>
      <c r="GB48" s="27">
        <f>SUM(GB41:GB47)</f>
        <v>0</v>
      </c>
      <c r="GC48" s="27"/>
      <c r="GD48" s="27"/>
      <c r="GE48" s="27">
        <f>SUM(GE41:GE47)</f>
        <v>0</v>
      </c>
      <c r="GF48" s="28" t="e">
        <f>((GE48+GG48)/7)/GC47</f>
        <v>#DIV/0!</v>
      </c>
      <c r="GG48" s="27">
        <f>SUM(GG41:GG47)</f>
        <v>0</v>
      </c>
      <c r="GH48" s="28" t="e">
        <f>(GG48/(GG48+GE48))</f>
        <v>#DIV/0!</v>
      </c>
      <c r="GI48" s="27"/>
      <c r="GJ48" s="27"/>
      <c r="GK48" s="29" t="e">
        <f>GK46/GK45*100-100</f>
        <v>#DIV/0!</v>
      </c>
      <c r="GL48" s="60" t="e">
        <f>GL46/GL45*100-100</f>
        <v>#DIV/0!</v>
      </c>
      <c r="GM48" s="26">
        <f>SUM(GM41:GM47)</f>
        <v>0</v>
      </c>
      <c r="GN48" s="27">
        <f>SUM(GN41:GN47)</f>
        <v>0</v>
      </c>
      <c r="GO48" s="27"/>
      <c r="GP48" s="27"/>
      <c r="GQ48" s="27">
        <f>SUM(GQ41:GQ47)</f>
        <v>0</v>
      </c>
      <c r="GR48" s="28" t="e">
        <f>((GQ48+GS48)/7)/GO47</f>
        <v>#DIV/0!</v>
      </c>
      <c r="GS48" s="27">
        <f>SUM(GS41:GS47)</f>
        <v>0</v>
      </c>
      <c r="GT48" s="28" t="e">
        <f>(GS48/(GS48+GQ48))</f>
        <v>#DIV/0!</v>
      </c>
      <c r="GU48" s="27"/>
      <c r="GV48" s="27"/>
      <c r="GW48" s="29" t="e">
        <f>GW46/GW45*100-100</f>
        <v>#DIV/0!</v>
      </c>
      <c r="GX48" s="60" t="e">
        <f>GX46/GX45*100-100</f>
        <v>#DIV/0!</v>
      </c>
      <c r="GY48" s="26">
        <f>SUM(GY41:GY47)</f>
        <v>0</v>
      </c>
      <c r="GZ48" s="27">
        <f>SUM(GZ41:GZ47)</f>
        <v>0</v>
      </c>
      <c r="HA48" s="27"/>
      <c r="HB48" s="27"/>
      <c r="HC48" s="27">
        <f>SUM(HC41:HC47)</f>
        <v>0</v>
      </c>
      <c r="HD48" s="28" t="e">
        <f>((HC48+HE48)/7)/HA47</f>
        <v>#DIV/0!</v>
      </c>
      <c r="HE48" s="27">
        <f>SUM(HE41:HE47)</f>
        <v>0</v>
      </c>
      <c r="HF48" s="28" t="e">
        <f>(HE48/(HE48+HC48))</f>
        <v>#DIV/0!</v>
      </c>
      <c r="HG48" s="27"/>
      <c r="HH48" s="27"/>
      <c r="HI48" s="29" t="e">
        <f>HI46/HI45*100-100</f>
        <v>#DIV/0!</v>
      </c>
      <c r="HJ48" s="60" t="e">
        <f>HJ46/HJ45*100-100</f>
        <v>#DIV/0!</v>
      </c>
      <c r="HK48" s="26">
        <f t="shared" si="304"/>
        <v>22</v>
      </c>
      <c r="HL48" s="443">
        <f t="shared" si="304"/>
        <v>3</v>
      </c>
      <c r="HM48" s="365">
        <f t="shared" si="304"/>
        <v>0</v>
      </c>
      <c r="HN48" s="27">
        <f t="shared" si="304"/>
        <v>0</v>
      </c>
      <c r="HO48" s="27">
        <f t="shared" si="305"/>
        <v>8183</v>
      </c>
      <c r="HP48" s="80">
        <f>+((HO48)/HM47)/7</f>
        <v>0.36394769613947692</v>
      </c>
      <c r="HQ48" s="57">
        <f t="shared" si="307"/>
        <v>744</v>
      </c>
      <c r="HR48" s="48">
        <f t="shared" si="330"/>
        <v>9.0920200415495533E-2</v>
      </c>
      <c r="HS48" s="49">
        <f>SUM(HS41:HS47)/7</f>
        <v>59.028571428571425</v>
      </c>
      <c r="HT48" s="50">
        <f>SUM(HT41:HT47)</f>
        <v>6852</v>
      </c>
      <c r="HU48" s="49">
        <f>AVERAGE(HU41:HU47)</f>
        <v>83.597266822472093</v>
      </c>
      <c r="HV48" s="58" t="e">
        <f>HV46/HV45*100-100</f>
        <v>#DIV/0!</v>
      </c>
      <c r="HW48" s="60" t="e">
        <f>HW46/HW45*100-100</f>
        <v>#DIV/0!</v>
      </c>
    </row>
    <row r="49" spans="1:231" ht="19.5" thickBot="1" x14ac:dyDescent="0.3">
      <c r="A49" s="52"/>
      <c r="B49" s="437"/>
      <c r="C49" s="40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2"/>
      <c r="O49" s="40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2"/>
      <c r="AA49" s="40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2"/>
      <c r="AM49" s="40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2"/>
      <c r="AY49" s="40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2"/>
      <c r="BK49" s="40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2"/>
      <c r="BW49" s="40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2"/>
      <c r="CI49" s="40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2"/>
      <c r="CU49" s="40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2"/>
      <c r="DG49" s="40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2"/>
      <c r="DS49" s="40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2"/>
      <c r="EE49" s="40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2"/>
      <c r="EQ49" s="40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2"/>
      <c r="FC49" s="40"/>
      <c r="FD49" s="41"/>
      <c r="FE49" s="41"/>
      <c r="FF49" s="41"/>
      <c r="FG49" s="41"/>
      <c r="FH49" s="41"/>
      <c r="FI49" s="41"/>
      <c r="FJ49" s="41"/>
      <c r="FK49" s="41"/>
      <c r="FL49" s="41"/>
      <c r="FM49" s="41"/>
      <c r="FN49" s="42"/>
      <c r="FO49" s="40"/>
      <c r="FP49" s="41"/>
      <c r="FQ49" s="41"/>
      <c r="FR49" s="41"/>
      <c r="FS49" s="41"/>
      <c r="FT49" s="41"/>
      <c r="FU49" s="41"/>
      <c r="FV49" s="41"/>
      <c r="FW49" s="41"/>
      <c r="FX49" s="41"/>
      <c r="FY49" s="41"/>
      <c r="FZ49" s="42"/>
      <c r="GA49" s="40"/>
      <c r="GB49" s="41"/>
      <c r="GC49" s="41"/>
      <c r="GD49" s="41"/>
      <c r="GE49" s="41"/>
      <c r="GF49" s="41"/>
      <c r="GG49" s="41"/>
      <c r="GH49" s="41"/>
      <c r="GI49" s="41"/>
      <c r="GJ49" s="41"/>
      <c r="GK49" s="41"/>
      <c r="GL49" s="42"/>
      <c r="GM49" s="40"/>
      <c r="GN49" s="41"/>
      <c r="GO49" s="41"/>
      <c r="GP49" s="41"/>
      <c r="GQ49" s="41"/>
      <c r="GR49" s="41"/>
      <c r="GS49" s="41"/>
      <c r="GT49" s="41"/>
      <c r="GU49" s="41"/>
      <c r="GV49" s="41"/>
      <c r="GW49" s="41"/>
      <c r="GX49" s="42"/>
      <c r="GY49" s="40"/>
      <c r="GZ49" s="41"/>
      <c r="HA49" s="41"/>
      <c r="HB49" s="41"/>
      <c r="HC49" s="41"/>
      <c r="HD49" s="41"/>
      <c r="HE49" s="41"/>
      <c r="HF49" s="41"/>
      <c r="HG49" s="41"/>
      <c r="HH49" s="41"/>
      <c r="HI49" s="41"/>
      <c r="HJ49" s="42"/>
      <c r="HK49" s="444">
        <f>HK48/HM38</f>
        <v>6.8027210884353739E-3</v>
      </c>
      <c r="HL49" s="445">
        <f>HL48/HN38</f>
        <v>9.8039215686274508E-3</v>
      </c>
      <c r="HM49" s="65"/>
      <c r="HN49" s="41"/>
      <c r="HO49" s="41"/>
      <c r="HP49" s="41"/>
      <c r="HQ49" s="41"/>
      <c r="HR49" s="41"/>
      <c r="HS49" s="41"/>
      <c r="HT49" s="51"/>
      <c r="HU49" s="41"/>
      <c r="HV49" s="41"/>
      <c r="HW49" s="42"/>
    </row>
    <row r="50" spans="1:231" ht="18.75" x14ac:dyDescent="0.25">
      <c r="A50" s="736">
        <v>30</v>
      </c>
      <c r="B50" s="435">
        <f>B47+1</f>
        <v>45631</v>
      </c>
      <c r="C50" s="32">
        <v>1</v>
      </c>
      <c r="D50" s="33"/>
      <c r="E50" s="33">
        <f>E47-C50</f>
        <v>606</v>
      </c>
      <c r="F50" s="33">
        <f>F47-D50</f>
        <v>59</v>
      </c>
      <c r="G50" s="33">
        <v>215</v>
      </c>
      <c r="H50" s="34">
        <f t="shared" ref="H50:H56" si="331">((G50+I50)/E50)</f>
        <v>0.37788778877887791</v>
      </c>
      <c r="I50" s="33">
        <v>14</v>
      </c>
      <c r="J50" s="34">
        <f>I50/(G50+I50)</f>
        <v>6.1135371179039298E-2</v>
      </c>
      <c r="K50" s="35"/>
      <c r="L50" s="33"/>
      <c r="M50" s="33"/>
      <c r="N50" s="36"/>
      <c r="O50" s="32">
        <v>1</v>
      </c>
      <c r="P50" s="33"/>
      <c r="Q50" s="33">
        <f>Q47-O50</f>
        <v>606</v>
      </c>
      <c r="R50" s="33">
        <f>R47-P50</f>
        <v>58</v>
      </c>
      <c r="S50" s="33">
        <v>222</v>
      </c>
      <c r="T50" s="34">
        <f t="shared" ref="T50:T56" si="332">((S50+U50)/Q50)</f>
        <v>0.38613861386138615</v>
      </c>
      <c r="U50" s="33">
        <v>12</v>
      </c>
      <c r="V50" s="34">
        <f t="shared" ref="V50:V56" si="333">U50/(S50+U50)</f>
        <v>5.128205128205128E-2</v>
      </c>
      <c r="W50" s="35"/>
      <c r="X50" s="33"/>
      <c r="Y50" s="33"/>
      <c r="Z50" s="36"/>
      <c r="AA50" s="32">
        <v>1</v>
      </c>
      <c r="AB50" s="33"/>
      <c r="AC50" s="33">
        <f>AC47-AA50</f>
        <v>172</v>
      </c>
      <c r="AD50" s="33">
        <f>AD47-AB50</f>
        <v>13</v>
      </c>
      <c r="AE50" s="33">
        <v>58</v>
      </c>
      <c r="AF50" s="531">
        <f t="shared" ref="AF50:AF56" si="334">((AE50+AG50)/AC50)</f>
        <v>0.40116279069767441</v>
      </c>
      <c r="AG50" s="33">
        <v>11</v>
      </c>
      <c r="AH50" s="34">
        <f t="shared" ref="AH50:AH56" si="335">AG50/(AE50+AG50)</f>
        <v>0.15942028985507245</v>
      </c>
      <c r="AI50" s="35"/>
      <c r="AJ50" s="33"/>
      <c r="AK50" s="33"/>
      <c r="AL50" s="36"/>
      <c r="AM50" s="32"/>
      <c r="AN50" s="33"/>
      <c r="AO50" s="33">
        <f>AO47-AM50</f>
        <v>608</v>
      </c>
      <c r="AP50" s="33">
        <f>AP47-AN50</f>
        <v>59</v>
      </c>
      <c r="AQ50" s="33">
        <v>250</v>
      </c>
      <c r="AR50" s="596">
        <f t="shared" ref="AR50:AR56" si="336">((AQ50+AS50)/AO50)</f>
        <v>0.42763157894736842</v>
      </c>
      <c r="AS50" s="33">
        <v>10</v>
      </c>
      <c r="AT50" s="34">
        <f t="shared" ref="AT50:AT56" si="337">AS50/(AQ50+AS50)</f>
        <v>3.8461538461538464E-2</v>
      </c>
      <c r="AU50" s="35"/>
      <c r="AV50" s="33"/>
      <c r="AW50" s="33"/>
      <c r="AX50" s="36"/>
      <c r="AY50" s="32">
        <v>2</v>
      </c>
      <c r="AZ50" s="33"/>
      <c r="BA50" s="33">
        <f>BA47-AY50</f>
        <v>605</v>
      </c>
      <c r="BB50" s="33">
        <f>BB47-AZ50</f>
        <v>57</v>
      </c>
      <c r="BC50" s="33">
        <v>245</v>
      </c>
      <c r="BD50" s="596">
        <f t="shared" ref="BD50:BD56" si="338">((BC50+BE50)/BA50)</f>
        <v>0.43636363636363634</v>
      </c>
      <c r="BE50" s="33">
        <v>19</v>
      </c>
      <c r="BF50" s="34">
        <f t="shared" ref="BF50:BF56" si="339">BE50/(BC50+BE50)</f>
        <v>7.1969696969696975E-2</v>
      </c>
      <c r="BG50" s="35"/>
      <c r="BH50" s="33"/>
      <c r="BI50" s="33"/>
      <c r="BJ50" s="36"/>
      <c r="BK50" s="32"/>
      <c r="BL50" s="33"/>
      <c r="BM50" s="33">
        <f>BM47-BK50</f>
        <v>610</v>
      </c>
      <c r="BN50" s="33">
        <f>BN47-BL50</f>
        <v>57</v>
      </c>
      <c r="BO50" s="33">
        <v>229</v>
      </c>
      <c r="BP50" s="596">
        <f t="shared" ref="BP50:BP56" si="340">((BO50+BQ50)/BM50)</f>
        <v>0.41967213114754098</v>
      </c>
      <c r="BQ50" s="33">
        <v>27</v>
      </c>
      <c r="BR50" s="34">
        <f t="shared" ref="BR50:BR56" si="341">BQ50/(BO50+BQ50)</f>
        <v>0.10546875</v>
      </c>
      <c r="BS50" s="35"/>
      <c r="BT50" s="33"/>
      <c r="BU50" s="33"/>
      <c r="BV50" s="36"/>
      <c r="BW50" s="32"/>
      <c r="BX50" s="33"/>
      <c r="BY50" s="33">
        <f>BY47-BW50</f>
        <v>0</v>
      </c>
      <c r="BZ50" s="33">
        <f>BZ47-BX50</f>
        <v>0</v>
      </c>
      <c r="CA50" s="33"/>
      <c r="CB50" s="34" t="e">
        <f t="shared" ref="CB50:CB56" si="342">((CA50+CC50)/BY50)</f>
        <v>#DIV/0!</v>
      </c>
      <c r="CC50" s="33"/>
      <c r="CD50" s="34" t="e">
        <f t="shared" ref="CD50:CD56" si="343">CC50/(CA50+CC50)</f>
        <v>#DIV/0!</v>
      </c>
      <c r="CE50" s="35"/>
      <c r="CF50" s="33"/>
      <c r="CG50" s="33"/>
      <c r="CH50" s="36"/>
      <c r="CI50" s="32"/>
      <c r="CJ50" s="33"/>
      <c r="CK50" s="33">
        <f>CK47-CI50</f>
        <v>0</v>
      </c>
      <c r="CL50" s="33">
        <f>CL47-CJ50</f>
        <v>0</v>
      </c>
      <c r="CM50" s="33"/>
      <c r="CN50" s="34" t="e">
        <f t="shared" ref="CN50:CN56" si="344">((CM50+CO50)/CK50)</f>
        <v>#DIV/0!</v>
      </c>
      <c r="CO50" s="33"/>
      <c r="CP50" s="34" t="e">
        <f t="shared" ref="CP50:CP56" si="345">CO50/(CM50+CO50)</f>
        <v>#DIV/0!</v>
      </c>
      <c r="CQ50" s="35"/>
      <c r="CR50" s="33"/>
      <c r="CS50" s="33"/>
      <c r="CT50" s="36"/>
      <c r="CU50" s="32"/>
      <c r="CV50" s="33"/>
      <c r="CW50" s="33">
        <f>CW47-CU50</f>
        <v>0</v>
      </c>
      <c r="CX50" s="33">
        <f>CX47-CV50</f>
        <v>0</v>
      </c>
      <c r="CY50" s="33"/>
      <c r="CZ50" s="34" t="e">
        <f t="shared" ref="CZ50:CZ56" si="346">((CY50+DA50)/CW50)</f>
        <v>#DIV/0!</v>
      </c>
      <c r="DA50" s="33"/>
      <c r="DB50" s="34" t="e">
        <f t="shared" ref="DB50:DB56" si="347">DA50/(CY50+DA50)</f>
        <v>#DIV/0!</v>
      </c>
      <c r="DC50" s="35"/>
      <c r="DD50" s="33"/>
      <c r="DE50" s="33"/>
      <c r="DF50" s="36"/>
      <c r="DG50" s="32"/>
      <c r="DH50" s="33"/>
      <c r="DI50" s="33">
        <f>DI47-DG50</f>
        <v>0</v>
      </c>
      <c r="DJ50" s="33">
        <f>DJ47-DH50</f>
        <v>0</v>
      </c>
      <c r="DK50" s="33"/>
      <c r="DL50" s="34" t="e">
        <f t="shared" ref="DL50:DL56" si="348">((DK50+DM50)/DI50)</f>
        <v>#DIV/0!</v>
      </c>
      <c r="DM50" s="33"/>
      <c r="DN50" s="34" t="e">
        <f t="shared" ref="DN50:DN56" si="349">DM50/(DK50+DM50)</f>
        <v>#DIV/0!</v>
      </c>
      <c r="DO50" s="35"/>
      <c r="DP50" s="33"/>
      <c r="DQ50" s="33"/>
      <c r="DR50" s="36"/>
      <c r="DS50" s="32"/>
      <c r="DT50" s="33"/>
      <c r="DU50" s="33">
        <f>DU47-DS50</f>
        <v>0</v>
      </c>
      <c r="DV50" s="33">
        <f>DV47-DT50</f>
        <v>0</v>
      </c>
      <c r="DW50" s="33"/>
      <c r="DX50" s="34" t="e">
        <f t="shared" ref="DX50:DX56" si="350">((DW50+DY50)/DU50)</f>
        <v>#DIV/0!</v>
      </c>
      <c r="DY50" s="33"/>
      <c r="DZ50" s="34" t="e">
        <f t="shared" ref="DZ50:DZ56" si="351">DY50/(DW50+DY50)</f>
        <v>#DIV/0!</v>
      </c>
      <c r="EA50" s="35"/>
      <c r="EB50" s="33"/>
      <c r="EC50" s="33"/>
      <c r="ED50" s="36"/>
      <c r="EE50" s="32"/>
      <c r="EF50" s="33"/>
      <c r="EG50" s="33">
        <f>EG47-EE50</f>
        <v>0</v>
      </c>
      <c r="EH50" s="33">
        <f>EH47-EF50</f>
        <v>0</v>
      </c>
      <c r="EI50" s="33"/>
      <c r="EJ50" s="34" t="e">
        <f t="shared" ref="EJ50:EJ56" si="352">((EI50+EK50)/EG50)</f>
        <v>#DIV/0!</v>
      </c>
      <c r="EK50" s="33"/>
      <c r="EL50" s="34" t="e">
        <f t="shared" ref="EL50:EL56" si="353">EK50/(EI50+EK50)</f>
        <v>#DIV/0!</v>
      </c>
      <c r="EM50" s="35"/>
      <c r="EN50" s="33"/>
      <c r="EO50" s="33"/>
      <c r="EP50" s="36"/>
      <c r="EQ50" s="32"/>
      <c r="ER50" s="33"/>
      <c r="ES50" s="33">
        <f>ES47-EQ50</f>
        <v>0</v>
      </c>
      <c r="ET50" s="33">
        <f>ET47-ER50</f>
        <v>0</v>
      </c>
      <c r="EU50" s="33"/>
      <c r="EV50" s="34" t="e">
        <f t="shared" ref="EV50:EV56" si="354">((EU50+EW50)/ES50)</f>
        <v>#DIV/0!</v>
      </c>
      <c r="EW50" s="33"/>
      <c r="EX50" s="34" t="e">
        <f t="shared" ref="EX50:EX56" si="355">EW50/(EU50+EW50)</f>
        <v>#DIV/0!</v>
      </c>
      <c r="EY50" s="35"/>
      <c r="EZ50" s="33"/>
      <c r="FA50" s="33"/>
      <c r="FB50" s="36"/>
      <c r="FC50" s="32"/>
      <c r="FD50" s="33"/>
      <c r="FE50" s="33">
        <f>FE47-FC50</f>
        <v>0</v>
      </c>
      <c r="FF50" s="33">
        <f>FF47-FD50</f>
        <v>0</v>
      </c>
      <c r="FG50" s="33"/>
      <c r="FH50" s="34" t="e">
        <f t="shared" ref="FH50:FH56" si="356">((FG50+FI50)/FE50)</f>
        <v>#DIV/0!</v>
      </c>
      <c r="FI50" s="33"/>
      <c r="FJ50" s="34" t="e">
        <f t="shared" ref="FJ50:FJ56" si="357">FI50/(FG50+FI50)</f>
        <v>#DIV/0!</v>
      </c>
      <c r="FK50" s="35"/>
      <c r="FL50" s="33"/>
      <c r="FM50" s="33"/>
      <c r="FN50" s="36"/>
      <c r="FO50" s="32"/>
      <c r="FP50" s="33"/>
      <c r="FQ50" s="33">
        <f>FQ47-FO50</f>
        <v>0</v>
      </c>
      <c r="FR50" s="33">
        <f>FR47-FP50</f>
        <v>0</v>
      </c>
      <c r="FS50" s="33"/>
      <c r="FT50" s="34" t="e">
        <f t="shared" ref="FT50:FT56" si="358">((FS50+FU50)/FQ50)</f>
        <v>#DIV/0!</v>
      </c>
      <c r="FU50" s="33"/>
      <c r="FV50" s="34" t="e">
        <f t="shared" ref="FV50:FV56" si="359">FU50/(FS50+FU50)</f>
        <v>#DIV/0!</v>
      </c>
      <c r="FW50" s="35"/>
      <c r="FX50" s="33"/>
      <c r="FY50" s="33"/>
      <c r="FZ50" s="36"/>
      <c r="GA50" s="32"/>
      <c r="GB50" s="33"/>
      <c r="GC50" s="33">
        <f>GC47-GA50</f>
        <v>0</v>
      </c>
      <c r="GD50" s="33">
        <f>GD47-GB50</f>
        <v>0</v>
      </c>
      <c r="GE50" s="33"/>
      <c r="GF50" s="34" t="e">
        <f t="shared" ref="GF50:GF56" si="360">((GE50+GG50)/GC50)</f>
        <v>#DIV/0!</v>
      </c>
      <c r="GG50" s="33"/>
      <c r="GH50" s="34" t="e">
        <f t="shared" ref="GH50:GH56" si="361">GG50/(GE50+GG50)</f>
        <v>#DIV/0!</v>
      </c>
      <c r="GI50" s="35"/>
      <c r="GJ50" s="33"/>
      <c r="GK50" s="33"/>
      <c r="GL50" s="36"/>
      <c r="GM50" s="32"/>
      <c r="GN50" s="33"/>
      <c r="GO50" s="33">
        <f>GO47-GM50</f>
        <v>0</v>
      </c>
      <c r="GP50" s="33">
        <f>GP47-GN50</f>
        <v>0</v>
      </c>
      <c r="GQ50" s="33"/>
      <c r="GR50" s="34" t="e">
        <f t="shared" ref="GR50:GR56" si="362">((GQ50+GS50)/GO50)</f>
        <v>#DIV/0!</v>
      </c>
      <c r="GS50" s="33"/>
      <c r="GT50" s="34" t="e">
        <f t="shared" ref="GT50:GT56" si="363">GS50/(GQ50+GS50)</f>
        <v>#DIV/0!</v>
      </c>
      <c r="GU50" s="35"/>
      <c r="GV50" s="33"/>
      <c r="GW50" s="33"/>
      <c r="GX50" s="36"/>
      <c r="GY50" s="32"/>
      <c r="GZ50" s="33"/>
      <c r="HA50" s="33">
        <f>HA47-GY50</f>
        <v>0</v>
      </c>
      <c r="HB50" s="33">
        <f>HB47-GZ50</f>
        <v>0</v>
      </c>
      <c r="HC50" s="33"/>
      <c r="HD50" s="34" t="e">
        <f t="shared" ref="HD50:HD56" si="364">((HC50+HE50)/HA50)</f>
        <v>#DIV/0!</v>
      </c>
      <c r="HE50" s="33"/>
      <c r="HF50" s="34" t="e">
        <f t="shared" ref="HF50:HF56" si="365">HE50/(HC50+HE50)</f>
        <v>#DIV/0!</v>
      </c>
      <c r="HG50" s="35"/>
      <c r="HH50" s="33"/>
      <c r="HI50" s="33"/>
      <c r="HJ50" s="36"/>
      <c r="HK50" s="32">
        <f t="shared" ref="HK50:HN57" si="366">+C50+O50+AA50+AM50+AY50+BK50+BW50+CI50+CU50+DG50+DS50+EE50+EQ50+FC50+FO50+GA50+GM50+GY50</f>
        <v>5</v>
      </c>
      <c r="HL50" s="36">
        <f t="shared" si="366"/>
        <v>0</v>
      </c>
      <c r="HM50" s="380">
        <f t="shared" si="366"/>
        <v>3207</v>
      </c>
      <c r="HN50" s="33">
        <f t="shared" si="366"/>
        <v>303</v>
      </c>
      <c r="HO50" s="33">
        <f t="shared" ref="HO50:HO57" si="367">+G50+S50+AE50+AQ50+BC50+BO50+CA50+CM50+CY50+DK50+DW50+EI50+EU50+FG50+FS50+GE50+GQ50+HC50+I50+U50+AG50+AS50+BE50+BQ50+CC50+CO50+DA50+DM50+DY50+EK50+EW50+FI50+FU50+GG50+GS50+HE50</f>
        <v>1312</v>
      </c>
      <c r="HP50" s="78">
        <f t="shared" ref="HP50:HP56" si="368">+(HO50)/HM50</f>
        <v>0.40910508263174306</v>
      </c>
      <c r="HQ50" s="44">
        <f t="shared" ref="HQ50:HQ57" si="369">+I50+U50+AG50+AS50+BE50+BQ50+CC50+CO50+DA50+DM50+DY50+EK50+EW50+FI50+FU50+GG50+GS50+HE50</f>
        <v>93</v>
      </c>
      <c r="HR50" s="34">
        <f>+(HQ50/(HO50))</f>
        <v>7.0884146341463408E-2</v>
      </c>
      <c r="HS50" s="45">
        <v>59</v>
      </c>
      <c r="HT50" s="46">
        <v>1156</v>
      </c>
      <c r="HU50" s="45">
        <f t="shared" ref="HU50:HU56" si="370">+HT50/HO50*100</f>
        <v>88.109756097560975</v>
      </c>
      <c r="HV50" s="44"/>
      <c r="HW50" s="36"/>
    </row>
    <row r="51" spans="1:231" ht="18.75" x14ac:dyDescent="0.25">
      <c r="A51" s="734"/>
      <c r="B51" s="436">
        <f t="shared" ref="B51:B56" si="371">+B50+1</f>
        <v>45632</v>
      </c>
      <c r="C51" s="10">
        <v>1</v>
      </c>
      <c r="D51" s="11"/>
      <c r="E51" s="61">
        <f t="shared" ref="E51:F55" si="372">E50-C51</f>
        <v>605</v>
      </c>
      <c r="F51" s="11">
        <f t="shared" si="372"/>
        <v>59</v>
      </c>
      <c r="G51" s="11">
        <v>250</v>
      </c>
      <c r="H51" s="597">
        <f t="shared" si="331"/>
        <v>0.4462809917355372</v>
      </c>
      <c r="I51" s="11">
        <v>20</v>
      </c>
      <c r="J51" s="12">
        <f t="shared" ref="J51:J56" si="373">I51/(G51+I51)</f>
        <v>7.407407407407407E-2</v>
      </c>
      <c r="K51" s="13"/>
      <c r="L51" s="11"/>
      <c r="M51" s="11"/>
      <c r="N51" s="14"/>
      <c r="O51" s="10"/>
      <c r="P51" s="11"/>
      <c r="Q51" s="11">
        <f t="shared" ref="Q51:R56" si="374">Q50-O51</f>
        <v>606</v>
      </c>
      <c r="R51" s="11">
        <f t="shared" si="374"/>
        <v>58</v>
      </c>
      <c r="S51" s="11">
        <v>257</v>
      </c>
      <c r="T51" s="12">
        <f t="shared" si="332"/>
        <v>0.44884488448844884</v>
      </c>
      <c r="U51" s="11">
        <v>15</v>
      </c>
      <c r="V51" s="12">
        <f t="shared" si="333"/>
        <v>5.514705882352941E-2</v>
      </c>
      <c r="W51" s="598">
        <v>147.71499999999997</v>
      </c>
      <c r="X51" s="11"/>
      <c r="Y51" s="11"/>
      <c r="Z51" s="14"/>
      <c r="AA51" s="10">
        <v>2</v>
      </c>
      <c r="AB51" s="11"/>
      <c r="AC51" s="11">
        <f t="shared" ref="AC51:AD56" si="375">AC50-AA51</f>
        <v>170</v>
      </c>
      <c r="AD51" s="11">
        <f t="shared" si="375"/>
        <v>13</v>
      </c>
      <c r="AE51" s="11">
        <v>53</v>
      </c>
      <c r="AF51" s="12">
        <f t="shared" si="334"/>
        <v>0.35294117647058826</v>
      </c>
      <c r="AG51" s="11">
        <v>7</v>
      </c>
      <c r="AH51" s="12">
        <f t="shared" si="335"/>
        <v>0.11666666666666667</v>
      </c>
      <c r="AI51" s="537">
        <v>143.815</v>
      </c>
      <c r="AJ51" s="11"/>
      <c r="AK51" s="11"/>
      <c r="AL51" s="14"/>
      <c r="AM51" s="10">
        <v>1</v>
      </c>
      <c r="AN51" s="11"/>
      <c r="AO51" s="61">
        <f t="shared" ref="AO51:AP56" si="376">AO50-AM51</f>
        <v>607</v>
      </c>
      <c r="AP51" s="11">
        <f t="shared" si="376"/>
        <v>59</v>
      </c>
      <c r="AQ51" s="11">
        <v>287</v>
      </c>
      <c r="AR51" s="12">
        <f t="shared" si="336"/>
        <v>0.48929159802306427</v>
      </c>
      <c r="AS51" s="11">
        <v>10</v>
      </c>
      <c r="AT51" s="12">
        <f t="shared" si="337"/>
        <v>3.3670033670033669E-2</v>
      </c>
      <c r="AU51" s="598">
        <v>147.13</v>
      </c>
      <c r="AV51" s="11"/>
      <c r="AW51" s="11"/>
      <c r="AX51" s="14"/>
      <c r="AY51" s="10"/>
      <c r="AZ51" s="11"/>
      <c r="BA51" s="11">
        <f t="shared" ref="BA51:BB56" si="377">BA50-AY51</f>
        <v>605</v>
      </c>
      <c r="BB51" s="11">
        <f t="shared" si="377"/>
        <v>57</v>
      </c>
      <c r="BC51" s="11">
        <v>272</v>
      </c>
      <c r="BD51" s="12">
        <f t="shared" si="338"/>
        <v>0.47272727272727272</v>
      </c>
      <c r="BE51" s="11">
        <v>14</v>
      </c>
      <c r="BF51" s="12">
        <f t="shared" si="339"/>
        <v>4.8951048951048952E-2</v>
      </c>
      <c r="BG51" s="598">
        <v>146.73999999999998</v>
      </c>
      <c r="BH51" s="11"/>
      <c r="BI51" s="11"/>
      <c r="BJ51" s="14"/>
      <c r="BK51" s="10"/>
      <c r="BL51" s="11"/>
      <c r="BM51" s="11">
        <f t="shared" ref="BM51:BN56" si="378">BM50-BK51</f>
        <v>610</v>
      </c>
      <c r="BN51" s="11">
        <f t="shared" si="378"/>
        <v>57</v>
      </c>
      <c r="BO51" s="11">
        <v>233</v>
      </c>
      <c r="BP51" s="12">
        <f t="shared" si="340"/>
        <v>0.41475409836065574</v>
      </c>
      <c r="BQ51" s="11">
        <v>20</v>
      </c>
      <c r="BR51" s="12">
        <f t="shared" si="341"/>
        <v>7.9051383399209488E-2</v>
      </c>
      <c r="BS51" s="598">
        <v>145.57</v>
      </c>
      <c r="BT51" s="11"/>
      <c r="BU51" s="11"/>
      <c r="BV51" s="14"/>
      <c r="BW51" s="10"/>
      <c r="BX51" s="11"/>
      <c r="BY51" s="61">
        <f t="shared" ref="BY51:BZ56" si="379">BY50-BW51</f>
        <v>0</v>
      </c>
      <c r="BZ51" s="61">
        <f t="shared" si="379"/>
        <v>0</v>
      </c>
      <c r="CA51" s="11"/>
      <c r="CB51" s="12" t="e">
        <f t="shared" si="342"/>
        <v>#DIV/0!</v>
      </c>
      <c r="CC51" s="11"/>
      <c r="CD51" s="12" t="e">
        <f t="shared" si="343"/>
        <v>#DIV/0!</v>
      </c>
      <c r="CE51" s="13"/>
      <c r="CF51" s="11"/>
      <c r="CG51" s="11"/>
      <c r="CH51" s="14"/>
      <c r="CI51" s="10"/>
      <c r="CJ51" s="11"/>
      <c r="CK51" s="61">
        <f t="shared" ref="CK51:CL56" si="380">CK50-CI51</f>
        <v>0</v>
      </c>
      <c r="CL51" s="61">
        <f t="shared" si="380"/>
        <v>0</v>
      </c>
      <c r="CM51" s="11"/>
      <c r="CN51" s="12" t="e">
        <f t="shared" si="344"/>
        <v>#DIV/0!</v>
      </c>
      <c r="CO51" s="11"/>
      <c r="CP51" s="12" t="e">
        <f t="shared" si="345"/>
        <v>#DIV/0!</v>
      </c>
      <c r="CQ51" s="13"/>
      <c r="CR51" s="11"/>
      <c r="CS51" s="11"/>
      <c r="CT51" s="14"/>
      <c r="CU51" s="10"/>
      <c r="CV51" s="11"/>
      <c r="CW51" s="61">
        <f t="shared" ref="CW51:CX56" si="381">CW50-CU51</f>
        <v>0</v>
      </c>
      <c r="CX51" s="61">
        <f t="shared" si="381"/>
        <v>0</v>
      </c>
      <c r="CY51" s="11"/>
      <c r="CZ51" s="12" t="e">
        <f t="shared" si="346"/>
        <v>#DIV/0!</v>
      </c>
      <c r="DA51" s="11"/>
      <c r="DB51" s="12" t="e">
        <f t="shared" si="347"/>
        <v>#DIV/0!</v>
      </c>
      <c r="DC51" s="13"/>
      <c r="DD51" s="11"/>
      <c r="DE51" s="11"/>
      <c r="DF51" s="14"/>
      <c r="DG51" s="10"/>
      <c r="DH51" s="11"/>
      <c r="DI51" s="61">
        <f t="shared" ref="DI51:DJ56" si="382">DI50-DG51</f>
        <v>0</v>
      </c>
      <c r="DJ51" s="61">
        <f t="shared" si="382"/>
        <v>0</v>
      </c>
      <c r="DK51" s="11"/>
      <c r="DL51" s="12" t="e">
        <f t="shared" si="348"/>
        <v>#DIV/0!</v>
      </c>
      <c r="DM51" s="11"/>
      <c r="DN51" s="12" t="e">
        <f t="shared" si="349"/>
        <v>#DIV/0!</v>
      </c>
      <c r="DO51" s="13"/>
      <c r="DP51" s="11"/>
      <c r="DQ51" s="11"/>
      <c r="DR51" s="14"/>
      <c r="DS51" s="10"/>
      <c r="DT51" s="11"/>
      <c r="DU51" s="61">
        <f t="shared" ref="DU51:DV56" si="383">DU50-DS51</f>
        <v>0</v>
      </c>
      <c r="DV51" s="61">
        <f t="shared" si="383"/>
        <v>0</v>
      </c>
      <c r="DW51" s="11"/>
      <c r="DX51" s="12" t="e">
        <f t="shared" si="350"/>
        <v>#DIV/0!</v>
      </c>
      <c r="DY51" s="11"/>
      <c r="DZ51" s="12" t="e">
        <f t="shared" si="351"/>
        <v>#DIV/0!</v>
      </c>
      <c r="EA51" s="13"/>
      <c r="EB51" s="11"/>
      <c r="EC51" s="11"/>
      <c r="ED51" s="14"/>
      <c r="EE51" s="10"/>
      <c r="EF51" s="11"/>
      <c r="EG51" s="61">
        <f t="shared" ref="EG51:EH56" si="384">EG50-EE51</f>
        <v>0</v>
      </c>
      <c r="EH51" s="61">
        <f t="shared" si="384"/>
        <v>0</v>
      </c>
      <c r="EI51" s="11"/>
      <c r="EJ51" s="12" t="e">
        <f t="shared" si="352"/>
        <v>#DIV/0!</v>
      </c>
      <c r="EK51" s="11"/>
      <c r="EL51" s="12" t="e">
        <f t="shared" si="353"/>
        <v>#DIV/0!</v>
      </c>
      <c r="EM51" s="13"/>
      <c r="EN51" s="11"/>
      <c r="EO51" s="11"/>
      <c r="EP51" s="14"/>
      <c r="EQ51" s="10"/>
      <c r="ER51" s="11"/>
      <c r="ES51" s="61">
        <f t="shared" ref="ES51:ET56" si="385">ES50-EQ51</f>
        <v>0</v>
      </c>
      <c r="ET51" s="61">
        <f t="shared" si="385"/>
        <v>0</v>
      </c>
      <c r="EU51" s="11"/>
      <c r="EV51" s="12" t="e">
        <f t="shared" si="354"/>
        <v>#DIV/0!</v>
      </c>
      <c r="EW51" s="11"/>
      <c r="EX51" s="12" t="e">
        <f t="shared" si="355"/>
        <v>#DIV/0!</v>
      </c>
      <c r="EY51" s="13"/>
      <c r="EZ51" s="11"/>
      <c r="FA51" s="11"/>
      <c r="FB51" s="14"/>
      <c r="FC51" s="10"/>
      <c r="FD51" s="11"/>
      <c r="FE51" s="61">
        <f t="shared" ref="FE51:FF56" si="386">FE50-FC51</f>
        <v>0</v>
      </c>
      <c r="FF51" s="61">
        <f t="shared" si="386"/>
        <v>0</v>
      </c>
      <c r="FG51" s="11"/>
      <c r="FH51" s="12" t="e">
        <f t="shared" si="356"/>
        <v>#DIV/0!</v>
      </c>
      <c r="FI51" s="11"/>
      <c r="FJ51" s="12" t="e">
        <f t="shared" si="357"/>
        <v>#DIV/0!</v>
      </c>
      <c r="FK51" s="13"/>
      <c r="FL51" s="11"/>
      <c r="FM51" s="11"/>
      <c r="FN51" s="14"/>
      <c r="FO51" s="10"/>
      <c r="FP51" s="11"/>
      <c r="FQ51" s="61">
        <f t="shared" ref="FQ51:FR56" si="387">FQ50-FO51</f>
        <v>0</v>
      </c>
      <c r="FR51" s="61">
        <f t="shared" si="387"/>
        <v>0</v>
      </c>
      <c r="FS51" s="11"/>
      <c r="FT51" s="12" t="e">
        <f t="shared" si="358"/>
        <v>#DIV/0!</v>
      </c>
      <c r="FU51" s="11"/>
      <c r="FV51" s="12" t="e">
        <f t="shared" si="359"/>
        <v>#DIV/0!</v>
      </c>
      <c r="FW51" s="13"/>
      <c r="FX51" s="11"/>
      <c r="FY51" s="11"/>
      <c r="FZ51" s="14"/>
      <c r="GA51" s="10"/>
      <c r="GB51" s="11"/>
      <c r="GC51" s="61">
        <f t="shared" ref="GC51:GD56" si="388">GC50-GA51</f>
        <v>0</v>
      </c>
      <c r="GD51" s="61">
        <f t="shared" si="388"/>
        <v>0</v>
      </c>
      <c r="GE51" s="11"/>
      <c r="GF51" s="12" t="e">
        <f t="shared" si="360"/>
        <v>#DIV/0!</v>
      </c>
      <c r="GG51" s="11"/>
      <c r="GH51" s="12" t="e">
        <f t="shared" si="361"/>
        <v>#DIV/0!</v>
      </c>
      <c r="GI51" s="13"/>
      <c r="GJ51" s="11"/>
      <c r="GK51" s="11"/>
      <c r="GL51" s="14"/>
      <c r="GM51" s="10"/>
      <c r="GN51" s="11"/>
      <c r="GO51" s="61">
        <f t="shared" ref="GO51:GP56" si="389">GO50-GM51</f>
        <v>0</v>
      </c>
      <c r="GP51" s="61">
        <f t="shared" si="389"/>
        <v>0</v>
      </c>
      <c r="GQ51" s="11"/>
      <c r="GR51" s="12" t="e">
        <f t="shared" si="362"/>
        <v>#DIV/0!</v>
      </c>
      <c r="GS51" s="11"/>
      <c r="GT51" s="12" t="e">
        <f t="shared" si="363"/>
        <v>#DIV/0!</v>
      </c>
      <c r="GU51" s="13"/>
      <c r="GV51" s="11"/>
      <c r="GW51" s="11"/>
      <c r="GX51" s="14"/>
      <c r="GY51" s="10"/>
      <c r="GZ51" s="11"/>
      <c r="HA51" s="61">
        <f t="shared" ref="HA51:HB56" si="390">HA50-GY51</f>
        <v>0</v>
      </c>
      <c r="HB51" s="61">
        <f t="shared" si="390"/>
        <v>0</v>
      </c>
      <c r="HC51" s="11"/>
      <c r="HD51" s="12" t="e">
        <f t="shared" si="364"/>
        <v>#DIV/0!</v>
      </c>
      <c r="HE51" s="11"/>
      <c r="HF51" s="12" t="e">
        <f t="shared" si="365"/>
        <v>#DIV/0!</v>
      </c>
      <c r="HG51" s="13"/>
      <c r="HH51" s="11"/>
      <c r="HI51" s="11"/>
      <c r="HJ51" s="14"/>
      <c r="HK51" s="10">
        <f t="shared" si="366"/>
        <v>4</v>
      </c>
      <c r="HL51" s="14">
        <f t="shared" si="366"/>
        <v>0</v>
      </c>
      <c r="HM51" s="381">
        <f t="shared" si="366"/>
        <v>3203</v>
      </c>
      <c r="HN51" s="11">
        <f t="shared" si="366"/>
        <v>303</v>
      </c>
      <c r="HO51" s="11">
        <f t="shared" si="367"/>
        <v>1438</v>
      </c>
      <c r="HP51" s="79">
        <f t="shared" si="368"/>
        <v>0.44895410552606929</v>
      </c>
      <c r="HQ51" s="15">
        <f t="shared" si="369"/>
        <v>86</v>
      </c>
      <c r="HR51" s="12">
        <f t="shared" ref="HR51:HR57" si="391">+(HQ51/(HO51))</f>
        <v>5.9805285118219746E-2</v>
      </c>
      <c r="HS51" s="16">
        <v>59</v>
      </c>
      <c r="HT51" s="17">
        <v>1257</v>
      </c>
      <c r="HU51" s="16">
        <f t="shared" si="370"/>
        <v>87.413073713490959</v>
      </c>
      <c r="HV51" s="15"/>
      <c r="HW51" s="14"/>
    </row>
    <row r="52" spans="1:231" ht="18.75" x14ac:dyDescent="0.25">
      <c r="A52" s="734"/>
      <c r="B52" s="436">
        <f t="shared" si="371"/>
        <v>45633</v>
      </c>
      <c r="C52" s="10"/>
      <c r="D52" s="11"/>
      <c r="E52" s="61">
        <f t="shared" ref="E52" si="392">E51-C52</f>
        <v>605</v>
      </c>
      <c r="F52" s="11">
        <f t="shared" ref="F52" si="393">F51-D52</f>
        <v>59</v>
      </c>
      <c r="G52" s="11">
        <v>228</v>
      </c>
      <c r="H52" s="12">
        <f t="shared" ref="H52" si="394">((G52+I52)/E52)</f>
        <v>0.39504132231404959</v>
      </c>
      <c r="I52" s="11">
        <v>11</v>
      </c>
      <c r="J52" s="12">
        <f t="shared" ref="J52" si="395">I52/(G52+I52)</f>
        <v>4.6025104602510462E-2</v>
      </c>
      <c r="K52" s="598">
        <v>148.65100000000001</v>
      </c>
      <c r="L52" s="11"/>
      <c r="M52" s="11"/>
      <c r="N52" s="14"/>
      <c r="O52" s="10"/>
      <c r="P52" s="11"/>
      <c r="Q52" s="11">
        <f t="shared" ref="Q52" si="396">Q51-O52</f>
        <v>606</v>
      </c>
      <c r="R52" s="11">
        <f t="shared" ref="R52" si="397">R51-P52</f>
        <v>58</v>
      </c>
      <c r="S52" s="11">
        <v>226</v>
      </c>
      <c r="T52" s="12">
        <f t="shared" ref="T52" si="398">((S52+U52)/Q52)</f>
        <v>0.39273927392739272</v>
      </c>
      <c r="U52" s="11">
        <v>12</v>
      </c>
      <c r="V52" s="12">
        <f t="shared" ref="V52" si="399">U52/(S52+U52)</f>
        <v>5.0420168067226892E-2</v>
      </c>
      <c r="W52" s="13"/>
      <c r="X52" s="11"/>
      <c r="Y52" s="11"/>
      <c r="Z52" s="14"/>
      <c r="AA52" s="10"/>
      <c r="AB52" s="11"/>
      <c r="AC52" s="11">
        <f t="shared" ref="AC52" si="400">AC51-AA52</f>
        <v>170</v>
      </c>
      <c r="AD52" s="11">
        <f t="shared" ref="AD52" si="401">AD51-AB52</f>
        <v>13</v>
      </c>
      <c r="AE52" s="11">
        <v>72</v>
      </c>
      <c r="AF52" s="597">
        <f t="shared" ref="AF52" si="402">((AE52+AG52)/AC52)</f>
        <v>0.44117647058823528</v>
      </c>
      <c r="AG52" s="11">
        <v>3</v>
      </c>
      <c r="AH52" s="12">
        <f t="shared" ref="AH52" si="403">AG52/(AE52+AG52)</f>
        <v>0.04</v>
      </c>
      <c r="AI52" s="13"/>
      <c r="AJ52" s="11"/>
      <c r="AK52" s="11"/>
      <c r="AL52" s="14"/>
      <c r="AM52" s="10"/>
      <c r="AN52" s="11"/>
      <c r="AO52" s="61">
        <f t="shared" ref="AO52" si="404">AO51-AM52</f>
        <v>607</v>
      </c>
      <c r="AP52" s="11">
        <f t="shared" ref="AP52" si="405">AP51-AN52</f>
        <v>59</v>
      </c>
      <c r="AQ52" s="11">
        <v>282</v>
      </c>
      <c r="AR52" s="582">
        <f t="shared" ref="AR52" si="406">((AQ52+AS52)/AO52)</f>
        <v>0.48599670510708404</v>
      </c>
      <c r="AS52" s="11">
        <v>13</v>
      </c>
      <c r="AT52" s="12">
        <f t="shared" ref="AT52" si="407">AS52/(AQ52+AS52)</f>
        <v>4.4067796610169491E-2</v>
      </c>
      <c r="AU52" s="13"/>
      <c r="AV52" s="11"/>
      <c r="AW52" s="11"/>
      <c r="AX52" s="14"/>
      <c r="AY52" s="10"/>
      <c r="AZ52" s="11"/>
      <c r="BA52" s="11">
        <f t="shared" ref="BA52" si="408">BA51-AY52</f>
        <v>605</v>
      </c>
      <c r="BB52" s="11">
        <f t="shared" ref="BB52" si="409">BB51-AZ52</f>
        <v>57</v>
      </c>
      <c r="BC52" s="11">
        <v>242</v>
      </c>
      <c r="BD52" s="12">
        <f t="shared" ref="BD52" si="410">((BC52+BE52)/BA52)</f>
        <v>0.41818181818181815</v>
      </c>
      <c r="BE52" s="11">
        <v>11</v>
      </c>
      <c r="BF52" s="12">
        <f t="shared" ref="BF52" si="411">BE52/(BC52+BE52)</f>
        <v>4.3478260869565216E-2</v>
      </c>
      <c r="BG52" s="13"/>
      <c r="BH52" s="11"/>
      <c r="BI52" s="11"/>
      <c r="BJ52" s="14"/>
      <c r="BK52" s="10"/>
      <c r="BL52" s="11"/>
      <c r="BM52" s="11">
        <f t="shared" ref="BM52" si="412">BM51-BK52</f>
        <v>610</v>
      </c>
      <c r="BN52" s="11">
        <f t="shared" ref="BN52" si="413">BN51-BL52</f>
        <v>57</v>
      </c>
      <c r="BO52" s="11">
        <v>266</v>
      </c>
      <c r="BP52" s="582">
        <f t="shared" ref="BP52" si="414">((BO52+BQ52)/BM52)</f>
        <v>0.46229508196721314</v>
      </c>
      <c r="BQ52" s="11">
        <v>16</v>
      </c>
      <c r="BR52" s="12">
        <f t="shared" ref="BR52" si="415">BQ52/(BO52+BQ52)</f>
        <v>5.6737588652482268E-2</v>
      </c>
      <c r="BS52" s="13"/>
      <c r="BT52" s="11"/>
      <c r="BU52" s="11"/>
      <c r="BV52" s="14"/>
      <c r="BW52" s="10"/>
      <c r="BX52" s="11"/>
      <c r="BY52" s="61">
        <f t="shared" si="379"/>
        <v>0</v>
      </c>
      <c r="BZ52" s="61">
        <f t="shared" si="379"/>
        <v>0</v>
      </c>
      <c r="CA52" s="11"/>
      <c r="CB52" s="12" t="e">
        <f t="shared" si="342"/>
        <v>#DIV/0!</v>
      </c>
      <c r="CC52" s="11"/>
      <c r="CD52" s="12" t="e">
        <f t="shared" si="343"/>
        <v>#DIV/0!</v>
      </c>
      <c r="CE52" s="13"/>
      <c r="CF52" s="11"/>
      <c r="CG52" s="11"/>
      <c r="CH52" s="14"/>
      <c r="CI52" s="10"/>
      <c r="CJ52" s="11"/>
      <c r="CK52" s="61">
        <f t="shared" si="380"/>
        <v>0</v>
      </c>
      <c r="CL52" s="61">
        <f t="shared" si="380"/>
        <v>0</v>
      </c>
      <c r="CM52" s="11"/>
      <c r="CN52" s="12" t="e">
        <f t="shared" si="344"/>
        <v>#DIV/0!</v>
      </c>
      <c r="CO52" s="11"/>
      <c r="CP52" s="12" t="e">
        <f t="shared" si="345"/>
        <v>#DIV/0!</v>
      </c>
      <c r="CQ52" s="13"/>
      <c r="CR52" s="11"/>
      <c r="CS52" s="11"/>
      <c r="CT52" s="14"/>
      <c r="CU52" s="10"/>
      <c r="CV52" s="11"/>
      <c r="CW52" s="61">
        <f t="shared" si="381"/>
        <v>0</v>
      </c>
      <c r="CX52" s="61">
        <f t="shared" si="381"/>
        <v>0</v>
      </c>
      <c r="CY52" s="11"/>
      <c r="CZ52" s="12" t="e">
        <f t="shared" si="346"/>
        <v>#DIV/0!</v>
      </c>
      <c r="DA52" s="11"/>
      <c r="DB52" s="12" t="e">
        <f t="shared" si="347"/>
        <v>#DIV/0!</v>
      </c>
      <c r="DC52" s="13"/>
      <c r="DD52" s="11"/>
      <c r="DE52" s="11"/>
      <c r="DF52" s="14"/>
      <c r="DG52" s="10"/>
      <c r="DH52" s="11"/>
      <c r="DI52" s="61">
        <f t="shared" si="382"/>
        <v>0</v>
      </c>
      <c r="DJ52" s="61">
        <f t="shared" si="382"/>
        <v>0</v>
      </c>
      <c r="DK52" s="11"/>
      <c r="DL52" s="12" t="e">
        <f t="shared" si="348"/>
        <v>#DIV/0!</v>
      </c>
      <c r="DM52" s="11"/>
      <c r="DN52" s="12" t="e">
        <f t="shared" si="349"/>
        <v>#DIV/0!</v>
      </c>
      <c r="DO52" s="13"/>
      <c r="DP52" s="11"/>
      <c r="DQ52" s="11"/>
      <c r="DR52" s="14"/>
      <c r="DS52" s="10"/>
      <c r="DT52" s="11"/>
      <c r="DU52" s="61">
        <f t="shared" si="383"/>
        <v>0</v>
      </c>
      <c r="DV52" s="61">
        <f t="shared" si="383"/>
        <v>0</v>
      </c>
      <c r="DW52" s="11"/>
      <c r="DX52" s="12" t="e">
        <f t="shared" si="350"/>
        <v>#DIV/0!</v>
      </c>
      <c r="DY52" s="11"/>
      <c r="DZ52" s="12" t="e">
        <f t="shared" si="351"/>
        <v>#DIV/0!</v>
      </c>
      <c r="EA52" s="13"/>
      <c r="EB52" s="11"/>
      <c r="EC52" s="11"/>
      <c r="ED52" s="14"/>
      <c r="EE52" s="10"/>
      <c r="EF52" s="11"/>
      <c r="EG52" s="61">
        <f t="shared" si="384"/>
        <v>0</v>
      </c>
      <c r="EH52" s="61">
        <f t="shared" si="384"/>
        <v>0</v>
      </c>
      <c r="EI52" s="11"/>
      <c r="EJ52" s="12" t="e">
        <f t="shared" si="352"/>
        <v>#DIV/0!</v>
      </c>
      <c r="EK52" s="11"/>
      <c r="EL52" s="12" t="e">
        <f t="shared" si="353"/>
        <v>#DIV/0!</v>
      </c>
      <c r="EM52" s="13"/>
      <c r="EN52" s="11"/>
      <c r="EO52" s="11"/>
      <c r="EP52" s="14"/>
      <c r="EQ52" s="10"/>
      <c r="ER52" s="11"/>
      <c r="ES52" s="61">
        <f t="shared" si="385"/>
        <v>0</v>
      </c>
      <c r="ET52" s="61">
        <f t="shared" si="385"/>
        <v>0</v>
      </c>
      <c r="EU52" s="11"/>
      <c r="EV52" s="12" t="e">
        <f t="shared" si="354"/>
        <v>#DIV/0!</v>
      </c>
      <c r="EW52" s="11"/>
      <c r="EX52" s="12" t="e">
        <f t="shared" si="355"/>
        <v>#DIV/0!</v>
      </c>
      <c r="EY52" s="13"/>
      <c r="EZ52" s="11"/>
      <c r="FA52" s="11"/>
      <c r="FB52" s="14"/>
      <c r="FC52" s="10"/>
      <c r="FD52" s="11"/>
      <c r="FE52" s="61">
        <f t="shared" si="386"/>
        <v>0</v>
      </c>
      <c r="FF52" s="61">
        <f t="shared" si="386"/>
        <v>0</v>
      </c>
      <c r="FG52" s="11"/>
      <c r="FH52" s="12" t="e">
        <f t="shared" si="356"/>
        <v>#DIV/0!</v>
      </c>
      <c r="FI52" s="11"/>
      <c r="FJ52" s="12" t="e">
        <f t="shared" si="357"/>
        <v>#DIV/0!</v>
      </c>
      <c r="FK52" s="13"/>
      <c r="FL52" s="11"/>
      <c r="FM52" s="11"/>
      <c r="FN52" s="14"/>
      <c r="FO52" s="10"/>
      <c r="FP52" s="11"/>
      <c r="FQ52" s="61">
        <f t="shared" si="387"/>
        <v>0</v>
      </c>
      <c r="FR52" s="61">
        <f t="shared" si="387"/>
        <v>0</v>
      </c>
      <c r="FS52" s="11"/>
      <c r="FT52" s="12" t="e">
        <f t="shared" si="358"/>
        <v>#DIV/0!</v>
      </c>
      <c r="FU52" s="11"/>
      <c r="FV52" s="12" t="e">
        <f t="shared" si="359"/>
        <v>#DIV/0!</v>
      </c>
      <c r="FW52" s="13"/>
      <c r="FX52" s="11"/>
      <c r="FY52" s="11"/>
      <c r="FZ52" s="14"/>
      <c r="GA52" s="10"/>
      <c r="GB52" s="11"/>
      <c r="GC52" s="61">
        <f t="shared" si="388"/>
        <v>0</v>
      </c>
      <c r="GD52" s="61">
        <f t="shared" si="388"/>
        <v>0</v>
      </c>
      <c r="GE52" s="11"/>
      <c r="GF52" s="12" t="e">
        <f t="shared" si="360"/>
        <v>#DIV/0!</v>
      </c>
      <c r="GG52" s="11"/>
      <c r="GH52" s="12" t="e">
        <f t="shared" si="361"/>
        <v>#DIV/0!</v>
      </c>
      <c r="GI52" s="13"/>
      <c r="GJ52" s="11"/>
      <c r="GK52" s="11"/>
      <c r="GL52" s="14"/>
      <c r="GM52" s="10"/>
      <c r="GN52" s="11"/>
      <c r="GO52" s="61">
        <f t="shared" si="389"/>
        <v>0</v>
      </c>
      <c r="GP52" s="61">
        <f t="shared" si="389"/>
        <v>0</v>
      </c>
      <c r="GQ52" s="11"/>
      <c r="GR52" s="12" t="e">
        <f t="shared" si="362"/>
        <v>#DIV/0!</v>
      </c>
      <c r="GS52" s="11"/>
      <c r="GT52" s="12" t="e">
        <f t="shared" si="363"/>
        <v>#DIV/0!</v>
      </c>
      <c r="GU52" s="13"/>
      <c r="GV52" s="11"/>
      <c r="GW52" s="11"/>
      <c r="GX52" s="14"/>
      <c r="GY52" s="10"/>
      <c r="GZ52" s="11"/>
      <c r="HA52" s="61">
        <f t="shared" si="390"/>
        <v>0</v>
      </c>
      <c r="HB52" s="61">
        <f t="shared" si="390"/>
        <v>0</v>
      </c>
      <c r="HC52" s="11"/>
      <c r="HD52" s="12" t="e">
        <f t="shared" si="364"/>
        <v>#DIV/0!</v>
      </c>
      <c r="HE52" s="11"/>
      <c r="HF52" s="12" t="e">
        <f t="shared" si="365"/>
        <v>#DIV/0!</v>
      </c>
      <c r="HG52" s="13"/>
      <c r="HH52" s="11"/>
      <c r="HI52" s="11"/>
      <c r="HJ52" s="14"/>
      <c r="HK52" s="10">
        <f t="shared" si="366"/>
        <v>0</v>
      </c>
      <c r="HL52" s="14">
        <f t="shared" si="366"/>
        <v>0</v>
      </c>
      <c r="HM52" s="381">
        <f t="shared" si="366"/>
        <v>3203</v>
      </c>
      <c r="HN52" s="11">
        <f t="shared" si="366"/>
        <v>303</v>
      </c>
      <c r="HO52" s="11">
        <f t="shared" si="367"/>
        <v>1382</v>
      </c>
      <c r="HP52" s="79">
        <f t="shared" si="368"/>
        <v>0.43147049640961599</v>
      </c>
      <c r="HQ52" s="15">
        <f t="shared" si="369"/>
        <v>66</v>
      </c>
      <c r="HR52" s="12">
        <f t="shared" si="391"/>
        <v>4.7756874095513747E-2</v>
      </c>
      <c r="HS52" s="16">
        <v>59</v>
      </c>
      <c r="HT52" s="17">
        <v>1224</v>
      </c>
      <c r="HU52" s="16">
        <f t="shared" si="370"/>
        <v>88.567293777134594</v>
      </c>
      <c r="HV52" s="15"/>
      <c r="HW52" s="14"/>
    </row>
    <row r="53" spans="1:231" ht="18.75" x14ac:dyDescent="0.25">
      <c r="A53" s="734"/>
      <c r="B53" s="436">
        <f t="shared" si="371"/>
        <v>45634</v>
      </c>
      <c r="C53" s="10"/>
      <c r="D53" s="11"/>
      <c r="E53" s="61">
        <f t="shared" si="372"/>
        <v>605</v>
      </c>
      <c r="F53" s="11">
        <f t="shared" si="372"/>
        <v>59</v>
      </c>
      <c r="G53" s="11">
        <v>238</v>
      </c>
      <c r="H53" s="12">
        <f t="shared" si="331"/>
        <v>0.42975206611570249</v>
      </c>
      <c r="I53" s="11">
        <v>22</v>
      </c>
      <c r="J53" s="12">
        <f t="shared" si="373"/>
        <v>8.461538461538462E-2</v>
      </c>
      <c r="K53" s="11"/>
      <c r="L53" s="11"/>
      <c r="M53" s="18"/>
      <c r="N53" s="20"/>
      <c r="O53" s="10"/>
      <c r="P53" s="11"/>
      <c r="Q53" s="11">
        <f t="shared" si="374"/>
        <v>606</v>
      </c>
      <c r="R53" s="11">
        <f t="shared" si="374"/>
        <v>58</v>
      </c>
      <c r="S53" s="11">
        <v>253</v>
      </c>
      <c r="T53" s="582">
        <f t="shared" si="332"/>
        <v>0.45379537953795379</v>
      </c>
      <c r="U53" s="11">
        <v>22</v>
      </c>
      <c r="V53" s="12">
        <f t="shared" si="333"/>
        <v>0.08</v>
      </c>
      <c r="W53" s="11"/>
      <c r="X53" s="11"/>
      <c r="Y53" s="18"/>
      <c r="Z53" s="20"/>
      <c r="AA53" s="10">
        <v>3</v>
      </c>
      <c r="AB53" s="11">
        <v>2</v>
      </c>
      <c r="AC53" s="11">
        <f t="shared" si="375"/>
        <v>167</v>
      </c>
      <c r="AD53" s="11">
        <f t="shared" si="375"/>
        <v>11</v>
      </c>
      <c r="AE53" s="11">
        <v>67</v>
      </c>
      <c r="AF53" s="12">
        <f t="shared" si="334"/>
        <v>0.43113772455089822</v>
      </c>
      <c r="AG53" s="11">
        <v>5</v>
      </c>
      <c r="AH53" s="12">
        <f t="shared" si="335"/>
        <v>6.9444444444444448E-2</v>
      </c>
      <c r="AI53" s="601">
        <v>147.32499999999999</v>
      </c>
      <c r="AJ53" s="11"/>
      <c r="AK53" s="18"/>
      <c r="AL53" s="20"/>
      <c r="AM53" s="10"/>
      <c r="AN53" s="11"/>
      <c r="AO53" s="61">
        <f t="shared" si="376"/>
        <v>607</v>
      </c>
      <c r="AP53" s="11">
        <f t="shared" si="376"/>
        <v>59</v>
      </c>
      <c r="AQ53" s="11">
        <v>269</v>
      </c>
      <c r="AR53" s="12">
        <f t="shared" si="336"/>
        <v>0.46952224052718289</v>
      </c>
      <c r="AS53" s="11">
        <v>16</v>
      </c>
      <c r="AT53" s="12">
        <f t="shared" si="337"/>
        <v>5.6140350877192984E-2</v>
      </c>
      <c r="AU53" s="583">
        <v>151.05699999999999</v>
      </c>
      <c r="AV53" s="11"/>
      <c r="AW53" s="18"/>
      <c r="AX53" s="20"/>
      <c r="AY53" s="10"/>
      <c r="AZ53" s="11"/>
      <c r="BA53" s="11">
        <f t="shared" si="377"/>
        <v>605</v>
      </c>
      <c r="BB53" s="11">
        <f t="shared" si="377"/>
        <v>57</v>
      </c>
      <c r="BC53" s="11">
        <v>241</v>
      </c>
      <c r="BD53" s="12">
        <f t="shared" si="338"/>
        <v>0.41818181818181815</v>
      </c>
      <c r="BE53" s="11">
        <v>12</v>
      </c>
      <c r="BF53" s="12">
        <f t="shared" si="339"/>
        <v>4.7430830039525688E-2</v>
      </c>
      <c r="BG53" s="11"/>
      <c r="BH53" s="11"/>
      <c r="BI53" s="18"/>
      <c r="BJ53" s="20"/>
      <c r="BK53" s="10"/>
      <c r="BL53" s="11"/>
      <c r="BM53" s="11">
        <f t="shared" si="378"/>
        <v>610</v>
      </c>
      <c r="BN53" s="11">
        <f t="shared" si="378"/>
        <v>57</v>
      </c>
      <c r="BO53" s="11">
        <v>242</v>
      </c>
      <c r="BP53" s="12">
        <f t="shared" si="340"/>
        <v>0.42295081967213116</v>
      </c>
      <c r="BQ53" s="11">
        <v>16</v>
      </c>
      <c r="BR53" s="12">
        <f t="shared" si="341"/>
        <v>6.2015503875968991E-2</v>
      </c>
      <c r="BS53" s="583">
        <v>149.97299999999998</v>
      </c>
      <c r="BT53" s="11"/>
      <c r="BU53" s="18"/>
      <c r="BV53" s="20"/>
      <c r="BW53" s="10"/>
      <c r="BX53" s="11"/>
      <c r="BY53" s="61">
        <f t="shared" si="379"/>
        <v>0</v>
      </c>
      <c r="BZ53" s="61">
        <f t="shared" si="379"/>
        <v>0</v>
      </c>
      <c r="CA53" s="11"/>
      <c r="CB53" s="12" t="e">
        <f t="shared" si="342"/>
        <v>#DIV/0!</v>
      </c>
      <c r="CC53" s="11"/>
      <c r="CD53" s="12" t="e">
        <f t="shared" si="343"/>
        <v>#DIV/0!</v>
      </c>
      <c r="CE53" s="11"/>
      <c r="CF53" s="11"/>
      <c r="CG53" s="18"/>
      <c r="CH53" s="20"/>
      <c r="CI53" s="10"/>
      <c r="CJ53" s="11"/>
      <c r="CK53" s="61">
        <f t="shared" si="380"/>
        <v>0</v>
      </c>
      <c r="CL53" s="61">
        <f t="shared" si="380"/>
        <v>0</v>
      </c>
      <c r="CM53" s="11"/>
      <c r="CN53" s="12" t="e">
        <f t="shared" si="344"/>
        <v>#DIV/0!</v>
      </c>
      <c r="CO53" s="11"/>
      <c r="CP53" s="12" t="e">
        <f t="shared" si="345"/>
        <v>#DIV/0!</v>
      </c>
      <c r="CQ53" s="11"/>
      <c r="CR53" s="11"/>
      <c r="CS53" s="18"/>
      <c r="CT53" s="20"/>
      <c r="CU53" s="10"/>
      <c r="CV53" s="11"/>
      <c r="CW53" s="61">
        <f t="shared" si="381"/>
        <v>0</v>
      </c>
      <c r="CX53" s="61">
        <f t="shared" si="381"/>
        <v>0</v>
      </c>
      <c r="CY53" s="11"/>
      <c r="CZ53" s="12" t="e">
        <f t="shared" si="346"/>
        <v>#DIV/0!</v>
      </c>
      <c r="DA53" s="11"/>
      <c r="DB53" s="12" t="e">
        <f t="shared" si="347"/>
        <v>#DIV/0!</v>
      </c>
      <c r="DC53" s="11"/>
      <c r="DD53" s="11"/>
      <c r="DE53" s="18"/>
      <c r="DF53" s="20"/>
      <c r="DG53" s="10"/>
      <c r="DH53" s="11"/>
      <c r="DI53" s="61">
        <f t="shared" si="382"/>
        <v>0</v>
      </c>
      <c r="DJ53" s="61">
        <f t="shared" si="382"/>
        <v>0</v>
      </c>
      <c r="DK53" s="11"/>
      <c r="DL53" s="12" t="e">
        <f t="shared" si="348"/>
        <v>#DIV/0!</v>
      </c>
      <c r="DM53" s="11"/>
      <c r="DN53" s="12" t="e">
        <f t="shared" si="349"/>
        <v>#DIV/0!</v>
      </c>
      <c r="DO53" s="11"/>
      <c r="DP53" s="11"/>
      <c r="DQ53" s="18"/>
      <c r="DR53" s="20"/>
      <c r="DS53" s="10"/>
      <c r="DT53" s="11"/>
      <c r="DU53" s="61">
        <f t="shared" si="383"/>
        <v>0</v>
      </c>
      <c r="DV53" s="61">
        <f t="shared" si="383"/>
        <v>0</v>
      </c>
      <c r="DW53" s="11"/>
      <c r="DX53" s="12" t="e">
        <f t="shared" si="350"/>
        <v>#DIV/0!</v>
      </c>
      <c r="DY53" s="11"/>
      <c r="DZ53" s="12" t="e">
        <f t="shared" si="351"/>
        <v>#DIV/0!</v>
      </c>
      <c r="EA53" s="11"/>
      <c r="EB53" s="11"/>
      <c r="EC53" s="18"/>
      <c r="ED53" s="20"/>
      <c r="EE53" s="10"/>
      <c r="EF53" s="11"/>
      <c r="EG53" s="61">
        <f t="shared" si="384"/>
        <v>0</v>
      </c>
      <c r="EH53" s="61">
        <f t="shared" si="384"/>
        <v>0</v>
      </c>
      <c r="EI53" s="11"/>
      <c r="EJ53" s="12" t="e">
        <f t="shared" si="352"/>
        <v>#DIV/0!</v>
      </c>
      <c r="EK53" s="11"/>
      <c r="EL53" s="12" t="e">
        <f t="shared" si="353"/>
        <v>#DIV/0!</v>
      </c>
      <c r="EM53" s="11"/>
      <c r="EN53" s="11"/>
      <c r="EO53" s="18"/>
      <c r="EP53" s="20"/>
      <c r="EQ53" s="10"/>
      <c r="ER53" s="11"/>
      <c r="ES53" s="61">
        <f t="shared" si="385"/>
        <v>0</v>
      </c>
      <c r="ET53" s="61">
        <f t="shared" si="385"/>
        <v>0</v>
      </c>
      <c r="EU53" s="11"/>
      <c r="EV53" s="12" t="e">
        <f t="shared" si="354"/>
        <v>#DIV/0!</v>
      </c>
      <c r="EW53" s="11"/>
      <c r="EX53" s="12" t="e">
        <f t="shared" si="355"/>
        <v>#DIV/0!</v>
      </c>
      <c r="EY53" s="11"/>
      <c r="EZ53" s="11"/>
      <c r="FA53" s="18"/>
      <c r="FB53" s="20"/>
      <c r="FC53" s="10"/>
      <c r="FD53" s="11"/>
      <c r="FE53" s="61">
        <f t="shared" si="386"/>
        <v>0</v>
      </c>
      <c r="FF53" s="61">
        <f t="shared" si="386"/>
        <v>0</v>
      </c>
      <c r="FG53" s="11"/>
      <c r="FH53" s="12" t="e">
        <f t="shared" si="356"/>
        <v>#DIV/0!</v>
      </c>
      <c r="FI53" s="11"/>
      <c r="FJ53" s="12" t="e">
        <f t="shared" si="357"/>
        <v>#DIV/0!</v>
      </c>
      <c r="FK53" s="11"/>
      <c r="FL53" s="11"/>
      <c r="FM53" s="18"/>
      <c r="FN53" s="20"/>
      <c r="FO53" s="10"/>
      <c r="FP53" s="11"/>
      <c r="FQ53" s="61">
        <f t="shared" si="387"/>
        <v>0</v>
      </c>
      <c r="FR53" s="61">
        <f t="shared" si="387"/>
        <v>0</v>
      </c>
      <c r="FS53" s="11"/>
      <c r="FT53" s="12" t="e">
        <f t="shared" si="358"/>
        <v>#DIV/0!</v>
      </c>
      <c r="FU53" s="11"/>
      <c r="FV53" s="12" t="e">
        <f t="shared" si="359"/>
        <v>#DIV/0!</v>
      </c>
      <c r="FW53" s="11"/>
      <c r="FX53" s="11"/>
      <c r="FY53" s="18"/>
      <c r="FZ53" s="20"/>
      <c r="GA53" s="10"/>
      <c r="GB53" s="11"/>
      <c r="GC53" s="61">
        <f t="shared" si="388"/>
        <v>0</v>
      </c>
      <c r="GD53" s="61">
        <f t="shared" si="388"/>
        <v>0</v>
      </c>
      <c r="GE53" s="11"/>
      <c r="GF53" s="12" t="e">
        <f t="shared" si="360"/>
        <v>#DIV/0!</v>
      </c>
      <c r="GG53" s="11"/>
      <c r="GH53" s="12" t="e">
        <f t="shared" si="361"/>
        <v>#DIV/0!</v>
      </c>
      <c r="GI53" s="11"/>
      <c r="GJ53" s="11"/>
      <c r="GK53" s="18"/>
      <c r="GL53" s="20"/>
      <c r="GM53" s="10"/>
      <c r="GN53" s="11"/>
      <c r="GO53" s="61">
        <f t="shared" si="389"/>
        <v>0</v>
      </c>
      <c r="GP53" s="61">
        <f t="shared" si="389"/>
        <v>0</v>
      </c>
      <c r="GQ53" s="11"/>
      <c r="GR53" s="12" t="e">
        <f t="shared" si="362"/>
        <v>#DIV/0!</v>
      </c>
      <c r="GS53" s="11"/>
      <c r="GT53" s="12" t="e">
        <f t="shared" si="363"/>
        <v>#DIV/0!</v>
      </c>
      <c r="GU53" s="11"/>
      <c r="GV53" s="11"/>
      <c r="GW53" s="18"/>
      <c r="GX53" s="20"/>
      <c r="GY53" s="10"/>
      <c r="GZ53" s="11"/>
      <c r="HA53" s="61">
        <f t="shared" si="390"/>
        <v>0</v>
      </c>
      <c r="HB53" s="61">
        <f t="shared" si="390"/>
        <v>0</v>
      </c>
      <c r="HC53" s="11"/>
      <c r="HD53" s="12" t="e">
        <f t="shared" si="364"/>
        <v>#DIV/0!</v>
      </c>
      <c r="HE53" s="11"/>
      <c r="HF53" s="12" t="e">
        <f t="shared" si="365"/>
        <v>#DIV/0!</v>
      </c>
      <c r="HG53" s="11"/>
      <c r="HH53" s="11"/>
      <c r="HI53" s="18"/>
      <c r="HJ53" s="20"/>
      <c r="HK53" s="10">
        <f t="shared" si="366"/>
        <v>3</v>
      </c>
      <c r="HL53" s="14">
        <f t="shared" si="366"/>
        <v>2</v>
      </c>
      <c r="HM53" s="381">
        <f t="shared" si="366"/>
        <v>3200</v>
      </c>
      <c r="HN53" s="11">
        <f t="shared" si="366"/>
        <v>301</v>
      </c>
      <c r="HO53" s="11">
        <f t="shared" si="367"/>
        <v>1403</v>
      </c>
      <c r="HP53" s="79">
        <f t="shared" si="368"/>
        <v>0.43843749999999998</v>
      </c>
      <c r="HQ53" s="15">
        <f t="shared" si="369"/>
        <v>93</v>
      </c>
      <c r="HR53" s="12">
        <f t="shared" si="391"/>
        <v>6.6286528866714184E-2</v>
      </c>
      <c r="HS53" s="16">
        <v>59.1</v>
      </c>
      <c r="HT53" s="17">
        <v>1206</v>
      </c>
      <c r="HU53" s="16">
        <f t="shared" si="370"/>
        <v>85.958660014255173</v>
      </c>
      <c r="HV53" s="18"/>
      <c r="HW53" s="20"/>
    </row>
    <row r="54" spans="1:231" ht="18.75" x14ac:dyDescent="0.25">
      <c r="A54" s="734"/>
      <c r="B54" s="436">
        <f>+B53+1</f>
        <v>45635</v>
      </c>
      <c r="C54" s="10">
        <v>1</v>
      </c>
      <c r="D54" s="11"/>
      <c r="E54" s="61">
        <f t="shared" si="372"/>
        <v>604</v>
      </c>
      <c r="F54" s="11">
        <f t="shared" si="372"/>
        <v>59</v>
      </c>
      <c r="G54" s="11">
        <v>254</v>
      </c>
      <c r="H54" s="582">
        <f t="shared" si="331"/>
        <v>0.44039735099337746</v>
      </c>
      <c r="I54" s="11">
        <v>12</v>
      </c>
      <c r="J54" s="12">
        <f t="shared" si="373"/>
        <v>4.5112781954887216E-2</v>
      </c>
      <c r="K54" s="13"/>
      <c r="L54" s="13"/>
      <c r="M54" s="25"/>
      <c r="N54" s="37"/>
      <c r="O54" s="10"/>
      <c r="P54" s="11"/>
      <c r="Q54" s="11">
        <f t="shared" si="374"/>
        <v>606</v>
      </c>
      <c r="R54" s="11">
        <f t="shared" si="374"/>
        <v>58</v>
      </c>
      <c r="S54" s="11">
        <v>275</v>
      </c>
      <c r="T54" s="12">
        <f t="shared" si="332"/>
        <v>0.47524752475247523</v>
      </c>
      <c r="U54" s="11">
        <v>13</v>
      </c>
      <c r="V54" s="12">
        <f t="shared" si="333"/>
        <v>4.5138888888888888E-2</v>
      </c>
      <c r="W54" s="584">
        <v>151.46349999999998</v>
      </c>
      <c r="X54" s="13"/>
      <c r="Y54" s="25"/>
      <c r="Z54" s="37"/>
      <c r="AA54" s="10"/>
      <c r="AB54" s="11"/>
      <c r="AC54" s="11">
        <f t="shared" si="375"/>
        <v>167</v>
      </c>
      <c r="AD54" s="11">
        <f t="shared" si="375"/>
        <v>11</v>
      </c>
      <c r="AE54" s="11">
        <v>54</v>
      </c>
      <c r="AF54" s="12">
        <f t="shared" si="334"/>
        <v>0.3592814371257485</v>
      </c>
      <c r="AG54" s="11">
        <v>6</v>
      </c>
      <c r="AH54" s="12">
        <f t="shared" si="335"/>
        <v>0.1</v>
      </c>
      <c r="AI54" s="13"/>
      <c r="AJ54" s="13"/>
      <c r="AK54" s="25"/>
      <c r="AL54" s="37"/>
      <c r="AM54" s="10"/>
      <c r="AN54" s="11"/>
      <c r="AO54" s="61">
        <f t="shared" si="376"/>
        <v>607</v>
      </c>
      <c r="AP54" s="11">
        <f t="shared" si="376"/>
        <v>59</v>
      </c>
      <c r="AQ54" s="11">
        <v>312</v>
      </c>
      <c r="AR54" s="491">
        <f t="shared" si="336"/>
        <v>0.52883031301482697</v>
      </c>
      <c r="AS54" s="11">
        <v>9</v>
      </c>
      <c r="AT54" s="12">
        <f t="shared" si="337"/>
        <v>2.8037383177570093E-2</v>
      </c>
      <c r="AU54" s="13"/>
      <c r="AV54" s="13"/>
      <c r="AW54" s="25"/>
      <c r="AX54" s="37"/>
      <c r="AY54" s="10"/>
      <c r="AZ54" s="11"/>
      <c r="BA54" s="11">
        <f t="shared" si="377"/>
        <v>605</v>
      </c>
      <c r="BB54" s="11">
        <f t="shared" si="377"/>
        <v>57</v>
      </c>
      <c r="BC54" s="11">
        <v>297</v>
      </c>
      <c r="BD54" s="582">
        <f t="shared" si="338"/>
        <v>0.51404958677685952</v>
      </c>
      <c r="BE54" s="11">
        <v>14</v>
      </c>
      <c r="BF54" s="12">
        <f t="shared" si="339"/>
        <v>4.5016077170418008E-2</v>
      </c>
      <c r="BG54" s="13"/>
      <c r="BH54" s="13"/>
      <c r="BI54" s="25"/>
      <c r="BJ54" s="37"/>
      <c r="BK54" s="10">
        <v>1</v>
      </c>
      <c r="BL54" s="11"/>
      <c r="BM54" s="11">
        <f t="shared" si="378"/>
        <v>609</v>
      </c>
      <c r="BN54" s="11">
        <f t="shared" si="378"/>
        <v>57</v>
      </c>
      <c r="BO54" s="11">
        <v>301</v>
      </c>
      <c r="BP54" s="491">
        <f t="shared" si="340"/>
        <v>0.52873563218390807</v>
      </c>
      <c r="BQ54" s="11">
        <v>21</v>
      </c>
      <c r="BR54" s="12">
        <f t="shared" si="341"/>
        <v>6.5217391304347824E-2</v>
      </c>
      <c r="BS54" s="13"/>
      <c r="BT54" s="13"/>
      <c r="BU54" s="25"/>
      <c r="BV54" s="37"/>
      <c r="BW54" s="10"/>
      <c r="BX54" s="11"/>
      <c r="BY54" s="61">
        <f t="shared" si="379"/>
        <v>0</v>
      </c>
      <c r="BZ54" s="61">
        <f t="shared" si="379"/>
        <v>0</v>
      </c>
      <c r="CA54" s="11"/>
      <c r="CB54" s="12" t="e">
        <f t="shared" si="342"/>
        <v>#DIV/0!</v>
      </c>
      <c r="CC54" s="11"/>
      <c r="CD54" s="12" t="e">
        <f t="shared" si="343"/>
        <v>#DIV/0!</v>
      </c>
      <c r="CE54" s="13"/>
      <c r="CF54" s="13"/>
      <c r="CG54" s="25"/>
      <c r="CH54" s="37"/>
      <c r="CI54" s="10"/>
      <c r="CJ54" s="11"/>
      <c r="CK54" s="61">
        <f t="shared" si="380"/>
        <v>0</v>
      </c>
      <c r="CL54" s="61">
        <f t="shared" si="380"/>
        <v>0</v>
      </c>
      <c r="CM54" s="11"/>
      <c r="CN54" s="12" t="e">
        <f t="shared" si="344"/>
        <v>#DIV/0!</v>
      </c>
      <c r="CO54" s="11"/>
      <c r="CP54" s="12" t="e">
        <f t="shared" si="345"/>
        <v>#DIV/0!</v>
      </c>
      <c r="CQ54" s="13"/>
      <c r="CR54" s="13"/>
      <c r="CS54" s="25"/>
      <c r="CT54" s="37"/>
      <c r="CU54" s="10"/>
      <c r="CV54" s="11"/>
      <c r="CW54" s="61">
        <f t="shared" si="381"/>
        <v>0</v>
      </c>
      <c r="CX54" s="61">
        <f t="shared" si="381"/>
        <v>0</v>
      </c>
      <c r="CY54" s="11"/>
      <c r="CZ54" s="12" t="e">
        <f t="shared" si="346"/>
        <v>#DIV/0!</v>
      </c>
      <c r="DA54" s="11"/>
      <c r="DB54" s="12" t="e">
        <f t="shared" si="347"/>
        <v>#DIV/0!</v>
      </c>
      <c r="DC54" s="13"/>
      <c r="DD54" s="13"/>
      <c r="DE54" s="25"/>
      <c r="DF54" s="37"/>
      <c r="DG54" s="10"/>
      <c r="DH54" s="11"/>
      <c r="DI54" s="61">
        <f t="shared" si="382"/>
        <v>0</v>
      </c>
      <c r="DJ54" s="61">
        <f t="shared" si="382"/>
        <v>0</v>
      </c>
      <c r="DK54" s="11"/>
      <c r="DL54" s="12" t="e">
        <f t="shared" si="348"/>
        <v>#DIV/0!</v>
      </c>
      <c r="DM54" s="11"/>
      <c r="DN54" s="12" t="e">
        <f t="shared" si="349"/>
        <v>#DIV/0!</v>
      </c>
      <c r="DO54" s="13"/>
      <c r="DP54" s="13"/>
      <c r="DQ54" s="25"/>
      <c r="DR54" s="37"/>
      <c r="DS54" s="10"/>
      <c r="DT54" s="11"/>
      <c r="DU54" s="61">
        <f t="shared" si="383"/>
        <v>0</v>
      </c>
      <c r="DV54" s="61">
        <f t="shared" si="383"/>
        <v>0</v>
      </c>
      <c r="DW54" s="11"/>
      <c r="DX54" s="12" t="e">
        <f t="shared" si="350"/>
        <v>#DIV/0!</v>
      </c>
      <c r="DY54" s="11"/>
      <c r="DZ54" s="12" t="e">
        <f t="shared" si="351"/>
        <v>#DIV/0!</v>
      </c>
      <c r="EA54" s="13"/>
      <c r="EB54" s="13"/>
      <c r="EC54" s="25"/>
      <c r="ED54" s="37"/>
      <c r="EE54" s="10"/>
      <c r="EF54" s="11"/>
      <c r="EG54" s="61">
        <f t="shared" si="384"/>
        <v>0</v>
      </c>
      <c r="EH54" s="61">
        <f t="shared" si="384"/>
        <v>0</v>
      </c>
      <c r="EI54" s="11"/>
      <c r="EJ54" s="12" t="e">
        <f t="shared" si="352"/>
        <v>#DIV/0!</v>
      </c>
      <c r="EK54" s="11"/>
      <c r="EL54" s="12" t="e">
        <f t="shared" si="353"/>
        <v>#DIV/0!</v>
      </c>
      <c r="EM54" s="13"/>
      <c r="EN54" s="13"/>
      <c r="EO54" s="25"/>
      <c r="EP54" s="37"/>
      <c r="EQ54" s="10"/>
      <c r="ER54" s="11"/>
      <c r="ES54" s="61">
        <f t="shared" si="385"/>
        <v>0</v>
      </c>
      <c r="ET54" s="61">
        <f t="shared" si="385"/>
        <v>0</v>
      </c>
      <c r="EU54" s="11"/>
      <c r="EV54" s="12" t="e">
        <f t="shared" si="354"/>
        <v>#DIV/0!</v>
      </c>
      <c r="EW54" s="11"/>
      <c r="EX54" s="12" t="e">
        <f t="shared" si="355"/>
        <v>#DIV/0!</v>
      </c>
      <c r="EY54" s="13"/>
      <c r="EZ54" s="13"/>
      <c r="FA54" s="25"/>
      <c r="FB54" s="37"/>
      <c r="FC54" s="10"/>
      <c r="FD54" s="11"/>
      <c r="FE54" s="61">
        <f t="shared" si="386"/>
        <v>0</v>
      </c>
      <c r="FF54" s="61">
        <f t="shared" si="386"/>
        <v>0</v>
      </c>
      <c r="FG54" s="11"/>
      <c r="FH54" s="12" t="e">
        <f t="shared" si="356"/>
        <v>#DIV/0!</v>
      </c>
      <c r="FI54" s="11"/>
      <c r="FJ54" s="12" t="e">
        <f t="shared" si="357"/>
        <v>#DIV/0!</v>
      </c>
      <c r="FK54" s="13"/>
      <c r="FL54" s="13"/>
      <c r="FM54" s="25"/>
      <c r="FN54" s="37"/>
      <c r="FO54" s="10"/>
      <c r="FP54" s="11"/>
      <c r="FQ54" s="61">
        <f t="shared" si="387"/>
        <v>0</v>
      </c>
      <c r="FR54" s="61">
        <f t="shared" si="387"/>
        <v>0</v>
      </c>
      <c r="FS54" s="11"/>
      <c r="FT54" s="12" t="e">
        <f t="shared" si="358"/>
        <v>#DIV/0!</v>
      </c>
      <c r="FU54" s="11"/>
      <c r="FV54" s="12" t="e">
        <f t="shared" si="359"/>
        <v>#DIV/0!</v>
      </c>
      <c r="FW54" s="13"/>
      <c r="FX54" s="13"/>
      <c r="FY54" s="25"/>
      <c r="FZ54" s="37"/>
      <c r="GA54" s="10"/>
      <c r="GB54" s="11"/>
      <c r="GC54" s="61">
        <f t="shared" si="388"/>
        <v>0</v>
      </c>
      <c r="GD54" s="61">
        <f t="shared" si="388"/>
        <v>0</v>
      </c>
      <c r="GE54" s="11"/>
      <c r="GF54" s="12" t="e">
        <f t="shared" si="360"/>
        <v>#DIV/0!</v>
      </c>
      <c r="GG54" s="11"/>
      <c r="GH54" s="12" t="e">
        <f t="shared" si="361"/>
        <v>#DIV/0!</v>
      </c>
      <c r="GI54" s="13"/>
      <c r="GJ54" s="13"/>
      <c r="GK54" s="25"/>
      <c r="GL54" s="37"/>
      <c r="GM54" s="10"/>
      <c r="GN54" s="11"/>
      <c r="GO54" s="61">
        <f t="shared" si="389"/>
        <v>0</v>
      </c>
      <c r="GP54" s="61">
        <f t="shared" si="389"/>
        <v>0</v>
      </c>
      <c r="GQ54" s="11"/>
      <c r="GR54" s="12" t="e">
        <f t="shared" si="362"/>
        <v>#DIV/0!</v>
      </c>
      <c r="GS54" s="11"/>
      <c r="GT54" s="12" t="e">
        <f t="shared" si="363"/>
        <v>#DIV/0!</v>
      </c>
      <c r="GU54" s="13"/>
      <c r="GV54" s="13"/>
      <c r="GW54" s="25"/>
      <c r="GX54" s="37"/>
      <c r="GY54" s="10"/>
      <c r="GZ54" s="11"/>
      <c r="HA54" s="61">
        <f t="shared" si="390"/>
        <v>0</v>
      </c>
      <c r="HB54" s="61">
        <f t="shared" si="390"/>
        <v>0</v>
      </c>
      <c r="HC54" s="11"/>
      <c r="HD54" s="12" t="e">
        <f t="shared" si="364"/>
        <v>#DIV/0!</v>
      </c>
      <c r="HE54" s="11"/>
      <c r="HF54" s="12" t="e">
        <f t="shared" si="365"/>
        <v>#DIV/0!</v>
      </c>
      <c r="HG54" s="13"/>
      <c r="HH54" s="13"/>
      <c r="HI54" s="25"/>
      <c r="HJ54" s="37"/>
      <c r="HK54" s="10">
        <f t="shared" si="366"/>
        <v>2</v>
      </c>
      <c r="HL54" s="14">
        <f t="shared" si="366"/>
        <v>0</v>
      </c>
      <c r="HM54" s="381">
        <f t="shared" si="366"/>
        <v>3198</v>
      </c>
      <c r="HN54" s="11">
        <f t="shared" si="366"/>
        <v>301</v>
      </c>
      <c r="HO54" s="11">
        <f t="shared" si="367"/>
        <v>1568</v>
      </c>
      <c r="HP54" s="79">
        <f t="shared" si="368"/>
        <v>0.49030644152595371</v>
      </c>
      <c r="HQ54" s="15">
        <f t="shared" si="369"/>
        <v>75</v>
      </c>
      <c r="HR54" s="12">
        <f t="shared" si="391"/>
        <v>4.7831632653061222E-2</v>
      </c>
      <c r="HS54" s="16">
        <v>59.3</v>
      </c>
      <c r="HT54" s="17">
        <v>1380</v>
      </c>
      <c r="HU54" s="16">
        <f t="shared" si="370"/>
        <v>88.010204081632651</v>
      </c>
      <c r="HV54" s="23"/>
      <c r="HW54" s="22"/>
    </row>
    <row r="55" spans="1:231" ht="18.75" x14ac:dyDescent="0.3">
      <c r="A55" s="734"/>
      <c r="B55" s="436">
        <f t="shared" si="371"/>
        <v>45636</v>
      </c>
      <c r="C55" s="10">
        <v>1</v>
      </c>
      <c r="D55" s="11"/>
      <c r="E55" s="61">
        <f t="shared" si="372"/>
        <v>603</v>
      </c>
      <c r="F55" s="11">
        <f t="shared" si="372"/>
        <v>59</v>
      </c>
      <c r="G55" s="11">
        <v>262</v>
      </c>
      <c r="H55" s="12">
        <f t="shared" si="331"/>
        <v>0.45936981757877282</v>
      </c>
      <c r="I55" s="11">
        <v>15</v>
      </c>
      <c r="J55" s="12">
        <f t="shared" si="373"/>
        <v>5.4151624548736461E-2</v>
      </c>
      <c r="K55" s="584">
        <v>152.1139</v>
      </c>
      <c r="L55" s="11"/>
      <c r="M55" s="25"/>
      <c r="N55" s="37"/>
      <c r="O55" s="10">
        <v>1</v>
      </c>
      <c r="P55" s="11"/>
      <c r="Q55" s="11">
        <f t="shared" si="374"/>
        <v>605</v>
      </c>
      <c r="R55" s="11">
        <f t="shared" si="374"/>
        <v>58</v>
      </c>
      <c r="S55" s="11">
        <v>285</v>
      </c>
      <c r="T55" s="491">
        <f t="shared" si="332"/>
        <v>0.49256198347107438</v>
      </c>
      <c r="U55" s="11">
        <v>13</v>
      </c>
      <c r="V55" s="12">
        <f t="shared" si="333"/>
        <v>4.3624161073825503E-2</v>
      </c>
      <c r="W55" s="13"/>
      <c r="X55" s="11"/>
      <c r="Y55" s="25"/>
      <c r="Z55" s="37"/>
      <c r="AA55" s="10">
        <v>1</v>
      </c>
      <c r="AB55" s="11"/>
      <c r="AC55" s="11">
        <f t="shared" si="375"/>
        <v>166</v>
      </c>
      <c r="AD55" s="11">
        <f t="shared" si="375"/>
        <v>11</v>
      </c>
      <c r="AE55" s="11">
        <v>61</v>
      </c>
      <c r="AF55" s="12">
        <f t="shared" si="334"/>
        <v>0.38554216867469882</v>
      </c>
      <c r="AG55" s="11">
        <v>3</v>
      </c>
      <c r="AH55" s="12">
        <f t="shared" si="335"/>
        <v>4.6875E-2</v>
      </c>
      <c r="AI55" s="13"/>
      <c r="AJ55" s="11"/>
      <c r="AK55" s="25"/>
      <c r="AL55" s="37"/>
      <c r="AM55" s="10"/>
      <c r="AN55" s="11"/>
      <c r="AO55" s="61">
        <f t="shared" si="376"/>
        <v>607</v>
      </c>
      <c r="AP55" s="11">
        <f t="shared" si="376"/>
        <v>59</v>
      </c>
      <c r="AQ55" s="11">
        <v>301</v>
      </c>
      <c r="AR55" s="12">
        <f t="shared" si="336"/>
        <v>0.52388797364085671</v>
      </c>
      <c r="AS55" s="11">
        <v>17</v>
      </c>
      <c r="AT55" s="12">
        <f t="shared" si="337"/>
        <v>5.3459119496855348E-2</v>
      </c>
      <c r="AU55" s="496">
        <v>155.34699999999998</v>
      </c>
      <c r="AV55" s="11"/>
      <c r="AW55" s="25"/>
      <c r="AX55" s="37"/>
      <c r="AY55" s="10">
        <v>1</v>
      </c>
      <c r="AZ55" s="11"/>
      <c r="BA55" s="11">
        <f t="shared" si="377"/>
        <v>604</v>
      </c>
      <c r="BB55" s="11">
        <f t="shared" si="377"/>
        <v>57</v>
      </c>
      <c r="BC55" s="11">
        <v>271</v>
      </c>
      <c r="BD55" s="12">
        <f t="shared" si="338"/>
        <v>0.4685430463576159</v>
      </c>
      <c r="BE55" s="11">
        <v>12</v>
      </c>
      <c r="BF55" s="12">
        <f t="shared" si="339"/>
        <v>4.2402826855123678E-2</v>
      </c>
      <c r="BG55" s="584">
        <v>150.78599999999997</v>
      </c>
      <c r="BH55" s="11"/>
      <c r="BI55" s="25"/>
      <c r="BJ55" s="37"/>
      <c r="BK55" s="10">
        <v>1</v>
      </c>
      <c r="BL55" s="11"/>
      <c r="BM55" s="11">
        <f t="shared" si="378"/>
        <v>608</v>
      </c>
      <c r="BN55" s="11">
        <f t="shared" si="378"/>
        <v>57</v>
      </c>
      <c r="BO55" s="11">
        <v>269</v>
      </c>
      <c r="BP55" s="12">
        <f t="shared" si="340"/>
        <v>0.47532894736842107</v>
      </c>
      <c r="BQ55" s="11">
        <v>20</v>
      </c>
      <c r="BR55" s="12">
        <f t="shared" si="341"/>
        <v>6.9204152249134954E-2</v>
      </c>
      <c r="BS55" s="604">
        <v>154.78299999999999</v>
      </c>
      <c r="BT55" s="11"/>
      <c r="BU55" s="25"/>
      <c r="BV55" s="37"/>
      <c r="BW55" s="10"/>
      <c r="BX55" s="11"/>
      <c r="BY55" s="61">
        <f t="shared" si="379"/>
        <v>0</v>
      </c>
      <c r="BZ55" s="61">
        <f t="shared" si="379"/>
        <v>0</v>
      </c>
      <c r="CA55" s="11"/>
      <c r="CB55" s="12" t="e">
        <f t="shared" si="342"/>
        <v>#DIV/0!</v>
      </c>
      <c r="CC55" s="11"/>
      <c r="CD55" s="12" t="e">
        <f t="shared" si="343"/>
        <v>#DIV/0!</v>
      </c>
      <c r="CE55" s="13"/>
      <c r="CF55" s="11"/>
      <c r="CG55" s="25"/>
      <c r="CH55" s="37"/>
      <c r="CI55" s="10"/>
      <c r="CJ55" s="11"/>
      <c r="CK55" s="61">
        <f t="shared" si="380"/>
        <v>0</v>
      </c>
      <c r="CL55" s="61">
        <f t="shared" si="380"/>
        <v>0</v>
      </c>
      <c r="CM55" s="11"/>
      <c r="CN55" s="12" t="e">
        <f t="shared" si="344"/>
        <v>#DIV/0!</v>
      </c>
      <c r="CO55" s="11"/>
      <c r="CP55" s="12" t="e">
        <f t="shared" si="345"/>
        <v>#DIV/0!</v>
      </c>
      <c r="CQ55" s="13"/>
      <c r="CR55" s="11"/>
      <c r="CS55" s="25"/>
      <c r="CT55" s="37"/>
      <c r="CU55" s="10"/>
      <c r="CV55" s="11"/>
      <c r="CW55" s="61">
        <f t="shared" si="381"/>
        <v>0</v>
      </c>
      <c r="CX55" s="61">
        <f t="shared" si="381"/>
        <v>0</v>
      </c>
      <c r="CY55" s="11"/>
      <c r="CZ55" s="12" t="e">
        <f t="shared" si="346"/>
        <v>#DIV/0!</v>
      </c>
      <c r="DA55" s="11"/>
      <c r="DB55" s="12" t="e">
        <f t="shared" si="347"/>
        <v>#DIV/0!</v>
      </c>
      <c r="DC55" s="13"/>
      <c r="DD55" s="11"/>
      <c r="DE55" s="25"/>
      <c r="DF55" s="37"/>
      <c r="DG55" s="10"/>
      <c r="DH55" s="11"/>
      <c r="DI55" s="61">
        <f t="shared" si="382"/>
        <v>0</v>
      </c>
      <c r="DJ55" s="61">
        <f t="shared" si="382"/>
        <v>0</v>
      </c>
      <c r="DK55" s="11"/>
      <c r="DL55" s="12" t="e">
        <f t="shared" si="348"/>
        <v>#DIV/0!</v>
      </c>
      <c r="DM55" s="11"/>
      <c r="DN55" s="12" t="e">
        <f t="shared" si="349"/>
        <v>#DIV/0!</v>
      </c>
      <c r="DO55" s="13"/>
      <c r="DP55" s="11"/>
      <c r="DQ55" s="25"/>
      <c r="DR55" s="37"/>
      <c r="DS55" s="10"/>
      <c r="DT55" s="11"/>
      <c r="DU55" s="61">
        <f t="shared" si="383"/>
        <v>0</v>
      </c>
      <c r="DV55" s="61">
        <f t="shared" si="383"/>
        <v>0</v>
      </c>
      <c r="DW55" s="11"/>
      <c r="DX55" s="12" t="e">
        <f t="shared" si="350"/>
        <v>#DIV/0!</v>
      </c>
      <c r="DY55" s="11"/>
      <c r="DZ55" s="12" t="e">
        <f t="shared" si="351"/>
        <v>#DIV/0!</v>
      </c>
      <c r="EA55" s="13"/>
      <c r="EB55" s="11"/>
      <c r="EC55" s="25"/>
      <c r="ED55" s="37"/>
      <c r="EE55" s="10"/>
      <c r="EF55" s="11"/>
      <c r="EG55" s="61">
        <f t="shared" si="384"/>
        <v>0</v>
      </c>
      <c r="EH55" s="61">
        <f t="shared" si="384"/>
        <v>0</v>
      </c>
      <c r="EI55" s="11"/>
      <c r="EJ55" s="12" t="e">
        <f t="shared" si="352"/>
        <v>#DIV/0!</v>
      </c>
      <c r="EK55" s="11"/>
      <c r="EL55" s="12" t="e">
        <f t="shared" si="353"/>
        <v>#DIV/0!</v>
      </c>
      <c r="EM55" s="13"/>
      <c r="EN55" s="11"/>
      <c r="EO55" s="25"/>
      <c r="EP55" s="37"/>
      <c r="EQ55" s="10"/>
      <c r="ER55" s="11"/>
      <c r="ES55" s="61">
        <f t="shared" si="385"/>
        <v>0</v>
      </c>
      <c r="ET55" s="61">
        <f t="shared" si="385"/>
        <v>0</v>
      </c>
      <c r="EU55" s="11"/>
      <c r="EV55" s="12" t="e">
        <f t="shared" si="354"/>
        <v>#DIV/0!</v>
      </c>
      <c r="EW55" s="11"/>
      <c r="EX55" s="12" t="e">
        <f t="shared" si="355"/>
        <v>#DIV/0!</v>
      </c>
      <c r="EY55" s="13"/>
      <c r="EZ55" s="11"/>
      <c r="FA55" s="25"/>
      <c r="FB55" s="37"/>
      <c r="FC55" s="10"/>
      <c r="FD55" s="11"/>
      <c r="FE55" s="61">
        <f t="shared" si="386"/>
        <v>0</v>
      </c>
      <c r="FF55" s="61">
        <f t="shared" si="386"/>
        <v>0</v>
      </c>
      <c r="FG55" s="11"/>
      <c r="FH55" s="12" t="e">
        <f t="shared" si="356"/>
        <v>#DIV/0!</v>
      </c>
      <c r="FI55" s="11"/>
      <c r="FJ55" s="12" t="e">
        <f t="shared" si="357"/>
        <v>#DIV/0!</v>
      </c>
      <c r="FK55" s="13"/>
      <c r="FL55" s="11"/>
      <c r="FM55" s="25"/>
      <c r="FN55" s="37"/>
      <c r="FO55" s="10"/>
      <c r="FP55" s="11"/>
      <c r="FQ55" s="61">
        <f t="shared" si="387"/>
        <v>0</v>
      </c>
      <c r="FR55" s="61">
        <f t="shared" si="387"/>
        <v>0</v>
      </c>
      <c r="FS55" s="11"/>
      <c r="FT55" s="12" t="e">
        <f t="shared" si="358"/>
        <v>#DIV/0!</v>
      </c>
      <c r="FU55" s="11"/>
      <c r="FV55" s="12" t="e">
        <f t="shared" si="359"/>
        <v>#DIV/0!</v>
      </c>
      <c r="FW55" s="13"/>
      <c r="FX55" s="11"/>
      <c r="FY55" s="25"/>
      <c r="FZ55" s="37"/>
      <c r="GA55" s="10"/>
      <c r="GB55" s="11"/>
      <c r="GC55" s="61">
        <f t="shared" si="388"/>
        <v>0</v>
      </c>
      <c r="GD55" s="61">
        <f t="shared" si="388"/>
        <v>0</v>
      </c>
      <c r="GE55" s="11"/>
      <c r="GF55" s="12" t="e">
        <f t="shared" si="360"/>
        <v>#DIV/0!</v>
      </c>
      <c r="GG55" s="11"/>
      <c r="GH55" s="12" t="e">
        <f t="shared" si="361"/>
        <v>#DIV/0!</v>
      </c>
      <c r="GI55" s="13"/>
      <c r="GJ55" s="11"/>
      <c r="GK55" s="25"/>
      <c r="GL55" s="37"/>
      <c r="GM55" s="10"/>
      <c r="GN55" s="11"/>
      <c r="GO55" s="61">
        <f t="shared" si="389"/>
        <v>0</v>
      </c>
      <c r="GP55" s="61">
        <f t="shared" si="389"/>
        <v>0</v>
      </c>
      <c r="GQ55" s="11"/>
      <c r="GR55" s="12" t="e">
        <f t="shared" si="362"/>
        <v>#DIV/0!</v>
      </c>
      <c r="GS55" s="11"/>
      <c r="GT55" s="12" t="e">
        <f t="shared" si="363"/>
        <v>#DIV/0!</v>
      </c>
      <c r="GU55" s="13"/>
      <c r="GV55" s="11"/>
      <c r="GW55" s="25"/>
      <c r="GX55" s="37"/>
      <c r="GY55" s="10"/>
      <c r="GZ55" s="11"/>
      <c r="HA55" s="61">
        <f t="shared" si="390"/>
        <v>0</v>
      </c>
      <c r="HB55" s="61">
        <f t="shared" si="390"/>
        <v>0</v>
      </c>
      <c r="HC55" s="11"/>
      <c r="HD55" s="12" t="e">
        <f t="shared" si="364"/>
        <v>#DIV/0!</v>
      </c>
      <c r="HE55" s="11"/>
      <c r="HF55" s="12" t="e">
        <f t="shared" si="365"/>
        <v>#DIV/0!</v>
      </c>
      <c r="HG55" s="13"/>
      <c r="HH55" s="11"/>
      <c r="HI55" s="25"/>
      <c r="HJ55" s="37"/>
      <c r="HK55" s="10">
        <f t="shared" si="366"/>
        <v>5</v>
      </c>
      <c r="HL55" s="14">
        <f t="shared" si="366"/>
        <v>0</v>
      </c>
      <c r="HM55" s="381">
        <f t="shared" si="366"/>
        <v>3193</v>
      </c>
      <c r="HN55" s="11">
        <f t="shared" si="366"/>
        <v>301</v>
      </c>
      <c r="HO55" s="11">
        <f t="shared" si="367"/>
        <v>1529</v>
      </c>
      <c r="HP55" s="79">
        <f t="shared" si="368"/>
        <v>0.47886000626370184</v>
      </c>
      <c r="HQ55" s="15">
        <f t="shared" si="369"/>
        <v>80</v>
      </c>
      <c r="HR55" s="12">
        <f t="shared" si="391"/>
        <v>5.2321778940483975E-2</v>
      </c>
      <c r="HS55" s="16">
        <v>59.3</v>
      </c>
      <c r="HT55" s="17">
        <v>1327</v>
      </c>
      <c r="HU55" s="16">
        <f t="shared" si="370"/>
        <v>86.788750817527799</v>
      </c>
      <c r="HV55" s="23"/>
      <c r="HW55" s="22"/>
    </row>
    <row r="56" spans="1:231" ht="18.75" x14ac:dyDescent="0.25">
      <c r="A56" s="734"/>
      <c r="B56" s="436">
        <f t="shared" si="371"/>
        <v>45637</v>
      </c>
      <c r="C56" s="10">
        <v>3</v>
      </c>
      <c r="D56" s="11"/>
      <c r="E56" s="61">
        <f>E55-C56</f>
        <v>600</v>
      </c>
      <c r="F56" s="11">
        <f>F55-D56</f>
        <v>59</v>
      </c>
      <c r="G56" s="11">
        <v>267</v>
      </c>
      <c r="H56" s="494">
        <f t="shared" si="331"/>
        <v>0.47333333333333333</v>
      </c>
      <c r="I56" s="11">
        <v>17</v>
      </c>
      <c r="J56" s="12">
        <f t="shared" si="373"/>
        <v>5.9859154929577461E-2</v>
      </c>
      <c r="K56" s="13"/>
      <c r="L56" s="11"/>
      <c r="M56" s="38"/>
      <c r="N56" s="39"/>
      <c r="O56" s="10">
        <v>1</v>
      </c>
      <c r="P56" s="11"/>
      <c r="Q56" s="11">
        <f t="shared" si="374"/>
        <v>604</v>
      </c>
      <c r="R56" s="11">
        <f t="shared" si="374"/>
        <v>58</v>
      </c>
      <c r="S56" s="11">
        <v>288</v>
      </c>
      <c r="T56" s="12">
        <f t="shared" si="332"/>
        <v>0.49834437086092714</v>
      </c>
      <c r="U56" s="11">
        <v>13</v>
      </c>
      <c r="V56" s="12">
        <f t="shared" si="333"/>
        <v>4.3189368770764118E-2</v>
      </c>
      <c r="W56" s="496">
        <v>155.55849999999998</v>
      </c>
      <c r="X56" s="11"/>
      <c r="Y56" s="38"/>
      <c r="Z56" s="39"/>
      <c r="AA56" s="10">
        <v>1</v>
      </c>
      <c r="AB56" s="11"/>
      <c r="AC56" s="11">
        <f t="shared" si="375"/>
        <v>165</v>
      </c>
      <c r="AD56" s="11">
        <f t="shared" si="375"/>
        <v>11</v>
      </c>
      <c r="AE56" s="11">
        <v>69</v>
      </c>
      <c r="AF56" s="582">
        <f t="shared" si="334"/>
        <v>0.44848484848484849</v>
      </c>
      <c r="AG56" s="11">
        <v>5</v>
      </c>
      <c r="AH56" s="12">
        <f t="shared" si="335"/>
        <v>6.7567567567567571E-2</v>
      </c>
      <c r="AI56" s="13"/>
      <c r="AJ56" s="11"/>
      <c r="AK56" s="38"/>
      <c r="AL56" s="39"/>
      <c r="AM56" s="10"/>
      <c r="AN56" s="11"/>
      <c r="AO56" s="61">
        <f t="shared" si="376"/>
        <v>607</v>
      </c>
      <c r="AP56" s="11">
        <f t="shared" si="376"/>
        <v>59</v>
      </c>
      <c r="AQ56" s="11">
        <v>308</v>
      </c>
      <c r="AR56" s="548">
        <f t="shared" si="336"/>
        <v>0.52883031301482697</v>
      </c>
      <c r="AS56" s="11">
        <v>13</v>
      </c>
      <c r="AT56" s="12">
        <f t="shared" si="337"/>
        <v>4.0498442367601244E-2</v>
      </c>
      <c r="AU56" s="13"/>
      <c r="AV56" s="11"/>
      <c r="AW56" s="38"/>
      <c r="AX56" s="39"/>
      <c r="AY56" s="10"/>
      <c r="AZ56" s="11"/>
      <c r="BA56" s="11">
        <f t="shared" si="377"/>
        <v>604</v>
      </c>
      <c r="BB56" s="11">
        <f t="shared" si="377"/>
        <v>57</v>
      </c>
      <c r="BC56" s="11">
        <v>282</v>
      </c>
      <c r="BD56" s="491">
        <f t="shared" si="338"/>
        <v>0.50496688741721851</v>
      </c>
      <c r="BE56" s="11">
        <v>23</v>
      </c>
      <c r="BF56" s="12">
        <f t="shared" si="339"/>
        <v>7.5409836065573776E-2</v>
      </c>
      <c r="BG56" s="13"/>
      <c r="BH56" s="11"/>
      <c r="BI56" s="38"/>
      <c r="BJ56" s="39"/>
      <c r="BK56" s="10">
        <v>1</v>
      </c>
      <c r="BL56" s="11"/>
      <c r="BM56" s="11">
        <f t="shared" si="378"/>
        <v>607</v>
      </c>
      <c r="BN56" s="11">
        <f t="shared" si="378"/>
        <v>57</v>
      </c>
      <c r="BO56" s="11">
        <v>288</v>
      </c>
      <c r="BP56" s="12">
        <f t="shared" si="340"/>
        <v>0.50576606260296542</v>
      </c>
      <c r="BQ56" s="11">
        <v>19</v>
      </c>
      <c r="BR56" s="12">
        <f t="shared" si="341"/>
        <v>6.1889250814332247E-2</v>
      </c>
      <c r="BS56" s="13"/>
      <c r="BT56" s="11"/>
      <c r="BU56" s="38"/>
      <c r="BV56" s="39"/>
      <c r="BW56" s="10"/>
      <c r="BX56" s="11"/>
      <c r="BY56" s="61">
        <f t="shared" si="379"/>
        <v>0</v>
      </c>
      <c r="BZ56" s="61">
        <f t="shared" si="379"/>
        <v>0</v>
      </c>
      <c r="CA56" s="11"/>
      <c r="CB56" s="12" t="e">
        <f t="shared" si="342"/>
        <v>#DIV/0!</v>
      </c>
      <c r="CC56" s="11"/>
      <c r="CD56" s="12" t="e">
        <f t="shared" si="343"/>
        <v>#DIV/0!</v>
      </c>
      <c r="CE56" s="13"/>
      <c r="CF56" s="11"/>
      <c r="CG56" s="38"/>
      <c r="CH56" s="39"/>
      <c r="CI56" s="10"/>
      <c r="CJ56" s="11"/>
      <c r="CK56" s="61">
        <f t="shared" si="380"/>
        <v>0</v>
      </c>
      <c r="CL56" s="61">
        <f t="shared" si="380"/>
        <v>0</v>
      </c>
      <c r="CM56" s="11"/>
      <c r="CN56" s="12" t="e">
        <f t="shared" si="344"/>
        <v>#DIV/0!</v>
      </c>
      <c r="CO56" s="11"/>
      <c r="CP56" s="12" t="e">
        <f t="shared" si="345"/>
        <v>#DIV/0!</v>
      </c>
      <c r="CQ56" s="13"/>
      <c r="CR56" s="11"/>
      <c r="CS56" s="38"/>
      <c r="CT56" s="39"/>
      <c r="CU56" s="10"/>
      <c r="CV56" s="11"/>
      <c r="CW56" s="61">
        <f t="shared" si="381"/>
        <v>0</v>
      </c>
      <c r="CX56" s="61">
        <f t="shared" si="381"/>
        <v>0</v>
      </c>
      <c r="CY56" s="11"/>
      <c r="CZ56" s="12" t="e">
        <f t="shared" si="346"/>
        <v>#DIV/0!</v>
      </c>
      <c r="DA56" s="11"/>
      <c r="DB56" s="12" t="e">
        <f t="shared" si="347"/>
        <v>#DIV/0!</v>
      </c>
      <c r="DC56" s="13"/>
      <c r="DD56" s="11"/>
      <c r="DE56" s="38"/>
      <c r="DF56" s="39"/>
      <c r="DG56" s="10"/>
      <c r="DH56" s="11"/>
      <c r="DI56" s="61">
        <f t="shared" si="382"/>
        <v>0</v>
      </c>
      <c r="DJ56" s="61">
        <f t="shared" si="382"/>
        <v>0</v>
      </c>
      <c r="DK56" s="11"/>
      <c r="DL56" s="12" t="e">
        <f t="shared" si="348"/>
        <v>#DIV/0!</v>
      </c>
      <c r="DM56" s="11"/>
      <c r="DN56" s="12" t="e">
        <f t="shared" si="349"/>
        <v>#DIV/0!</v>
      </c>
      <c r="DO56" s="13"/>
      <c r="DP56" s="11"/>
      <c r="DQ56" s="38"/>
      <c r="DR56" s="39"/>
      <c r="DS56" s="10"/>
      <c r="DT56" s="11"/>
      <c r="DU56" s="61">
        <f t="shared" si="383"/>
        <v>0</v>
      </c>
      <c r="DV56" s="61">
        <f t="shared" si="383"/>
        <v>0</v>
      </c>
      <c r="DW56" s="11"/>
      <c r="DX56" s="12" t="e">
        <f t="shared" si="350"/>
        <v>#DIV/0!</v>
      </c>
      <c r="DY56" s="11"/>
      <c r="DZ56" s="12" t="e">
        <f t="shared" si="351"/>
        <v>#DIV/0!</v>
      </c>
      <c r="EA56" s="13"/>
      <c r="EB56" s="11"/>
      <c r="EC56" s="38"/>
      <c r="ED56" s="39"/>
      <c r="EE56" s="10"/>
      <c r="EF56" s="11"/>
      <c r="EG56" s="61">
        <f t="shared" si="384"/>
        <v>0</v>
      </c>
      <c r="EH56" s="61">
        <f t="shared" si="384"/>
        <v>0</v>
      </c>
      <c r="EI56" s="11"/>
      <c r="EJ56" s="12" t="e">
        <f t="shared" si="352"/>
        <v>#DIV/0!</v>
      </c>
      <c r="EK56" s="11"/>
      <c r="EL56" s="12" t="e">
        <f t="shared" si="353"/>
        <v>#DIV/0!</v>
      </c>
      <c r="EM56" s="13"/>
      <c r="EN56" s="11"/>
      <c r="EO56" s="38"/>
      <c r="EP56" s="39"/>
      <c r="EQ56" s="10"/>
      <c r="ER56" s="11"/>
      <c r="ES56" s="61">
        <f t="shared" si="385"/>
        <v>0</v>
      </c>
      <c r="ET56" s="61">
        <f t="shared" si="385"/>
        <v>0</v>
      </c>
      <c r="EU56" s="11"/>
      <c r="EV56" s="12" t="e">
        <f t="shared" si="354"/>
        <v>#DIV/0!</v>
      </c>
      <c r="EW56" s="11"/>
      <c r="EX56" s="12" t="e">
        <f t="shared" si="355"/>
        <v>#DIV/0!</v>
      </c>
      <c r="EY56" s="13"/>
      <c r="EZ56" s="11"/>
      <c r="FA56" s="38"/>
      <c r="FB56" s="39"/>
      <c r="FC56" s="10"/>
      <c r="FD56" s="11"/>
      <c r="FE56" s="61">
        <f t="shared" si="386"/>
        <v>0</v>
      </c>
      <c r="FF56" s="61">
        <f t="shared" si="386"/>
        <v>0</v>
      </c>
      <c r="FG56" s="11"/>
      <c r="FH56" s="12" t="e">
        <f t="shared" si="356"/>
        <v>#DIV/0!</v>
      </c>
      <c r="FI56" s="11"/>
      <c r="FJ56" s="12" t="e">
        <f t="shared" si="357"/>
        <v>#DIV/0!</v>
      </c>
      <c r="FK56" s="13"/>
      <c r="FL56" s="11"/>
      <c r="FM56" s="38"/>
      <c r="FN56" s="39"/>
      <c r="FO56" s="10"/>
      <c r="FP56" s="11"/>
      <c r="FQ56" s="61">
        <f t="shared" si="387"/>
        <v>0</v>
      </c>
      <c r="FR56" s="61">
        <f t="shared" si="387"/>
        <v>0</v>
      </c>
      <c r="FS56" s="11"/>
      <c r="FT56" s="12" t="e">
        <f t="shared" si="358"/>
        <v>#DIV/0!</v>
      </c>
      <c r="FU56" s="11"/>
      <c r="FV56" s="12" t="e">
        <f t="shared" si="359"/>
        <v>#DIV/0!</v>
      </c>
      <c r="FW56" s="13"/>
      <c r="FX56" s="11"/>
      <c r="FY56" s="38"/>
      <c r="FZ56" s="39"/>
      <c r="GA56" s="10"/>
      <c r="GB56" s="11"/>
      <c r="GC56" s="61">
        <f t="shared" si="388"/>
        <v>0</v>
      </c>
      <c r="GD56" s="61">
        <f t="shared" si="388"/>
        <v>0</v>
      </c>
      <c r="GE56" s="11"/>
      <c r="GF56" s="12" t="e">
        <f t="shared" si="360"/>
        <v>#DIV/0!</v>
      </c>
      <c r="GG56" s="11"/>
      <c r="GH56" s="12" t="e">
        <f t="shared" si="361"/>
        <v>#DIV/0!</v>
      </c>
      <c r="GI56" s="13"/>
      <c r="GJ56" s="11"/>
      <c r="GK56" s="38"/>
      <c r="GL56" s="39"/>
      <c r="GM56" s="10"/>
      <c r="GN56" s="11"/>
      <c r="GO56" s="61">
        <f t="shared" si="389"/>
        <v>0</v>
      </c>
      <c r="GP56" s="61">
        <f t="shared" si="389"/>
        <v>0</v>
      </c>
      <c r="GQ56" s="11"/>
      <c r="GR56" s="12" t="e">
        <f t="shared" si="362"/>
        <v>#DIV/0!</v>
      </c>
      <c r="GS56" s="11"/>
      <c r="GT56" s="12" t="e">
        <f t="shared" si="363"/>
        <v>#DIV/0!</v>
      </c>
      <c r="GU56" s="13"/>
      <c r="GV56" s="11"/>
      <c r="GW56" s="38"/>
      <c r="GX56" s="39"/>
      <c r="GY56" s="10"/>
      <c r="GZ56" s="11"/>
      <c r="HA56" s="61">
        <f t="shared" si="390"/>
        <v>0</v>
      </c>
      <c r="HB56" s="61">
        <f t="shared" si="390"/>
        <v>0</v>
      </c>
      <c r="HC56" s="11"/>
      <c r="HD56" s="12" t="e">
        <f t="shared" si="364"/>
        <v>#DIV/0!</v>
      </c>
      <c r="HE56" s="11"/>
      <c r="HF56" s="12" t="e">
        <f t="shared" si="365"/>
        <v>#DIV/0!</v>
      </c>
      <c r="HG56" s="13"/>
      <c r="HH56" s="11"/>
      <c r="HI56" s="38"/>
      <c r="HJ56" s="39"/>
      <c r="HK56" s="10">
        <f t="shared" si="366"/>
        <v>6</v>
      </c>
      <c r="HL56" s="14">
        <f t="shared" si="366"/>
        <v>0</v>
      </c>
      <c r="HM56" s="381">
        <f t="shared" si="366"/>
        <v>3187</v>
      </c>
      <c r="HN56" s="11">
        <f t="shared" si="366"/>
        <v>301</v>
      </c>
      <c r="HO56" s="11">
        <f t="shared" si="367"/>
        <v>1592</v>
      </c>
      <c r="HP56" s="79">
        <f t="shared" si="368"/>
        <v>0.49952933793536242</v>
      </c>
      <c r="HQ56" s="15">
        <f t="shared" si="369"/>
        <v>90</v>
      </c>
      <c r="HR56" s="12">
        <f t="shared" si="391"/>
        <v>5.6532663316582916E-2</v>
      </c>
      <c r="HS56" s="16">
        <v>61.2</v>
      </c>
      <c r="HT56" s="17">
        <v>1372</v>
      </c>
      <c r="HU56" s="16">
        <f t="shared" si="370"/>
        <v>86.180904522613062</v>
      </c>
      <c r="HV56" s="23"/>
      <c r="HW56" s="22"/>
    </row>
    <row r="57" spans="1:231" ht="19.5" thickBot="1" x14ac:dyDescent="0.3">
      <c r="A57" s="734"/>
      <c r="B57" s="437"/>
      <c r="C57" s="26">
        <f>SUM(C50:C56)</f>
        <v>7</v>
      </c>
      <c r="D57" s="27">
        <f>SUM(D50:D56)</f>
        <v>0</v>
      </c>
      <c r="E57" s="27"/>
      <c r="F57" s="27"/>
      <c r="G57" s="27">
        <f>SUM(G50:G56)</f>
        <v>1714</v>
      </c>
      <c r="H57" s="28">
        <f>((G57+I57)/7)/E56</f>
        <v>0.43452380952380953</v>
      </c>
      <c r="I57" s="27">
        <f>SUM(I50:I56)</f>
        <v>111</v>
      </c>
      <c r="J57" s="28">
        <f>(I57/(I57+G57))</f>
        <v>6.0821917808219175E-2</v>
      </c>
      <c r="K57" s="27"/>
      <c r="L57" s="27"/>
      <c r="M57" s="29" t="e">
        <f>M55/M54*100-100</f>
        <v>#DIV/0!</v>
      </c>
      <c r="N57" s="60" t="e">
        <f>N55/N54*100-100</f>
        <v>#DIV/0!</v>
      </c>
      <c r="O57" s="26">
        <f>SUM(O50:O56)</f>
        <v>3</v>
      </c>
      <c r="P57" s="27">
        <f>SUM(P50:P56)</f>
        <v>0</v>
      </c>
      <c r="Q57" s="27"/>
      <c r="R57" s="27"/>
      <c r="S57" s="27">
        <f>SUM(S50:S56)</f>
        <v>1806</v>
      </c>
      <c r="T57" s="28">
        <f>((S57+U57)/7)/Q56</f>
        <v>0.45080416272469254</v>
      </c>
      <c r="U57" s="27">
        <f>SUM(U50:U56)</f>
        <v>100</v>
      </c>
      <c r="V57" s="28">
        <f>(U57/(U57+S57))</f>
        <v>5.2465897166841552E-2</v>
      </c>
      <c r="W57" s="27"/>
      <c r="X57" s="27"/>
      <c r="Y57" s="29" t="e">
        <f>Y55/Y54*100-100</f>
        <v>#DIV/0!</v>
      </c>
      <c r="Z57" s="60" t="e">
        <f>Z55/Z54*100-100</f>
        <v>#DIV/0!</v>
      </c>
      <c r="AA57" s="26">
        <f>SUM(AA50:AA56)</f>
        <v>8</v>
      </c>
      <c r="AB57" s="27">
        <f>SUM(AB50:AB56)</f>
        <v>2</v>
      </c>
      <c r="AC57" s="27"/>
      <c r="AD57" s="27"/>
      <c r="AE57" s="27">
        <f>SUM(AE50:AE56)</f>
        <v>434</v>
      </c>
      <c r="AF57" s="28">
        <f>((AE57+AG57)/7)/AC56</f>
        <v>0.41038961038961036</v>
      </c>
      <c r="AG57" s="27">
        <f>SUM(AG50:AG56)</f>
        <v>40</v>
      </c>
      <c r="AH57" s="28">
        <f>(AG57/(AG57+AE57))</f>
        <v>8.4388185654008435E-2</v>
      </c>
      <c r="AI57" s="27"/>
      <c r="AJ57" s="27"/>
      <c r="AK57" s="29" t="e">
        <f>AK55/AK54*100-100</f>
        <v>#DIV/0!</v>
      </c>
      <c r="AL57" s="60" t="e">
        <f>AL55/AL54*100-100</f>
        <v>#DIV/0!</v>
      </c>
      <c r="AM57" s="26">
        <f>SUM(AM50:AM56)</f>
        <v>1</v>
      </c>
      <c r="AN57" s="27">
        <f>SUM(AN50:AN56)</f>
        <v>0</v>
      </c>
      <c r="AO57" s="27"/>
      <c r="AP57" s="27"/>
      <c r="AQ57" s="27">
        <f>SUM(AQ50:AQ56)</f>
        <v>2009</v>
      </c>
      <c r="AR57" s="28">
        <f>((AQ57+AS57)/7)/AO56</f>
        <v>0.49352788891503879</v>
      </c>
      <c r="AS57" s="27">
        <f>SUM(AS50:AS56)</f>
        <v>88</v>
      </c>
      <c r="AT57" s="28">
        <f>(AS57/(AS57+AQ57))</f>
        <v>4.196471149260849E-2</v>
      </c>
      <c r="AU57" s="27"/>
      <c r="AV57" s="27"/>
      <c r="AW57" s="29" t="e">
        <f>AW55/AW54*100-100</f>
        <v>#DIV/0!</v>
      </c>
      <c r="AX57" s="60" t="e">
        <f>AX55/AX54*100-100</f>
        <v>#DIV/0!</v>
      </c>
      <c r="AY57" s="26">
        <f>SUM(AY50:AY56)</f>
        <v>3</v>
      </c>
      <c r="AZ57" s="27">
        <f>SUM(AZ50:AZ56)</f>
        <v>0</v>
      </c>
      <c r="BA57" s="27"/>
      <c r="BB57" s="27"/>
      <c r="BC57" s="27">
        <f>SUM(BC50:BC56)</f>
        <v>1850</v>
      </c>
      <c r="BD57" s="28">
        <f>((BC57+BE57)/7)/BA56</f>
        <v>0.46239356669820247</v>
      </c>
      <c r="BE57" s="27">
        <f>SUM(BE50:BE56)</f>
        <v>105</v>
      </c>
      <c r="BF57" s="28">
        <f>(BE57/(BE57+BC57))</f>
        <v>5.3708439897698211E-2</v>
      </c>
      <c r="BG57" s="27"/>
      <c r="BH57" s="27"/>
      <c r="BI57" s="29" t="e">
        <f>BI55/BI54*100-100</f>
        <v>#DIV/0!</v>
      </c>
      <c r="BJ57" s="60" t="e">
        <f>BJ55/BJ54*100-100</f>
        <v>#DIV/0!</v>
      </c>
      <c r="BK57" s="26">
        <f>SUM(BK50:BK56)</f>
        <v>3</v>
      </c>
      <c r="BL57" s="27">
        <f>SUM(BL50:BL56)</f>
        <v>0</v>
      </c>
      <c r="BM57" s="27"/>
      <c r="BN57" s="27"/>
      <c r="BO57" s="27">
        <f>SUM(BO50:BO56)</f>
        <v>1828</v>
      </c>
      <c r="BP57" s="28">
        <f>((BO57+BQ57)/7)/BM56</f>
        <v>0.46293245469522243</v>
      </c>
      <c r="BQ57" s="27">
        <f>SUM(BQ50:BQ56)</f>
        <v>139</v>
      </c>
      <c r="BR57" s="28">
        <f>(BQ57/(BQ57+BO57))</f>
        <v>7.0665988815455008E-2</v>
      </c>
      <c r="BS57" s="27"/>
      <c r="BT57" s="27"/>
      <c r="BU57" s="29" t="e">
        <f>BU55/BU54*100-100</f>
        <v>#DIV/0!</v>
      </c>
      <c r="BV57" s="60" t="e">
        <f>BV55/BV54*100-100</f>
        <v>#DIV/0!</v>
      </c>
      <c r="BW57" s="26">
        <f>SUM(BW50:BW56)</f>
        <v>0</v>
      </c>
      <c r="BX57" s="27">
        <f>SUM(BX50:BX56)</f>
        <v>0</v>
      </c>
      <c r="BY57" s="27"/>
      <c r="BZ57" s="27"/>
      <c r="CA57" s="27">
        <f>SUM(CA50:CA56)</f>
        <v>0</v>
      </c>
      <c r="CB57" s="28" t="e">
        <f>((CA57+CC57)/7)/BY56</f>
        <v>#DIV/0!</v>
      </c>
      <c r="CC57" s="27">
        <f>SUM(CC50:CC56)</f>
        <v>0</v>
      </c>
      <c r="CD57" s="28" t="e">
        <f>(CC57/(CC57+CA57))</f>
        <v>#DIV/0!</v>
      </c>
      <c r="CE57" s="27"/>
      <c r="CF57" s="27"/>
      <c r="CG57" s="29" t="e">
        <f>CG55/CG54*100-100</f>
        <v>#DIV/0!</v>
      </c>
      <c r="CH57" s="60" t="e">
        <f>CH55/CH54*100-100</f>
        <v>#DIV/0!</v>
      </c>
      <c r="CI57" s="26">
        <f>SUM(CI50:CI56)</f>
        <v>0</v>
      </c>
      <c r="CJ57" s="27">
        <f>SUM(CJ50:CJ56)</f>
        <v>0</v>
      </c>
      <c r="CK57" s="27"/>
      <c r="CL57" s="27"/>
      <c r="CM57" s="27">
        <f>SUM(CM50:CM56)</f>
        <v>0</v>
      </c>
      <c r="CN57" s="28" t="e">
        <f>((CM57+CO57)/7)/CK56</f>
        <v>#DIV/0!</v>
      </c>
      <c r="CO57" s="27">
        <f>SUM(CO50:CO56)</f>
        <v>0</v>
      </c>
      <c r="CP57" s="28" t="e">
        <f>(CO57/(CO57+CM57))</f>
        <v>#DIV/0!</v>
      </c>
      <c r="CQ57" s="27"/>
      <c r="CR57" s="27"/>
      <c r="CS57" s="29" t="e">
        <f>CS55/CS54*100-100</f>
        <v>#DIV/0!</v>
      </c>
      <c r="CT57" s="60" t="e">
        <f>CT55/CT54*100-100</f>
        <v>#DIV/0!</v>
      </c>
      <c r="CU57" s="26">
        <f>SUM(CU50:CU56)</f>
        <v>0</v>
      </c>
      <c r="CV57" s="27">
        <f>SUM(CV50:CV56)</f>
        <v>0</v>
      </c>
      <c r="CW57" s="27"/>
      <c r="CX57" s="27"/>
      <c r="CY57" s="27">
        <f>SUM(CY50:CY56)</f>
        <v>0</v>
      </c>
      <c r="CZ57" s="28" t="e">
        <f>((CY57+DA57)/7)/CW56</f>
        <v>#DIV/0!</v>
      </c>
      <c r="DA57" s="27">
        <f>SUM(DA50:DA56)</f>
        <v>0</v>
      </c>
      <c r="DB57" s="28" t="e">
        <f>(DA57/(DA57+CY57))</f>
        <v>#DIV/0!</v>
      </c>
      <c r="DC57" s="27"/>
      <c r="DD57" s="27"/>
      <c r="DE57" s="29" t="e">
        <f>DE55/DE54*100-100</f>
        <v>#DIV/0!</v>
      </c>
      <c r="DF57" s="60" t="e">
        <f>DF55/DF54*100-100</f>
        <v>#DIV/0!</v>
      </c>
      <c r="DG57" s="26">
        <f>SUM(DG50:DG56)</f>
        <v>0</v>
      </c>
      <c r="DH57" s="27">
        <f>SUM(DH50:DH56)</f>
        <v>0</v>
      </c>
      <c r="DI57" s="27"/>
      <c r="DJ57" s="27"/>
      <c r="DK57" s="27">
        <f>SUM(DK50:DK56)</f>
        <v>0</v>
      </c>
      <c r="DL57" s="28" t="e">
        <f>((DK57+DM57)/7)/DI56</f>
        <v>#DIV/0!</v>
      </c>
      <c r="DM57" s="27">
        <f>SUM(DM50:DM56)</f>
        <v>0</v>
      </c>
      <c r="DN57" s="28" t="e">
        <f>(DM57/(DM57+DK57))</f>
        <v>#DIV/0!</v>
      </c>
      <c r="DO57" s="27"/>
      <c r="DP57" s="27"/>
      <c r="DQ57" s="29" t="e">
        <f>DQ55/DQ54*100-100</f>
        <v>#DIV/0!</v>
      </c>
      <c r="DR57" s="60" t="e">
        <f>DR55/DR54*100-100</f>
        <v>#DIV/0!</v>
      </c>
      <c r="DS57" s="26">
        <f>SUM(DS50:DS56)</f>
        <v>0</v>
      </c>
      <c r="DT57" s="27">
        <f>SUM(DT50:DT56)</f>
        <v>0</v>
      </c>
      <c r="DU57" s="27"/>
      <c r="DV57" s="27"/>
      <c r="DW57" s="27">
        <f>SUM(DW50:DW56)</f>
        <v>0</v>
      </c>
      <c r="DX57" s="28" t="e">
        <f>((DW57+DY57)/7)/DU56</f>
        <v>#DIV/0!</v>
      </c>
      <c r="DY57" s="27">
        <f>SUM(DY50:DY56)</f>
        <v>0</v>
      </c>
      <c r="DZ57" s="28" t="e">
        <f>(DY57/(DY57+DW57))</f>
        <v>#DIV/0!</v>
      </c>
      <c r="EA57" s="27"/>
      <c r="EB57" s="27"/>
      <c r="EC57" s="29" t="e">
        <f>EC55/EC54*100-100</f>
        <v>#DIV/0!</v>
      </c>
      <c r="ED57" s="60" t="e">
        <f>ED55/ED54*100-100</f>
        <v>#DIV/0!</v>
      </c>
      <c r="EE57" s="26">
        <f>SUM(EE50:EE56)</f>
        <v>0</v>
      </c>
      <c r="EF57" s="27">
        <f>SUM(EF50:EF56)</f>
        <v>0</v>
      </c>
      <c r="EG57" s="27"/>
      <c r="EH57" s="27"/>
      <c r="EI57" s="27">
        <f>SUM(EI50:EI56)</f>
        <v>0</v>
      </c>
      <c r="EJ57" s="28" t="e">
        <f>((EI57+EK57)/7)/EG56</f>
        <v>#DIV/0!</v>
      </c>
      <c r="EK57" s="27">
        <f>SUM(EK50:EK56)</f>
        <v>0</v>
      </c>
      <c r="EL57" s="28" t="e">
        <f>(EK57/(EK57+EI57))</f>
        <v>#DIV/0!</v>
      </c>
      <c r="EM57" s="27"/>
      <c r="EN57" s="27"/>
      <c r="EO57" s="29" t="e">
        <f>EO55/EO54*100-100</f>
        <v>#DIV/0!</v>
      </c>
      <c r="EP57" s="60" t="e">
        <f>EP55/EP54*100-100</f>
        <v>#DIV/0!</v>
      </c>
      <c r="EQ57" s="26">
        <f>SUM(EQ50:EQ56)</f>
        <v>0</v>
      </c>
      <c r="ER57" s="27">
        <f>SUM(ER50:ER56)</f>
        <v>0</v>
      </c>
      <c r="ES57" s="27"/>
      <c r="ET57" s="27"/>
      <c r="EU57" s="27">
        <f>SUM(EU50:EU56)</f>
        <v>0</v>
      </c>
      <c r="EV57" s="28" t="e">
        <f>((EU57+EW57)/7)/ES56</f>
        <v>#DIV/0!</v>
      </c>
      <c r="EW57" s="27">
        <f>SUM(EW50:EW56)</f>
        <v>0</v>
      </c>
      <c r="EX57" s="28" t="e">
        <f>(EW57/(EW57+EU57))</f>
        <v>#DIV/0!</v>
      </c>
      <c r="EY57" s="27"/>
      <c r="EZ57" s="27"/>
      <c r="FA57" s="29" t="e">
        <f>FA55/FA54*100-100</f>
        <v>#DIV/0!</v>
      </c>
      <c r="FB57" s="60" t="e">
        <f>FB55/FB54*100-100</f>
        <v>#DIV/0!</v>
      </c>
      <c r="FC57" s="26">
        <f>SUM(FC50:FC56)</f>
        <v>0</v>
      </c>
      <c r="FD57" s="27">
        <f>SUM(FD50:FD56)</f>
        <v>0</v>
      </c>
      <c r="FE57" s="27"/>
      <c r="FF57" s="27"/>
      <c r="FG57" s="27">
        <f>SUM(FG50:FG56)</f>
        <v>0</v>
      </c>
      <c r="FH57" s="28" t="e">
        <f>((FG57+FI57)/7)/FE56</f>
        <v>#DIV/0!</v>
      </c>
      <c r="FI57" s="27">
        <f>SUM(FI50:FI56)</f>
        <v>0</v>
      </c>
      <c r="FJ57" s="28" t="e">
        <f>(FI57/(FI57+FG57))</f>
        <v>#DIV/0!</v>
      </c>
      <c r="FK57" s="27"/>
      <c r="FL57" s="27"/>
      <c r="FM57" s="29" t="e">
        <f>FM55/FM54*100-100</f>
        <v>#DIV/0!</v>
      </c>
      <c r="FN57" s="60" t="e">
        <f>FN55/FN54*100-100</f>
        <v>#DIV/0!</v>
      </c>
      <c r="FO57" s="26">
        <f>SUM(FO50:FO56)</f>
        <v>0</v>
      </c>
      <c r="FP57" s="27">
        <f>SUM(FP50:FP56)</f>
        <v>0</v>
      </c>
      <c r="FQ57" s="27"/>
      <c r="FR57" s="27"/>
      <c r="FS57" s="27">
        <f>SUM(FS50:FS56)</f>
        <v>0</v>
      </c>
      <c r="FT57" s="28" t="e">
        <f>((FS57+FU57)/7)/FQ56</f>
        <v>#DIV/0!</v>
      </c>
      <c r="FU57" s="27">
        <f>SUM(FU50:FU56)</f>
        <v>0</v>
      </c>
      <c r="FV57" s="28" t="e">
        <f>(FU57/(FU57+FS57))</f>
        <v>#DIV/0!</v>
      </c>
      <c r="FW57" s="27"/>
      <c r="FX57" s="27"/>
      <c r="FY57" s="29" t="e">
        <f>FY55/FY54*100-100</f>
        <v>#DIV/0!</v>
      </c>
      <c r="FZ57" s="60" t="e">
        <f>FZ55/FZ54*100-100</f>
        <v>#DIV/0!</v>
      </c>
      <c r="GA57" s="26">
        <f>SUM(GA50:GA56)</f>
        <v>0</v>
      </c>
      <c r="GB57" s="27">
        <f>SUM(GB50:GB56)</f>
        <v>0</v>
      </c>
      <c r="GC57" s="27"/>
      <c r="GD57" s="27"/>
      <c r="GE57" s="27">
        <f>SUM(GE50:GE56)</f>
        <v>0</v>
      </c>
      <c r="GF57" s="28" t="e">
        <f>((GE57+GG57)/7)/GC56</f>
        <v>#DIV/0!</v>
      </c>
      <c r="GG57" s="27">
        <f>SUM(GG50:GG56)</f>
        <v>0</v>
      </c>
      <c r="GH57" s="28" t="e">
        <f>(GG57/(GG57+GE57))</f>
        <v>#DIV/0!</v>
      </c>
      <c r="GI57" s="27"/>
      <c r="GJ57" s="27"/>
      <c r="GK57" s="29" t="e">
        <f>GK55/GK54*100-100</f>
        <v>#DIV/0!</v>
      </c>
      <c r="GL57" s="60" t="e">
        <f>GL55/GL54*100-100</f>
        <v>#DIV/0!</v>
      </c>
      <c r="GM57" s="26">
        <f>SUM(GM50:GM56)</f>
        <v>0</v>
      </c>
      <c r="GN57" s="27">
        <f>SUM(GN50:GN56)</f>
        <v>0</v>
      </c>
      <c r="GO57" s="27"/>
      <c r="GP57" s="27"/>
      <c r="GQ57" s="27">
        <f>SUM(GQ50:GQ56)</f>
        <v>0</v>
      </c>
      <c r="GR57" s="28" t="e">
        <f>((GQ57+GS57)/7)/GO56</f>
        <v>#DIV/0!</v>
      </c>
      <c r="GS57" s="27">
        <f>SUM(GS50:GS56)</f>
        <v>0</v>
      </c>
      <c r="GT57" s="28" t="e">
        <f>(GS57/(GS57+GQ57))</f>
        <v>#DIV/0!</v>
      </c>
      <c r="GU57" s="27"/>
      <c r="GV57" s="27"/>
      <c r="GW57" s="29" t="e">
        <f>GW55/GW54*100-100</f>
        <v>#DIV/0!</v>
      </c>
      <c r="GX57" s="60" t="e">
        <f>GX55/GX54*100-100</f>
        <v>#DIV/0!</v>
      </c>
      <c r="GY57" s="26">
        <f>SUM(GY50:GY56)</f>
        <v>0</v>
      </c>
      <c r="GZ57" s="27">
        <f>SUM(GZ50:GZ56)</f>
        <v>0</v>
      </c>
      <c r="HA57" s="27"/>
      <c r="HB57" s="27"/>
      <c r="HC57" s="27">
        <f>SUM(HC50:HC56)</f>
        <v>0</v>
      </c>
      <c r="HD57" s="28" t="e">
        <f>((HC57+HE57)/7)/HA56</f>
        <v>#DIV/0!</v>
      </c>
      <c r="HE57" s="27">
        <f>SUM(HE50:HE56)</f>
        <v>0</v>
      </c>
      <c r="HF57" s="28" t="e">
        <f>(HE57/(HE57+HC57))</f>
        <v>#DIV/0!</v>
      </c>
      <c r="HG57" s="27"/>
      <c r="HH57" s="27"/>
      <c r="HI57" s="29" t="e">
        <f>HI55/HI54*100-100</f>
        <v>#DIV/0!</v>
      </c>
      <c r="HJ57" s="60" t="e">
        <f>HJ55/HJ54*100-100</f>
        <v>#DIV/0!</v>
      </c>
      <c r="HK57" s="26">
        <f t="shared" si="366"/>
        <v>25</v>
      </c>
      <c r="HL57" s="443">
        <f t="shared" si="366"/>
        <v>2</v>
      </c>
      <c r="HM57" s="365">
        <f t="shared" si="366"/>
        <v>0</v>
      </c>
      <c r="HN57" s="27">
        <f t="shared" si="366"/>
        <v>0</v>
      </c>
      <c r="HO57" s="27">
        <f t="shared" si="367"/>
        <v>10224</v>
      </c>
      <c r="HP57" s="80">
        <f>+((HO57)/HM56)/7</f>
        <v>0.45829037608140216</v>
      </c>
      <c r="HQ57" s="57">
        <f t="shared" si="369"/>
        <v>583</v>
      </c>
      <c r="HR57" s="48">
        <f t="shared" si="391"/>
        <v>5.7022691705790295E-2</v>
      </c>
      <c r="HS57" s="49">
        <f>SUM(HS50:HS56)/7</f>
        <v>59.414285714285711</v>
      </c>
      <c r="HT57" s="50">
        <f>SUM(HT50:HT56)</f>
        <v>8922</v>
      </c>
      <c r="HU57" s="49">
        <f>AVERAGE(HU50:HU56)</f>
        <v>87.289806146316465</v>
      </c>
      <c r="HV57" s="58" t="e">
        <f>HV55/HV54*100-100</f>
        <v>#DIV/0!</v>
      </c>
      <c r="HW57" s="60" t="e">
        <f>HW55/HW54*100-100</f>
        <v>#DIV/0!</v>
      </c>
    </row>
    <row r="58" spans="1:231" ht="19.5" thickBot="1" x14ac:dyDescent="0.3">
      <c r="A58" s="52"/>
      <c r="B58" s="437"/>
      <c r="C58" s="40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2"/>
      <c r="O58" s="40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2"/>
      <c r="AA58" s="40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2"/>
      <c r="AM58" s="40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2"/>
      <c r="AY58" s="40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2"/>
      <c r="BK58" s="40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2"/>
      <c r="BW58" s="40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2"/>
      <c r="CI58" s="40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2"/>
      <c r="CU58" s="40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2"/>
      <c r="DG58" s="40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2"/>
      <c r="DS58" s="40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2"/>
      <c r="EE58" s="40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2"/>
      <c r="EQ58" s="40"/>
      <c r="ER58" s="41"/>
      <c r="ES58" s="41"/>
      <c r="ET58" s="41"/>
      <c r="EU58" s="41"/>
      <c r="EV58" s="41"/>
      <c r="EW58" s="41"/>
      <c r="EX58" s="41"/>
      <c r="EY58" s="41"/>
      <c r="EZ58" s="41"/>
      <c r="FA58" s="41"/>
      <c r="FB58" s="42"/>
      <c r="FC58" s="40"/>
      <c r="FD58" s="41"/>
      <c r="FE58" s="41"/>
      <c r="FF58" s="41"/>
      <c r="FG58" s="41"/>
      <c r="FH58" s="41"/>
      <c r="FI58" s="41"/>
      <c r="FJ58" s="41"/>
      <c r="FK58" s="41"/>
      <c r="FL58" s="41"/>
      <c r="FM58" s="41"/>
      <c r="FN58" s="42"/>
      <c r="FO58" s="40"/>
      <c r="FP58" s="41"/>
      <c r="FQ58" s="41"/>
      <c r="FR58" s="41"/>
      <c r="FS58" s="41"/>
      <c r="FT58" s="41"/>
      <c r="FU58" s="41"/>
      <c r="FV58" s="41"/>
      <c r="FW58" s="41"/>
      <c r="FX58" s="41"/>
      <c r="FY58" s="41"/>
      <c r="FZ58" s="42"/>
      <c r="GA58" s="40"/>
      <c r="GB58" s="41"/>
      <c r="GC58" s="41"/>
      <c r="GD58" s="41"/>
      <c r="GE58" s="41"/>
      <c r="GF58" s="41"/>
      <c r="GG58" s="41"/>
      <c r="GH58" s="41"/>
      <c r="GI58" s="41"/>
      <c r="GJ58" s="41"/>
      <c r="GK58" s="41"/>
      <c r="GL58" s="42"/>
      <c r="GM58" s="40"/>
      <c r="GN58" s="41"/>
      <c r="GO58" s="41"/>
      <c r="GP58" s="41"/>
      <c r="GQ58" s="41"/>
      <c r="GR58" s="41"/>
      <c r="GS58" s="41"/>
      <c r="GT58" s="41"/>
      <c r="GU58" s="41"/>
      <c r="GV58" s="41"/>
      <c r="GW58" s="41"/>
      <c r="GX58" s="42"/>
      <c r="GY58" s="40"/>
      <c r="GZ58" s="41"/>
      <c r="HA58" s="41"/>
      <c r="HB58" s="41"/>
      <c r="HC58" s="41"/>
      <c r="HD58" s="41"/>
      <c r="HE58" s="41"/>
      <c r="HF58" s="41"/>
      <c r="HG58" s="41"/>
      <c r="HH58" s="41"/>
      <c r="HI58" s="41"/>
      <c r="HJ58" s="42"/>
      <c r="HK58" s="444">
        <f>HK57/HM47</f>
        <v>7.7833125778331257E-3</v>
      </c>
      <c r="HL58" s="445">
        <f>HL57/HN47</f>
        <v>6.6006600660066007E-3</v>
      </c>
      <c r="HM58" s="65"/>
      <c r="HN58" s="41"/>
      <c r="HO58" s="41"/>
      <c r="HP58" s="41"/>
      <c r="HQ58" s="41"/>
      <c r="HR58" s="41"/>
      <c r="HS58" s="41"/>
      <c r="HT58" s="51"/>
      <c r="HU58" s="41"/>
      <c r="HV58" s="41"/>
      <c r="HW58" s="42"/>
    </row>
    <row r="59" spans="1:231" ht="18.75" x14ac:dyDescent="0.25">
      <c r="A59" s="736">
        <v>31</v>
      </c>
      <c r="B59" s="435">
        <f>B56+1</f>
        <v>45638</v>
      </c>
      <c r="C59" s="32"/>
      <c r="D59" s="33"/>
      <c r="E59" s="33">
        <f>E56-C59</f>
        <v>600</v>
      </c>
      <c r="F59" s="33">
        <f>F56-D59</f>
        <v>59</v>
      </c>
      <c r="G59" s="33">
        <v>254</v>
      </c>
      <c r="H59" s="34">
        <f t="shared" ref="H59:H65" si="416">((G59+I59)/E59)</f>
        <v>0.45333333333333331</v>
      </c>
      <c r="I59" s="33">
        <v>18</v>
      </c>
      <c r="J59" s="34">
        <f>I59/(G59+I59)</f>
        <v>6.6176470588235295E-2</v>
      </c>
      <c r="K59" s="608"/>
      <c r="L59" s="33"/>
      <c r="M59" s="33"/>
      <c r="N59" s="36"/>
      <c r="O59" s="32">
        <v>1</v>
      </c>
      <c r="P59" s="33"/>
      <c r="Q59" s="33">
        <f>Q56-O59</f>
        <v>603</v>
      </c>
      <c r="R59" s="33">
        <f>R56-P59</f>
        <v>58</v>
      </c>
      <c r="S59" s="33">
        <v>289</v>
      </c>
      <c r="T59" s="34">
        <f t="shared" ref="T59:T65" si="417">((S59+U59)/Q59)</f>
        <v>0.51077943615257049</v>
      </c>
      <c r="U59" s="33">
        <v>19</v>
      </c>
      <c r="V59" s="34">
        <f t="shared" ref="V59:V65" si="418">U59/(S59+U59)</f>
        <v>6.1688311688311688E-2</v>
      </c>
      <c r="W59" s="35"/>
      <c r="X59" s="33"/>
      <c r="Y59" s="33"/>
      <c r="Z59" s="36"/>
      <c r="AA59" s="32">
        <v>1</v>
      </c>
      <c r="AB59" s="33"/>
      <c r="AC59" s="33">
        <f>AC56-AA59</f>
        <v>164</v>
      </c>
      <c r="AD59" s="33">
        <f>AD56-AB59</f>
        <v>11</v>
      </c>
      <c r="AE59" s="33">
        <v>58</v>
      </c>
      <c r="AF59" s="34">
        <f t="shared" ref="AF59:AF65" si="419">((AE59+AG59)/AC59)</f>
        <v>0.37804878048780488</v>
      </c>
      <c r="AG59" s="33">
        <v>4</v>
      </c>
      <c r="AH59" s="34">
        <f t="shared" ref="AH59:AH65" si="420">AG59/(AE59+AG59)</f>
        <v>6.4516129032258063E-2</v>
      </c>
      <c r="AI59" s="607">
        <v>151.1925</v>
      </c>
      <c r="AJ59" s="33"/>
      <c r="AK59" s="33"/>
      <c r="AL59" s="36"/>
      <c r="AM59" s="32"/>
      <c r="AN59" s="33"/>
      <c r="AO59" s="33">
        <f>AO56-AM59</f>
        <v>607</v>
      </c>
      <c r="AP59" s="33">
        <f>AP56-AN59</f>
        <v>59</v>
      </c>
      <c r="AQ59" s="33">
        <v>320</v>
      </c>
      <c r="AR59" s="34">
        <f t="shared" ref="AR59:AR65" si="421">((AQ59+AS59)/AO59)</f>
        <v>0.54695222405271826</v>
      </c>
      <c r="AS59" s="33">
        <v>12</v>
      </c>
      <c r="AT59" s="34">
        <f t="shared" ref="AT59:AT65" si="422">AS59/(AQ59+AS59)</f>
        <v>3.614457831325301E-2</v>
      </c>
      <c r="AU59" s="570">
        <v>159.99999999999997</v>
      </c>
      <c r="AV59" s="33"/>
      <c r="AW59" s="33"/>
      <c r="AX59" s="36"/>
      <c r="AY59" s="32">
        <v>1</v>
      </c>
      <c r="AZ59" s="33"/>
      <c r="BA59" s="33">
        <f>BA56-AY59</f>
        <v>603</v>
      </c>
      <c r="BB59" s="33">
        <f>BB56-AZ59</f>
        <v>57</v>
      </c>
      <c r="BC59" s="33">
        <v>268</v>
      </c>
      <c r="BD59" s="34">
        <f t="shared" ref="BD59:BD65" si="423">((BC59+BE59)/BA59)</f>
        <v>0.47761194029850745</v>
      </c>
      <c r="BE59" s="33">
        <v>20</v>
      </c>
      <c r="BF59" s="34">
        <f t="shared" ref="BF59:BF65" si="424">BE59/(BC59+BE59)</f>
        <v>6.9444444444444448E-2</v>
      </c>
      <c r="BG59" s="606">
        <v>155.20599999999996</v>
      </c>
      <c r="BH59" s="33"/>
      <c r="BI59" s="33"/>
      <c r="BJ59" s="36"/>
      <c r="BK59" s="32">
        <v>1</v>
      </c>
      <c r="BL59" s="33"/>
      <c r="BM59" s="33">
        <f>BM56-BK59</f>
        <v>606</v>
      </c>
      <c r="BN59" s="33">
        <f>BN56-BL59</f>
        <v>57</v>
      </c>
      <c r="BO59" s="33">
        <v>260</v>
      </c>
      <c r="BP59" s="34">
        <f t="shared" ref="BP59:BP65" si="425">((BO59+BQ59)/BM59)</f>
        <v>0.46204620462046203</v>
      </c>
      <c r="BQ59" s="33">
        <v>20</v>
      </c>
      <c r="BR59" s="34">
        <f t="shared" ref="BR59:BR65" si="426">BQ59/(BO59+BQ59)</f>
        <v>7.1428571428571425E-2</v>
      </c>
      <c r="BS59" s="35"/>
      <c r="BT59" s="33"/>
      <c r="BU59" s="33"/>
      <c r="BV59" s="36"/>
      <c r="BW59" s="32"/>
      <c r="BX59" s="33"/>
      <c r="BY59" s="33">
        <f>BY56-BW59</f>
        <v>0</v>
      </c>
      <c r="BZ59" s="33">
        <f>BZ56-BX59</f>
        <v>0</v>
      </c>
      <c r="CA59" s="33"/>
      <c r="CB59" s="34" t="e">
        <f t="shared" ref="CB59:CB65" si="427">((CA59+CC59)/BY59)</f>
        <v>#DIV/0!</v>
      </c>
      <c r="CC59" s="33"/>
      <c r="CD59" s="34" t="e">
        <f t="shared" ref="CD59:CD65" si="428">CC59/(CA59+CC59)</f>
        <v>#DIV/0!</v>
      </c>
      <c r="CE59" s="35"/>
      <c r="CF59" s="33"/>
      <c r="CG59" s="33"/>
      <c r="CH59" s="36"/>
      <c r="CI59" s="32"/>
      <c r="CJ59" s="33"/>
      <c r="CK59" s="33">
        <f>CK56-CI59</f>
        <v>0</v>
      </c>
      <c r="CL59" s="33">
        <f>CL56-CJ59</f>
        <v>0</v>
      </c>
      <c r="CM59" s="33"/>
      <c r="CN59" s="34" t="e">
        <f t="shared" ref="CN59:CN65" si="429">((CM59+CO59)/CK59)</f>
        <v>#DIV/0!</v>
      </c>
      <c r="CO59" s="33"/>
      <c r="CP59" s="34" t="e">
        <f t="shared" ref="CP59:CP65" si="430">CO59/(CM59+CO59)</f>
        <v>#DIV/0!</v>
      </c>
      <c r="CQ59" s="35"/>
      <c r="CR59" s="33"/>
      <c r="CS59" s="33"/>
      <c r="CT59" s="36"/>
      <c r="CU59" s="32"/>
      <c r="CV59" s="33"/>
      <c r="CW59" s="33">
        <f>CW56-CU59</f>
        <v>0</v>
      </c>
      <c r="CX59" s="33">
        <f>CX56-CV59</f>
        <v>0</v>
      </c>
      <c r="CY59" s="33"/>
      <c r="CZ59" s="34" t="e">
        <f t="shared" ref="CZ59:CZ65" si="431">((CY59+DA59)/CW59)</f>
        <v>#DIV/0!</v>
      </c>
      <c r="DA59" s="33"/>
      <c r="DB59" s="34" t="e">
        <f t="shared" ref="DB59:DB65" si="432">DA59/(CY59+DA59)</f>
        <v>#DIV/0!</v>
      </c>
      <c r="DC59" s="35"/>
      <c r="DD59" s="33"/>
      <c r="DE59" s="33"/>
      <c r="DF59" s="36"/>
      <c r="DG59" s="32"/>
      <c r="DH59" s="33"/>
      <c r="DI59" s="33">
        <f>DI56-DG59</f>
        <v>0</v>
      </c>
      <c r="DJ59" s="33">
        <f>DJ56-DH59</f>
        <v>0</v>
      </c>
      <c r="DK59" s="33"/>
      <c r="DL59" s="34" t="e">
        <f t="shared" ref="DL59:DL65" si="433">((DK59+DM59)/DI59)</f>
        <v>#DIV/0!</v>
      </c>
      <c r="DM59" s="33"/>
      <c r="DN59" s="34" t="e">
        <f t="shared" ref="DN59:DN65" si="434">DM59/(DK59+DM59)</f>
        <v>#DIV/0!</v>
      </c>
      <c r="DO59" s="35"/>
      <c r="DP59" s="33"/>
      <c r="DQ59" s="33"/>
      <c r="DR59" s="36"/>
      <c r="DS59" s="32"/>
      <c r="DT59" s="33"/>
      <c r="DU59" s="33">
        <f>DU56-DS59</f>
        <v>0</v>
      </c>
      <c r="DV59" s="33">
        <f>DV56-DT59</f>
        <v>0</v>
      </c>
      <c r="DW59" s="33"/>
      <c r="DX59" s="34" t="e">
        <f t="shared" ref="DX59:DX65" si="435">((DW59+DY59)/DU59)</f>
        <v>#DIV/0!</v>
      </c>
      <c r="DY59" s="33"/>
      <c r="DZ59" s="34" t="e">
        <f t="shared" ref="DZ59:DZ65" si="436">DY59/(DW59+DY59)</f>
        <v>#DIV/0!</v>
      </c>
      <c r="EA59" s="35"/>
      <c r="EB59" s="33"/>
      <c r="EC59" s="33"/>
      <c r="ED59" s="36"/>
      <c r="EE59" s="32"/>
      <c r="EF59" s="33"/>
      <c r="EG59" s="33">
        <f>EG56-EE59</f>
        <v>0</v>
      </c>
      <c r="EH59" s="33">
        <f>EH56-EF59</f>
        <v>0</v>
      </c>
      <c r="EI59" s="33"/>
      <c r="EJ59" s="34" t="e">
        <f t="shared" ref="EJ59:EJ65" si="437">((EI59+EK59)/EG59)</f>
        <v>#DIV/0!</v>
      </c>
      <c r="EK59" s="33"/>
      <c r="EL59" s="34" t="e">
        <f t="shared" ref="EL59:EL65" si="438">EK59/(EI59+EK59)</f>
        <v>#DIV/0!</v>
      </c>
      <c r="EM59" s="35"/>
      <c r="EN59" s="33"/>
      <c r="EO59" s="33"/>
      <c r="EP59" s="36"/>
      <c r="EQ59" s="32"/>
      <c r="ER59" s="33"/>
      <c r="ES59" s="33">
        <f>ES56-EQ59</f>
        <v>0</v>
      </c>
      <c r="ET59" s="33">
        <f>ET56-ER59</f>
        <v>0</v>
      </c>
      <c r="EU59" s="33"/>
      <c r="EV59" s="34" t="e">
        <f t="shared" ref="EV59:EV65" si="439">((EU59+EW59)/ES59)</f>
        <v>#DIV/0!</v>
      </c>
      <c r="EW59" s="33"/>
      <c r="EX59" s="34" t="e">
        <f t="shared" ref="EX59:EX65" si="440">EW59/(EU59+EW59)</f>
        <v>#DIV/0!</v>
      </c>
      <c r="EY59" s="35"/>
      <c r="EZ59" s="33"/>
      <c r="FA59" s="33"/>
      <c r="FB59" s="36"/>
      <c r="FC59" s="32"/>
      <c r="FD59" s="33"/>
      <c r="FE59" s="33">
        <f>FE56-FC59</f>
        <v>0</v>
      </c>
      <c r="FF59" s="33">
        <f>FF56-FD59</f>
        <v>0</v>
      </c>
      <c r="FG59" s="33"/>
      <c r="FH59" s="34" t="e">
        <f t="shared" ref="FH59:FH65" si="441">((FG59+FI59)/FE59)</f>
        <v>#DIV/0!</v>
      </c>
      <c r="FI59" s="33"/>
      <c r="FJ59" s="34" t="e">
        <f t="shared" ref="FJ59:FJ65" si="442">FI59/(FG59+FI59)</f>
        <v>#DIV/0!</v>
      </c>
      <c r="FK59" s="35"/>
      <c r="FL59" s="33"/>
      <c r="FM59" s="33"/>
      <c r="FN59" s="36"/>
      <c r="FO59" s="32"/>
      <c r="FP59" s="33"/>
      <c r="FQ59" s="33">
        <f>FQ56-FO59</f>
        <v>0</v>
      </c>
      <c r="FR59" s="33">
        <f>FR56-FP59</f>
        <v>0</v>
      </c>
      <c r="FS59" s="33"/>
      <c r="FT59" s="34" t="e">
        <f t="shared" ref="FT59:FT65" si="443">((FS59+FU59)/FQ59)</f>
        <v>#DIV/0!</v>
      </c>
      <c r="FU59" s="33"/>
      <c r="FV59" s="34" t="e">
        <f t="shared" ref="FV59:FV65" si="444">FU59/(FS59+FU59)</f>
        <v>#DIV/0!</v>
      </c>
      <c r="FW59" s="35"/>
      <c r="FX59" s="33"/>
      <c r="FY59" s="33"/>
      <c r="FZ59" s="36"/>
      <c r="GA59" s="32"/>
      <c r="GB59" s="33"/>
      <c r="GC59" s="33">
        <f>GC56-GA59</f>
        <v>0</v>
      </c>
      <c r="GD59" s="33">
        <f>GD56-GB59</f>
        <v>0</v>
      </c>
      <c r="GE59" s="33"/>
      <c r="GF59" s="34" t="e">
        <f t="shared" ref="GF59:GF65" si="445">((GE59+GG59)/GC59)</f>
        <v>#DIV/0!</v>
      </c>
      <c r="GG59" s="33"/>
      <c r="GH59" s="34" t="e">
        <f t="shared" ref="GH59:GH65" si="446">GG59/(GE59+GG59)</f>
        <v>#DIV/0!</v>
      </c>
      <c r="GI59" s="35"/>
      <c r="GJ59" s="33"/>
      <c r="GK59" s="33"/>
      <c r="GL59" s="36"/>
      <c r="GM59" s="32"/>
      <c r="GN59" s="33"/>
      <c r="GO59" s="33">
        <f>GO56-GM59</f>
        <v>0</v>
      </c>
      <c r="GP59" s="33">
        <f>GP56-GN59</f>
        <v>0</v>
      </c>
      <c r="GQ59" s="33"/>
      <c r="GR59" s="34" t="e">
        <f t="shared" ref="GR59:GR65" si="447">((GQ59+GS59)/GO59)</f>
        <v>#DIV/0!</v>
      </c>
      <c r="GS59" s="33"/>
      <c r="GT59" s="34" t="e">
        <f t="shared" ref="GT59:GT65" si="448">GS59/(GQ59+GS59)</f>
        <v>#DIV/0!</v>
      </c>
      <c r="GU59" s="35"/>
      <c r="GV59" s="33"/>
      <c r="GW59" s="33"/>
      <c r="GX59" s="36"/>
      <c r="GY59" s="32"/>
      <c r="GZ59" s="33"/>
      <c r="HA59" s="33">
        <f>HA56-GY59</f>
        <v>0</v>
      </c>
      <c r="HB59" s="33">
        <f>HB56-GZ59</f>
        <v>0</v>
      </c>
      <c r="HC59" s="33"/>
      <c r="HD59" s="34" t="e">
        <f t="shared" ref="HD59:HD65" si="449">((HC59+HE59)/HA59)</f>
        <v>#DIV/0!</v>
      </c>
      <c r="HE59" s="33"/>
      <c r="HF59" s="34" t="e">
        <f t="shared" ref="HF59:HF65" si="450">HE59/(HC59+HE59)</f>
        <v>#DIV/0!</v>
      </c>
      <c r="HG59" s="35"/>
      <c r="HH59" s="33"/>
      <c r="HI59" s="33"/>
      <c r="HJ59" s="36"/>
      <c r="HK59" s="32">
        <f t="shared" ref="HK59:HN66" si="451">+C59+O59+AA59+AM59+AY59+BK59+BW59+CI59+CU59+DG59+DS59+EE59+EQ59+FC59+FO59+GA59+GM59+GY59</f>
        <v>4</v>
      </c>
      <c r="HL59" s="36">
        <f t="shared" si="451"/>
        <v>0</v>
      </c>
      <c r="HM59" s="380">
        <f t="shared" si="451"/>
        <v>3183</v>
      </c>
      <c r="HN59" s="33">
        <f t="shared" si="451"/>
        <v>301</v>
      </c>
      <c r="HO59" s="33">
        <f t="shared" ref="HO59:HO66" si="452">+G59+S59+AE59+AQ59+BC59+BO59+CA59+CM59+CY59+DK59+DW59+EI59+EU59+FG59+FS59+GE59+GQ59+HC59+I59+U59+AG59+AS59+BE59+BQ59+CC59+CO59+DA59+DM59+DY59+EK59+EW59+FI59+FU59+GG59+GS59+HE59</f>
        <v>1542</v>
      </c>
      <c r="HP59" s="78">
        <f t="shared" ref="HP59:HP65" si="453">+(HO59)/HM59</f>
        <v>0.48444863336475025</v>
      </c>
      <c r="HQ59" s="44">
        <f t="shared" ref="HQ59:HQ66" si="454">+I59+U59+AG59+AS59+BE59+BQ59+CC59+CO59+DA59+DM59+DY59+EK59+EW59+FI59+FU59+GG59+GS59+HE59</f>
        <v>93</v>
      </c>
      <c r="HR59" s="34">
        <f>+(HQ59/(HO59))</f>
        <v>6.0311284046692608E-2</v>
      </c>
      <c r="HS59" s="45">
        <v>61.3</v>
      </c>
      <c r="HT59" s="46">
        <v>1312</v>
      </c>
      <c r="HU59" s="45">
        <f t="shared" ref="HU59:HU65" si="455">+HT59/HO59*100</f>
        <v>85.084306095979244</v>
      </c>
      <c r="HV59" s="44"/>
      <c r="HW59" s="36"/>
    </row>
    <row r="60" spans="1:231" ht="18.75" x14ac:dyDescent="0.25">
      <c r="A60" s="734"/>
      <c r="B60" s="436">
        <f t="shared" ref="B60:B123" si="456">+B59+1</f>
        <v>45639</v>
      </c>
      <c r="C60" s="10"/>
      <c r="D60" s="11"/>
      <c r="E60" s="61">
        <f t="shared" ref="E60:F64" si="457">E59-C60</f>
        <v>600</v>
      </c>
      <c r="F60" s="11">
        <f t="shared" si="457"/>
        <v>59</v>
      </c>
      <c r="G60" s="11">
        <v>275</v>
      </c>
      <c r="H60" s="491">
        <f t="shared" si="416"/>
        <v>0.495</v>
      </c>
      <c r="I60" s="11">
        <v>22</v>
      </c>
      <c r="J60" s="12">
        <f t="shared" ref="J60:J65" si="458">I60/(G60+I60)</f>
        <v>7.407407407407407E-2</v>
      </c>
      <c r="K60" s="13"/>
      <c r="L60" s="11"/>
      <c r="M60" s="11"/>
      <c r="N60" s="14"/>
      <c r="O60" s="10">
        <v>2</v>
      </c>
      <c r="P60" s="11"/>
      <c r="Q60" s="11">
        <f t="shared" ref="Q60:R65" si="459">Q59-O60</f>
        <v>601</v>
      </c>
      <c r="R60" s="11">
        <f t="shared" si="459"/>
        <v>58</v>
      </c>
      <c r="S60" s="11">
        <v>294</v>
      </c>
      <c r="T60" s="12">
        <f t="shared" si="417"/>
        <v>0.5124792013311148</v>
      </c>
      <c r="U60" s="11">
        <v>14</v>
      </c>
      <c r="V60" s="12">
        <f t="shared" si="418"/>
        <v>4.5454545454545456E-2</v>
      </c>
      <c r="W60" s="13"/>
      <c r="X60" s="11"/>
      <c r="Y60" s="11"/>
      <c r="Z60" s="14"/>
      <c r="AA60" s="10">
        <v>1</v>
      </c>
      <c r="AB60" s="11"/>
      <c r="AC60" s="11">
        <f t="shared" ref="AC60:AD65" si="460">AC59-AA60</f>
        <v>163</v>
      </c>
      <c r="AD60" s="11">
        <f t="shared" si="460"/>
        <v>11</v>
      </c>
      <c r="AE60" s="11">
        <v>63</v>
      </c>
      <c r="AF60" s="12">
        <f t="shared" si="419"/>
        <v>0.41104294478527609</v>
      </c>
      <c r="AG60" s="11">
        <v>4</v>
      </c>
      <c r="AH60" s="12">
        <f t="shared" si="420"/>
        <v>5.9701492537313432E-2</v>
      </c>
      <c r="AI60" s="13"/>
      <c r="AJ60" s="11"/>
      <c r="AK60" s="11"/>
      <c r="AL60" s="14"/>
      <c r="AM60" s="10">
        <v>1</v>
      </c>
      <c r="AN60" s="11"/>
      <c r="AO60" s="61">
        <f t="shared" ref="AO60:AP65" si="461">AO59-AM60</f>
        <v>606</v>
      </c>
      <c r="AP60" s="11">
        <f t="shared" si="461"/>
        <v>59</v>
      </c>
      <c r="AQ60" s="11">
        <v>326</v>
      </c>
      <c r="AR60" s="12">
        <f t="shared" si="421"/>
        <v>0.55775577557755773</v>
      </c>
      <c r="AS60" s="11">
        <v>12</v>
      </c>
      <c r="AT60" s="12">
        <f t="shared" si="422"/>
        <v>3.5502958579881658E-2</v>
      </c>
      <c r="AU60" s="13"/>
      <c r="AV60" s="11"/>
      <c r="AW60" s="11"/>
      <c r="AX60" s="14"/>
      <c r="AY60" s="10"/>
      <c r="AZ60" s="11"/>
      <c r="BA60" s="11">
        <f t="shared" ref="BA60:BB65" si="462">BA59-AY60</f>
        <v>603</v>
      </c>
      <c r="BB60" s="11">
        <f t="shared" si="462"/>
        <v>57</v>
      </c>
      <c r="BC60" s="11">
        <v>307</v>
      </c>
      <c r="BD60" s="548">
        <f t="shared" si="423"/>
        <v>0.54394693200663347</v>
      </c>
      <c r="BE60" s="11">
        <v>21</v>
      </c>
      <c r="BF60" s="12">
        <f t="shared" si="424"/>
        <v>6.402439024390244E-2</v>
      </c>
      <c r="BG60" s="13"/>
      <c r="BH60" s="11"/>
      <c r="BI60" s="11"/>
      <c r="BJ60" s="14"/>
      <c r="BK60" s="10"/>
      <c r="BL60" s="11"/>
      <c r="BM60" s="11">
        <f t="shared" ref="BM60:BN65" si="463">BM59-BK60</f>
        <v>606</v>
      </c>
      <c r="BN60" s="11">
        <f t="shared" si="463"/>
        <v>57</v>
      </c>
      <c r="BO60" s="11">
        <v>283</v>
      </c>
      <c r="BP60" s="12">
        <f t="shared" si="425"/>
        <v>0.49174917491749176</v>
      </c>
      <c r="BQ60" s="11">
        <v>15</v>
      </c>
      <c r="BR60" s="12">
        <f t="shared" si="426"/>
        <v>5.0335570469798654E-2</v>
      </c>
      <c r="BS60" s="13"/>
      <c r="BT60" s="11"/>
      <c r="BU60" s="11"/>
      <c r="BV60" s="14"/>
      <c r="BW60" s="10"/>
      <c r="BX60" s="11"/>
      <c r="BY60" s="61">
        <f t="shared" ref="BY60:BZ65" si="464">BY59-BW60</f>
        <v>0</v>
      </c>
      <c r="BZ60" s="61">
        <f t="shared" si="464"/>
        <v>0</v>
      </c>
      <c r="CA60" s="11"/>
      <c r="CB60" s="12" t="e">
        <f t="shared" si="427"/>
        <v>#DIV/0!</v>
      </c>
      <c r="CC60" s="11"/>
      <c r="CD60" s="12" t="e">
        <f t="shared" si="428"/>
        <v>#DIV/0!</v>
      </c>
      <c r="CE60" s="13"/>
      <c r="CF60" s="11"/>
      <c r="CG60" s="11"/>
      <c r="CH60" s="14"/>
      <c r="CI60" s="10"/>
      <c r="CJ60" s="11"/>
      <c r="CK60" s="61">
        <f t="shared" ref="CK60:CL65" si="465">CK59-CI60</f>
        <v>0</v>
      </c>
      <c r="CL60" s="61">
        <f t="shared" si="465"/>
        <v>0</v>
      </c>
      <c r="CM60" s="11"/>
      <c r="CN60" s="12" t="e">
        <f t="shared" si="429"/>
        <v>#DIV/0!</v>
      </c>
      <c r="CO60" s="11"/>
      <c r="CP60" s="12" t="e">
        <f t="shared" si="430"/>
        <v>#DIV/0!</v>
      </c>
      <c r="CQ60" s="13"/>
      <c r="CR60" s="11"/>
      <c r="CS60" s="11"/>
      <c r="CT60" s="14"/>
      <c r="CU60" s="10"/>
      <c r="CV60" s="11"/>
      <c r="CW60" s="61">
        <f t="shared" ref="CW60:CX65" si="466">CW59-CU60</f>
        <v>0</v>
      </c>
      <c r="CX60" s="61">
        <f t="shared" si="466"/>
        <v>0</v>
      </c>
      <c r="CY60" s="11"/>
      <c r="CZ60" s="12" t="e">
        <f t="shared" si="431"/>
        <v>#DIV/0!</v>
      </c>
      <c r="DA60" s="11"/>
      <c r="DB60" s="12" t="e">
        <f t="shared" si="432"/>
        <v>#DIV/0!</v>
      </c>
      <c r="DC60" s="13"/>
      <c r="DD60" s="11"/>
      <c r="DE60" s="11"/>
      <c r="DF60" s="14"/>
      <c r="DG60" s="10"/>
      <c r="DH60" s="11"/>
      <c r="DI60" s="61">
        <f t="shared" ref="DI60:DJ65" si="467">DI59-DG60</f>
        <v>0</v>
      </c>
      <c r="DJ60" s="61">
        <f t="shared" si="467"/>
        <v>0</v>
      </c>
      <c r="DK60" s="11"/>
      <c r="DL60" s="12" t="e">
        <f t="shared" si="433"/>
        <v>#DIV/0!</v>
      </c>
      <c r="DM60" s="11"/>
      <c r="DN60" s="12" t="e">
        <f t="shared" si="434"/>
        <v>#DIV/0!</v>
      </c>
      <c r="DO60" s="13"/>
      <c r="DP60" s="11"/>
      <c r="DQ60" s="11"/>
      <c r="DR60" s="14"/>
      <c r="DS60" s="10"/>
      <c r="DT60" s="11"/>
      <c r="DU60" s="61">
        <f t="shared" ref="DU60:DV65" si="468">DU59-DS60</f>
        <v>0</v>
      </c>
      <c r="DV60" s="61">
        <f t="shared" si="468"/>
        <v>0</v>
      </c>
      <c r="DW60" s="11"/>
      <c r="DX60" s="12" t="e">
        <f t="shared" si="435"/>
        <v>#DIV/0!</v>
      </c>
      <c r="DY60" s="11"/>
      <c r="DZ60" s="12" t="e">
        <f t="shared" si="436"/>
        <v>#DIV/0!</v>
      </c>
      <c r="EA60" s="13"/>
      <c r="EB60" s="11"/>
      <c r="EC60" s="11"/>
      <c r="ED60" s="14"/>
      <c r="EE60" s="10"/>
      <c r="EF60" s="11"/>
      <c r="EG60" s="61">
        <f t="shared" ref="EG60:EH65" si="469">EG59-EE60</f>
        <v>0</v>
      </c>
      <c r="EH60" s="61">
        <f t="shared" si="469"/>
        <v>0</v>
      </c>
      <c r="EI60" s="11"/>
      <c r="EJ60" s="12" t="e">
        <f t="shared" si="437"/>
        <v>#DIV/0!</v>
      </c>
      <c r="EK60" s="11"/>
      <c r="EL60" s="12" t="e">
        <f t="shared" si="438"/>
        <v>#DIV/0!</v>
      </c>
      <c r="EM60" s="13"/>
      <c r="EN60" s="11"/>
      <c r="EO60" s="11"/>
      <c r="EP60" s="14"/>
      <c r="EQ60" s="10"/>
      <c r="ER60" s="11"/>
      <c r="ES60" s="61">
        <f t="shared" ref="ES60:ET65" si="470">ES59-EQ60</f>
        <v>0</v>
      </c>
      <c r="ET60" s="61">
        <f t="shared" si="470"/>
        <v>0</v>
      </c>
      <c r="EU60" s="11"/>
      <c r="EV60" s="12" t="e">
        <f t="shared" si="439"/>
        <v>#DIV/0!</v>
      </c>
      <c r="EW60" s="11"/>
      <c r="EX60" s="12" t="e">
        <f t="shared" si="440"/>
        <v>#DIV/0!</v>
      </c>
      <c r="EY60" s="13"/>
      <c r="EZ60" s="11"/>
      <c r="FA60" s="11"/>
      <c r="FB60" s="14"/>
      <c r="FC60" s="10"/>
      <c r="FD60" s="11"/>
      <c r="FE60" s="61">
        <f t="shared" ref="FE60:FF65" si="471">FE59-FC60</f>
        <v>0</v>
      </c>
      <c r="FF60" s="61">
        <f t="shared" si="471"/>
        <v>0</v>
      </c>
      <c r="FG60" s="11"/>
      <c r="FH60" s="12" t="e">
        <f t="shared" si="441"/>
        <v>#DIV/0!</v>
      </c>
      <c r="FI60" s="11"/>
      <c r="FJ60" s="12" t="e">
        <f t="shared" si="442"/>
        <v>#DIV/0!</v>
      </c>
      <c r="FK60" s="13"/>
      <c r="FL60" s="11"/>
      <c r="FM60" s="11"/>
      <c r="FN60" s="14"/>
      <c r="FO60" s="10"/>
      <c r="FP60" s="11"/>
      <c r="FQ60" s="61">
        <f t="shared" ref="FQ60:FR65" si="472">FQ59-FO60</f>
        <v>0</v>
      </c>
      <c r="FR60" s="61">
        <f t="shared" si="472"/>
        <v>0</v>
      </c>
      <c r="FS60" s="11"/>
      <c r="FT60" s="12" t="e">
        <f t="shared" si="443"/>
        <v>#DIV/0!</v>
      </c>
      <c r="FU60" s="11"/>
      <c r="FV60" s="12" t="e">
        <f t="shared" si="444"/>
        <v>#DIV/0!</v>
      </c>
      <c r="FW60" s="13"/>
      <c r="FX60" s="11"/>
      <c r="FY60" s="11"/>
      <c r="FZ60" s="14"/>
      <c r="GA60" s="10"/>
      <c r="GB60" s="11"/>
      <c r="GC60" s="61">
        <f t="shared" ref="GC60:GD65" si="473">GC59-GA60</f>
        <v>0</v>
      </c>
      <c r="GD60" s="61">
        <f t="shared" si="473"/>
        <v>0</v>
      </c>
      <c r="GE60" s="11"/>
      <c r="GF60" s="12" t="e">
        <f t="shared" si="445"/>
        <v>#DIV/0!</v>
      </c>
      <c r="GG60" s="11"/>
      <c r="GH60" s="12" t="e">
        <f t="shared" si="446"/>
        <v>#DIV/0!</v>
      </c>
      <c r="GI60" s="13"/>
      <c r="GJ60" s="11"/>
      <c r="GK60" s="11"/>
      <c r="GL60" s="14"/>
      <c r="GM60" s="10"/>
      <c r="GN60" s="11"/>
      <c r="GO60" s="61">
        <f t="shared" ref="GO60:GP65" si="474">GO59-GM60</f>
        <v>0</v>
      </c>
      <c r="GP60" s="61">
        <f t="shared" si="474"/>
        <v>0</v>
      </c>
      <c r="GQ60" s="11"/>
      <c r="GR60" s="12" t="e">
        <f t="shared" si="447"/>
        <v>#DIV/0!</v>
      </c>
      <c r="GS60" s="11"/>
      <c r="GT60" s="12" t="e">
        <f t="shared" si="448"/>
        <v>#DIV/0!</v>
      </c>
      <c r="GU60" s="13"/>
      <c r="GV60" s="11"/>
      <c r="GW60" s="11"/>
      <c r="GX60" s="14"/>
      <c r="GY60" s="10"/>
      <c r="GZ60" s="11"/>
      <c r="HA60" s="61">
        <f t="shared" ref="HA60:HB65" si="475">HA59-GY60</f>
        <v>0</v>
      </c>
      <c r="HB60" s="61">
        <f t="shared" si="475"/>
        <v>0</v>
      </c>
      <c r="HC60" s="11"/>
      <c r="HD60" s="12" t="e">
        <f t="shared" si="449"/>
        <v>#DIV/0!</v>
      </c>
      <c r="HE60" s="11"/>
      <c r="HF60" s="12" t="e">
        <f t="shared" si="450"/>
        <v>#DIV/0!</v>
      </c>
      <c r="HG60" s="13"/>
      <c r="HH60" s="11"/>
      <c r="HI60" s="11"/>
      <c r="HJ60" s="14"/>
      <c r="HK60" s="10">
        <f t="shared" si="451"/>
        <v>4</v>
      </c>
      <c r="HL60" s="14">
        <f t="shared" si="451"/>
        <v>0</v>
      </c>
      <c r="HM60" s="381">
        <f t="shared" si="451"/>
        <v>3179</v>
      </c>
      <c r="HN60" s="11">
        <f t="shared" si="451"/>
        <v>301</v>
      </c>
      <c r="HO60" s="11">
        <f t="shared" si="452"/>
        <v>1636</v>
      </c>
      <c r="HP60" s="79">
        <f t="shared" si="453"/>
        <v>0.51462724127083992</v>
      </c>
      <c r="HQ60" s="15">
        <f t="shared" si="454"/>
        <v>88</v>
      </c>
      <c r="HR60" s="12">
        <f t="shared" ref="HR60:HR66" si="476">+(HQ60/(HO60))</f>
        <v>5.3789731051344741E-2</v>
      </c>
      <c r="HS60" s="16">
        <v>61.4</v>
      </c>
      <c r="HT60" s="17">
        <v>1409</v>
      </c>
      <c r="HU60" s="16">
        <f t="shared" si="455"/>
        <v>86.124694376528126</v>
      </c>
      <c r="HV60" s="15"/>
      <c r="HW60" s="14"/>
    </row>
    <row r="61" spans="1:231" ht="18.75" x14ac:dyDescent="0.25">
      <c r="A61" s="734"/>
      <c r="B61" s="436">
        <f t="shared" si="456"/>
        <v>45640</v>
      </c>
      <c r="C61" s="10">
        <v>1</v>
      </c>
      <c r="D61" s="11"/>
      <c r="E61" s="61">
        <f t="shared" si="457"/>
        <v>599</v>
      </c>
      <c r="F61" s="11">
        <f t="shared" si="457"/>
        <v>59</v>
      </c>
      <c r="G61" s="11">
        <v>287</v>
      </c>
      <c r="H61" s="12">
        <f t="shared" si="416"/>
        <v>0.51085141903171949</v>
      </c>
      <c r="I61" s="11">
        <v>19</v>
      </c>
      <c r="J61" s="12">
        <f t="shared" si="458"/>
        <v>6.2091503267973858E-2</v>
      </c>
      <c r="K61" s="496">
        <v>155.89689999999999</v>
      </c>
      <c r="L61" s="11"/>
      <c r="M61" s="11"/>
      <c r="N61" s="14"/>
      <c r="O61" s="10">
        <v>1</v>
      </c>
      <c r="P61" s="11"/>
      <c r="Q61" s="11">
        <f t="shared" si="459"/>
        <v>600</v>
      </c>
      <c r="R61" s="11">
        <f t="shared" si="459"/>
        <v>58</v>
      </c>
      <c r="S61" s="11">
        <v>278</v>
      </c>
      <c r="T61" s="12">
        <f t="shared" si="417"/>
        <v>0.50166666666666671</v>
      </c>
      <c r="U61" s="11">
        <v>23</v>
      </c>
      <c r="V61" s="12">
        <f t="shared" si="418"/>
        <v>7.6411960132890366E-2</v>
      </c>
      <c r="W61" s="13"/>
      <c r="X61" s="11"/>
      <c r="Y61" s="11"/>
      <c r="Z61" s="14"/>
      <c r="AA61" s="10">
        <v>2</v>
      </c>
      <c r="AB61" s="11"/>
      <c r="AC61" s="11">
        <f t="shared" si="460"/>
        <v>161</v>
      </c>
      <c r="AD61" s="11">
        <f t="shared" si="460"/>
        <v>11</v>
      </c>
      <c r="AE61" s="11">
        <v>60</v>
      </c>
      <c r="AF61" s="12">
        <f t="shared" si="419"/>
        <v>0.39751552795031053</v>
      </c>
      <c r="AG61" s="11">
        <v>4</v>
      </c>
      <c r="AH61" s="12">
        <f t="shared" si="420"/>
        <v>6.25E-2</v>
      </c>
      <c r="AI61" s="13"/>
      <c r="AJ61" s="11"/>
      <c r="AK61" s="11"/>
      <c r="AL61" s="14"/>
      <c r="AM61" s="10"/>
      <c r="AN61" s="11"/>
      <c r="AO61" s="61">
        <f t="shared" si="461"/>
        <v>606</v>
      </c>
      <c r="AP61" s="11">
        <f t="shared" si="461"/>
        <v>59</v>
      </c>
      <c r="AQ61" s="11">
        <v>261</v>
      </c>
      <c r="AR61" s="12">
        <f t="shared" si="421"/>
        <v>0.46534653465346537</v>
      </c>
      <c r="AS61" s="11">
        <v>21</v>
      </c>
      <c r="AT61" s="12">
        <f t="shared" si="422"/>
        <v>7.4468085106382975E-2</v>
      </c>
      <c r="AU61" s="13"/>
      <c r="AV61" s="11"/>
      <c r="AW61" s="11"/>
      <c r="AX61" s="14"/>
      <c r="AY61" s="10">
        <v>1</v>
      </c>
      <c r="AZ61" s="11"/>
      <c r="BA61" s="11">
        <f t="shared" si="462"/>
        <v>602</v>
      </c>
      <c r="BB61" s="11">
        <f t="shared" si="462"/>
        <v>57</v>
      </c>
      <c r="BC61" s="11">
        <v>300</v>
      </c>
      <c r="BD61" s="12">
        <f t="shared" si="423"/>
        <v>0.53820598006644516</v>
      </c>
      <c r="BE61" s="11">
        <v>24</v>
      </c>
      <c r="BF61" s="12">
        <f t="shared" si="424"/>
        <v>7.407407407407407E-2</v>
      </c>
      <c r="BG61" s="549">
        <v>159.99999999999997</v>
      </c>
      <c r="BH61" s="11"/>
      <c r="BI61" s="11"/>
      <c r="BJ61" s="14"/>
      <c r="BK61" s="10">
        <v>1</v>
      </c>
      <c r="BL61" s="11"/>
      <c r="BM61" s="11">
        <f t="shared" si="463"/>
        <v>605</v>
      </c>
      <c r="BN61" s="11">
        <f t="shared" si="463"/>
        <v>57</v>
      </c>
      <c r="BO61" s="11">
        <v>278</v>
      </c>
      <c r="BP61" s="12">
        <f t="shared" si="425"/>
        <v>0.50082644628099171</v>
      </c>
      <c r="BQ61" s="11">
        <v>25</v>
      </c>
      <c r="BR61" s="12">
        <f t="shared" si="426"/>
        <v>8.2508250825082508E-2</v>
      </c>
      <c r="BS61" s="13"/>
      <c r="BT61" s="11"/>
      <c r="BU61" s="11"/>
      <c r="BV61" s="14"/>
      <c r="BW61" s="10"/>
      <c r="BX61" s="11"/>
      <c r="BY61" s="61">
        <f t="shared" si="464"/>
        <v>0</v>
      </c>
      <c r="BZ61" s="61">
        <f t="shared" si="464"/>
        <v>0</v>
      </c>
      <c r="CA61" s="11"/>
      <c r="CB61" s="12" t="e">
        <f t="shared" si="427"/>
        <v>#DIV/0!</v>
      </c>
      <c r="CC61" s="11"/>
      <c r="CD61" s="12" t="e">
        <f t="shared" si="428"/>
        <v>#DIV/0!</v>
      </c>
      <c r="CE61" s="13"/>
      <c r="CF61" s="11"/>
      <c r="CG61" s="11"/>
      <c r="CH61" s="14"/>
      <c r="CI61" s="10"/>
      <c r="CJ61" s="11"/>
      <c r="CK61" s="61">
        <f t="shared" si="465"/>
        <v>0</v>
      </c>
      <c r="CL61" s="61">
        <f t="shared" si="465"/>
        <v>0</v>
      </c>
      <c r="CM61" s="11"/>
      <c r="CN61" s="12" t="e">
        <f t="shared" si="429"/>
        <v>#DIV/0!</v>
      </c>
      <c r="CO61" s="11"/>
      <c r="CP61" s="12" t="e">
        <f t="shared" si="430"/>
        <v>#DIV/0!</v>
      </c>
      <c r="CQ61" s="13"/>
      <c r="CR61" s="11"/>
      <c r="CS61" s="11"/>
      <c r="CT61" s="14"/>
      <c r="CU61" s="10"/>
      <c r="CV61" s="11"/>
      <c r="CW61" s="61">
        <f t="shared" si="466"/>
        <v>0</v>
      </c>
      <c r="CX61" s="61">
        <f t="shared" si="466"/>
        <v>0</v>
      </c>
      <c r="CY61" s="11"/>
      <c r="CZ61" s="12" t="e">
        <f t="shared" si="431"/>
        <v>#DIV/0!</v>
      </c>
      <c r="DA61" s="11"/>
      <c r="DB61" s="12" t="e">
        <f t="shared" si="432"/>
        <v>#DIV/0!</v>
      </c>
      <c r="DC61" s="13"/>
      <c r="DD61" s="11"/>
      <c r="DE61" s="11"/>
      <c r="DF61" s="14"/>
      <c r="DG61" s="10"/>
      <c r="DH61" s="11"/>
      <c r="DI61" s="61">
        <f t="shared" si="467"/>
        <v>0</v>
      </c>
      <c r="DJ61" s="61">
        <f t="shared" si="467"/>
        <v>0</v>
      </c>
      <c r="DK61" s="11"/>
      <c r="DL61" s="12" t="e">
        <f t="shared" si="433"/>
        <v>#DIV/0!</v>
      </c>
      <c r="DM61" s="11"/>
      <c r="DN61" s="12" t="e">
        <f t="shared" si="434"/>
        <v>#DIV/0!</v>
      </c>
      <c r="DO61" s="13"/>
      <c r="DP61" s="11"/>
      <c r="DQ61" s="11"/>
      <c r="DR61" s="14"/>
      <c r="DS61" s="10"/>
      <c r="DT61" s="11"/>
      <c r="DU61" s="61">
        <f t="shared" si="468"/>
        <v>0</v>
      </c>
      <c r="DV61" s="61">
        <f t="shared" si="468"/>
        <v>0</v>
      </c>
      <c r="DW61" s="11"/>
      <c r="DX61" s="12" t="e">
        <f t="shared" si="435"/>
        <v>#DIV/0!</v>
      </c>
      <c r="DY61" s="11"/>
      <c r="DZ61" s="12" t="e">
        <f t="shared" si="436"/>
        <v>#DIV/0!</v>
      </c>
      <c r="EA61" s="13"/>
      <c r="EB61" s="11"/>
      <c r="EC61" s="11"/>
      <c r="ED61" s="14"/>
      <c r="EE61" s="10"/>
      <c r="EF61" s="11"/>
      <c r="EG61" s="61">
        <f t="shared" si="469"/>
        <v>0</v>
      </c>
      <c r="EH61" s="61">
        <f t="shared" si="469"/>
        <v>0</v>
      </c>
      <c r="EI61" s="11"/>
      <c r="EJ61" s="12" t="e">
        <f t="shared" si="437"/>
        <v>#DIV/0!</v>
      </c>
      <c r="EK61" s="11"/>
      <c r="EL61" s="12" t="e">
        <f t="shared" si="438"/>
        <v>#DIV/0!</v>
      </c>
      <c r="EM61" s="13"/>
      <c r="EN61" s="11"/>
      <c r="EO61" s="11"/>
      <c r="EP61" s="14"/>
      <c r="EQ61" s="10"/>
      <c r="ER61" s="11"/>
      <c r="ES61" s="61">
        <f t="shared" si="470"/>
        <v>0</v>
      </c>
      <c r="ET61" s="61">
        <f t="shared" si="470"/>
        <v>0</v>
      </c>
      <c r="EU61" s="11"/>
      <c r="EV61" s="12" t="e">
        <f t="shared" si="439"/>
        <v>#DIV/0!</v>
      </c>
      <c r="EW61" s="11"/>
      <c r="EX61" s="12" t="e">
        <f t="shared" si="440"/>
        <v>#DIV/0!</v>
      </c>
      <c r="EY61" s="13"/>
      <c r="EZ61" s="11"/>
      <c r="FA61" s="11"/>
      <c r="FB61" s="14"/>
      <c r="FC61" s="10"/>
      <c r="FD61" s="11"/>
      <c r="FE61" s="61">
        <f t="shared" si="471"/>
        <v>0</v>
      </c>
      <c r="FF61" s="61">
        <f t="shared" si="471"/>
        <v>0</v>
      </c>
      <c r="FG61" s="11"/>
      <c r="FH61" s="12" t="e">
        <f t="shared" si="441"/>
        <v>#DIV/0!</v>
      </c>
      <c r="FI61" s="11"/>
      <c r="FJ61" s="12" t="e">
        <f t="shared" si="442"/>
        <v>#DIV/0!</v>
      </c>
      <c r="FK61" s="13"/>
      <c r="FL61" s="11"/>
      <c r="FM61" s="11"/>
      <c r="FN61" s="14"/>
      <c r="FO61" s="10"/>
      <c r="FP61" s="11"/>
      <c r="FQ61" s="61">
        <f t="shared" si="472"/>
        <v>0</v>
      </c>
      <c r="FR61" s="61">
        <f t="shared" si="472"/>
        <v>0</v>
      </c>
      <c r="FS61" s="11"/>
      <c r="FT61" s="12" t="e">
        <f t="shared" si="443"/>
        <v>#DIV/0!</v>
      </c>
      <c r="FU61" s="11"/>
      <c r="FV61" s="12" t="e">
        <f t="shared" si="444"/>
        <v>#DIV/0!</v>
      </c>
      <c r="FW61" s="13"/>
      <c r="FX61" s="11"/>
      <c r="FY61" s="11"/>
      <c r="FZ61" s="14"/>
      <c r="GA61" s="10"/>
      <c r="GB61" s="11"/>
      <c r="GC61" s="61">
        <f t="shared" si="473"/>
        <v>0</v>
      </c>
      <c r="GD61" s="61">
        <f t="shared" si="473"/>
        <v>0</v>
      </c>
      <c r="GE61" s="11"/>
      <c r="GF61" s="12" t="e">
        <f t="shared" si="445"/>
        <v>#DIV/0!</v>
      </c>
      <c r="GG61" s="11"/>
      <c r="GH61" s="12" t="e">
        <f t="shared" si="446"/>
        <v>#DIV/0!</v>
      </c>
      <c r="GI61" s="13"/>
      <c r="GJ61" s="11"/>
      <c r="GK61" s="11"/>
      <c r="GL61" s="14"/>
      <c r="GM61" s="10"/>
      <c r="GN61" s="11"/>
      <c r="GO61" s="61">
        <f t="shared" si="474"/>
        <v>0</v>
      </c>
      <c r="GP61" s="61">
        <f t="shared" si="474"/>
        <v>0</v>
      </c>
      <c r="GQ61" s="11"/>
      <c r="GR61" s="12" t="e">
        <f t="shared" si="447"/>
        <v>#DIV/0!</v>
      </c>
      <c r="GS61" s="11"/>
      <c r="GT61" s="12" t="e">
        <f t="shared" si="448"/>
        <v>#DIV/0!</v>
      </c>
      <c r="GU61" s="13"/>
      <c r="GV61" s="11"/>
      <c r="GW61" s="11"/>
      <c r="GX61" s="14"/>
      <c r="GY61" s="10"/>
      <c r="GZ61" s="11"/>
      <c r="HA61" s="61">
        <f t="shared" si="475"/>
        <v>0</v>
      </c>
      <c r="HB61" s="61">
        <f t="shared" si="475"/>
        <v>0</v>
      </c>
      <c r="HC61" s="11"/>
      <c r="HD61" s="12" t="e">
        <f t="shared" si="449"/>
        <v>#DIV/0!</v>
      </c>
      <c r="HE61" s="11"/>
      <c r="HF61" s="12" t="e">
        <f t="shared" si="450"/>
        <v>#DIV/0!</v>
      </c>
      <c r="HG61" s="13"/>
      <c r="HH61" s="11"/>
      <c r="HI61" s="11"/>
      <c r="HJ61" s="14"/>
      <c r="HK61" s="10">
        <f t="shared" si="451"/>
        <v>6</v>
      </c>
      <c r="HL61" s="14">
        <f t="shared" si="451"/>
        <v>0</v>
      </c>
      <c r="HM61" s="381">
        <f t="shared" si="451"/>
        <v>3173</v>
      </c>
      <c r="HN61" s="11">
        <f t="shared" si="451"/>
        <v>301</v>
      </c>
      <c r="HO61" s="11">
        <f t="shared" si="452"/>
        <v>1580</v>
      </c>
      <c r="HP61" s="79">
        <f t="shared" si="453"/>
        <v>0.49795146549007246</v>
      </c>
      <c r="HQ61" s="15">
        <f t="shared" si="454"/>
        <v>116</v>
      </c>
      <c r="HR61" s="12">
        <f t="shared" si="476"/>
        <v>7.3417721518987344E-2</v>
      </c>
      <c r="HS61" s="16">
        <v>61.6</v>
      </c>
      <c r="HT61" s="17">
        <v>1344</v>
      </c>
      <c r="HU61" s="16">
        <f t="shared" si="455"/>
        <v>85.063291139240505</v>
      </c>
      <c r="HV61" s="15"/>
      <c r="HW61" s="14"/>
    </row>
    <row r="62" spans="1:231" ht="18.75" x14ac:dyDescent="0.25">
      <c r="A62" s="734"/>
      <c r="B62" s="436">
        <f t="shared" si="456"/>
        <v>45641</v>
      </c>
      <c r="C62" s="10"/>
      <c r="D62" s="11"/>
      <c r="E62" s="61">
        <f t="shared" si="457"/>
        <v>599</v>
      </c>
      <c r="F62" s="11">
        <f t="shared" si="457"/>
        <v>59</v>
      </c>
      <c r="G62" s="11">
        <v>274</v>
      </c>
      <c r="H62" s="12">
        <f t="shared" si="416"/>
        <v>0.4974958263772955</v>
      </c>
      <c r="I62" s="11">
        <v>24</v>
      </c>
      <c r="J62" s="12">
        <f t="shared" si="458"/>
        <v>8.0536912751677847E-2</v>
      </c>
      <c r="K62" s="11"/>
      <c r="L62" s="11"/>
      <c r="M62" s="18"/>
      <c r="N62" s="20"/>
      <c r="O62" s="10"/>
      <c r="P62" s="11"/>
      <c r="Q62" s="11">
        <f t="shared" si="459"/>
        <v>600</v>
      </c>
      <c r="R62" s="11">
        <f t="shared" si="459"/>
        <v>58</v>
      </c>
      <c r="S62" s="11">
        <v>278</v>
      </c>
      <c r="T62" s="12">
        <f t="shared" si="417"/>
        <v>0.49</v>
      </c>
      <c r="U62" s="11">
        <v>16</v>
      </c>
      <c r="V62" s="12">
        <f t="shared" si="418"/>
        <v>5.4421768707482991E-2</v>
      </c>
      <c r="W62" s="441"/>
      <c r="X62" s="11"/>
      <c r="Y62" s="18"/>
      <c r="Z62" s="20"/>
      <c r="AA62" s="10">
        <v>1</v>
      </c>
      <c r="AB62" s="11"/>
      <c r="AC62" s="11">
        <f t="shared" si="460"/>
        <v>160</v>
      </c>
      <c r="AD62" s="11">
        <f t="shared" si="460"/>
        <v>11</v>
      </c>
      <c r="AE62" s="11">
        <v>66</v>
      </c>
      <c r="AF62" s="12">
        <f t="shared" si="419"/>
        <v>0.45</v>
      </c>
      <c r="AG62" s="11">
        <v>6</v>
      </c>
      <c r="AH62" s="12">
        <f t="shared" si="420"/>
        <v>8.3333333333333329E-2</v>
      </c>
      <c r="AI62" s="11"/>
      <c r="AJ62" s="11"/>
      <c r="AK62" s="18"/>
      <c r="AL62" s="20"/>
      <c r="AM62" s="10">
        <v>1</v>
      </c>
      <c r="AN62" s="11"/>
      <c r="AO62" s="61">
        <f t="shared" si="461"/>
        <v>605</v>
      </c>
      <c r="AP62" s="11">
        <f t="shared" si="461"/>
        <v>59</v>
      </c>
      <c r="AQ62" s="11">
        <v>303</v>
      </c>
      <c r="AR62" s="12">
        <f t="shared" si="421"/>
        <v>0.52561983471074381</v>
      </c>
      <c r="AS62" s="11">
        <v>15</v>
      </c>
      <c r="AT62" s="12">
        <f t="shared" si="422"/>
        <v>4.716981132075472E-2</v>
      </c>
      <c r="AU62" s="11"/>
      <c r="AV62" s="11"/>
      <c r="AW62" s="18"/>
      <c r="AX62" s="20"/>
      <c r="AY62" s="10">
        <v>2</v>
      </c>
      <c r="AZ62" s="11"/>
      <c r="BA62" s="11">
        <f t="shared" si="462"/>
        <v>600</v>
      </c>
      <c r="BB62" s="11">
        <f t="shared" si="462"/>
        <v>57</v>
      </c>
      <c r="BC62" s="11">
        <v>302</v>
      </c>
      <c r="BD62" s="12">
        <f t="shared" si="423"/>
        <v>0.52500000000000002</v>
      </c>
      <c r="BE62" s="11">
        <v>13</v>
      </c>
      <c r="BF62" s="12">
        <f t="shared" si="424"/>
        <v>4.1269841269841269E-2</v>
      </c>
      <c r="BG62" s="11"/>
      <c r="BH62" s="11"/>
      <c r="BI62" s="18"/>
      <c r="BJ62" s="20"/>
      <c r="BK62" s="10"/>
      <c r="BL62" s="11"/>
      <c r="BM62" s="11">
        <f t="shared" si="463"/>
        <v>605</v>
      </c>
      <c r="BN62" s="11">
        <f t="shared" si="463"/>
        <v>57</v>
      </c>
      <c r="BO62" s="11">
        <v>284</v>
      </c>
      <c r="BP62" s="12">
        <f t="shared" si="425"/>
        <v>0.50082644628099171</v>
      </c>
      <c r="BQ62" s="11">
        <v>19</v>
      </c>
      <c r="BR62" s="12">
        <f t="shared" si="426"/>
        <v>6.2706270627062702E-2</v>
      </c>
      <c r="BS62" s="11"/>
      <c r="BT62" s="11"/>
      <c r="BU62" s="18"/>
      <c r="BV62" s="20"/>
      <c r="BW62" s="10"/>
      <c r="BX62" s="11"/>
      <c r="BY62" s="61">
        <f t="shared" si="464"/>
        <v>0</v>
      </c>
      <c r="BZ62" s="61">
        <f t="shared" si="464"/>
        <v>0</v>
      </c>
      <c r="CA62" s="11"/>
      <c r="CB62" s="12" t="e">
        <f t="shared" si="427"/>
        <v>#DIV/0!</v>
      </c>
      <c r="CC62" s="11"/>
      <c r="CD62" s="12" t="e">
        <f t="shared" si="428"/>
        <v>#DIV/0!</v>
      </c>
      <c r="CE62" s="11"/>
      <c r="CF62" s="11"/>
      <c r="CG62" s="18"/>
      <c r="CH62" s="20"/>
      <c r="CI62" s="10"/>
      <c r="CJ62" s="11"/>
      <c r="CK62" s="61">
        <f t="shared" si="465"/>
        <v>0</v>
      </c>
      <c r="CL62" s="61">
        <f t="shared" si="465"/>
        <v>0</v>
      </c>
      <c r="CM62" s="11"/>
      <c r="CN62" s="12" t="e">
        <f t="shared" si="429"/>
        <v>#DIV/0!</v>
      </c>
      <c r="CO62" s="11"/>
      <c r="CP62" s="12" t="e">
        <f t="shared" si="430"/>
        <v>#DIV/0!</v>
      </c>
      <c r="CQ62" s="11"/>
      <c r="CR62" s="11"/>
      <c r="CS62" s="18"/>
      <c r="CT62" s="20"/>
      <c r="CU62" s="10"/>
      <c r="CV62" s="11"/>
      <c r="CW62" s="61">
        <f t="shared" si="466"/>
        <v>0</v>
      </c>
      <c r="CX62" s="61">
        <f t="shared" si="466"/>
        <v>0</v>
      </c>
      <c r="CY62" s="11"/>
      <c r="CZ62" s="12" t="e">
        <f t="shared" si="431"/>
        <v>#DIV/0!</v>
      </c>
      <c r="DA62" s="11"/>
      <c r="DB62" s="12" t="e">
        <f t="shared" si="432"/>
        <v>#DIV/0!</v>
      </c>
      <c r="DC62" s="11"/>
      <c r="DD62" s="11"/>
      <c r="DE62" s="18"/>
      <c r="DF62" s="20"/>
      <c r="DG62" s="10"/>
      <c r="DH62" s="11"/>
      <c r="DI62" s="61">
        <f t="shared" si="467"/>
        <v>0</v>
      </c>
      <c r="DJ62" s="61">
        <f t="shared" si="467"/>
        <v>0</v>
      </c>
      <c r="DK62" s="11"/>
      <c r="DL62" s="12" t="e">
        <f t="shared" si="433"/>
        <v>#DIV/0!</v>
      </c>
      <c r="DM62" s="11"/>
      <c r="DN62" s="12" t="e">
        <f t="shared" si="434"/>
        <v>#DIV/0!</v>
      </c>
      <c r="DO62" s="11"/>
      <c r="DP62" s="11"/>
      <c r="DQ62" s="18"/>
      <c r="DR62" s="20"/>
      <c r="DS62" s="10"/>
      <c r="DT62" s="11"/>
      <c r="DU62" s="61">
        <f t="shared" si="468"/>
        <v>0</v>
      </c>
      <c r="DV62" s="61">
        <f t="shared" si="468"/>
        <v>0</v>
      </c>
      <c r="DW62" s="11"/>
      <c r="DX62" s="12" t="e">
        <f t="shared" si="435"/>
        <v>#DIV/0!</v>
      </c>
      <c r="DY62" s="11"/>
      <c r="DZ62" s="12" t="e">
        <f t="shared" si="436"/>
        <v>#DIV/0!</v>
      </c>
      <c r="EA62" s="11"/>
      <c r="EB62" s="11"/>
      <c r="EC62" s="18"/>
      <c r="ED62" s="20"/>
      <c r="EE62" s="10"/>
      <c r="EF62" s="11"/>
      <c r="EG62" s="61">
        <f t="shared" si="469"/>
        <v>0</v>
      </c>
      <c r="EH62" s="61">
        <f t="shared" si="469"/>
        <v>0</v>
      </c>
      <c r="EI62" s="11"/>
      <c r="EJ62" s="12" t="e">
        <f t="shared" si="437"/>
        <v>#DIV/0!</v>
      </c>
      <c r="EK62" s="11"/>
      <c r="EL62" s="12" t="e">
        <f t="shared" si="438"/>
        <v>#DIV/0!</v>
      </c>
      <c r="EM62" s="11"/>
      <c r="EN62" s="11"/>
      <c r="EO62" s="18"/>
      <c r="EP62" s="20"/>
      <c r="EQ62" s="10"/>
      <c r="ER62" s="11"/>
      <c r="ES62" s="61">
        <f t="shared" si="470"/>
        <v>0</v>
      </c>
      <c r="ET62" s="61">
        <f t="shared" si="470"/>
        <v>0</v>
      </c>
      <c r="EU62" s="11"/>
      <c r="EV62" s="12" t="e">
        <f t="shared" si="439"/>
        <v>#DIV/0!</v>
      </c>
      <c r="EW62" s="11"/>
      <c r="EX62" s="12" t="e">
        <f t="shared" si="440"/>
        <v>#DIV/0!</v>
      </c>
      <c r="EY62" s="11"/>
      <c r="EZ62" s="11"/>
      <c r="FA62" s="18"/>
      <c r="FB62" s="20"/>
      <c r="FC62" s="10"/>
      <c r="FD62" s="11"/>
      <c r="FE62" s="61">
        <f t="shared" si="471"/>
        <v>0</v>
      </c>
      <c r="FF62" s="61">
        <f t="shared" si="471"/>
        <v>0</v>
      </c>
      <c r="FG62" s="11"/>
      <c r="FH62" s="12" t="e">
        <f t="shared" si="441"/>
        <v>#DIV/0!</v>
      </c>
      <c r="FI62" s="11"/>
      <c r="FJ62" s="12" t="e">
        <f t="shared" si="442"/>
        <v>#DIV/0!</v>
      </c>
      <c r="FK62" s="11"/>
      <c r="FL62" s="11"/>
      <c r="FM62" s="18"/>
      <c r="FN62" s="20"/>
      <c r="FO62" s="10"/>
      <c r="FP62" s="11"/>
      <c r="FQ62" s="61">
        <f t="shared" si="472"/>
        <v>0</v>
      </c>
      <c r="FR62" s="61">
        <f t="shared" si="472"/>
        <v>0</v>
      </c>
      <c r="FS62" s="11"/>
      <c r="FT62" s="12" t="e">
        <f t="shared" si="443"/>
        <v>#DIV/0!</v>
      </c>
      <c r="FU62" s="11"/>
      <c r="FV62" s="12" t="e">
        <f t="shared" si="444"/>
        <v>#DIV/0!</v>
      </c>
      <c r="FW62" s="11"/>
      <c r="FX62" s="11"/>
      <c r="FY62" s="18"/>
      <c r="FZ62" s="20"/>
      <c r="GA62" s="10"/>
      <c r="GB62" s="11"/>
      <c r="GC62" s="61">
        <f t="shared" si="473"/>
        <v>0</v>
      </c>
      <c r="GD62" s="61">
        <f t="shared" si="473"/>
        <v>0</v>
      </c>
      <c r="GE62" s="11"/>
      <c r="GF62" s="12" t="e">
        <f t="shared" si="445"/>
        <v>#DIV/0!</v>
      </c>
      <c r="GG62" s="11"/>
      <c r="GH62" s="12" t="e">
        <f t="shared" si="446"/>
        <v>#DIV/0!</v>
      </c>
      <c r="GI62" s="11"/>
      <c r="GJ62" s="11"/>
      <c r="GK62" s="18"/>
      <c r="GL62" s="20"/>
      <c r="GM62" s="10"/>
      <c r="GN62" s="11"/>
      <c r="GO62" s="61">
        <f t="shared" si="474"/>
        <v>0</v>
      </c>
      <c r="GP62" s="61">
        <f t="shared" si="474"/>
        <v>0</v>
      </c>
      <c r="GQ62" s="11"/>
      <c r="GR62" s="12" t="e">
        <f t="shared" si="447"/>
        <v>#DIV/0!</v>
      </c>
      <c r="GS62" s="11"/>
      <c r="GT62" s="12" t="e">
        <f t="shared" si="448"/>
        <v>#DIV/0!</v>
      </c>
      <c r="GU62" s="11"/>
      <c r="GV62" s="11"/>
      <c r="GW62" s="18"/>
      <c r="GX62" s="20"/>
      <c r="GY62" s="10"/>
      <c r="GZ62" s="11"/>
      <c r="HA62" s="61">
        <f t="shared" si="475"/>
        <v>0</v>
      </c>
      <c r="HB62" s="61">
        <f t="shared" si="475"/>
        <v>0</v>
      </c>
      <c r="HC62" s="11"/>
      <c r="HD62" s="12" t="e">
        <f t="shared" si="449"/>
        <v>#DIV/0!</v>
      </c>
      <c r="HE62" s="11"/>
      <c r="HF62" s="12" t="e">
        <f t="shared" si="450"/>
        <v>#DIV/0!</v>
      </c>
      <c r="HG62" s="11"/>
      <c r="HH62" s="11"/>
      <c r="HI62" s="18"/>
      <c r="HJ62" s="20"/>
      <c r="HK62" s="10">
        <f t="shared" si="451"/>
        <v>4</v>
      </c>
      <c r="HL62" s="14">
        <f t="shared" si="451"/>
        <v>0</v>
      </c>
      <c r="HM62" s="381">
        <f t="shared" si="451"/>
        <v>3169</v>
      </c>
      <c r="HN62" s="11">
        <f t="shared" si="451"/>
        <v>301</v>
      </c>
      <c r="HO62" s="11">
        <f t="shared" si="452"/>
        <v>1600</v>
      </c>
      <c r="HP62" s="79">
        <f t="shared" si="453"/>
        <v>0.50489113284947928</v>
      </c>
      <c r="HQ62" s="15">
        <f t="shared" si="454"/>
        <v>93</v>
      </c>
      <c r="HR62" s="12">
        <f t="shared" si="476"/>
        <v>5.8125000000000003E-2</v>
      </c>
      <c r="HS62" s="16">
        <v>62</v>
      </c>
      <c r="HT62" s="17">
        <v>1380</v>
      </c>
      <c r="HU62" s="16">
        <f t="shared" si="455"/>
        <v>86.25</v>
      </c>
      <c r="HV62" s="18"/>
      <c r="HW62" s="20"/>
    </row>
    <row r="63" spans="1:231" ht="18.75" x14ac:dyDescent="0.25">
      <c r="A63" s="734"/>
      <c r="B63" s="436">
        <f t="shared" si="456"/>
        <v>45642</v>
      </c>
      <c r="C63" s="10"/>
      <c r="D63" s="11"/>
      <c r="E63" s="61">
        <f t="shared" si="457"/>
        <v>599</v>
      </c>
      <c r="F63" s="11">
        <f t="shared" si="457"/>
        <v>59</v>
      </c>
      <c r="G63" s="11">
        <v>274</v>
      </c>
      <c r="H63" s="12">
        <f t="shared" si="416"/>
        <v>0.48247078464106846</v>
      </c>
      <c r="I63" s="11">
        <v>15</v>
      </c>
      <c r="J63" s="12">
        <f t="shared" si="458"/>
        <v>5.1903114186851208E-2</v>
      </c>
      <c r="K63" s="13"/>
      <c r="L63" s="13"/>
      <c r="M63" s="25"/>
      <c r="N63" s="37"/>
      <c r="O63" s="10"/>
      <c r="P63" s="11"/>
      <c r="Q63" s="11">
        <f t="shared" si="459"/>
        <v>600</v>
      </c>
      <c r="R63" s="11">
        <f t="shared" si="459"/>
        <v>58</v>
      </c>
      <c r="S63" s="11">
        <v>301</v>
      </c>
      <c r="T63" s="12">
        <f t="shared" si="417"/>
        <v>0.51833333333333331</v>
      </c>
      <c r="U63" s="11">
        <v>10</v>
      </c>
      <c r="V63" s="12">
        <f t="shared" si="418"/>
        <v>3.215434083601286E-2</v>
      </c>
      <c r="W63" s="13"/>
      <c r="X63" s="13"/>
      <c r="Y63" s="25"/>
      <c r="Z63" s="37"/>
      <c r="AA63" s="10">
        <v>2</v>
      </c>
      <c r="AB63" s="11"/>
      <c r="AC63" s="11">
        <f t="shared" si="460"/>
        <v>158</v>
      </c>
      <c r="AD63" s="11">
        <f t="shared" si="460"/>
        <v>11</v>
      </c>
      <c r="AE63" s="11">
        <v>60</v>
      </c>
      <c r="AF63" s="12">
        <f t="shared" si="419"/>
        <v>0.4050632911392405</v>
      </c>
      <c r="AG63" s="11">
        <v>4</v>
      </c>
      <c r="AH63" s="12">
        <f t="shared" si="420"/>
        <v>6.25E-2</v>
      </c>
      <c r="AI63" s="13"/>
      <c r="AJ63" s="13"/>
      <c r="AK63" s="25"/>
      <c r="AL63" s="37"/>
      <c r="AM63" s="10"/>
      <c r="AN63" s="11"/>
      <c r="AO63" s="61">
        <f t="shared" si="461"/>
        <v>605</v>
      </c>
      <c r="AP63" s="11">
        <f t="shared" si="461"/>
        <v>59</v>
      </c>
      <c r="AQ63" s="11">
        <v>301</v>
      </c>
      <c r="AR63" s="12">
        <f t="shared" si="421"/>
        <v>0.51570247933884295</v>
      </c>
      <c r="AS63" s="11">
        <v>11</v>
      </c>
      <c r="AT63" s="12">
        <f t="shared" si="422"/>
        <v>3.5256410256410256E-2</v>
      </c>
      <c r="AU63" s="13"/>
      <c r="AV63" s="13"/>
      <c r="AW63" s="25"/>
      <c r="AX63" s="37"/>
      <c r="AY63" s="10"/>
      <c r="AZ63" s="11"/>
      <c r="BA63" s="11">
        <f t="shared" si="462"/>
        <v>600</v>
      </c>
      <c r="BB63" s="11">
        <f t="shared" si="462"/>
        <v>57</v>
      </c>
      <c r="BC63" s="11">
        <v>318</v>
      </c>
      <c r="BD63" s="12">
        <f t="shared" si="423"/>
        <v>0.55666666666666664</v>
      </c>
      <c r="BE63" s="11">
        <v>16</v>
      </c>
      <c r="BF63" s="12">
        <f t="shared" si="424"/>
        <v>4.790419161676647E-2</v>
      </c>
      <c r="BG63" s="13"/>
      <c r="BH63" s="13"/>
      <c r="BI63" s="25"/>
      <c r="BJ63" s="37"/>
      <c r="BK63" s="10"/>
      <c r="BL63" s="11"/>
      <c r="BM63" s="11">
        <f t="shared" si="463"/>
        <v>605</v>
      </c>
      <c r="BN63" s="11">
        <f t="shared" si="463"/>
        <v>57</v>
      </c>
      <c r="BO63" s="11">
        <v>289</v>
      </c>
      <c r="BP63" s="12">
        <f t="shared" si="425"/>
        <v>0.50082644628099171</v>
      </c>
      <c r="BQ63" s="11">
        <v>14</v>
      </c>
      <c r="BR63" s="12">
        <f t="shared" si="426"/>
        <v>4.6204620462046202E-2</v>
      </c>
      <c r="BS63" s="13"/>
      <c r="BT63" s="13"/>
      <c r="BU63" s="25"/>
      <c r="BV63" s="37"/>
      <c r="BW63" s="10"/>
      <c r="BX63" s="11"/>
      <c r="BY63" s="61">
        <f t="shared" si="464"/>
        <v>0</v>
      </c>
      <c r="BZ63" s="61">
        <f t="shared" si="464"/>
        <v>0</v>
      </c>
      <c r="CA63" s="11"/>
      <c r="CB63" s="12" t="e">
        <f t="shared" si="427"/>
        <v>#DIV/0!</v>
      </c>
      <c r="CC63" s="11"/>
      <c r="CD63" s="12" t="e">
        <f t="shared" si="428"/>
        <v>#DIV/0!</v>
      </c>
      <c r="CE63" s="13"/>
      <c r="CF63" s="13"/>
      <c r="CG63" s="25"/>
      <c r="CH63" s="37"/>
      <c r="CI63" s="10"/>
      <c r="CJ63" s="11"/>
      <c r="CK63" s="61">
        <f t="shared" si="465"/>
        <v>0</v>
      </c>
      <c r="CL63" s="61">
        <f t="shared" si="465"/>
        <v>0</v>
      </c>
      <c r="CM63" s="11"/>
      <c r="CN63" s="12" t="e">
        <f t="shared" si="429"/>
        <v>#DIV/0!</v>
      </c>
      <c r="CO63" s="11"/>
      <c r="CP63" s="12" t="e">
        <f t="shared" si="430"/>
        <v>#DIV/0!</v>
      </c>
      <c r="CQ63" s="13"/>
      <c r="CR63" s="13"/>
      <c r="CS63" s="25"/>
      <c r="CT63" s="37"/>
      <c r="CU63" s="10"/>
      <c r="CV63" s="11"/>
      <c r="CW63" s="61">
        <f t="shared" si="466"/>
        <v>0</v>
      </c>
      <c r="CX63" s="61">
        <f t="shared" si="466"/>
        <v>0</v>
      </c>
      <c r="CY63" s="11"/>
      <c r="CZ63" s="12" t="e">
        <f t="shared" si="431"/>
        <v>#DIV/0!</v>
      </c>
      <c r="DA63" s="11"/>
      <c r="DB63" s="12" t="e">
        <f t="shared" si="432"/>
        <v>#DIV/0!</v>
      </c>
      <c r="DC63" s="13"/>
      <c r="DD63" s="13"/>
      <c r="DE63" s="25"/>
      <c r="DF63" s="37"/>
      <c r="DG63" s="10"/>
      <c r="DH63" s="11"/>
      <c r="DI63" s="61">
        <f t="shared" si="467"/>
        <v>0</v>
      </c>
      <c r="DJ63" s="61">
        <f t="shared" si="467"/>
        <v>0</v>
      </c>
      <c r="DK63" s="11"/>
      <c r="DL63" s="12" t="e">
        <f t="shared" si="433"/>
        <v>#DIV/0!</v>
      </c>
      <c r="DM63" s="11"/>
      <c r="DN63" s="12" t="e">
        <f t="shared" si="434"/>
        <v>#DIV/0!</v>
      </c>
      <c r="DO63" s="13"/>
      <c r="DP63" s="13"/>
      <c r="DQ63" s="25"/>
      <c r="DR63" s="37"/>
      <c r="DS63" s="10"/>
      <c r="DT63" s="11"/>
      <c r="DU63" s="61">
        <f t="shared" si="468"/>
        <v>0</v>
      </c>
      <c r="DV63" s="61">
        <f t="shared" si="468"/>
        <v>0</v>
      </c>
      <c r="DW63" s="11"/>
      <c r="DX63" s="12" t="e">
        <f t="shared" si="435"/>
        <v>#DIV/0!</v>
      </c>
      <c r="DY63" s="11"/>
      <c r="DZ63" s="12" t="e">
        <f t="shared" si="436"/>
        <v>#DIV/0!</v>
      </c>
      <c r="EA63" s="13"/>
      <c r="EB63" s="13"/>
      <c r="EC63" s="25"/>
      <c r="ED63" s="37"/>
      <c r="EE63" s="10"/>
      <c r="EF63" s="11"/>
      <c r="EG63" s="61">
        <f t="shared" si="469"/>
        <v>0</v>
      </c>
      <c r="EH63" s="61">
        <f t="shared" si="469"/>
        <v>0</v>
      </c>
      <c r="EI63" s="11"/>
      <c r="EJ63" s="12" t="e">
        <f t="shared" si="437"/>
        <v>#DIV/0!</v>
      </c>
      <c r="EK63" s="11"/>
      <c r="EL63" s="12" t="e">
        <f t="shared" si="438"/>
        <v>#DIV/0!</v>
      </c>
      <c r="EM63" s="13"/>
      <c r="EN63" s="13"/>
      <c r="EO63" s="25"/>
      <c r="EP63" s="37"/>
      <c r="EQ63" s="10"/>
      <c r="ER63" s="11"/>
      <c r="ES63" s="61">
        <f t="shared" si="470"/>
        <v>0</v>
      </c>
      <c r="ET63" s="61">
        <f t="shared" si="470"/>
        <v>0</v>
      </c>
      <c r="EU63" s="11"/>
      <c r="EV63" s="12" t="e">
        <f t="shared" si="439"/>
        <v>#DIV/0!</v>
      </c>
      <c r="EW63" s="11"/>
      <c r="EX63" s="12" t="e">
        <f t="shared" si="440"/>
        <v>#DIV/0!</v>
      </c>
      <c r="EY63" s="13"/>
      <c r="EZ63" s="13"/>
      <c r="FA63" s="25"/>
      <c r="FB63" s="37"/>
      <c r="FC63" s="10"/>
      <c r="FD63" s="11"/>
      <c r="FE63" s="61">
        <f t="shared" si="471"/>
        <v>0</v>
      </c>
      <c r="FF63" s="61">
        <f t="shared" si="471"/>
        <v>0</v>
      </c>
      <c r="FG63" s="11"/>
      <c r="FH63" s="12" t="e">
        <f t="shared" si="441"/>
        <v>#DIV/0!</v>
      </c>
      <c r="FI63" s="11"/>
      <c r="FJ63" s="12" t="e">
        <f t="shared" si="442"/>
        <v>#DIV/0!</v>
      </c>
      <c r="FK63" s="13"/>
      <c r="FL63" s="13"/>
      <c r="FM63" s="25"/>
      <c r="FN63" s="37"/>
      <c r="FO63" s="10"/>
      <c r="FP63" s="11"/>
      <c r="FQ63" s="61">
        <f t="shared" si="472"/>
        <v>0</v>
      </c>
      <c r="FR63" s="61">
        <f t="shared" si="472"/>
        <v>0</v>
      </c>
      <c r="FS63" s="11"/>
      <c r="FT63" s="12" t="e">
        <f t="shared" si="443"/>
        <v>#DIV/0!</v>
      </c>
      <c r="FU63" s="11"/>
      <c r="FV63" s="12" t="e">
        <f t="shared" si="444"/>
        <v>#DIV/0!</v>
      </c>
      <c r="FW63" s="13"/>
      <c r="FX63" s="13"/>
      <c r="FY63" s="25"/>
      <c r="FZ63" s="37"/>
      <c r="GA63" s="10"/>
      <c r="GB63" s="11"/>
      <c r="GC63" s="61">
        <f t="shared" si="473"/>
        <v>0</v>
      </c>
      <c r="GD63" s="61">
        <f t="shared" si="473"/>
        <v>0</v>
      </c>
      <c r="GE63" s="11"/>
      <c r="GF63" s="12" t="e">
        <f t="shared" si="445"/>
        <v>#DIV/0!</v>
      </c>
      <c r="GG63" s="11"/>
      <c r="GH63" s="12" t="e">
        <f t="shared" si="446"/>
        <v>#DIV/0!</v>
      </c>
      <c r="GI63" s="13"/>
      <c r="GJ63" s="13"/>
      <c r="GK63" s="25"/>
      <c r="GL63" s="37"/>
      <c r="GM63" s="10"/>
      <c r="GN63" s="11"/>
      <c r="GO63" s="61">
        <f t="shared" si="474"/>
        <v>0</v>
      </c>
      <c r="GP63" s="61">
        <f t="shared" si="474"/>
        <v>0</v>
      </c>
      <c r="GQ63" s="11"/>
      <c r="GR63" s="12" t="e">
        <f t="shared" si="447"/>
        <v>#DIV/0!</v>
      </c>
      <c r="GS63" s="11"/>
      <c r="GT63" s="12" t="e">
        <f t="shared" si="448"/>
        <v>#DIV/0!</v>
      </c>
      <c r="GU63" s="13"/>
      <c r="GV63" s="13"/>
      <c r="GW63" s="25"/>
      <c r="GX63" s="37"/>
      <c r="GY63" s="10"/>
      <c r="GZ63" s="11"/>
      <c r="HA63" s="61">
        <f t="shared" si="475"/>
        <v>0</v>
      </c>
      <c r="HB63" s="61">
        <f t="shared" si="475"/>
        <v>0</v>
      </c>
      <c r="HC63" s="11"/>
      <c r="HD63" s="12" t="e">
        <f t="shared" si="449"/>
        <v>#DIV/0!</v>
      </c>
      <c r="HE63" s="11"/>
      <c r="HF63" s="12" t="e">
        <f t="shared" si="450"/>
        <v>#DIV/0!</v>
      </c>
      <c r="HG63" s="13"/>
      <c r="HH63" s="13"/>
      <c r="HI63" s="25"/>
      <c r="HJ63" s="37"/>
      <c r="HK63" s="10">
        <f t="shared" si="451"/>
        <v>2</v>
      </c>
      <c r="HL63" s="14">
        <f t="shared" si="451"/>
        <v>0</v>
      </c>
      <c r="HM63" s="381">
        <f t="shared" si="451"/>
        <v>3167</v>
      </c>
      <c r="HN63" s="11">
        <f t="shared" si="451"/>
        <v>301</v>
      </c>
      <c r="HO63" s="11">
        <f t="shared" si="452"/>
        <v>1613</v>
      </c>
      <c r="HP63" s="79">
        <f t="shared" si="453"/>
        <v>0.50931480896747716</v>
      </c>
      <c r="HQ63" s="15">
        <f t="shared" si="454"/>
        <v>70</v>
      </c>
      <c r="HR63" s="12">
        <f t="shared" si="476"/>
        <v>4.3397396156230623E-2</v>
      </c>
      <c r="HS63" s="16">
        <v>61.7</v>
      </c>
      <c r="HT63" s="17">
        <v>1424</v>
      </c>
      <c r="HU63" s="16">
        <f t="shared" si="455"/>
        <v>88.28270303781774</v>
      </c>
      <c r="HV63" s="23"/>
      <c r="HW63" s="22"/>
    </row>
    <row r="64" spans="1:231" ht="18.75" x14ac:dyDescent="0.25">
      <c r="A64" s="734"/>
      <c r="B64" s="436">
        <f t="shared" si="456"/>
        <v>45643</v>
      </c>
      <c r="C64" s="10">
        <v>1</v>
      </c>
      <c r="D64" s="11"/>
      <c r="E64" s="61">
        <f t="shared" si="457"/>
        <v>598</v>
      </c>
      <c r="F64" s="11">
        <f t="shared" si="457"/>
        <v>59</v>
      </c>
      <c r="G64" s="11">
        <v>300</v>
      </c>
      <c r="H64" s="548">
        <f t="shared" si="416"/>
        <v>0.54347826086956519</v>
      </c>
      <c r="I64" s="11">
        <v>25</v>
      </c>
      <c r="J64" s="12">
        <f t="shared" si="458"/>
        <v>7.6923076923076927E-2</v>
      </c>
      <c r="K64" s="13"/>
      <c r="L64" s="11"/>
      <c r="M64" s="25"/>
      <c r="N64" s="37"/>
      <c r="O64" s="10"/>
      <c r="P64" s="11"/>
      <c r="Q64" s="11">
        <f t="shared" si="459"/>
        <v>600</v>
      </c>
      <c r="R64" s="11">
        <f t="shared" si="459"/>
        <v>58</v>
      </c>
      <c r="S64" s="11">
        <v>322</v>
      </c>
      <c r="T64" s="548">
        <f t="shared" si="417"/>
        <v>0.55666666666666664</v>
      </c>
      <c r="U64" s="11">
        <v>12</v>
      </c>
      <c r="V64" s="12">
        <f t="shared" si="418"/>
        <v>3.5928143712574849E-2</v>
      </c>
      <c r="W64" s="13"/>
      <c r="X64" s="11"/>
      <c r="Y64" s="25"/>
      <c r="Z64" s="37"/>
      <c r="AA64" s="10">
        <v>1</v>
      </c>
      <c r="AB64" s="11"/>
      <c r="AC64" s="11">
        <f t="shared" si="460"/>
        <v>157</v>
      </c>
      <c r="AD64" s="11">
        <f t="shared" si="460"/>
        <v>11</v>
      </c>
      <c r="AE64" s="11">
        <v>60</v>
      </c>
      <c r="AF64" s="12">
        <f t="shared" si="419"/>
        <v>0.40764331210191085</v>
      </c>
      <c r="AG64" s="11">
        <v>4</v>
      </c>
      <c r="AH64" s="12">
        <f t="shared" si="420"/>
        <v>6.25E-2</v>
      </c>
      <c r="AI64" s="13"/>
      <c r="AJ64" s="11"/>
      <c r="AK64" s="25"/>
      <c r="AL64" s="37"/>
      <c r="AM64" s="10">
        <v>2</v>
      </c>
      <c r="AN64" s="11"/>
      <c r="AO64" s="61">
        <f t="shared" si="461"/>
        <v>603</v>
      </c>
      <c r="AP64" s="11">
        <f t="shared" si="461"/>
        <v>59</v>
      </c>
      <c r="AQ64" s="11">
        <v>307</v>
      </c>
      <c r="AR64" s="12">
        <f t="shared" si="421"/>
        <v>0.52902155887230518</v>
      </c>
      <c r="AS64" s="11">
        <v>12</v>
      </c>
      <c r="AT64" s="12">
        <f t="shared" si="422"/>
        <v>3.7617554858934171E-2</v>
      </c>
      <c r="AU64" s="13"/>
      <c r="AV64" s="11"/>
      <c r="AW64" s="25"/>
      <c r="AX64" s="37"/>
      <c r="AY64" s="10">
        <v>1</v>
      </c>
      <c r="AZ64" s="11"/>
      <c r="BA64" s="11">
        <f t="shared" si="462"/>
        <v>599</v>
      </c>
      <c r="BB64" s="11">
        <f t="shared" si="462"/>
        <v>57</v>
      </c>
      <c r="BC64" s="11">
        <v>300</v>
      </c>
      <c r="BD64" s="12">
        <f t="shared" si="423"/>
        <v>0.54257095158597668</v>
      </c>
      <c r="BE64" s="11">
        <v>25</v>
      </c>
      <c r="BF64" s="12">
        <f t="shared" si="424"/>
        <v>7.6923076923076927E-2</v>
      </c>
      <c r="BG64" s="13"/>
      <c r="BH64" s="11"/>
      <c r="BI64" s="25"/>
      <c r="BJ64" s="37"/>
      <c r="BK64" s="10">
        <v>2</v>
      </c>
      <c r="BL64" s="11"/>
      <c r="BM64" s="11">
        <f t="shared" si="463"/>
        <v>603</v>
      </c>
      <c r="BN64" s="11">
        <f t="shared" si="463"/>
        <v>57</v>
      </c>
      <c r="BO64" s="11">
        <v>284</v>
      </c>
      <c r="BP64" s="548">
        <f t="shared" si="425"/>
        <v>0.5190713101160862</v>
      </c>
      <c r="BQ64" s="11">
        <v>29</v>
      </c>
      <c r="BR64" s="12">
        <f t="shared" si="426"/>
        <v>9.2651757188498399E-2</v>
      </c>
      <c r="BS64" s="13"/>
      <c r="BT64" s="11"/>
      <c r="BU64" s="25"/>
      <c r="BV64" s="37"/>
      <c r="BW64" s="10"/>
      <c r="BX64" s="11"/>
      <c r="BY64" s="61">
        <f t="shared" si="464"/>
        <v>0</v>
      </c>
      <c r="BZ64" s="61">
        <f t="shared" si="464"/>
        <v>0</v>
      </c>
      <c r="CA64" s="11"/>
      <c r="CB64" s="12" t="e">
        <f t="shared" si="427"/>
        <v>#DIV/0!</v>
      </c>
      <c r="CC64" s="11"/>
      <c r="CD64" s="12" t="e">
        <f t="shared" si="428"/>
        <v>#DIV/0!</v>
      </c>
      <c r="CE64" s="13"/>
      <c r="CF64" s="11"/>
      <c r="CG64" s="25"/>
      <c r="CH64" s="37"/>
      <c r="CI64" s="10"/>
      <c r="CJ64" s="11"/>
      <c r="CK64" s="61">
        <f t="shared" si="465"/>
        <v>0</v>
      </c>
      <c r="CL64" s="61">
        <f t="shared" si="465"/>
        <v>0</v>
      </c>
      <c r="CM64" s="11"/>
      <c r="CN64" s="12" t="e">
        <f t="shared" si="429"/>
        <v>#DIV/0!</v>
      </c>
      <c r="CO64" s="11"/>
      <c r="CP64" s="12" t="e">
        <f t="shared" si="430"/>
        <v>#DIV/0!</v>
      </c>
      <c r="CQ64" s="13"/>
      <c r="CR64" s="11"/>
      <c r="CS64" s="25"/>
      <c r="CT64" s="37"/>
      <c r="CU64" s="10"/>
      <c r="CV64" s="11"/>
      <c r="CW64" s="61">
        <f t="shared" si="466"/>
        <v>0</v>
      </c>
      <c r="CX64" s="61">
        <f t="shared" si="466"/>
        <v>0</v>
      </c>
      <c r="CY64" s="11"/>
      <c r="CZ64" s="12" t="e">
        <f t="shared" si="431"/>
        <v>#DIV/0!</v>
      </c>
      <c r="DA64" s="11"/>
      <c r="DB64" s="12" t="e">
        <f t="shared" si="432"/>
        <v>#DIV/0!</v>
      </c>
      <c r="DC64" s="13"/>
      <c r="DD64" s="11"/>
      <c r="DE64" s="25"/>
      <c r="DF64" s="37"/>
      <c r="DG64" s="10"/>
      <c r="DH64" s="11"/>
      <c r="DI64" s="61">
        <f t="shared" si="467"/>
        <v>0</v>
      </c>
      <c r="DJ64" s="61">
        <f t="shared" si="467"/>
        <v>0</v>
      </c>
      <c r="DK64" s="11"/>
      <c r="DL64" s="12" t="e">
        <f t="shared" si="433"/>
        <v>#DIV/0!</v>
      </c>
      <c r="DM64" s="11"/>
      <c r="DN64" s="12" t="e">
        <f t="shared" si="434"/>
        <v>#DIV/0!</v>
      </c>
      <c r="DO64" s="13"/>
      <c r="DP64" s="11"/>
      <c r="DQ64" s="25"/>
      <c r="DR64" s="37"/>
      <c r="DS64" s="10"/>
      <c r="DT64" s="11"/>
      <c r="DU64" s="61">
        <f t="shared" si="468"/>
        <v>0</v>
      </c>
      <c r="DV64" s="61">
        <f t="shared" si="468"/>
        <v>0</v>
      </c>
      <c r="DW64" s="11"/>
      <c r="DX64" s="12" t="e">
        <f t="shared" si="435"/>
        <v>#DIV/0!</v>
      </c>
      <c r="DY64" s="11"/>
      <c r="DZ64" s="12" t="e">
        <f t="shared" si="436"/>
        <v>#DIV/0!</v>
      </c>
      <c r="EA64" s="13"/>
      <c r="EB64" s="11"/>
      <c r="EC64" s="25"/>
      <c r="ED64" s="37"/>
      <c r="EE64" s="10"/>
      <c r="EF64" s="11"/>
      <c r="EG64" s="61">
        <f t="shared" si="469"/>
        <v>0</v>
      </c>
      <c r="EH64" s="61">
        <f t="shared" si="469"/>
        <v>0</v>
      </c>
      <c r="EI64" s="11"/>
      <c r="EJ64" s="12" t="e">
        <f t="shared" si="437"/>
        <v>#DIV/0!</v>
      </c>
      <c r="EK64" s="11"/>
      <c r="EL64" s="12" t="e">
        <f t="shared" si="438"/>
        <v>#DIV/0!</v>
      </c>
      <c r="EM64" s="13"/>
      <c r="EN64" s="11"/>
      <c r="EO64" s="25"/>
      <c r="EP64" s="37"/>
      <c r="EQ64" s="10"/>
      <c r="ER64" s="11"/>
      <c r="ES64" s="61">
        <f t="shared" si="470"/>
        <v>0</v>
      </c>
      <c r="ET64" s="61">
        <f t="shared" si="470"/>
        <v>0</v>
      </c>
      <c r="EU64" s="11"/>
      <c r="EV64" s="12" t="e">
        <f t="shared" si="439"/>
        <v>#DIV/0!</v>
      </c>
      <c r="EW64" s="11"/>
      <c r="EX64" s="12" t="e">
        <f t="shared" si="440"/>
        <v>#DIV/0!</v>
      </c>
      <c r="EY64" s="13"/>
      <c r="EZ64" s="11"/>
      <c r="FA64" s="25"/>
      <c r="FB64" s="37"/>
      <c r="FC64" s="10"/>
      <c r="FD64" s="11"/>
      <c r="FE64" s="61">
        <f t="shared" si="471"/>
        <v>0</v>
      </c>
      <c r="FF64" s="61">
        <f t="shared" si="471"/>
        <v>0</v>
      </c>
      <c r="FG64" s="11"/>
      <c r="FH64" s="12" t="e">
        <f t="shared" si="441"/>
        <v>#DIV/0!</v>
      </c>
      <c r="FI64" s="11"/>
      <c r="FJ64" s="12" t="e">
        <f t="shared" si="442"/>
        <v>#DIV/0!</v>
      </c>
      <c r="FK64" s="13"/>
      <c r="FL64" s="11"/>
      <c r="FM64" s="25"/>
      <c r="FN64" s="37"/>
      <c r="FO64" s="10"/>
      <c r="FP64" s="11"/>
      <c r="FQ64" s="61">
        <f t="shared" si="472"/>
        <v>0</v>
      </c>
      <c r="FR64" s="61">
        <f t="shared" si="472"/>
        <v>0</v>
      </c>
      <c r="FS64" s="11"/>
      <c r="FT64" s="12" t="e">
        <f t="shared" si="443"/>
        <v>#DIV/0!</v>
      </c>
      <c r="FU64" s="11"/>
      <c r="FV64" s="12" t="e">
        <f t="shared" si="444"/>
        <v>#DIV/0!</v>
      </c>
      <c r="FW64" s="13"/>
      <c r="FX64" s="11"/>
      <c r="FY64" s="25"/>
      <c r="FZ64" s="37"/>
      <c r="GA64" s="10"/>
      <c r="GB64" s="11"/>
      <c r="GC64" s="61">
        <f t="shared" si="473"/>
        <v>0</v>
      </c>
      <c r="GD64" s="61">
        <f t="shared" si="473"/>
        <v>0</v>
      </c>
      <c r="GE64" s="11"/>
      <c r="GF64" s="12" t="e">
        <f t="shared" si="445"/>
        <v>#DIV/0!</v>
      </c>
      <c r="GG64" s="11"/>
      <c r="GH64" s="12" t="e">
        <f t="shared" si="446"/>
        <v>#DIV/0!</v>
      </c>
      <c r="GI64" s="13"/>
      <c r="GJ64" s="11"/>
      <c r="GK64" s="25"/>
      <c r="GL64" s="37"/>
      <c r="GM64" s="10"/>
      <c r="GN64" s="11"/>
      <c r="GO64" s="61">
        <f t="shared" si="474"/>
        <v>0</v>
      </c>
      <c r="GP64" s="61">
        <f t="shared" si="474"/>
        <v>0</v>
      </c>
      <c r="GQ64" s="11"/>
      <c r="GR64" s="12" t="e">
        <f t="shared" si="447"/>
        <v>#DIV/0!</v>
      </c>
      <c r="GS64" s="11"/>
      <c r="GT64" s="12" t="e">
        <f t="shared" si="448"/>
        <v>#DIV/0!</v>
      </c>
      <c r="GU64" s="13"/>
      <c r="GV64" s="11"/>
      <c r="GW64" s="25"/>
      <c r="GX64" s="37"/>
      <c r="GY64" s="10"/>
      <c r="GZ64" s="11"/>
      <c r="HA64" s="61">
        <f t="shared" si="475"/>
        <v>0</v>
      </c>
      <c r="HB64" s="61">
        <f t="shared" si="475"/>
        <v>0</v>
      </c>
      <c r="HC64" s="11"/>
      <c r="HD64" s="12" t="e">
        <f t="shared" si="449"/>
        <v>#DIV/0!</v>
      </c>
      <c r="HE64" s="11"/>
      <c r="HF64" s="12" t="e">
        <f t="shared" si="450"/>
        <v>#DIV/0!</v>
      </c>
      <c r="HG64" s="13"/>
      <c r="HH64" s="11"/>
      <c r="HI64" s="25"/>
      <c r="HJ64" s="37"/>
      <c r="HK64" s="10">
        <f t="shared" si="451"/>
        <v>7</v>
      </c>
      <c r="HL64" s="14">
        <f t="shared" si="451"/>
        <v>0</v>
      </c>
      <c r="HM64" s="381">
        <f t="shared" si="451"/>
        <v>3160</v>
      </c>
      <c r="HN64" s="11">
        <f t="shared" si="451"/>
        <v>301</v>
      </c>
      <c r="HO64" s="11">
        <f t="shared" si="452"/>
        <v>1680</v>
      </c>
      <c r="HP64" s="79">
        <f t="shared" si="453"/>
        <v>0.53164556962025311</v>
      </c>
      <c r="HQ64" s="15">
        <f t="shared" si="454"/>
        <v>107</v>
      </c>
      <c r="HR64" s="12">
        <f t="shared" si="476"/>
        <v>6.3690476190476186E-2</v>
      </c>
      <c r="HS64" s="16">
        <v>61.7</v>
      </c>
      <c r="HT64" s="17">
        <v>1442</v>
      </c>
      <c r="HU64" s="16">
        <f t="shared" si="455"/>
        <v>85.833333333333329</v>
      </c>
      <c r="HV64" s="23"/>
      <c r="HW64" s="22"/>
    </row>
    <row r="65" spans="1:231" ht="18.75" x14ac:dyDescent="0.25">
      <c r="A65" s="734"/>
      <c r="B65" s="436">
        <f t="shared" si="456"/>
        <v>45644</v>
      </c>
      <c r="C65" s="10">
        <v>2</v>
      </c>
      <c r="D65" s="11"/>
      <c r="E65" s="61">
        <f>E64-C65</f>
        <v>596</v>
      </c>
      <c r="F65" s="11">
        <v>58</v>
      </c>
      <c r="G65" s="11">
        <v>306</v>
      </c>
      <c r="H65" s="12">
        <f t="shared" si="416"/>
        <v>0.53691275167785235</v>
      </c>
      <c r="I65" s="11">
        <v>14</v>
      </c>
      <c r="J65" s="12">
        <f t="shared" si="458"/>
        <v>4.3749999999999997E-2</v>
      </c>
      <c r="K65" s="549">
        <v>160</v>
      </c>
      <c r="L65" s="11"/>
      <c r="M65" s="38"/>
      <c r="N65" s="39"/>
      <c r="O65" s="10"/>
      <c r="P65" s="11"/>
      <c r="Q65" s="11">
        <f t="shared" si="459"/>
        <v>600</v>
      </c>
      <c r="R65" s="11">
        <f t="shared" si="459"/>
        <v>58</v>
      </c>
      <c r="S65" s="11">
        <v>314</v>
      </c>
      <c r="T65" s="12">
        <f t="shared" si="417"/>
        <v>0.54666666666666663</v>
      </c>
      <c r="U65" s="11">
        <v>14</v>
      </c>
      <c r="V65" s="12">
        <f t="shared" si="418"/>
        <v>4.2682926829268296E-2</v>
      </c>
      <c r="W65" s="549">
        <v>159.99999999999997</v>
      </c>
      <c r="X65" s="11"/>
      <c r="Y65" s="38"/>
      <c r="Z65" s="39"/>
      <c r="AA65" s="10">
        <v>4</v>
      </c>
      <c r="AB65" s="11"/>
      <c r="AC65" s="11">
        <f t="shared" si="460"/>
        <v>153</v>
      </c>
      <c r="AD65" s="11">
        <v>13</v>
      </c>
      <c r="AE65" s="11">
        <v>66</v>
      </c>
      <c r="AF65" s="12">
        <f t="shared" si="419"/>
        <v>0.44444444444444442</v>
      </c>
      <c r="AG65" s="11">
        <v>2</v>
      </c>
      <c r="AH65" s="12">
        <f t="shared" si="420"/>
        <v>2.9411764705882353E-2</v>
      </c>
      <c r="AI65" s="13"/>
      <c r="AJ65" s="11"/>
      <c r="AK65" s="38"/>
      <c r="AL65" s="39"/>
      <c r="AM65" s="10"/>
      <c r="AN65" s="11"/>
      <c r="AO65" s="61">
        <f t="shared" si="461"/>
        <v>603</v>
      </c>
      <c r="AP65" s="11">
        <v>58</v>
      </c>
      <c r="AQ65" s="11">
        <v>300</v>
      </c>
      <c r="AR65" s="12">
        <f t="shared" si="421"/>
        <v>0.52072968490878935</v>
      </c>
      <c r="AS65" s="11">
        <v>14</v>
      </c>
      <c r="AT65" s="12">
        <f t="shared" si="422"/>
        <v>4.4585987261146494E-2</v>
      </c>
      <c r="AU65" s="13"/>
      <c r="AV65" s="11"/>
      <c r="AW65" s="38"/>
      <c r="AX65" s="39"/>
      <c r="AY65" s="10"/>
      <c r="AZ65" s="11"/>
      <c r="BA65" s="11">
        <f t="shared" si="462"/>
        <v>599</v>
      </c>
      <c r="BB65" s="11">
        <f t="shared" si="462"/>
        <v>57</v>
      </c>
      <c r="BC65" s="11">
        <v>303</v>
      </c>
      <c r="BD65" s="12">
        <f t="shared" si="423"/>
        <v>0.53923205342237057</v>
      </c>
      <c r="BE65" s="11">
        <v>20</v>
      </c>
      <c r="BF65" s="12">
        <f t="shared" si="424"/>
        <v>6.1919504643962849E-2</v>
      </c>
      <c r="BG65" s="13"/>
      <c r="BH65" s="11"/>
      <c r="BI65" s="38"/>
      <c r="BJ65" s="39"/>
      <c r="BK65" s="10">
        <v>1</v>
      </c>
      <c r="BL65" s="11"/>
      <c r="BM65" s="11">
        <f t="shared" si="463"/>
        <v>602</v>
      </c>
      <c r="BN65" s="11">
        <f t="shared" si="463"/>
        <v>57</v>
      </c>
      <c r="BO65" s="11">
        <v>300</v>
      </c>
      <c r="BP65" s="12">
        <f t="shared" si="425"/>
        <v>0.52823920265780733</v>
      </c>
      <c r="BQ65" s="11">
        <v>18</v>
      </c>
      <c r="BR65" s="12">
        <f t="shared" si="426"/>
        <v>5.6603773584905662E-2</v>
      </c>
      <c r="BS65" s="549">
        <v>160</v>
      </c>
      <c r="BT65" s="11"/>
      <c r="BU65" s="38"/>
      <c r="BV65" s="39"/>
      <c r="BW65" s="10"/>
      <c r="BX65" s="11"/>
      <c r="BY65" s="61">
        <f t="shared" si="464"/>
        <v>0</v>
      </c>
      <c r="BZ65" s="61">
        <f t="shared" si="464"/>
        <v>0</v>
      </c>
      <c r="CA65" s="11"/>
      <c r="CB65" s="12" t="e">
        <f t="shared" si="427"/>
        <v>#DIV/0!</v>
      </c>
      <c r="CC65" s="11"/>
      <c r="CD65" s="12" t="e">
        <f t="shared" si="428"/>
        <v>#DIV/0!</v>
      </c>
      <c r="CE65" s="13"/>
      <c r="CF65" s="11"/>
      <c r="CG65" s="38"/>
      <c r="CH65" s="39"/>
      <c r="CI65" s="10"/>
      <c r="CJ65" s="11"/>
      <c r="CK65" s="61">
        <f t="shared" si="465"/>
        <v>0</v>
      </c>
      <c r="CL65" s="61">
        <f t="shared" si="465"/>
        <v>0</v>
      </c>
      <c r="CM65" s="11"/>
      <c r="CN65" s="12" t="e">
        <f t="shared" si="429"/>
        <v>#DIV/0!</v>
      </c>
      <c r="CO65" s="11"/>
      <c r="CP65" s="12" t="e">
        <f t="shared" si="430"/>
        <v>#DIV/0!</v>
      </c>
      <c r="CQ65" s="13"/>
      <c r="CR65" s="11"/>
      <c r="CS65" s="38"/>
      <c r="CT65" s="39"/>
      <c r="CU65" s="10"/>
      <c r="CV65" s="11"/>
      <c r="CW65" s="61">
        <f t="shared" si="466"/>
        <v>0</v>
      </c>
      <c r="CX65" s="61">
        <f t="shared" si="466"/>
        <v>0</v>
      </c>
      <c r="CY65" s="11"/>
      <c r="CZ65" s="12" t="e">
        <f t="shared" si="431"/>
        <v>#DIV/0!</v>
      </c>
      <c r="DA65" s="11"/>
      <c r="DB65" s="12" t="e">
        <f t="shared" si="432"/>
        <v>#DIV/0!</v>
      </c>
      <c r="DC65" s="13"/>
      <c r="DD65" s="11"/>
      <c r="DE65" s="38"/>
      <c r="DF65" s="39"/>
      <c r="DG65" s="10"/>
      <c r="DH65" s="11"/>
      <c r="DI65" s="61">
        <f t="shared" si="467"/>
        <v>0</v>
      </c>
      <c r="DJ65" s="61">
        <f t="shared" si="467"/>
        <v>0</v>
      </c>
      <c r="DK65" s="11"/>
      <c r="DL65" s="12" t="e">
        <f t="shared" si="433"/>
        <v>#DIV/0!</v>
      </c>
      <c r="DM65" s="11"/>
      <c r="DN65" s="12" t="e">
        <f t="shared" si="434"/>
        <v>#DIV/0!</v>
      </c>
      <c r="DO65" s="13"/>
      <c r="DP65" s="11"/>
      <c r="DQ65" s="38"/>
      <c r="DR65" s="39"/>
      <c r="DS65" s="10"/>
      <c r="DT65" s="11"/>
      <c r="DU65" s="61">
        <f t="shared" si="468"/>
        <v>0</v>
      </c>
      <c r="DV65" s="61">
        <f t="shared" si="468"/>
        <v>0</v>
      </c>
      <c r="DW65" s="11"/>
      <c r="DX65" s="12" t="e">
        <f t="shared" si="435"/>
        <v>#DIV/0!</v>
      </c>
      <c r="DY65" s="11"/>
      <c r="DZ65" s="12" t="e">
        <f t="shared" si="436"/>
        <v>#DIV/0!</v>
      </c>
      <c r="EA65" s="13"/>
      <c r="EB65" s="11"/>
      <c r="EC65" s="38"/>
      <c r="ED65" s="39"/>
      <c r="EE65" s="10"/>
      <c r="EF65" s="11"/>
      <c r="EG65" s="61">
        <f t="shared" si="469"/>
        <v>0</v>
      </c>
      <c r="EH65" s="61">
        <f t="shared" si="469"/>
        <v>0</v>
      </c>
      <c r="EI65" s="11"/>
      <c r="EJ65" s="12" t="e">
        <f t="shared" si="437"/>
        <v>#DIV/0!</v>
      </c>
      <c r="EK65" s="11"/>
      <c r="EL65" s="12" t="e">
        <f t="shared" si="438"/>
        <v>#DIV/0!</v>
      </c>
      <c r="EM65" s="13"/>
      <c r="EN65" s="11"/>
      <c r="EO65" s="38"/>
      <c r="EP65" s="39"/>
      <c r="EQ65" s="10"/>
      <c r="ER65" s="11"/>
      <c r="ES65" s="61">
        <f t="shared" si="470"/>
        <v>0</v>
      </c>
      <c r="ET65" s="61">
        <f t="shared" si="470"/>
        <v>0</v>
      </c>
      <c r="EU65" s="11"/>
      <c r="EV65" s="12" t="e">
        <f t="shared" si="439"/>
        <v>#DIV/0!</v>
      </c>
      <c r="EW65" s="11"/>
      <c r="EX65" s="12" t="e">
        <f t="shared" si="440"/>
        <v>#DIV/0!</v>
      </c>
      <c r="EY65" s="13"/>
      <c r="EZ65" s="11"/>
      <c r="FA65" s="38"/>
      <c r="FB65" s="39"/>
      <c r="FC65" s="10"/>
      <c r="FD65" s="11"/>
      <c r="FE65" s="61">
        <f t="shared" si="471"/>
        <v>0</v>
      </c>
      <c r="FF65" s="61">
        <f t="shared" si="471"/>
        <v>0</v>
      </c>
      <c r="FG65" s="11"/>
      <c r="FH65" s="12" t="e">
        <f t="shared" si="441"/>
        <v>#DIV/0!</v>
      </c>
      <c r="FI65" s="11"/>
      <c r="FJ65" s="12" t="e">
        <f t="shared" si="442"/>
        <v>#DIV/0!</v>
      </c>
      <c r="FK65" s="13"/>
      <c r="FL65" s="11"/>
      <c r="FM65" s="38"/>
      <c r="FN65" s="39"/>
      <c r="FO65" s="10"/>
      <c r="FP65" s="11"/>
      <c r="FQ65" s="61">
        <f t="shared" si="472"/>
        <v>0</v>
      </c>
      <c r="FR65" s="61">
        <f t="shared" si="472"/>
        <v>0</v>
      </c>
      <c r="FS65" s="11"/>
      <c r="FT65" s="12" t="e">
        <f t="shared" si="443"/>
        <v>#DIV/0!</v>
      </c>
      <c r="FU65" s="11"/>
      <c r="FV65" s="12" t="e">
        <f t="shared" si="444"/>
        <v>#DIV/0!</v>
      </c>
      <c r="FW65" s="13"/>
      <c r="FX65" s="11"/>
      <c r="FY65" s="38"/>
      <c r="FZ65" s="39"/>
      <c r="GA65" s="10"/>
      <c r="GB65" s="11"/>
      <c r="GC65" s="61">
        <f t="shared" si="473"/>
        <v>0</v>
      </c>
      <c r="GD65" s="61">
        <f t="shared" si="473"/>
        <v>0</v>
      </c>
      <c r="GE65" s="11"/>
      <c r="GF65" s="12" t="e">
        <f t="shared" si="445"/>
        <v>#DIV/0!</v>
      </c>
      <c r="GG65" s="11"/>
      <c r="GH65" s="12" t="e">
        <f t="shared" si="446"/>
        <v>#DIV/0!</v>
      </c>
      <c r="GI65" s="13"/>
      <c r="GJ65" s="11"/>
      <c r="GK65" s="38"/>
      <c r="GL65" s="39"/>
      <c r="GM65" s="10"/>
      <c r="GN65" s="11"/>
      <c r="GO65" s="61">
        <f t="shared" si="474"/>
        <v>0</v>
      </c>
      <c r="GP65" s="61">
        <f t="shared" si="474"/>
        <v>0</v>
      </c>
      <c r="GQ65" s="11"/>
      <c r="GR65" s="12" t="e">
        <f t="shared" si="447"/>
        <v>#DIV/0!</v>
      </c>
      <c r="GS65" s="11"/>
      <c r="GT65" s="12" t="e">
        <f t="shared" si="448"/>
        <v>#DIV/0!</v>
      </c>
      <c r="GU65" s="13"/>
      <c r="GV65" s="11"/>
      <c r="GW65" s="38"/>
      <c r="GX65" s="39"/>
      <c r="GY65" s="10"/>
      <c r="GZ65" s="11"/>
      <c r="HA65" s="61">
        <f t="shared" si="475"/>
        <v>0</v>
      </c>
      <c r="HB65" s="61">
        <f t="shared" si="475"/>
        <v>0</v>
      </c>
      <c r="HC65" s="11"/>
      <c r="HD65" s="12" t="e">
        <f t="shared" si="449"/>
        <v>#DIV/0!</v>
      </c>
      <c r="HE65" s="11"/>
      <c r="HF65" s="12" t="e">
        <f t="shared" si="450"/>
        <v>#DIV/0!</v>
      </c>
      <c r="HG65" s="13"/>
      <c r="HH65" s="11"/>
      <c r="HI65" s="38"/>
      <c r="HJ65" s="39"/>
      <c r="HK65" s="10">
        <f t="shared" si="451"/>
        <v>7</v>
      </c>
      <c r="HL65" s="14">
        <f t="shared" si="451"/>
        <v>0</v>
      </c>
      <c r="HM65" s="381">
        <f t="shared" si="451"/>
        <v>3153</v>
      </c>
      <c r="HN65" s="11">
        <f t="shared" si="451"/>
        <v>301</v>
      </c>
      <c r="HO65" s="11">
        <f t="shared" si="452"/>
        <v>1671</v>
      </c>
      <c r="HP65" s="79">
        <f t="shared" si="453"/>
        <v>0.52997145575642246</v>
      </c>
      <c r="HQ65" s="15">
        <f t="shared" si="454"/>
        <v>82</v>
      </c>
      <c r="HR65" s="12">
        <f t="shared" si="476"/>
        <v>4.9072411729503294E-2</v>
      </c>
      <c r="HS65" s="16">
        <v>62</v>
      </c>
      <c r="HT65" s="17">
        <v>1464</v>
      </c>
      <c r="HU65" s="16">
        <f t="shared" si="455"/>
        <v>87.612208258527829</v>
      </c>
      <c r="HV65" s="23"/>
      <c r="HW65" s="22"/>
    </row>
    <row r="66" spans="1:231" ht="19.5" thickBot="1" x14ac:dyDescent="0.3">
      <c r="A66" s="734"/>
      <c r="B66" s="437"/>
      <c r="C66" s="26">
        <f>SUM(C59:C65)</f>
        <v>4</v>
      </c>
      <c r="D66" s="27">
        <f>SUM(D59:D65)</f>
        <v>0</v>
      </c>
      <c r="E66" s="27"/>
      <c r="F66" s="27"/>
      <c r="G66" s="27">
        <f>SUM(G59:G65)</f>
        <v>1970</v>
      </c>
      <c r="H66" s="28">
        <f>((G66+I66)/7)/E65</f>
        <v>0.50503355704697983</v>
      </c>
      <c r="I66" s="27">
        <f>SUM(I59:I65)</f>
        <v>137</v>
      </c>
      <c r="J66" s="28">
        <f>(I66/(I66+G66))</f>
        <v>6.5021357380161363E-2</v>
      </c>
      <c r="K66" s="27"/>
      <c r="L66" s="27"/>
      <c r="M66" s="29" t="e">
        <f>M64/M63*100-100</f>
        <v>#DIV/0!</v>
      </c>
      <c r="N66" s="60" t="e">
        <f>N64/N63*100-100</f>
        <v>#DIV/0!</v>
      </c>
      <c r="O66" s="26">
        <f>SUM(O59:O65)</f>
        <v>4</v>
      </c>
      <c r="P66" s="27">
        <f>SUM(P59:P65)</f>
        <v>0</v>
      </c>
      <c r="Q66" s="27"/>
      <c r="R66" s="27"/>
      <c r="S66" s="27">
        <f>SUM(S59:S65)</f>
        <v>2076</v>
      </c>
      <c r="T66" s="28">
        <f>((S66+U66)/7)/Q65</f>
        <v>0.52</v>
      </c>
      <c r="U66" s="27">
        <f>SUM(U59:U65)</f>
        <v>108</v>
      </c>
      <c r="V66" s="28">
        <f>(U66/(U66+S66))</f>
        <v>4.9450549450549448E-2</v>
      </c>
      <c r="W66" s="27"/>
      <c r="X66" s="27"/>
      <c r="Y66" s="29" t="e">
        <f>Y64/Y63*100-100</f>
        <v>#DIV/0!</v>
      </c>
      <c r="Z66" s="60" t="e">
        <f>Z64/Z63*100-100</f>
        <v>#DIV/0!</v>
      </c>
      <c r="AA66" s="26">
        <f>SUM(AA59:AA65)</f>
        <v>12</v>
      </c>
      <c r="AB66" s="27">
        <f>SUM(AB59:AB65)</f>
        <v>0</v>
      </c>
      <c r="AC66" s="27"/>
      <c r="AD66" s="27"/>
      <c r="AE66" s="27">
        <f>SUM(AE59:AE65)</f>
        <v>433</v>
      </c>
      <c r="AF66" s="28">
        <f>((AE66+AG66)/7)/AC65</f>
        <v>0.43043884220354811</v>
      </c>
      <c r="AG66" s="27">
        <f>SUM(AG59:AG65)</f>
        <v>28</v>
      </c>
      <c r="AH66" s="28">
        <f>(AG66/(AG66+AE66))</f>
        <v>6.0737527114967459E-2</v>
      </c>
      <c r="AI66" s="27"/>
      <c r="AJ66" s="27"/>
      <c r="AK66" s="29" t="e">
        <f>AK64/AK63*100-100</f>
        <v>#DIV/0!</v>
      </c>
      <c r="AL66" s="60" t="e">
        <f>AL64/AL63*100-100</f>
        <v>#DIV/0!</v>
      </c>
      <c r="AM66" s="26">
        <f>SUM(AM59:AM65)</f>
        <v>4</v>
      </c>
      <c r="AN66" s="27">
        <f>SUM(AN59:AN65)</f>
        <v>0</v>
      </c>
      <c r="AO66" s="27"/>
      <c r="AP66" s="27"/>
      <c r="AQ66" s="27">
        <f>SUM(AQ59:AQ65)</f>
        <v>2118</v>
      </c>
      <c r="AR66" s="28">
        <f>((AQ66+AS66)/7)/AO65</f>
        <v>0.52475716654821136</v>
      </c>
      <c r="AS66" s="27">
        <f>SUM(AS59:AS65)</f>
        <v>97</v>
      </c>
      <c r="AT66" s="28">
        <f>(AS66/(AS66+AQ66))</f>
        <v>4.3792325056433407E-2</v>
      </c>
      <c r="AU66" s="27"/>
      <c r="AV66" s="27"/>
      <c r="AW66" s="29" t="e">
        <f>AW64/AW63*100-100</f>
        <v>#DIV/0!</v>
      </c>
      <c r="AX66" s="60" t="e">
        <f>AX64/AX63*100-100</f>
        <v>#DIV/0!</v>
      </c>
      <c r="AY66" s="26">
        <f>SUM(AY59:AY65)</f>
        <v>5</v>
      </c>
      <c r="AZ66" s="27">
        <f>SUM(AZ59:AZ65)</f>
        <v>0</v>
      </c>
      <c r="BA66" s="27"/>
      <c r="BB66" s="27"/>
      <c r="BC66" s="27">
        <f>SUM(BC59:BC65)</f>
        <v>2098</v>
      </c>
      <c r="BD66" s="28">
        <f>((BC66+BE66)/7)/BA65</f>
        <v>0.53350822799904596</v>
      </c>
      <c r="BE66" s="27">
        <f>SUM(BE59:BE65)</f>
        <v>139</v>
      </c>
      <c r="BF66" s="28">
        <f>(BE66/(BE66+BC66))</f>
        <v>6.2136790344210997E-2</v>
      </c>
      <c r="BG66" s="27"/>
      <c r="BH66" s="27"/>
      <c r="BI66" s="29" t="e">
        <f>BI64/BI63*100-100</f>
        <v>#DIV/0!</v>
      </c>
      <c r="BJ66" s="60" t="e">
        <f>BJ64/BJ63*100-100</f>
        <v>#DIV/0!</v>
      </c>
      <c r="BK66" s="26">
        <f>SUM(BK59:BK65)</f>
        <v>5</v>
      </c>
      <c r="BL66" s="27">
        <f>SUM(BL59:BL65)</f>
        <v>0</v>
      </c>
      <c r="BM66" s="27"/>
      <c r="BN66" s="27"/>
      <c r="BO66" s="27">
        <f>SUM(BO59:BO65)</f>
        <v>1978</v>
      </c>
      <c r="BP66" s="28">
        <f>((BO66+BQ66)/7)/BM65</f>
        <v>0.50261034646416702</v>
      </c>
      <c r="BQ66" s="27">
        <f>SUM(BQ59:BQ65)</f>
        <v>140</v>
      </c>
      <c r="BR66" s="28">
        <f>(BQ66/(BQ66+BO66))</f>
        <v>6.6100094428706332E-2</v>
      </c>
      <c r="BS66" s="27"/>
      <c r="BT66" s="27"/>
      <c r="BU66" s="29" t="e">
        <f>BU64/BU63*100-100</f>
        <v>#DIV/0!</v>
      </c>
      <c r="BV66" s="60" t="e">
        <f>BV64/BV63*100-100</f>
        <v>#DIV/0!</v>
      </c>
      <c r="BW66" s="26">
        <f>SUM(BW59:BW65)</f>
        <v>0</v>
      </c>
      <c r="BX66" s="27">
        <f>SUM(BX59:BX65)</f>
        <v>0</v>
      </c>
      <c r="BY66" s="27"/>
      <c r="BZ66" s="27"/>
      <c r="CA66" s="27">
        <f>SUM(CA59:CA65)</f>
        <v>0</v>
      </c>
      <c r="CB66" s="28" t="e">
        <f>((CA66+CC66)/7)/BY65</f>
        <v>#DIV/0!</v>
      </c>
      <c r="CC66" s="27">
        <f>SUM(CC59:CC65)</f>
        <v>0</v>
      </c>
      <c r="CD66" s="28" t="e">
        <f>(CC66/(CC66+CA66))</f>
        <v>#DIV/0!</v>
      </c>
      <c r="CE66" s="27"/>
      <c r="CF66" s="27"/>
      <c r="CG66" s="29" t="e">
        <f>CG64/CG63*100-100</f>
        <v>#DIV/0!</v>
      </c>
      <c r="CH66" s="60" t="e">
        <f>CH64/CH63*100-100</f>
        <v>#DIV/0!</v>
      </c>
      <c r="CI66" s="26">
        <f>SUM(CI59:CI65)</f>
        <v>0</v>
      </c>
      <c r="CJ66" s="27">
        <f>SUM(CJ59:CJ65)</f>
        <v>0</v>
      </c>
      <c r="CK66" s="27"/>
      <c r="CL66" s="27"/>
      <c r="CM66" s="27">
        <f>SUM(CM59:CM65)</f>
        <v>0</v>
      </c>
      <c r="CN66" s="28" t="e">
        <f>((CM66+CO66)/7)/CK65</f>
        <v>#DIV/0!</v>
      </c>
      <c r="CO66" s="27">
        <f>SUM(CO59:CO65)</f>
        <v>0</v>
      </c>
      <c r="CP66" s="28" t="e">
        <f>(CO66/(CO66+CM66))</f>
        <v>#DIV/0!</v>
      </c>
      <c r="CQ66" s="27"/>
      <c r="CR66" s="27"/>
      <c r="CS66" s="29" t="e">
        <f>CS64/CS63*100-100</f>
        <v>#DIV/0!</v>
      </c>
      <c r="CT66" s="60" t="e">
        <f>CT64/CT63*100-100</f>
        <v>#DIV/0!</v>
      </c>
      <c r="CU66" s="26">
        <f>SUM(CU59:CU65)</f>
        <v>0</v>
      </c>
      <c r="CV66" s="27">
        <f>SUM(CV59:CV65)</f>
        <v>0</v>
      </c>
      <c r="CW66" s="27"/>
      <c r="CX66" s="27"/>
      <c r="CY66" s="27">
        <f>SUM(CY59:CY65)</f>
        <v>0</v>
      </c>
      <c r="CZ66" s="28" t="e">
        <f>((CY66+DA66)/7)/CW65</f>
        <v>#DIV/0!</v>
      </c>
      <c r="DA66" s="27">
        <f>SUM(DA59:DA65)</f>
        <v>0</v>
      </c>
      <c r="DB66" s="28" t="e">
        <f>(DA66/(DA66+CY66))</f>
        <v>#DIV/0!</v>
      </c>
      <c r="DC66" s="27"/>
      <c r="DD66" s="27"/>
      <c r="DE66" s="29" t="e">
        <f>DE64/DE63*100-100</f>
        <v>#DIV/0!</v>
      </c>
      <c r="DF66" s="60" t="e">
        <f>DF64/DF63*100-100</f>
        <v>#DIV/0!</v>
      </c>
      <c r="DG66" s="26">
        <f>SUM(DG59:DG65)</f>
        <v>0</v>
      </c>
      <c r="DH66" s="27">
        <f>SUM(DH59:DH65)</f>
        <v>0</v>
      </c>
      <c r="DI66" s="27"/>
      <c r="DJ66" s="27"/>
      <c r="DK66" s="27">
        <f>SUM(DK59:DK65)</f>
        <v>0</v>
      </c>
      <c r="DL66" s="28" t="e">
        <f>((DK66+DM66)/7)/DI65</f>
        <v>#DIV/0!</v>
      </c>
      <c r="DM66" s="27">
        <f>SUM(DM59:DM65)</f>
        <v>0</v>
      </c>
      <c r="DN66" s="28" t="e">
        <f>(DM66/(DM66+DK66))</f>
        <v>#DIV/0!</v>
      </c>
      <c r="DO66" s="27"/>
      <c r="DP66" s="27"/>
      <c r="DQ66" s="29" t="e">
        <f>DQ64/DQ63*100-100</f>
        <v>#DIV/0!</v>
      </c>
      <c r="DR66" s="60" t="e">
        <f>DR64/DR63*100-100</f>
        <v>#DIV/0!</v>
      </c>
      <c r="DS66" s="26">
        <f>SUM(DS59:DS65)</f>
        <v>0</v>
      </c>
      <c r="DT66" s="27">
        <f>SUM(DT59:DT65)</f>
        <v>0</v>
      </c>
      <c r="DU66" s="27"/>
      <c r="DV66" s="27"/>
      <c r="DW66" s="27">
        <f>SUM(DW59:DW65)</f>
        <v>0</v>
      </c>
      <c r="DX66" s="28" t="e">
        <f>((DW66+DY66)/7)/DU65</f>
        <v>#DIV/0!</v>
      </c>
      <c r="DY66" s="27">
        <f>SUM(DY59:DY65)</f>
        <v>0</v>
      </c>
      <c r="DZ66" s="28" t="e">
        <f>(DY66/(DY66+DW66))</f>
        <v>#DIV/0!</v>
      </c>
      <c r="EA66" s="27"/>
      <c r="EB66" s="27"/>
      <c r="EC66" s="29" t="e">
        <f>EC64/EC63*100-100</f>
        <v>#DIV/0!</v>
      </c>
      <c r="ED66" s="60" t="e">
        <f>ED64/ED63*100-100</f>
        <v>#DIV/0!</v>
      </c>
      <c r="EE66" s="26">
        <f>SUM(EE59:EE65)</f>
        <v>0</v>
      </c>
      <c r="EF66" s="27">
        <f>SUM(EF59:EF65)</f>
        <v>0</v>
      </c>
      <c r="EG66" s="27"/>
      <c r="EH66" s="27"/>
      <c r="EI66" s="27">
        <f>SUM(EI59:EI65)</f>
        <v>0</v>
      </c>
      <c r="EJ66" s="28" t="e">
        <f>((EI66+EK66)/7)/EG65</f>
        <v>#DIV/0!</v>
      </c>
      <c r="EK66" s="27">
        <f>SUM(EK59:EK65)</f>
        <v>0</v>
      </c>
      <c r="EL66" s="28" t="e">
        <f>(EK66/(EK66+EI66))</f>
        <v>#DIV/0!</v>
      </c>
      <c r="EM66" s="27"/>
      <c r="EN66" s="27"/>
      <c r="EO66" s="29" t="e">
        <f>EO64/EO63*100-100</f>
        <v>#DIV/0!</v>
      </c>
      <c r="EP66" s="60" t="e">
        <f>EP64/EP63*100-100</f>
        <v>#DIV/0!</v>
      </c>
      <c r="EQ66" s="26">
        <f>SUM(EQ59:EQ65)</f>
        <v>0</v>
      </c>
      <c r="ER66" s="27">
        <f>SUM(ER59:ER65)</f>
        <v>0</v>
      </c>
      <c r="ES66" s="27"/>
      <c r="ET66" s="27"/>
      <c r="EU66" s="27">
        <f>SUM(EU59:EU65)</f>
        <v>0</v>
      </c>
      <c r="EV66" s="28" t="e">
        <f>((EU66+EW66)/7)/ES65</f>
        <v>#DIV/0!</v>
      </c>
      <c r="EW66" s="27">
        <f>SUM(EW59:EW65)</f>
        <v>0</v>
      </c>
      <c r="EX66" s="28" t="e">
        <f>(EW66/(EW66+EU66))</f>
        <v>#DIV/0!</v>
      </c>
      <c r="EY66" s="27"/>
      <c r="EZ66" s="27"/>
      <c r="FA66" s="29" t="e">
        <f>FA64/FA63*100-100</f>
        <v>#DIV/0!</v>
      </c>
      <c r="FB66" s="60" t="e">
        <f>FB64/FB63*100-100</f>
        <v>#DIV/0!</v>
      </c>
      <c r="FC66" s="26">
        <f>SUM(FC59:FC65)</f>
        <v>0</v>
      </c>
      <c r="FD66" s="27">
        <f>SUM(FD59:FD65)</f>
        <v>0</v>
      </c>
      <c r="FE66" s="27"/>
      <c r="FF66" s="27"/>
      <c r="FG66" s="27">
        <f>SUM(FG59:FG65)</f>
        <v>0</v>
      </c>
      <c r="FH66" s="28" t="e">
        <f>((FG66+FI66)/7)/FE65</f>
        <v>#DIV/0!</v>
      </c>
      <c r="FI66" s="27">
        <f>SUM(FI59:FI65)</f>
        <v>0</v>
      </c>
      <c r="FJ66" s="28" t="e">
        <f>(FI66/(FI66+FG66))</f>
        <v>#DIV/0!</v>
      </c>
      <c r="FK66" s="27"/>
      <c r="FL66" s="27"/>
      <c r="FM66" s="29" t="e">
        <f>FM64/FM63*100-100</f>
        <v>#DIV/0!</v>
      </c>
      <c r="FN66" s="60" t="e">
        <f>FN64/FN63*100-100</f>
        <v>#DIV/0!</v>
      </c>
      <c r="FO66" s="26">
        <f>SUM(FO59:FO65)</f>
        <v>0</v>
      </c>
      <c r="FP66" s="27">
        <f>SUM(FP59:FP65)</f>
        <v>0</v>
      </c>
      <c r="FQ66" s="27"/>
      <c r="FR66" s="27"/>
      <c r="FS66" s="27">
        <f>SUM(FS59:FS65)</f>
        <v>0</v>
      </c>
      <c r="FT66" s="28" t="e">
        <f>((FS66+FU66)/7)/FQ65</f>
        <v>#DIV/0!</v>
      </c>
      <c r="FU66" s="27">
        <f>SUM(FU59:FU65)</f>
        <v>0</v>
      </c>
      <c r="FV66" s="28" t="e">
        <f>(FU66/(FU66+FS66))</f>
        <v>#DIV/0!</v>
      </c>
      <c r="FW66" s="27"/>
      <c r="FX66" s="27"/>
      <c r="FY66" s="29" t="e">
        <f>FY64/FY63*100-100</f>
        <v>#DIV/0!</v>
      </c>
      <c r="FZ66" s="60" t="e">
        <f>FZ64/FZ63*100-100</f>
        <v>#DIV/0!</v>
      </c>
      <c r="GA66" s="26">
        <f>SUM(GA59:GA65)</f>
        <v>0</v>
      </c>
      <c r="GB66" s="27">
        <f>SUM(GB59:GB65)</f>
        <v>0</v>
      </c>
      <c r="GC66" s="27"/>
      <c r="GD66" s="27"/>
      <c r="GE66" s="27">
        <f>SUM(GE59:GE65)</f>
        <v>0</v>
      </c>
      <c r="GF66" s="28" t="e">
        <f>((GE66+GG66)/7)/GC65</f>
        <v>#DIV/0!</v>
      </c>
      <c r="GG66" s="27">
        <f>SUM(GG59:GG65)</f>
        <v>0</v>
      </c>
      <c r="GH66" s="28" t="e">
        <f>(GG66/(GG66+GE66))</f>
        <v>#DIV/0!</v>
      </c>
      <c r="GI66" s="27"/>
      <c r="GJ66" s="27"/>
      <c r="GK66" s="29" t="e">
        <f>GK64/GK63*100-100</f>
        <v>#DIV/0!</v>
      </c>
      <c r="GL66" s="60" t="e">
        <f>GL64/GL63*100-100</f>
        <v>#DIV/0!</v>
      </c>
      <c r="GM66" s="26">
        <f>SUM(GM59:GM65)</f>
        <v>0</v>
      </c>
      <c r="GN66" s="27">
        <f>SUM(GN59:GN65)</f>
        <v>0</v>
      </c>
      <c r="GO66" s="27"/>
      <c r="GP66" s="27"/>
      <c r="GQ66" s="27">
        <f>SUM(GQ59:GQ65)</f>
        <v>0</v>
      </c>
      <c r="GR66" s="28" t="e">
        <f>((GQ66+GS66)/7)/GO65</f>
        <v>#DIV/0!</v>
      </c>
      <c r="GS66" s="27">
        <f>SUM(GS59:GS65)</f>
        <v>0</v>
      </c>
      <c r="GT66" s="28" t="e">
        <f>(GS66/(GS66+GQ66))</f>
        <v>#DIV/0!</v>
      </c>
      <c r="GU66" s="27"/>
      <c r="GV66" s="27"/>
      <c r="GW66" s="29" t="e">
        <f>GW64/GW63*100-100</f>
        <v>#DIV/0!</v>
      </c>
      <c r="GX66" s="60" t="e">
        <f>GX64/GX63*100-100</f>
        <v>#DIV/0!</v>
      </c>
      <c r="GY66" s="26">
        <f>SUM(GY59:GY65)</f>
        <v>0</v>
      </c>
      <c r="GZ66" s="27">
        <f>SUM(GZ59:GZ65)</f>
        <v>0</v>
      </c>
      <c r="HA66" s="27"/>
      <c r="HB66" s="27"/>
      <c r="HC66" s="27">
        <f>SUM(HC59:HC65)</f>
        <v>0</v>
      </c>
      <c r="HD66" s="28" t="e">
        <f>((HC66+HE66)/7)/HA65</f>
        <v>#DIV/0!</v>
      </c>
      <c r="HE66" s="27">
        <f>SUM(HE59:HE65)</f>
        <v>0</v>
      </c>
      <c r="HF66" s="28" t="e">
        <f>(HE66/(HE66+HC66))</f>
        <v>#DIV/0!</v>
      </c>
      <c r="HG66" s="27"/>
      <c r="HH66" s="27"/>
      <c r="HI66" s="29" t="e">
        <f>HI64/HI63*100-100</f>
        <v>#DIV/0!</v>
      </c>
      <c r="HJ66" s="60" t="e">
        <f>HJ64/HJ63*100-100</f>
        <v>#DIV/0!</v>
      </c>
      <c r="HK66" s="26">
        <f t="shared" si="451"/>
        <v>34</v>
      </c>
      <c r="HL66" s="443">
        <f t="shared" si="451"/>
        <v>0</v>
      </c>
      <c r="HM66" s="365">
        <f t="shared" si="451"/>
        <v>0</v>
      </c>
      <c r="HN66" s="27">
        <f t="shared" si="451"/>
        <v>0</v>
      </c>
      <c r="HO66" s="27">
        <f t="shared" si="452"/>
        <v>11322</v>
      </c>
      <c r="HP66" s="80">
        <f>+((HO66)/HM65)/7</f>
        <v>0.51298083457931221</v>
      </c>
      <c r="HQ66" s="57">
        <f t="shared" si="454"/>
        <v>649</v>
      </c>
      <c r="HR66" s="48">
        <f t="shared" si="476"/>
        <v>5.7322027910263203E-2</v>
      </c>
      <c r="HS66" s="49">
        <f>SUM(HS59:HS65)/7</f>
        <v>61.671428571428571</v>
      </c>
      <c r="HT66" s="50">
        <f>SUM(HT59:HT65)</f>
        <v>9775</v>
      </c>
      <c r="HU66" s="49">
        <f>AVERAGE(HU59:HU65)</f>
        <v>86.32150517734668</v>
      </c>
      <c r="HV66" s="58" t="e">
        <f>HV64/HV63*100-100</f>
        <v>#DIV/0!</v>
      </c>
      <c r="HW66" s="60" t="e">
        <f>HW64/HW63*100-100</f>
        <v>#DIV/0!</v>
      </c>
    </row>
    <row r="67" spans="1:231" ht="19.5" thickBot="1" x14ac:dyDescent="0.3">
      <c r="A67" s="52"/>
      <c r="B67" s="437"/>
      <c r="C67" s="40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2"/>
      <c r="O67" s="40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2"/>
      <c r="AA67" s="40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2"/>
      <c r="AM67" s="40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2"/>
      <c r="AY67" s="40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2"/>
      <c r="BK67" s="40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2"/>
      <c r="BW67" s="40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2"/>
      <c r="CI67" s="40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2"/>
      <c r="CU67" s="40"/>
      <c r="CV67" s="41"/>
      <c r="CW67" s="41"/>
      <c r="CX67" s="41"/>
      <c r="CY67" s="41"/>
      <c r="CZ67" s="41"/>
      <c r="DA67" s="41"/>
      <c r="DB67" s="41"/>
      <c r="DC67" s="41"/>
      <c r="DD67" s="41"/>
      <c r="DE67" s="41"/>
      <c r="DF67" s="42"/>
      <c r="DG67" s="40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2"/>
      <c r="DS67" s="40"/>
      <c r="DT67" s="41"/>
      <c r="DU67" s="41"/>
      <c r="DV67" s="41"/>
      <c r="DW67" s="41"/>
      <c r="DX67" s="41"/>
      <c r="DY67" s="41"/>
      <c r="DZ67" s="41"/>
      <c r="EA67" s="41"/>
      <c r="EB67" s="41"/>
      <c r="EC67" s="41"/>
      <c r="ED67" s="42"/>
      <c r="EE67" s="40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2"/>
      <c r="EQ67" s="40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2"/>
      <c r="FC67" s="40"/>
      <c r="FD67" s="41"/>
      <c r="FE67" s="41"/>
      <c r="FF67" s="41"/>
      <c r="FG67" s="41"/>
      <c r="FH67" s="41"/>
      <c r="FI67" s="41"/>
      <c r="FJ67" s="41"/>
      <c r="FK67" s="41"/>
      <c r="FL67" s="41"/>
      <c r="FM67" s="41"/>
      <c r="FN67" s="42"/>
      <c r="FO67" s="40"/>
      <c r="FP67" s="41"/>
      <c r="FQ67" s="41"/>
      <c r="FR67" s="41"/>
      <c r="FS67" s="41"/>
      <c r="FT67" s="41"/>
      <c r="FU67" s="41"/>
      <c r="FV67" s="41"/>
      <c r="FW67" s="41"/>
      <c r="FX67" s="41"/>
      <c r="FY67" s="41"/>
      <c r="FZ67" s="42"/>
      <c r="GA67" s="40"/>
      <c r="GB67" s="41"/>
      <c r="GC67" s="41"/>
      <c r="GD67" s="41"/>
      <c r="GE67" s="41"/>
      <c r="GF67" s="41"/>
      <c r="GG67" s="41"/>
      <c r="GH67" s="41"/>
      <c r="GI67" s="41"/>
      <c r="GJ67" s="41"/>
      <c r="GK67" s="41"/>
      <c r="GL67" s="42"/>
      <c r="GM67" s="40"/>
      <c r="GN67" s="41"/>
      <c r="GO67" s="41"/>
      <c r="GP67" s="41"/>
      <c r="GQ67" s="41"/>
      <c r="GR67" s="41"/>
      <c r="GS67" s="41"/>
      <c r="GT67" s="41"/>
      <c r="GU67" s="41"/>
      <c r="GV67" s="41"/>
      <c r="GW67" s="41"/>
      <c r="GX67" s="42"/>
      <c r="GY67" s="40"/>
      <c r="GZ67" s="41"/>
      <c r="HA67" s="41"/>
      <c r="HB67" s="41"/>
      <c r="HC67" s="41"/>
      <c r="HD67" s="41"/>
      <c r="HE67" s="41"/>
      <c r="HF67" s="41"/>
      <c r="HG67" s="41"/>
      <c r="HH67" s="41"/>
      <c r="HI67" s="41"/>
      <c r="HJ67" s="42"/>
      <c r="HK67" s="444">
        <f>HK66/HM56</f>
        <v>1.0668340131785378E-2</v>
      </c>
      <c r="HL67" s="445">
        <f>HL66/HN56</f>
        <v>0</v>
      </c>
      <c r="HM67" s="65"/>
      <c r="HN67" s="41"/>
      <c r="HO67" s="41"/>
      <c r="HP67" s="41"/>
      <c r="HQ67" s="41"/>
      <c r="HR67" s="41"/>
      <c r="HS67" s="41"/>
      <c r="HT67" s="51"/>
      <c r="HU67" s="41"/>
      <c r="HV67" s="41"/>
      <c r="HW67" s="42"/>
    </row>
    <row r="68" spans="1:231" ht="19.5" thickBot="1" x14ac:dyDescent="0.3">
      <c r="A68" s="736">
        <v>32</v>
      </c>
      <c r="B68" s="435">
        <f>B65+1</f>
        <v>45645</v>
      </c>
      <c r="C68" s="32">
        <v>1</v>
      </c>
      <c r="D68" s="33"/>
      <c r="E68" s="33">
        <f>E65-C68</f>
        <v>595</v>
      </c>
      <c r="F68" s="33">
        <f>F65-D68</f>
        <v>58</v>
      </c>
      <c r="G68" s="33">
        <v>289</v>
      </c>
      <c r="H68" s="34">
        <f t="shared" ref="H68:H74" si="477">((G68+I68)/E68)</f>
        <v>0.51764705882352946</v>
      </c>
      <c r="I68" s="33">
        <v>19</v>
      </c>
      <c r="J68" s="34">
        <f>I68/(G68+I68)</f>
        <v>6.1688311688311688E-2</v>
      </c>
      <c r="K68" s="35"/>
      <c r="L68" s="33"/>
      <c r="M68" s="33"/>
      <c r="N68" s="36"/>
      <c r="O68" s="32">
        <v>3</v>
      </c>
      <c r="P68" s="33"/>
      <c r="Q68" s="33">
        <f>Q65-O68</f>
        <v>597</v>
      </c>
      <c r="R68" s="33">
        <f>R65-P68</f>
        <v>58</v>
      </c>
      <c r="S68" s="33">
        <v>304</v>
      </c>
      <c r="T68" s="34">
        <f t="shared" ref="T68:T74" si="478">((S68+U68)/Q68)</f>
        <v>0.52763819095477382</v>
      </c>
      <c r="U68" s="33">
        <v>11</v>
      </c>
      <c r="V68" s="34">
        <f t="shared" ref="V68:V74" si="479">U68/(S68+U68)</f>
        <v>3.4920634920634921E-2</v>
      </c>
      <c r="W68" s="35"/>
      <c r="X68" s="33"/>
      <c r="Y68" s="33"/>
      <c r="Z68" s="36"/>
      <c r="AA68" s="32">
        <v>2</v>
      </c>
      <c r="AB68" s="33"/>
      <c r="AC68" s="33">
        <f>AC65-AA68</f>
        <v>151</v>
      </c>
      <c r="AD68" s="33">
        <f>AD65-AB68</f>
        <v>13</v>
      </c>
      <c r="AE68" s="33">
        <v>85</v>
      </c>
      <c r="AF68" s="611">
        <f t="shared" ref="AF68:AF74" si="480">((AE68+AG68)/AC68)</f>
        <v>0.59602649006622521</v>
      </c>
      <c r="AG68" s="33">
        <v>5</v>
      </c>
      <c r="AH68" s="34">
        <f t="shared" ref="AH68:AH74" si="481">AG68/(AE68+AG68)</f>
        <v>5.5555555555555552E-2</v>
      </c>
      <c r="AI68" s="35"/>
      <c r="AJ68" s="33"/>
      <c r="AK68" s="33"/>
      <c r="AL68" s="36"/>
      <c r="AM68" s="32"/>
      <c r="AN68" s="33"/>
      <c r="AO68" s="33">
        <f>AO65-AM68</f>
        <v>603</v>
      </c>
      <c r="AP68" s="33">
        <f>AP65-AN68</f>
        <v>58</v>
      </c>
      <c r="AQ68" s="33">
        <v>318</v>
      </c>
      <c r="AR68" s="612">
        <f t="shared" ref="AR68:AR74" si="482">((AQ68+AS68)/AO68)</f>
        <v>0.54560530679933661</v>
      </c>
      <c r="AS68" s="33">
        <v>11</v>
      </c>
      <c r="AT68" s="34">
        <f t="shared" ref="AT68:AT74" si="483">AS68/(AQ68+AS68)</f>
        <v>3.3434650455927049E-2</v>
      </c>
      <c r="AU68" s="35"/>
      <c r="AV68" s="33"/>
      <c r="AW68" s="33"/>
      <c r="AX68" s="36"/>
      <c r="AY68" s="32"/>
      <c r="AZ68" s="33"/>
      <c r="BA68" s="33">
        <f>BA65-AY68</f>
        <v>599</v>
      </c>
      <c r="BB68" s="33">
        <f>BB65-AZ68</f>
        <v>57</v>
      </c>
      <c r="BC68" s="33">
        <v>317</v>
      </c>
      <c r="BD68" s="34">
        <f t="shared" ref="BD68:BD74" si="484">((BC68+BE68)/BA68)</f>
        <v>0.55258764607679467</v>
      </c>
      <c r="BE68" s="33">
        <v>14</v>
      </c>
      <c r="BF68" s="34">
        <f t="shared" ref="BF68:BF74" si="485">BE68/(BC68+BE68)</f>
        <v>4.2296072507552872E-2</v>
      </c>
      <c r="BG68" s="35"/>
      <c r="BH68" s="33"/>
      <c r="BI68" s="33"/>
      <c r="BJ68" s="36"/>
      <c r="BK68" s="32"/>
      <c r="BL68" s="33"/>
      <c r="BM68" s="33">
        <f>BM65-BK68</f>
        <v>602</v>
      </c>
      <c r="BN68" s="33">
        <f>BN65-BL68</f>
        <v>57</v>
      </c>
      <c r="BO68" s="33">
        <v>287</v>
      </c>
      <c r="BP68" s="34">
        <f t="shared" ref="BP68:BP74" si="486">((BO68+BQ68)/BM68)</f>
        <v>0.52325581395348841</v>
      </c>
      <c r="BQ68" s="33">
        <v>28</v>
      </c>
      <c r="BR68" s="34">
        <f t="shared" ref="BR68:BR74" si="487">BQ68/(BO68+BQ68)</f>
        <v>8.8888888888888892E-2</v>
      </c>
      <c r="BS68" s="35"/>
      <c r="BT68" s="33"/>
      <c r="BU68" s="33"/>
      <c r="BV68" s="36"/>
      <c r="BW68" s="32"/>
      <c r="BX68" s="33"/>
      <c r="BY68" s="33">
        <f>BY65-BW68</f>
        <v>0</v>
      </c>
      <c r="BZ68" s="33">
        <f>BZ65-BX68</f>
        <v>0</v>
      </c>
      <c r="CA68" s="33"/>
      <c r="CB68" s="34" t="e">
        <f t="shared" ref="CB68:CB74" si="488">((CA68+CC68)/BY68)</f>
        <v>#DIV/0!</v>
      </c>
      <c r="CC68" s="33"/>
      <c r="CD68" s="34" t="e">
        <f t="shared" ref="CD68:CD74" si="489">CC68/(CA68+CC68)</f>
        <v>#DIV/0!</v>
      </c>
      <c r="CE68" s="35"/>
      <c r="CF68" s="33"/>
      <c r="CG68" s="33"/>
      <c r="CH68" s="36"/>
      <c r="CI68" s="32"/>
      <c r="CJ68" s="33"/>
      <c r="CK68" s="33">
        <f>CK65-CI68</f>
        <v>0</v>
      </c>
      <c r="CL68" s="33">
        <f>CL65-CJ68</f>
        <v>0</v>
      </c>
      <c r="CM68" s="33"/>
      <c r="CN68" s="34" t="e">
        <f t="shared" ref="CN68:CN74" si="490">((CM68+CO68)/CK68)</f>
        <v>#DIV/0!</v>
      </c>
      <c r="CO68" s="33"/>
      <c r="CP68" s="34" t="e">
        <f t="shared" ref="CP68:CP74" si="491">CO68/(CM68+CO68)</f>
        <v>#DIV/0!</v>
      </c>
      <c r="CQ68" s="35"/>
      <c r="CR68" s="33"/>
      <c r="CS68" s="33"/>
      <c r="CT68" s="36"/>
      <c r="CU68" s="32"/>
      <c r="CV68" s="33"/>
      <c r="CW68" s="33">
        <f>CW65-CU68</f>
        <v>0</v>
      </c>
      <c r="CX68" s="33">
        <f>CX65-CV68</f>
        <v>0</v>
      </c>
      <c r="CY68" s="33"/>
      <c r="CZ68" s="34" t="e">
        <f t="shared" ref="CZ68:CZ74" si="492">((CY68+DA68)/CW68)</f>
        <v>#DIV/0!</v>
      </c>
      <c r="DA68" s="33"/>
      <c r="DB68" s="34" t="e">
        <f t="shared" ref="DB68:DB74" si="493">DA68/(CY68+DA68)</f>
        <v>#DIV/0!</v>
      </c>
      <c r="DC68" s="35"/>
      <c r="DD68" s="33"/>
      <c r="DE68" s="33"/>
      <c r="DF68" s="36"/>
      <c r="DG68" s="32"/>
      <c r="DH68" s="33"/>
      <c r="DI68" s="33">
        <f>DI65-DG68</f>
        <v>0</v>
      </c>
      <c r="DJ68" s="33">
        <f>DJ65-DH68</f>
        <v>0</v>
      </c>
      <c r="DK68" s="33"/>
      <c r="DL68" s="34" t="e">
        <f t="shared" ref="DL68:DL74" si="494">((DK68+DM68)/DI68)</f>
        <v>#DIV/0!</v>
      </c>
      <c r="DM68" s="33"/>
      <c r="DN68" s="34" t="e">
        <f t="shared" ref="DN68:DN74" si="495">DM68/(DK68+DM68)</f>
        <v>#DIV/0!</v>
      </c>
      <c r="DO68" s="35"/>
      <c r="DP68" s="33"/>
      <c r="DQ68" s="33"/>
      <c r="DR68" s="36"/>
      <c r="DS68" s="32"/>
      <c r="DT68" s="33"/>
      <c r="DU68" s="33">
        <f>DU65-DS68</f>
        <v>0</v>
      </c>
      <c r="DV68" s="33">
        <f>DV65-DT68</f>
        <v>0</v>
      </c>
      <c r="DW68" s="33"/>
      <c r="DX68" s="34" t="e">
        <f t="shared" ref="DX68:DX74" si="496">((DW68+DY68)/DU68)</f>
        <v>#DIV/0!</v>
      </c>
      <c r="DY68" s="33"/>
      <c r="DZ68" s="34" t="e">
        <f t="shared" ref="DZ68:DZ74" si="497">DY68/(DW68+DY68)</f>
        <v>#DIV/0!</v>
      </c>
      <c r="EA68" s="35"/>
      <c r="EB68" s="33"/>
      <c r="EC68" s="33"/>
      <c r="ED68" s="36"/>
      <c r="EE68" s="32"/>
      <c r="EF68" s="33"/>
      <c r="EG68" s="33">
        <f>EG65-EE68</f>
        <v>0</v>
      </c>
      <c r="EH68" s="33">
        <f>EH65-EF68</f>
        <v>0</v>
      </c>
      <c r="EI68" s="33"/>
      <c r="EJ68" s="34" t="e">
        <f t="shared" ref="EJ68:EJ74" si="498">((EI68+EK68)/EG68)</f>
        <v>#DIV/0!</v>
      </c>
      <c r="EK68" s="33"/>
      <c r="EL68" s="34" t="e">
        <f t="shared" ref="EL68:EL74" si="499">EK68/(EI68+EK68)</f>
        <v>#DIV/0!</v>
      </c>
      <c r="EM68" s="35"/>
      <c r="EN68" s="33"/>
      <c r="EO68" s="33"/>
      <c r="EP68" s="36"/>
      <c r="EQ68" s="32"/>
      <c r="ER68" s="33"/>
      <c r="ES68" s="33">
        <f>ES65-EQ68</f>
        <v>0</v>
      </c>
      <c r="ET68" s="33">
        <f>ET65-ER68</f>
        <v>0</v>
      </c>
      <c r="EU68" s="33"/>
      <c r="EV68" s="34" t="e">
        <f t="shared" ref="EV68:EV74" si="500">((EU68+EW68)/ES68)</f>
        <v>#DIV/0!</v>
      </c>
      <c r="EW68" s="33"/>
      <c r="EX68" s="34" t="e">
        <f t="shared" ref="EX68:EX74" si="501">EW68/(EU68+EW68)</f>
        <v>#DIV/0!</v>
      </c>
      <c r="EY68" s="35"/>
      <c r="EZ68" s="33"/>
      <c r="FA68" s="33"/>
      <c r="FB68" s="36"/>
      <c r="FC68" s="32"/>
      <c r="FD68" s="33"/>
      <c r="FE68" s="33">
        <f>FE65-FC68</f>
        <v>0</v>
      </c>
      <c r="FF68" s="33">
        <f>FF65-FD68</f>
        <v>0</v>
      </c>
      <c r="FG68" s="33"/>
      <c r="FH68" s="34" t="e">
        <f t="shared" ref="FH68:FH74" si="502">((FG68+FI68)/FE68)</f>
        <v>#DIV/0!</v>
      </c>
      <c r="FI68" s="33"/>
      <c r="FJ68" s="34" t="e">
        <f t="shared" ref="FJ68:FJ74" si="503">FI68/(FG68+FI68)</f>
        <v>#DIV/0!</v>
      </c>
      <c r="FK68" s="35"/>
      <c r="FL68" s="33"/>
      <c r="FM68" s="33"/>
      <c r="FN68" s="36"/>
      <c r="FO68" s="32"/>
      <c r="FP68" s="33"/>
      <c r="FQ68" s="33">
        <f>FQ65-FO68</f>
        <v>0</v>
      </c>
      <c r="FR68" s="33">
        <f>FR65-FP68</f>
        <v>0</v>
      </c>
      <c r="FS68" s="33"/>
      <c r="FT68" s="34" t="e">
        <f t="shared" ref="FT68:FT74" si="504">((FS68+FU68)/FQ68)</f>
        <v>#DIV/0!</v>
      </c>
      <c r="FU68" s="33"/>
      <c r="FV68" s="34" t="e">
        <f t="shared" ref="FV68:FV74" si="505">FU68/(FS68+FU68)</f>
        <v>#DIV/0!</v>
      </c>
      <c r="FW68" s="35"/>
      <c r="FX68" s="33"/>
      <c r="FY68" s="33"/>
      <c r="FZ68" s="36"/>
      <c r="GA68" s="32"/>
      <c r="GB68" s="33"/>
      <c r="GC68" s="33">
        <f>GC65-GA68</f>
        <v>0</v>
      </c>
      <c r="GD68" s="33">
        <f>GD65-GB68</f>
        <v>0</v>
      </c>
      <c r="GE68" s="33"/>
      <c r="GF68" s="34" t="e">
        <f t="shared" ref="GF68:GF74" si="506">((GE68+GG68)/GC68)</f>
        <v>#DIV/0!</v>
      </c>
      <c r="GG68" s="33"/>
      <c r="GH68" s="34" t="e">
        <f t="shared" ref="GH68:GH74" si="507">GG68/(GE68+GG68)</f>
        <v>#DIV/0!</v>
      </c>
      <c r="GI68" s="35"/>
      <c r="GJ68" s="33"/>
      <c r="GK68" s="33"/>
      <c r="GL68" s="36"/>
      <c r="GM68" s="32"/>
      <c r="GN68" s="33"/>
      <c r="GO68" s="33">
        <f>GO65-GM68</f>
        <v>0</v>
      </c>
      <c r="GP68" s="33">
        <f>GP65-GN68</f>
        <v>0</v>
      </c>
      <c r="GQ68" s="33"/>
      <c r="GR68" s="34" t="e">
        <f t="shared" ref="GR68:GR74" si="508">((GQ68+GS68)/GO68)</f>
        <v>#DIV/0!</v>
      </c>
      <c r="GS68" s="33"/>
      <c r="GT68" s="34" t="e">
        <f t="shared" ref="GT68:GT74" si="509">GS68/(GQ68+GS68)</f>
        <v>#DIV/0!</v>
      </c>
      <c r="GU68" s="35"/>
      <c r="GV68" s="33"/>
      <c r="GW68" s="33"/>
      <c r="GX68" s="36"/>
      <c r="GY68" s="32"/>
      <c r="GZ68" s="33"/>
      <c r="HA68" s="33">
        <f>HA65-GY68</f>
        <v>0</v>
      </c>
      <c r="HB68" s="33">
        <f>HB65-GZ68</f>
        <v>0</v>
      </c>
      <c r="HC68" s="33"/>
      <c r="HD68" s="34" t="e">
        <f t="shared" ref="HD68:HD74" si="510">((HC68+HE68)/HA68)</f>
        <v>#DIV/0!</v>
      </c>
      <c r="HE68" s="33"/>
      <c r="HF68" s="34" t="e">
        <f t="shared" ref="HF68:HF74" si="511">HE68/(HC68+HE68)</f>
        <v>#DIV/0!</v>
      </c>
      <c r="HG68" s="35"/>
      <c r="HH68" s="33"/>
      <c r="HI68" s="33"/>
      <c r="HJ68" s="36"/>
      <c r="HK68" s="32">
        <f t="shared" ref="HK68:HN75" si="512">+C68+O68+AA68+AM68+AY68+BK68+BW68+CI68+CU68+DG68+DS68+EE68+EQ68+FC68+FO68+GA68+GM68+GY68</f>
        <v>6</v>
      </c>
      <c r="HL68" s="36">
        <f t="shared" si="512"/>
        <v>0</v>
      </c>
      <c r="HM68" s="380">
        <f t="shared" si="512"/>
        <v>3147</v>
      </c>
      <c r="HN68" s="33">
        <f t="shared" si="512"/>
        <v>301</v>
      </c>
      <c r="HO68" s="33">
        <f t="shared" ref="HO68:HO75" si="513">+G68+S68+AE68+AQ68+BC68+BO68+CA68+CM68+CY68+DK68+DW68+EI68+EU68+FG68+FS68+GE68+GQ68+HC68+I68+U68+AG68+AS68+BE68+BQ68+CC68+CO68+DA68+DM68+DY68+EK68+EW68+FI68+FU68+GG68+GS68+HE68</f>
        <v>1688</v>
      </c>
      <c r="HP68" s="78">
        <f t="shared" ref="HP68:HP74" si="514">+(HO68)/HM68</f>
        <v>0.53638385764219887</v>
      </c>
      <c r="HQ68" s="44">
        <f t="shared" ref="HQ68:HQ75" si="515">+I68+U68+AG68+AS68+BE68+BQ68+CC68+CO68+DA68+DM68+DY68+EK68+EW68+FI68+FU68+GG68+GS68+HE68</f>
        <v>88</v>
      </c>
      <c r="HR68" s="34">
        <f>+(HQ68/(HO68))</f>
        <v>5.2132701421800945E-2</v>
      </c>
      <c r="HS68" s="45">
        <v>62.4</v>
      </c>
      <c r="HT68" s="46">
        <v>1465</v>
      </c>
      <c r="HU68" s="45">
        <f t="shared" ref="HU68:HU74" si="516">+HT68/HO68*100</f>
        <v>86.789099526066352</v>
      </c>
      <c r="HV68" s="44"/>
      <c r="HW68" s="36"/>
    </row>
    <row r="69" spans="1:231" ht="18.75" x14ac:dyDescent="0.25">
      <c r="A69" s="734"/>
      <c r="B69" s="436">
        <f t="shared" si="456"/>
        <v>45646</v>
      </c>
      <c r="C69" s="10">
        <v>1</v>
      </c>
      <c r="D69" s="11"/>
      <c r="E69" s="61">
        <f t="shared" ref="E69:F73" si="517">E68-C69</f>
        <v>594</v>
      </c>
      <c r="F69" s="11">
        <f t="shared" si="517"/>
        <v>58</v>
      </c>
      <c r="G69" s="11">
        <v>305</v>
      </c>
      <c r="H69" s="12">
        <f t="shared" si="477"/>
        <v>0.53872053872053871</v>
      </c>
      <c r="I69" s="11">
        <v>15</v>
      </c>
      <c r="J69" s="12">
        <f t="shared" ref="J69:J74" si="518">I69/(G69+I69)</f>
        <v>4.6875E-2</v>
      </c>
      <c r="K69" s="13"/>
      <c r="L69" s="11"/>
      <c r="M69" s="11"/>
      <c r="N69" s="14"/>
      <c r="O69" s="10">
        <v>1</v>
      </c>
      <c r="P69" s="11"/>
      <c r="Q69" s="11">
        <f t="shared" ref="Q69:R74" si="519">Q68-O69</f>
        <v>596</v>
      </c>
      <c r="R69" s="11">
        <f t="shared" si="519"/>
        <v>58</v>
      </c>
      <c r="S69" s="11">
        <v>322</v>
      </c>
      <c r="T69" s="12">
        <f t="shared" si="478"/>
        <v>0.56711409395973156</v>
      </c>
      <c r="U69" s="11">
        <v>16</v>
      </c>
      <c r="V69" s="12">
        <f t="shared" si="479"/>
        <v>4.7337278106508875E-2</v>
      </c>
      <c r="W69" s="13"/>
      <c r="X69" s="11"/>
      <c r="Y69" s="11"/>
      <c r="Z69" s="14"/>
      <c r="AA69" s="10">
        <v>1</v>
      </c>
      <c r="AB69" s="11"/>
      <c r="AC69" s="11">
        <f t="shared" ref="AC69:AD74" si="520">AC68-AA69</f>
        <v>150</v>
      </c>
      <c r="AD69" s="11">
        <f t="shared" si="520"/>
        <v>13</v>
      </c>
      <c r="AE69" s="11">
        <v>70</v>
      </c>
      <c r="AF69" s="12">
        <f t="shared" si="480"/>
        <v>0.5</v>
      </c>
      <c r="AG69" s="11">
        <v>5</v>
      </c>
      <c r="AH69" s="12">
        <f t="shared" si="481"/>
        <v>6.6666666666666666E-2</v>
      </c>
      <c r="AI69" s="496">
        <v>155.41749999999999</v>
      </c>
      <c r="AJ69" s="11"/>
      <c r="AK69" s="11"/>
      <c r="AL69" s="14"/>
      <c r="AM69" s="10">
        <v>1</v>
      </c>
      <c r="AN69" s="11"/>
      <c r="AO69" s="61">
        <f t="shared" ref="AO69:AP74" si="521">AO68-AM69</f>
        <v>602</v>
      </c>
      <c r="AP69" s="11">
        <f t="shared" si="521"/>
        <v>58</v>
      </c>
      <c r="AQ69" s="11">
        <v>320</v>
      </c>
      <c r="AR69" s="612">
        <f t="shared" si="482"/>
        <v>0.55149501661129563</v>
      </c>
      <c r="AS69" s="11">
        <v>12</v>
      </c>
      <c r="AT69" s="12">
        <f t="shared" si="483"/>
        <v>3.614457831325301E-2</v>
      </c>
      <c r="AU69" s="520"/>
      <c r="AV69" s="11"/>
      <c r="AW69" s="11"/>
      <c r="AX69" s="14"/>
      <c r="AY69" s="10">
        <v>1</v>
      </c>
      <c r="AZ69" s="11"/>
      <c r="BA69" s="11">
        <f t="shared" ref="BA69:BB74" si="522">BA68-AY69</f>
        <v>598</v>
      </c>
      <c r="BB69" s="11">
        <f t="shared" si="522"/>
        <v>57</v>
      </c>
      <c r="BC69" s="11">
        <v>302</v>
      </c>
      <c r="BD69" s="12">
        <f t="shared" si="484"/>
        <v>0.53010033444816052</v>
      </c>
      <c r="BE69" s="11">
        <v>15</v>
      </c>
      <c r="BF69" s="12">
        <f t="shared" si="485"/>
        <v>4.7318611987381701E-2</v>
      </c>
      <c r="BG69" s="13"/>
      <c r="BH69" s="11"/>
      <c r="BI69" s="11"/>
      <c r="BJ69" s="14"/>
      <c r="BK69" s="10">
        <v>1</v>
      </c>
      <c r="BL69" s="11"/>
      <c r="BM69" s="11">
        <f t="shared" ref="BM69:BN74" si="523">BM68-BK69</f>
        <v>601</v>
      </c>
      <c r="BN69" s="11">
        <f t="shared" si="523"/>
        <v>57</v>
      </c>
      <c r="BO69" s="11">
        <v>308</v>
      </c>
      <c r="BP69" s="12">
        <f t="shared" si="486"/>
        <v>0.55906821963394338</v>
      </c>
      <c r="BQ69" s="11">
        <v>28</v>
      </c>
      <c r="BR69" s="12">
        <f t="shared" si="487"/>
        <v>8.3333333333333329E-2</v>
      </c>
      <c r="BS69" s="13"/>
      <c r="BT69" s="11"/>
      <c r="BU69" s="11"/>
      <c r="BV69" s="14"/>
      <c r="BW69" s="10"/>
      <c r="BX69" s="11"/>
      <c r="BY69" s="61">
        <f t="shared" ref="BY69:BZ74" si="524">BY68-BW69</f>
        <v>0</v>
      </c>
      <c r="BZ69" s="61">
        <f t="shared" si="524"/>
        <v>0</v>
      </c>
      <c r="CA69" s="11"/>
      <c r="CB69" s="12" t="e">
        <f t="shared" si="488"/>
        <v>#DIV/0!</v>
      </c>
      <c r="CC69" s="11"/>
      <c r="CD69" s="12" t="e">
        <f t="shared" si="489"/>
        <v>#DIV/0!</v>
      </c>
      <c r="CE69" s="13"/>
      <c r="CF69" s="11"/>
      <c r="CG69" s="11"/>
      <c r="CH69" s="14"/>
      <c r="CI69" s="10"/>
      <c r="CJ69" s="11"/>
      <c r="CK69" s="61">
        <f t="shared" ref="CK69:CL74" si="525">CK68-CI69</f>
        <v>0</v>
      </c>
      <c r="CL69" s="61">
        <f t="shared" si="525"/>
        <v>0</v>
      </c>
      <c r="CM69" s="11"/>
      <c r="CN69" s="12" t="e">
        <f t="shared" si="490"/>
        <v>#DIV/0!</v>
      </c>
      <c r="CO69" s="11"/>
      <c r="CP69" s="12" t="e">
        <f t="shared" si="491"/>
        <v>#DIV/0!</v>
      </c>
      <c r="CQ69" s="13"/>
      <c r="CR69" s="11"/>
      <c r="CS69" s="11"/>
      <c r="CT69" s="14"/>
      <c r="CU69" s="10"/>
      <c r="CV69" s="11"/>
      <c r="CW69" s="61">
        <f t="shared" ref="CW69:CX74" si="526">CW68-CU69</f>
        <v>0</v>
      </c>
      <c r="CX69" s="61">
        <f t="shared" si="526"/>
        <v>0</v>
      </c>
      <c r="CY69" s="11"/>
      <c r="CZ69" s="12" t="e">
        <f t="shared" si="492"/>
        <v>#DIV/0!</v>
      </c>
      <c r="DA69" s="11"/>
      <c r="DB69" s="12" t="e">
        <f t="shared" si="493"/>
        <v>#DIV/0!</v>
      </c>
      <c r="DC69" s="13"/>
      <c r="DD69" s="11"/>
      <c r="DE69" s="11"/>
      <c r="DF69" s="14"/>
      <c r="DG69" s="10"/>
      <c r="DH69" s="11"/>
      <c r="DI69" s="61">
        <f t="shared" ref="DI69:DJ74" si="527">DI68-DG69</f>
        <v>0</v>
      </c>
      <c r="DJ69" s="61">
        <f t="shared" si="527"/>
        <v>0</v>
      </c>
      <c r="DK69" s="11"/>
      <c r="DL69" s="12" t="e">
        <f t="shared" si="494"/>
        <v>#DIV/0!</v>
      </c>
      <c r="DM69" s="11"/>
      <c r="DN69" s="12" t="e">
        <f t="shared" si="495"/>
        <v>#DIV/0!</v>
      </c>
      <c r="DO69" s="13"/>
      <c r="DP69" s="11"/>
      <c r="DQ69" s="11"/>
      <c r="DR69" s="14"/>
      <c r="DS69" s="10"/>
      <c r="DT69" s="11"/>
      <c r="DU69" s="61">
        <f t="shared" ref="DU69:DV74" si="528">DU68-DS69</f>
        <v>0</v>
      </c>
      <c r="DV69" s="61">
        <f t="shared" si="528"/>
        <v>0</v>
      </c>
      <c r="DW69" s="11"/>
      <c r="DX69" s="12" t="e">
        <f t="shared" si="496"/>
        <v>#DIV/0!</v>
      </c>
      <c r="DY69" s="11"/>
      <c r="DZ69" s="12" t="e">
        <f t="shared" si="497"/>
        <v>#DIV/0!</v>
      </c>
      <c r="EA69" s="13"/>
      <c r="EB69" s="11"/>
      <c r="EC69" s="11"/>
      <c r="ED69" s="14"/>
      <c r="EE69" s="10"/>
      <c r="EF69" s="11"/>
      <c r="EG69" s="61">
        <f t="shared" ref="EG69:EH74" si="529">EG68-EE69</f>
        <v>0</v>
      </c>
      <c r="EH69" s="61">
        <f t="shared" si="529"/>
        <v>0</v>
      </c>
      <c r="EI69" s="11"/>
      <c r="EJ69" s="12" t="e">
        <f t="shared" si="498"/>
        <v>#DIV/0!</v>
      </c>
      <c r="EK69" s="11"/>
      <c r="EL69" s="12" t="e">
        <f t="shared" si="499"/>
        <v>#DIV/0!</v>
      </c>
      <c r="EM69" s="13"/>
      <c r="EN69" s="11"/>
      <c r="EO69" s="11"/>
      <c r="EP69" s="14"/>
      <c r="EQ69" s="10"/>
      <c r="ER69" s="11"/>
      <c r="ES69" s="61">
        <f t="shared" ref="ES69:ET74" si="530">ES68-EQ69</f>
        <v>0</v>
      </c>
      <c r="ET69" s="61">
        <f t="shared" si="530"/>
        <v>0</v>
      </c>
      <c r="EU69" s="11"/>
      <c r="EV69" s="12" t="e">
        <f t="shared" si="500"/>
        <v>#DIV/0!</v>
      </c>
      <c r="EW69" s="11"/>
      <c r="EX69" s="12" t="e">
        <f t="shared" si="501"/>
        <v>#DIV/0!</v>
      </c>
      <c r="EY69" s="13"/>
      <c r="EZ69" s="11"/>
      <c r="FA69" s="11"/>
      <c r="FB69" s="14"/>
      <c r="FC69" s="10"/>
      <c r="FD69" s="11"/>
      <c r="FE69" s="61">
        <f t="shared" ref="FE69:FF74" si="531">FE68-FC69</f>
        <v>0</v>
      </c>
      <c r="FF69" s="61">
        <f t="shared" si="531"/>
        <v>0</v>
      </c>
      <c r="FG69" s="11"/>
      <c r="FH69" s="12" t="e">
        <f t="shared" si="502"/>
        <v>#DIV/0!</v>
      </c>
      <c r="FI69" s="11"/>
      <c r="FJ69" s="12" t="e">
        <f t="shared" si="503"/>
        <v>#DIV/0!</v>
      </c>
      <c r="FK69" s="13"/>
      <c r="FL69" s="11"/>
      <c r="FM69" s="11"/>
      <c r="FN69" s="14"/>
      <c r="FO69" s="10"/>
      <c r="FP69" s="11"/>
      <c r="FQ69" s="61">
        <f t="shared" ref="FQ69:FR74" si="532">FQ68-FO69</f>
        <v>0</v>
      </c>
      <c r="FR69" s="61">
        <f t="shared" si="532"/>
        <v>0</v>
      </c>
      <c r="FS69" s="11"/>
      <c r="FT69" s="12" t="e">
        <f t="shared" si="504"/>
        <v>#DIV/0!</v>
      </c>
      <c r="FU69" s="11"/>
      <c r="FV69" s="12" t="e">
        <f t="shared" si="505"/>
        <v>#DIV/0!</v>
      </c>
      <c r="FW69" s="13"/>
      <c r="FX69" s="11"/>
      <c r="FY69" s="11"/>
      <c r="FZ69" s="14"/>
      <c r="GA69" s="10"/>
      <c r="GB69" s="11"/>
      <c r="GC69" s="61">
        <f t="shared" ref="GC69:GD74" si="533">GC68-GA69</f>
        <v>0</v>
      </c>
      <c r="GD69" s="61">
        <f t="shared" si="533"/>
        <v>0</v>
      </c>
      <c r="GE69" s="11"/>
      <c r="GF69" s="12" t="e">
        <f t="shared" si="506"/>
        <v>#DIV/0!</v>
      </c>
      <c r="GG69" s="11"/>
      <c r="GH69" s="12" t="e">
        <f t="shared" si="507"/>
        <v>#DIV/0!</v>
      </c>
      <c r="GI69" s="13"/>
      <c r="GJ69" s="11"/>
      <c r="GK69" s="11"/>
      <c r="GL69" s="14"/>
      <c r="GM69" s="10"/>
      <c r="GN69" s="11"/>
      <c r="GO69" s="61">
        <f t="shared" ref="GO69:GP74" si="534">GO68-GM69</f>
        <v>0</v>
      </c>
      <c r="GP69" s="61">
        <f t="shared" si="534"/>
        <v>0</v>
      </c>
      <c r="GQ69" s="11"/>
      <c r="GR69" s="12" t="e">
        <f t="shared" si="508"/>
        <v>#DIV/0!</v>
      </c>
      <c r="GS69" s="11"/>
      <c r="GT69" s="12" t="e">
        <f t="shared" si="509"/>
        <v>#DIV/0!</v>
      </c>
      <c r="GU69" s="13"/>
      <c r="GV69" s="11"/>
      <c r="GW69" s="11"/>
      <c r="GX69" s="14"/>
      <c r="GY69" s="10"/>
      <c r="GZ69" s="11"/>
      <c r="HA69" s="61">
        <f t="shared" ref="HA69:HB74" si="535">HA68-GY69</f>
        <v>0</v>
      </c>
      <c r="HB69" s="61">
        <f t="shared" si="535"/>
        <v>0</v>
      </c>
      <c r="HC69" s="11"/>
      <c r="HD69" s="12" t="e">
        <f t="shared" si="510"/>
        <v>#DIV/0!</v>
      </c>
      <c r="HE69" s="11"/>
      <c r="HF69" s="12" t="e">
        <f t="shared" si="511"/>
        <v>#DIV/0!</v>
      </c>
      <c r="HG69" s="13"/>
      <c r="HH69" s="11"/>
      <c r="HI69" s="11"/>
      <c r="HJ69" s="14"/>
      <c r="HK69" s="10">
        <f t="shared" si="512"/>
        <v>6</v>
      </c>
      <c r="HL69" s="14">
        <f t="shared" si="512"/>
        <v>0</v>
      </c>
      <c r="HM69" s="381">
        <f t="shared" si="512"/>
        <v>3141</v>
      </c>
      <c r="HN69" s="11">
        <f t="shared" si="512"/>
        <v>301</v>
      </c>
      <c r="HO69" s="11">
        <f t="shared" si="513"/>
        <v>1718</v>
      </c>
      <c r="HP69" s="79">
        <f t="shared" si="514"/>
        <v>0.54695956701687365</v>
      </c>
      <c r="HQ69" s="15">
        <f t="shared" si="515"/>
        <v>91</v>
      </c>
      <c r="HR69" s="12">
        <f t="shared" ref="HR69:HR75" si="536">+(HQ69/(HO69))</f>
        <v>5.2968568102444706E-2</v>
      </c>
      <c r="HS69" s="16">
        <v>62.4</v>
      </c>
      <c r="HT69" s="17">
        <v>1487</v>
      </c>
      <c r="HU69" s="16">
        <f t="shared" si="516"/>
        <v>86.554132712456351</v>
      </c>
      <c r="HV69" s="15"/>
      <c r="HW69" s="14"/>
    </row>
    <row r="70" spans="1:231" ht="18.75" x14ac:dyDescent="0.25">
      <c r="A70" s="734"/>
      <c r="B70" s="436">
        <f t="shared" si="456"/>
        <v>45647</v>
      </c>
      <c r="C70" s="10">
        <v>1</v>
      </c>
      <c r="D70" s="11"/>
      <c r="E70" s="61">
        <f t="shared" si="517"/>
        <v>593</v>
      </c>
      <c r="F70" s="11">
        <f t="shared" si="517"/>
        <v>58</v>
      </c>
      <c r="G70" s="11">
        <v>281</v>
      </c>
      <c r="H70" s="12">
        <f t="shared" si="477"/>
        <v>0.51770657672849918</v>
      </c>
      <c r="I70" s="11">
        <v>26</v>
      </c>
      <c r="J70" s="12">
        <f t="shared" si="518"/>
        <v>8.4690553745928335E-2</v>
      </c>
      <c r="K70" s="13"/>
      <c r="L70" s="11"/>
      <c r="M70" s="11"/>
      <c r="N70" s="14"/>
      <c r="O70" s="10"/>
      <c r="P70" s="11"/>
      <c r="Q70" s="11">
        <f t="shared" si="519"/>
        <v>596</v>
      </c>
      <c r="R70" s="11">
        <f t="shared" si="519"/>
        <v>58</v>
      </c>
      <c r="S70" s="11">
        <v>306</v>
      </c>
      <c r="T70" s="12">
        <f t="shared" si="478"/>
        <v>0.5436241610738255</v>
      </c>
      <c r="U70" s="11">
        <v>18</v>
      </c>
      <c r="V70" s="12">
        <f t="shared" si="479"/>
        <v>5.5555555555555552E-2</v>
      </c>
      <c r="W70" s="13"/>
      <c r="X70" s="11"/>
      <c r="Y70" s="11"/>
      <c r="Z70" s="14"/>
      <c r="AA70" s="10">
        <v>1</v>
      </c>
      <c r="AB70" s="11"/>
      <c r="AC70" s="11">
        <f t="shared" si="520"/>
        <v>149</v>
      </c>
      <c r="AD70" s="11">
        <f t="shared" si="520"/>
        <v>13</v>
      </c>
      <c r="AE70" s="11">
        <v>61</v>
      </c>
      <c r="AF70" s="12">
        <f t="shared" si="480"/>
        <v>0.4563758389261745</v>
      </c>
      <c r="AG70" s="11">
        <v>7</v>
      </c>
      <c r="AH70" s="12">
        <f t="shared" si="481"/>
        <v>0.10294117647058823</v>
      </c>
      <c r="AI70" s="13"/>
      <c r="AJ70" s="11"/>
      <c r="AK70" s="11"/>
      <c r="AL70" s="14"/>
      <c r="AM70" s="10">
        <v>1</v>
      </c>
      <c r="AN70" s="11"/>
      <c r="AO70" s="61">
        <f t="shared" si="521"/>
        <v>601</v>
      </c>
      <c r="AP70" s="11">
        <f t="shared" si="521"/>
        <v>58</v>
      </c>
      <c r="AQ70" s="11">
        <v>316</v>
      </c>
      <c r="AR70" s="12">
        <f t="shared" si="482"/>
        <v>0.55574043261231276</v>
      </c>
      <c r="AS70" s="11">
        <v>18</v>
      </c>
      <c r="AT70" s="12">
        <f t="shared" si="483"/>
        <v>5.3892215568862277E-2</v>
      </c>
      <c r="AU70" s="13"/>
      <c r="AV70" s="11"/>
      <c r="AW70" s="11"/>
      <c r="AX70" s="14"/>
      <c r="AY70" s="10">
        <v>1</v>
      </c>
      <c r="AZ70" s="11"/>
      <c r="BA70" s="11">
        <f t="shared" si="522"/>
        <v>597</v>
      </c>
      <c r="BB70" s="11">
        <f t="shared" si="522"/>
        <v>57</v>
      </c>
      <c r="BC70" s="11">
        <v>302</v>
      </c>
      <c r="BD70" s="12">
        <f t="shared" si="484"/>
        <v>0.52763819095477382</v>
      </c>
      <c r="BE70" s="11">
        <v>13</v>
      </c>
      <c r="BF70" s="12">
        <f t="shared" si="485"/>
        <v>4.1269841269841269E-2</v>
      </c>
      <c r="BG70" s="13"/>
      <c r="BH70" s="11"/>
      <c r="BI70" s="11"/>
      <c r="BJ70" s="14"/>
      <c r="BK70" s="10"/>
      <c r="BL70" s="11"/>
      <c r="BM70" s="11">
        <f t="shared" si="523"/>
        <v>601</v>
      </c>
      <c r="BN70" s="11">
        <f t="shared" si="523"/>
        <v>57</v>
      </c>
      <c r="BO70" s="11">
        <v>295</v>
      </c>
      <c r="BP70" s="12">
        <f t="shared" si="486"/>
        <v>0.52579034941763725</v>
      </c>
      <c r="BQ70" s="11">
        <v>21</v>
      </c>
      <c r="BR70" s="12">
        <f t="shared" si="487"/>
        <v>6.6455696202531639E-2</v>
      </c>
      <c r="BS70" s="13"/>
      <c r="BT70" s="11"/>
      <c r="BU70" s="11"/>
      <c r="BV70" s="14"/>
      <c r="BW70" s="10"/>
      <c r="BX70" s="11"/>
      <c r="BY70" s="61">
        <f t="shared" si="524"/>
        <v>0</v>
      </c>
      <c r="BZ70" s="61">
        <f t="shared" si="524"/>
        <v>0</v>
      </c>
      <c r="CA70" s="11"/>
      <c r="CB70" s="12" t="e">
        <f t="shared" si="488"/>
        <v>#DIV/0!</v>
      </c>
      <c r="CC70" s="11"/>
      <c r="CD70" s="12" t="e">
        <f t="shared" si="489"/>
        <v>#DIV/0!</v>
      </c>
      <c r="CE70" s="13"/>
      <c r="CF70" s="11"/>
      <c r="CG70" s="11"/>
      <c r="CH70" s="14"/>
      <c r="CI70" s="10"/>
      <c r="CJ70" s="11"/>
      <c r="CK70" s="61">
        <f t="shared" si="525"/>
        <v>0</v>
      </c>
      <c r="CL70" s="61">
        <f t="shared" si="525"/>
        <v>0</v>
      </c>
      <c r="CM70" s="11"/>
      <c r="CN70" s="12" t="e">
        <f t="shared" si="490"/>
        <v>#DIV/0!</v>
      </c>
      <c r="CO70" s="11"/>
      <c r="CP70" s="12" t="e">
        <f t="shared" si="491"/>
        <v>#DIV/0!</v>
      </c>
      <c r="CQ70" s="13"/>
      <c r="CR70" s="11"/>
      <c r="CS70" s="11"/>
      <c r="CT70" s="14"/>
      <c r="CU70" s="10"/>
      <c r="CV70" s="11"/>
      <c r="CW70" s="61">
        <f t="shared" si="526"/>
        <v>0</v>
      </c>
      <c r="CX70" s="61">
        <f t="shared" si="526"/>
        <v>0</v>
      </c>
      <c r="CY70" s="11"/>
      <c r="CZ70" s="12" t="e">
        <f t="shared" si="492"/>
        <v>#DIV/0!</v>
      </c>
      <c r="DA70" s="11"/>
      <c r="DB70" s="12" t="e">
        <f t="shared" si="493"/>
        <v>#DIV/0!</v>
      </c>
      <c r="DC70" s="13"/>
      <c r="DD70" s="11"/>
      <c r="DE70" s="11"/>
      <c r="DF70" s="14"/>
      <c r="DG70" s="10"/>
      <c r="DH70" s="11"/>
      <c r="DI70" s="61">
        <f t="shared" si="527"/>
        <v>0</v>
      </c>
      <c r="DJ70" s="61">
        <f t="shared" si="527"/>
        <v>0</v>
      </c>
      <c r="DK70" s="11"/>
      <c r="DL70" s="12" t="e">
        <f t="shared" si="494"/>
        <v>#DIV/0!</v>
      </c>
      <c r="DM70" s="11"/>
      <c r="DN70" s="12" t="e">
        <f t="shared" si="495"/>
        <v>#DIV/0!</v>
      </c>
      <c r="DO70" s="13"/>
      <c r="DP70" s="11"/>
      <c r="DQ70" s="11"/>
      <c r="DR70" s="14"/>
      <c r="DS70" s="10"/>
      <c r="DT70" s="11"/>
      <c r="DU70" s="61">
        <f t="shared" si="528"/>
        <v>0</v>
      </c>
      <c r="DV70" s="61">
        <f t="shared" si="528"/>
        <v>0</v>
      </c>
      <c r="DW70" s="11"/>
      <c r="DX70" s="12" t="e">
        <f t="shared" si="496"/>
        <v>#DIV/0!</v>
      </c>
      <c r="DY70" s="11"/>
      <c r="DZ70" s="12" t="e">
        <f t="shared" si="497"/>
        <v>#DIV/0!</v>
      </c>
      <c r="EA70" s="13"/>
      <c r="EB70" s="11"/>
      <c r="EC70" s="11"/>
      <c r="ED70" s="14"/>
      <c r="EE70" s="10"/>
      <c r="EF70" s="11"/>
      <c r="EG70" s="61">
        <f t="shared" si="529"/>
        <v>0</v>
      </c>
      <c r="EH70" s="61">
        <f t="shared" si="529"/>
        <v>0</v>
      </c>
      <c r="EI70" s="11"/>
      <c r="EJ70" s="12" t="e">
        <f t="shared" si="498"/>
        <v>#DIV/0!</v>
      </c>
      <c r="EK70" s="11"/>
      <c r="EL70" s="12" t="e">
        <f t="shared" si="499"/>
        <v>#DIV/0!</v>
      </c>
      <c r="EM70" s="13"/>
      <c r="EN70" s="11"/>
      <c r="EO70" s="11"/>
      <c r="EP70" s="14"/>
      <c r="EQ70" s="10"/>
      <c r="ER70" s="11"/>
      <c r="ES70" s="61">
        <f t="shared" si="530"/>
        <v>0</v>
      </c>
      <c r="ET70" s="61">
        <f t="shared" si="530"/>
        <v>0</v>
      </c>
      <c r="EU70" s="11"/>
      <c r="EV70" s="12" t="e">
        <f t="shared" si="500"/>
        <v>#DIV/0!</v>
      </c>
      <c r="EW70" s="11"/>
      <c r="EX70" s="12" t="e">
        <f t="shared" si="501"/>
        <v>#DIV/0!</v>
      </c>
      <c r="EY70" s="13"/>
      <c r="EZ70" s="11"/>
      <c r="FA70" s="11"/>
      <c r="FB70" s="14"/>
      <c r="FC70" s="10"/>
      <c r="FD70" s="11"/>
      <c r="FE70" s="61">
        <f t="shared" si="531"/>
        <v>0</v>
      </c>
      <c r="FF70" s="61">
        <f t="shared" si="531"/>
        <v>0</v>
      </c>
      <c r="FG70" s="11"/>
      <c r="FH70" s="12" t="e">
        <f t="shared" si="502"/>
        <v>#DIV/0!</v>
      </c>
      <c r="FI70" s="11"/>
      <c r="FJ70" s="12" t="e">
        <f t="shared" si="503"/>
        <v>#DIV/0!</v>
      </c>
      <c r="FK70" s="13"/>
      <c r="FL70" s="11"/>
      <c r="FM70" s="11"/>
      <c r="FN70" s="14"/>
      <c r="FO70" s="10"/>
      <c r="FP70" s="11"/>
      <c r="FQ70" s="61">
        <f t="shared" si="532"/>
        <v>0</v>
      </c>
      <c r="FR70" s="61">
        <f t="shared" si="532"/>
        <v>0</v>
      </c>
      <c r="FS70" s="11"/>
      <c r="FT70" s="12" t="e">
        <f t="shared" si="504"/>
        <v>#DIV/0!</v>
      </c>
      <c r="FU70" s="11"/>
      <c r="FV70" s="12" t="e">
        <f t="shared" si="505"/>
        <v>#DIV/0!</v>
      </c>
      <c r="FW70" s="13"/>
      <c r="FX70" s="11"/>
      <c r="FY70" s="11"/>
      <c r="FZ70" s="14"/>
      <c r="GA70" s="10"/>
      <c r="GB70" s="11"/>
      <c r="GC70" s="61">
        <f t="shared" si="533"/>
        <v>0</v>
      </c>
      <c r="GD70" s="61">
        <f t="shared" si="533"/>
        <v>0</v>
      </c>
      <c r="GE70" s="11"/>
      <c r="GF70" s="12" t="e">
        <f t="shared" si="506"/>
        <v>#DIV/0!</v>
      </c>
      <c r="GG70" s="11"/>
      <c r="GH70" s="12" t="e">
        <f t="shared" si="507"/>
        <v>#DIV/0!</v>
      </c>
      <c r="GI70" s="13"/>
      <c r="GJ70" s="11"/>
      <c r="GK70" s="11"/>
      <c r="GL70" s="14"/>
      <c r="GM70" s="10"/>
      <c r="GN70" s="11"/>
      <c r="GO70" s="61">
        <f t="shared" si="534"/>
        <v>0</v>
      </c>
      <c r="GP70" s="61">
        <f t="shared" si="534"/>
        <v>0</v>
      </c>
      <c r="GQ70" s="11"/>
      <c r="GR70" s="12" t="e">
        <f t="shared" si="508"/>
        <v>#DIV/0!</v>
      </c>
      <c r="GS70" s="11"/>
      <c r="GT70" s="12" t="e">
        <f t="shared" si="509"/>
        <v>#DIV/0!</v>
      </c>
      <c r="GU70" s="13"/>
      <c r="GV70" s="11"/>
      <c r="GW70" s="11"/>
      <c r="GX70" s="14"/>
      <c r="GY70" s="10"/>
      <c r="GZ70" s="11"/>
      <c r="HA70" s="61">
        <f t="shared" si="535"/>
        <v>0</v>
      </c>
      <c r="HB70" s="61">
        <f t="shared" si="535"/>
        <v>0</v>
      </c>
      <c r="HC70" s="11"/>
      <c r="HD70" s="12" t="e">
        <f t="shared" si="510"/>
        <v>#DIV/0!</v>
      </c>
      <c r="HE70" s="11"/>
      <c r="HF70" s="12" t="e">
        <f t="shared" si="511"/>
        <v>#DIV/0!</v>
      </c>
      <c r="HG70" s="13"/>
      <c r="HH70" s="11"/>
      <c r="HI70" s="11"/>
      <c r="HJ70" s="14"/>
      <c r="HK70" s="10">
        <f t="shared" si="512"/>
        <v>4</v>
      </c>
      <c r="HL70" s="14">
        <f t="shared" si="512"/>
        <v>0</v>
      </c>
      <c r="HM70" s="381">
        <f t="shared" si="512"/>
        <v>3137</v>
      </c>
      <c r="HN70" s="11">
        <f t="shared" si="512"/>
        <v>301</v>
      </c>
      <c r="HO70" s="11">
        <f t="shared" si="513"/>
        <v>1664</v>
      </c>
      <c r="HP70" s="79">
        <f t="shared" si="514"/>
        <v>0.53044309850175331</v>
      </c>
      <c r="HQ70" s="15">
        <f t="shared" si="515"/>
        <v>103</v>
      </c>
      <c r="HR70" s="12">
        <f t="shared" si="536"/>
        <v>6.1899038461538464E-2</v>
      </c>
      <c r="HS70" s="16">
        <v>64</v>
      </c>
      <c r="HT70" s="17">
        <v>1435</v>
      </c>
      <c r="HU70" s="16">
        <f t="shared" si="516"/>
        <v>86.237980769230774</v>
      </c>
      <c r="HV70" s="15"/>
      <c r="HW70" s="14"/>
    </row>
    <row r="71" spans="1:231" ht="18.75" x14ac:dyDescent="0.25">
      <c r="A71" s="734"/>
      <c r="B71" s="436">
        <f t="shared" si="456"/>
        <v>45648</v>
      </c>
      <c r="C71" s="10"/>
      <c r="D71" s="11"/>
      <c r="E71" s="61">
        <f t="shared" si="517"/>
        <v>593</v>
      </c>
      <c r="F71" s="11">
        <f t="shared" si="517"/>
        <v>58</v>
      </c>
      <c r="G71" s="11">
        <v>265</v>
      </c>
      <c r="H71" s="12">
        <f t="shared" si="477"/>
        <v>0.47892074198988194</v>
      </c>
      <c r="I71" s="11">
        <v>19</v>
      </c>
      <c r="J71" s="12">
        <f t="shared" si="518"/>
        <v>6.6901408450704219E-2</v>
      </c>
      <c r="K71" s="11"/>
      <c r="L71" s="11"/>
      <c r="M71" s="18"/>
      <c r="N71" s="20"/>
      <c r="O71" s="10"/>
      <c r="P71" s="11"/>
      <c r="Q71" s="11">
        <f t="shared" si="519"/>
        <v>596</v>
      </c>
      <c r="R71" s="11">
        <f t="shared" si="519"/>
        <v>58</v>
      </c>
      <c r="S71" s="11">
        <v>310</v>
      </c>
      <c r="T71" s="12">
        <f t="shared" si="478"/>
        <v>0.55033557046979864</v>
      </c>
      <c r="U71" s="11">
        <v>18</v>
      </c>
      <c r="V71" s="12">
        <f t="shared" si="479"/>
        <v>5.4878048780487805E-2</v>
      </c>
      <c r="W71" s="11"/>
      <c r="X71" s="11"/>
      <c r="Y71" s="18"/>
      <c r="Z71" s="20"/>
      <c r="AA71" s="10">
        <v>3</v>
      </c>
      <c r="AB71" s="11"/>
      <c r="AC71" s="11">
        <f t="shared" si="520"/>
        <v>146</v>
      </c>
      <c r="AD71" s="11">
        <f t="shared" si="520"/>
        <v>13</v>
      </c>
      <c r="AE71" s="11">
        <v>58</v>
      </c>
      <c r="AF71" s="12">
        <f t="shared" si="480"/>
        <v>0.4178082191780822</v>
      </c>
      <c r="AG71" s="11">
        <v>3</v>
      </c>
      <c r="AH71" s="12">
        <f t="shared" si="481"/>
        <v>4.9180327868852458E-2</v>
      </c>
      <c r="AI71" s="11"/>
      <c r="AJ71" s="11"/>
      <c r="AK71" s="18"/>
      <c r="AL71" s="20"/>
      <c r="AM71" s="10"/>
      <c r="AN71" s="11"/>
      <c r="AO71" s="61">
        <f t="shared" si="521"/>
        <v>601</v>
      </c>
      <c r="AP71" s="11">
        <f t="shared" si="521"/>
        <v>58</v>
      </c>
      <c r="AQ71" s="11">
        <v>305</v>
      </c>
      <c r="AR71" s="12">
        <f t="shared" si="482"/>
        <v>0.51913477537437602</v>
      </c>
      <c r="AS71" s="11">
        <v>7</v>
      </c>
      <c r="AT71" s="12">
        <f t="shared" si="483"/>
        <v>2.2435897435897436E-2</v>
      </c>
      <c r="AU71" s="11"/>
      <c r="AV71" s="11"/>
      <c r="AW71" s="18"/>
      <c r="AX71" s="20"/>
      <c r="AY71" s="10"/>
      <c r="AZ71" s="11"/>
      <c r="BA71" s="11">
        <f t="shared" si="522"/>
        <v>597</v>
      </c>
      <c r="BB71" s="11">
        <f t="shared" si="522"/>
        <v>57</v>
      </c>
      <c r="BC71" s="11">
        <v>306</v>
      </c>
      <c r="BD71" s="12">
        <f t="shared" si="484"/>
        <v>0.53601340033500833</v>
      </c>
      <c r="BE71" s="11">
        <v>14</v>
      </c>
      <c r="BF71" s="12">
        <f t="shared" si="485"/>
        <v>4.3749999999999997E-2</v>
      </c>
      <c r="BG71" s="11"/>
      <c r="BH71" s="11"/>
      <c r="BI71" s="18"/>
      <c r="BJ71" s="20"/>
      <c r="BK71" s="10">
        <v>1</v>
      </c>
      <c r="BL71" s="11"/>
      <c r="BM71" s="11">
        <f t="shared" si="523"/>
        <v>600</v>
      </c>
      <c r="BN71" s="11">
        <f t="shared" si="523"/>
        <v>57</v>
      </c>
      <c r="BO71" s="11">
        <v>297</v>
      </c>
      <c r="BP71" s="12">
        <f t="shared" si="486"/>
        <v>0.52666666666666662</v>
      </c>
      <c r="BQ71" s="11">
        <v>19</v>
      </c>
      <c r="BR71" s="12">
        <f t="shared" si="487"/>
        <v>6.0126582278481014E-2</v>
      </c>
      <c r="BS71" s="11"/>
      <c r="BT71" s="11"/>
      <c r="BU71" s="18"/>
      <c r="BV71" s="20"/>
      <c r="BW71" s="10"/>
      <c r="BX71" s="11"/>
      <c r="BY71" s="61">
        <f t="shared" si="524"/>
        <v>0</v>
      </c>
      <c r="BZ71" s="61">
        <f t="shared" si="524"/>
        <v>0</v>
      </c>
      <c r="CA71" s="11"/>
      <c r="CB71" s="12" t="e">
        <f t="shared" si="488"/>
        <v>#DIV/0!</v>
      </c>
      <c r="CC71" s="11"/>
      <c r="CD71" s="12" t="e">
        <f t="shared" si="489"/>
        <v>#DIV/0!</v>
      </c>
      <c r="CE71" s="11"/>
      <c r="CF71" s="11"/>
      <c r="CG71" s="18"/>
      <c r="CH71" s="20"/>
      <c r="CI71" s="10"/>
      <c r="CJ71" s="11"/>
      <c r="CK71" s="61">
        <f t="shared" si="525"/>
        <v>0</v>
      </c>
      <c r="CL71" s="61">
        <f t="shared" si="525"/>
        <v>0</v>
      </c>
      <c r="CM71" s="11"/>
      <c r="CN71" s="12" t="e">
        <f t="shared" si="490"/>
        <v>#DIV/0!</v>
      </c>
      <c r="CO71" s="11"/>
      <c r="CP71" s="12" t="e">
        <f t="shared" si="491"/>
        <v>#DIV/0!</v>
      </c>
      <c r="CQ71" s="11"/>
      <c r="CR71" s="11"/>
      <c r="CS71" s="18"/>
      <c r="CT71" s="20"/>
      <c r="CU71" s="10"/>
      <c r="CV71" s="11"/>
      <c r="CW71" s="61">
        <f t="shared" si="526"/>
        <v>0</v>
      </c>
      <c r="CX71" s="61">
        <f t="shared" si="526"/>
        <v>0</v>
      </c>
      <c r="CY71" s="11"/>
      <c r="CZ71" s="12" t="e">
        <f t="shared" si="492"/>
        <v>#DIV/0!</v>
      </c>
      <c r="DA71" s="11"/>
      <c r="DB71" s="12" t="e">
        <f t="shared" si="493"/>
        <v>#DIV/0!</v>
      </c>
      <c r="DC71" s="11"/>
      <c r="DD71" s="11"/>
      <c r="DE71" s="18"/>
      <c r="DF71" s="20"/>
      <c r="DG71" s="10"/>
      <c r="DH71" s="11"/>
      <c r="DI71" s="61">
        <f t="shared" si="527"/>
        <v>0</v>
      </c>
      <c r="DJ71" s="61">
        <f t="shared" si="527"/>
        <v>0</v>
      </c>
      <c r="DK71" s="11"/>
      <c r="DL71" s="12" t="e">
        <f t="shared" si="494"/>
        <v>#DIV/0!</v>
      </c>
      <c r="DM71" s="11"/>
      <c r="DN71" s="12" t="e">
        <f t="shared" si="495"/>
        <v>#DIV/0!</v>
      </c>
      <c r="DO71" s="11"/>
      <c r="DP71" s="11"/>
      <c r="DQ71" s="18"/>
      <c r="DR71" s="20"/>
      <c r="DS71" s="10"/>
      <c r="DT71" s="11"/>
      <c r="DU71" s="61">
        <f t="shared" si="528"/>
        <v>0</v>
      </c>
      <c r="DV71" s="61">
        <f t="shared" si="528"/>
        <v>0</v>
      </c>
      <c r="DW71" s="11"/>
      <c r="DX71" s="12" t="e">
        <f t="shared" si="496"/>
        <v>#DIV/0!</v>
      </c>
      <c r="DY71" s="11"/>
      <c r="DZ71" s="12" t="e">
        <f t="shared" si="497"/>
        <v>#DIV/0!</v>
      </c>
      <c r="EA71" s="11"/>
      <c r="EB71" s="11"/>
      <c r="EC71" s="18"/>
      <c r="ED71" s="20"/>
      <c r="EE71" s="10"/>
      <c r="EF71" s="11"/>
      <c r="EG71" s="61">
        <f t="shared" si="529"/>
        <v>0</v>
      </c>
      <c r="EH71" s="61">
        <f t="shared" si="529"/>
        <v>0</v>
      </c>
      <c r="EI71" s="11"/>
      <c r="EJ71" s="12" t="e">
        <f t="shared" si="498"/>
        <v>#DIV/0!</v>
      </c>
      <c r="EK71" s="11"/>
      <c r="EL71" s="12" t="e">
        <f t="shared" si="499"/>
        <v>#DIV/0!</v>
      </c>
      <c r="EM71" s="11"/>
      <c r="EN71" s="11"/>
      <c r="EO71" s="18"/>
      <c r="EP71" s="20"/>
      <c r="EQ71" s="10"/>
      <c r="ER71" s="11"/>
      <c r="ES71" s="61">
        <f t="shared" si="530"/>
        <v>0</v>
      </c>
      <c r="ET71" s="61">
        <f t="shared" si="530"/>
        <v>0</v>
      </c>
      <c r="EU71" s="11"/>
      <c r="EV71" s="12" t="e">
        <f t="shared" si="500"/>
        <v>#DIV/0!</v>
      </c>
      <c r="EW71" s="11"/>
      <c r="EX71" s="12" t="e">
        <f t="shared" si="501"/>
        <v>#DIV/0!</v>
      </c>
      <c r="EY71" s="11"/>
      <c r="EZ71" s="11"/>
      <c r="FA71" s="18"/>
      <c r="FB71" s="20"/>
      <c r="FC71" s="10"/>
      <c r="FD71" s="11"/>
      <c r="FE71" s="61">
        <f t="shared" si="531"/>
        <v>0</v>
      </c>
      <c r="FF71" s="61">
        <f t="shared" si="531"/>
        <v>0</v>
      </c>
      <c r="FG71" s="11"/>
      <c r="FH71" s="12" t="e">
        <f t="shared" si="502"/>
        <v>#DIV/0!</v>
      </c>
      <c r="FI71" s="11"/>
      <c r="FJ71" s="12" t="e">
        <f t="shared" si="503"/>
        <v>#DIV/0!</v>
      </c>
      <c r="FK71" s="11"/>
      <c r="FL71" s="11"/>
      <c r="FM71" s="18"/>
      <c r="FN71" s="20"/>
      <c r="FO71" s="10"/>
      <c r="FP71" s="11"/>
      <c r="FQ71" s="61">
        <f t="shared" si="532"/>
        <v>0</v>
      </c>
      <c r="FR71" s="61">
        <f t="shared" si="532"/>
        <v>0</v>
      </c>
      <c r="FS71" s="11"/>
      <c r="FT71" s="12" t="e">
        <f t="shared" si="504"/>
        <v>#DIV/0!</v>
      </c>
      <c r="FU71" s="11"/>
      <c r="FV71" s="12" t="e">
        <f t="shared" si="505"/>
        <v>#DIV/0!</v>
      </c>
      <c r="FW71" s="11"/>
      <c r="FX71" s="11"/>
      <c r="FY71" s="18"/>
      <c r="FZ71" s="20"/>
      <c r="GA71" s="10"/>
      <c r="GB71" s="11"/>
      <c r="GC71" s="61">
        <f t="shared" si="533"/>
        <v>0</v>
      </c>
      <c r="GD71" s="61">
        <f t="shared" si="533"/>
        <v>0</v>
      </c>
      <c r="GE71" s="11"/>
      <c r="GF71" s="12" t="e">
        <f t="shared" si="506"/>
        <v>#DIV/0!</v>
      </c>
      <c r="GG71" s="11"/>
      <c r="GH71" s="12" t="e">
        <f t="shared" si="507"/>
        <v>#DIV/0!</v>
      </c>
      <c r="GI71" s="11"/>
      <c r="GJ71" s="11"/>
      <c r="GK71" s="18"/>
      <c r="GL71" s="20"/>
      <c r="GM71" s="10"/>
      <c r="GN71" s="11"/>
      <c r="GO71" s="61">
        <f t="shared" si="534"/>
        <v>0</v>
      </c>
      <c r="GP71" s="61">
        <f t="shared" si="534"/>
        <v>0</v>
      </c>
      <c r="GQ71" s="11"/>
      <c r="GR71" s="12" t="e">
        <f t="shared" si="508"/>
        <v>#DIV/0!</v>
      </c>
      <c r="GS71" s="11"/>
      <c r="GT71" s="12" t="e">
        <f t="shared" si="509"/>
        <v>#DIV/0!</v>
      </c>
      <c r="GU71" s="11"/>
      <c r="GV71" s="11"/>
      <c r="GW71" s="18"/>
      <c r="GX71" s="20"/>
      <c r="GY71" s="10"/>
      <c r="GZ71" s="11"/>
      <c r="HA71" s="61">
        <f t="shared" si="535"/>
        <v>0</v>
      </c>
      <c r="HB71" s="61">
        <f t="shared" si="535"/>
        <v>0</v>
      </c>
      <c r="HC71" s="11"/>
      <c r="HD71" s="12" t="e">
        <f t="shared" si="510"/>
        <v>#DIV/0!</v>
      </c>
      <c r="HE71" s="11"/>
      <c r="HF71" s="12" t="e">
        <f t="shared" si="511"/>
        <v>#DIV/0!</v>
      </c>
      <c r="HG71" s="11"/>
      <c r="HH71" s="11"/>
      <c r="HI71" s="18"/>
      <c r="HJ71" s="20"/>
      <c r="HK71" s="10">
        <f t="shared" si="512"/>
        <v>4</v>
      </c>
      <c r="HL71" s="14">
        <f t="shared" si="512"/>
        <v>0</v>
      </c>
      <c r="HM71" s="381">
        <f t="shared" si="512"/>
        <v>3133</v>
      </c>
      <c r="HN71" s="11">
        <f t="shared" si="512"/>
        <v>301</v>
      </c>
      <c r="HO71" s="11">
        <f t="shared" si="513"/>
        <v>1621</v>
      </c>
      <c r="HP71" s="79">
        <f t="shared" si="514"/>
        <v>0.51739546760293653</v>
      </c>
      <c r="HQ71" s="15">
        <f t="shared" si="515"/>
        <v>80</v>
      </c>
      <c r="HR71" s="12">
        <f t="shared" si="536"/>
        <v>4.9352251696483655E-2</v>
      </c>
      <c r="HS71" s="16">
        <v>62.2</v>
      </c>
      <c r="HT71" s="17">
        <v>1434</v>
      </c>
      <c r="HU71" s="16">
        <f t="shared" si="516"/>
        <v>88.463911165946953</v>
      </c>
      <c r="HV71" s="18"/>
      <c r="HW71" s="20"/>
    </row>
    <row r="72" spans="1:231" ht="18.75" x14ac:dyDescent="0.25">
      <c r="A72" s="734"/>
      <c r="B72" s="436">
        <f t="shared" si="456"/>
        <v>45649</v>
      </c>
      <c r="C72" s="10">
        <v>1</v>
      </c>
      <c r="D72" s="11"/>
      <c r="E72" s="61">
        <f t="shared" si="517"/>
        <v>592</v>
      </c>
      <c r="F72" s="11">
        <f t="shared" si="517"/>
        <v>58</v>
      </c>
      <c r="G72" s="11">
        <v>288</v>
      </c>
      <c r="H72" s="12">
        <f t="shared" si="477"/>
        <v>0.50844594594594594</v>
      </c>
      <c r="I72" s="11">
        <v>13</v>
      </c>
      <c r="J72" s="12">
        <f t="shared" si="518"/>
        <v>4.3189368770764118E-2</v>
      </c>
      <c r="K72" s="13"/>
      <c r="L72" s="13"/>
      <c r="M72" s="25"/>
      <c r="N72" s="37"/>
      <c r="O72" s="10"/>
      <c r="P72" s="11"/>
      <c r="Q72" s="11">
        <f t="shared" si="519"/>
        <v>596</v>
      </c>
      <c r="R72" s="11">
        <f t="shared" si="519"/>
        <v>58</v>
      </c>
      <c r="S72" s="11">
        <v>312</v>
      </c>
      <c r="T72" s="12">
        <f t="shared" si="478"/>
        <v>0.54865771812080533</v>
      </c>
      <c r="U72" s="11">
        <v>15</v>
      </c>
      <c r="V72" s="12">
        <f t="shared" si="479"/>
        <v>4.5871559633027525E-2</v>
      </c>
      <c r="W72" s="13"/>
      <c r="X72" s="13"/>
      <c r="Y72" s="25"/>
      <c r="Z72" s="37"/>
      <c r="AA72" s="10">
        <v>2</v>
      </c>
      <c r="AB72" s="11"/>
      <c r="AC72" s="11">
        <f t="shared" si="520"/>
        <v>144</v>
      </c>
      <c r="AD72" s="11">
        <f t="shared" si="520"/>
        <v>13</v>
      </c>
      <c r="AE72" s="11">
        <v>65</v>
      </c>
      <c r="AF72" s="548">
        <f t="shared" si="480"/>
        <v>0.5</v>
      </c>
      <c r="AG72" s="11">
        <v>7</v>
      </c>
      <c r="AH72" s="12">
        <f t="shared" si="481"/>
        <v>9.7222222222222224E-2</v>
      </c>
      <c r="AI72" s="13"/>
      <c r="AJ72" s="13"/>
      <c r="AK72" s="25"/>
      <c r="AL72" s="37"/>
      <c r="AM72" s="10"/>
      <c r="AN72" s="11"/>
      <c r="AO72" s="61">
        <f t="shared" si="521"/>
        <v>601</v>
      </c>
      <c r="AP72" s="11">
        <f t="shared" si="521"/>
        <v>58</v>
      </c>
      <c r="AQ72" s="11">
        <v>305</v>
      </c>
      <c r="AR72" s="12">
        <f t="shared" si="482"/>
        <v>0.52412645590682194</v>
      </c>
      <c r="AS72" s="11">
        <v>10</v>
      </c>
      <c r="AT72" s="12">
        <f t="shared" si="483"/>
        <v>3.1746031746031744E-2</v>
      </c>
      <c r="AU72" s="13"/>
      <c r="AV72" s="13"/>
      <c r="AW72" s="25"/>
      <c r="AX72" s="37"/>
      <c r="AY72" s="10"/>
      <c r="AZ72" s="11"/>
      <c r="BA72" s="11">
        <f t="shared" si="522"/>
        <v>597</v>
      </c>
      <c r="BB72" s="11">
        <f t="shared" si="522"/>
        <v>57</v>
      </c>
      <c r="BC72" s="11">
        <v>307</v>
      </c>
      <c r="BD72" s="12">
        <f t="shared" si="484"/>
        <v>0.52596314907872699</v>
      </c>
      <c r="BE72" s="11">
        <v>7</v>
      </c>
      <c r="BF72" s="12">
        <f t="shared" si="485"/>
        <v>2.2292993630573247E-2</v>
      </c>
      <c r="BG72" s="13"/>
      <c r="BH72" s="13"/>
      <c r="BI72" s="25"/>
      <c r="BJ72" s="37"/>
      <c r="BK72" s="10">
        <v>3</v>
      </c>
      <c r="BL72" s="11"/>
      <c r="BM72" s="11">
        <f t="shared" si="523"/>
        <v>597</v>
      </c>
      <c r="BN72" s="11">
        <f t="shared" si="523"/>
        <v>57</v>
      </c>
      <c r="BO72" s="11">
        <v>303</v>
      </c>
      <c r="BP72" s="12">
        <f t="shared" si="486"/>
        <v>0.53936348408710222</v>
      </c>
      <c r="BQ72" s="11">
        <v>19</v>
      </c>
      <c r="BR72" s="12">
        <f t="shared" si="487"/>
        <v>5.9006211180124224E-2</v>
      </c>
      <c r="BS72" s="13"/>
      <c r="BT72" s="13"/>
      <c r="BU72" s="25"/>
      <c r="BV72" s="37"/>
      <c r="BW72" s="10"/>
      <c r="BX72" s="11"/>
      <c r="BY72" s="61">
        <f t="shared" si="524"/>
        <v>0</v>
      </c>
      <c r="BZ72" s="61">
        <f t="shared" si="524"/>
        <v>0</v>
      </c>
      <c r="CA72" s="11"/>
      <c r="CB72" s="12" t="e">
        <f t="shared" si="488"/>
        <v>#DIV/0!</v>
      </c>
      <c r="CC72" s="11"/>
      <c r="CD72" s="12" t="e">
        <f t="shared" si="489"/>
        <v>#DIV/0!</v>
      </c>
      <c r="CE72" s="13"/>
      <c r="CF72" s="13"/>
      <c r="CG72" s="25"/>
      <c r="CH72" s="37"/>
      <c r="CI72" s="10"/>
      <c r="CJ72" s="11"/>
      <c r="CK72" s="61">
        <f t="shared" si="525"/>
        <v>0</v>
      </c>
      <c r="CL72" s="61">
        <f t="shared" si="525"/>
        <v>0</v>
      </c>
      <c r="CM72" s="11"/>
      <c r="CN72" s="12" t="e">
        <f t="shared" si="490"/>
        <v>#DIV/0!</v>
      </c>
      <c r="CO72" s="11"/>
      <c r="CP72" s="12" t="e">
        <f t="shared" si="491"/>
        <v>#DIV/0!</v>
      </c>
      <c r="CQ72" s="13"/>
      <c r="CR72" s="13"/>
      <c r="CS72" s="25"/>
      <c r="CT72" s="37"/>
      <c r="CU72" s="10"/>
      <c r="CV72" s="11"/>
      <c r="CW72" s="61">
        <f t="shared" si="526"/>
        <v>0</v>
      </c>
      <c r="CX72" s="61">
        <f t="shared" si="526"/>
        <v>0</v>
      </c>
      <c r="CY72" s="11"/>
      <c r="CZ72" s="12" t="e">
        <f t="shared" si="492"/>
        <v>#DIV/0!</v>
      </c>
      <c r="DA72" s="11"/>
      <c r="DB72" s="12" t="e">
        <f t="shared" si="493"/>
        <v>#DIV/0!</v>
      </c>
      <c r="DC72" s="13"/>
      <c r="DD72" s="13"/>
      <c r="DE72" s="25"/>
      <c r="DF72" s="37"/>
      <c r="DG72" s="10"/>
      <c r="DH72" s="11"/>
      <c r="DI72" s="61">
        <f t="shared" si="527"/>
        <v>0</v>
      </c>
      <c r="DJ72" s="61">
        <f t="shared" si="527"/>
        <v>0</v>
      </c>
      <c r="DK72" s="11"/>
      <c r="DL72" s="12" t="e">
        <f t="shared" si="494"/>
        <v>#DIV/0!</v>
      </c>
      <c r="DM72" s="11"/>
      <c r="DN72" s="12" t="e">
        <f t="shared" si="495"/>
        <v>#DIV/0!</v>
      </c>
      <c r="DO72" s="13"/>
      <c r="DP72" s="13"/>
      <c r="DQ72" s="25"/>
      <c r="DR72" s="37"/>
      <c r="DS72" s="10"/>
      <c r="DT72" s="11"/>
      <c r="DU72" s="61">
        <f t="shared" si="528"/>
        <v>0</v>
      </c>
      <c r="DV72" s="61">
        <f t="shared" si="528"/>
        <v>0</v>
      </c>
      <c r="DW72" s="11"/>
      <c r="DX72" s="12" t="e">
        <f t="shared" si="496"/>
        <v>#DIV/0!</v>
      </c>
      <c r="DY72" s="11"/>
      <c r="DZ72" s="12" t="e">
        <f t="shared" si="497"/>
        <v>#DIV/0!</v>
      </c>
      <c r="EA72" s="13"/>
      <c r="EB72" s="13"/>
      <c r="EC72" s="25"/>
      <c r="ED72" s="37"/>
      <c r="EE72" s="10"/>
      <c r="EF72" s="11"/>
      <c r="EG72" s="61">
        <f t="shared" si="529"/>
        <v>0</v>
      </c>
      <c r="EH72" s="61">
        <f t="shared" si="529"/>
        <v>0</v>
      </c>
      <c r="EI72" s="11"/>
      <c r="EJ72" s="12" t="e">
        <f t="shared" si="498"/>
        <v>#DIV/0!</v>
      </c>
      <c r="EK72" s="11"/>
      <c r="EL72" s="12" t="e">
        <f t="shared" si="499"/>
        <v>#DIV/0!</v>
      </c>
      <c r="EM72" s="13"/>
      <c r="EN72" s="13"/>
      <c r="EO72" s="25"/>
      <c r="EP72" s="37"/>
      <c r="EQ72" s="10"/>
      <c r="ER72" s="11"/>
      <c r="ES72" s="61">
        <f t="shared" si="530"/>
        <v>0</v>
      </c>
      <c r="ET72" s="61">
        <f t="shared" si="530"/>
        <v>0</v>
      </c>
      <c r="EU72" s="11"/>
      <c r="EV72" s="12" t="e">
        <f t="shared" si="500"/>
        <v>#DIV/0!</v>
      </c>
      <c r="EW72" s="11"/>
      <c r="EX72" s="12" t="e">
        <f t="shared" si="501"/>
        <v>#DIV/0!</v>
      </c>
      <c r="EY72" s="13"/>
      <c r="EZ72" s="13"/>
      <c r="FA72" s="25"/>
      <c r="FB72" s="37"/>
      <c r="FC72" s="10"/>
      <c r="FD72" s="11"/>
      <c r="FE72" s="61">
        <f t="shared" si="531"/>
        <v>0</v>
      </c>
      <c r="FF72" s="61">
        <f t="shared" si="531"/>
        <v>0</v>
      </c>
      <c r="FG72" s="11"/>
      <c r="FH72" s="12" t="e">
        <f t="shared" si="502"/>
        <v>#DIV/0!</v>
      </c>
      <c r="FI72" s="11"/>
      <c r="FJ72" s="12" t="e">
        <f t="shared" si="503"/>
        <v>#DIV/0!</v>
      </c>
      <c r="FK72" s="13"/>
      <c r="FL72" s="13"/>
      <c r="FM72" s="25"/>
      <c r="FN72" s="37"/>
      <c r="FO72" s="10"/>
      <c r="FP72" s="11"/>
      <c r="FQ72" s="61">
        <f t="shared" si="532"/>
        <v>0</v>
      </c>
      <c r="FR72" s="61">
        <f t="shared" si="532"/>
        <v>0</v>
      </c>
      <c r="FS72" s="11"/>
      <c r="FT72" s="12" t="e">
        <f t="shared" si="504"/>
        <v>#DIV/0!</v>
      </c>
      <c r="FU72" s="11"/>
      <c r="FV72" s="12" t="e">
        <f t="shared" si="505"/>
        <v>#DIV/0!</v>
      </c>
      <c r="FW72" s="13"/>
      <c r="FX72" s="13"/>
      <c r="FY72" s="25"/>
      <c r="FZ72" s="37"/>
      <c r="GA72" s="10"/>
      <c r="GB72" s="11"/>
      <c r="GC72" s="61">
        <f t="shared" si="533"/>
        <v>0</v>
      </c>
      <c r="GD72" s="61">
        <f t="shared" si="533"/>
        <v>0</v>
      </c>
      <c r="GE72" s="11"/>
      <c r="GF72" s="12" t="e">
        <f t="shared" si="506"/>
        <v>#DIV/0!</v>
      </c>
      <c r="GG72" s="11"/>
      <c r="GH72" s="12" t="e">
        <f t="shared" si="507"/>
        <v>#DIV/0!</v>
      </c>
      <c r="GI72" s="13"/>
      <c r="GJ72" s="13"/>
      <c r="GK72" s="25"/>
      <c r="GL72" s="37"/>
      <c r="GM72" s="10"/>
      <c r="GN72" s="11"/>
      <c r="GO72" s="61">
        <f t="shared" si="534"/>
        <v>0</v>
      </c>
      <c r="GP72" s="61">
        <f t="shared" si="534"/>
        <v>0</v>
      </c>
      <c r="GQ72" s="11"/>
      <c r="GR72" s="12" t="e">
        <f t="shared" si="508"/>
        <v>#DIV/0!</v>
      </c>
      <c r="GS72" s="11"/>
      <c r="GT72" s="12" t="e">
        <f t="shared" si="509"/>
        <v>#DIV/0!</v>
      </c>
      <c r="GU72" s="13"/>
      <c r="GV72" s="13"/>
      <c r="GW72" s="25"/>
      <c r="GX72" s="37"/>
      <c r="GY72" s="10"/>
      <c r="GZ72" s="11"/>
      <c r="HA72" s="61">
        <f t="shared" si="535"/>
        <v>0</v>
      </c>
      <c r="HB72" s="61">
        <f t="shared" si="535"/>
        <v>0</v>
      </c>
      <c r="HC72" s="11"/>
      <c r="HD72" s="12" t="e">
        <f t="shared" si="510"/>
        <v>#DIV/0!</v>
      </c>
      <c r="HE72" s="11"/>
      <c r="HF72" s="12" t="e">
        <f t="shared" si="511"/>
        <v>#DIV/0!</v>
      </c>
      <c r="HG72" s="13"/>
      <c r="HH72" s="13"/>
      <c r="HI72" s="25"/>
      <c r="HJ72" s="37"/>
      <c r="HK72" s="10">
        <f t="shared" si="512"/>
        <v>6</v>
      </c>
      <c r="HL72" s="14">
        <f t="shared" si="512"/>
        <v>0</v>
      </c>
      <c r="HM72" s="381">
        <f t="shared" si="512"/>
        <v>3127</v>
      </c>
      <c r="HN72" s="11">
        <f t="shared" si="512"/>
        <v>301</v>
      </c>
      <c r="HO72" s="11">
        <f t="shared" si="513"/>
        <v>1651</v>
      </c>
      <c r="HP72" s="79">
        <f t="shared" si="514"/>
        <v>0.52798209146146469</v>
      </c>
      <c r="HQ72" s="15">
        <f t="shared" si="515"/>
        <v>71</v>
      </c>
      <c r="HR72" s="12">
        <f t="shared" si="536"/>
        <v>4.3004239854633558E-2</v>
      </c>
      <c r="HS72" s="16">
        <v>62.4</v>
      </c>
      <c r="HT72" s="17">
        <v>1448</v>
      </c>
      <c r="HU72" s="16">
        <f t="shared" si="516"/>
        <v>87.704421562689276</v>
      </c>
      <c r="HV72" s="23"/>
      <c r="HW72" s="22"/>
    </row>
    <row r="73" spans="1:231" ht="18.75" x14ac:dyDescent="0.25">
      <c r="A73" s="734"/>
      <c r="B73" s="436">
        <f t="shared" si="456"/>
        <v>45650</v>
      </c>
      <c r="C73" s="10">
        <v>1</v>
      </c>
      <c r="D73" s="11"/>
      <c r="E73" s="61">
        <f t="shared" si="517"/>
        <v>591</v>
      </c>
      <c r="F73" s="11">
        <f t="shared" si="517"/>
        <v>58</v>
      </c>
      <c r="G73" s="11">
        <v>281</v>
      </c>
      <c r="H73" s="12">
        <f t="shared" si="477"/>
        <v>0.50761421319796951</v>
      </c>
      <c r="I73" s="11">
        <v>19</v>
      </c>
      <c r="J73" s="12">
        <f t="shared" si="518"/>
        <v>6.3333333333333339E-2</v>
      </c>
      <c r="K73" s="13"/>
      <c r="L73" s="11"/>
      <c r="M73" s="25"/>
      <c r="N73" s="37"/>
      <c r="O73" s="10">
        <v>1</v>
      </c>
      <c r="P73" s="11"/>
      <c r="Q73" s="11">
        <f t="shared" si="519"/>
        <v>595</v>
      </c>
      <c r="R73" s="11">
        <f t="shared" si="519"/>
        <v>58</v>
      </c>
      <c r="S73" s="11">
        <v>307</v>
      </c>
      <c r="T73" s="12">
        <f t="shared" si="478"/>
        <v>0.54957983193277316</v>
      </c>
      <c r="U73" s="11">
        <v>20</v>
      </c>
      <c r="V73" s="12">
        <f t="shared" si="479"/>
        <v>6.1162079510703363E-2</v>
      </c>
      <c r="W73" s="13"/>
      <c r="X73" s="11"/>
      <c r="Y73" s="25"/>
      <c r="Z73" s="37"/>
      <c r="AA73" s="10">
        <v>3</v>
      </c>
      <c r="AB73" s="11"/>
      <c r="AC73" s="11">
        <f t="shared" si="520"/>
        <v>141</v>
      </c>
      <c r="AD73" s="11">
        <f t="shared" si="520"/>
        <v>13</v>
      </c>
      <c r="AE73" s="11">
        <v>60</v>
      </c>
      <c r="AF73" s="12">
        <f t="shared" si="480"/>
        <v>0.48226950354609927</v>
      </c>
      <c r="AG73" s="11">
        <v>8</v>
      </c>
      <c r="AH73" s="12">
        <f t="shared" si="481"/>
        <v>0.11764705882352941</v>
      </c>
      <c r="AI73" s="13"/>
      <c r="AJ73" s="11"/>
      <c r="AK73" s="25"/>
      <c r="AL73" s="37"/>
      <c r="AM73" s="10"/>
      <c r="AN73" s="11"/>
      <c r="AO73" s="61">
        <f t="shared" si="521"/>
        <v>601</v>
      </c>
      <c r="AP73" s="11">
        <f t="shared" si="521"/>
        <v>58</v>
      </c>
      <c r="AQ73" s="11">
        <v>300</v>
      </c>
      <c r="AR73" s="12">
        <f t="shared" si="482"/>
        <v>0.52412645590682194</v>
      </c>
      <c r="AS73" s="11">
        <v>15</v>
      </c>
      <c r="AT73" s="12">
        <f t="shared" si="483"/>
        <v>4.7619047619047616E-2</v>
      </c>
      <c r="AU73" s="13"/>
      <c r="AV73" s="11"/>
      <c r="AW73" s="25"/>
      <c r="AX73" s="37"/>
      <c r="AY73" s="10"/>
      <c r="AZ73" s="11"/>
      <c r="BA73" s="11">
        <f t="shared" si="522"/>
        <v>597</v>
      </c>
      <c r="BB73" s="11">
        <f t="shared" si="522"/>
        <v>57</v>
      </c>
      <c r="BC73" s="11">
        <v>300</v>
      </c>
      <c r="BD73" s="12">
        <f t="shared" si="484"/>
        <v>0.53266331658291455</v>
      </c>
      <c r="BE73" s="11">
        <v>18</v>
      </c>
      <c r="BF73" s="12">
        <f t="shared" si="485"/>
        <v>5.6603773584905662E-2</v>
      </c>
      <c r="BG73" s="13"/>
      <c r="BH73" s="11"/>
      <c r="BI73" s="25"/>
      <c r="BJ73" s="37"/>
      <c r="BK73" s="10"/>
      <c r="BL73" s="11">
        <v>1</v>
      </c>
      <c r="BM73" s="11">
        <f t="shared" si="523"/>
        <v>597</v>
      </c>
      <c r="BN73" s="11">
        <f t="shared" si="523"/>
        <v>56</v>
      </c>
      <c r="BO73" s="11">
        <v>307</v>
      </c>
      <c r="BP73" s="12">
        <f t="shared" si="486"/>
        <v>0.54438860971524283</v>
      </c>
      <c r="BQ73" s="11">
        <v>18</v>
      </c>
      <c r="BR73" s="12">
        <f t="shared" si="487"/>
        <v>5.5384615384615386E-2</v>
      </c>
      <c r="BS73" s="13"/>
      <c r="BT73" s="11"/>
      <c r="BU73" s="25"/>
      <c r="BV73" s="37"/>
      <c r="BW73" s="10"/>
      <c r="BX73" s="11"/>
      <c r="BY73" s="61">
        <f t="shared" si="524"/>
        <v>0</v>
      </c>
      <c r="BZ73" s="61">
        <f t="shared" si="524"/>
        <v>0</v>
      </c>
      <c r="CA73" s="11"/>
      <c r="CB73" s="12" t="e">
        <f t="shared" si="488"/>
        <v>#DIV/0!</v>
      </c>
      <c r="CC73" s="11"/>
      <c r="CD73" s="12" t="e">
        <f t="shared" si="489"/>
        <v>#DIV/0!</v>
      </c>
      <c r="CE73" s="13"/>
      <c r="CF73" s="11"/>
      <c r="CG73" s="25"/>
      <c r="CH73" s="37"/>
      <c r="CI73" s="10"/>
      <c r="CJ73" s="11"/>
      <c r="CK73" s="61">
        <f t="shared" si="525"/>
        <v>0</v>
      </c>
      <c r="CL73" s="61">
        <f t="shared" si="525"/>
        <v>0</v>
      </c>
      <c r="CM73" s="11"/>
      <c r="CN73" s="12" t="e">
        <f t="shared" si="490"/>
        <v>#DIV/0!</v>
      </c>
      <c r="CO73" s="11"/>
      <c r="CP73" s="12" t="e">
        <f t="shared" si="491"/>
        <v>#DIV/0!</v>
      </c>
      <c r="CQ73" s="13"/>
      <c r="CR73" s="11"/>
      <c r="CS73" s="25"/>
      <c r="CT73" s="37"/>
      <c r="CU73" s="10"/>
      <c r="CV73" s="11"/>
      <c r="CW73" s="61">
        <f t="shared" si="526"/>
        <v>0</v>
      </c>
      <c r="CX73" s="61">
        <f t="shared" si="526"/>
        <v>0</v>
      </c>
      <c r="CY73" s="11"/>
      <c r="CZ73" s="12" t="e">
        <f t="shared" si="492"/>
        <v>#DIV/0!</v>
      </c>
      <c r="DA73" s="11"/>
      <c r="DB73" s="12" t="e">
        <f t="shared" si="493"/>
        <v>#DIV/0!</v>
      </c>
      <c r="DC73" s="13"/>
      <c r="DD73" s="11"/>
      <c r="DE73" s="25"/>
      <c r="DF73" s="37"/>
      <c r="DG73" s="10"/>
      <c r="DH73" s="11"/>
      <c r="DI73" s="61">
        <f t="shared" si="527"/>
        <v>0</v>
      </c>
      <c r="DJ73" s="61">
        <f t="shared" si="527"/>
        <v>0</v>
      </c>
      <c r="DK73" s="11"/>
      <c r="DL73" s="12" t="e">
        <f t="shared" si="494"/>
        <v>#DIV/0!</v>
      </c>
      <c r="DM73" s="11"/>
      <c r="DN73" s="12" t="e">
        <f t="shared" si="495"/>
        <v>#DIV/0!</v>
      </c>
      <c r="DO73" s="13"/>
      <c r="DP73" s="11"/>
      <c r="DQ73" s="25"/>
      <c r="DR73" s="37"/>
      <c r="DS73" s="10"/>
      <c r="DT73" s="11"/>
      <c r="DU73" s="61">
        <f t="shared" si="528"/>
        <v>0</v>
      </c>
      <c r="DV73" s="61">
        <f t="shared" si="528"/>
        <v>0</v>
      </c>
      <c r="DW73" s="11"/>
      <c r="DX73" s="12" t="e">
        <f t="shared" si="496"/>
        <v>#DIV/0!</v>
      </c>
      <c r="DY73" s="11"/>
      <c r="DZ73" s="12" t="e">
        <f t="shared" si="497"/>
        <v>#DIV/0!</v>
      </c>
      <c r="EA73" s="13"/>
      <c r="EB73" s="11"/>
      <c r="EC73" s="25"/>
      <c r="ED73" s="37"/>
      <c r="EE73" s="10"/>
      <c r="EF73" s="11"/>
      <c r="EG73" s="61">
        <f t="shared" si="529"/>
        <v>0</v>
      </c>
      <c r="EH73" s="61">
        <f t="shared" si="529"/>
        <v>0</v>
      </c>
      <c r="EI73" s="11"/>
      <c r="EJ73" s="12" t="e">
        <f t="shared" si="498"/>
        <v>#DIV/0!</v>
      </c>
      <c r="EK73" s="11"/>
      <c r="EL73" s="12" t="e">
        <f t="shared" si="499"/>
        <v>#DIV/0!</v>
      </c>
      <c r="EM73" s="13"/>
      <c r="EN73" s="11"/>
      <c r="EO73" s="25"/>
      <c r="EP73" s="37"/>
      <c r="EQ73" s="10"/>
      <c r="ER73" s="11"/>
      <c r="ES73" s="61">
        <f t="shared" si="530"/>
        <v>0</v>
      </c>
      <c r="ET73" s="61">
        <f t="shared" si="530"/>
        <v>0</v>
      </c>
      <c r="EU73" s="11"/>
      <c r="EV73" s="12" t="e">
        <f t="shared" si="500"/>
        <v>#DIV/0!</v>
      </c>
      <c r="EW73" s="11"/>
      <c r="EX73" s="12" t="e">
        <f t="shared" si="501"/>
        <v>#DIV/0!</v>
      </c>
      <c r="EY73" s="13"/>
      <c r="EZ73" s="11"/>
      <c r="FA73" s="25"/>
      <c r="FB73" s="37"/>
      <c r="FC73" s="10"/>
      <c r="FD73" s="11"/>
      <c r="FE73" s="61">
        <f t="shared" si="531"/>
        <v>0</v>
      </c>
      <c r="FF73" s="61">
        <f t="shared" si="531"/>
        <v>0</v>
      </c>
      <c r="FG73" s="11"/>
      <c r="FH73" s="12" t="e">
        <f t="shared" si="502"/>
        <v>#DIV/0!</v>
      </c>
      <c r="FI73" s="11"/>
      <c r="FJ73" s="12" t="e">
        <f t="shared" si="503"/>
        <v>#DIV/0!</v>
      </c>
      <c r="FK73" s="13"/>
      <c r="FL73" s="11"/>
      <c r="FM73" s="25"/>
      <c r="FN73" s="37"/>
      <c r="FO73" s="10"/>
      <c r="FP73" s="11"/>
      <c r="FQ73" s="61">
        <f t="shared" si="532"/>
        <v>0</v>
      </c>
      <c r="FR73" s="61">
        <f t="shared" si="532"/>
        <v>0</v>
      </c>
      <c r="FS73" s="11"/>
      <c r="FT73" s="12" t="e">
        <f t="shared" si="504"/>
        <v>#DIV/0!</v>
      </c>
      <c r="FU73" s="11"/>
      <c r="FV73" s="12" t="e">
        <f t="shared" si="505"/>
        <v>#DIV/0!</v>
      </c>
      <c r="FW73" s="13"/>
      <c r="FX73" s="11"/>
      <c r="FY73" s="25"/>
      <c r="FZ73" s="37"/>
      <c r="GA73" s="10"/>
      <c r="GB73" s="11"/>
      <c r="GC73" s="61">
        <f t="shared" si="533"/>
        <v>0</v>
      </c>
      <c r="GD73" s="61">
        <f t="shared" si="533"/>
        <v>0</v>
      </c>
      <c r="GE73" s="11"/>
      <c r="GF73" s="12" t="e">
        <f t="shared" si="506"/>
        <v>#DIV/0!</v>
      </c>
      <c r="GG73" s="11"/>
      <c r="GH73" s="12" t="e">
        <f t="shared" si="507"/>
        <v>#DIV/0!</v>
      </c>
      <c r="GI73" s="13"/>
      <c r="GJ73" s="11"/>
      <c r="GK73" s="25"/>
      <c r="GL73" s="37"/>
      <c r="GM73" s="10"/>
      <c r="GN73" s="11"/>
      <c r="GO73" s="61">
        <f t="shared" si="534"/>
        <v>0</v>
      </c>
      <c r="GP73" s="61">
        <f t="shared" si="534"/>
        <v>0</v>
      </c>
      <c r="GQ73" s="11"/>
      <c r="GR73" s="12" t="e">
        <f t="shared" si="508"/>
        <v>#DIV/0!</v>
      </c>
      <c r="GS73" s="11"/>
      <c r="GT73" s="12" t="e">
        <f t="shared" si="509"/>
        <v>#DIV/0!</v>
      </c>
      <c r="GU73" s="13"/>
      <c r="GV73" s="11"/>
      <c r="GW73" s="25"/>
      <c r="GX73" s="37"/>
      <c r="GY73" s="10"/>
      <c r="GZ73" s="11"/>
      <c r="HA73" s="61">
        <f t="shared" si="535"/>
        <v>0</v>
      </c>
      <c r="HB73" s="61">
        <f t="shared" si="535"/>
        <v>0</v>
      </c>
      <c r="HC73" s="11"/>
      <c r="HD73" s="12" t="e">
        <f t="shared" si="510"/>
        <v>#DIV/0!</v>
      </c>
      <c r="HE73" s="11"/>
      <c r="HF73" s="12" t="e">
        <f t="shared" si="511"/>
        <v>#DIV/0!</v>
      </c>
      <c r="HG73" s="13"/>
      <c r="HH73" s="11"/>
      <c r="HI73" s="25"/>
      <c r="HJ73" s="37"/>
      <c r="HK73" s="10">
        <f t="shared" si="512"/>
        <v>5</v>
      </c>
      <c r="HL73" s="14">
        <f t="shared" si="512"/>
        <v>1</v>
      </c>
      <c r="HM73" s="381">
        <f t="shared" si="512"/>
        <v>3122</v>
      </c>
      <c r="HN73" s="11">
        <f t="shared" si="512"/>
        <v>300</v>
      </c>
      <c r="HO73" s="11">
        <f t="shared" si="513"/>
        <v>1653</v>
      </c>
      <c r="HP73" s="79">
        <f t="shared" si="514"/>
        <v>0.52946828955797565</v>
      </c>
      <c r="HQ73" s="15">
        <f t="shared" si="515"/>
        <v>98</v>
      </c>
      <c r="HR73" s="12">
        <f t="shared" si="536"/>
        <v>5.928614640048397E-2</v>
      </c>
      <c r="HS73" s="16">
        <v>62.6</v>
      </c>
      <c r="HT73" s="17">
        <v>1498</v>
      </c>
      <c r="HU73" s="16">
        <f t="shared" si="516"/>
        <v>90.623109497882638</v>
      </c>
      <c r="HV73" s="23"/>
      <c r="HW73" s="22"/>
    </row>
    <row r="74" spans="1:231" ht="18.75" x14ac:dyDescent="0.25">
      <c r="A74" s="734"/>
      <c r="B74" s="436">
        <f t="shared" si="456"/>
        <v>45651</v>
      </c>
      <c r="C74" s="10">
        <v>2</v>
      </c>
      <c r="D74" s="11"/>
      <c r="E74" s="61">
        <f>E73-C74</f>
        <v>589</v>
      </c>
      <c r="F74" s="11">
        <f>F73-D74</f>
        <v>58</v>
      </c>
      <c r="G74" s="11">
        <v>299</v>
      </c>
      <c r="H74" s="12">
        <f t="shared" si="477"/>
        <v>0.53310696095076404</v>
      </c>
      <c r="I74" s="11">
        <v>15</v>
      </c>
      <c r="J74" s="12">
        <f t="shared" si="518"/>
        <v>4.7770700636942678E-2</v>
      </c>
      <c r="K74" s="13"/>
      <c r="L74" s="11"/>
      <c r="M74" s="38"/>
      <c r="N74" s="39"/>
      <c r="O74" s="10">
        <v>2</v>
      </c>
      <c r="P74" s="11"/>
      <c r="Q74" s="11">
        <f t="shared" si="519"/>
        <v>593</v>
      </c>
      <c r="R74" s="11">
        <f t="shared" si="519"/>
        <v>58</v>
      </c>
      <c r="S74" s="11">
        <v>328</v>
      </c>
      <c r="T74" s="12">
        <f t="shared" si="478"/>
        <v>0.57841483979763908</v>
      </c>
      <c r="U74" s="11">
        <v>15</v>
      </c>
      <c r="V74" s="12">
        <f t="shared" si="479"/>
        <v>4.3731778425655975E-2</v>
      </c>
      <c r="W74" s="13"/>
      <c r="X74" s="11"/>
      <c r="Y74" s="38"/>
      <c r="Z74" s="39"/>
      <c r="AA74" s="10">
        <v>4</v>
      </c>
      <c r="AB74" s="11">
        <v>1</v>
      </c>
      <c r="AC74" s="11">
        <f t="shared" si="520"/>
        <v>137</v>
      </c>
      <c r="AD74" s="11">
        <f t="shared" si="520"/>
        <v>12</v>
      </c>
      <c r="AE74" s="11">
        <v>75</v>
      </c>
      <c r="AF74" s="12">
        <f t="shared" si="480"/>
        <v>0.58394160583941601</v>
      </c>
      <c r="AG74" s="11">
        <v>5</v>
      </c>
      <c r="AH74" s="12">
        <f t="shared" si="481"/>
        <v>6.25E-2</v>
      </c>
      <c r="AI74" s="13"/>
      <c r="AJ74" s="11"/>
      <c r="AK74" s="38"/>
      <c r="AL74" s="39"/>
      <c r="AM74" s="10"/>
      <c r="AN74" s="11"/>
      <c r="AO74" s="61">
        <f t="shared" si="521"/>
        <v>601</v>
      </c>
      <c r="AP74" s="11">
        <f t="shared" si="521"/>
        <v>58</v>
      </c>
      <c r="AQ74" s="11">
        <v>332</v>
      </c>
      <c r="AR74" s="12">
        <f t="shared" si="482"/>
        <v>0.57570715474209655</v>
      </c>
      <c r="AS74" s="11">
        <v>14</v>
      </c>
      <c r="AT74" s="12">
        <f t="shared" si="483"/>
        <v>4.046242774566474E-2</v>
      </c>
      <c r="AU74" s="13"/>
      <c r="AV74" s="11"/>
      <c r="AW74" s="38"/>
      <c r="AX74" s="39"/>
      <c r="AY74" s="10">
        <v>1</v>
      </c>
      <c r="AZ74" s="11"/>
      <c r="BA74" s="11">
        <f t="shared" si="522"/>
        <v>596</v>
      </c>
      <c r="BB74" s="11">
        <f t="shared" si="522"/>
        <v>57</v>
      </c>
      <c r="BC74" s="11">
        <v>342</v>
      </c>
      <c r="BD74" s="12">
        <f t="shared" si="484"/>
        <v>0.59899328859060408</v>
      </c>
      <c r="BE74" s="11">
        <v>15</v>
      </c>
      <c r="BF74" s="12">
        <f t="shared" si="485"/>
        <v>4.2016806722689079E-2</v>
      </c>
      <c r="BG74" s="13"/>
      <c r="BH74" s="11"/>
      <c r="BI74" s="38"/>
      <c r="BJ74" s="39"/>
      <c r="BK74" s="10"/>
      <c r="BL74" s="11"/>
      <c r="BM74" s="11">
        <f t="shared" si="523"/>
        <v>597</v>
      </c>
      <c r="BN74" s="11">
        <f t="shared" si="523"/>
        <v>56</v>
      </c>
      <c r="BO74" s="11">
        <v>322</v>
      </c>
      <c r="BP74" s="12">
        <f t="shared" si="486"/>
        <v>0.55946398659966501</v>
      </c>
      <c r="BQ74" s="11">
        <v>12</v>
      </c>
      <c r="BR74" s="12">
        <f t="shared" si="487"/>
        <v>3.5928143712574849E-2</v>
      </c>
      <c r="BS74" s="13"/>
      <c r="BT74" s="11"/>
      <c r="BU74" s="38"/>
      <c r="BV74" s="39"/>
      <c r="BW74" s="10"/>
      <c r="BX74" s="11"/>
      <c r="BY74" s="61">
        <f t="shared" si="524"/>
        <v>0</v>
      </c>
      <c r="BZ74" s="61">
        <f t="shared" si="524"/>
        <v>0</v>
      </c>
      <c r="CA74" s="11"/>
      <c r="CB74" s="12" t="e">
        <f t="shared" si="488"/>
        <v>#DIV/0!</v>
      </c>
      <c r="CC74" s="11"/>
      <c r="CD74" s="12" t="e">
        <f t="shared" si="489"/>
        <v>#DIV/0!</v>
      </c>
      <c r="CE74" s="13"/>
      <c r="CF74" s="11"/>
      <c r="CG74" s="38"/>
      <c r="CH74" s="39"/>
      <c r="CI74" s="10"/>
      <c r="CJ74" s="11"/>
      <c r="CK74" s="61">
        <f t="shared" si="525"/>
        <v>0</v>
      </c>
      <c r="CL74" s="61">
        <f t="shared" si="525"/>
        <v>0</v>
      </c>
      <c r="CM74" s="11"/>
      <c r="CN74" s="12" t="e">
        <f t="shared" si="490"/>
        <v>#DIV/0!</v>
      </c>
      <c r="CO74" s="11"/>
      <c r="CP74" s="12" t="e">
        <f t="shared" si="491"/>
        <v>#DIV/0!</v>
      </c>
      <c r="CQ74" s="13"/>
      <c r="CR74" s="11"/>
      <c r="CS74" s="38"/>
      <c r="CT74" s="39"/>
      <c r="CU74" s="10"/>
      <c r="CV74" s="11"/>
      <c r="CW74" s="61">
        <f t="shared" si="526"/>
        <v>0</v>
      </c>
      <c r="CX74" s="61">
        <f t="shared" si="526"/>
        <v>0</v>
      </c>
      <c r="CY74" s="11"/>
      <c r="CZ74" s="12" t="e">
        <f t="shared" si="492"/>
        <v>#DIV/0!</v>
      </c>
      <c r="DA74" s="11"/>
      <c r="DB74" s="12" t="e">
        <f t="shared" si="493"/>
        <v>#DIV/0!</v>
      </c>
      <c r="DC74" s="13"/>
      <c r="DD74" s="11"/>
      <c r="DE74" s="38"/>
      <c r="DF74" s="39"/>
      <c r="DG74" s="10"/>
      <c r="DH74" s="11"/>
      <c r="DI74" s="61">
        <f t="shared" si="527"/>
        <v>0</v>
      </c>
      <c r="DJ74" s="61">
        <f t="shared" si="527"/>
        <v>0</v>
      </c>
      <c r="DK74" s="11"/>
      <c r="DL74" s="12" t="e">
        <f t="shared" si="494"/>
        <v>#DIV/0!</v>
      </c>
      <c r="DM74" s="11"/>
      <c r="DN74" s="12" t="e">
        <f t="shared" si="495"/>
        <v>#DIV/0!</v>
      </c>
      <c r="DO74" s="13"/>
      <c r="DP74" s="11"/>
      <c r="DQ74" s="38"/>
      <c r="DR74" s="39"/>
      <c r="DS74" s="10"/>
      <c r="DT74" s="11"/>
      <c r="DU74" s="61">
        <f t="shared" si="528"/>
        <v>0</v>
      </c>
      <c r="DV74" s="61">
        <f t="shared" si="528"/>
        <v>0</v>
      </c>
      <c r="DW74" s="11"/>
      <c r="DX74" s="12" t="e">
        <f t="shared" si="496"/>
        <v>#DIV/0!</v>
      </c>
      <c r="DY74" s="11"/>
      <c r="DZ74" s="12" t="e">
        <f t="shared" si="497"/>
        <v>#DIV/0!</v>
      </c>
      <c r="EA74" s="13"/>
      <c r="EB74" s="11"/>
      <c r="EC74" s="38"/>
      <c r="ED74" s="39"/>
      <c r="EE74" s="10"/>
      <c r="EF74" s="11"/>
      <c r="EG74" s="61">
        <f t="shared" si="529"/>
        <v>0</v>
      </c>
      <c r="EH74" s="61">
        <f t="shared" si="529"/>
        <v>0</v>
      </c>
      <c r="EI74" s="11"/>
      <c r="EJ74" s="12" t="e">
        <f t="shared" si="498"/>
        <v>#DIV/0!</v>
      </c>
      <c r="EK74" s="11"/>
      <c r="EL74" s="12" t="e">
        <f t="shared" si="499"/>
        <v>#DIV/0!</v>
      </c>
      <c r="EM74" s="13"/>
      <c r="EN74" s="11"/>
      <c r="EO74" s="38"/>
      <c r="EP74" s="39"/>
      <c r="EQ74" s="10"/>
      <c r="ER74" s="11"/>
      <c r="ES74" s="61">
        <f t="shared" si="530"/>
        <v>0</v>
      </c>
      <c r="ET74" s="61">
        <f t="shared" si="530"/>
        <v>0</v>
      </c>
      <c r="EU74" s="11"/>
      <c r="EV74" s="12" t="e">
        <f t="shared" si="500"/>
        <v>#DIV/0!</v>
      </c>
      <c r="EW74" s="11"/>
      <c r="EX74" s="12" t="e">
        <f t="shared" si="501"/>
        <v>#DIV/0!</v>
      </c>
      <c r="EY74" s="13"/>
      <c r="EZ74" s="11"/>
      <c r="FA74" s="38"/>
      <c r="FB74" s="39"/>
      <c r="FC74" s="10"/>
      <c r="FD74" s="11"/>
      <c r="FE74" s="61">
        <f t="shared" si="531"/>
        <v>0</v>
      </c>
      <c r="FF74" s="61">
        <f t="shared" si="531"/>
        <v>0</v>
      </c>
      <c r="FG74" s="11"/>
      <c r="FH74" s="12" t="e">
        <f t="shared" si="502"/>
        <v>#DIV/0!</v>
      </c>
      <c r="FI74" s="11"/>
      <c r="FJ74" s="12" t="e">
        <f t="shared" si="503"/>
        <v>#DIV/0!</v>
      </c>
      <c r="FK74" s="13"/>
      <c r="FL74" s="11"/>
      <c r="FM74" s="38"/>
      <c r="FN74" s="39"/>
      <c r="FO74" s="10"/>
      <c r="FP74" s="11"/>
      <c r="FQ74" s="61">
        <f t="shared" si="532"/>
        <v>0</v>
      </c>
      <c r="FR74" s="61">
        <f t="shared" si="532"/>
        <v>0</v>
      </c>
      <c r="FS74" s="11"/>
      <c r="FT74" s="12" t="e">
        <f t="shared" si="504"/>
        <v>#DIV/0!</v>
      </c>
      <c r="FU74" s="11"/>
      <c r="FV74" s="12" t="e">
        <f t="shared" si="505"/>
        <v>#DIV/0!</v>
      </c>
      <c r="FW74" s="13"/>
      <c r="FX74" s="11"/>
      <c r="FY74" s="38"/>
      <c r="FZ74" s="39"/>
      <c r="GA74" s="10"/>
      <c r="GB74" s="11"/>
      <c r="GC74" s="61">
        <f t="shared" si="533"/>
        <v>0</v>
      </c>
      <c r="GD74" s="61">
        <f t="shared" si="533"/>
        <v>0</v>
      </c>
      <c r="GE74" s="11"/>
      <c r="GF74" s="12" t="e">
        <f t="shared" si="506"/>
        <v>#DIV/0!</v>
      </c>
      <c r="GG74" s="11"/>
      <c r="GH74" s="12" t="e">
        <f t="shared" si="507"/>
        <v>#DIV/0!</v>
      </c>
      <c r="GI74" s="13"/>
      <c r="GJ74" s="11"/>
      <c r="GK74" s="38"/>
      <c r="GL74" s="39"/>
      <c r="GM74" s="10"/>
      <c r="GN74" s="11"/>
      <c r="GO74" s="61">
        <f t="shared" si="534"/>
        <v>0</v>
      </c>
      <c r="GP74" s="61">
        <f t="shared" si="534"/>
        <v>0</v>
      </c>
      <c r="GQ74" s="11"/>
      <c r="GR74" s="12" t="e">
        <f t="shared" si="508"/>
        <v>#DIV/0!</v>
      </c>
      <c r="GS74" s="11"/>
      <c r="GT74" s="12" t="e">
        <f t="shared" si="509"/>
        <v>#DIV/0!</v>
      </c>
      <c r="GU74" s="13"/>
      <c r="GV74" s="11"/>
      <c r="GW74" s="38"/>
      <c r="GX74" s="39"/>
      <c r="GY74" s="10"/>
      <c r="GZ74" s="11"/>
      <c r="HA74" s="61">
        <f t="shared" si="535"/>
        <v>0</v>
      </c>
      <c r="HB74" s="61">
        <f t="shared" si="535"/>
        <v>0</v>
      </c>
      <c r="HC74" s="11"/>
      <c r="HD74" s="12" t="e">
        <f t="shared" si="510"/>
        <v>#DIV/0!</v>
      </c>
      <c r="HE74" s="11"/>
      <c r="HF74" s="12" t="e">
        <f t="shared" si="511"/>
        <v>#DIV/0!</v>
      </c>
      <c r="HG74" s="13"/>
      <c r="HH74" s="11"/>
      <c r="HI74" s="38"/>
      <c r="HJ74" s="39"/>
      <c r="HK74" s="10">
        <f t="shared" si="512"/>
        <v>9</v>
      </c>
      <c r="HL74" s="14">
        <f t="shared" si="512"/>
        <v>1</v>
      </c>
      <c r="HM74" s="381">
        <f t="shared" si="512"/>
        <v>3113</v>
      </c>
      <c r="HN74" s="11">
        <f t="shared" si="512"/>
        <v>299</v>
      </c>
      <c r="HO74" s="11">
        <f t="shared" si="513"/>
        <v>1774</v>
      </c>
      <c r="HP74" s="79">
        <f t="shared" si="514"/>
        <v>0.56986829424991969</v>
      </c>
      <c r="HQ74" s="15">
        <f t="shared" si="515"/>
        <v>76</v>
      </c>
      <c r="HR74" s="12">
        <f t="shared" si="536"/>
        <v>4.2841037204058623E-2</v>
      </c>
      <c r="HS74" s="16">
        <v>62.6</v>
      </c>
      <c r="HT74" s="17">
        <v>1542</v>
      </c>
      <c r="HU74" s="16">
        <f t="shared" si="516"/>
        <v>86.922209695603158</v>
      </c>
      <c r="HV74" s="23"/>
      <c r="HW74" s="22"/>
    </row>
    <row r="75" spans="1:231" ht="19.5" thickBot="1" x14ac:dyDescent="0.3">
      <c r="A75" s="734"/>
      <c r="B75" s="437"/>
      <c r="C75" s="26">
        <f>SUM(C68:C74)</f>
        <v>7</v>
      </c>
      <c r="D75" s="27">
        <f>SUM(D68:D74)</f>
        <v>0</v>
      </c>
      <c r="E75" s="27"/>
      <c r="F75" s="27"/>
      <c r="G75" s="27">
        <f>SUM(G68:G74)</f>
        <v>2008</v>
      </c>
      <c r="H75" s="28">
        <f>((G75+I75)/7)/E74</f>
        <v>0.5175842832888673</v>
      </c>
      <c r="I75" s="27">
        <f>SUM(I68:I74)</f>
        <v>126</v>
      </c>
      <c r="J75" s="28">
        <f>(I75/(I75+G75))</f>
        <v>5.9044048734770385E-2</v>
      </c>
      <c r="K75" s="27"/>
      <c r="L75" s="27"/>
      <c r="M75" s="29" t="e">
        <f>M73/M72*100-100</f>
        <v>#DIV/0!</v>
      </c>
      <c r="N75" s="60" t="e">
        <f>N73/N72*100-100</f>
        <v>#DIV/0!</v>
      </c>
      <c r="O75" s="26">
        <f>SUM(O68:O74)</f>
        <v>7</v>
      </c>
      <c r="P75" s="27">
        <f>SUM(P68:P74)</f>
        <v>0</v>
      </c>
      <c r="Q75" s="27"/>
      <c r="R75" s="27"/>
      <c r="S75" s="27">
        <f>SUM(S68:S74)</f>
        <v>2189</v>
      </c>
      <c r="T75" s="28">
        <f>((S75+U75)/7)/Q74</f>
        <v>0.55456516502047692</v>
      </c>
      <c r="U75" s="27">
        <f>SUM(U68:U74)</f>
        <v>113</v>
      </c>
      <c r="V75" s="28">
        <f>(U75/(U75+S75))</f>
        <v>4.908774978279757E-2</v>
      </c>
      <c r="W75" s="27"/>
      <c r="X75" s="27"/>
      <c r="Y75" s="29" t="e">
        <f>Y73/Y72*100-100</f>
        <v>#DIV/0!</v>
      </c>
      <c r="Z75" s="60" t="e">
        <f>Z73/Z72*100-100</f>
        <v>#DIV/0!</v>
      </c>
      <c r="AA75" s="26">
        <f>SUM(AA68:AA74)</f>
        <v>16</v>
      </c>
      <c r="AB75" s="27">
        <f>SUM(AB68:AB74)</f>
        <v>1</v>
      </c>
      <c r="AC75" s="27"/>
      <c r="AD75" s="27"/>
      <c r="AE75" s="27">
        <f>SUM(AE68:AE74)</f>
        <v>474</v>
      </c>
      <c r="AF75" s="28">
        <f>((AE75+AG75)/7)/AC74</f>
        <v>0.53597497393117832</v>
      </c>
      <c r="AG75" s="27">
        <f>SUM(AG68:AG74)</f>
        <v>40</v>
      </c>
      <c r="AH75" s="28">
        <f>(AG75/(AG75+AE75))</f>
        <v>7.7821011673151752E-2</v>
      </c>
      <c r="AI75" s="27"/>
      <c r="AJ75" s="27"/>
      <c r="AK75" s="29" t="e">
        <f>AK73/AK72*100-100</f>
        <v>#DIV/0!</v>
      </c>
      <c r="AL75" s="60" t="e">
        <f>AL73/AL72*100-100</f>
        <v>#DIV/0!</v>
      </c>
      <c r="AM75" s="26">
        <f>SUM(AM68:AM74)</f>
        <v>2</v>
      </c>
      <c r="AN75" s="27">
        <f>SUM(AN68:AN74)</f>
        <v>0</v>
      </c>
      <c r="AO75" s="27"/>
      <c r="AP75" s="27"/>
      <c r="AQ75" s="27">
        <f>SUM(AQ68:AQ74)</f>
        <v>2196</v>
      </c>
      <c r="AR75" s="28">
        <f>((AQ75+AS75)/7)/AO74</f>
        <v>0.54266698359876397</v>
      </c>
      <c r="AS75" s="27">
        <f>SUM(AS68:AS74)</f>
        <v>87</v>
      </c>
      <c r="AT75" s="28">
        <f>(AS75/(AS75+AQ75))</f>
        <v>3.8107752956636008E-2</v>
      </c>
      <c r="AU75" s="27"/>
      <c r="AV75" s="27"/>
      <c r="AW75" s="29" t="e">
        <f>AW73/AW72*100-100</f>
        <v>#DIV/0!</v>
      </c>
      <c r="AX75" s="60" t="e">
        <f>AX73/AX72*100-100</f>
        <v>#DIV/0!</v>
      </c>
      <c r="AY75" s="26">
        <f>SUM(AY68:AY74)</f>
        <v>3</v>
      </c>
      <c r="AZ75" s="27">
        <f>SUM(AZ68:AZ74)</f>
        <v>0</v>
      </c>
      <c r="BA75" s="27"/>
      <c r="BB75" s="27"/>
      <c r="BC75" s="27">
        <f>SUM(BC68:BC74)</f>
        <v>2176</v>
      </c>
      <c r="BD75" s="28">
        <f>((BC75+BE75)/7)/BA74</f>
        <v>0.54458293384467882</v>
      </c>
      <c r="BE75" s="27">
        <f>SUM(BE68:BE74)</f>
        <v>96</v>
      </c>
      <c r="BF75" s="28">
        <f>(BE75/(BE75+BC75))</f>
        <v>4.2253521126760563E-2</v>
      </c>
      <c r="BG75" s="27"/>
      <c r="BH75" s="27"/>
      <c r="BI75" s="29" t="e">
        <f>BI73/BI72*100-100</f>
        <v>#DIV/0!</v>
      </c>
      <c r="BJ75" s="60" t="e">
        <f>BJ73/BJ72*100-100</f>
        <v>#DIV/0!</v>
      </c>
      <c r="BK75" s="26">
        <f>SUM(BK68:BK74)</f>
        <v>5</v>
      </c>
      <c r="BL75" s="27">
        <f>SUM(BL68:BL74)</f>
        <v>1</v>
      </c>
      <c r="BM75" s="27"/>
      <c r="BN75" s="27"/>
      <c r="BO75" s="27">
        <f>SUM(BO68:BO74)</f>
        <v>2119</v>
      </c>
      <c r="BP75" s="28">
        <f>((BO75+BQ75)/7)/BM74</f>
        <v>0.54175640105288347</v>
      </c>
      <c r="BQ75" s="27">
        <f>SUM(BQ68:BQ74)</f>
        <v>145</v>
      </c>
      <c r="BR75" s="28">
        <f>(BQ75/(BQ75+BO75))</f>
        <v>6.4045936395759714E-2</v>
      </c>
      <c r="BS75" s="27"/>
      <c r="BT75" s="27"/>
      <c r="BU75" s="29" t="e">
        <f>BU73/BU72*100-100</f>
        <v>#DIV/0!</v>
      </c>
      <c r="BV75" s="60" t="e">
        <f>BV73/BV72*100-100</f>
        <v>#DIV/0!</v>
      </c>
      <c r="BW75" s="26">
        <f>SUM(BW68:BW74)</f>
        <v>0</v>
      </c>
      <c r="BX75" s="27">
        <f>SUM(BX68:BX74)</f>
        <v>0</v>
      </c>
      <c r="BY75" s="27"/>
      <c r="BZ75" s="27"/>
      <c r="CA75" s="27">
        <f>SUM(CA68:CA74)</f>
        <v>0</v>
      </c>
      <c r="CB75" s="28" t="e">
        <f>((CA75+CC75)/7)/BY74</f>
        <v>#DIV/0!</v>
      </c>
      <c r="CC75" s="27">
        <f>SUM(CC68:CC74)</f>
        <v>0</v>
      </c>
      <c r="CD75" s="28" t="e">
        <f>(CC75/(CC75+CA75))</f>
        <v>#DIV/0!</v>
      </c>
      <c r="CE75" s="27"/>
      <c r="CF75" s="27"/>
      <c r="CG75" s="29" t="e">
        <f>CG73/CG72*100-100</f>
        <v>#DIV/0!</v>
      </c>
      <c r="CH75" s="60" t="e">
        <f>CH73/CH72*100-100</f>
        <v>#DIV/0!</v>
      </c>
      <c r="CI75" s="26">
        <f>SUM(CI68:CI74)</f>
        <v>0</v>
      </c>
      <c r="CJ75" s="27">
        <f>SUM(CJ68:CJ74)</f>
        <v>0</v>
      </c>
      <c r="CK75" s="27"/>
      <c r="CL75" s="27"/>
      <c r="CM75" s="27">
        <f>SUM(CM68:CM74)</f>
        <v>0</v>
      </c>
      <c r="CN75" s="28" t="e">
        <f>((CM75+CO75)/7)/CK74</f>
        <v>#DIV/0!</v>
      </c>
      <c r="CO75" s="27">
        <f>SUM(CO68:CO74)</f>
        <v>0</v>
      </c>
      <c r="CP75" s="28" t="e">
        <f>(CO75/(CO75+CM75))</f>
        <v>#DIV/0!</v>
      </c>
      <c r="CQ75" s="27"/>
      <c r="CR75" s="27"/>
      <c r="CS75" s="29" t="e">
        <f>CS73/CS72*100-100</f>
        <v>#DIV/0!</v>
      </c>
      <c r="CT75" s="60" t="e">
        <f>CT73/CT72*100-100</f>
        <v>#DIV/0!</v>
      </c>
      <c r="CU75" s="26">
        <f>SUM(CU68:CU74)</f>
        <v>0</v>
      </c>
      <c r="CV75" s="27">
        <f>SUM(CV68:CV74)</f>
        <v>0</v>
      </c>
      <c r="CW75" s="27"/>
      <c r="CX75" s="27"/>
      <c r="CY75" s="27">
        <f>SUM(CY68:CY74)</f>
        <v>0</v>
      </c>
      <c r="CZ75" s="28" t="e">
        <f>((CY75+DA75)/7)/CW74</f>
        <v>#DIV/0!</v>
      </c>
      <c r="DA75" s="27">
        <f>SUM(DA68:DA74)</f>
        <v>0</v>
      </c>
      <c r="DB75" s="28" t="e">
        <f>(DA75/(DA75+CY75))</f>
        <v>#DIV/0!</v>
      </c>
      <c r="DC75" s="27"/>
      <c r="DD75" s="27"/>
      <c r="DE75" s="29" t="e">
        <f>DE73/DE72*100-100</f>
        <v>#DIV/0!</v>
      </c>
      <c r="DF75" s="60" t="e">
        <f>DF73/DF72*100-100</f>
        <v>#DIV/0!</v>
      </c>
      <c r="DG75" s="26">
        <f>SUM(DG68:DG74)</f>
        <v>0</v>
      </c>
      <c r="DH75" s="27">
        <f>SUM(DH68:DH74)</f>
        <v>0</v>
      </c>
      <c r="DI75" s="27"/>
      <c r="DJ75" s="27"/>
      <c r="DK75" s="27">
        <f>SUM(DK68:DK74)</f>
        <v>0</v>
      </c>
      <c r="DL75" s="28" t="e">
        <f>((DK75+DM75)/7)/DI74</f>
        <v>#DIV/0!</v>
      </c>
      <c r="DM75" s="27">
        <f>SUM(DM68:DM74)</f>
        <v>0</v>
      </c>
      <c r="DN75" s="28" t="e">
        <f>(DM75/(DM75+DK75))</f>
        <v>#DIV/0!</v>
      </c>
      <c r="DO75" s="27"/>
      <c r="DP75" s="27"/>
      <c r="DQ75" s="29" t="e">
        <f>DQ73/DQ72*100-100</f>
        <v>#DIV/0!</v>
      </c>
      <c r="DR75" s="60" t="e">
        <f>DR73/DR72*100-100</f>
        <v>#DIV/0!</v>
      </c>
      <c r="DS75" s="26">
        <f>SUM(DS68:DS74)</f>
        <v>0</v>
      </c>
      <c r="DT75" s="27">
        <f>SUM(DT68:DT74)</f>
        <v>0</v>
      </c>
      <c r="DU75" s="27"/>
      <c r="DV75" s="27"/>
      <c r="DW75" s="27">
        <f>SUM(DW68:DW74)</f>
        <v>0</v>
      </c>
      <c r="DX75" s="28" t="e">
        <f>((DW75+DY75)/7)/DU74</f>
        <v>#DIV/0!</v>
      </c>
      <c r="DY75" s="27">
        <f>SUM(DY68:DY74)</f>
        <v>0</v>
      </c>
      <c r="DZ75" s="28" t="e">
        <f>(DY75/(DY75+DW75))</f>
        <v>#DIV/0!</v>
      </c>
      <c r="EA75" s="27"/>
      <c r="EB75" s="27"/>
      <c r="EC75" s="29" t="e">
        <f>EC73/EC72*100-100</f>
        <v>#DIV/0!</v>
      </c>
      <c r="ED75" s="60" t="e">
        <f>ED73/ED72*100-100</f>
        <v>#DIV/0!</v>
      </c>
      <c r="EE75" s="26">
        <f>SUM(EE68:EE74)</f>
        <v>0</v>
      </c>
      <c r="EF75" s="27">
        <f>SUM(EF68:EF74)</f>
        <v>0</v>
      </c>
      <c r="EG75" s="27"/>
      <c r="EH75" s="27"/>
      <c r="EI75" s="27">
        <f>SUM(EI68:EI74)</f>
        <v>0</v>
      </c>
      <c r="EJ75" s="28" t="e">
        <f>((EI75+EK75)/7)/EG74</f>
        <v>#DIV/0!</v>
      </c>
      <c r="EK75" s="27">
        <f>SUM(EK68:EK74)</f>
        <v>0</v>
      </c>
      <c r="EL75" s="28" t="e">
        <f>(EK75/(EK75+EI75))</f>
        <v>#DIV/0!</v>
      </c>
      <c r="EM75" s="27"/>
      <c r="EN75" s="27"/>
      <c r="EO75" s="29" t="e">
        <f>EO73/EO72*100-100</f>
        <v>#DIV/0!</v>
      </c>
      <c r="EP75" s="60" t="e">
        <f>EP73/EP72*100-100</f>
        <v>#DIV/0!</v>
      </c>
      <c r="EQ75" s="26">
        <f>SUM(EQ68:EQ74)</f>
        <v>0</v>
      </c>
      <c r="ER75" s="27">
        <f>SUM(ER68:ER74)</f>
        <v>0</v>
      </c>
      <c r="ES75" s="27"/>
      <c r="ET75" s="27"/>
      <c r="EU75" s="27">
        <f>SUM(EU68:EU74)</f>
        <v>0</v>
      </c>
      <c r="EV75" s="28" t="e">
        <f>((EU75+EW75)/7)/ES74</f>
        <v>#DIV/0!</v>
      </c>
      <c r="EW75" s="27">
        <f>SUM(EW68:EW74)</f>
        <v>0</v>
      </c>
      <c r="EX75" s="28" t="e">
        <f>(EW75/(EW75+EU75))</f>
        <v>#DIV/0!</v>
      </c>
      <c r="EY75" s="27"/>
      <c r="EZ75" s="27"/>
      <c r="FA75" s="29" t="e">
        <f>FA73/FA72*100-100</f>
        <v>#DIV/0!</v>
      </c>
      <c r="FB75" s="60" t="e">
        <f>FB73/FB72*100-100</f>
        <v>#DIV/0!</v>
      </c>
      <c r="FC75" s="26">
        <f>SUM(FC68:FC74)</f>
        <v>0</v>
      </c>
      <c r="FD75" s="27">
        <f>SUM(FD68:FD74)</f>
        <v>0</v>
      </c>
      <c r="FE75" s="27"/>
      <c r="FF75" s="27"/>
      <c r="FG75" s="27">
        <f>SUM(FG68:FG74)</f>
        <v>0</v>
      </c>
      <c r="FH75" s="28" t="e">
        <f>((FG75+FI75)/7)/FE74</f>
        <v>#DIV/0!</v>
      </c>
      <c r="FI75" s="27">
        <f>SUM(FI68:FI74)</f>
        <v>0</v>
      </c>
      <c r="FJ75" s="28" t="e">
        <f>(FI75/(FI75+FG75))</f>
        <v>#DIV/0!</v>
      </c>
      <c r="FK75" s="27"/>
      <c r="FL75" s="27"/>
      <c r="FM75" s="29" t="e">
        <f>FM73/FM72*100-100</f>
        <v>#DIV/0!</v>
      </c>
      <c r="FN75" s="60" t="e">
        <f>FN73/FN72*100-100</f>
        <v>#DIV/0!</v>
      </c>
      <c r="FO75" s="26">
        <f>SUM(FO68:FO74)</f>
        <v>0</v>
      </c>
      <c r="FP75" s="27">
        <f>SUM(FP68:FP74)</f>
        <v>0</v>
      </c>
      <c r="FQ75" s="27"/>
      <c r="FR75" s="27"/>
      <c r="FS75" s="27">
        <f>SUM(FS68:FS74)</f>
        <v>0</v>
      </c>
      <c r="FT75" s="28" t="e">
        <f>((FS75+FU75)/7)/FQ74</f>
        <v>#DIV/0!</v>
      </c>
      <c r="FU75" s="27">
        <f>SUM(FU68:FU74)</f>
        <v>0</v>
      </c>
      <c r="FV75" s="28" t="e">
        <f>(FU75/(FU75+FS75))</f>
        <v>#DIV/0!</v>
      </c>
      <c r="FW75" s="27"/>
      <c r="FX75" s="27"/>
      <c r="FY75" s="29" t="e">
        <f>FY73/FY72*100-100</f>
        <v>#DIV/0!</v>
      </c>
      <c r="FZ75" s="60" t="e">
        <f>FZ73/FZ72*100-100</f>
        <v>#DIV/0!</v>
      </c>
      <c r="GA75" s="26">
        <f>SUM(GA68:GA74)</f>
        <v>0</v>
      </c>
      <c r="GB75" s="27">
        <f>SUM(GB68:GB74)</f>
        <v>0</v>
      </c>
      <c r="GC75" s="27"/>
      <c r="GD75" s="27"/>
      <c r="GE75" s="27">
        <f>SUM(GE68:GE74)</f>
        <v>0</v>
      </c>
      <c r="GF75" s="28" t="e">
        <f>((GE75+GG75)/7)/GC74</f>
        <v>#DIV/0!</v>
      </c>
      <c r="GG75" s="27">
        <f>SUM(GG68:GG74)</f>
        <v>0</v>
      </c>
      <c r="GH75" s="28" t="e">
        <f>(GG75/(GG75+GE75))</f>
        <v>#DIV/0!</v>
      </c>
      <c r="GI75" s="27"/>
      <c r="GJ75" s="27"/>
      <c r="GK75" s="29" t="e">
        <f>GK73/GK72*100-100</f>
        <v>#DIV/0!</v>
      </c>
      <c r="GL75" s="60" t="e">
        <f>GL73/GL72*100-100</f>
        <v>#DIV/0!</v>
      </c>
      <c r="GM75" s="26">
        <f>SUM(GM68:GM74)</f>
        <v>0</v>
      </c>
      <c r="GN75" s="27">
        <f>SUM(GN68:GN74)</f>
        <v>0</v>
      </c>
      <c r="GO75" s="27"/>
      <c r="GP75" s="27"/>
      <c r="GQ75" s="27">
        <f>SUM(GQ68:GQ74)</f>
        <v>0</v>
      </c>
      <c r="GR75" s="28" t="e">
        <f>((GQ75+GS75)/7)/GO74</f>
        <v>#DIV/0!</v>
      </c>
      <c r="GS75" s="27">
        <f>SUM(GS68:GS74)</f>
        <v>0</v>
      </c>
      <c r="GT75" s="28" t="e">
        <f>(GS75/(GS75+GQ75))</f>
        <v>#DIV/0!</v>
      </c>
      <c r="GU75" s="27"/>
      <c r="GV75" s="27"/>
      <c r="GW75" s="29" t="e">
        <f>GW73/GW72*100-100</f>
        <v>#DIV/0!</v>
      </c>
      <c r="GX75" s="60" t="e">
        <f>GX73/GX72*100-100</f>
        <v>#DIV/0!</v>
      </c>
      <c r="GY75" s="26">
        <f>SUM(GY68:GY74)</f>
        <v>0</v>
      </c>
      <c r="GZ75" s="27">
        <f>SUM(GZ68:GZ74)</f>
        <v>0</v>
      </c>
      <c r="HA75" s="27"/>
      <c r="HB75" s="27"/>
      <c r="HC75" s="27">
        <f>SUM(HC68:HC74)</f>
        <v>0</v>
      </c>
      <c r="HD75" s="28" t="e">
        <f>((HC75+HE75)/7)/HA74</f>
        <v>#DIV/0!</v>
      </c>
      <c r="HE75" s="27">
        <f>SUM(HE68:HE74)</f>
        <v>0</v>
      </c>
      <c r="HF75" s="28" t="e">
        <f>(HE75/(HE75+HC75))</f>
        <v>#DIV/0!</v>
      </c>
      <c r="HG75" s="27"/>
      <c r="HH75" s="27"/>
      <c r="HI75" s="29" t="e">
        <f>HI73/HI72*100-100</f>
        <v>#DIV/0!</v>
      </c>
      <c r="HJ75" s="60" t="e">
        <f>HJ73/HJ72*100-100</f>
        <v>#DIV/0!</v>
      </c>
      <c r="HK75" s="26">
        <f t="shared" si="512"/>
        <v>40</v>
      </c>
      <c r="HL75" s="443">
        <f t="shared" si="512"/>
        <v>2</v>
      </c>
      <c r="HM75" s="365">
        <f t="shared" si="512"/>
        <v>0</v>
      </c>
      <c r="HN75" s="27">
        <f t="shared" si="512"/>
        <v>0</v>
      </c>
      <c r="HO75" s="27">
        <f t="shared" si="513"/>
        <v>11769</v>
      </c>
      <c r="HP75" s="80">
        <f>+((HO75)/HM74)/7</f>
        <v>0.54008535633977328</v>
      </c>
      <c r="HQ75" s="57">
        <f t="shared" si="515"/>
        <v>607</v>
      </c>
      <c r="HR75" s="48">
        <f t="shared" si="536"/>
        <v>5.1576174696235877E-2</v>
      </c>
      <c r="HS75" s="49">
        <f>SUM(HS68:HS74)/7</f>
        <v>62.657142857142858</v>
      </c>
      <c r="HT75" s="50">
        <f>SUM(HT68:HT74)</f>
        <v>10309</v>
      </c>
      <c r="HU75" s="49">
        <f>AVERAGE(HU68:HU74)</f>
        <v>87.613552132839359</v>
      </c>
      <c r="HV75" s="58" t="e">
        <f>HV73/HV72*100-100</f>
        <v>#DIV/0!</v>
      </c>
      <c r="HW75" s="60" t="e">
        <f>HW73/HW72*100-100</f>
        <v>#DIV/0!</v>
      </c>
    </row>
    <row r="76" spans="1:231" ht="19.5" thickBot="1" x14ac:dyDescent="0.3">
      <c r="A76" s="52"/>
      <c r="B76" s="437"/>
      <c r="C76" s="40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2"/>
      <c r="O76" s="40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2"/>
      <c r="AA76" s="40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2"/>
      <c r="AM76" s="40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2"/>
      <c r="AY76" s="40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2"/>
      <c r="BK76" s="40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2"/>
      <c r="BW76" s="40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2"/>
      <c r="CI76" s="40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2"/>
      <c r="CU76" s="40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2"/>
      <c r="DG76" s="40"/>
      <c r="DH76" s="41"/>
      <c r="DI76" s="41"/>
      <c r="DJ76" s="41"/>
      <c r="DK76" s="41"/>
      <c r="DL76" s="41"/>
      <c r="DM76" s="41"/>
      <c r="DN76" s="41"/>
      <c r="DO76" s="41"/>
      <c r="DP76" s="41"/>
      <c r="DQ76" s="41"/>
      <c r="DR76" s="42"/>
      <c r="DS76" s="40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2"/>
      <c r="EE76" s="40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2"/>
      <c r="EQ76" s="40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42"/>
      <c r="FC76" s="40"/>
      <c r="FD76" s="41"/>
      <c r="FE76" s="41"/>
      <c r="FF76" s="41"/>
      <c r="FG76" s="41"/>
      <c r="FH76" s="41"/>
      <c r="FI76" s="41"/>
      <c r="FJ76" s="41"/>
      <c r="FK76" s="41"/>
      <c r="FL76" s="41"/>
      <c r="FM76" s="41"/>
      <c r="FN76" s="42"/>
      <c r="FO76" s="40"/>
      <c r="FP76" s="41"/>
      <c r="FQ76" s="41"/>
      <c r="FR76" s="41"/>
      <c r="FS76" s="41"/>
      <c r="FT76" s="41"/>
      <c r="FU76" s="41"/>
      <c r="FV76" s="41"/>
      <c r="FW76" s="41"/>
      <c r="FX76" s="41"/>
      <c r="FY76" s="41"/>
      <c r="FZ76" s="42"/>
      <c r="GA76" s="40"/>
      <c r="GB76" s="41"/>
      <c r="GC76" s="41"/>
      <c r="GD76" s="41"/>
      <c r="GE76" s="41"/>
      <c r="GF76" s="41"/>
      <c r="GG76" s="41"/>
      <c r="GH76" s="41"/>
      <c r="GI76" s="41"/>
      <c r="GJ76" s="41"/>
      <c r="GK76" s="41"/>
      <c r="GL76" s="42"/>
      <c r="GM76" s="40"/>
      <c r="GN76" s="41"/>
      <c r="GO76" s="41"/>
      <c r="GP76" s="41"/>
      <c r="GQ76" s="41"/>
      <c r="GR76" s="41"/>
      <c r="GS76" s="41"/>
      <c r="GT76" s="41"/>
      <c r="GU76" s="41"/>
      <c r="GV76" s="41"/>
      <c r="GW76" s="41"/>
      <c r="GX76" s="42"/>
      <c r="GY76" s="40"/>
      <c r="GZ76" s="41"/>
      <c r="HA76" s="41"/>
      <c r="HB76" s="41"/>
      <c r="HC76" s="41"/>
      <c r="HD76" s="41"/>
      <c r="HE76" s="41"/>
      <c r="HF76" s="41"/>
      <c r="HG76" s="41"/>
      <c r="HH76" s="41"/>
      <c r="HI76" s="41"/>
      <c r="HJ76" s="42"/>
      <c r="HK76" s="444">
        <f>HK75/HM65</f>
        <v>1.2686330478908976E-2</v>
      </c>
      <c r="HL76" s="445">
        <f>HL75/HN65</f>
        <v>6.6445182724252493E-3</v>
      </c>
      <c r="HM76" s="65"/>
      <c r="HN76" s="41"/>
      <c r="HO76" s="41"/>
      <c r="HP76" s="41"/>
      <c r="HQ76" s="41"/>
      <c r="HR76" s="41"/>
      <c r="HS76" s="41"/>
      <c r="HT76" s="51"/>
      <c r="HU76" s="41"/>
      <c r="HV76" s="41"/>
      <c r="HW76" s="42"/>
    </row>
    <row r="77" spans="1:231" ht="18.75" x14ac:dyDescent="0.25">
      <c r="A77" s="736">
        <v>33</v>
      </c>
      <c r="B77" s="435">
        <f>B74+1</f>
        <v>45652</v>
      </c>
      <c r="C77" s="32"/>
      <c r="D77" s="33"/>
      <c r="E77" s="33">
        <f>E74-C77</f>
        <v>589</v>
      </c>
      <c r="F77" s="33">
        <f>F74-D77</f>
        <v>58</v>
      </c>
      <c r="G77" s="33">
        <v>296</v>
      </c>
      <c r="H77" s="34">
        <f t="shared" ref="H77:H83" si="537">((G77+I77)/E77)</f>
        <v>0.5212224108658744</v>
      </c>
      <c r="I77" s="33">
        <v>11</v>
      </c>
      <c r="J77" s="34">
        <f>I77/(G77+I77)</f>
        <v>3.5830618892508145E-2</v>
      </c>
      <c r="K77" s="35"/>
      <c r="L77" s="33"/>
      <c r="M77" s="33"/>
      <c r="N77" s="36"/>
      <c r="O77" s="32">
        <v>2</v>
      </c>
      <c r="P77" s="33"/>
      <c r="Q77" s="33">
        <f>Q74-O77</f>
        <v>591</v>
      </c>
      <c r="R77" s="33">
        <f>R74-P77</f>
        <v>58</v>
      </c>
      <c r="S77" s="33">
        <v>311</v>
      </c>
      <c r="T77" s="34">
        <f t="shared" ref="T77:T83" si="538">((S77+U77)/Q77)</f>
        <v>0.54653130287648055</v>
      </c>
      <c r="U77" s="33">
        <v>12</v>
      </c>
      <c r="V77" s="34">
        <f t="shared" ref="V77:V83" si="539">U77/(S77+U77)</f>
        <v>3.7151702786377708E-2</v>
      </c>
      <c r="W77" s="35"/>
      <c r="X77" s="33"/>
      <c r="Y77" s="33"/>
      <c r="Z77" s="36"/>
      <c r="AA77" s="32"/>
      <c r="AB77" s="33"/>
      <c r="AC77" s="33">
        <f>AC74-AA77</f>
        <v>137</v>
      </c>
      <c r="AD77" s="33">
        <f>AD74-AB77</f>
        <v>12</v>
      </c>
      <c r="AE77" s="33">
        <v>66</v>
      </c>
      <c r="AF77" s="34">
        <f t="shared" ref="AF77:AF83" si="540">((AE77+AG77)/AC77)</f>
        <v>0.48905109489051096</v>
      </c>
      <c r="AG77" s="33">
        <v>1</v>
      </c>
      <c r="AH77" s="34">
        <f t="shared" ref="AH77:AH83" si="541">AG77/(AE77+AG77)</f>
        <v>1.4925373134328358E-2</v>
      </c>
      <c r="AI77" s="35"/>
      <c r="AJ77" s="33"/>
      <c r="AK77" s="33"/>
      <c r="AL77" s="36"/>
      <c r="AM77" s="32"/>
      <c r="AN77" s="33"/>
      <c r="AO77" s="33">
        <f>AO74-AM77</f>
        <v>601</v>
      </c>
      <c r="AP77" s="33">
        <f>AP74-AN77</f>
        <v>58</v>
      </c>
      <c r="AQ77" s="33">
        <v>311</v>
      </c>
      <c r="AR77" s="34">
        <f t="shared" ref="AR77:AR83" si="542">((AQ77+AS77)/AO77)</f>
        <v>0.52579034941763725</v>
      </c>
      <c r="AS77" s="33">
        <v>5</v>
      </c>
      <c r="AT77" s="34">
        <f t="shared" ref="AT77:AT83" si="543">AS77/(AQ77+AS77)</f>
        <v>1.5822784810126583E-2</v>
      </c>
      <c r="AU77" s="35"/>
      <c r="AV77" s="33"/>
      <c r="AW77" s="33"/>
      <c r="AX77" s="36"/>
      <c r="AY77" s="32">
        <v>1</v>
      </c>
      <c r="AZ77" s="33"/>
      <c r="BA77" s="33">
        <f>BA74-AY77</f>
        <v>595</v>
      </c>
      <c r="BB77" s="33">
        <f>BB74-AZ77</f>
        <v>57</v>
      </c>
      <c r="BC77" s="33">
        <v>291</v>
      </c>
      <c r="BD77" s="34">
        <f t="shared" ref="BD77:BD83" si="544">((BC77+BE77)/BA77)</f>
        <v>0.50588235294117645</v>
      </c>
      <c r="BE77" s="33">
        <v>10</v>
      </c>
      <c r="BF77" s="34">
        <f t="shared" ref="BF77:BF83" si="545">BE77/(BC77+BE77)</f>
        <v>3.3222591362126248E-2</v>
      </c>
      <c r="BG77" s="35"/>
      <c r="BH77" s="33"/>
      <c r="BI77" s="33"/>
      <c r="BJ77" s="36"/>
      <c r="BK77" s="32"/>
      <c r="BL77" s="33"/>
      <c r="BM77" s="33">
        <f>BM74-BK77</f>
        <v>597</v>
      </c>
      <c r="BN77" s="33">
        <f>BN74-BL77</f>
        <v>56</v>
      </c>
      <c r="BO77" s="33">
        <v>280</v>
      </c>
      <c r="BP77" s="34">
        <f t="shared" ref="BP77:BP83" si="546">((BO77+BQ77)/BM77)</f>
        <v>0.51088777219430481</v>
      </c>
      <c r="BQ77" s="33">
        <v>25</v>
      </c>
      <c r="BR77" s="34">
        <f t="shared" ref="BR77:BR83" si="547">BQ77/(BO77+BQ77)</f>
        <v>8.1967213114754092E-2</v>
      </c>
      <c r="BS77" s="35"/>
      <c r="BT77" s="33"/>
      <c r="BU77" s="33"/>
      <c r="BV77" s="36"/>
      <c r="BW77" s="32"/>
      <c r="BX77" s="33"/>
      <c r="BY77" s="33">
        <f>BY74-BW77</f>
        <v>0</v>
      </c>
      <c r="BZ77" s="33">
        <f>BZ74-BX77</f>
        <v>0</v>
      </c>
      <c r="CA77" s="33"/>
      <c r="CB77" s="34" t="e">
        <f t="shared" ref="CB77:CB83" si="548">((CA77+CC77)/BY77)</f>
        <v>#DIV/0!</v>
      </c>
      <c r="CC77" s="33"/>
      <c r="CD77" s="34" t="e">
        <f t="shared" ref="CD77:CD83" si="549">CC77/(CA77+CC77)</f>
        <v>#DIV/0!</v>
      </c>
      <c r="CE77" s="35"/>
      <c r="CF77" s="33"/>
      <c r="CG77" s="33"/>
      <c r="CH77" s="36"/>
      <c r="CI77" s="32"/>
      <c r="CJ77" s="33"/>
      <c r="CK77" s="33">
        <f>CK74-CI77</f>
        <v>0</v>
      </c>
      <c r="CL77" s="33">
        <f>CL74-CJ77</f>
        <v>0</v>
      </c>
      <c r="CM77" s="33"/>
      <c r="CN77" s="34" t="e">
        <f t="shared" ref="CN77:CN83" si="550">((CM77+CO77)/CK77)</f>
        <v>#DIV/0!</v>
      </c>
      <c r="CO77" s="33"/>
      <c r="CP77" s="34" t="e">
        <f t="shared" ref="CP77:CP83" si="551">CO77/(CM77+CO77)</f>
        <v>#DIV/0!</v>
      </c>
      <c r="CQ77" s="35"/>
      <c r="CR77" s="33"/>
      <c r="CS77" s="33"/>
      <c r="CT77" s="36"/>
      <c r="CU77" s="32"/>
      <c r="CV77" s="33"/>
      <c r="CW77" s="33">
        <f>CW74-CU77</f>
        <v>0</v>
      </c>
      <c r="CX77" s="33">
        <f>CX74-CV77</f>
        <v>0</v>
      </c>
      <c r="CY77" s="33"/>
      <c r="CZ77" s="34" t="e">
        <f t="shared" ref="CZ77:CZ83" si="552">((CY77+DA77)/CW77)</f>
        <v>#DIV/0!</v>
      </c>
      <c r="DA77" s="33"/>
      <c r="DB77" s="34" t="e">
        <f t="shared" ref="DB77:DB83" si="553">DA77/(CY77+DA77)</f>
        <v>#DIV/0!</v>
      </c>
      <c r="DC77" s="35"/>
      <c r="DD77" s="33"/>
      <c r="DE77" s="33"/>
      <c r="DF77" s="36"/>
      <c r="DG77" s="32"/>
      <c r="DH77" s="33"/>
      <c r="DI77" s="33">
        <f>DI74-DG77</f>
        <v>0</v>
      </c>
      <c r="DJ77" s="33">
        <f>DJ74-DH77</f>
        <v>0</v>
      </c>
      <c r="DK77" s="33"/>
      <c r="DL77" s="34" t="e">
        <f t="shared" ref="DL77:DL83" si="554">((DK77+DM77)/DI77)</f>
        <v>#DIV/0!</v>
      </c>
      <c r="DM77" s="33"/>
      <c r="DN77" s="34" t="e">
        <f t="shared" ref="DN77:DN83" si="555">DM77/(DK77+DM77)</f>
        <v>#DIV/0!</v>
      </c>
      <c r="DO77" s="35"/>
      <c r="DP77" s="33"/>
      <c r="DQ77" s="33"/>
      <c r="DR77" s="36"/>
      <c r="DS77" s="32"/>
      <c r="DT77" s="33"/>
      <c r="DU77" s="33">
        <f>DU74-DS77</f>
        <v>0</v>
      </c>
      <c r="DV77" s="33">
        <f>DV74-DT77</f>
        <v>0</v>
      </c>
      <c r="DW77" s="33"/>
      <c r="DX77" s="34" t="e">
        <f t="shared" ref="DX77:DX83" si="556">((DW77+DY77)/DU77)</f>
        <v>#DIV/0!</v>
      </c>
      <c r="DY77" s="33"/>
      <c r="DZ77" s="34" t="e">
        <f t="shared" ref="DZ77:DZ83" si="557">DY77/(DW77+DY77)</f>
        <v>#DIV/0!</v>
      </c>
      <c r="EA77" s="35"/>
      <c r="EB77" s="33"/>
      <c r="EC77" s="33"/>
      <c r="ED77" s="36"/>
      <c r="EE77" s="32"/>
      <c r="EF77" s="33"/>
      <c r="EG77" s="33">
        <f>EG74-EE77</f>
        <v>0</v>
      </c>
      <c r="EH77" s="33">
        <f>EH74-EF77</f>
        <v>0</v>
      </c>
      <c r="EI77" s="33"/>
      <c r="EJ77" s="34" t="e">
        <f t="shared" ref="EJ77:EJ83" si="558">((EI77+EK77)/EG77)</f>
        <v>#DIV/0!</v>
      </c>
      <c r="EK77" s="33"/>
      <c r="EL77" s="34" t="e">
        <f t="shared" ref="EL77:EL83" si="559">EK77/(EI77+EK77)</f>
        <v>#DIV/0!</v>
      </c>
      <c r="EM77" s="35"/>
      <c r="EN77" s="33"/>
      <c r="EO77" s="33"/>
      <c r="EP77" s="36"/>
      <c r="EQ77" s="32"/>
      <c r="ER77" s="33"/>
      <c r="ES77" s="33">
        <f>ES74-EQ77</f>
        <v>0</v>
      </c>
      <c r="ET77" s="33">
        <f>ET74-ER77</f>
        <v>0</v>
      </c>
      <c r="EU77" s="33"/>
      <c r="EV77" s="34" t="e">
        <f t="shared" ref="EV77:EV83" si="560">((EU77+EW77)/ES77)</f>
        <v>#DIV/0!</v>
      </c>
      <c r="EW77" s="33"/>
      <c r="EX77" s="34" t="e">
        <f t="shared" ref="EX77:EX83" si="561">EW77/(EU77+EW77)</f>
        <v>#DIV/0!</v>
      </c>
      <c r="EY77" s="35"/>
      <c r="EZ77" s="33"/>
      <c r="FA77" s="33"/>
      <c r="FB77" s="36"/>
      <c r="FC77" s="32"/>
      <c r="FD77" s="33"/>
      <c r="FE77" s="33">
        <f>FE74-FC77</f>
        <v>0</v>
      </c>
      <c r="FF77" s="33">
        <f>FF74-FD77</f>
        <v>0</v>
      </c>
      <c r="FG77" s="33"/>
      <c r="FH77" s="34" t="e">
        <f t="shared" ref="FH77:FH83" si="562">((FG77+FI77)/FE77)</f>
        <v>#DIV/0!</v>
      </c>
      <c r="FI77" s="33"/>
      <c r="FJ77" s="34" t="e">
        <f t="shared" ref="FJ77:FJ83" si="563">FI77/(FG77+FI77)</f>
        <v>#DIV/0!</v>
      </c>
      <c r="FK77" s="35"/>
      <c r="FL77" s="33"/>
      <c r="FM77" s="33"/>
      <c r="FN77" s="36"/>
      <c r="FO77" s="32"/>
      <c r="FP77" s="33"/>
      <c r="FQ77" s="33">
        <f>FQ74-FO77</f>
        <v>0</v>
      </c>
      <c r="FR77" s="33">
        <f>FR74-FP77</f>
        <v>0</v>
      </c>
      <c r="FS77" s="33"/>
      <c r="FT77" s="34" t="e">
        <f t="shared" ref="FT77:FT83" si="564">((FS77+FU77)/FQ77)</f>
        <v>#DIV/0!</v>
      </c>
      <c r="FU77" s="33"/>
      <c r="FV77" s="34" t="e">
        <f t="shared" ref="FV77:FV83" si="565">FU77/(FS77+FU77)</f>
        <v>#DIV/0!</v>
      </c>
      <c r="FW77" s="35"/>
      <c r="FX77" s="33"/>
      <c r="FY77" s="33"/>
      <c r="FZ77" s="36"/>
      <c r="GA77" s="32"/>
      <c r="GB77" s="33"/>
      <c r="GC77" s="33">
        <f>GC74-GA77</f>
        <v>0</v>
      </c>
      <c r="GD77" s="33">
        <f>GD74-GB77</f>
        <v>0</v>
      </c>
      <c r="GE77" s="33"/>
      <c r="GF77" s="34" t="e">
        <f t="shared" ref="GF77:GF83" si="566">((GE77+GG77)/GC77)</f>
        <v>#DIV/0!</v>
      </c>
      <c r="GG77" s="33"/>
      <c r="GH77" s="34" t="e">
        <f t="shared" ref="GH77:GH83" si="567">GG77/(GE77+GG77)</f>
        <v>#DIV/0!</v>
      </c>
      <c r="GI77" s="35"/>
      <c r="GJ77" s="33"/>
      <c r="GK77" s="33"/>
      <c r="GL77" s="36"/>
      <c r="GM77" s="32"/>
      <c r="GN77" s="33"/>
      <c r="GO77" s="33">
        <f>GO74-GM77</f>
        <v>0</v>
      </c>
      <c r="GP77" s="33">
        <f>GP74-GN77</f>
        <v>0</v>
      </c>
      <c r="GQ77" s="33"/>
      <c r="GR77" s="34" t="e">
        <f t="shared" ref="GR77:GR83" si="568">((GQ77+GS77)/GO77)</f>
        <v>#DIV/0!</v>
      </c>
      <c r="GS77" s="33"/>
      <c r="GT77" s="34" t="e">
        <f t="shared" ref="GT77:GT83" si="569">GS77/(GQ77+GS77)</f>
        <v>#DIV/0!</v>
      </c>
      <c r="GU77" s="35"/>
      <c r="GV77" s="33"/>
      <c r="GW77" s="33"/>
      <c r="GX77" s="36"/>
      <c r="GY77" s="32"/>
      <c r="GZ77" s="33"/>
      <c r="HA77" s="33">
        <f>HA74-GY77</f>
        <v>0</v>
      </c>
      <c r="HB77" s="33">
        <f>HB74-GZ77</f>
        <v>0</v>
      </c>
      <c r="HC77" s="33"/>
      <c r="HD77" s="34" t="e">
        <f t="shared" ref="HD77:HD83" si="570">((HC77+HE77)/HA77)</f>
        <v>#DIV/0!</v>
      </c>
      <c r="HE77" s="33"/>
      <c r="HF77" s="34" t="e">
        <f t="shared" ref="HF77:HF83" si="571">HE77/(HC77+HE77)</f>
        <v>#DIV/0!</v>
      </c>
      <c r="HG77" s="35"/>
      <c r="HH77" s="33"/>
      <c r="HI77" s="33"/>
      <c r="HJ77" s="36"/>
      <c r="HK77" s="32">
        <f t="shared" ref="HK77:HN84" si="572">+C77+O77+AA77+AM77+AY77+BK77+BW77+CI77+CU77+DG77+DS77+EE77+EQ77+FC77+FO77+GA77+GM77+GY77</f>
        <v>3</v>
      </c>
      <c r="HL77" s="36">
        <f t="shared" si="572"/>
        <v>0</v>
      </c>
      <c r="HM77" s="380">
        <f t="shared" si="572"/>
        <v>3110</v>
      </c>
      <c r="HN77" s="33">
        <f t="shared" si="572"/>
        <v>299</v>
      </c>
      <c r="HO77" s="33">
        <f t="shared" ref="HO77:HO84" si="573">+G77+S77+AE77+AQ77+BC77+BO77+CA77+CM77+CY77+DK77+DW77+EI77+EU77+FG77+FS77+GE77+GQ77+HC77+I77+U77+AG77+AS77+BE77+BQ77+CC77+CO77+DA77+DM77+DY77+EK77+EW77+FI77+FU77+GG77+GS77+HE77</f>
        <v>1619</v>
      </c>
      <c r="HP77" s="78">
        <f t="shared" ref="HP77:HP83" si="574">+(HO77)/HM77</f>
        <v>0.52057877813504827</v>
      </c>
      <c r="HQ77" s="44">
        <f t="shared" ref="HQ77:HQ84" si="575">+I77+U77+AG77+AS77+BE77+BQ77+CC77+CO77+DA77+DM77+DY77+EK77+EW77+FI77+FU77+GG77+GS77+HE77</f>
        <v>64</v>
      </c>
      <c r="HR77" s="34">
        <f>+(HQ77/(HO77))</f>
        <v>3.9530574428659669E-2</v>
      </c>
      <c r="HS77" s="45">
        <v>62.8</v>
      </c>
      <c r="HT77" s="46">
        <v>1440</v>
      </c>
      <c r="HU77" s="45">
        <f t="shared" ref="HU77:HU83" si="576">+HT77/HO77*100</f>
        <v>88.943792464484247</v>
      </c>
      <c r="HV77" s="44"/>
      <c r="HW77" s="36"/>
    </row>
    <row r="78" spans="1:231" ht="18.75" x14ac:dyDescent="0.25">
      <c r="A78" s="734"/>
      <c r="B78" s="436">
        <f t="shared" ref="B78:B92" si="577">+B77+1</f>
        <v>45653</v>
      </c>
      <c r="C78" s="10"/>
      <c r="D78" s="11"/>
      <c r="E78" s="61">
        <f t="shared" ref="E78:F82" si="578">E77-C78</f>
        <v>589</v>
      </c>
      <c r="F78" s="11">
        <f t="shared" si="578"/>
        <v>58</v>
      </c>
      <c r="G78" s="11">
        <v>312</v>
      </c>
      <c r="H78" s="12">
        <f t="shared" si="537"/>
        <v>0.5585738539898133</v>
      </c>
      <c r="I78" s="11">
        <v>17</v>
      </c>
      <c r="J78" s="12">
        <f t="shared" ref="J78:J83" si="579">I78/(G78+I78)</f>
        <v>5.1671732522796353E-2</v>
      </c>
      <c r="K78" s="13"/>
      <c r="L78" s="11"/>
      <c r="M78" s="11"/>
      <c r="N78" s="14"/>
      <c r="O78" s="10"/>
      <c r="P78" s="11"/>
      <c r="Q78" s="11">
        <f t="shared" ref="Q78:R83" si="580">Q77-O78</f>
        <v>591</v>
      </c>
      <c r="R78" s="11">
        <f t="shared" si="580"/>
        <v>58</v>
      </c>
      <c r="S78" s="11">
        <v>344</v>
      </c>
      <c r="T78" s="12">
        <f t="shared" si="538"/>
        <v>0.61252115059221657</v>
      </c>
      <c r="U78" s="11">
        <v>18</v>
      </c>
      <c r="V78" s="12">
        <f t="shared" si="539"/>
        <v>4.9723756906077346E-2</v>
      </c>
      <c r="W78" s="13"/>
      <c r="X78" s="11"/>
      <c r="Y78" s="11"/>
      <c r="Z78" s="14"/>
      <c r="AA78" s="10"/>
      <c r="AB78" s="11"/>
      <c r="AC78" s="11">
        <f t="shared" ref="AC78:AD83" si="581">AC77-AA78</f>
        <v>137</v>
      </c>
      <c r="AD78" s="11">
        <f t="shared" si="581"/>
        <v>12</v>
      </c>
      <c r="AE78" s="11">
        <v>77</v>
      </c>
      <c r="AF78" s="12">
        <f t="shared" si="540"/>
        <v>0.6058394160583942</v>
      </c>
      <c r="AG78" s="11">
        <v>6</v>
      </c>
      <c r="AH78" s="12">
        <f t="shared" si="541"/>
        <v>7.2289156626506021E-2</v>
      </c>
      <c r="AI78" s="13"/>
      <c r="AJ78" s="11"/>
      <c r="AK78" s="11"/>
      <c r="AL78" s="14"/>
      <c r="AM78" s="10"/>
      <c r="AN78" s="11"/>
      <c r="AO78" s="61">
        <f t="shared" ref="AO78:AP83" si="582">AO77-AM78</f>
        <v>601</v>
      </c>
      <c r="AP78" s="11">
        <f t="shared" si="582"/>
        <v>58</v>
      </c>
      <c r="AQ78" s="11">
        <v>322</v>
      </c>
      <c r="AR78" s="12">
        <f t="shared" si="542"/>
        <v>0.55574043261231276</v>
      </c>
      <c r="AS78" s="11">
        <v>12</v>
      </c>
      <c r="AT78" s="12">
        <f t="shared" si="543"/>
        <v>3.5928143712574849E-2</v>
      </c>
      <c r="AU78" s="13"/>
      <c r="AV78" s="11"/>
      <c r="AW78" s="11"/>
      <c r="AX78" s="14"/>
      <c r="AY78" s="10"/>
      <c r="AZ78" s="11"/>
      <c r="BA78" s="11">
        <f t="shared" ref="BA78:BB83" si="583">BA77-AY78</f>
        <v>595</v>
      </c>
      <c r="BB78" s="11">
        <f t="shared" si="583"/>
        <v>57</v>
      </c>
      <c r="BC78" s="11">
        <v>322</v>
      </c>
      <c r="BD78" s="12">
        <f t="shared" si="544"/>
        <v>0.56974789915966384</v>
      </c>
      <c r="BE78" s="11">
        <v>17</v>
      </c>
      <c r="BF78" s="12">
        <f t="shared" si="545"/>
        <v>5.0147492625368731E-2</v>
      </c>
      <c r="BG78" s="13"/>
      <c r="BH78" s="11"/>
      <c r="BI78" s="11"/>
      <c r="BJ78" s="14"/>
      <c r="BK78" s="10"/>
      <c r="BL78" s="11"/>
      <c r="BM78" s="11">
        <f t="shared" ref="BM78:BN83" si="584">BM77-BK78</f>
        <v>597</v>
      </c>
      <c r="BN78" s="11">
        <f t="shared" si="584"/>
        <v>56</v>
      </c>
      <c r="BO78" s="11">
        <v>314</v>
      </c>
      <c r="BP78" s="12">
        <f t="shared" si="546"/>
        <v>0.55946398659966501</v>
      </c>
      <c r="BQ78" s="11">
        <v>20</v>
      </c>
      <c r="BR78" s="12">
        <f t="shared" si="547"/>
        <v>5.9880239520958084E-2</v>
      </c>
      <c r="BS78" s="13"/>
      <c r="BT78" s="11"/>
      <c r="BU78" s="11"/>
      <c r="BV78" s="14"/>
      <c r="BW78" s="10"/>
      <c r="BX78" s="11"/>
      <c r="BY78" s="61">
        <f t="shared" ref="BY78:BZ83" si="585">BY77-BW78</f>
        <v>0</v>
      </c>
      <c r="BZ78" s="61">
        <f t="shared" si="585"/>
        <v>0</v>
      </c>
      <c r="CA78" s="11"/>
      <c r="CB78" s="12" t="e">
        <f t="shared" si="548"/>
        <v>#DIV/0!</v>
      </c>
      <c r="CC78" s="11"/>
      <c r="CD78" s="12" t="e">
        <f t="shared" si="549"/>
        <v>#DIV/0!</v>
      </c>
      <c r="CE78" s="13"/>
      <c r="CF78" s="11"/>
      <c r="CG78" s="11"/>
      <c r="CH78" s="14"/>
      <c r="CI78" s="10"/>
      <c r="CJ78" s="11"/>
      <c r="CK78" s="61">
        <f t="shared" ref="CK78:CL83" si="586">CK77-CI78</f>
        <v>0</v>
      </c>
      <c r="CL78" s="61">
        <f t="shared" si="586"/>
        <v>0</v>
      </c>
      <c r="CM78" s="11"/>
      <c r="CN78" s="12" t="e">
        <f t="shared" si="550"/>
        <v>#DIV/0!</v>
      </c>
      <c r="CO78" s="11"/>
      <c r="CP78" s="12" t="e">
        <f t="shared" si="551"/>
        <v>#DIV/0!</v>
      </c>
      <c r="CQ78" s="13"/>
      <c r="CR78" s="11"/>
      <c r="CS78" s="11"/>
      <c r="CT78" s="14"/>
      <c r="CU78" s="10"/>
      <c r="CV78" s="11"/>
      <c r="CW78" s="61">
        <f t="shared" ref="CW78:CX83" si="587">CW77-CU78</f>
        <v>0</v>
      </c>
      <c r="CX78" s="61">
        <f t="shared" si="587"/>
        <v>0</v>
      </c>
      <c r="CY78" s="11"/>
      <c r="CZ78" s="12" t="e">
        <f t="shared" si="552"/>
        <v>#DIV/0!</v>
      </c>
      <c r="DA78" s="11"/>
      <c r="DB78" s="12" t="e">
        <f t="shared" si="553"/>
        <v>#DIV/0!</v>
      </c>
      <c r="DC78" s="13"/>
      <c r="DD78" s="11"/>
      <c r="DE78" s="11"/>
      <c r="DF78" s="14"/>
      <c r="DG78" s="10"/>
      <c r="DH78" s="11"/>
      <c r="DI78" s="61">
        <f t="shared" ref="DI78:DJ83" si="588">DI77-DG78</f>
        <v>0</v>
      </c>
      <c r="DJ78" s="61">
        <f t="shared" si="588"/>
        <v>0</v>
      </c>
      <c r="DK78" s="11"/>
      <c r="DL78" s="12" t="e">
        <f t="shared" si="554"/>
        <v>#DIV/0!</v>
      </c>
      <c r="DM78" s="11"/>
      <c r="DN78" s="12" t="e">
        <f t="shared" si="555"/>
        <v>#DIV/0!</v>
      </c>
      <c r="DO78" s="13"/>
      <c r="DP78" s="11"/>
      <c r="DQ78" s="11"/>
      <c r="DR78" s="14"/>
      <c r="DS78" s="10"/>
      <c r="DT78" s="11"/>
      <c r="DU78" s="61">
        <f t="shared" ref="DU78:DV83" si="589">DU77-DS78</f>
        <v>0</v>
      </c>
      <c r="DV78" s="61">
        <f t="shared" si="589"/>
        <v>0</v>
      </c>
      <c r="DW78" s="11"/>
      <c r="DX78" s="12" t="e">
        <f t="shared" si="556"/>
        <v>#DIV/0!</v>
      </c>
      <c r="DY78" s="11"/>
      <c r="DZ78" s="12" t="e">
        <f t="shared" si="557"/>
        <v>#DIV/0!</v>
      </c>
      <c r="EA78" s="13"/>
      <c r="EB78" s="11"/>
      <c r="EC78" s="11"/>
      <c r="ED78" s="14"/>
      <c r="EE78" s="10"/>
      <c r="EF78" s="11"/>
      <c r="EG78" s="61">
        <f t="shared" ref="EG78:EH83" si="590">EG77-EE78</f>
        <v>0</v>
      </c>
      <c r="EH78" s="61">
        <f t="shared" si="590"/>
        <v>0</v>
      </c>
      <c r="EI78" s="11"/>
      <c r="EJ78" s="12" t="e">
        <f t="shared" si="558"/>
        <v>#DIV/0!</v>
      </c>
      <c r="EK78" s="11"/>
      <c r="EL78" s="12" t="e">
        <f t="shared" si="559"/>
        <v>#DIV/0!</v>
      </c>
      <c r="EM78" s="13"/>
      <c r="EN78" s="11"/>
      <c r="EO78" s="11"/>
      <c r="EP78" s="14"/>
      <c r="EQ78" s="10"/>
      <c r="ER78" s="11"/>
      <c r="ES78" s="61">
        <f t="shared" ref="ES78:ET83" si="591">ES77-EQ78</f>
        <v>0</v>
      </c>
      <c r="ET78" s="61">
        <f t="shared" si="591"/>
        <v>0</v>
      </c>
      <c r="EU78" s="11"/>
      <c r="EV78" s="12" t="e">
        <f t="shared" si="560"/>
        <v>#DIV/0!</v>
      </c>
      <c r="EW78" s="11"/>
      <c r="EX78" s="12" t="e">
        <f t="shared" si="561"/>
        <v>#DIV/0!</v>
      </c>
      <c r="EY78" s="13"/>
      <c r="EZ78" s="11"/>
      <c r="FA78" s="11"/>
      <c r="FB78" s="14"/>
      <c r="FC78" s="10"/>
      <c r="FD78" s="11"/>
      <c r="FE78" s="61">
        <f t="shared" ref="FE78:FF83" si="592">FE77-FC78</f>
        <v>0</v>
      </c>
      <c r="FF78" s="61">
        <f t="shared" si="592"/>
        <v>0</v>
      </c>
      <c r="FG78" s="11"/>
      <c r="FH78" s="12" t="e">
        <f t="shared" si="562"/>
        <v>#DIV/0!</v>
      </c>
      <c r="FI78" s="11"/>
      <c r="FJ78" s="12" t="e">
        <f t="shared" si="563"/>
        <v>#DIV/0!</v>
      </c>
      <c r="FK78" s="13"/>
      <c r="FL78" s="11"/>
      <c r="FM78" s="11"/>
      <c r="FN78" s="14"/>
      <c r="FO78" s="10"/>
      <c r="FP78" s="11"/>
      <c r="FQ78" s="61">
        <f t="shared" ref="FQ78:FR83" si="593">FQ77-FO78</f>
        <v>0</v>
      </c>
      <c r="FR78" s="61">
        <f t="shared" si="593"/>
        <v>0</v>
      </c>
      <c r="FS78" s="11"/>
      <c r="FT78" s="12" t="e">
        <f t="shared" si="564"/>
        <v>#DIV/0!</v>
      </c>
      <c r="FU78" s="11"/>
      <c r="FV78" s="12" t="e">
        <f t="shared" si="565"/>
        <v>#DIV/0!</v>
      </c>
      <c r="FW78" s="13"/>
      <c r="FX78" s="11"/>
      <c r="FY78" s="11"/>
      <c r="FZ78" s="14"/>
      <c r="GA78" s="10"/>
      <c r="GB78" s="11"/>
      <c r="GC78" s="61">
        <f t="shared" ref="GC78:GD83" si="594">GC77-GA78</f>
        <v>0</v>
      </c>
      <c r="GD78" s="61">
        <f t="shared" si="594"/>
        <v>0</v>
      </c>
      <c r="GE78" s="11"/>
      <c r="GF78" s="12" t="e">
        <f t="shared" si="566"/>
        <v>#DIV/0!</v>
      </c>
      <c r="GG78" s="11"/>
      <c r="GH78" s="12" t="e">
        <f t="shared" si="567"/>
        <v>#DIV/0!</v>
      </c>
      <c r="GI78" s="13"/>
      <c r="GJ78" s="11"/>
      <c r="GK78" s="11"/>
      <c r="GL78" s="14"/>
      <c r="GM78" s="10"/>
      <c r="GN78" s="11"/>
      <c r="GO78" s="61">
        <f t="shared" ref="GO78:GP83" si="595">GO77-GM78</f>
        <v>0</v>
      </c>
      <c r="GP78" s="61">
        <f t="shared" si="595"/>
        <v>0</v>
      </c>
      <c r="GQ78" s="11"/>
      <c r="GR78" s="12" t="e">
        <f t="shared" si="568"/>
        <v>#DIV/0!</v>
      </c>
      <c r="GS78" s="11"/>
      <c r="GT78" s="12" t="e">
        <f t="shared" si="569"/>
        <v>#DIV/0!</v>
      </c>
      <c r="GU78" s="13"/>
      <c r="GV78" s="11"/>
      <c r="GW78" s="11"/>
      <c r="GX78" s="14"/>
      <c r="GY78" s="10"/>
      <c r="GZ78" s="11"/>
      <c r="HA78" s="61">
        <f t="shared" ref="HA78:HB83" si="596">HA77-GY78</f>
        <v>0</v>
      </c>
      <c r="HB78" s="61">
        <f t="shared" si="596"/>
        <v>0</v>
      </c>
      <c r="HC78" s="11"/>
      <c r="HD78" s="12" t="e">
        <f t="shared" si="570"/>
        <v>#DIV/0!</v>
      </c>
      <c r="HE78" s="11"/>
      <c r="HF78" s="12" t="e">
        <f t="shared" si="571"/>
        <v>#DIV/0!</v>
      </c>
      <c r="HG78" s="13"/>
      <c r="HH78" s="11"/>
      <c r="HI78" s="11"/>
      <c r="HJ78" s="14"/>
      <c r="HK78" s="10">
        <f t="shared" si="572"/>
        <v>0</v>
      </c>
      <c r="HL78" s="14">
        <f t="shared" si="572"/>
        <v>0</v>
      </c>
      <c r="HM78" s="381">
        <f t="shared" si="572"/>
        <v>3110</v>
      </c>
      <c r="HN78" s="11">
        <f t="shared" si="572"/>
        <v>299</v>
      </c>
      <c r="HO78" s="11">
        <f t="shared" si="573"/>
        <v>1781</v>
      </c>
      <c r="HP78" s="79">
        <f t="shared" si="574"/>
        <v>0.5726688102893891</v>
      </c>
      <c r="HQ78" s="15">
        <f t="shared" si="575"/>
        <v>90</v>
      </c>
      <c r="HR78" s="12">
        <f t="shared" ref="HR78:HR84" si="597">+(HQ78/(HO78))</f>
        <v>5.0533408197641773E-2</v>
      </c>
      <c r="HS78" s="16">
        <v>63</v>
      </c>
      <c r="HT78" s="17">
        <v>1562</v>
      </c>
      <c r="HU78" s="16">
        <f t="shared" si="576"/>
        <v>87.703537338573838</v>
      </c>
      <c r="HV78" s="15"/>
      <c r="HW78" s="14"/>
    </row>
    <row r="79" spans="1:231" ht="18.75" x14ac:dyDescent="0.25">
      <c r="A79" s="734"/>
      <c r="B79" s="436">
        <f t="shared" si="577"/>
        <v>45654</v>
      </c>
      <c r="C79" s="10"/>
      <c r="D79" s="11"/>
      <c r="E79" s="61">
        <f t="shared" si="578"/>
        <v>589</v>
      </c>
      <c r="F79" s="11">
        <f t="shared" si="578"/>
        <v>58</v>
      </c>
      <c r="G79" s="11">
        <v>300</v>
      </c>
      <c r="H79" s="12">
        <f t="shared" si="537"/>
        <v>0.52801358234295415</v>
      </c>
      <c r="I79" s="11">
        <v>11</v>
      </c>
      <c r="J79" s="12">
        <f t="shared" si="579"/>
        <v>3.5369774919614148E-2</v>
      </c>
      <c r="K79" s="13"/>
      <c r="L79" s="11"/>
      <c r="M79" s="11"/>
      <c r="N79" s="14"/>
      <c r="O79" s="10"/>
      <c r="P79" s="11"/>
      <c r="Q79" s="11">
        <f t="shared" si="580"/>
        <v>591</v>
      </c>
      <c r="R79" s="11">
        <f t="shared" si="580"/>
        <v>58</v>
      </c>
      <c r="S79" s="11">
        <v>317</v>
      </c>
      <c r="T79" s="12">
        <f t="shared" si="538"/>
        <v>0.55160744500846026</v>
      </c>
      <c r="U79" s="11">
        <v>9</v>
      </c>
      <c r="V79" s="12">
        <f t="shared" si="539"/>
        <v>2.7607361963190184E-2</v>
      </c>
      <c r="W79" s="13"/>
      <c r="X79" s="11"/>
      <c r="Y79" s="11"/>
      <c r="Z79" s="14"/>
      <c r="AA79" s="10"/>
      <c r="AB79" s="11"/>
      <c r="AC79" s="11">
        <f t="shared" si="581"/>
        <v>137</v>
      </c>
      <c r="AD79" s="11">
        <f t="shared" si="581"/>
        <v>12</v>
      </c>
      <c r="AE79" s="11">
        <v>64</v>
      </c>
      <c r="AF79" s="12">
        <f t="shared" si="540"/>
        <v>0.5036496350364964</v>
      </c>
      <c r="AG79" s="11">
        <v>5</v>
      </c>
      <c r="AH79" s="12">
        <f t="shared" si="541"/>
        <v>7.2463768115942032E-2</v>
      </c>
      <c r="AI79" s="13"/>
      <c r="AJ79" s="11"/>
      <c r="AK79" s="11"/>
      <c r="AL79" s="14"/>
      <c r="AM79" s="10"/>
      <c r="AN79" s="11"/>
      <c r="AO79" s="61">
        <f t="shared" si="582"/>
        <v>601</v>
      </c>
      <c r="AP79" s="11">
        <f t="shared" si="582"/>
        <v>58</v>
      </c>
      <c r="AQ79" s="11">
        <v>326</v>
      </c>
      <c r="AR79" s="12">
        <f t="shared" si="542"/>
        <v>0.55574043261231276</v>
      </c>
      <c r="AS79" s="11">
        <v>8</v>
      </c>
      <c r="AT79" s="12">
        <f t="shared" si="543"/>
        <v>2.3952095808383235E-2</v>
      </c>
      <c r="AU79" s="13"/>
      <c r="AV79" s="11"/>
      <c r="AW79" s="11"/>
      <c r="AX79" s="14"/>
      <c r="AY79" s="10"/>
      <c r="AZ79" s="11"/>
      <c r="BA79" s="11">
        <f t="shared" si="583"/>
        <v>595</v>
      </c>
      <c r="BB79" s="11">
        <f t="shared" si="583"/>
        <v>57</v>
      </c>
      <c r="BC79" s="11">
        <v>335</v>
      </c>
      <c r="BD79" s="12">
        <f t="shared" si="544"/>
        <v>0.57478991596638651</v>
      </c>
      <c r="BE79" s="11">
        <v>7</v>
      </c>
      <c r="BF79" s="12">
        <f t="shared" si="545"/>
        <v>2.046783625730994E-2</v>
      </c>
      <c r="BG79" s="13"/>
      <c r="BH79" s="11"/>
      <c r="BI79" s="11"/>
      <c r="BJ79" s="14"/>
      <c r="BK79" s="10">
        <v>1</v>
      </c>
      <c r="BL79" s="11"/>
      <c r="BM79" s="11">
        <f t="shared" si="584"/>
        <v>596</v>
      </c>
      <c r="BN79" s="11">
        <f t="shared" si="584"/>
        <v>56</v>
      </c>
      <c r="BO79" s="11">
        <v>342</v>
      </c>
      <c r="BP79" s="12">
        <f t="shared" si="546"/>
        <v>0.59228187919463082</v>
      </c>
      <c r="BQ79" s="11">
        <v>11</v>
      </c>
      <c r="BR79" s="12">
        <f t="shared" si="547"/>
        <v>3.1161473087818695E-2</v>
      </c>
      <c r="BS79" s="13"/>
      <c r="BT79" s="11"/>
      <c r="BU79" s="11"/>
      <c r="BV79" s="14"/>
      <c r="BW79" s="10"/>
      <c r="BX79" s="11"/>
      <c r="BY79" s="61">
        <f t="shared" si="585"/>
        <v>0</v>
      </c>
      <c r="BZ79" s="61">
        <f t="shared" si="585"/>
        <v>0</v>
      </c>
      <c r="CA79" s="11"/>
      <c r="CB79" s="12" t="e">
        <f t="shared" si="548"/>
        <v>#DIV/0!</v>
      </c>
      <c r="CC79" s="11"/>
      <c r="CD79" s="12" t="e">
        <f t="shared" si="549"/>
        <v>#DIV/0!</v>
      </c>
      <c r="CE79" s="13"/>
      <c r="CF79" s="11"/>
      <c r="CG79" s="11"/>
      <c r="CH79" s="14"/>
      <c r="CI79" s="10"/>
      <c r="CJ79" s="11"/>
      <c r="CK79" s="61">
        <f t="shared" si="586"/>
        <v>0</v>
      </c>
      <c r="CL79" s="61">
        <f t="shared" si="586"/>
        <v>0</v>
      </c>
      <c r="CM79" s="11"/>
      <c r="CN79" s="12" t="e">
        <f t="shared" si="550"/>
        <v>#DIV/0!</v>
      </c>
      <c r="CO79" s="11"/>
      <c r="CP79" s="12" t="e">
        <f t="shared" si="551"/>
        <v>#DIV/0!</v>
      </c>
      <c r="CQ79" s="13"/>
      <c r="CR79" s="11"/>
      <c r="CS79" s="11"/>
      <c r="CT79" s="14"/>
      <c r="CU79" s="10"/>
      <c r="CV79" s="11"/>
      <c r="CW79" s="61">
        <f t="shared" si="587"/>
        <v>0</v>
      </c>
      <c r="CX79" s="61">
        <f t="shared" si="587"/>
        <v>0</v>
      </c>
      <c r="CY79" s="11"/>
      <c r="CZ79" s="12" t="e">
        <f t="shared" si="552"/>
        <v>#DIV/0!</v>
      </c>
      <c r="DA79" s="11"/>
      <c r="DB79" s="12" t="e">
        <f t="shared" si="553"/>
        <v>#DIV/0!</v>
      </c>
      <c r="DC79" s="13"/>
      <c r="DD79" s="11"/>
      <c r="DE79" s="11"/>
      <c r="DF79" s="14"/>
      <c r="DG79" s="10"/>
      <c r="DH79" s="11"/>
      <c r="DI79" s="61">
        <f t="shared" si="588"/>
        <v>0</v>
      </c>
      <c r="DJ79" s="61">
        <f t="shared" si="588"/>
        <v>0</v>
      </c>
      <c r="DK79" s="11"/>
      <c r="DL79" s="12" t="e">
        <f t="shared" si="554"/>
        <v>#DIV/0!</v>
      </c>
      <c r="DM79" s="11"/>
      <c r="DN79" s="12" t="e">
        <f t="shared" si="555"/>
        <v>#DIV/0!</v>
      </c>
      <c r="DO79" s="13"/>
      <c r="DP79" s="11"/>
      <c r="DQ79" s="11"/>
      <c r="DR79" s="14"/>
      <c r="DS79" s="10"/>
      <c r="DT79" s="11"/>
      <c r="DU79" s="61">
        <f t="shared" si="589"/>
        <v>0</v>
      </c>
      <c r="DV79" s="61">
        <f t="shared" si="589"/>
        <v>0</v>
      </c>
      <c r="DW79" s="11"/>
      <c r="DX79" s="12" t="e">
        <f t="shared" si="556"/>
        <v>#DIV/0!</v>
      </c>
      <c r="DY79" s="11"/>
      <c r="DZ79" s="12" t="e">
        <f t="shared" si="557"/>
        <v>#DIV/0!</v>
      </c>
      <c r="EA79" s="13"/>
      <c r="EB79" s="11"/>
      <c r="EC79" s="11"/>
      <c r="ED79" s="14"/>
      <c r="EE79" s="10"/>
      <c r="EF79" s="11"/>
      <c r="EG79" s="61">
        <f t="shared" si="590"/>
        <v>0</v>
      </c>
      <c r="EH79" s="61">
        <f t="shared" si="590"/>
        <v>0</v>
      </c>
      <c r="EI79" s="11"/>
      <c r="EJ79" s="12" t="e">
        <f t="shared" si="558"/>
        <v>#DIV/0!</v>
      </c>
      <c r="EK79" s="11"/>
      <c r="EL79" s="12" t="e">
        <f t="shared" si="559"/>
        <v>#DIV/0!</v>
      </c>
      <c r="EM79" s="13"/>
      <c r="EN79" s="11"/>
      <c r="EO79" s="11"/>
      <c r="EP79" s="14"/>
      <c r="EQ79" s="10"/>
      <c r="ER79" s="11"/>
      <c r="ES79" s="61">
        <f t="shared" si="591"/>
        <v>0</v>
      </c>
      <c r="ET79" s="61">
        <f t="shared" si="591"/>
        <v>0</v>
      </c>
      <c r="EU79" s="11"/>
      <c r="EV79" s="12" t="e">
        <f t="shared" si="560"/>
        <v>#DIV/0!</v>
      </c>
      <c r="EW79" s="11"/>
      <c r="EX79" s="12" t="e">
        <f t="shared" si="561"/>
        <v>#DIV/0!</v>
      </c>
      <c r="EY79" s="13"/>
      <c r="EZ79" s="11"/>
      <c r="FA79" s="11"/>
      <c r="FB79" s="14"/>
      <c r="FC79" s="10"/>
      <c r="FD79" s="11"/>
      <c r="FE79" s="61">
        <f t="shared" si="592"/>
        <v>0</v>
      </c>
      <c r="FF79" s="61">
        <f t="shared" si="592"/>
        <v>0</v>
      </c>
      <c r="FG79" s="11"/>
      <c r="FH79" s="12" t="e">
        <f t="shared" si="562"/>
        <v>#DIV/0!</v>
      </c>
      <c r="FI79" s="11"/>
      <c r="FJ79" s="12" t="e">
        <f t="shared" si="563"/>
        <v>#DIV/0!</v>
      </c>
      <c r="FK79" s="13"/>
      <c r="FL79" s="11"/>
      <c r="FM79" s="11"/>
      <c r="FN79" s="14"/>
      <c r="FO79" s="10"/>
      <c r="FP79" s="11"/>
      <c r="FQ79" s="61">
        <f t="shared" si="593"/>
        <v>0</v>
      </c>
      <c r="FR79" s="61">
        <f t="shared" si="593"/>
        <v>0</v>
      </c>
      <c r="FS79" s="11"/>
      <c r="FT79" s="12" t="e">
        <f t="shared" si="564"/>
        <v>#DIV/0!</v>
      </c>
      <c r="FU79" s="11"/>
      <c r="FV79" s="12" t="e">
        <f t="shared" si="565"/>
        <v>#DIV/0!</v>
      </c>
      <c r="FW79" s="13"/>
      <c r="FX79" s="11"/>
      <c r="FY79" s="11"/>
      <c r="FZ79" s="14"/>
      <c r="GA79" s="10"/>
      <c r="GB79" s="11"/>
      <c r="GC79" s="61">
        <f t="shared" si="594"/>
        <v>0</v>
      </c>
      <c r="GD79" s="61">
        <f t="shared" si="594"/>
        <v>0</v>
      </c>
      <c r="GE79" s="11"/>
      <c r="GF79" s="12" t="e">
        <f t="shared" si="566"/>
        <v>#DIV/0!</v>
      </c>
      <c r="GG79" s="11"/>
      <c r="GH79" s="12" t="e">
        <f t="shared" si="567"/>
        <v>#DIV/0!</v>
      </c>
      <c r="GI79" s="13"/>
      <c r="GJ79" s="11"/>
      <c r="GK79" s="11"/>
      <c r="GL79" s="14"/>
      <c r="GM79" s="10"/>
      <c r="GN79" s="11"/>
      <c r="GO79" s="61">
        <f t="shared" si="595"/>
        <v>0</v>
      </c>
      <c r="GP79" s="61">
        <f t="shared" si="595"/>
        <v>0</v>
      </c>
      <c r="GQ79" s="11"/>
      <c r="GR79" s="12" t="e">
        <f t="shared" si="568"/>
        <v>#DIV/0!</v>
      </c>
      <c r="GS79" s="11"/>
      <c r="GT79" s="12" t="e">
        <f t="shared" si="569"/>
        <v>#DIV/0!</v>
      </c>
      <c r="GU79" s="13"/>
      <c r="GV79" s="11"/>
      <c r="GW79" s="11"/>
      <c r="GX79" s="14"/>
      <c r="GY79" s="10"/>
      <c r="GZ79" s="11"/>
      <c r="HA79" s="61">
        <f t="shared" si="596"/>
        <v>0</v>
      </c>
      <c r="HB79" s="61">
        <f t="shared" si="596"/>
        <v>0</v>
      </c>
      <c r="HC79" s="11"/>
      <c r="HD79" s="12" t="e">
        <f t="shared" si="570"/>
        <v>#DIV/0!</v>
      </c>
      <c r="HE79" s="11"/>
      <c r="HF79" s="12" t="e">
        <f t="shared" si="571"/>
        <v>#DIV/0!</v>
      </c>
      <c r="HG79" s="13"/>
      <c r="HH79" s="11"/>
      <c r="HI79" s="11"/>
      <c r="HJ79" s="14"/>
      <c r="HK79" s="10">
        <f t="shared" si="572"/>
        <v>1</v>
      </c>
      <c r="HL79" s="14">
        <f t="shared" si="572"/>
        <v>0</v>
      </c>
      <c r="HM79" s="381">
        <f t="shared" si="572"/>
        <v>3109</v>
      </c>
      <c r="HN79" s="11">
        <f t="shared" si="572"/>
        <v>299</v>
      </c>
      <c r="HO79" s="11">
        <f t="shared" si="573"/>
        <v>1735</v>
      </c>
      <c r="HP79" s="79">
        <f t="shared" si="574"/>
        <v>0.55805725313605659</v>
      </c>
      <c r="HQ79" s="15">
        <f t="shared" si="575"/>
        <v>51</v>
      </c>
      <c r="HR79" s="12">
        <f t="shared" si="597"/>
        <v>2.9394812680115272E-2</v>
      </c>
      <c r="HS79" s="16">
        <v>63.1</v>
      </c>
      <c r="HT79" s="17">
        <v>1587</v>
      </c>
      <c r="HU79" s="16">
        <f t="shared" si="576"/>
        <v>91.46974063400576</v>
      </c>
      <c r="HV79" s="15"/>
      <c r="HW79" s="14"/>
    </row>
    <row r="80" spans="1:231" ht="18.75" x14ac:dyDescent="0.25">
      <c r="A80" s="734"/>
      <c r="B80" s="436">
        <f t="shared" si="577"/>
        <v>45655</v>
      </c>
      <c r="C80" s="10"/>
      <c r="D80" s="11"/>
      <c r="E80" s="61">
        <f t="shared" si="578"/>
        <v>589</v>
      </c>
      <c r="F80" s="11">
        <f t="shared" si="578"/>
        <v>58</v>
      </c>
      <c r="G80" s="11">
        <v>314</v>
      </c>
      <c r="H80" s="12">
        <f t="shared" si="537"/>
        <v>0.57045840407470294</v>
      </c>
      <c r="I80" s="11">
        <v>22</v>
      </c>
      <c r="J80" s="12">
        <f t="shared" si="579"/>
        <v>6.5476190476190479E-2</v>
      </c>
      <c r="K80" s="11"/>
      <c r="L80" s="11"/>
      <c r="M80" s="18"/>
      <c r="N80" s="20"/>
      <c r="O80" s="10"/>
      <c r="P80" s="11">
        <v>1</v>
      </c>
      <c r="Q80" s="11">
        <f t="shared" si="580"/>
        <v>591</v>
      </c>
      <c r="R80" s="11">
        <f t="shared" si="580"/>
        <v>57</v>
      </c>
      <c r="S80" s="11">
        <v>329</v>
      </c>
      <c r="T80" s="12">
        <f t="shared" si="538"/>
        <v>0.58206429780033841</v>
      </c>
      <c r="U80" s="11">
        <v>15</v>
      </c>
      <c r="V80" s="12">
        <f t="shared" si="539"/>
        <v>4.3604651162790699E-2</v>
      </c>
      <c r="W80" s="11"/>
      <c r="X80" s="11"/>
      <c r="Y80" s="18"/>
      <c r="Z80" s="20"/>
      <c r="AA80" s="10">
        <v>2</v>
      </c>
      <c r="AB80" s="11">
        <v>1</v>
      </c>
      <c r="AC80" s="11">
        <f t="shared" si="581"/>
        <v>135</v>
      </c>
      <c r="AD80" s="11">
        <f t="shared" si="581"/>
        <v>11</v>
      </c>
      <c r="AE80" s="11">
        <v>65</v>
      </c>
      <c r="AF80" s="12">
        <f t="shared" si="540"/>
        <v>0.52592592592592591</v>
      </c>
      <c r="AG80" s="11">
        <v>6</v>
      </c>
      <c r="AH80" s="12">
        <f t="shared" si="541"/>
        <v>8.4507042253521125E-2</v>
      </c>
      <c r="AI80" s="11"/>
      <c r="AJ80" s="11"/>
      <c r="AK80" s="18"/>
      <c r="AL80" s="20"/>
      <c r="AM80" s="10"/>
      <c r="AN80" s="11"/>
      <c r="AO80" s="61">
        <f t="shared" si="582"/>
        <v>601</v>
      </c>
      <c r="AP80" s="11">
        <f t="shared" si="582"/>
        <v>58</v>
      </c>
      <c r="AQ80" s="11">
        <v>329</v>
      </c>
      <c r="AR80" s="12">
        <f t="shared" si="542"/>
        <v>0.56572379367720471</v>
      </c>
      <c r="AS80" s="11">
        <v>11</v>
      </c>
      <c r="AT80" s="12">
        <f t="shared" si="543"/>
        <v>3.2352941176470591E-2</v>
      </c>
      <c r="AU80" s="11"/>
      <c r="AV80" s="11"/>
      <c r="AW80" s="18"/>
      <c r="AX80" s="20"/>
      <c r="AY80" s="10">
        <v>2</v>
      </c>
      <c r="AZ80" s="11"/>
      <c r="BA80" s="11">
        <f t="shared" si="583"/>
        <v>593</v>
      </c>
      <c r="BB80" s="11">
        <f t="shared" si="583"/>
        <v>57</v>
      </c>
      <c r="BC80" s="11">
        <v>335</v>
      </c>
      <c r="BD80" s="12">
        <f t="shared" si="544"/>
        <v>0.60370994940978073</v>
      </c>
      <c r="BE80" s="11">
        <v>23</v>
      </c>
      <c r="BF80" s="12">
        <f t="shared" si="545"/>
        <v>6.4245810055865923E-2</v>
      </c>
      <c r="BG80" s="11"/>
      <c r="BH80" s="11"/>
      <c r="BI80" s="18"/>
      <c r="BJ80" s="20"/>
      <c r="BK80" s="10"/>
      <c r="BL80" s="11"/>
      <c r="BM80" s="11">
        <f t="shared" si="584"/>
        <v>596</v>
      </c>
      <c r="BN80" s="11">
        <f t="shared" si="584"/>
        <v>56</v>
      </c>
      <c r="BO80" s="11">
        <v>328</v>
      </c>
      <c r="BP80" s="12">
        <f t="shared" si="546"/>
        <v>0.58389261744966447</v>
      </c>
      <c r="BQ80" s="11">
        <v>20</v>
      </c>
      <c r="BR80" s="12">
        <f t="shared" si="547"/>
        <v>5.7471264367816091E-2</v>
      </c>
      <c r="BS80" s="11"/>
      <c r="BT80" s="11"/>
      <c r="BU80" s="18"/>
      <c r="BV80" s="20"/>
      <c r="BW80" s="10"/>
      <c r="BX80" s="11"/>
      <c r="BY80" s="61">
        <f t="shared" si="585"/>
        <v>0</v>
      </c>
      <c r="BZ80" s="61">
        <f t="shared" si="585"/>
        <v>0</v>
      </c>
      <c r="CA80" s="11"/>
      <c r="CB80" s="12" t="e">
        <f t="shared" si="548"/>
        <v>#DIV/0!</v>
      </c>
      <c r="CC80" s="11"/>
      <c r="CD80" s="12" t="e">
        <f t="shared" si="549"/>
        <v>#DIV/0!</v>
      </c>
      <c r="CE80" s="11"/>
      <c r="CF80" s="11"/>
      <c r="CG80" s="18"/>
      <c r="CH80" s="20"/>
      <c r="CI80" s="10"/>
      <c r="CJ80" s="11"/>
      <c r="CK80" s="61">
        <f t="shared" si="586"/>
        <v>0</v>
      </c>
      <c r="CL80" s="61">
        <f t="shared" si="586"/>
        <v>0</v>
      </c>
      <c r="CM80" s="11"/>
      <c r="CN80" s="12" t="e">
        <f t="shared" si="550"/>
        <v>#DIV/0!</v>
      </c>
      <c r="CO80" s="11"/>
      <c r="CP80" s="12" t="e">
        <f t="shared" si="551"/>
        <v>#DIV/0!</v>
      </c>
      <c r="CQ80" s="11"/>
      <c r="CR80" s="11"/>
      <c r="CS80" s="18"/>
      <c r="CT80" s="20"/>
      <c r="CU80" s="10"/>
      <c r="CV80" s="11"/>
      <c r="CW80" s="61">
        <f t="shared" si="587"/>
        <v>0</v>
      </c>
      <c r="CX80" s="61">
        <f t="shared" si="587"/>
        <v>0</v>
      </c>
      <c r="CY80" s="11"/>
      <c r="CZ80" s="12" t="e">
        <f t="shared" si="552"/>
        <v>#DIV/0!</v>
      </c>
      <c r="DA80" s="11"/>
      <c r="DB80" s="12" t="e">
        <f t="shared" si="553"/>
        <v>#DIV/0!</v>
      </c>
      <c r="DC80" s="11"/>
      <c r="DD80" s="11"/>
      <c r="DE80" s="18"/>
      <c r="DF80" s="20"/>
      <c r="DG80" s="10"/>
      <c r="DH80" s="11"/>
      <c r="DI80" s="61">
        <f t="shared" si="588"/>
        <v>0</v>
      </c>
      <c r="DJ80" s="61">
        <f t="shared" si="588"/>
        <v>0</v>
      </c>
      <c r="DK80" s="11"/>
      <c r="DL80" s="12" t="e">
        <f t="shared" si="554"/>
        <v>#DIV/0!</v>
      </c>
      <c r="DM80" s="11"/>
      <c r="DN80" s="12" t="e">
        <f t="shared" si="555"/>
        <v>#DIV/0!</v>
      </c>
      <c r="DO80" s="11"/>
      <c r="DP80" s="11"/>
      <c r="DQ80" s="18"/>
      <c r="DR80" s="20"/>
      <c r="DS80" s="10"/>
      <c r="DT80" s="11"/>
      <c r="DU80" s="61">
        <f t="shared" si="589"/>
        <v>0</v>
      </c>
      <c r="DV80" s="61">
        <f t="shared" si="589"/>
        <v>0</v>
      </c>
      <c r="DW80" s="11"/>
      <c r="DX80" s="12" t="e">
        <f t="shared" si="556"/>
        <v>#DIV/0!</v>
      </c>
      <c r="DY80" s="11"/>
      <c r="DZ80" s="12" t="e">
        <f t="shared" si="557"/>
        <v>#DIV/0!</v>
      </c>
      <c r="EA80" s="11"/>
      <c r="EB80" s="11"/>
      <c r="EC80" s="18"/>
      <c r="ED80" s="20"/>
      <c r="EE80" s="10"/>
      <c r="EF80" s="11"/>
      <c r="EG80" s="61">
        <f t="shared" si="590"/>
        <v>0</v>
      </c>
      <c r="EH80" s="61">
        <f t="shared" si="590"/>
        <v>0</v>
      </c>
      <c r="EI80" s="11"/>
      <c r="EJ80" s="12" t="e">
        <f t="shared" si="558"/>
        <v>#DIV/0!</v>
      </c>
      <c r="EK80" s="11"/>
      <c r="EL80" s="12" t="e">
        <f t="shared" si="559"/>
        <v>#DIV/0!</v>
      </c>
      <c r="EM80" s="11"/>
      <c r="EN80" s="11"/>
      <c r="EO80" s="18"/>
      <c r="EP80" s="20"/>
      <c r="EQ80" s="10"/>
      <c r="ER80" s="11"/>
      <c r="ES80" s="61">
        <f t="shared" si="591"/>
        <v>0</v>
      </c>
      <c r="ET80" s="61">
        <f t="shared" si="591"/>
        <v>0</v>
      </c>
      <c r="EU80" s="11"/>
      <c r="EV80" s="12" t="e">
        <f t="shared" si="560"/>
        <v>#DIV/0!</v>
      </c>
      <c r="EW80" s="11"/>
      <c r="EX80" s="12" t="e">
        <f t="shared" si="561"/>
        <v>#DIV/0!</v>
      </c>
      <c r="EY80" s="11"/>
      <c r="EZ80" s="11"/>
      <c r="FA80" s="18"/>
      <c r="FB80" s="20"/>
      <c r="FC80" s="10"/>
      <c r="FD80" s="11"/>
      <c r="FE80" s="61">
        <f t="shared" si="592"/>
        <v>0</v>
      </c>
      <c r="FF80" s="61">
        <f t="shared" si="592"/>
        <v>0</v>
      </c>
      <c r="FG80" s="11"/>
      <c r="FH80" s="12" t="e">
        <f t="shared" si="562"/>
        <v>#DIV/0!</v>
      </c>
      <c r="FI80" s="11"/>
      <c r="FJ80" s="12" t="e">
        <f t="shared" si="563"/>
        <v>#DIV/0!</v>
      </c>
      <c r="FK80" s="11"/>
      <c r="FL80" s="11"/>
      <c r="FM80" s="18"/>
      <c r="FN80" s="20"/>
      <c r="FO80" s="10"/>
      <c r="FP80" s="11"/>
      <c r="FQ80" s="61">
        <f t="shared" si="593"/>
        <v>0</v>
      </c>
      <c r="FR80" s="61">
        <f t="shared" si="593"/>
        <v>0</v>
      </c>
      <c r="FS80" s="11"/>
      <c r="FT80" s="12" t="e">
        <f t="shared" si="564"/>
        <v>#DIV/0!</v>
      </c>
      <c r="FU80" s="11"/>
      <c r="FV80" s="12" t="e">
        <f t="shared" si="565"/>
        <v>#DIV/0!</v>
      </c>
      <c r="FW80" s="11"/>
      <c r="FX80" s="11"/>
      <c r="FY80" s="18"/>
      <c r="FZ80" s="20"/>
      <c r="GA80" s="10"/>
      <c r="GB80" s="11"/>
      <c r="GC80" s="61">
        <f t="shared" si="594"/>
        <v>0</v>
      </c>
      <c r="GD80" s="61">
        <f t="shared" si="594"/>
        <v>0</v>
      </c>
      <c r="GE80" s="11"/>
      <c r="GF80" s="12" t="e">
        <f t="shared" si="566"/>
        <v>#DIV/0!</v>
      </c>
      <c r="GG80" s="11"/>
      <c r="GH80" s="12" t="e">
        <f t="shared" si="567"/>
        <v>#DIV/0!</v>
      </c>
      <c r="GI80" s="11"/>
      <c r="GJ80" s="11"/>
      <c r="GK80" s="18"/>
      <c r="GL80" s="20"/>
      <c r="GM80" s="10"/>
      <c r="GN80" s="11"/>
      <c r="GO80" s="61">
        <f t="shared" si="595"/>
        <v>0</v>
      </c>
      <c r="GP80" s="61">
        <f t="shared" si="595"/>
        <v>0</v>
      </c>
      <c r="GQ80" s="11"/>
      <c r="GR80" s="12" t="e">
        <f t="shared" si="568"/>
        <v>#DIV/0!</v>
      </c>
      <c r="GS80" s="11"/>
      <c r="GT80" s="12" t="e">
        <f t="shared" si="569"/>
        <v>#DIV/0!</v>
      </c>
      <c r="GU80" s="11"/>
      <c r="GV80" s="11"/>
      <c r="GW80" s="18"/>
      <c r="GX80" s="20"/>
      <c r="GY80" s="10"/>
      <c r="GZ80" s="11"/>
      <c r="HA80" s="61">
        <f t="shared" si="596"/>
        <v>0</v>
      </c>
      <c r="HB80" s="61">
        <f t="shared" si="596"/>
        <v>0</v>
      </c>
      <c r="HC80" s="11"/>
      <c r="HD80" s="12" t="e">
        <f t="shared" si="570"/>
        <v>#DIV/0!</v>
      </c>
      <c r="HE80" s="11"/>
      <c r="HF80" s="12" t="e">
        <f t="shared" si="571"/>
        <v>#DIV/0!</v>
      </c>
      <c r="HG80" s="11"/>
      <c r="HH80" s="11"/>
      <c r="HI80" s="18"/>
      <c r="HJ80" s="20"/>
      <c r="HK80" s="10">
        <f t="shared" si="572"/>
        <v>4</v>
      </c>
      <c r="HL80" s="14">
        <f t="shared" si="572"/>
        <v>2</v>
      </c>
      <c r="HM80" s="381">
        <f t="shared" si="572"/>
        <v>3105</v>
      </c>
      <c r="HN80" s="11">
        <f t="shared" si="572"/>
        <v>297</v>
      </c>
      <c r="HO80" s="11">
        <f t="shared" si="573"/>
        <v>1797</v>
      </c>
      <c r="HP80" s="79">
        <f t="shared" si="574"/>
        <v>0.57874396135265704</v>
      </c>
      <c r="HQ80" s="15">
        <f t="shared" si="575"/>
        <v>97</v>
      </c>
      <c r="HR80" s="12">
        <f t="shared" si="597"/>
        <v>5.3978853644963826E-2</v>
      </c>
      <c r="HS80" s="16">
        <v>63.1</v>
      </c>
      <c r="HT80" s="17">
        <v>1571</v>
      </c>
      <c r="HU80" s="16">
        <f t="shared" si="576"/>
        <v>87.423483583750695</v>
      </c>
      <c r="HV80" s="18"/>
      <c r="HW80" s="20"/>
    </row>
    <row r="81" spans="1:231" ht="18.75" x14ac:dyDescent="0.25">
      <c r="A81" s="734"/>
      <c r="B81" s="436">
        <f t="shared" si="577"/>
        <v>45656</v>
      </c>
      <c r="C81" s="10"/>
      <c r="D81" s="11"/>
      <c r="E81" s="61">
        <f t="shared" si="578"/>
        <v>589</v>
      </c>
      <c r="F81" s="11">
        <f t="shared" si="578"/>
        <v>58</v>
      </c>
      <c r="G81" s="11">
        <v>320</v>
      </c>
      <c r="H81" s="12">
        <f t="shared" si="537"/>
        <v>0.57724957555178269</v>
      </c>
      <c r="I81" s="11">
        <v>20</v>
      </c>
      <c r="J81" s="12">
        <f t="shared" si="579"/>
        <v>5.8823529411764705E-2</v>
      </c>
      <c r="K81" s="13"/>
      <c r="L81" s="13"/>
      <c r="M81" s="25"/>
      <c r="N81" s="37"/>
      <c r="O81" s="10"/>
      <c r="P81" s="11"/>
      <c r="Q81" s="11">
        <f t="shared" si="580"/>
        <v>591</v>
      </c>
      <c r="R81" s="11">
        <f t="shared" si="580"/>
        <v>57</v>
      </c>
      <c r="S81" s="11">
        <v>334</v>
      </c>
      <c r="T81" s="12">
        <f t="shared" si="538"/>
        <v>0.60236886632825715</v>
      </c>
      <c r="U81" s="11">
        <v>22</v>
      </c>
      <c r="V81" s="12">
        <f t="shared" si="539"/>
        <v>6.1797752808988762E-2</v>
      </c>
      <c r="W81" s="13"/>
      <c r="X81" s="13"/>
      <c r="Y81" s="25"/>
      <c r="Z81" s="37"/>
      <c r="AA81" s="10">
        <v>2</v>
      </c>
      <c r="AB81" s="11"/>
      <c r="AC81" s="11">
        <f t="shared" si="581"/>
        <v>133</v>
      </c>
      <c r="AD81" s="11">
        <f t="shared" si="581"/>
        <v>11</v>
      </c>
      <c r="AE81" s="11">
        <v>65</v>
      </c>
      <c r="AF81" s="12">
        <f t="shared" si="540"/>
        <v>0.53383458646616544</v>
      </c>
      <c r="AG81" s="11">
        <v>6</v>
      </c>
      <c r="AH81" s="12">
        <f t="shared" si="541"/>
        <v>8.4507042253521125E-2</v>
      </c>
      <c r="AI81" s="13"/>
      <c r="AJ81" s="13"/>
      <c r="AK81" s="25"/>
      <c r="AL81" s="37"/>
      <c r="AM81" s="10"/>
      <c r="AN81" s="11"/>
      <c r="AO81" s="61">
        <f t="shared" si="582"/>
        <v>601</v>
      </c>
      <c r="AP81" s="11">
        <f t="shared" si="582"/>
        <v>58</v>
      </c>
      <c r="AQ81" s="11">
        <v>340</v>
      </c>
      <c r="AR81" s="12">
        <f t="shared" si="542"/>
        <v>0.60232945091514145</v>
      </c>
      <c r="AS81" s="11">
        <v>22</v>
      </c>
      <c r="AT81" s="12">
        <f t="shared" si="543"/>
        <v>6.0773480662983423E-2</v>
      </c>
      <c r="AU81" s="13"/>
      <c r="AV81" s="13"/>
      <c r="AW81" s="25"/>
      <c r="AX81" s="37"/>
      <c r="AY81" s="10">
        <v>2</v>
      </c>
      <c r="AZ81" s="11"/>
      <c r="BA81" s="11">
        <f t="shared" si="583"/>
        <v>591</v>
      </c>
      <c r="BB81" s="11">
        <f t="shared" si="583"/>
        <v>57</v>
      </c>
      <c r="BC81" s="11">
        <v>330</v>
      </c>
      <c r="BD81" s="12">
        <f t="shared" si="544"/>
        <v>0.58714043993231813</v>
      </c>
      <c r="BE81" s="11">
        <v>17</v>
      </c>
      <c r="BF81" s="12">
        <f t="shared" si="545"/>
        <v>4.8991354466858789E-2</v>
      </c>
      <c r="BG81" s="13"/>
      <c r="BH81" s="13"/>
      <c r="BI81" s="25"/>
      <c r="BJ81" s="37"/>
      <c r="BK81" s="10"/>
      <c r="BL81" s="11"/>
      <c r="BM81" s="11">
        <f t="shared" si="584"/>
        <v>596</v>
      </c>
      <c r="BN81" s="11">
        <f t="shared" si="584"/>
        <v>56</v>
      </c>
      <c r="BO81" s="11">
        <v>330</v>
      </c>
      <c r="BP81" s="12">
        <f t="shared" si="546"/>
        <v>0.58389261744966447</v>
      </c>
      <c r="BQ81" s="11">
        <v>18</v>
      </c>
      <c r="BR81" s="12">
        <f t="shared" si="547"/>
        <v>5.1724137931034482E-2</v>
      </c>
      <c r="BS81" s="13"/>
      <c r="BT81" s="13"/>
      <c r="BU81" s="25"/>
      <c r="BV81" s="37"/>
      <c r="BW81" s="10"/>
      <c r="BX81" s="11"/>
      <c r="BY81" s="61">
        <f t="shared" si="585"/>
        <v>0</v>
      </c>
      <c r="BZ81" s="61">
        <f t="shared" si="585"/>
        <v>0</v>
      </c>
      <c r="CA81" s="11"/>
      <c r="CB81" s="12" t="e">
        <f t="shared" si="548"/>
        <v>#DIV/0!</v>
      </c>
      <c r="CC81" s="11"/>
      <c r="CD81" s="12" t="e">
        <f t="shared" si="549"/>
        <v>#DIV/0!</v>
      </c>
      <c r="CE81" s="13"/>
      <c r="CF81" s="13"/>
      <c r="CG81" s="25"/>
      <c r="CH81" s="37"/>
      <c r="CI81" s="10"/>
      <c r="CJ81" s="11"/>
      <c r="CK81" s="61">
        <f t="shared" si="586"/>
        <v>0</v>
      </c>
      <c r="CL81" s="61">
        <f t="shared" si="586"/>
        <v>0</v>
      </c>
      <c r="CM81" s="11"/>
      <c r="CN81" s="12" t="e">
        <f t="shared" si="550"/>
        <v>#DIV/0!</v>
      </c>
      <c r="CO81" s="11"/>
      <c r="CP81" s="12" t="e">
        <f t="shared" si="551"/>
        <v>#DIV/0!</v>
      </c>
      <c r="CQ81" s="13"/>
      <c r="CR81" s="13"/>
      <c r="CS81" s="25"/>
      <c r="CT81" s="37"/>
      <c r="CU81" s="10"/>
      <c r="CV81" s="11"/>
      <c r="CW81" s="61">
        <f t="shared" si="587"/>
        <v>0</v>
      </c>
      <c r="CX81" s="61">
        <f t="shared" si="587"/>
        <v>0</v>
      </c>
      <c r="CY81" s="11"/>
      <c r="CZ81" s="12" t="e">
        <f t="shared" si="552"/>
        <v>#DIV/0!</v>
      </c>
      <c r="DA81" s="11"/>
      <c r="DB81" s="12" t="e">
        <f t="shared" si="553"/>
        <v>#DIV/0!</v>
      </c>
      <c r="DC81" s="13"/>
      <c r="DD81" s="13"/>
      <c r="DE81" s="25"/>
      <c r="DF81" s="37"/>
      <c r="DG81" s="10"/>
      <c r="DH81" s="11"/>
      <c r="DI81" s="61">
        <f t="shared" si="588"/>
        <v>0</v>
      </c>
      <c r="DJ81" s="61">
        <f t="shared" si="588"/>
        <v>0</v>
      </c>
      <c r="DK81" s="11"/>
      <c r="DL81" s="12" t="e">
        <f t="shared" si="554"/>
        <v>#DIV/0!</v>
      </c>
      <c r="DM81" s="11"/>
      <c r="DN81" s="12" t="e">
        <f t="shared" si="555"/>
        <v>#DIV/0!</v>
      </c>
      <c r="DO81" s="13"/>
      <c r="DP81" s="13"/>
      <c r="DQ81" s="25"/>
      <c r="DR81" s="37"/>
      <c r="DS81" s="10"/>
      <c r="DT81" s="11"/>
      <c r="DU81" s="61">
        <f t="shared" si="589"/>
        <v>0</v>
      </c>
      <c r="DV81" s="61">
        <f t="shared" si="589"/>
        <v>0</v>
      </c>
      <c r="DW81" s="11"/>
      <c r="DX81" s="12" t="e">
        <f t="shared" si="556"/>
        <v>#DIV/0!</v>
      </c>
      <c r="DY81" s="11"/>
      <c r="DZ81" s="12" t="e">
        <f t="shared" si="557"/>
        <v>#DIV/0!</v>
      </c>
      <c r="EA81" s="13"/>
      <c r="EB81" s="13"/>
      <c r="EC81" s="25"/>
      <c r="ED81" s="37"/>
      <c r="EE81" s="10"/>
      <c r="EF81" s="11"/>
      <c r="EG81" s="61">
        <f t="shared" si="590"/>
        <v>0</v>
      </c>
      <c r="EH81" s="61">
        <f t="shared" si="590"/>
        <v>0</v>
      </c>
      <c r="EI81" s="11"/>
      <c r="EJ81" s="12" t="e">
        <f t="shared" si="558"/>
        <v>#DIV/0!</v>
      </c>
      <c r="EK81" s="11"/>
      <c r="EL81" s="12" t="e">
        <f t="shared" si="559"/>
        <v>#DIV/0!</v>
      </c>
      <c r="EM81" s="13"/>
      <c r="EN81" s="13"/>
      <c r="EO81" s="25"/>
      <c r="EP81" s="37"/>
      <c r="EQ81" s="10"/>
      <c r="ER81" s="11"/>
      <c r="ES81" s="61">
        <f t="shared" si="591"/>
        <v>0</v>
      </c>
      <c r="ET81" s="61">
        <f t="shared" si="591"/>
        <v>0</v>
      </c>
      <c r="EU81" s="11"/>
      <c r="EV81" s="12" t="e">
        <f t="shared" si="560"/>
        <v>#DIV/0!</v>
      </c>
      <c r="EW81" s="11"/>
      <c r="EX81" s="12" t="e">
        <f t="shared" si="561"/>
        <v>#DIV/0!</v>
      </c>
      <c r="EY81" s="13"/>
      <c r="EZ81" s="13"/>
      <c r="FA81" s="25"/>
      <c r="FB81" s="37"/>
      <c r="FC81" s="10"/>
      <c r="FD81" s="11"/>
      <c r="FE81" s="61">
        <f t="shared" si="592"/>
        <v>0</v>
      </c>
      <c r="FF81" s="61">
        <f t="shared" si="592"/>
        <v>0</v>
      </c>
      <c r="FG81" s="11"/>
      <c r="FH81" s="12" t="e">
        <f t="shared" si="562"/>
        <v>#DIV/0!</v>
      </c>
      <c r="FI81" s="11"/>
      <c r="FJ81" s="12" t="e">
        <f t="shared" si="563"/>
        <v>#DIV/0!</v>
      </c>
      <c r="FK81" s="13"/>
      <c r="FL81" s="13"/>
      <c r="FM81" s="25"/>
      <c r="FN81" s="37"/>
      <c r="FO81" s="10"/>
      <c r="FP81" s="11"/>
      <c r="FQ81" s="61">
        <f t="shared" si="593"/>
        <v>0</v>
      </c>
      <c r="FR81" s="61">
        <f t="shared" si="593"/>
        <v>0</v>
      </c>
      <c r="FS81" s="11"/>
      <c r="FT81" s="12" t="e">
        <f t="shared" si="564"/>
        <v>#DIV/0!</v>
      </c>
      <c r="FU81" s="11"/>
      <c r="FV81" s="12" t="e">
        <f t="shared" si="565"/>
        <v>#DIV/0!</v>
      </c>
      <c r="FW81" s="13"/>
      <c r="FX81" s="13"/>
      <c r="FY81" s="25"/>
      <c r="FZ81" s="37"/>
      <c r="GA81" s="10"/>
      <c r="GB81" s="11"/>
      <c r="GC81" s="61">
        <f t="shared" si="594"/>
        <v>0</v>
      </c>
      <c r="GD81" s="61">
        <f t="shared" si="594"/>
        <v>0</v>
      </c>
      <c r="GE81" s="11"/>
      <c r="GF81" s="12" t="e">
        <f t="shared" si="566"/>
        <v>#DIV/0!</v>
      </c>
      <c r="GG81" s="11"/>
      <c r="GH81" s="12" t="e">
        <f t="shared" si="567"/>
        <v>#DIV/0!</v>
      </c>
      <c r="GI81" s="13"/>
      <c r="GJ81" s="13"/>
      <c r="GK81" s="25"/>
      <c r="GL81" s="37"/>
      <c r="GM81" s="10"/>
      <c r="GN81" s="11"/>
      <c r="GO81" s="61">
        <f t="shared" si="595"/>
        <v>0</v>
      </c>
      <c r="GP81" s="61">
        <f t="shared" si="595"/>
        <v>0</v>
      </c>
      <c r="GQ81" s="11"/>
      <c r="GR81" s="12" t="e">
        <f t="shared" si="568"/>
        <v>#DIV/0!</v>
      </c>
      <c r="GS81" s="11"/>
      <c r="GT81" s="12" t="e">
        <f t="shared" si="569"/>
        <v>#DIV/0!</v>
      </c>
      <c r="GU81" s="13"/>
      <c r="GV81" s="13"/>
      <c r="GW81" s="25"/>
      <c r="GX81" s="37"/>
      <c r="GY81" s="10"/>
      <c r="GZ81" s="11"/>
      <c r="HA81" s="61">
        <f t="shared" si="596"/>
        <v>0</v>
      </c>
      <c r="HB81" s="61">
        <f t="shared" si="596"/>
        <v>0</v>
      </c>
      <c r="HC81" s="11"/>
      <c r="HD81" s="12" t="e">
        <f t="shared" si="570"/>
        <v>#DIV/0!</v>
      </c>
      <c r="HE81" s="11"/>
      <c r="HF81" s="12" t="e">
        <f t="shared" si="571"/>
        <v>#DIV/0!</v>
      </c>
      <c r="HG81" s="13"/>
      <c r="HH81" s="13"/>
      <c r="HI81" s="25"/>
      <c r="HJ81" s="37"/>
      <c r="HK81" s="10">
        <f t="shared" si="572"/>
        <v>4</v>
      </c>
      <c r="HL81" s="14">
        <f t="shared" si="572"/>
        <v>0</v>
      </c>
      <c r="HM81" s="381">
        <f t="shared" si="572"/>
        <v>3101</v>
      </c>
      <c r="HN81" s="11">
        <f t="shared" si="572"/>
        <v>297</v>
      </c>
      <c r="HO81" s="11">
        <f t="shared" si="573"/>
        <v>1824</v>
      </c>
      <c r="HP81" s="79">
        <f t="shared" si="574"/>
        <v>0.58819735569171239</v>
      </c>
      <c r="HQ81" s="15">
        <f t="shared" si="575"/>
        <v>105</v>
      </c>
      <c r="HR81" s="12">
        <f t="shared" si="597"/>
        <v>5.7565789473684209E-2</v>
      </c>
      <c r="HS81" s="16">
        <v>63.2</v>
      </c>
      <c r="HT81" s="17">
        <v>1611</v>
      </c>
      <c r="HU81" s="16">
        <f t="shared" si="576"/>
        <v>88.32236842105263</v>
      </c>
      <c r="HV81" s="23"/>
      <c r="HW81" s="22"/>
    </row>
    <row r="82" spans="1:231" ht="18.75" x14ac:dyDescent="0.25">
      <c r="A82" s="734"/>
      <c r="B82" s="436">
        <f t="shared" si="577"/>
        <v>45657</v>
      </c>
      <c r="C82" s="10">
        <v>1</v>
      </c>
      <c r="D82" s="11"/>
      <c r="E82" s="61">
        <f t="shared" si="578"/>
        <v>588</v>
      </c>
      <c r="F82" s="11">
        <f t="shared" si="578"/>
        <v>58</v>
      </c>
      <c r="G82" s="11">
        <v>320</v>
      </c>
      <c r="H82" s="12">
        <f t="shared" si="537"/>
        <v>0.56632653061224492</v>
      </c>
      <c r="I82" s="11">
        <v>13</v>
      </c>
      <c r="J82" s="12">
        <f t="shared" si="579"/>
        <v>3.903903903903904E-2</v>
      </c>
      <c r="K82" s="13"/>
      <c r="L82" s="11"/>
      <c r="M82" s="25"/>
      <c r="N82" s="37"/>
      <c r="O82" s="10"/>
      <c r="P82" s="11"/>
      <c r="Q82" s="11">
        <f t="shared" si="580"/>
        <v>591</v>
      </c>
      <c r="R82" s="11">
        <f t="shared" si="580"/>
        <v>57</v>
      </c>
      <c r="S82" s="11">
        <v>340</v>
      </c>
      <c r="T82" s="12">
        <f t="shared" si="538"/>
        <v>0.58883248730964466</v>
      </c>
      <c r="U82" s="11">
        <v>8</v>
      </c>
      <c r="V82" s="12">
        <f t="shared" si="539"/>
        <v>2.2988505747126436E-2</v>
      </c>
      <c r="W82" s="13"/>
      <c r="X82" s="11"/>
      <c r="Y82" s="25"/>
      <c r="Z82" s="37"/>
      <c r="AA82" s="10">
        <v>1</v>
      </c>
      <c r="AB82" s="11"/>
      <c r="AC82" s="11">
        <f t="shared" si="581"/>
        <v>132</v>
      </c>
      <c r="AD82" s="11">
        <f t="shared" si="581"/>
        <v>11</v>
      </c>
      <c r="AE82" s="11">
        <v>68</v>
      </c>
      <c r="AF82" s="12">
        <f t="shared" si="540"/>
        <v>0.55303030303030298</v>
      </c>
      <c r="AG82" s="11">
        <v>5</v>
      </c>
      <c r="AH82" s="12">
        <f t="shared" si="541"/>
        <v>6.8493150684931503E-2</v>
      </c>
      <c r="AI82" s="13"/>
      <c r="AJ82" s="11"/>
      <c r="AK82" s="25"/>
      <c r="AL82" s="37"/>
      <c r="AM82" s="10"/>
      <c r="AN82" s="11"/>
      <c r="AO82" s="61">
        <f t="shared" si="582"/>
        <v>601</v>
      </c>
      <c r="AP82" s="11">
        <f t="shared" si="582"/>
        <v>58</v>
      </c>
      <c r="AQ82" s="11">
        <v>333</v>
      </c>
      <c r="AR82" s="12">
        <f t="shared" si="542"/>
        <v>0.57570715474209655</v>
      </c>
      <c r="AS82" s="11">
        <v>13</v>
      </c>
      <c r="AT82" s="12">
        <f t="shared" si="543"/>
        <v>3.7572254335260118E-2</v>
      </c>
      <c r="AU82" s="13"/>
      <c r="AV82" s="11"/>
      <c r="AW82" s="25"/>
      <c r="AX82" s="37"/>
      <c r="AY82" s="10">
        <v>2</v>
      </c>
      <c r="AZ82" s="11"/>
      <c r="BA82" s="11">
        <f t="shared" si="583"/>
        <v>589</v>
      </c>
      <c r="BB82" s="11">
        <f t="shared" si="583"/>
        <v>57</v>
      </c>
      <c r="BC82" s="11">
        <v>340</v>
      </c>
      <c r="BD82" s="12">
        <f t="shared" si="544"/>
        <v>0.60271646859083194</v>
      </c>
      <c r="BE82" s="11">
        <v>15</v>
      </c>
      <c r="BF82" s="12">
        <f t="shared" si="545"/>
        <v>4.2253521126760563E-2</v>
      </c>
      <c r="BG82" s="13"/>
      <c r="BH82" s="11"/>
      <c r="BI82" s="25"/>
      <c r="BJ82" s="37"/>
      <c r="BK82" s="10">
        <v>2</v>
      </c>
      <c r="BL82" s="11"/>
      <c r="BM82" s="11">
        <f t="shared" si="584"/>
        <v>594</v>
      </c>
      <c r="BN82" s="11">
        <f t="shared" si="584"/>
        <v>56</v>
      </c>
      <c r="BO82" s="11">
        <v>340</v>
      </c>
      <c r="BP82" s="12">
        <f t="shared" si="546"/>
        <v>0.61111111111111116</v>
      </c>
      <c r="BQ82" s="11">
        <v>23</v>
      </c>
      <c r="BR82" s="12">
        <f t="shared" si="547"/>
        <v>6.3360881542699726E-2</v>
      </c>
      <c r="BS82" s="13"/>
      <c r="BT82" s="11"/>
      <c r="BU82" s="25"/>
      <c r="BV82" s="37"/>
      <c r="BW82" s="10"/>
      <c r="BX82" s="11"/>
      <c r="BY82" s="61">
        <f t="shared" si="585"/>
        <v>0</v>
      </c>
      <c r="BZ82" s="61">
        <f t="shared" si="585"/>
        <v>0</v>
      </c>
      <c r="CA82" s="11"/>
      <c r="CB82" s="12" t="e">
        <f t="shared" si="548"/>
        <v>#DIV/0!</v>
      </c>
      <c r="CC82" s="11"/>
      <c r="CD82" s="12" t="e">
        <f t="shared" si="549"/>
        <v>#DIV/0!</v>
      </c>
      <c r="CE82" s="13"/>
      <c r="CF82" s="11"/>
      <c r="CG82" s="25"/>
      <c r="CH82" s="37"/>
      <c r="CI82" s="10"/>
      <c r="CJ82" s="11"/>
      <c r="CK82" s="61">
        <f t="shared" si="586"/>
        <v>0</v>
      </c>
      <c r="CL82" s="61">
        <f t="shared" si="586"/>
        <v>0</v>
      </c>
      <c r="CM82" s="11"/>
      <c r="CN82" s="12" t="e">
        <f t="shared" si="550"/>
        <v>#DIV/0!</v>
      </c>
      <c r="CO82" s="11"/>
      <c r="CP82" s="12" t="e">
        <f t="shared" si="551"/>
        <v>#DIV/0!</v>
      </c>
      <c r="CQ82" s="13"/>
      <c r="CR82" s="11"/>
      <c r="CS82" s="25"/>
      <c r="CT82" s="37"/>
      <c r="CU82" s="10"/>
      <c r="CV82" s="11"/>
      <c r="CW82" s="61">
        <f t="shared" si="587"/>
        <v>0</v>
      </c>
      <c r="CX82" s="61">
        <f t="shared" si="587"/>
        <v>0</v>
      </c>
      <c r="CY82" s="11"/>
      <c r="CZ82" s="12" t="e">
        <f t="shared" si="552"/>
        <v>#DIV/0!</v>
      </c>
      <c r="DA82" s="11"/>
      <c r="DB82" s="12" t="e">
        <f t="shared" si="553"/>
        <v>#DIV/0!</v>
      </c>
      <c r="DC82" s="13"/>
      <c r="DD82" s="11"/>
      <c r="DE82" s="25"/>
      <c r="DF82" s="37"/>
      <c r="DG82" s="10"/>
      <c r="DH82" s="11"/>
      <c r="DI82" s="61">
        <f t="shared" si="588"/>
        <v>0</v>
      </c>
      <c r="DJ82" s="61">
        <f t="shared" si="588"/>
        <v>0</v>
      </c>
      <c r="DK82" s="11"/>
      <c r="DL82" s="12" t="e">
        <f t="shared" si="554"/>
        <v>#DIV/0!</v>
      </c>
      <c r="DM82" s="11"/>
      <c r="DN82" s="12" t="e">
        <f t="shared" si="555"/>
        <v>#DIV/0!</v>
      </c>
      <c r="DO82" s="13"/>
      <c r="DP82" s="11"/>
      <c r="DQ82" s="25"/>
      <c r="DR82" s="37"/>
      <c r="DS82" s="10"/>
      <c r="DT82" s="11"/>
      <c r="DU82" s="61">
        <f t="shared" si="589"/>
        <v>0</v>
      </c>
      <c r="DV82" s="61">
        <f t="shared" si="589"/>
        <v>0</v>
      </c>
      <c r="DW82" s="11"/>
      <c r="DX82" s="12" t="e">
        <f t="shared" si="556"/>
        <v>#DIV/0!</v>
      </c>
      <c r="DY82" s="11"/>
      <c r="DZ82" s="12" t="e">
        <f t="shared" si="557"/>
        <v>#DIV/0!</v>
      </c>
      <c r="EA82" s="13"/>
      <c r="EB82" s="11"/>
      <c r="EC82" s="25"/>
      <c r="ED82" s="37"/>
      <c r="EE82" s="10"/>
      <c r="EF82" s="11"/>
      <c r="EG82" s="61">
        <f t="shared" si="590"/>
        <v>0</v>
      </c>
      <c r="EH82" s="61">
        <f t="shared" si="590"/>
        <v>0</v>
      </c>
      <c r="EI82" s="11"/>
      <c r="EJ82" s="12" t="e">
        <f t="shared" si="558"/>
        <v>#DIV/0!</v>
      </c>
      <c r="EK82" s="11"/>
      <c r="EL82" s="12" t="e">
        <f t="shared" si="559"/>
        <v>#DIV/0!</v>
      </c>
      <c r="EM82" s="13"/>
      <c r="EN82" s="11"/>
      <c r="EO82" s="25"/>
      <c r="EP82" s="37"/>
      <c r="EQ82" s="10"/>
      <c r="ER82" s="11"/>
      <c r="ES82" s="61">
        <f t="shared" si="591"/>
        <v>0</v>
      </c>
      <c r="ET82" s="61">
        <f t="shared" si="591"/>
        <v>0</v>
      </c>
      <c r="EU82" s="11"/>
      <c r="EV82" s="12" t="e">
        <f t="shared" si="560"/>
        <v>#DIV/0!</v>
      </c>
      <c r="EW82" s="11"/>
      <c r="EX82" s="12" t="e">
        <f t="shared" si="561"/>
        <v>#DIV/0!</v>
      </c>
      <c r="EY82" s="13"/>
      <c r="EZ82" s="11"/>
      <c r="FA82" s="25"/>
      <c r="FB82" s="37"/>
      <c r="FC82" s="10"/>
      <c r="FD82" s="11"/>
      <c r="FE82" s="61">
        <f t="shared" si="592"/>
        <v>0</v>
      </c>
      <c r="FF82" s="61">
        <f t="shared" si="592"/>
        <v>0</v>
      </c>
      <c r="FG82" s="11"/>
      <c r="FH82" s="12" t="e">
        <f t="shared" si="562"/>
        <v>#DIV/0!</v>
      </c>
      <c r="FI82" s="11"/>
      <c r="FJ82" s="12" t="e">
        <f t="shared" si="563"/>
        <v>#DIV/0!</v>
      </c>
      <c r="FK82" s="13"/>
      <c r="FL82" s="11"/>
      <c r="FM82" s="25"/>
      <c r="FN82" s="37"/>
      <c r="FO82" s="10"/>
      <c r="FP82" s="11"/>
      <c r="FQ82" s="61">
        <f t="shared" si="593"/>
        <v>0</v>
      </c>
      <c r="FR82" s="61">
        <f t="shared" si="593"/>
        <v>0</v>
      </c>
      <c r="FS82" s="11"/>
      <c r="FT82" s="12" t="e">
        <f t="shared" si="564"/>
        <v>#DIV/0!</v>
      </c>
      <c r="FU82" s="11"/>
      <c r="FV82" s="12" t="e">
        <f t="shared" si="565"/>
        <v>#DIV/0!</v>
      </c>
      <c r="FW82" s="13"/>
      <c r="FX82" s="11"/>
      <c r="FY82" s="25"/>
      <c r="FZ82" s="37"/>
      <c r="GA82" s="10"/>
      <c r="GB82" s="11"/>
      <c r="GC82" s="61">
        <f t="shared" si="594"/>
        <v>0</v>
      </c>
      <c r="GD82" s="61">
        <f t="shared" si="594"/>
        <v>0</v>
      </c>
      <c r="GE82" s="11"/>
      <c r="GF82" s="12" t="e">
        <f t="shared" si="566"/>
        <v>#DIV/0!</v>
      </c>
      <c r="GG82" s="11"/>
      <c r="GH82" s="12" t="e">
        <f t="shared" si="567"/>
        <v>#DIV/0!</v>
      </c>
      <c r="GI82" s="13"/>
      <c r="GJ82" s="11"/>
      <c r="GK82" s="25"/>
      <c r="GL82" s="37"/>
      <c r="GM82" s="10"/>
      <c r="GN82" s="11"/>
      <c r="GO82" s="61">
        <f t="shared" si="595"/>
        <v>0</v>
      </c>
      <c r="GP82" s="61">
        <f t="shared" si="595"/>
        <v>0</v>
      </c>
      <c r="GQ82" s="11"/>
      <c r="GR82" s="12" t="e">
        <f t="shared" si="568"/>
        <v>#DIV/0!</v>
      </c>
      <c r="GS82" s="11"/>
      <c r="GT82" s="12" t="e">
        <f t="shared" si="569"/>
        <v>#DIV/0!</v>
      </c>
      <c r="GU82" s="13"/>
      <c r="GV82" s="11"/>
      <c r="GW82" s="25"/>
      <c r="GX82" s="37"/>
      <c r="GY82" s="10"/>
      <c r="GZ82" s="11"/>
      <c r="HA82" s="61">
        <f t="shared" si="596"/>
        <v>0</v>
      </c>
      <c r="HB82" s="61">
        <f t="shared" si="596"/>
        <v>0</v>
      </c>
      <c r="HC82" s="11"/>
      <c r="HD82" s="12" t="e">
        <f t="shared" si="570"/>
        <v>#DIV/0!</v>
      </c>
      <c r="HE82" s="11"/>
      <c r="HF82" s="12" t="e">
        <f t="shared" si="571"/>
        <v>#DIV/0!</v>
      </c>
      <c r="HG82" s="13"/>
      <c r="HH82" s="11"/>
      <c r="HI82" s="25"/>
      <c r="HJ82" s="37"/>
      <c r="HK82" s="10">
        <f t="shared" si="572"/>
        <v>6</v>
      </c>
      <c r="HL82" s="14">
        <f t="shared" si="572"/>
        <v>0</v>
      </c>
      <c r="HM82" s="381">
        <f t="shared" si="572"/>
        <v>3095</v>
      </c>
      <c r="HN82" s="11">
        <f t="shared" si="572"/>
        <v>297</v>
      </c>
      <c r="HO82" s="11">
        <f t="shared" si="573"/>
        <v>1818</v>
      </c>
      <c r="HP82" s="79">
        <f t="shared" si="574"/>
        <v>0.58739903069466881</v>
      </c>
      <c r="HQ82" s="15">
        <f t="shared" si="575"/>
        <v>77</v>
      </c>
      <c r="HR82" s="12">
        <f t="shared" si="597"/>
        <v>4.2354235423542351E-2</v>
      </c>
      <c r="HS82" s="16">
        <v>63.2</v>
      </c>
      <c r="HT82" s="17">
        <v>1628</v>
      </c>
      <c r="HU82" s="16">
        <f t="shared" si="576"/>
        <v>89.548954895489558</v>
      </c>
      <c r="HV82" s="23"/>
      <c r="HW82" s="22"/>
    </row>
    <row r="83" spans="1:231" ht="18.75" x14ac:dyDescent="0.25">
      <c r="A83" s="734"/>
      <c r="B83" s="436">
        <f t="shared" si="577"/>
        <v>45658</v>
      </c>
      <c r="C83" s="10"/>
      <c r="D83" s="11"/>
      <c r="E83" s="61">
        <f>E82-C83</f>
        <v>588</v>
      </c>
      <c r="F83" s="11">
        <f>F82-D83</f>
        <v>58</v>
      </c>
      <c r="G83" s="11">
        <v>292</v>
      </c>
      <c r="H83" s="12">
        <f t="shared" si="537"/>
        <v>0.51530612244897955</v>
      </c>
      <c r="I83" s="11">
        <v>11</v>
      </c>
      <c r="J83" s="12">
        <f t="shared" si="579"/>
        <v>3.6303630363036306E-2</v>
      </c>
      <c r="K83" s="13"/>
      <c r="L83" s="11"/>
      <c r="M83" s="38"/>
      <c r="N83" s="39"/>
      <c r="O83" s="10"/>
      <c r="P83" s="11"/>
      <c r="Q83" s="11">
        <f t="shared" si="580"/>
        <v>591</v>
      </c>
      <c r="R83" s="11">
        <f t="shared" si="580"/>
        <v>57</v>
      </c>
      <c r="S83" s="11">
        <v>336</v>
      </c>
      <c r="T83" s="12">
        <f t="shared" si="538"/>
        <v>0.58883248730964466</v>
      </c>
      <c r="U83" s="11">
        <v>12</v>
      </c>
      <c r="V83" s="12">
        <f t="shared" si="539"/>
        <v>3.4482758620689655E-2</v>
      </c>
      <c r="W83" s="13"/>
      <c r="X83" s="11"/>
      <c r="Y83" s="38"/>
      <c r="Z83" s="39"/>
      <c r="AA83" s="10">
        <v>1</v>
      </c>
      <c r="AB83" s="11"/>
      <c r="AC83" s="11">
        <f t="shared" si="581"/>
        <v>131</v>
      </c>
      <c r="AD83" s="11">
        <f t="shared" si="581"/>
        <v>11</v>
      </c>
      <c r="AE83" s="11">
        <v>67</v>
      </c>
      <c r="AF83" s="12">
        <f t="shared" si="540"/>
        <v>0.54961832061068705</v>
      </c>
      <c r="AG83" s="11">
        <v>5</v>
      </c>
      <c r="AH83" s="12">
        <f t="shared" si="541"/>
        <v>6.9444444444444448E-2</v>
      </c>
      <c r="AI83" s="13"/>
      <c r="AJ83" s="11"/>
      <c r="AK83" s="38"/>
      <c r="AL83" s="39"/>
      <c r="AM83" s="10"/>
      <c r="AN83" s="11"/>
      <c r="AO83" s="61">
        <f t="shared" si="582"/>
        <v>601</v>
      </c>
      <c r="AP83" s="11">
        <f t="shared" si="582"/>
        <v>58</v>
      </c>
      <c r="AQ83" s="11">
        <v>331</v>
      </c>
      <c r="AR83" s="12">
        <f t="shared" si="542"/>
        <v>0.56572379367720471</v>
      </c>
      <c r="AS83" s="11">
        <v>9</v>
      </c>
      <c r="AT83" s="12">
        <f t="shared" si="543"/>
        <v>2.6470588235294117E-2</v>
      </c>
      <c r="AU83" s="13"/>
      <c r="AV83" s="11"/>
      <c r="AW83" s="38"/>
      <c r="AX83" s="39"/>
      <c r="AY83" s="10"/>
      <c r="AZ83" s="11"/>
      <c r="BA83" s="11">
        <f t="shared" si="583"/>
        <v>589</v>
      </c>
      <c r="BB83" s="11">
        <f t="shared" si="583"/>
        <v>57</v>
      </c>
      <c r="BC83" s="11">
        <v>332</v>
      </c>
      <c r="BD83" s="12">
        <f t="shared" si="544"/>
        <v>0.58234295415959259</v>
      </c>
      <c r="BE83" s="11">
        <v>11</v>
      </c>
      <c r="BF83" s="12">
        <f t="shared" si="545"/>
        <v>3.2069970845481049E-2</v>
      </c>
      <c r="BG83" s="13"/>
      <c r="BH83" s="11"/>
      <c r="BI83" s="38"/>
      <c r="BJ83" s="39"/>
      <c r="BK83" s="10">
        <v>2</v>
      </c>
      <c r="BL83" s="11"/>
      <c r="BM83" s="11">
        <f t="shared" si="584"/>
        <v>592</v>
      </c>
      <c r="BN83" s="11">
        <f t="shared" si="584"/>
        <v>56</v>
      </c>
      <c r="BO83" s="11">
        <v>318</v>
      </c>
      <c r="BP83" s="12">
        <f t="shared" si="546"/>
        <v>0.58952702702702697</v>
      </c>
      <c r="BQ83" s="11">
        <v>31</v>
      </c>
      <c r="BR83" s="12">
        <f t="shared" si="547"/>
        <v>8.882521489971347E-2</v>
      </c>
      <c r="BS83" s="13"/>
      <c r="BT83" s="11"/>
      <c r="BU83" s="38"/>
      <c r="BV83" s="39"/>
      <c r="BW83" s="10"/>
      <c r="BX83" s="11"/>
      <c r="BY83" s="61">
        <f t="shared" si="585"/>
        <v>0</v>
      </c>
      <c r="BZ83" s="61">
        <f t="shared" si="585"/>
        <v>0</v>
      </c>
      <c r="CA83" s="11"/>
      <c r="CB83" s="12" t="e">
        <f t="shared" si="548"/>
        <v>#DIV/0!</v>
      </c>
      <c r="CC83" s="11"/>
      <c r="CD83" s="12" t="e">
        <f t="shared" si="549"/>
        <v>#DIV/0!</v>
      </c>
      <c r="CE83" s="13"/>
      <c r="CF83" s="11"/>
      <c r="CG83" s="38"/>
      <c r="CH83" s="39"/>
      <c r="CI83" s="10"/>
      <c r="CJ83" s="11"/>
      <c r="CK83" s="61">
        <f t="shared" si="586"/>
        <v>0</v>
      </c>
      <c r="CL83" s="61">
        <f t="shared" si="586"/>
        <v>0</v>
      </c>
      <c r="CM83" s="11"/>
      <c r="CN83" s="12" t="e">
        <f t="shared" si="550"/>
        <v>#DIV/0!</v>
      </c>
      <c r="CO83" s="11"/>
      <c r="CP83" s="12" t="e">
        <f t="shared" si="551"/>
        <v>#DIV/0!</v>
      </c>
      <c r="CQ83" s="13"/>
      <c r="CR83" s="11"/>
      <c r="CS83" s="38"/>
      <c r="CT83" s="39"/>
      <c r="CU83" s="10"/>
      <c r="CV83" s="11"/>
      <c r="CW83" s="61">
        <f t="shared" si="587"/>
        <v>0</v>
      </c>
      <c r="CX83" s="61">
        <f t="shared" si="587"/>
        <v>0</v>
      </c>
      <c r="CY83" s="11"/>
      <c r="CZ83" s="12" t="e">
        <f t="shared" si="552"/>
        <v>#DIV/0!</v>
      </c>
      <c r="DA83" s="11"/>
      <c r="DB83" s="12" t="e">
        <f t="shared" si="553"/>
        <v>#DIV/0!</v>
      </c>
      <c r="DC83" s="13"/>
      <c r="DD83" s="11"/>
      <c r="DE83" s="38"/>
      <c r="DF83" s="39"/>
      <c r="DG83" s="10"/>
      <c r="DH83" s="11"/>
      <c r="DI83" s="61">
        <f t="shared" si="588"/>
        <v>0</v>
      </c>
      <c r="DJ83" s="61">
        <f t="shared" si="588"/>
        <v>0</v>
      </c>
      <c r="DK83" s="11"/>
      <c r="DL83" s="12" t="e">
        <f t="shared" si="554"/>
        <v>#DIV/0!</v>
      </c>
      <c r="DM83" s="11"/>
      <c r="DN83" s="12" t="e">
        <f t="shared" si="555"/>
        <v>#DIV/0!</v>
      </c>
      <c r="DO83" s="13"/>
      <c r="DP83" s="11"/>
      <c r="DQ83" s="38"/>
      <c r="DR83" s="39"/>
      <c r="DS83" s="10"/>
      <c r="DT83" s="11"/>
      <c r="DU83" s="61">
        <f t="shared" si="589"/>
        <v>0</v>
      </c>
      <c r="DV83" s="61">
        <f t="shared" si="589"/>
        <v>0</v>
      </c>
      <c r="DW83" s="11"/>
      <c r="DX83" s="12" t="e">
        <f t="shared" si="556"/>
        <v>#DIV/0!</v>
      </c>
      <c r="DY83" s="11"/>
      <c r="DZ83" s="12" t="e">
        <f t="shared" si="557"/>
        <v>#DIV/0!</v>
      </c>
      <c r="EA83" s="13"/>
      <c r="EB83" s="11"/>
      <c r="EC83" s="38"/>
      <c r="ED83" s="39"/>
      <c r="EE83" s="10"/>
      <c r="EF83" s="11"/>
      <c r="EG83" s="61">
        <f t="shared" si="590"/>
        <v>0</v>
      </c>
      <c r="EH83" s="61">
        <f t="shared" si="590"/>
        <v>0</v>
      </c>
      <c r="EI83" s="11"/>
      <c r="EJ83" s="12" t="e">
        <f t="shared" si="558"/>
        <v>#DIV/0!</v>
      </c>
      <c r="EK83" s="11"/>
      <c r="EL83" s="12" t="e">
        <f t="shared" si="559"/>
        <v>#DIV/0!</v>
      </c>
      <c r="EM83" s="13"/>
      <c r="EN83" s="11"/>
      <c r="EO83" s="38"/>
      <c r="EP83" s="39"/>
      <c r="EQ83" s="10"/>
      <c r="ER83" s="11"/>
      <c r="ES83" s="61">
        <f t="shared" si="591"/>
        <v>0</v>
      </c>
      <c r="ET83" s="61">
        <f t="shared" si="591"/>
        <v>0</v>
      </c>
      <c r="EU83" s="11"/>
      <c r="EV83" s="12" t="e">
        <f t="shared" si="560"/>
        <v>#DIV/0!</v>
      </c>
      <c r="EW83" s="11"/>
      <c r="EX83" s="12" t="e">
        <f t="shared" si="561"/>
        <v>#DIV/0!</v>
      </c>
      <c r="EY83" s="13"/>
      <c r="EZ83" s="11"/>
      <c r="FA83" s="38"/>
      <c r="FB83" s="39"/>
      <c r="FC83" s="10"/>
      <c r="FD83" s="11"/>
      <c r="FE83" s="61">
        <f t="shared" si="592"/>
        <v>0</v>
      </c>
      <c r="FF83" s="61">
        <f t="shared" si="592"/>
        <v>0</v>
      </c>
      <c r="FG83" s="11"/>
      <c r="FH83" s="12" t="e">
        <f t="shared" si="562"/>
        <v>#DIV/0!</v>
      </c>
      <c r="FI83" s="11"/>
      <c r="FJ83" s="12" t="e">
        <f t="shared" si="563"/>
        <v>#DIV/0!</v>
      </c>
      <c r="FK83" s="13"/>
      <c r="FL83" s="11"/>
      <c r="FM83" s="38"/>
      <c r="FN83" s="39"/>
      <c r="FO83" s="10"/>
      <c r="FP83" s="11"/>
      <c r="FQ83" s="61">
        <f t="shared" si="593"/>
        <v>0</v>
      </c>
      <c r="FR83" s="61">
        <f t="shared" si="593"/>
        <v>0</v>
      </c>
      <c r="FS83" s="11"/>
      <c r="FT83" s="12" t="e">
        <f t="shared" si="564"/>
        <v>#DIV/0!</v>
      </c>
      <c r="FU83" s="11"/>
      <c r="FV83" s="12" t="e">
        <f t="shared" si="565"/>
        <v>#DIV/0!</v>
      </c>
      <c r="FW83" s="13"/>
      <c r="FX83" s="11"/>
      <c r="FY83" s="38"/>
      <c r="FZ83" s="39"/>
      <c r="GA83" s="10"/>
      <c r="GB83" s="11"/>
      <c r="GC83" s="61">
        <f t="shared" si="594"/>
        <v>0</v>
      </c>
      <c r="GD83" s="61">
        <f t="shared" si="594"/>
        <v>0</v>
      </c>
      <c r="GE83" s="11"/>
      <c r="GF83" s="12" t="e">
        <f t="shared" si="566"/>
        <v>#DIV/0!</v>
      </c>
      <c r="GG83" s="11"/>
      <c r="GH83" s="12" t="e">
        <f t="shared" si="567"/>
        <v>#DIV/0!</v>
      </c>
      <c r="GI83" s="13"/>
      <c r="GJ83" s="11"/>
      <c r="GK83" s="38"/>
      <c r="GL83" s="39"/>
      <c r="GM83" s="10"/>
      <c r="GN83" s="11"/>
      <c r="GO83" s="61">
        <f t="shared" si="595"/>
        <v>0</v>
      </c>
      <c r="GP83" s="61">
        <f t="shared" si="595"/>
        <v>0</v>
      </c>
      <c r="GQ83" s="11"/>
      <c r="GR83" s="12" t="e">
        <f t="shared" si="568"/>
        <v>#DIV/0!</v>
      </c>
      <c r="GS83" s="11"/>
      <c r="GT83" s="12" t="e">
        <f t="shared" si="569"/>
        <v>#DIV/0!</v>
      </c>
      <c r="GU83" s="13"/>
      <c r="GV83" s="11"/>
      <c r="GW83" s="38"/>
      <c r="GX83" s="39"/>
      <c r="GY83" s="10"/>
      <c r="GZ83" s="11"/>
      <c r="HA83" s="61">
        <f t="shared" si="596"/>
        <v>0</v>
      </c>
      <c r="HB83" s="61">
        <f t="shared" si="596"/>
        <v>0</v>
      </c>
      <c r="HC83" s="11"/>
      <c r="HD83" s="12" t="e">
        <f t="shared" si="570"/>
        <v>#DIV/0!</v>
      </c>
      <c r="HE83" s="11"/>
      <c r="HF83" s="12" t="e">
        <f t="shared" si="571"/>
        <v>#DIV/0!</v>
      </c>
      <c r="HG83" s="13"/>
      <c r="HH83" s="11"/>
      <c r="HI83" s="38"/>
      <c r="HJ83" s="39"/>
      <c r="HK83" s="10">
        <f t="shared" si="572"/>
        <v>3</v>
      </c>
      <c r="HL83" s="14">
        <f t="shared" si="572"/>
        <v>0</v>
      </c>
      <c r="HM83" s="381">
        <f t="shared" si="572"/>
        <v>3092</v>
      </c>
      <c r="HN83" s="11">
        <f t="shared" si="572"/>
        <v>297</v>
      </c>
      <c r="HO83" s="11">
        <f t="shared" si="573"/>
        <v>1755</v>
      </c>
      <c r="HP83" s="79">
        <f t="shared" si="574"/>
        <v>0.56759379042690816</v>
      </c>
      <c r="HQ83" s="15">
        <f t="shared" si="575"/>
        <v>79</v>
      </c>
      <c r="HR83" s="12">
        <f t="shared" si="597"/>
        <v>4.5014245014245016E-2</v>
      </c>
      <c r="HS83" s="16">
        <v>63.4</v>
      </c>
      <c r="HT83" s="17">
        <v>1584</v>
      </c>
      <c r="HU83" s="16">
        <f t="shared" si="576"/>
        <v>90.256410256410263</v>
      </c>
      <c r="HV83" s="23"/>
      <c r="HW83" s="22"/>
    </row>
    <row r="84" spans="1:231" ht="19.5" thickBot="1" x14ac:dyDescent="0.3">
      <c r="A84" s="734"/>
      <c r="B84" s="437"/>
      <c r="C84" s="26">
        <f>SUM(C77:C83)</f>
        <v>1</v>
      </c>
      <c r="D84" s="27">
        <f>SUM(D77:D83)</f>
        <v>0</v>
      </c>
      <c r="E84" s="27"/>
      <c r="F84" s="27"/>
      <c r="G84" s="27">
        <f>SUM(G77:G83)</f>
        <v>2154</v>
      </c>
      <c r="H84" s="28">
        <f>((G84+I84)/7)/E83</f>
        <v>0.54883381924198249</v>
      </c>
      <c r="I84" s="27">
        <f>SUM(I77:I83)</f>
        <v>105</v>
      </c>
      <c r="J84" s="28">
        <f>(I84/(I84+G84))</f>
        <v>4.6480743691899071E-2</v>
      </c>
      <c r="K84" s="27"/>
      <c r="L84" s="27"/>
      <c r="M84" s="29" t="e">
        <f>M82/M81*100-100</f>
        <v>#DIV/0!</v>
      </c>
      <c r="N84" s="60" t="e">
        <f>N82/N81*100-100</f>
        <v>#DIV/0!</v>
      </c>
      <c r="O84" s="26">
        <f>SUM(O77:O83)</f>
        <v>2</v>
      </c>
      <c r="P84" s="27">
        <f>SUM(P77:P83)</f>
        <v>1</v>
      </c>
      <c r="Q84" s="27"/>
      <c r="R84" s="27"/>
      <c r="S84" s="27">
        <f>SUM(S77:S83)</f>
        <v>2311</v>
      </c>
      <c r="T84" s="28">
        <f>((S84+U84)/7)/Q83</f>
        <v>0.58182257674643456</v>
      </c>
      <c r="U84" s="27">
        <f>SUM(U77:U83)</f>
        <v>96</v>
      </c>
      <c r="V84" s="28">
        <f>(U84/(U84+S84))</f>
        <v>3.9883672621520566E-2</v>
      </c>
      <c r="W84" s="27"/>
      <c r="X84" s="27"/>
      <c r="Y84" s="29" t="e">
        <f>Y82/Y81*100-100</f>
        <v>#DIV/0!</v>
      </c>
      <c r="Z84" s="60" t="e">
        <f>Z82/Z81*100-100</f>
        <v>#DIV/0!</v>
      </c>
      <c r="AA84" s="26">
        <f>SUM(AA77:AA83)</f>
        <v>6</v>
      </c>
      <c r="AB84" s="27">
        <f>SUM(AB77:AB83)</f>
        <v>1</v>
      </c>
      <c r="AC84" s="27"/>
      <c r="AD84" s="27"/>
      <c r="AE84" s="27">
        <f>SUM(AE77:AE83)</f>
        <v>472</v>
      </c>
      <c r="AF84" s="28">
        <f>((AE84+AG84)/7)/AC83</f>
        <v>0.55179934569247546</v>
      </c>
      <c r="AG84" s="27">
        <f>SUM(AG77:AG83)</f>
        <v>34</v>
      </c>
      <c r="AH84" s="28">
        <f>(AG84/(AG84+AE84))</f>
        <v>6.7193675889328064E-2</v>
      </c>
      <c r="AI84" s="27"/>
      <c r="AJ84" s="27"/>
      <c r="AK84" s="29" t="e">
        <f>AK82/AK81*100-100</f>
        <v>#DIV/0!</v>
      </c>
      <c r="AL84" s="60" t="e">
        <f>AL82/AL81*100-100</f>
        <v>#DIV/0!</v>
      </c>
      <c r="AM84" s="26">
        <f>SUM(AM77:AM83)</f>
        <v>0</v>
      </c>
      <c r="AN84" s="27">
        <f>SUM(AN77:AN83)</f>
        <v>0</v>
      </c>
      <c r="AO84" s="27"/>
      <c r="AP84" s="27"/>
      <c r="AQ84" s="27">
        <f>SUM(AQ77:AQ83)</f>
        <v>2292</v>
      </c>
      <c r="AR84" s="28">
        <f>((AQ84+AS84)/7)/AO83</f>
        <v>0.56382220109341574</v>
      </c>
      <c r="AS84" s="27">
        <f>SUM(AS77:AS83)</f>
        <v>80</v>
      </c>
      <c r="AT84" s="28">
        <f>(AS84/(AS84+AQ84))</f>
        <v>3.3726812816188868E-2</v>
      </c>
      <c r="AU84" s="27"/>
      <c r="AV84" s="27"/>
      <c r="AW84" s="29" t="e">
        <f>AW82/AW81*100-100</f>
        <v>#DIV/0!</v>
      </c>
      <c r="AX84" s="60" t="e">
        <f>AX82/AX81*100-100</f>
        <v>#DIV/0!</v>
      </c>
      <c r="AY84" s="26">
        <f>SUM(AY77:AY83)</f>
        <v>7</v>
      </c>
      <c r="AZ84" s="27">
        <f>SUM(AZ77:AZ83)</f>
        <v>0</v>
      </c>
      <c r="BA84" s="27"/>
      <c r="BB84" s="27"/>
      <c r="BC84" s="27">
        <f>SUM(BC77:BC83)</f>
        <v>2285</v>
      </c>
      <c r="BD84" s="28">
        <f>((BC84+BE84)/7)/BA83</f>
        <v>0.57846228474411843</v>
      </c>
      <c r="BE84" s="27">
        <f>SUM(BE77:BE83)</f>
        <v>100</v>
      </c>
      <c r="BF84" s="28">
        <f>(BE84/(BE84+BC84))</f>
        <v>4.1928721174004195E-2</v>
      </c>
      <c r="BG84" s="27"/>
      <c r="BH84" s="27"/>
      <c r="BI84" s="29" t="e">
        <f>BI82/BI81*100-100</f>
        <v>#DIV/0!</v>
      </c>
      <c r="BJ84" s="60" t="e">
        <f>BJ82/BJ81*100-100</f>
        <v>#DIV/0!</v>
      </c>
      <c r="BK84" s="26">
        <f>SUM(BK77:BK83)</f>
        <v>5</v>
      </c>
      <c r="BL84" s="27">
        <f>SUM(BL77:BL83)</f>
        <v>0</v>
      </c>
      <c r="BM84" s="27"/>
      <c r="BN84" s="27"/>
      <c r="BO84" s="27">
        <f>SUM(BO77:BO83)</f>
        <v>2252</v>
      </c>
      <c r="BP84" s="28">
        <f>((BO84+BQ84)/7)/BM83</f>
        <v>0.5791505791505791</v>
      </c>
      <c r="BQ84" s="27">
        <f>SUM(BQ77:BQ83)</f>
        <v>148</v>
      </c>
      <c r="BR84" s="28">
        <f>(BQ84/(BQ84+BO84))</f>
        <v>6.1666666666666668E-2</v>
      </c>
      <c r="BS84" s="27"/>
      <c r="BT84" s="27"/>
      <c r="BU84" s="29" t="e">
        <f>BU82/BU81*100-100</f>
        <v>#DIV/0!</v>
      </c>
      <c r="BV84" s="60" t="e">
        <f>BV82/BV81*100-100</f>
        <v>#DIV/0!</v>
      </c>
      <c r="BW84" s="26">
        <f>SUM(BW77:BW83)</f>
        <v>0</v>
      </c>
      <c r="BX84" s="27">
        <f>SUM(BX77:BX83)</f>
        <v>0</v>
      </c>
      <c r="BY84" s="27"/>
      <c r="BZ84" s="27"/>
      <c r="CA84" s="27">
        <f>SUM(CA77:CA83)</f>
        <v>0</v>
      </c>
      <c r="CB84" s="28" t="e">
        <f>((CA84+CC84)/7)/BY83</f>
        <v>#DIV/0!</v>
      </c>
      <c r="CC84" s="27">
        <f>SUM(CC77:CC83)</f>
        <v>0</v>
      </c>
      <c r="CD84" s="28" t="e">
        <f>(CC84/(CC84+CA84))</f>
        <v>#DIV/0!</v>
      </c>
      <c r="CE84" s="27"/>
      <c r="CF84" s="27"/>
      <c r="CG84" s="29" t="e">
        <f>CG82/CG81*100-100</f>
        <v>#DIV/0!</v>
      </c>
      <c r="CH84" s="60" t="e">
        <f>CH82/CH81*100-100</f>
        <v>#DIV/0!</v>
      </c>
      <c r="CI84" s="26">
        <f>SUM(CI77:CI83)</f>
        <v>0</v>
      </c>
      <c r="CJ84" s="27">
        <f>SUM(CJ77:CJ83)</f>
        <v>0</v>
      </c>
      <c r="CK84" s="27"/>
      <c r="CL84" s="27"/>
      <c r="CM84" s="27">
        <f>SUM(CM77:CM83)</f>
        <v>0</v>
      </c>
      <c r="CN84" s="28" t="e">
        <f>((CM84+CO84)/7)/CK83</f>
        <v>#DIV/0!</v>
      </c>
      <c r="CO84" s="27">
        <f>SUM(CO77:CO83)</f>
        <v>0</v>
      </c>
      <c r="CP84" s="28" t="e">
        <f>(CO84/(CO84+CM84))</f>
        <v>#DIV/0!</v>
      </c>
      <c r="CQ84" s="27"/>
      <c r="CR84" s="27"/>
      <c r="CS84" s="29" t="e">
        <f>CS82/CS81*100-100</f>
        <v>#DIV/0!</v>
      </c>
      <c r="CT84" s="60" t="e">
        <f>CT82/CT81*100-100</f>
        <v>#DIV/0!</v>
      </c>
      <c r="CU84" s="26">
        <f>SUM(CU77:CU83)</f>
        <v>0</v>
      </c>
      <c r="CV84" s="27">
        <f>SUM(CV77:CV83)</f>
        <v>0</v>
      </c>
      <c r="CW84" s="27"/>
      <c r="CX84" s="27"/>
      <c r="CY84" s="27">
        <f>SUM(CY77:CY83)</f>
        <v>0</v>
      </c>
      <c r="CZ84" s="28" t="e">
        <f>((CY84+DA84)/7)/CW83</f>
        <v>#DIV/0!</v>
      </c>
      <c r="DA84" s="27">
        <f>SUM(DA77:DA83)</f>
        <v>0</v>
      </c>
      <c r="DB84" s="28" t="e">
        <f>(DA84/(DA84+CY84))</f>
        <v>#DIV/0!</v>
      </c>
      <c r="DC84" s="27"/>
      <c r="DD84" s="27"/>
      <c r="DE84" s="29" t="e">
        <f>DE82/DE81*100-100</f>
        <v>#DIV/0!</v>
      </c>
      <c r="DF84" s="60" t="e">
        <f>DF82/DF81*100-100</f>
        <v>#DIV/0!</v>
      </c>
      <c r="DG84" s="26">
        <f>SUM(DG77:DG83)</f>
        <v>0</v>
      </c>
      <c r="DH84" s="27">
        <f>SUM(DH77:DH83)</f>
        <v>0</v>
      </c>
      <c r="DI84" s="27"/>
      <c r="DJ84" s="27"/>
      <c r="DK84" s="27">
        <f>SUM(DK77:DK83)</f>
        <v>0</v>
      </c>
      <c r="DL84" s="28" t="e">
        <f>((DK84+DM84)/7)/DI83</f>
        <v>#DIV/0!</v>
      </c>
      <c r="DM84" s="27">
        <f>SUM(DM77:DM83)</f>
        <v>0</v>
      </c>
      <c r="DN84" s="28" t="e">
        <f>(DM84/(DM84+DK84))</f>
        <v>#DIV/0!</v>
      </c>
      <c r="DO84" s="27"/>
      <c r="DP84" s="27"/>
      <c r="DQ84" s="29" t="e">
        <f>DQ82/DQ81*100-100</f>
        <v>#DIV/0!</v>
      </c>
      <c r="DR84" s="60" t="e">
        <f>DR82/DR81*100-100</f>
        <v>#DIV/0!</v>
      </c>
      <c r="DS84" s="26">
        <f>SUM(DS77:DS83)</f>
        <v>0</v>
      </c>
      <c r="DT84" s="27">
        <f>SUM(DT77:DT83)</f>
        <v>0</v>
      </c>
      <c r="DU84" s="27"/>
      <c r="DV84" s="27"/>
      <c r="DW84" s="27">
        <f>SUM(DW77:DW83)</f>
        <v>0</v>
      </c>
      <c r="DX84" s="28" t="e">
        <f>((DW84+DY84)/7)/DU83</f>
        <v>#DIV/0!</v>
      </c>
      <c r="DY84" s="27">
        <f>SUM(DY77:DY83)</f>
        <v>0</v>
      </c>
      <c r="DZ84" s="28" t="e">
        <f>(DY84/(DY84+DW84))</f>
        <v>#DIV/0!</v>
      </c>
      <c r="EA84" s="27"/>
      <c r="EB84" s="27"/>
      <c r="EC84" s="29" t="e">
        <f>EC82/EC81*100-100</f>
        <v>#DIV/0!</v>
      </c>
      <c r="ED84" s="60" t="e">
        <f>ED82/ED81*100-100</f>
        <v>#DIV/0!</v>
      </c>
      <c r="EE84" s="26">
        <f>SUM(EE77:EE83)</f>
        <v>0</v>
      </c>
      <c r="EF84" s="27">
        <f>SUM(EF77:EF83)</f>
        <v>0</v>
      </c>
      <c r="EG84" s="27"/>
      <c r="EH84" s="27"/>
      <c r="EI84" s="27">
        <f>SUM(EI77:EI83)</f>
        <v>0</v>
      </c>
      <c r="EJ84" s="28" t="e">
        <f>((EI84+EK84)/7)/EG83</f>
        <v>#DIV/0!</v>
      </c>
      <c r="EK84" s="27">
        <f>SUM(EK77:EK83)</f>
        <v>0</v>
      </c>
      <c r="EL84" s="28" t="e">
        <f>(EK84/(EK84+EI84))</f>
        <v>#DIV/0!</v>
      </c>
      <c r="EM84" s="27"/>
      <c r="EN84" s="27"/>
      <c r="EO84" s="29" t="e">
        <f>EO82/EO81*100-100</f>
        <v>#DIV/0!</v>
      </c>
      <c r="EP84" s="60" t="e">
        <f>EP82/EP81*100-100</f>
        <v>#DIV/0!</v>
      </c>
      <c r="EQ84" s="26">
        <f>SUM(EQ77:EQ83)</f>
        <v>0</v>
      </c>
      <c r="ER84" s="27">
        <f>SUM(ER77:ER83)</f>
        <v>0</v>
      </c>
      <c r="ES84" s="27"/>
      <c r="ET84" s="27"/>
      <c r="EU84" s="27">
        <f>SUM(EU77:EU83)</f>
        <v>0</v>
      </c>
      <c r="EV84" s="28" t="e">
        <f>((EU84+EW84)/7)/ES83</f>
        <v>#DIV/0!</v>
      </c>
      <c r="EW84" s="27">
        <f>SUM(EW77:EW83)</f>
        <v>0</v>
      </c>
      <c r="EX84" s="28" t="e">
        <f>(EW84/(EW84+EU84))</f>
        <v>#DIV/0!</v>
      </c>
      <c r="EY84" s="27"/>
      <c r="EZ84" s="27"/>
      <c r="FA84" s="29" t="e">
        <f>FA82/FA81*100-100</f>
        <v>#DIV/0!</v>
      </c>
      <c r="FB84" s="60" t="e">
        <f>FB82/FB81*100-100</f>
        <v>#DIV/0!</v>
      </c>
      <c r="FC84" s="26">
        <f>SUM(FC77:FC83)</f>
        <v>0</v>
      </c>
      <c r="FD84" s="27">
        <f>SUM(FD77:FD83)</f>
        <v>0</v>
      </c>
      <c r="FE84" s="27"/>
      <c r="FF84" s="27"/>
      <c r="FG84" s="27">
        <f>SUM(FG77:FG83)</f>
        <v>0</v>
      </c>
      <c r="FH84" s="28" t="e">
        <f>((FG84+FI84)/7)/FE83</f>
        <v>#DIV/0!</v>
      </c>
      <c r="FI84" s="27">
        <f>SUM(FI77:FI83)</f>
        <v>0</v>
      </c>
      <c r="FJ84" s="28" t="e">
        <f>(FI84/(FI84+FG84))</f>
        <v>#DIV/0!</v>
      </c>
      <c r="FK84" s="27"/>
      <c r="FL84" s="27"/>
      <c r="FM84" s="29" t="e">
        <f>FM82/FM81*100-100</f>
        <v>#DIV/0!</v>
      </c>
      <c r="FN84" s="60" t="e">
        <f>FN82/FN81*100-100</f>
        <v>#DIV/0!</v>
      </c>
      <c r="FO84" s="26">
        <f>SUM(FO77:FO83)</f>
        <v>0</v>
      </c>
      <c r="FP84" s="27">
        <f>SUM(FP77:FP83)</f>
        <v>0</v>
      </c>
      <c r="FQ84" s="27"/>
      <c r="FR84" s="27"/>
      <c r="FS84" s="27">
        <f>SUM(FS77:FS83)</f>
        <v>0</v>
      </c>
      <c r="FT84" s="28" t="e">
        <f>((FS84+FU84)/7)/FQ83</f>
        <v>#DIV/0!</v>
      </c>
      <c r="FU84" s="27">
        <f>SUM(FU77:FU83)</f>
        <v>0</v>
      </c>
      <c r="FV84" s="28" t="e">
        <f>(FU84/(FU84+FS84))</f>
        <v>#DIV/0!</v>
      </c>
      <c r="FW84" s="27"/>
      <c r="FX84" s="27"/>
      <c r="FY84" s="29" t="e">
        <f>FY82/FY81*100-100</f>
        <v>#DIV/0!</v>
      </c>
      <c r="FZ84" s="60" t="e">
        <f>FZ82/FZ81*100-100</f>
        <v>#DIV/0!</v>
      </c>
      <c r="GA84" s="26">
        <f>SUM(GA77:GA83)</f>
        <v>0</v>
      </c>
      <c r="GB84" s="27">
        <f>SUM(GB77:GB83)</f>
        <v>0</v>
      </c>
      <c r="GC84" s="27"/>
      <c r="GD84" s="27"/>
      <c r="GE84" s="27">
        <f>SUM(GE77:GE83)</f>
        <v>0</v>
      </c>
      <c r="GF84" s="28" t="e">
        <f>((GE84+GG84)/7)/GC83</f>
        <v>#DIV/0!</v>
      </c>
      <c r="GG84" s="27">
        <f>SUM(GG77:GG83)</f>
        <v>0</v>
      </c>
      <c r="GH84" s="28" t="e">
        <f>(GG84/(GG84+GE84))</f>
        <v>#DIV/0!</v>
      </c>
      <c r="GI84" s="27"/>
      <c r="GJ84" s="27"/>
      <c r="GK84" s="29" t="e">
        <f>GK82/GK81*100-100</f>
        <v>#DIV/0!</v>
      </c>
      <c r="GL84" s="60" t="e">
        <f>GL82/GL81*100-100</f>
        <v>#DIV/0!</v>
      </c>
      <c r="GM84" s="26">
        <f>SUM(GM77:GM83)</f>
        <v>0</v>
      </c>
      <c r="GN84" s="27">
        <f>SUM(GN77:GN83)</f>
        <v>0</v>
      </c>
      <c r="GO84" s="27"/>
      <c r="GP84" s="27"/>
      <c r="GQ84" s="27">
        <f>SUM(GQ77:GQ83)</f>
        <v>0</v>
      </c>
      <c r="GR84" s="28" t="e">
        <f>((GQ84+GS84)/7)/GO83</f>
        <v>#DIV/0!</v>
      </c>
      <c r="GS84" s="27">
        <f>SUM(GS77:GS83)</f>
        <v>0</v>
      </c>
      <c r="GT84" s="28" t="e">
        <f>(GS84/(GS84+GQ84))</f>
        <v>#DIV/0!</v>
      </c>
      <c r="GU84" s="27"/>
      <c r="GV84" s="27"/>
      <c r="GW84" s="29" t="e">
        <f>GW82/GW81*100-100</f>
        <v>#DIV/0!</v>
      </c>
      <c r="GX84" s="60" t="e">
        <f>GX82/GX81*100-100</f>
        <v>#DIV/0!</v>
      </c>
      <c r="GY84" s="26">
        <f>SUM(GY77:GY83)</f>
        <v>0</v>
      </c>
      <c r="GZ84" s="27">
        <f>SUM(GZ77:GZ83)</f>
        <v>0</v>
      </c>
      <c r="HA84" s="27"/>
      <c r="HB84" s="27"/>
      <c r="HC84" s="27">
        <f>SUM(HC77:HC83)</f>
        <v>0</v>
      </c>
      <c r="HD84" s="28" t="e">
        <f>((HC84+HE84)/7)/HA83</f>
        <v>#DIV/0!</v>
      </c>
      <c r="HE84" s="27">
        <f>SUM(HE77:HE83)</f>
        <v>0</v>
      </c>
      <c r="HF84" s="28" t="e">
        <f>(HE84/(HE84+HC84))</f>
        <v>#DIV/0!</v>
      </c>
      <c r="HG84" s="27"/>
      <c r="HH84" s="27"/>
      <c r="HI84" s="29" t="e">
        <f>HI82/HI81*100-100</f>
        <v>#DIV/0!</v>
      </c>
      <c r="HJ84" s="60" t="e">
        <f>HJ82/HJ81*100-100</f>
        <v>#DIV/0!</v>
      </c>
      <c r="HK84" s="26">
        <f t="shared" si="572"/>
        <v>21</v>
      </c>
      <c r="HL84" s="443">
        <f t="shared" si="572"/>
        <v>2</v>
      </c>
      <c r="HM84" s="365">
        <f t="shared" si="572"/>
        <v>0</v>
      </c>
      <c r="HN84" s="27">
        <f t="shared" si="572"/>
        <v>0</v>
      </c>
      <c r="HO84" s="27">
        <f t="shared" si="573"/>
        <v>12329</v>
      </c>
      <c r="HP84" s="80">
        <f>+((HO84)/HM83)/7</f>
        <v>0.56962668637959712</v>
      </c>
      <c r="HQ84" s="57">
        <f t="shared" si="575"/>
        <v>563</v>
      </c>
      <c r="HR84" s="48">
        <f t="shared" si="597"/>
        <v>4.5664693000243325E-2</v>
      </c>
      <c r="HS84" s="49">
        <f>SUM(HS77:HS83)/7</f>
        <v>63.114285714285707</v>
      </c>
      <c r="HT84" s="50">
        <f>SUM(HT77:HT83)</f>
        <v>10983</v>
      </c>
      <c r="HU84" s="49">
        <f>AVERAGE(HU77:HU83)</f>
        <v>89.095469656252433</v>
      </c>
      <c r="HV84" s="58" t="e">
        <f>HV82/HV81*100-100</f>
        <v>#DIV/0!</v>
      </c>
      <c r="HW84" s="60" t="e">
        <f>HW82/HW81*100-100</f>
        <v>#DIV/0!</v>
      </c>
    </row>
    <row r="85" spans="1:231" ht="19.5" thickBot="1" x14ac:dyDescent="0.3">
      <c r="A85" s="52"/>
      <c r="B85" s="437"/>
      <c r="C85" s="40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2"/>
      <c r="O85" s="40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2"/>
      <c r="AA85" s="40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2"/>
      <c r="AM85" s="40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2"/>
      <c r="AY85" s="40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2"/>
      <c r="BK85" s="40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2"/>
      <c r="BW85" s="40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2"/>
      <c r="CI85" s="40"/>
      <c r="CJ85" s="41"/>
      <c r="CK85" s="41"/>
      <c r="CL85" s="41"/>
      <c r="CM85" s="41"/>
      <c r="CN85" s="41"/>
      <c r="CO85" s="41"/>
      <c r="CP85" s="41"/>
      <c r="CQ85" s="41"/>
      <c r="CR85" s="41"/>
      <c r="CS85" s="41"/>
      <c r="CT85" s="42"/>
      <c r="CU85" s="40"/>
      <c r="CV85" s="41"/>
      <c r="CW85" s="41"/>
      <c r="CX85" s="41"/>
      <c r="CY85" s="41"/>
      <c r="CZ85" s="41"/>
      <c r="DA85" s="41"/>
      <c r="DB85" s="41"/>
      <c r="DC85" s="41"/>
      <c r="DD85" s="41"/>
      <c r="DE85" s="41"/>
      <c r="DF85" s="42"/>
      <c r="DG85" s="40"/>
      <c r="DH85" s="41"/>
      <c r="DI85" s="41"/>
      <c r="DJ85" s="41"/>
      <c r="DK85" s="41"/>
      <c r="DL85" s="41"/>
      <c r="DM85" s="41"/>
      <c r="DN85" s="41"/>
      <c r="DO85" s="41"/>
      <c r="DP85" s="41"/>
      <c r="DQ85" s="41"/>
      <c r="DR85" s="42"/>
      <c r="DS85" s="40"/>
      <c r="DT85" s="41"/>
      <c r="DU85" s="41"/>
      <c r="DV85" s="41"/>
      <c r="DW85" s="41"/>
      <c r="DX85" s="41"/>
      <c r="DY85" s="41"/>
      <c r="DZ85" s="41"/>
      <c r="EA85" s="41"/>
      <c r="EB85" s="41"/>
      <c r="EC85" s="41"/>
      <c r="ED85" s="42"/>
      <c r="EE85" s="40"/>
      <c r="EF85" s="41"/>
      <c r="EG85" s="41"/>
      <c r="EH85" s="41"/>
      <c r="EI85" s="41"/>
      <c r="EJ85" s="41"/>
      <c r="EK85" s="41"/>
      <c r="EL85" s="41"/>
      <c r="EM85" s="41"/>
      <c r="EN85" s="41"/>
      <c r="EO85" s="41"/>
      <c r="EP85" s="42"/>
      <c r="EQ85" s="40"/>
      <c r="ER85" s="41"/>
      <c r="ES85" s="41"/>
      <c r="ET85" s="41"/>
      <c r="EU85" s="41"/>
      <c r="EV85" s="41"/>
      <c r="EW85" s="41"/>
      <c r="EX85" s="41"/>
      <c r="EY85" s="41"/>
      <c r="EZ85" s="41"/>
      <c r="FA85" s="41"/>
      <c r="FB85" s="42"/>
      <c r="FC85" s="40"/>
      <c r="FD85" s="41"/>
      <c r="FE85" s="41"/>
      <c r="FF85" s="41"/>
      <c r="FG85" s="41"/>
      <c r="FH85" s="41"/>
      <c r="FI85" s="41"/>
      <c r="FJ85" s="41"/>
      <c r="FK85" s="41"/>
      <c r="FL85" s="41"/>
      <c r="FM85" s="41"/>
      <c r="FN85" s="42"/>
      <c r="FO85" s="40"/>
      <c r="FP85" s="41"/>
      <c r="FQ85" s="41"/>
      <c r="FR85" s="41"/>
      <c r="FS85" s="41"/>
      <c r="FT85" s="41"/>
      <c r="FU85" s="41"/>
      <c r="FV85" s="41"/>
      <c r="FW85" s="41"/>
      <c r="FX85" s="41"/>
      <c r="FY85" s="41"/>
      <c r="FZ85" s="42"/>
      <c r="GA85" s="40"/>
      <c r="GB85" s="41"/>
      <c r="GC85" s="41"/>
      <c r="GD85" s="41"/>
      <c r="GE85" s="41"/>
      <c r="GF85" s="41"/>
      <c r="GG85" s="41"/>
      <c r="GH85" s="41"/>
      <c r="GI85" s="41"/>
      <c r="GJ85" s="41"/>
      <c r="GK85" s="41"/>
      <c r="GL85" s="42"/>
      <c r="GM85" s="40"/>
      <c r="GN85" s="41"/>
      <c r="GO85" s="41"/>
      <c r="GP85" s="41"/>
      <c r="GQ85" s="41"/>
      <c r="GR85" s="41"/>
      <c r="GS85" s="41"/>
      <c r="GT85" s="41"/>
      <c r="GU85" s="41"/>
      <c r="GV85" s="41"/>
      <c r="GW85" s="41"/>
      <c r="GX85" s="42"/>
      <c r="GY85" s="40"/>
      <c r="GZ85" s="41"/>
      <c r="HA85" s="41"/>
      <c r="HB85" s="41"/>
      <c r="HC85" s="41"/>
      <c r="HD85" s="41"/>
      <c r="HE85" s="41"/>
      <c r="HF85" s="41"/>
      <c r="HG85" s="41"/>
      <c r="HH85" s="41"/>
      <c r="HI85" s="41"/>
      <c r="HJ85" s="42"/>
      <c r="HK85" s="444">
        <f>HK84/HM74</f>
        <v>6.7459042724060392E-3</v>
      </c>
      <c r="HL85" s="445">
        <f>HL84/HN74</f>
        <v>6.688963210702341E-3</v>
      </c>
      <c r="HM85" s="65"/>
      <c r="HN85" s="41"/>
      <c r="HO85" s="41"/>
      <c r="HP85" s="41"/>
      <c r="HQ85" s="41"/>
      <c r="HR85" s="41"/>
      <c r="HS85" s="41"/>
      <c r="HT85" s="51"/>
      <c r="HU85" s="41"/>
      <c r="HV85" s="41"/>
      <c r="HW85" s="42"/>
    </row>
    <row r="86" spans="1:231" ht="18.75" x14ac:dyDescent="0.25">
      <c r="A86" s="736">
        <v>34</v>
      </c>
      <c r="B86" s="435">
        <f>B83+1</f>
        <v>45659</v>
      </c>
      <c r="C86" s="32"/>
      <c r="D86" s="33"/>
      <c r="E86" s="33">
        <f>E83-C86</f>
        <v>588</v>
      </c>
      <c r="F86" s="33">
        <f>F83-D86</f>
        <v>58</v>
      </c>
      <c r="G86" s="33">
        <v>331</v>
      </c>
      <c r="H86" s="34">
        <f t="shared" ref="H86:H92" si="598">((G86+I86)/E86)</f>
        <v>0.57993197278911568</v>
      </c>
      <c r="I86" s="33">
        <v>10</v>
      </c>
      <c r="J86" s="34">
        <f>I86/(G86+I86)</f>
        <v>2.932551319648094E-2</v>
      </c>
      <c r="K86" s="35"/>
      <c r="L86" s="33"/>
      <c r="M86" s="33"/>
      <c r="N86" s="36"/>
      <c r="O86" s="32">
        <v>1</v>
      </c>
      <c r="P86" s="33"/>
      <c r="Q86" s="33">
        <f>Q83-O86</f>
        <v>590</v>
      </c>
      <c r="R86" s="33">
        <f>R83-P86</f>
        <v>57</v>
      </c>
      <c r="S86" s="33">
        <v>340</v>
      </c>
      <c r="T86" s="34">
        <f t="shared" ref="T86:T92" si="599">((S86+U86)/Q86)</f>
        <v>0.59152542372881356</v>
      </c>
      <c r="U86" s="33">
        <v>9</v>
      </c>
      <c r="V86" s="34">
        <f t="shared" ref="V86:V92" si="600">U86/(S86+U86)</f>
        <v>2.5787965616045846E-2</v>
      </c>
      <c r="W86" s="35"/>
      <c r="X86" s="33"/>
      <c r="Y86" s="33"/>
      <c r="Z86" s="36"/>
      <c r="AA86" s="32">
        <v>1</v>
      </c>
      <c r="AB86" s="33">
        <v>1</v>
      </c>
      <c r="AC86" s="33">
        <f>AC83-AA86</f>
        <v>130</v>
      </c>
      <c r="AD86" s="33">
        <f>AD83-AB86</f>
        <v>10</v>
      </c>
      <c r="AE86" s="33">
        <v>49</v>
      </c>
      <c r="AF86" s="34">
        <f t="shared" ref="AF86:AF92" si="601">((AE86+AG86)/AC86)</f>
        <v>0.41538461538461541</v>
      </c>
      <c r="AG86" s="33">
        <v>5</v>
      </c>
      <c r="AH86" s="34">
        <f t="shared" ref="AH86:AH92" si="602">AG86/(AE86+AG86)</f>
        <v>9.2592592592592587E-2</v>
      </c>
      <c r="AI86" s="35"/>
      <c r="AJ86" s="33"/>
      <c r="AK86" s="33"/>
      <c r="AL86" s="36"/>
      <c r="AM86" s="32"/>
      <c r="AN86" s="33"/>
      <c r="AO86" s="33">
        <f>AO83-AM86</f>
        <v>601</v>
      </c>
      <c r="AP86" s="33">
        <f>AP83-AN86</f>
        <v>58</v>
      </c>
      <c r="AQ86" s="33">
        <v>340</v>
      </c>
      <c r="AR86" s="34">
        <f t="shared" ref="AR86:AR92" si="603">((AQ86+AS86)/AO86)</f>
        <v>0.57570715474209655</v>
      </c>
      <c r="AS86" s="33">
        <v>6</v>
      </c>
      <c r="AT86" s="34">
        <f t="shared" ref="AT86:AT92" si="604">AS86/(AQ86+AS86)</f>
        <v>1.7341040462427744E-2</v>
      </c>
      <c r="AU86" s="35"/>
      <c r="AV86" s="33"/>
      <c r="AW86" s="33"/>
      <c r="AX86" s="36"/>
      <c r="AY86" s="32">
        <v>1</v>
      </c>
      <c r="AZ86" s="33"/>
      <c r="BA86" s="33">
        <f>BA83-AY86</f>
        <v>588</v>
      </c>
      <c r="BB86" s="33">
        <f>BB83-AZ86</f>
        <v>57</v>
      </c>
      <c r="BC86" s="33">
        <v>338</v>
      </c>
      <c r="BD86" s="34">
        <f t="shared" ref="BD86:BD92" si="605">((BC86+BE86)/BA86)</f>
        <v>0.59013605442176875</v>
      </c>
      <c r="BE86" s="33">
        <v>9</v>
      </c>
      <c r="BF86" s="34">
        <f t="shared" ref="BF86:BF92" si="606">BE86/(BC86+BE86)</f>
        <v>2.5936599423631124E-2</v>
      </c>
      <c r="BG86" s="35"/>
      <c r="BH86" s="33"/>
      <c r="BI86" s="33"/>
      <c r="BJ86" s="36"/>
      <c r="BK86" s="32">
        <v>2</v>
      </c>
      <c r="BL86" s="33"/>
      <c r="BM86" s="33">
        <f>BM83-BK86</f>
        <v>590</v>
      </c>
      <c r="BN86" s="33">
        <f>BN83-BL86</f>
        <v>56</v>
      </c>
      <c r="BO86" s="33">
        <v>337</v>
      </c>
      <c r="BP86" s="34">
        <f t="shared" ref="BP86:BP92" si="607">((BO86+BQ86)/BM86)</f>
        <v>0.5898305084745763</v>
      </c>
      <c r="BQ86" s="33">
        <v>11</v>
      </c>
      <c r="BR86" s="34">
        <f t="shared" ref="BR86:BR92" si="608">BQ86/(BO86+BQ86)</f>
        <v>3.1609195402298854E-2</v>
      </c>
      <c r="BS86" s="35"/>
      <c r="BT86" s="33"/>
      <c r="BU86" s="33"/>
      <c r="BV86" s="36"/>
      <c r="BW86" s="32"/>
      <c r="BX86" s="33"/>
      <c r="BY86" s="33">
        <f>BY83-BW86</f>
        <v>0</v>
      </c>
      <c r="BZ86" s="33">
        <f>BZ83-BX86</f>
        <v>0</v>
      </c>
      <c r="CA86" s="33"/>
      <c r="CB86" s="34" t="e">
        <f t="shared" ref="CB86:CB92" si="609">((CA86+CC86)/BY86)</f>
        <v>#DIV/0!</v>
      </c>
      <c r="CC86" s="33"/>
      <c r="CD86" s="34" t="e">
        <f t="shared" ref="CD86:CD92" si="610">CC86/(CA86+CC86)</f>
        <v>#DIV/0!</v>
      </c>
      <c r="CE86" s="35"/>
      <c r="CF86" s="33"/>
      <c r="CG86" s="33"/>
      <c r="CH86" s="36"/>
      <c r="CI86" s="32"/>
      <c r="CJ86" s="33"/>
      <c r="CK86" s="33">
        <f>CK83-CI86</f>
        <v>0</v>
      </c>
      <c r="CL86" s="33">
        <f>CL83-CJ86</f>
        <v>0</v>
      </c>
      <c r="CM86" s="33"/>
      <c r="CN86" s="34" t="e">
        <f t="shared" ref="CN86:CN92" si="611">((CM86+CO86)/CK86)</f>
        <v>#DIV/0!</v>
      </c>
      <c r="CO86" s="33"/>
      <c r="CP86" s="34" t="e">
        <f t="shared" ref="CP86:CP92" si="612">CO86/(CM86+CO86)</f>
        <v>#DIV/0!</v>
      </c>
      <c r="CQ86" s="35"/>
      <c r="CR86" s="33"/>
      <c r="CS86" s="33"/>
      <c r="CT86" s="36"/>
      <c r="CU86" s="32"/>
      <c r="CV86" s="33"/>
      <c r="CW86" s="33">
        <f>CW83-CU86</f>
        <v>0</v>
      </c>
      <c r="CX86" s="33">
        <f>CX83-CV86</f>
        <v>0</v>
      </c>
      <c r="CY86" s="33"/>
      <c r="CZ86" s="34" t="e">
        <f t="shared" ref="CZ86:CZ92" si="613">((CY86+DA86)/CW86)</f>
        <v>#DIV/0!</v>
      </c>
      <c r="DA86" s="33"/>
      <c r="DB86" s="34" t="e">
        <f t="shared" ref="DB86:DB92" si="614">DA86/(CY86+DA86)</f>
        <v>#DIV/0!</v>
      </c>
      <c r="DC86" s="35"/>
      <c r="DD86" s="33"/>
      <c r="DE86" s="33"/>
      <c r="DF86" s="36"/>
      <c r="DG86" s="32"/>
      <c r="DH86" s="33"/>
      <c r="DI86" s="33">
        <f>DI83-DG86</f>
        <v>0</v>
      </c>
      <c r="DJ86" s="33">
        <f>DJ83-DH86</f>
        <v>0</v>
      </c>
      <c r="DK86" s="33"/>
      <c r="DL86" s="34" t="e">
        <f t="shared" ref="DL86:DL92" si="615">((DK86+DM86)/DI86)</f>
        <v>#DIV/0!</v>
      </c>
      <c r="DM86" s="33"/>
      <c r="DN86" s="34" t="e">
        <f t="shared" ref="DN86:DN92" si="616">DM86/(DK86+DM86)</f>
        <v>#DIV/0!</v>
      </c>
      <c r="DO86" s="35"/>
      <c r="DP86" s="33"/>
      <c r="DQ86" s="33"/>
      <c r="DR86" s="36"/>
      <c r="DS86" s="32"/>
      <c r="DT86" s="33"/>
      <c r="DU86" s="33">
        <f>DU83-DS86</f>
        <v>0</v>
      </c>
      <c r="DV86" s="33">
        <f>DV83-DT86</f>
        <v>0</v>
      </c>
      <c r="DW86" s="33"/>
      <c r="DX86" s="34" t="e">
        <f t="shared" ref="DX86:DX92" si="617">((DW86+DY86)/DU86)</f>
        <v>#DIV/0!</v>
      </c>
      <c r="DY86" s="33"/>
      <c r="DZ86" s="34" t="e">
        <f t="shared" ref="DZ86:DZ92" si="618">DY86/(DW86+DY86)</f>
        <v>#DIV/0!</v>
      </c>
      <c r="EA86" s="35"/>
      <c r="EB86" s="33"/>
      <c r="EC86" s="33"/>
      <c r="ED86" s="36"/>
      <c r="EE86" s="32"/>
      <c r="EF86" s="33"/>
      <c r="EG86" s="33">
        <f>EG83-EE86</f>
        <v>0</v>
      </c>
      <c r="EH86" s="33">
        <f>EH83-EF86</f>
        <v>0</v>
      </c>
      <c r="EI86" s="33"/>
      <c r="EJ86" s="34" t="e">
        <f t="shared" ref="EJ86:EJ92" si="619">((EI86+EK86)/EG86)</f>
        <v>#DIV/0!</v>
      </c>
      <c r="EK86" s="33"/>
      <c r="EL86" s="34" t="e">
        <f t="shared" ref="EL86:EL92" si="620">EK86/(EI86+EK86)</f>
        <v>#DIV/0!</v>
      </c>
      <c r="EM86" s="35"/>
      <c r="EN86" s="33"/>
      <c r="EO86" s="33"/>
      <c r="EP86" s="36"/>
      <c r="EQ86" s="32"/>
      <c r="ER86" s="33"/>
      <c r="ES86" s="33">
        <f>ES83-EQ86</f>
        <v>0</v>
      </c>
      <c r="ET86" s="33">
        <f>ET83-ER86</f>
        <v>0</v>
      </c>
      <c r="EU86" s="33"/>
      <c r="EV86" s="34" t="e">
        <f t="shared" ref="EV86:EV92" si="621">((EU86+EW86)/ES86)</f>
        <v>#DIV/0!</v>
      </c>
      <c r="EW86" s="33"/>
      <c r="EX86" s="34" t="e">
        <f t="shared" ref="EX86:EX92" si="622">EW86/(EU86+EW86)</f>
        <v>#DIV/0!</v>
      </c>
      <c r="EY86" s="35"/>
      <c r="EZ86" s="33"/>
      <c r="FA86" s="33"/>
      <c r="FB86" s="36"/>
      <c r="FC86" s="32"/>
      <c r="FD86" s="33"/>
      <c r="FE86" s="33">
        <f>FE83-FC86</f>
        <v>0</v>
      </c>
      <c r="FF86" s="33">
        <f>FF83-FD86</f>
        <v>0</v>
      </c>
      <c r="FG86" s="33"/>
      <c r="FH86" s="34" t="e">
        <f t="shared" ref="FH86:FH92" si="623">((FG86+FI86)/FE86)</f>
        <v>#DIV/0!</v>
      </c>
      <c r="FI86" s="33"/>
      <c r="FJ86" s="34" t="e">
        <f t="shared" ref="FJ86:FJ92" si="624">FI86/(FG86+FI86)</f>
        <v>#DIV/0!</v>
      </c>
      <c r="FK86" s="35"/>
      <c r="FL86" s="33"/>
      <c r="FM86" s="33"/>
      <c r="FN86" s="36"/>
      <c r="FO86" s="32"/>
      <c r="FP86" s="33"/>
      <c r="FQ86" s="33">
        <f>FQ83-FO86</f>
        <v>0</v>
      </c>
      <c r="FR86" s="33">
        <f>FR83-FP86</f>
        <v>0</v>
      </c>
      <c r="FS86" s="33"/>
      <c r="FT86" s="34" t="e">
        <f t="shared" ref="FT86:FT92" si="625">((FS86+FU86)/FQ86)</f>
        <v>#DIV/0!</v>
      </c>
      <c r="FU86" s="33"/>
      <c r="FV86" s="34" t="e">
        <f t="shared" ref="FV86:FV92" si="626">FU86/(FS86+FU86)</f>
        <v>#DIV/0!</v>
      </c>
      <c r="FW86" s="35"/>
      <c r="FX86" s="33"/>
      <c r="FY86" s="33"/>
      <c r="FZ86" s="36"/>
      <c r="GA86" s="32"/>
      <c r="GB86" s="33"/>
      <c r="GC86" s="33">
        <f>GC83-GA86</f>
        <v>0</v>
      </c>
      <c r="GD86" s="33">
        <f>GD83-GB86</f>
        <v>0</v>
      </c>
      <c r="GE86" s="33"/>
      <c r="GF86" s="34" t="e">
        <f t="shared" ref="GF86:GF92" si="627">((GE86+GG86)/GC86)</f>
        <v>#DIV/0!</v>
      </c>
      <c r="GG86" s="33"/>
      <c r="GH86" s="34" t="e">
        <f t="shared" ref="GH86:GH92" si="628">GG86/(GE86+GG86)</f>
        <v>#DIV/0!</v>
      </c>
      <c r="GI86" s="35"/>
      <c r="GJ86" s="33"/>
      <c r="GK86" s="33"/>
      <c r="GL86" s="36"/>
      <c r="GM86" s="32"/>
      <c r="GN86" s="33"/>
      <c r="GO86" s="33">
        <f>GO83-GM86</f>
        <v>0</v>
      </c>
      <c r="GP86" s="33">
        <f>GP83-GN86</f>
        <v>0</v>
      </c>
      <c r="GQ86" s="33"/>
      <c r="GR86" s="34" t="e">
        <f t="shared" ref="GR86:GR92" si="629">((GQ86+GS86)/GO86)</f>
        <v>#DIV/0!</v>
      </c>
      <c r="GS86" s="33"/>
      <c r="GT86" s="34" t="e">
        <f t="shared" ref="GT86:GT92" si="630">GS86/(GQ86+GS86)</f>
        <v>#DIV/0!</v>
      </c>
      <c r="GU86" s="35"/>
      <c r="GV86" s="33"/>
      <c r="GW86" s="33"/>
      <c r="GX86" s="36"/>
      <c r="GY86" s="32"/>
      <c r="GZ86" s="33"/>
      <c r="HA86" s="33">
        <f>HA83-GY86</f>
        <v>0</v>
      </c>
      <c r="HB86" s="33">
        <f>HB83-GZ86</f>
        <v>0</v>
      </c>
      <c r="HC86" s="33"/>
      <c r="HD86" s="34" t="e">
        <f t="shared" ref="HD86:HD92" si="631">((HC86+HE86)/HA86)</f>
        <v>#DIV/0!</v>
      </c>
      <c r="HE86" s="33"/>
      <c r="HF86" s="34" t="e">
        <f t="shared" ref="HF86:HF92" si="632">HE86/(HC86+HE86)</f>
        <v>#DIV/0!</v>
      </c>
      <c r="HG86" s="35"/>
      <c r="HH86" s="33"/>
      <c r="HI86" s="33"/>
      <c r="HJ86" s="36"/>
      <c r="HK86" s="32">
        <f t="shared" ref="HK86:HN93" si="633">+C86+O86+AA86+AM86+AY86+BK86+BW86+CI86+CU86+DG86+DS86+EE86+EQ86+FC86+FO86+GA86+GM86+GY86</f>
        <v>5</v>
      </c>
      <c r="HL86" s="36">
        <f t="shared" si="633"/>
        <v>1</v>
      </c>
      <c r="HM86" s="380">
        <f t="shared" si="633"/>
        <v>3087</v>
      </c>
      <c r="HN86" s="33">
        <f t="shared" si="633"/>
        <v>296</v>
      </c>
      <c r="HO86" s="33">
        <f t="shared" ref="HO86:HO93" si="634">+G86+S86+AE86+AQ86+BC86+BO86+CA86+CM86+CY86+DK86+DW86+EI86+EU86+FG86+FS86+GE86+GQ86+HC86+I86+U86+AG86+AS86+BE86+BQ86+CC86+CO86+DA86+DM86+DY86+EK86+EW86+FI86+FU86+GG86+GS86+HE86</f>
        <v>1785</v>
      </c>
      <c r="HP86" s="78">
        <f t="shared" ref="HP86:HP92" si="635">+(HO86)/HM86</f>
        <v>0.57823129251700678</v>
      </c>
      <c r="HQ86" s="44">
        <f t="shared" ref="HQ86:HQ93" si="636">+I86+U86+AG86+AS86+BE86+BQ86+CC86+CO86+DA86+DM86+DY86+EK86+EW86+FI86+FU86+GG86+GS86+HE86</f>
        <v>50</v>
      </c>
      <c r="HR86" s="34">
        <f>+(HQ86/(HO86))</f>
        <v>2.8011204481792718E-2</v>
      </c>
      <c r="HS86" s="45">
        <v>63.4</v>
      </c>
      <c r="HT86" s="46">
        <v>1646</v>
      </c>
      <c r="HU86" s="45">
        <f t="shared" ref="HU86:HU92" si="637">+HT86/HO86*100</f>
        <v>92.212885154061624</v>
      </c>
      <c r="HV86" s="44"/>
      <c r="HW86" s="36"/>
    </row>
    <row r="87" spans="1:231" ht="18.75" x14ac:dyDescent="0.25">
      <c r="A87" s="734"/>
      <c r="B87" s="436">
        <f t="shared" si="577"/>
        <v>45660</v>
      </c>
      <c r="C87" s="10">
        <v>1</v>
      </c>
      <c r="D87" s="11"/>
      <c r="E87" s="61">
        <f t="shared" ref="E87:F92" si="638">E86-C87</f>
        <v>587</v>
      </c>
      <c r="F87" s="11">
        <f t="shared" si="638"/>
        <v>58</v>
      </c>
      <c r="G87" s="11">
        <v>327</v>
      </c>
      <c r="H87" s="12">
        <f t="shared" si="598"/>
        <v>0.56729131175468483</v>
      </c>
      <c r="I87" s="11">
        <v>6</v>
      </c>
      <c r="J87" s="12">
        <f t="shared" ref="J87:J92" si="639">I87/(G87+I87)</f>
        <v>1.8018018018018018E-2</v>
      </c>
      <c r="K87" s="13"/>
      <c r="L87" s="11"/>
      <c r="M87" s="11"/>
      <c r="N87" s="14"/>
      <c r="O87" s="10">
        <v>3</v>
      </c>
      <c r="P87" s="11"/>
      <c r="Q87" s="11">
        <f t="shared" ref="Q87:R92" si="640">Q86-O87</f>
        <v>587</v>
      </c>
      <c r="R87" s="11">
        <f t="shared" si="640"/>
        <v>57</v>
      </c>
      <c r="S87" s="11">
        <v>326</v>
      </c>
      <c r="T87" s="12">
        <f t="shared" si="599"/>
        <v>0.5706984667802385</v>
      </c>
      <c r="U87" s="11">
        <v>9</v>
      </c>
      <c r="V87" s="12">
        <f t="shared" si="600"/>
        <v>2.6865671641791045E-2</v>
      </c>
      <c r="W87" s="13"/>
      <c r="X87" s="11"/>
      <c r="Y87" s="11"/>
      <c r="Z87" s="14"/>
      <c r="AA87" s="10">
        <v>2</v>
      </c>
      <c r="AB87" s="11"/>
      <c r="AC87" s="11">
        <f t="shared" ref="AC87:AD92" si="641">AC86-AA87</f>
        <v>128</v>
      </c>
      <c r="AD87" s="11">
        <f t="shared" si="641"/>
        <v>10</v>
      </c>
      <c r="AE87" s="11">
        <v>67</v>
      </c>
      <c r="AF87" s="12">
        <f t="shared" si="601"/>
        <v>0.5625</v>
      </c>
      <c r="AG87" s="11">
        <v>5</v>
      </c>
      <c r="AH87" s="12">
        <f t="shared" si="602"/>
        <v>6.9444444444444448E-2</v>
      </c>
      <c r="AI87" s="13"/>
      <c r="AJ87" s="11"/>
      <c r="AK87" s="11"/>
      <c r="AL87" s="14"/>
      <c r="AM87" s="10"/>
      <c r="AN87" s="11"/>
      <c r="AO87" s="61">
        <f t="shared" ref="AO87:AP92" si="642">AO86-AM87</f>
        <v>601</v>
      </c>
      <c r="AP87" s="11">
        <f t="shared" si="642"/>
        <v>58</v>
      </c>
      <c r="AQ87" s="11">
        <v>313</v>
      </c>
      <c r="AR87" s="12">
        <f t="shared" si="603"/>
        <v>0.54409317803660562</v>
      </c>
      <c r="AS87" s="11">
        <v>14</v>
      </c>
      <c r="AT87" s="12">
        <f t="shared" si="604"/>
        <v>4.2813455657492352E-2</v>
      </c>
      <c r="AU87" s="13"/>
      <c r="AV87" s="11"/>
      <c r="AW87" s="11"/>
      <c r="AX87" s="14"/>
      <c r="AY87" s="10"/>
      <c r="AZ87" s="11"/>
      <c r="BA87" s="11">
        <f t="shared" ref="BA87:BB92" si="643">BA86-AY87</f>
        <v>588</v>
      </c>
      <c r="BB87" s="11">
        <f t="shared" si="643"/>
        <v>57</v>
      </c>
      <c r="BC87" s="11">
        <v>325</v>
      </c>
      <c r="BD87" s="12">
        <f t="shared" si="605"/>
        <v>0.5714285714285714</v>
      </c>
      <c r="BE87" s="11">
        <v>11</v>
      </c>
      <c r="BF87" s="12">
        <f t="shared" si="606"/>
        <v>3.273809523809524E-2</v>
      </c>
      <c r="BG87" s="13"/>
      <c r="BH87" s="11"/>
      <c r="BI87" s="11"/>
      <c r="BJ87" s="14"/>
      <c r="BK87" s="10">
        <v>1</v>
      </c>
      <c r="BL87" s="11"/>
      <c r="BM87" s="11">
        <f t="shared" ref="BM87:BN92" si="644">BM86-BK87</f>
        <v>589</v>
      </c>
      <c r="BN87" s="11">
        <f t="shared" si="644"/>
        <v>56</v>
      </c>
      <c r="BO87" s="11">
        <v>325</v>
      </c>
      <c r="BP87" s="12">
        <f t="shared" si="607"/>
        <v>0.57385398981324276</v>
      </c>
      <c r="BQ87" s="11">
        <v>13</v>
      </c>
      <c r="BR87" s="12">
        <f t="shared" si="608"/>
        <v>3.8461538461538464E-2</v>
      </c>
      <c r="BS87" s="13"/>
      <c r="BT87" s="11"/>
      <c r="BU87" s="11"/>
      <c r="BV87" s="14"/>
      <c r="BW87" s="10"/>
      <c r="BX87" s="11"/>
      <c r="BY87" s="61">
        <f t="shared" ref="BY87:BZ92" si="645">BY86-BW87</f>
        <v>0</v>
      </c>
      <c r="BZ87" s="61">
        <f t="shared" si="645"/>
        <v>0</v>
      </c>
      <c r="CA87" s="11"/>
      <c r="CB87" s="12" t="e">
        <f t="shared" si="609"/>
        <v>#DIV/0!</v>
      </c>
      <c r="CC87" s="11"/>
      <c r="CD87" s="12" t="e">
        <f t="shared" si="610"/>
        <v>#DIV/0!</v>
      </c>
      <c r="CE87" s="13"/>
      <c r="CF87" s="11"/>
      <c r="CG87" s="11"/>
      <c r="CH87" s="14"/>
      <c r="CI87" s="10"/>
      <c r="CJ87" s="11"/>
      <c r="CK87" s="61">
        <f t="shared" ref="CK87:CL92" si="646">CK86-CI87</f>
        <v>0</v>
      </c>
      <c r="CL87" s="61">
        <f t="shared" si="646"/>
        <v>0</v>
      </c>
      <c r="CM87" s="11"/>
      <c r="CN87" s="12" t="e">
        <f t="shared" si="611"/>
        <v>#DIV/0!</v>
      </c>
      <c r="CO87" s="11"/>
      <c r="CP87" s="12" t="e">
        <f t="shared" si="612"/>
        <v>#DIV/0!</v>
      </c>
      <c r="CQ87" s="13"/>
      <c r="CR87" s="11"/>
      <c r="CS87" s="11"/>
      <c r="CT87" s="14"/>
      <c r="CU87" s="10"/>
      <c r="CV87" s="11"/>
      <c r="CW87" s="61">
        <f t="shared" ref="CW87:CX92" si="647">CW86-CU87</f>
        <v>0</v>
      </c>
      <c r="CX87" s="61">
        <f t="shared" si="647"/>
        <v>0</v>
      </c>
      <c r="CY87" s="11"/>
      <c r="CZ87" s="12" t="e">
        <f t="shared" si="613"/>
        <v>#DIV/0!</v>
      </c>
      <c r="DA87" s="11"/>
      <c r="DB87" s="12" t="e">
        <f t="shared" si="614"/>
        <v>#DIV/0!</v>
      </c>
      <c r="DC87" s="13"/>
      <c r="DD87" s="11"/>
      <c r="DE87" s="11"/>
      <c r="DF87" s="14"/>
      <c r="DG87" s="10"/>
      <c r="DH87" s="11"/>
      <c r="DI87" s="61">
        <f t="shared" ref="DI87:DJ92" si="648">DI86-DG87</f>
        <v>0</v>
      </c>
      <c r="DJ87" s="61">
        <f t="shared" si="648"/>
        <v>0</v>
      </c>
      <c r="DK87" s="11"/>
      <c r="DL87" s="12" t="e">
        <f t="shared" si="615"/>
        <v>#DIV/0!</v>
      </c>
      <c r="DM87" s="11"/>
      <c r="DN87" s="12" t="e">
        <f t="shared" si="616"/>
        <v>#DIV/0!</v>
      </c>
      <c r="DO87" s="13"/>
      <c r="DP87" s="11"/>
      <c r="DQ87" s="11"/>
      <c r="DR87" s="14"/>
      <c r="DS87" s="10"/>
      <c r="DT87" s="11"/>
      <c r="DU87" s="61">
        <f t="shared" ref="DU87:DV92" si="649">DU86-DS87</f>
        <v>0</v>
      </c>
      <c r="DV87" s="61">
        <f t="shared" si="649"/>
        <v>0</v>
      </c>
      <c r="DW87" s="11"/>
      <c r="DX87" s="12" t="e">
        <f t="shared" si="617"/>
        <v>#DIV/0!</v>
      </c>
      <c r="DY87" s="11"/>
      <c r="DZ87" s="12" t="e">
        <f t="shared" si="618"/>
        <v>#DIV/0!</v>
      </c>
      <c r="EA87" s="13"/>
      <c r="EB87" s="11"/>
      <c r="EC87" s="11"/>
      <c r="ED87" s="14"/>
      <c r="EE87" s="10"/>
      <c r="EF87" s="11"/>
      <c r="EG87" s="61">
        <f t="shared" ref="EG87:EH92" si="650">EG86-EE87</f>
        <v>0</v>
      </c>
      <c r="EH87" s="61">
        <f t="shared" si="650"/>
        <v>0</v>
      </c>
      <c r="EI87" s="11"/>
      <c r="EJ87" s="12" t="e">
        <f t="shared" si="619"/>
        <v>#DIV/0!</v>
      </c>
      <c r="EK87" s="11"/>
      <c r="EL87" s="12" t="e">
        <f t="shared" si="620"/>
        <v>#DIV/0!</v>
      </c>
      <c r="EM87" s="13"/>
      <c r="EN87" s="11"/>
      <c r="EO87" s="11"/>
      <c r="EP87" s="14"/>
      <c r="EQ87" s="10"/>
      <c r="ER87" s="11"/>
      <c r="ES87" s="61">
        <f t="shared" ref="ES87:ET92" si="651">ES86-EQ87</f>
        <v>0</v>
      </c>
      <c r="ET87" s="61">
        <f t="shared" si="651"/>
        <v>0</v>
      </c>
      <c r="EU87" s="11"/>
      <c r="EV87" s="12" t="e">
        <f t="shared" si="621"/>
        <v>#DIV/0!</v>
      </c>
      <c r="EW87" s="11"/>
      <c r="EX87" s="12" t="e">
        <f t="shared" si="622"/>
        <v>#DIV/0!</v>
      </c>
      <c r="EY87" s="13"/>
      <c r="EZ87" s="11"/>
      <c r="FA87" s="11"/>
      <c r="FB87" s="14"/>
      <c r="FC87" s="10"/>
      <c r="FD87" s="11"/>
      <c r="FE87" s="61">
        <f t="shared" ref="FE87:FF92" si="652">FE86-FC87</f>
        <v>0</v>
      </c>
      <c r="FF87" s="61">
        <f t="shared" si="652"/>
        <v>0</v>
      </c>
      <c r="FG87" s="11"/>
      <c r="FH87" s="12" t="e">
        <f t="shared" si="623"/>
        <v>#DIV/0!</v>
      </c>
      <c r="FI87" s="11"/>
      <c r="FJ87" s="12" t="e">
        <f t="shared" si="624"/>
        <v>#DIV/0!</v>
      </c>
      <c r="FK87" s="13"/>
      <c r="FL87" s="11"/>
      <c r="FM87" s="11"/>
      <c r="FN87" s="14"/>
      <c r="FO87" s="10"/>
      <c r="FP87" s="11"/>
      <c r="FQ87" s="61">
        <f t="shared" ref="FQ87:FR92" si="653">FQ86-FO87</f>
        <v>0</v>
      </c>
      <c r="FR87" s="61">
        <f t="shared" si="653"/>
        <v>0</v>
      </c>
      <c r="FS87" s="11"/>
      <c r="FT87" s="12" t="e">
        <f t="shared" si="625"/>
        <v>#DIV/0!</v>
      </c>
      <c r="FU87" s="11"/>
      <c r="FV87" s="12" t="e">
        <f t="shared" si="626"/>
        <v>#DIV/0!</v>
      </c>
      <c r="FW87" s="13"/>
      <c r="FX87" s="11"/>
      <c r="FY87" s="11"/>
      <c r="FZ87" s="14"/>
      <c r="GA87" s="10"/>
      <c r="GB87" s="11"/>
      <c r="GC87" s="61">
        <f t="shared" ref="GC87:GD92" si="654">GC86-GA87</f>
        <v>0</v>
      </c>
      <c r="GD87" s="61">
        <f t="shared" si="654"/>
        <v>0</v>
      </c>
      <c r="GE87" s="11"/>
      <c r="GF87" s="12" t="e">
        <f t="shared" si="627"/>
        <v>#DIV/0!</v>
      </c>
      <c r="GG87" s="11"/>
      <c r="GH87" s="12" t="e">
        <f t="shared" si="628"/>
        <v>#DIV/0!</v>
      </c>
      <c r="GI87" s="13"/>
      <c r="GJ87" s="11"/>
      <c r="GK87" s="11"/>
      <c r="GL87" s="14"/>
      <c r="GM87" s="10"/>
      <c r="GN87" s="11"/>
      <c r="GO87" s="61">
        <f t="shared" ref="GO87:GP92" si="655">GO86-GM87</f>
        <v>0</v>
      </c>
      <c r="GP87" s="61">
        <f t="shared" si="655"/>
        <v>0</v>
      </c>
      <c r="GQ87" s="11"/>
      <c r="GR87" s="12" t="e">
        <f t="shared" si="629"/>
        <v>#DIV/0!</v>
      </c>
      <c r="GS87" s="11"/>
      <c r="GT87" s="12" t="e">
        <f t="shared" si="630"/>
        <v>#DIV/0!</v>
      </c>
      <c r="GU87" s="13"/>
      <c r="GV87" s="11"/>
      <c r="GW87" s="11"/>
      <c r="GX87" s="14"/>
      <c r="GY87" s="10"/>
      <c r="GZ87" s="11"/>
      <c r="HA87" s="61">
        <f t="shared" ref="HA87:HB92" si="656">HA86-GY87</f>
        <v>0</v>
      </c>
      <c r="HB87" s="61">
        <f t="shared" si="656"/>
        <v>0</v>
      </c>
      <c r="HC87" s="11"/>
      <c r="HD87" s="12" t="e">
        <f t="shared" si="631"/>
        <v>#DIV/0!</v>
      </c>
      <c r="HE87" s="11"/>
      <c r="HF87" s="12" t="e">
        <f t="shared" si="632"/>
        <v>#DIV/0!</v>
      </c>
      <c r="HG87" s="13"/>
      <c r="HH87" s="11"/>
      <c r="HI87" s="11"/>
      <c r="HJ87" s="14"/>
      <c r="HK87" s="10">
        <f t="shared" si="633"/>
        <v>7</v>
      </c>
      <c r="HL87" s="14">
        <f t="shared" si="633"/>
        <v>0</v>
      </c>
      <c r="HM87" s="381">
        <f t="shared" si="633"/>
        <v>3080</v>
      </c>
      <c r="HN87" s="11">
        <f t="shared" si="633"/>
        <v>296</v>
      </c>
      <c r="HO87" s="11">
        <f t="shared" si="634"/>
        <v>1741</v>
      </c>
      <c r="HP87" s="79">
        <f t="shared" si="635"/>
        <v>0.56525974025974024</v>
      </c>
      <c r="HQ87" s="15">
        <f t="shared" si="636"/>
        <v>58</v>
      </c>
      <c r="HR87" s="12">
        <f t="shared" ref="HR87:HR101" si="657">+(HQ87/(HO87))</f>
        <v>3.331418724870764E-2</v>
      </c>
      <c r="HS87" s="16">
        <v>63.9</v>
      </c>
      <c r="HT87" s="17">
        <v>1558</v>
      </c>
      <c r="HU87" s="16">
        <f t="shared" si="637"/>
        <v>89.488799540493972</v>
      </c>
      <c r="HV87" s="15"/>
      <c r="HW87" s="14"/>
    </row>
    <row r="88" spans="1:231" ht="18.75" x14ac:dyDescent="0.25">
      <c r="A88" s="734"/>
      <c r="B88" s="436">
        <f t="shared" si="577"/>
        <v>45661</v>
      </c>
      <c r="C88" s="10">
        <v>1</v>
      </c>
      <c r="D88" s="11"/>
      <c r="E88" s="61">
        <f t="shared" si="638"/>
        <v>586</v>
      </c>
      <c r="F88" s="11">
        <f t="shared" si="638"/>
        <v>58</v>
      </c>
      <c r="G88" s="11">
        <v>332</v>
      </c>
      <c r="H88" s="12">
        <f t="shared" si="598"/>
        <v>0.57337883959044367</v>
      </c>
      <c r="I88" s="11">
        <v>4</v>
      </c>
      <c r="J88" s="12">
        <f t="shared" si="639"/>
        <v>1.1904761904761904E-2</v>
      </c>
      <c r="K88" s="13"/>
      <c r="L88" s="11"/>
      <c r="M88" s="11"/>
      <c r="N88" s="14"/>
      <c r="O88" s="10"/>
      <c r="P88" s="11"/>
      <c r="Q88" s="11">
        <f t="shared" si="640"/>
        <v>587</v>
      </c>
      <c r="R88" s="11">
        <f t="shared" si="640"/>
        <v>57</v>
      </c>
      <c r="S88" s="11">
        <v>339</v>
      </c>
      <c r="T88" s="12">
        <f t="shared" si="599"/>
        <v>0.59965928449744466</v>
      </c>
      <c r="U88" s="11">
        <v>13</v>
      </c>
      <c r="V88" s="12">
        <f t="shared" si="600"/>
        <v>3.6931818181818184E-2</v>
      </c>
      <c r="W88" s="13"/>
      <c r="X88" s="11"/>
      <c r="Y88" s="11"/>
      <c r="Z88" s="14"/>
      <c r="AA88" s="10">
        <v>3</v>
      </c>
      <c r="AB88" s="11"/>
      <c r="AC88" s="11">
        <f t="shared" si="641"/>
        <v>125</v>
      </c>
      <c r="AD88" s="11">
        <f t="shared" si="641"/>
        <v>10</v>
      </c>
      <c r="AE88" s="11">
        <v>61</v>
      </c>
      <c r="AF88" s="12">
        <f t="shared" si="601"/>
        <v>0.496</v>
      </c>
      <c r="AG88" s="11">
        <v>1</v>
      </c>
      <c r="AH88" s="12">
        <f t="shared" si="602"/>
        <v>1.6129032258064516E-2</v>
      </c>
      <c r="AI88" s="13"/>
      <c r="AJ88" s="11"/>
      <c r="AK88" s="11"/>
      <c r="AL88" s="14"/>
      <c r="AM88" s="10">
        <v>1</v>
      </c>
      <c r="AN88" s="11"/>
      <c r="AO88" s="61">
        <f t="shared" si="642"/>
        <v>600</v>
      </c>
      <c r="AP88" s="11">
        <f t="shared" si="642"/>
        <v>58</v>
      </c>
      <c r="AQ88" s="11">
        <v>353</v>
      </c>
      <c r="AR88" s="12">
        <f t="shared" si="603"/>
        <v>0.61</v>
      </c>
      <c r="AS88" s="11">
        <v>13</v>
      </c>
      <c r="AT88" s="12">
        <f t="shared" si="604"/>
        <v>3.5519125683060107E-2</v>
      </c>
      <c r="AU88" s="13"/>
      <c r="AV88" s="11"/>
      <c r="AW88" s="11"/>
      <c r="AX88" s="14"/>
      <c r="AY88" s="10"/>
      <c r="AZ88" s="11"/>
      <c r="BA88" s="11">
        <f t="shared" si="643"/>
        <v>588</v>
      </c>
      <c r="BB88" s="11">
        <f t="shared" si="643"/>
        <v>57</v>
      </c>
      <c r="BC88" s="11">
        <v>333</v>
      </c>
      <c r="BD88" s="12">
        <f t="shared" si="605"/>
        <v>0.58333333333333337</v>
      </c>
      <c r="BE88" s="11">
        <v>10</v>
      </c>
      <c r="BF88" s="12">
        <f t="shared" si="606"/>
        <v>2.9154518950437316E-2</v>
      </c>
      <c r="BG88" s="13"/>
      <c r="BH88" s="11"/>
      <c r="BI88" s="11"/>
      <c r="BJ88" s="14"/>
      <c r="BK88" s="10"/>
      <c r="BL88" s="11"/>
      <c r="BM88" s="11">
        <f t="shared" si="644"/>
        <v>589</v>
      </c>
      <c r="BN88" s="11">
        <f t="shared" si="644"/>
        <v>56</v>
      </c>
      <c r="BO88" s="11">
        <v>339</v>
      </c>
      <c r="BP88" s="12">
        <f t="shared" si="607"/>
        <v>0.60441426146010191</v>
      </c>
      <c r="BQ88" s="11">
        <v>17</v>
      </c>
      <c r="BR88" s="12">
        <f t="shared" si="608"/>
        <v>4.7752808988764044E-2</v>
      </c>
      <c r="BS88" s="13"/>
      <c r="BT88" s="11"/>
      <c r="BU88" s="11"/>
      <c r="BV88" s="14"/>
      <c r="BW88" s="10"/>
      <c r="BX88" s="11"/>
      <c r="BY88" s="61">
        <f t="shared" si="645"/>
        <v>0</v>
      </c>
      <c r="BZ88" s="61">
        <f t="shared" si="645"/>
        <v>0</v>
      </c>
      <c r="CA88" s="11"/>
      <c r="CB88" s="12" t="e">
        <f t="shared" si="609"/>
        <v>#DIV/0!</v>
      </c>
      <c r="CC88" s="11"/>
      <c r="CD88" s="12" t="e">
        <f t="shared" si="610"/>
        <v>#DIV/0!</v>
      </c>
      <c r="CE88" s="13"/>
      <c r="CF88" s="11"/>
      <c r="CG88" s="11"/>
      <c r="CH88" s="14"/>
      <c r="CI88" s="10"/>
      <c r="CJ88" s="11"/>
      <c r="CK88" s="61">
        <f t="shared" si="646"/>
        <v>0</v>
      </c>
      <c r="CL88" s="61">
        <f t="shared" si="646"/>
        <v>0</v>
      </c>
      <c r="CM88" s="11"/>
      <c r="CN88" s="12" t="e">
        <f t="shared" si="611"/>
        <v>#DIV/0!</v>
      </c>
      <c r="CO88" s="11"/>
      <c r="CP88" s="12" t="e">
        <f t="shared" si="612"/>
        <v>#DIV/0!</v>
      </c>
      <c r="CQ88" s="13"/>
      <c r="CR88" s="11"/>
      <c r="CS88" s="11"/>
      <c r="CT88" s="14"/>
      <c r="CU88" s="10"/>
      <c r="CV88" s="11"/>
      <c r="CW88" s="61">
        <f t="shared" si="647"/>
        <v>0</v>
      </c>
      <c r="CX88" s="61">
        <f t="shared" si="647"/>
        <v>0</v>
      </c>
      <c r="CY88" s="11"/>
      <c r="CZ88" s="12" t="e">
        <f t="shared" si="613"/>
        <v>#DIV/0!</v>
      </c>
      <c r="DA88" s="11"/>
      <c r="DB88" s="12" t="e">
        <f t="shared" si="614"/>
        <v>#DIV/0!</v>
      </c>
      <c r="DC88" s="13"/>
      <c r="DD88" s="11"/>
      <c r="DE88" s="11"/>
      <c r="DF88" s="14"/>
      <c r="DG88" s="10"/>
      <c r="DH88" s="11"/>
      <c r="DI88" s="61">
        <f t="shared" si="648"/>
        <v>0</v>
      </c>
      <c r="DJ88" s="61">
        <f t="shared" si="648"/>
        <v>0</v>
      </c>
      <c r="DK88" s="11"/>
      <c r="DL88" s="12" t="e">
        <f t="shared" si="615"/>
        <v>#DIV/0!</v>
      </c>
      <c r="DM88" s="11"/>
      <c r="DN88" s="12" t="e">
        <f t="shared" si="616"/>
        <v>#DIV/0!</v>
      </c>
      <c r="DO88" s="13"/>
      <c r="DP88" s="11"/>
      <c r="DQ88" s="11"/>
      <c r="DR88" s="14"/>
      <c r="DS88" s="10"/>
      <c r="DT88" s="11"/>
      <c r="DU88" s="61">
        <f t="shared" si="649"/>
        <v>0</v>
      </c>
      <c r="DV88" s="61">
        <f t="shared" si="649"/>
        <v>0</v>
      </c>
      <c r="DW88" s="11"/>
      <c r="DX88" s="12" t="e">
        <f t="shared" si="617"/>
        <v>#DIV/0!</v>
      </c>
      <c r="DY88" s="11"/>
      <c r="DZ88" s="12" t="e">
        <f t="shared" si="618"/>
        <v>#DIV/0!</v>
      </c>
      <c r="EA88" s="13"/>
      <c r="EB88" s="11"/>
      <c r="EC88" s="11"/>
      <c r="ED88" s="14"/>
      <c r="EE88" s="10"/>
      <c r="EF88" s="11"/>
      <c r="EG88" s="61">
        <f t="shared" si="650"/>
        <v>0</v>
      </c>
      <c r="EH88" s="61">
        <f t="shared" si="650"/>
        <v>0</v>
      </c>
      <c r="EI88" s="11"/>
      <c r="EJ88" s="12" t="e">
        <f t="shared" si="619"/>
        <v>#DIV/0!</v>
      </c>
      <c r="EK88" s="11"/>
      <c r="EL88" s="12" t="e">
        <f t="shared" si="620"/>
        <v>#DIV/0!</v>
      </c>
      <c r="EM88" s="13"/>
      <c r="EN88" s="11"/>
      <c r="EO88" s="11"/>
      <c r="EP88" s="14"/>
      <c r="EQ88" s="10"/>
      <c r="ER88" s="11"/>
      <c r="ES88" s="61">
        <f t="shared" si="651"/>
        <v>0</v>
      </c>
      <c r="ET88" s="61">
        <f t="shared" si="651"/>
        <v>0</v>
      </c>
      <c r="EU88" s="11"/>
      <c r="EV88" s="12" t="e">
        <f t="shared" si="621"/>
        <v>#DIV/0!</v>
      </c>
      <c r="EW88" s="11"/>
      <c r="EX88" s="12" t="e">
        <f t="shared" si="622"/>
        <v>#DIV/0!</v>
      </c>
      <c r="EY88" s="13"/>
      <c r="EZ88" s="11"/>
      <c r="FA88" s="11"/>
      <c r="FB88" s="14"/>
      <c r="FC88" s="10"/>
      <c r="FD88" s="11"/>
      <c r="FE88" s="61">
        <f t="shared" si="652"/>
        <v>0</v>
      </c>
      <c r="FF88" s="61">
        <f t="shared" si="652"/>
        <v>0</v>
      </c>
      <c r="FG88" s="11"/>
      <c r="FH88" s="12" t="e">
        <f t="shared" si="623"/>
        <v>#DIV/0!</v>
      </c>
      <c r="FI88" s="11"/>
      <c r="FJ88" s="12" t="e">
        <f t="shared" si="624"/>
        <v>#DIV/0!</v>
      </c>
      <c r="FK88" s="13"/>
      <c r="FL88" s="11"/>
      <c r="FM88" s="11"/>
      <c r="FN88" s="14"/>
      <c r="FO88" s="10"/>
      <c r="FP88" s="11"/>
      <c r="FQ88" s="61">
        <f t="shared" si="653"/>
        <v>0</v>
      </c>
      <c r="FR88" s="61">
        <f t="shared" si="653"/>
        <v>0</v>
      </c>
      <c r="FS88" s="11"/>
      <c r="FT88" s="12" t="e">
        <f t="shared" si="625"/>
        <v>#DIV/0!</v>
      </c>
      <c r="FU88" s="11"/>
      <c r="FV88" s="12" t="e">
        <f t="shared" si="626"/>
        <v>#DIV/0!</v>
      </c>
      <c r="FW88" s="13"/>
      <c r="FX88" s="11"/>
      <c r="FY88" s="11"/>
      <c r="FZ88" s="14"/>
      <c r="GA88" s="10"/>
      <c r="GB88" s="11"/>
      <c r="GC88" s="61">
        <f t="shared" si="654"/>
        <v>0</v>
      </c>
      <c r="GD88" s="61">
        <f t="shared" si="654"/>
        <v>0</v>
      </c>
      <c r="GE88" s="11"/>
      <c r="GF88" s="12" t="e">
        <f t="shared" si="627"/>
        <v>#DIV/0!</v>
      </c>
      <c r="GG88" s="11"/>
      <c r="GH88" s="12" t="e">
        <f t="shared" si="628"/>
        <v>#DIV/0!</v>
      </c>
      <c r="GI88" s="13"/>
      <c r="GJ88" s="11"/>
      <c r="GK88" s="11"/>
      <c r="GL88" s="14"/>
      <c r="GM88" s="10"/>
      <c r="GN88" s="11"/>
      <c r="GO88" s="61">
        <f t="shared" si="655"/>
        <v>0</v>
      </c>
      <c r="GP88" s="61">
        <f t="shared" si="655"/>
        <v>0</v>
      </c>
      <c r="GQ88" s="11"/>
      <c r="GR88" s="12" t="e">
        <f t="shared" si="629"/>
        <v>#DIV/0!</v>
      </c>
      <c r="GS88" s="11"/>
      <c r="GT88" s="12" t="e">
        <f t="shared" si="630"/>
        <v>#DIV/0!</v>
      </c>
      <c r="GU88" s="13"/>
      <c r="GV88" s="11"/>
      <c r="GW88" s="11"/>
      <c r="GX88" s="14"/>
      <c r="GY88" s="10"/>
      <c r="GZ88" s="11"/>
      <c r="HA88" s="61">
        <f t="shared" si="656"/>
        <v>0</v>
      </c>
      <c r="HB88" s="61">
        <f t="shared" si="656"/>
        <v>0</v>
      </c>
      <c r="HC88" s="11"/>
      <c r="HD88" s="12" t="e">
        <f t="shared" si="631"/>
        <v>#DIV/0!</v>
      </c>
      <c r="HE88" s="11"/>
      <c r="HF88" s="12" t="e">
        <f t="shared" si="632"/>
        <v>#DIV/0!</v>
      </c>
      <c r="HG88" s="13"/>
      <c r="HH88" s="11"/>
      <c r="HI88" s="11"/>
      <c r="HJ88" s="14"/>
      <c r="HK88" s="10">
        <f t="shared" si="633"/>
        <v>5</v>
      </c>
      <c r="HL88" s="14">
        <f t="shared" si="633"/>
        <v>0</v>
      </c>
      <c r="HM88" s="381">
        <f t="shared" si="633"/>
        <v>3075</v>
      </c>
      <c r="HN88" s="11">
        <f t="shared" si="633"/>
        <v>296</v>
      </c>
      <c r="HO88" s="11">
        <f t="shared" si="634"/>
        <v>1815</v>
      </c>
      <c r="HP88" s="79">
        <f t="shared" si="635"/>
        <v>0.59024390243902436</v>
      </c>
      <c r="HQ88" s="15">
        <f t="shared" si="636"/>
        <v>58</v>
      </c>
      <c r="HR88" s="12">
        <f t="shared" si="657"/>
        <v>3.1955922865013774E-2</v>
      </c>
      <c r="HS88" s="16">
        <v>64.2</v>
      </c>
      <c r="HT88" s="17">
        <v>1625</v>
      </c>
      <c r="HU88" s="16">
        <f t="shared" si="637"/>
        <v>89.531680440771353</v>
      </c>
      <c r="HV88" s="15"/>
      <c r="HW88" s="14"/>
    </row>
    <row r="89" spans="1:231" ht="18.75" x14ac:dyDescent="0.25">
      <c r="A89" s="734"/>
      <c r="B89" s="436">
        <f t="shared" si="577"/>
        <v>45662</v>
      </c>
      <c r="C89" s="10"/>
      <c r="D89" s="11"/>
      <c r="E89" s="61">
        <f t="shared" si="638"/>
        <v>586</v>
      </c>
      <c r="F89" s="11">
        <f t="shared" si="638"/>
        <v>58</v>
      </c>
      <c r="G89" s="11">
        <v>301</v>
      </c>
      <c r="H89" s="12">
        <f t="shared" si="598"/>
        <v>0.53412969283276446</v>
      </c>
      <c r="I89" s="11">
        <v>12</v>
      </c>
      <c r="J89" s="12">
        <f t="shared" si="639"/>
        <v>3.8338658146964855E-2</v>
      </c>
      <c r="K89" s="11"/>
      <c r="L89" s="11"/>
      <c r="M89" s="18"/>
      <c r="N89" s="20"/>
      <c r="O89" s="10">
        <v>1</v>
      </c>
      <c r="P89" s="11"/>
      <c r="Q89" s="11">
        <f t="shared" si="640"/>
        <v>586</v>
      </c>
      <c r="R89" s="11">
        <f t="shared" si="640"/>
        <v>57</v>
      </c>
      <c r="S89" s="11">
        <v>315</v>
      </c>
      <c r="T89" s="12">
        <f t="shared" si="599"/>
        <v>0.56143344709897613</v>
      </c>
      <c r="U89" s="11">
        <v>14</v>
      </c>
      <c r="V89" s="12">
        <f t="shared" si="600"/>
        <v>4.2553191489361701E-2</v>
      </c>
      <c r="W89" s="11"/>
      <c r="X89" s="11"/>
      <c r="Y89" s="18"/>
      <c r="Z89" s="20"/>
      <c r="AA89" s="10">
        <v>2</v>
      </c>
      <c r="AB89" s="11"/>
      <c r="AC89" s="11">
        <f t="shared" si="641"/>
        <v>123</v>
      </c>
      <c r="AD89" s="11">
        <f t="shared" si="641"/>
        <v>10</v>
      </c>
      <c r="AE89" s="11">
        <v>58</v>
      </c>
      <c r="AF89" s="12">
        <f t="shared" si="601"/>
        <v>0.52032520325203258</v>
      </c>
      <c r="AG89" s="11">
        <v>6</v>
      </c>
      <c r="AH89" s="12">
        <f t="shared" si="602"/>
        <v>9.375E-2</v>
      </c>
      <c r="AI89" s="11"/>
      <c r="AJ89" s="11"/>
      <c r="AK89" s="18"/>
      <c r="AL89" s="20"/>
      <c r="AM89" s="10"/>
      <c r="AN89" s="11"/>
      <c r="AO89" s="61">
        <f t="shared" si="642"/>
        <v>600</v>
      </c>
      <c r="AP89" s="11">
        <f t="shared" si="642"/>
        <v>58</v>
      </c>
      <c r="AQ89" s="11">
        <v>306</v>
      </c>
      <c r="AR89" s="12">
        <f t="shared" si="603"/>
        <v>0.53333333333333333</v>
      </c>
      <c r="AS89" s="11">
        <v>14</v>
      </c>
      <c r="AT89" s="12">
        <f t="shared" si="604"/>
        <v>4.3749999999999997E-2</v>
      </c>
      <c r="AU89" s="11"/>
      <c r="AV89" s="11"/>
      <c r="AW89" s="18"/>
      <c r="AX89" s="20"/>
      <c r="AY89" s="10">
        <v>2</v>
      </c>
      <c r="AZ89" s="11"/>
      <c r="BA89" s="11">
        <f t="shared" si="643"/>
        <v>586</v>
      </c>
      <c r="BB89" s="11">
        <f t="shared" si="643"/>
        <v>57</v>
      </c>
      <c r="BC89" s="11">
        <v>305</v>
      </c>
      <c r="BD89" s="12">
        <f t="shared" si="605"/>
        <v>0.53924914675767921</v>
      </c>
      <c r="BE89" s="11">
        <v>11</v>
      </c>
      <c r="BF89" s="12">
        <f t="shared" si="606"/>
        <v>3.4810126582278479E-2</v>
      </c>
      <c r="BG89" s="11"/>
      <c r="BH89" s="11"/>
      <c r="BI89" s="18"/>
      <c r="BJ89" s="20"/>
      <c r="BK89" s="10">
        <v>1</v>
      </c>
      <c r="BL89" s="11"/>
      <c r="BM89" s="11">
        <f t="shared" si="644"/>
        <v>588</v>
      </c>
      <c r="BN89" s="11">
        <f t="shared" si="644"/>
        <v>56</v>
      </c>
      <c r="BO89" s="11">
        <v>300</v>
      </c>
      <c r="BP89" s="12">
        <f t="shared" si="607"/>
        <v>0.53911564625850339</v>
      </c>
      <c r="BQ89" s="11">
        <v>17</v>
      </c>
      <c r="BR89" s="12">
        <f t="shared" si="608"/>
        <v>5.362776025236593E-2</v>
      </c>
      <c r="BS89" s="11"/>
      <c r="BT89" s="11"/>
      <c r="BU89" s="18"/>
      <c r="BV89" s="20"/>
      <c r="BW89" s="10"/>
      <c r="BX89" s="11"/>
      <c r="BY89" s="61">
        <f t="shared" si="645"/>
        <v>0</v>
      </c>
      <c r="BZ89" s="61">
        <f t="shared" si="645"/>
        <v>0</v>
      </c>
      <c r="CA89" s="11"/>
      <c r="CB89" s="12" t="e">
        <f t="shared" si="609"/>
        <v>#DIV/0!</v>
      </c>
      <c r="CC89" s="11"/>
      <c r="CD89" s="12" t="e">
        <f t="shared" si="610"/>
        <v>#DIV/0!</v>
      </c>
      <c r="CE89" s="11"/>
      <c r="CF89" s="11"/>
      <c r="CG89" s="18"/>
      <c r="CH89" s="20"/>
      <c r="CI89" s="10"/>
      <c r="CJ89" s="11"/>
      <c r="CK89" s="61">
        <f t="shared" si="646"/>
        <v>0</v>
      </c>
      <c r="CL89" s="61">
        <f t="shared" si="646"/>
        <v>0</v>
      </c>
      <c r="CM89" s="11"/>
      <c r="CN89" s="12" t="e">
        <f t="shared" si="611"/>
        <v>#DIV/0!</v>
      </c>
      <c r="CO89" s="11"/>
      <c r="CP89" s="12" t="e">
        <f t="shared" si="612"/>
        <v>#DIV/0!</v>
      </c>
      <c r="CQ89" s="11"/>
      <c r="CR89" s="11"/>
      <c r="CS89" s="18"/>
      <c r="CT89" s="20"/>
      <c r="CU89" s="10"/>
      <c r="CV89" s="11"/>
      <c r="CW89" s="61">
        <f t="shared" si="647"/>
        <v>0</v>
      </c>
      <c r="CX89" s="61">
        <f t="shared" si="647"/>
        <v>0</v>
      </c>
      <c r="CY89" s="11"/>
      <c r="CZ89" s="12" t="e">
        <f t="shared" si="613"/>
        <v>#DIV/0!</v>
      </c>
      <c r="DA89" s="11"/>
      <c r="DB89" s="12" t="e">
        <f t="shared" si="614"/>
        <v>#DIV/0!</v>
      </c>
      <c r="DC89" s="11"/>
      <c r="DD89" s="11"/>
      <c r="DE89" s="18"/>
      <c r="DF89" s="20"/>
      <c r="DG89" s="10"/>
      <c r="DH89" s="11"/>
      <c r="DI89" s="61">
        <f t="shared" si="648"/>
        <v>0</v>
      </c>
      <c r="DJ89" s="61">
        <f t="shared" si="648"/>
        <v>0</v>
      </c>
      <c r="DK89" s="11"/>
      <c r="DL89" s="12" t="e">
        <f t="shared" si="615"/>
        <v>#DIV/0!</v>
      </c>
      <c r="DM89" s="11"/>
      <c r="DN89" s="12" t="e">
        <f t="shared" si="616"/>
        <v>#DIV/0!</v>
      </c>
      <c r="DO89" s="11"/>
      <c r="DP89" s="11"/>
      <c r="DQ89" s="18"/>
      <c r="DR89" s="20"/>
      <c r="DS89" s="10"/>
      <c r="DT89" s="11"/>
      <c r="DU89" s="61">
        <f t="shared" si="649"/>
        <v>0</v>
      </c>
      <c r="DV89" s="61">
        <f t="shared" si="649"/>
        <v>0</v>
      </c>
      <c r="DW89" s="11"/>
      <c r="DX89" s="12" t="e">
        <f t="shared" si="617"/>
        <v>#DIV/0!</v>
      </c>
      <c r="DY89" s="11"/>
      <c r="DZ89" s="12" t="e">
        <f t="shared" si="618"/>
        <v>#DIV/0!</v>
      </c>
      <c r="EA89" s="11"/>
      <c r="EB89" s="11"/>
      <c r="EC89" s="18"/>
      <c r="ED89" s="20"/>
      <c r="EE89" s="10"/>
      <c r="EF89" s="11"/>
      <c r="EG89" s="61">
        <f t="shared" si="650"/>
        <v>0</v>
      </c>
      <c r="EH89" s="61">
        <f t="shared" si="650"/>
        <v>0</v>
      </c>
      <c r="EI89" s="11"/>
      <c r="EJ89" s="12" t="e">
        <f t="shared" si="619"/>
        <v>#DIV/0!</v>
      </c>
      <c r="EK89" s="11"/>
      <c r="EL89" s="12" t="e">
        <f t="shared" si="620"/>
        <v>#DIV/0!</v>
      </c>
      <c r="EM89" s="11"/>
      <c r="EN89" s="11"/>
      <c r="EO89" s="18"/>
      <c r="EP89" s="20"/>
      <c r="EQ89" s="10"/>
      <c r="ER89" s="11"/>
      <c r="ES89" s="61">
        <f t="shared" si="651"/>
        <v>0</v>
      </c>
      <c r="ET89" s="61">
        <f t="shared" si="651"/>
        <v>0</v>
      </c>
      <c r="EU89" s="11"/>
      <c r="EV89" s="12" t="e">
        <f t="shared" si="621"/>
        <v>#DIV/0!</v>
      </c>
      <c r="EW89" s="11"/>
      <c r="EX89" s="12" t="e">
        <f t="shared" si="622"/>
        <v>#DIV/0!</v>
      </c>
      <c r="EY89" s="11"/>
      <c r="EZ89" s="11"/>
      <c r="FA89" s="18"/>
      <c r="FB89" s="20"/>
      <c r="FC89" s="10"/>
      <c r="FD89" s="11"/>
      <c r="FE89" s="61">
        <f t="shared" si="652"/>
        <v>0</v>
      </c>
      <c r="FF89" s="61">
        <f t="shared" si="652"/>
        <v>0</v>
      </c>
      <c r="FG89" s="11"/>
      <c r="FH89" s="12" t="e">
        <f t="shared" si="623"/>
        <v>#DIV/0!</v>
      </c>
      <c r="FI89" s="11"/>
      <c r="FJ89" s="12" t="e">
        <f t="shared" si="624"/>
        <v>#DIV/0!</v>
      </c>
      <c r="FK89" s="11"/>
      <c r="FL89" s="11"/>
      <c r="FM89" s="18"/>
      <c r="FN89" s="20"/>
      <c r="FO89" s="10"/>
      <c r="FP89" s="11"/>
      <c r="FQ89" s="61">
        <f t="shared" si="653"/>
        <v>0</v>
      </c>
      <c r="FR89" s="61">
        <f t="shared" si="653"/>
        <v>0</v>
      </c>
      <c r="FS89" s="11"/>
      <c r="FT89" s="12" t="e">
        <f t="shared" si="625"/>
        <v>#DIV/0!</v>
      </c>
      <c r="FU89" s="11"/>
      <c r="FV89" s="12" t="e">
        <f t="shared" si="626"/>
        <v>#DIV/0!</v>
      </c>
      <c r="FW89" s="11"/>
      <c r="FX89" s="11"/>
      <c r="FY89" s="18"/>
      <c r="FZ89" s="20"/>
      <c r="GA89" s="10"/>
      <c r="GB89" s="11"/>
      <c r="GC89" s="61">
        <f t="shared" si="654"/>
        <v>0</v>
      </c>
      <c r="GD89" s="61">
        <f t="shared" si="654"/>
        <v>0</v>
      </c>
      <c r="GE89" s="11"/>
      <c r="GF89" s="12" t="e">
        <f t="shared" si="627"/>
        <v>#DIV/0!</v>
      </c>
      <c r="GG89" s="11"/>
      <c r="GH89" s="12" t="e">
        <f t="shared" si="628"/>
        <v>#DIV/0!</v>
      </c>
      <c r="GI89" s="11"/>
      <c r="GJ89" s="11"/>
      <c r="GK89" s="18"/>
      <c r="GL89" s="20"/>
      <c r="GM89" s="10"/>
      <c r="GN89" s="11"/>
      <c r="GO89" s="61">
        <f t="shared" si="655"/>
        <v>0</v>
      </c>
      <c r="GP89" s="61">
        <f t="shared" si="655"/>
        <v>0</v>
      </c>
      <c r="GQ89" s="11"/>
      <c r="GR89" s="12" t="e">
        <f t="shared" si="629"/>
        <v>#DIV/0!</v>
      </c>
      <c r="GS89" s="11"/>
      <c r="GT89" s="12" t="e">
        <f t="shared" si="630"/>
        <v>#DIV/0!</v>
      </c>
      <c r="GU89" s="11"/>
      <c r="GV89" s="11"/>
      <c r="GW89" s="18"/>
      <c r="GX89" s="20"/>
      <c r="GY89" s="10"/>
      <c r="GZ89" s="11"/>
      <c r="HA89" s="61">
        <f t="shared" si="656"/>
        <v>0</v>
      </c>
      <c r="HB89" s="61">
        <f t="shared" si="656"/>
        <v>0</v>
      </c>
      <c r="HC89" s="11"/>
      <c r="HD89" s="12" t="e">
        <f t="shared" si="631"/>
        <v>#DIV/0!</v>
      </c>
      <c r="HE89" s="11"/>
      <c r="HF89" s="12" t="e">
        <f t="shared" si="632"/>
        <v>#DIV/0!</v>
      </c>
      <c r="HG89" s="11"/>
      <c r="HH89" s="11"/>
      <c r="HI89" s="18"/>
      <c r="HJ89" s="20"/>
      <c r="HK89" s="10">
        <f t="shared" si="633"/>
        <v>6</v>
      </c>
      <c r="HL89" s="14">
        <f t="shared" si="633"/>
        <v>0</v>
      </c>
      <c r="HM89" s="381">
        <f t="shared" si="633"/>
        <v>3069</v>
      </c>
      <c r="HN89" s="11">
        <f t="shared" si="633"/>
        <v>296</v>
      </c>
      <c r="HO89" s="11">
        <f t="shared" si="634"/>
        <v>1659</v>
      </c>
      <c r="HP89" s="79">
        <f t="shared" si="635"/>
        <v>0.5405669599217986</v>
      </c>
      <c r="HQ89" s="15">
        <f t="shared" si="636"/>
        <v>74</v>
      </c>
      <c r="HR89" s="12">
        <f t="shared" si="657"/>
        <v>4.4605183845690177E-2</v>
      </c>
      <c r="HS89" s="16">
        <v>63.4</v>
      </c>
      <c r="HT89" s="17">
        <v>1462</v>
      </c>
      <c r="HU89" s="16">
        <f t="shared" si="637"/>
        <v>88.125376732971674</v>
      </c>
      <c r="HV89" s="18"/>
      <c r="HW89" s="20"/>
    </row>
    <row r="90" spans="1:231" ht="18.75" x14ac:dyDescent="0.25">
      <c r="A90" s="734"/>
      <c r="B90" s="436">
        <f t="shared" si="577"/>
        <v>45663</v>
      </c>
      <c r="C90" s="10">
        <v>1</v>
      </c>
      <c r="D90" s="11"/>
      <c r="E90" s="61">
        <f t="shared" si="638"/>
        <v>585</v>
      </c>
      <c r="F90" s="11">
        <f t="shared" si="638"/>
        <v>58</v>
      </c>
      <c r="G90" s="11">
        <v>351</v>
      </c>
      <c r="H90" s="12">
        <f t="shared" si="598"/>
        <v>0.62222222222222223</v>
      </c>
      <c r="I90" s="11">
        <v>13</v>
      </c>
      <c r="J90" s="12">
        <f t="shared" si="639"/>
        <v>3.5714285714285712E-2</v>
      </c>
      <c r="K90" s="13"/>
      <c r="L90" s="13"/>
      <c r="M90" s="25"/>
      <c r="N90" s="37"/>
      <c r="O90" s="10"/>
      <c r="P90" s="11"/>
      <c r="Q90" s="11">
        <f t="shared" si="640"/>
        <v>586</v>
      </c>
      <c r="R90" s="11">
        <f t="shared" si="640"/>
        <v>57</v>
      </c>
      <c r="S90" s="11">
        <v>344</v>
      </c>
      <c r="T90" s="12">
        <f t="shared" si="599"/>
        <v>0.61604095563139927</v>
      </c>
      <c r="U90" s="11">
        <v>17</v>
      </c>
      <c r="V90" s="12">
        <f t="shared" si="600"/>
        <v>4.7091412742382273E-2</v>
      </c>
      <c r="W90" s="13"/>
      <c r="X90" s="13"/>
      <c r="Y90" s="25"/>
      <c r="Z90" s="37"/>
      <c r="AA90" s="10"/>
      <c r="AB90" s="11"/>
      <c r="AC90" s="11">
        <f t="shared" si="641"/>
        <v>123</v>
      </c>
      <c r="AD90" s="11">
        <f t="shared" si="641"/>
        <v>10</v>
      </c>
      <c r="AE90" s="11">
        <v>60</v>
      </c>
      <c r="AF90" s="12">
        <f t="shared" si="601"/>
        <v>0.52032520325203258</v>
      </c>
      <c r="AG90" s="11">
        <v>4</v>
      </c>
      <c r="AH90" s="12">
        <f t="shared" si="602"/>
        <v>6.25E-2</v>
      </c>
      <c r="AI90" s="13"/>
      <c r="AJ90" s="13"/>
      <c r="AK90" s="25"/>
      <c r="AL90" s="37"/>
      <c r="AM90" s="10">
        <v>1</v>
      </c>
      <c r="AN90" s="11"/>
      <c r="AO90" s="61">
        <f t="shared" si="642"/>
        <v>599</v>
      </c>
      <c r="AP90" s="11">
        <f t="shared" si="642"/>
        <v>58</v>
      </c>
      <c r="AQ90" s="11">
        <v>352</v>
      </c>
      <c r="AR90" s="12">
        <f t="shared" si="603"/>
        <v>0.60934891485809684</v>
      </c>
      <c r="AS90" s="11">
        <v>13</v>
      </c>
      <c r="AT90" s="12">
        <f t="shared" si="604"/>
        <v>3.5616438356164383E-2</v>
      </c>
      <c r="AU90" s="13"/>
      <c r="AV90" s="13"/>
      <c r="AW90" s="25"/>
      <c r="AX90" s="37"/>
      <c r="AY90" s="10">
        <v>1</v>
      </c>
      <c r="AZ90" s="11"/>
      <c r="BA90" s="11">
        <f t="shared" si="643"/>
        <v>585</v>
      </c>
      <c r="BB90" s="11">
        <f t="shared" si="643"/>
        <v>57</v>
      </c>
      <c r="BC90" s="11">
        <v>322</v>
      </c>
      <c r="BD90" s="12">
        <f t="shared" si="605"/>
        <v>0.5658119658119658</v>
      </c>
      <c r="BE90" s="11">
        <v>9</v>
      </c>
      <c r="BF90" s="12">
        <f t="shared" si="606"/>
        <v>2.7190332326283987E-2</v>
      </c>
      <c r="BG90" s="13"/>
      <c r="BH90" s="13"/>
      <c r="BI90" s="25"/>
      <c r="BJ90" s="37"/>
      <c r="BK90" s="10"/>
      <c r="BL90" s="11"/>
      <c r="BM90" s="11">
        <f t="shared" si="644"/>
        <v>588</v>
      </c>
      <c r="BN90" s="11">
        <f t="shared" si="644"/>
        <v>56</v>
      </c>
      <c r="BO90" s="11">
        <v>327</v>
      </c>
      <c r="BP90" s="12">
        <f t="shared" si="607"/>
        <v>0.59013605442176875</v>
      </c>
      <c r="BQ90" s="11">
        <v>20</v>
      </c>
      <c r="BR90" s="12">
        <f t="shared" si="608"/>
        <v>5.7636887608069162E-2</v>
      </c>
      <c r="BS90" s="13"/>
      <c r="BT90" s="13"/>
      <c r="BU90" s="25"/>
      <c r="BV90" s="37"/>
      <c r="BW90" s="10"/>
      <c r="BX90" s="11"/>
      <c r="BY90" s="61">
        <f t="shared" si="645"/>
        <v>0</v>
      </c>
      <c r="BZ90" s="61">
        <f t="shared" si="645"/>
        <v>0</v>
      </c>
      <c r="CA90" s="11"/>
      <c r="CB90" s="12" t="e">
        <f t="shared" si="609"/>
        <v>#DIV/0!</v>
      </c>
      <c r="CC90" s="11"/>
      <c r="CD90" s="12" t="e">
        <f t="shared" si="610"/>
        <v>#DIV/0!</v>
      </c>
      <c r="CE90" s="13"/>
      <c r="CF90" s="13"/>
      <c r="CG90" s="25"/>
      <c r="CH90" s="37"/>
      <c r="CI90" s="10"/>
      <c r="CJ90" s="11"/>
      <c r="CK90" s="61">
        <f t="shared" si="646"/>
        <v>0</v>
      </c>
      <c r="CL90" s="61">
        <f t="shared" si="646"/>
        <v>0</v>
      </c>
      <c r="CM90" s="11"/>
      <c r="CN90" s="12" t="e">
        <f t="shared" si="611"/>
        <v>#DIV/0!</v>
      </c>
      <c r="CO90" s="11"/>
      <c r="CP90" s="12" t="e">
        <f t="shared" si="612"/>
        <v>#DIV/0!</v>
      </c>
      <c r="CQ90" s="13"/>
      <c r="CR90" s="13"/>
      <c r="CS90" s="25"/>
      <c r="CT90" s="37"/>
      <c r="CU90" s="10"/>
      <c r="CV90" s="11"/>
      <c r="CW90" s="61">
        <f t="shared" si="647"/>
        <v>0</v>
      </c>
      <c r="CX90" s="61">
        <f t="shared" si="647"/>
        <v>0</v>
      </c>
      <c r="CY90" s="11"/>
      <c r="CZ90" s="12" t="e">
        <f t="shared" si="613"/>
        <v>#DIV/0!</v>
      </c>
      <c r="DA90" s="11"/>
      <c r="DB90" s="12" t="e">
        <f t="shared" si="614"/>
        <v>#DIV/0!</v>
      </c>
      <c r="DC90" s="13"/>
      <c r="DD90" s="13"/>
      <c r="DE90" s="25"/>
      <c r="DF90" s="37"/>
      <c r="DG90" s="10"/>
      <c r="DH90" s="11"/>
      <c r="DI90" s="61">
        <f t="shared" si="648"/>
        <v>0</v>
      </c>
      <c r="DJ90" s="61">
        <f t="shared" si="648"/>
        <v>0</v>
      </c>
      <c r="DK90" s="11"/>
      <c r="DL90" s="12" t="e">
        <f t="shared" si="615"/>
        <v>#DIV/0!</v>
      </c>
      <c r="DM90" s="11"/>
      <c r="DN90" s="12" t="e">
        <f t="shared" si="616"/>
        <v>#DIV/0!</v>
      </c>
      <c r="DO90" s="13"/>
      <c r="DP90" s="13"/>
      <c r="DQ90" s="25"/>
      <c r="DR90" s="37"/>
      <c r="DS90" s="10"/>
      <c r="DT90" s="11"/>
      <c r="DU90" s="61">
        <f t="shared" si="649"/>
        <v>0</v>
      </c>
      <c r="DV90" s="61">
        <f t="shared" si="649"/>
        <v>0</v>
      </c>
      <c r="DW90" s="11"/>
      <c r="DX90" s="12" t="e">
        <f t="shared" si="617"/>
        <v>#DIV/0!</v>
      </c>
      <c r="DY90" s="11"/>
      <c r="DZ90" s="12" t="e">
        <f t="shared" si="618"/>
        <v>#DIV/0!</v>
      </c>
      <c r="EA90" s="13"/>
      <c r="EB90" s="13"/>
      <c r="EC90" s="25"/>
      <c r="ED90" s="37"/>
      <c r="EE90" s="10"/>
      <c r="EF90" s="11"/>
      <c r="EG90" s="61">
        <f t="shared" si="650"/>
        <v>0</v>
      </c>
      <c r="EH90" s="61">
        <f t="shared" si="650"/>
        <v>0</v>
      </c>
      <c r="EI90" s="11"/>
      <c r="EJ90" s="12" t="e">
        <f t="shared" si="619"/>
        <v>#DIV/0!</v>
      </c>
      <c r="EK90" s="11"/>
      <c r="EL90" s="12" t="e">
        <f t="shared" si="620"/>
        <v>#DIV/0!</v>
      </c>
      <c r="EM90" s="13"/>
      <c r="EN90" s="13"/>
      <c r="EO90" s="25"/>
      <c r="EP90" s="37"/>
      <c r="EQ90" s="10"/>
      <c r="ER90" s="11"/>
      <c r="ES90" s="61">
        <f t="shared" si="651"/>
        <v>0</v>
      </c>
      <c r="ET90" s="61">
        <f t="shared" si="651"/>
        <v>0</v>
      </c>
      <c r="EU90" s="11"/>
      <c r="EV90" s="12" t="e">
        <f t="shared" si="621"/>
        <v>#DIV/0!</v>
      </c>
      <c r="EW90" s="11"/>
      <c r="EX90" s="12" t="e">
        <f t="shared" si="622"/>
        <v>#DIV/0!</v>
      </c>
      <c r="EY90" s="13"/>
      <c r="EZ90" s="13"/>
      <c r="FA90" s="25"/>
      <c r="FB90" s="37"/>
      <c r="FC90" s="10"/>
      <c r="FD90" s="11"/>
      <c r="FE90" s="61">
        <f t="shared" si="652"/>
        <v>0</v>
      </c>
      <c r="FF90" s="61">
        <f t="shared" si="652"/>
        <v>0</v>
      </c>
      <c r="FG90" s="11"/>
      <c r="FH90" s="12" t="e">
        <f t="shared" si="623"/>
        <v>#DIV/0!</v>
      </c>
      <c r="FI90" s="11"/>
      <c r="FJ90" s="12" t="e">
        <f t="shared" si="624"/>
        <v>#DIV/0!</v>
      </c>
      <c r="FK90" s="13"/>
      <c r="FL90" s="13"/>
      <c r="FM90" s="25"/>
      <c r="FN90" s="37"/>
      <c r="FO90" s="10"/>
      <c r="FP90" s="11"/>
      <c r="FQ90" s="61">
        <f t="shared" si="653"/>
        <v>0</v>
      </c>
      <c r="FR90" s="61">
        <f t="shared" si="653"/>
        <v>0</v>
      </c>
      <c r="FS90" s="11"/>
      <c r="FT90" s="12" t="e">
        <f t="shared" si="625"/>
        <v>#DIV/0!</v>
      </c>
      <c r="FU90" s="11"/>
      <c r="FV90" s="12" t="e">
        <f t="shared" si="626"/>
        <v>#DIV/0!</v>
      </c>
      <c r="FW90" s="13"/>
      <c r="FX90" s="13"/>
      <c r="FY90" s="25"/>
      <c r="FZ90" s="37"/>
      <c r="GA90" s="10"/>
      <c r="GB90" s="11"/>
      <c r="GC90" s="61">
        <f t="shared" si="654"/>
        <v>0</v>
      </c>
      <c r="GD90" s="61">
        <f t="shared" si="654"/>
        <v>0</v>
      </c>
      <c r="GE90" s="11"/>
      <c r="GF90" s="12" t="e">
        <f t="shared" si="627"/>
        <v>#DIV/0!</v>
      </c>
      <c r="GG90" s="11"/>
      <c r="GH90" s="12" t="e">
        <f t="shared" si="628"/>
        <v>#DIV/0!</v>
      </c>
      <c r="GI90" s="13"/>
      <c r="GJ90" s="13"/>
      <c r="GK90" s="25"/>
      <c r="GL90" s="37"/>
      <c r="GM90" s="10"/>
      <c r="GN90" s="11"/>
      <c r="GO90" s="61">
        <f t="shared" si="655"/>
        <v>0</v>
      </c>
      <c r="GP90" s="61">
        <f t="shared" si="655"/>
        <v>0</v>
      </c>
      <c r="GQ90" s="11"/>
      <c r="GR90" s="12" t="e">
        <f t="shared" si="629"/>
        <v>#DIV/0!</v>
      </c>
      <c r="GS90" s="11"/>
      <c r="GT90" s="12" t="e">
        <f t="shared" si="630"/>
        <v>#DIV/0!</v>
      </c>
      <c r="GU90" s="13"/>
      <c r="GV90" s="13"/>
      <c r="GW90" s="25"/>
      <c r="GX90" s="37"/>
      <c r="GY90" s="10"/>
      <c r="GZ90" s="11"/>
      <c r="HA90" s="61">
        <f t="shared" si="656"/>
        <v>0</v>
      </c>
      <c r="HB90" s="61">
        <f t="shared" si="656"/>
        <v>0</v>
      </c>
      <c r="HC90" s="11"/>
      <c r="HD90" s="12" t="e">
        <f t="shared" si="631"/>
        <v>#DIV/0!</v>
      </c>
      <c r="HE90" s="11"/>
      <c r="HF90" s="12" t="e">
        <f t="shared" si="632"/>
        <v>#DIV/0!</v>
      </c>
      <c r="HG90" s="13"/>
      <c r="HH90" s="13"/>
      <c r="HI90" s="25"/>
      <c r="HJ90" s="37"/>
      <c r="HK90" s="10">
        <f t="shared" si="633"/>
        <v>3</v>
      </c>
      <c r="HL90" s="14">
        <f t="shared" si="633"/>
        <v>0</v>
      </c>
      <c r="HM90" s="381">
        <f t="shared" si="633"/>
        <v>3066</v>
      </c>
      <c r="HN90" s="11">
        <f t="shared" si="633"/>
        <v>296</v>
      </c>
      <c r="HO90" s="11">
        <f t="shared" si="634"/>
        <v>1832</v>
      </c>
      <c r="HP90" s="79">
        <f t="shared" si="635"/>
        <v>0.59752120026092626</v>
      </c>
      <c r="HQ90" s="15">
        <f t="shared" si="636"/>
        <v>76</v>
      </c>
      <c r="HR90" s="12">
        <f t="shared" si="657"/>
        <v>4.148471615720524E-2</v>
      </c>
      <c r="HS90" s="16">
        <v>63.5</v>
      </c>
      <c r="HT90" s="17">
        <v>1648</v>
      </c>
      <c r="HU90" s="16">
        <f t="shared" si="637"/>
        <v>89.956331877729255</v>
      </c>
      <c r="HV90" s="23"/>
      <c r="HW90" s="22"/>
    </row>
    <row r="91" spans="1:231" ht="18.75" x14ac:dyDescent="0.25">
      <c r="A91" s="734"/>
      <c r="B91" s="436">
        <f t="shared" si="577"/>
        <v>45664</v>
      </c>
      <c r="C91" s="10">
        <v>1</v>
      </c>
      <c r="D91" s="11"/>
      <c r="E91" s="61">
        <f t="shared" si="638"/>
        <v>584</v>
      </c>
      <c r="F91" s="11">
        <f t="shared" si="638"/>
        <v>58</v>
      </c>
      <c r="G91" s="11">
        <v>320</v>
      </c>
      <c r="H91" s="12">
        <f t="shared" si="598"/>
        <v>0.56335616438356162</v>
      </c>
      <c r="I91" s="11">
        <v>9</v>
      </c>
      <c r="J91" s="12">
        <f t="shared" si="639"/>
        <v>2.7355623100303952E-2</v>
      </c>
      <c r="K91" s="13"/>
      <c r="L91" s="11"/>
      <c r="M91" s="25"/>
      <c r="N91" s="37"/>
      <c r="O91" s="10">
        <v>1</v>
      </c>
      <c r="P91" s="11"/>
      <c r="Q91" s="11">
        <f t="shared" si="640"/>
        <v>585</v>
      </c>
      <c r="R91" s="11">
        <f t="shared" si="640"/>
        <v>57</v>
      </c>
      <c r="S91" s="11">
        <v>321</v>
      </c>
      <c r="T91" s="12">
        <f t="shared" si="599"/>
        <v>0.5675213675213675</v>
      </c>
      <c r="U91" s="11">
        <v>11</v>
      </c>
      <c r="V91" s="12">
        <f t="shared" si="600"/>
        <v>3.313253012048193E-2</v>
      </c>
      <c r="W91" s="13"/>
      <c r="X91" s="11"/>
      <c r="Y91" s="25"/>
      <c r="Z91" s="37"/>
      <c r="AA91" s="10">
        <v>3</v>
      </c>
      <c r="AB91" s="11"/>
      <c r="AC91" s="11">
        <f t="shared" si="641"/>
        <v>120</v>
      </c>
      <c r="AD91" s="11">
        <f t="shared" si="641"/>
        <v>10</v>
      </c>
      <c r="AE91" s="11">
        <v>51</v>
      </c>
      <c r="AF91" s="12">
        <f t="shared" si="601"/>
        <v>0.46666666666666667</v>
      </c>
      <c r="AG91" s="11">
        <v>5</v>
      </c>
      <c r="AH91" s="12">
        <f t="shared" si="602"/>
        <v>8.9285714285714288E-2</v>
      </c>
      <c r="AI91" s="13"/>
      <c r="AJ91" s="11"/>
      <c r="AK91" s="25"/>
      <c r="AL91" s="37"/>
      <c r="AM91" s="10"/>
      <c r="AN91" s="11"/>
      <c r="AO91" s="61">
        <f t="shared" si="642"/>
        <v>599</v>
      </c>
      <c r="AP91" s="11">
        <f t="shared" si="642"/>
        <v>58</v>
      </c>
      <c r="AQ91" s="11">
        <v>341</v>
      </c>
      <c r="AR91" s="12">
        <f t="shared" si="603"/>
        <v>0.59098497495826374</v>
      </c>
      <c r="AS91" s="11">
        <v>13</v>
      </c>
      <c r="AT91" s="12">
        <f t="shared" si="604"/>
        <v>3.6723163841807911E-2</v>
      </c>
      <c r="AU91" s="13"/>
      <c r="AV91" s="11"/>
      <c r="AW91" s="25"/>
      <c r="AX91" s="37"/>
      <c r="AY91" s="10"/>
      <c r="AZ91" s="11"/>
      <c r="BA91" s="11">
        <f t="shared" si="643"/>
        <v>585</v>
      </c>
      <c r="BB91" s="11">
        <f t="shared" si="643"/>
        <v>57</v>
      </c>
      <c r="BC91" s="11">
        <v>325</v>
      </c>
      <c r="BD91" s="12">
        <f t="shared" si="605"/>
        <v>0.59145299145299146</v>
      </c>
      <c r="BE91" s="11">
        <v>21</v>
      </c>
      <c r="BF91" s="12">
        <f t="shared" si="606"/>
        <v>6.0693641618497107E-2</v>
      </c>
      <c r="BG91" s="13"/>
      <c r="BH91" s="11"/>
      <c r="BI91" s="25"/>
      <c r="BJ91" s="37"/>
      <c r="BK91" s="10"/>
      <c r="BL91" s="11"/>
      <c r="BM91" s="11">
        <f t="shared" si="644"/>
        <v>588</v>
      </c>
      <c r="BN91" s="11">
        <f t="shared" si="644"/>
        <v>56</v>
      </c>
      <c r="BO91" s="11">
        <v>339</v>
      </c>
      <c r="BP91" s="12">
        <f t="shared" si="607"/>
        <v>0.60034013605442171</v>
      </c>
      <c r="BQ91" s="11">
        <v>14</v>
      </c>
      <c r="BR91" s="12">
        <f t="shared" si="608"/>
        <v>3.9660056657223795E-2</v>
      </c>
      <c r="BS91" s="13"/>
      <c r="BT91" s="11"/>
      <c r="BU91" s="25"/>
      <c r="BV91" s="37"/>
      <c r="BW91" s="10"/>
      <c r="BX91" s="11"/>
      <c r="BY91" s="61">
        <f t="shared" si="645"/>
        <v>0</v>
      </c>
      <c r="BZ91" s="61">
        <f t="shared" si="645"/>
        <v>0</v>
      </c>
      <c r="CA91" s="11"/>
      <c r="CB91" s="12" t="e">
        <f t="shared" si="609"/>
        <v>#DIV/0!</v>
      </c>
      <c r="CC91" s="11"/>
      <c r="CD91" s="12" t="e">
        <f t="shared" si="610"/>
        <v>#DIV/0!</v>
      </c>
      <c r="CE91" s="13"/>
      <c r="CF91" s="11"/>
      <c r="CG91" s="25"/>
      <c r="CH91" s="37"/>
      <c r="CI91" s="10"/>
      <c r="CJ91" s="11"/>
      <c r="CK91" s="61">
        <f t="shared" si="646"/>
        <v>0</v>
      </c>
      <c r="CL91" s="61">
        <f t="shared" si="646"/>
        <v>0</v>
      </c>
      <c r="CM91" s="11"/>
      <c r="CN91" s="12" t="e">
        <f t="shared" si="611"/>
        <v>#DIV/0!</v>
      </c>
      <c r="CO91" s="11"/>
      <c r="CP91" s="12" t="e">
        <f t="shared" si="612"/>
        <v>#DIV/0!</v>
      </c>
      <c r="CQ91" s="13"/>
      <c r="CR91" s="11"/>
      <c r="CS91" s="25"/>
      <c r="CT91" s="37"/>
      <c r="CU91" s="10"/>
      <c r="CV91" s="11"/>
      <c r="CW91" s="61">
        <f t="shared" si="647"/>
        <v>0</v>
      </c>
      <c r="CX91" s="61">
        <f t="shared" si="647"/>
        <v>0</v>
      </c>
      <c r="CY91" s="11"/>
      <c r="CZ91" s="12" t="e">
        <f t="shared" si="613"/>
        <v>#DIV/0!</v>
      </c>
      <c r="DA91" s="11"/>
      <c r="DB91" s="12" t="e">
        <f t="shared" si="614"/>
        <v>#DIV/0!</v>
      </c>
      <c r="DC91" s="13"/>
      <c r="DD91" s="11"/>
      <c r="DE91" s="25"/>
      <c r="DF91" s="37"/>
      <c r="DG91" s="10"/>
      <c r="DH91" s="11"/>
      <c r="DI91" s="61">
        <f t="shared" si="648"/>
        <v>0</v>
      </c>
      <c r="DJ91" s="61">
        <f t="shared" si="648"/>
        <v>0</v>
      </c>
      <c r="DK91" s="11"/>
      <c r="DL91" s="12" t="e">
        <f t="shared" si="615"/>
        <v>#DIV/0!</v>
      </c>
      <c r="DM91" s="11"/>
      <c r="DN91" s="12" t="e">
        <f t="shared" si="616"/>
        <v>#DIV/0!</v>
      </c>
      <c r="DO91" s="13"/>
      <c r="DP91" s="11"/>
      <c r="DQ91" s="25"/>
      <c r="DR91" s="37"/>
      <c r="DS91" s="10"/>
      <c r="DT91" s="11"/>
      <c r="DU91" s="61">
        <f t="shared" si="649"/>
        <v>0</v>
      </c>
      <c r="DV91" s="61">
        <f t="shared" si="649"/>
        <v>0</v>
      </c>
      <c r="DW91" s="11"/>
      <c r="DX91" s="12" t="e">
        <f t="shared" si="617"/>
        <v>#DIV/0!</v>
      </c>
      <c r="DY91" s="11"/>
      <c r="DZ91" s="12" t="e">
        <f t="shared" si="618"/>
        <v>#DIV/0!</v>
      </c>
      <c r="EA91" s="13"/>
      <c r="EB91" s="11"/>
      <c r="EC91" s="25"/>
      <c r="ED91" s="37"/>
      <c r="EE91" s="10"/>
      <c r="EF91" s="11"/>
      <c r="EG91" s="61">
        <f t="shared" si="650"/>
        <v>0</v>
      </c>
      <c r="EH91" s="61">
        <f t="shared" si="650"/>
        <v>0</v>
      </c>
      <c r="EI91" s="11"/>
      <c r="EJ91" s="12" t="e">
        <f t="shared" si="619"/>
        <v>#DIV/0!</v>
      </c>
      <c r="EK91" s="11"/>
      <c r="EL91" s="12" t="e">
        <f t="shared" si="620"/>
        <v>#DIV/0!</v>
      </c>
      <c r="EM91" s="13"/>
      <c r="EN91" s="11"/>
      <c r="EO91" s="25"/>
      <c r="EP91" s="37"/>
      <c r="EQ91" s="10"/>
      <c r="ER91" s="11"/>
      <c r="ES91" s="61">
        <f t="shared" si="651"/>
        <v>0</v>
      </c>
      <c r="ET91" s="61">
        <f t="shared" si="651"/>
        <v>0</v>
      </c>
      <c r="EU91" s="11"/>
      <c r="EV91" s="12" t="e">
        <f t="shared" si="621"/>
        <v>#DIV/0!</v>
      </c>
      <c r="EW91" s="11"/>
      <c r="EX91" s="12" t="e">
        <f t="shared" si="622"/>
        <v>#DIV/0!</v>
      </c>
      <c r="EY91" s="13"/>
      <c r="EZ91" s="11"/>
      <c r="FA91" s="25"/>
      <c r="FB91" s="37"/>
      <c r="FC91" s="10"/>
      <c r="FD91" s="11"/>
      <c r="FE91" s="61">
        <f t="shared" si="652"/>
        <v>0</v>
      </c>
      <c r="FF91" s="61">
        <f t="shared" si="652"/>
        <v>0</v>
      </c>
      <c r="FG91" s="11"/>
      <c r="FH91" s="12" t="e">
        <f t="shared" si="623"/>
        <v>#DIV/0!</v>
      </c>
      <c r="FI91" s="11"/>
      <c r="FJ91" s="12" t="e">
        <f t="shared" si="624"/>
        <v>#DIV/0!</v>
      </c>
      <c r="FK91" s="13"/>
      <c r="FL91" s="11"/>
      <c r="FM91" s="25"/>
      <c r="FN91" s="37"/>
      <c r="FO91" s="10"/>
      <c r="FP91" s="11"/>
      <c r="FQ91" s="61">
        <f t="shared" si="653"/>
        <v>0</v>
      </c>
      <c r="FR91" s="61">
        <f t="shared" si="653"/>
        <v>0</v>
      </c>
      <c r="FS91" s="11"/>
      <c r="FT91" s="12" t="e">
        <f t="shared" si="625"/>
        <v>#DIV/0!</v>
      </c>
      <c r="FU91" s="11"/>
      <c r="FV91" s="12" t="e">
        <f t="shared" si="626"/>
        <v>#DIV/0!</v>
      </c>
      <c r="FW91" s="13"/>
      <c r="FX91" s="11"/>
      <c r="FY91" s="25"/>
      <c r="FZ91" s="37"/>
      <c r="GA91" s="10"/>
      <c r="GB91" s="11"/>
      <c r="GC91" s="61">
        <f t="shared" si="654"/>
        <v>0</v>
      </c>
      <c r="GD91" s="61">
        <f t="shared" si="654"/>
        <v>0</v>
      </c>
      <c r="GE91" s="11"/>
      <c r="GF91" s="12" t="e">
        <f t="shared" si="627"/>
        <v>#DIV/0!</v>
      </c>
      <c r="GG91" s="11"/>
      <c r="GH91" s="12" t="e">
        <f t="shared" si="628"/>
        <v>#DIV/0!</v>
      </c>
      <c r="GI91" s="13"/>
      <c r="GJ91" s="11"/>
      <c r="GK91" s="25"/>
      <c r="GL91" s="37"/>
      <c r="GM91" s="10"/>
      <c r="GN91" s="11"/>
      <c r="GO91" s="61">
        <f t="shared" si="655"/>
        <v>0</v>
      </c>
      <c r="GP91" s="61">
        <f t="shared" si="655"/>
        <v>0</v>
      </c>
      <c r="GQ91" s="11"/>
      <c r="GR91" s="12" t="e">
        <f t="shared" si="629"/>
        <v>#DIV/0!</v>
      </c>
      <c r="GS91" s="11"/>
      <c r="GT91" s="12" t="e">
        <f t="shared" si="630"/>
        <v>#DIV/0!</v>
      </c>
      <c r="GU91" s="13"/>
      <c r="GV91" s="11"/>
      <c r="GW91" s="25"/>
      <c r="GX91" s="37"/>
      <c r="GY91" s="10"/>
      <c r="GZ91" s="11"/>
      <c r="HA91" s="61">
        <f t="shared" si="656"/>
        <v>0</v>
      </c>
      <c r="HB91" s="61">
        <f t="shared" si="656"/>
        <v>0</v>
      </c>
      <c r="HC91" s="11"/>
      <c r="HD91" s="12" t="e">
        <f t="shared" si="631"/>
        <v>#DIV/0!</v>
      </c>
      <c r="HE91" s="11"/>
      <c r="HF91" s="12" t="e">
        <f t="shared" si="632"/>
        <v>#DIV/0!</v>
      </c>
      <c r="HG91" s="13"/>
      <c r="HH91" s="11"/>
      <c r="HI91" s="25"/>
      <c r="HJ91" s="37"/>
      <c r="HK91" s="10">
        <f t="shared" si="633"/>
        <v>5</v>
      </c>
      <c r="HL91" s="14">
        <f t="shared" si="633"/>
        <v>0</v>
      </c>
      <c r="HM91" s="381">
        <f t="shared" si="633"/>
        <v>3061</v>
      </c>
      <c r="HN91" s="11">
        <f t="shared" si="633"/>
        <v>296</v>
      </c>
      <c r="HO91" s="11">
        <f t="shared" si="634"/>
        <v>1770</v>
      </c>
      <c r="HP91" s="79">
        <f t="shared" si="635"/>
        <v>0.57824240444299246</v>
      </c>
      <c r="HQ91" s="15">
        <f t="shared" si="636"/>
        <v>73</v>
      </c>
      <c r="HR91" s="12">
        <f t="shared" si="657"/>
        <v>4.1242937853107342E-2</v>
      </c>
      <c r="HS91" s="16">
        <v>64</v>
      </c>
      <c r="HT91" s="17">
        <v>1584</v>
      </c>
      <c r="HU91" s="16">
        <f t="shared" si="637"/>
        <v>89.491525423728817</v>
      </c>
      <c r="HV91" s="23"/>
      <c r="HW91" s="22"/>
    </row>
    <row r="92" spans="1:231" ht="18.75" x14ac:dyDescent="0.25">
      <c r="A92" s="734"/>
      <c r="B92" s="436">
        <f t="shared" si="577"/>
        <v>45665</v>
      </c>
      <c r="C92" s="10">
        <v>1</v>
      </c>
      <c r="D92" s="11"/>
      <c r="E92" s="61">
        <f>E91-C92</f>
        <v>583</v>
      </c>
      <c r="F92" s="11">
        <f t="shared" si="638"/>
        <v>58</v>
      </c>
      <c r="G92" s="11">
        <v>336</v>
      </c>
      <c r="H92" s="12">
        <f t="shared" si="598"/>
        <v>0.60034305317324188</v>
      </c>
      <c r="I92" s="11">
        <v>14</v>
      </c>
      <c r="J92" s="12">
        <f t="shared" si="639"/>
        <v>0.04</v>
      </c>
      <c r="K92" s="13"/>
      <c r="L92" s="11"/>
      <c r="M92" s="38"/>
      <c r="N92" s="39"/>
      <c r="O92" s="10"/>
      <c r="P92" s="11"/>
      <c r="Q92" s="11">
        <f t="shared" si="640"/>
        <v>585</v>
      </c>
      <c r="R92" s="11">
        <f t="shared" si="640"/>
        <v>57</v>
      </c>
      <c r="S92" s="11">
        <v>315</v>
      </c>
      <c r="T92" s="12">
        <f t="shared" si="599"/>
        <v>0.55555555555555558</v>
      </c>
      <c r="U92" s="11">
        <v>10</v>
      </c>
      <c r="V92" s="12">
        <f t="shared" si="600"/>
        <v>3.0769230769230771E-2</v>
      </c>
      <c r="W92" s="13"/>
      <c r="X92" s="11"/>
      <c r="Y92" s="38"/>
      <c r="Z92" s="39"/>
      <c r="AA92" s="10">
        <v>2</v>
      </c>
      <c r="AB92" s="11"/>
      <c r="AC92" s="11">
        <f t="shared" si="641"/>
        <v>118</v>
      </c>
      <c r="AD92" s="11">
        <f t="shared" si="641"/>
        <v>10</v>
      </c>
      <c r="AE92" s="11">
        <v>59</v>
      </c>
      <c r="AF92" s="12">
        <f t="shared" si="601"/>
        <v>0.53389830508474578</v>
      </c>
      <c r="AG92" s="11">
        <v>4</v>
      </c>
      <c r="AH92" s="12">
        <f t="shared" si="602"/>
        <v>6.3492063492063489E-2</v>
      </c>
      <c r="AI92" s="13"/>
      <c r="AJ92" s="11"/>
      <c r="AK92" s="38"/>
      <c r="AL92" s="39"/>
      <c r="AM92" s="10">
        <v>1</v>
      </c>
      <c r="AN92" s="11"/>
      <c r="AO92" s="61">
        <f t="shared" si="642"/>
        <v>598</v>
      </c>
      <c r="AP92" s="11">
        <f>AP91-AN92</f>
        <v>58</v>
      </c>
      <c r="AQ92" s="11">
        <v>344</v>
      </c>
      <c r="AR92" s="12">
        <f t="shared" si="603"/>
        <v>0.59364548494983282</v>
      </c>
      <c r="AS92" s="11">
        <v>11</v>
      </c>
      <c r="AT92" s="12">
        <f t="shared" si="604"/>
        <v>3.0985915492957747E-2</v>
      </c>
      <c r="AU92" s="13"/>
      <c r="AV92" s="11"/>
      <c r="AW92" s="38"/>
      <c r="AX92" s="39"/>
      <c r="AY92" s="10"/>
      <c r="AZ92" s="11"/>
      <c r="BA92" s="11">
        <f t="shared" si="643"/>
        <v>585</v>
      </c>
      <c r="BB92" s="11">
        <f>BB91-AZ92</f>
        <v>57</v>
      </c>
      <c r="BC92" s="11">
        <v>339</v>
      </c>
      <c r="BD92" s="12">
        <f t="shared" si="605"/>
        <v>0.59658119658119657</v>
      </c>
      <c r="BE92" s="11">
        <v>10</v>
      </c>
      <c r="BF92" s="12">
        <f t="shared" si="606"/>
        <v>2.865329512893983E-2</v>
      </c>
      <c r="BG92" s="13"/>
      <c r="BH92" s="11"/>
      <c r="BI92" s="38"/>
      <c r="BJ92" s="39"/>
      <c r="BK92" s="10"/>
      <c r="BL92" s="11"/>
      <c r="BM92" s="11">
        <f t="shared" si="644"/>
        <v>588</v>
      </c>
      <c r="BN92" s="11">
        <f>BN91-BL92</f>
        <v>56</v>
      </c>
      <c r="BO92" s="11">
        <v>300</v>
      </c>
      <c r="BP92" s="12">
        <f t="shared" si="607"/>
        <v>0.54081632653061229</v>
      </c>
      <c r="BQ92" s="11">
        <v>18</v>
      </c>
      <c r="BR92" s="12">
        <f t="shared" si="608"/>
        <v>5.6603773584905662E-2</v>
      </c>
      <c r="BS92" s="13"/>
      <c r="BT92" s="11"/>
      <c r="BU92" s="38"/>
      <c r="BV92" s="39"/>
      <c r="BW92" s="10"/>
      <c r="BX92" s="11"/>
      <c r="BY92" s="61">
        <f t="shared" si="645"/>
        <v>0</v>
      </c>
      <c r="BZ92" s="61">
        <f t="shared" si="645"/>
        <v>0</v>
      </c>
      <c r="CA92" s="11"/>
      <c r="CB92" s="12" t="e">
        <f t="shared" si="609"/>
        <v>#DIV/0!</v>
      </c>
      <c r="CC92" s="11"/>
      <c r="CD92" s="12" t="e">
        <f t="shared" si="610"/>
        <v>#DIV/0!</v>
      </c>
      <c r="CE92" s="13"/>
      <c r="CF92" s="11"/>
      <c r="CG92" s="38"/>
      <c r="CH92" s="39"/>
      <c r="CI92" s="10"/>
      <c r="CJ92" s="11"/>
      <c r="CK92" s="61">
        <f t="shared" si="646"/>
        <v>0</v>
      </c>
      <c r="CL92" s="61">
        <f t="shared" si="646"/>
        <v>0</v>
      </c>
      <c r="CM92" s="11"/>
      <c r="CN92" s="12" t="e">
        <f t="shared" si="611"/>
        <v>#DIV/0!</v>
      </c>
      <c r="CO92" s="11"/>
      <c r="CP92" s="12" t="e">
        <f t="shared" si="612"/>
        <v>#DIV/0!</v>
      </c>
      <c r="CQ92" s="13"/>
      <c r="CR92" s="11"/>
      <c r="CS92" s="38"/>
      <c r="CT92" s="39"/>
      <c r="CU92" s="10"/>
      <c r="CV92" s="11"/>
      <c r="CW92" s="61">
        <f t="shared" si="647"/>
        <v>0</v>
      </c>
      <c r="CX92" s="61">
        <f t="shared" si="647"/>
        <v>0</v>
      </c>
      <c r="CY92" s="11"/>
      <c r="CZ92" s="12" t="e">
        <f t="shared" si="613"/>
        <v>#DIV/0!</v>
      </c>
      <c r="DA92" s="11"/>
      <c r="DB92" s="12" t="e">
        <f t="shared" si="614"/>
        <v>#DIV/0!</v>
      </c>
      <c r="DC92" s="13"/>
      <c r="DD92" s="11"/>
      <c r="DE92" s="38"/>
      <c r="DF92" s="39"/>
      <c r="DG92" s="10"/>
      <c r="DH92" s="11"/>
      <c r="DI92" s="61">
        <f t="shared" si="648"/>
        <v>0</v>
      </c>
      <c r="DJ92" s="61">
        <f t="shared" si="648"/>
        <v>0</v>
      </c>
      <c r="DK92" s="11"/>
      <c r="DL92" s="12" t="e">
        <f t="shared" si="615"/>
        <v>#DIV/0!</v>
      </c>
      <c r="DM92" s="11"/>
      <c r="DN92" s="12" t="e">
        <f t="shared" si="616"/>
        <v>#DIV/0!</v>
      </c>
      <c r="DO92" s="13"/>
      <c r="DP92" s="11"/>
      <c r="DQ92" s="38"/>
      <c r="DR92" s="39"/>
      <c r="DS92" s="10"/>
      <c r="DT92" s="11"/>
      <c r="DU92" s="61">
        <f t="shared" si="649"/>
        <v>0</v>
      </c>
      <c r="DV92" s="61">
        <f t="shared" si="649"/>
        <v>0</v>
      </c>
      <c r="DW92" s="11"/>
      <c r="DX92" s="12" t="e">
        <f t="shared" si="617"/>
        <v>#DIV/0!</v>
      </c>
      <c r="DY92" s="11"/>
      <c r="DZ92" s="12" t="e">
        <f t="shared" si="618"/>
        <v>#DIV/0!</v>
      </c>
      <c r="EA92" s="13"/>
      <c r="EB92" s="11"/>
      <c r="EC92" s="38"/>
      <c r="ED92" s="39"/>
      <c r="EE92" s="10"/>
      <c r="EF92" s="11"/>
      <c r="EG92" s="61">
        <f t="shared" si="650"/>
        <v>0</v>
      </c>
      <c r="EH92" s="61">
        <f t="shared" si="650"/>
        <v>0</v>
      </c>
      <c r="EI92" s="11"/>
      <c r="EJ92" s="12" t="e">
        <f t="shared" si="619"/>
        <v>#DIV/0!</v>
      </c>
      <c r="EK92" s="11"/>
      <c r="EL92" s="12" t="e">
        <f t="shared" si="620"/>
        <v>#DIV/0!</v>
      </c>
      <c r="EM92" s="13"/>
      <c r="EN92" s="11"/>
      <c r="EO92" s="38"/>
      <c r="EP92" s="39"/>
      <c r="EQ92" s="10"/>
      <c r="ER92" s="11"/>
      <c r="ES92" s="61">
        <f t="shared" si="651"/>
        <v>0</v>
      </c>
      <c r="ET92" s="61">
        <f t="shared" si="651"/>
        <v>0</v>
      </c>
      <c r="EU92" s="11"/>
      <c r="EV92" s="12" t="e">
        <f t="shared" si="621"/>
        <v>#DIV/0!</v>
      </c>
      <c r="EW92" s="11"/>
      <c r="EX92" s="12" t="e">
        <f t="shared" si="622"/>
        <v>#DIV/0!</v>
      </c>
      <c r="EY92" s="13"/>
      <c r="EZ92" s="11"/>
      <c r="FA92" s="38"/>
      <c r="FB92" s="39"/>
      <c r="FC92" s="10"/>
      <c r="FD92" s="11"/>
      <c r="FE92" s="61">
        <f t="shared" si="652"/>
        <v>0</v>
      </c>
      <c r="FF92" s="61">
        <f t="shared" si="652"/>
        <v>0</v>
      </c>
      <c r="FG92" s="11"/>
      <c r="FH92" s="12" t="e">
        <f t="shared" si="623"/>
        <v>#DIV/0!</v>
      </c>
      <c r="FI92" s="11"/>
      <c r="FJ92" s="12" t="e">
        <f t="shared" si="624"/>
        <v>#DIV/0!</v>
      </c>
      <c r="FK92" s="13"/>
      <c r="FL92" s="11"/>
      <c r="FM92" s="38"/>
      <c r="FN92" s="39"/>
      <c r="FO92" s="10"/>
      <c r="FP92" s="11"/>
      <c r="FQ92" s="61">
        <f t="shared" si="653"/>
        <v>0</v>
      </c>
      <c r="FR92" s="61">
        <f t="shared" si="653"/>
        <v>0</v>
      </c>
      <c r="FS92" s="11"/>
      <c r="FT92" s="12" t="e">
        <f t="shared" si="625"/>
        <v>#DIV/0!</v>
      </c>
      <c r="FU92" s="11"/>
      <c r="FV92" s="12" t="e">
        <f t="shared" si="626"/>
        <v>#DIV/0!</v>
      </c>
      <c r="FW92" s="13"/>
      <c r="FX92" s="11"/>
      <c r="FY92" s="38"/>
      <c r="FZ92" s="39"/>
      <c r="GA92" s="10"/>
      <c r="GB92" s="11"/>
      <c r="GC92" s="61">
        <f t="shared" si="654"/>
        <v>0</v>
      </c>
      <c r="GD92" s="61">
        <f t="shared" si="654"/>
        <v>0</v>
      </c>
      <c r="GE92" s="11"/>
      <c r="GF92" s="12" t="e">
        <f t="shared" si="627"/>
        <v>#DIV/0!</v>
      </c>
      <c r="GG92" s="11"/>
      <c r="GH92" s="12" t="e">
        <f t="shared" si="628"/>
        <v>#DIV/0!</v>
      </c>
      <c r="GI92" s="13"/>
      <c r="GJ92" s="11"/>
      <c r="GK92" s="38"/>
      <c r="GL92" s="39"/>
      <c r="GM92" s="10"/>
      <c r="GN92" s="11"/>
      <c r="GO92" s="61">
        <f t="shared" si="655"/>
        <v>0</v>
      </c>
      <c r="GP92" s="61">
        <f t="shared" si="655"/>
        <v>0</v>
      </c>
      <c r="GQ92" s="11"/>
      <c r="GR92" s="12" t="e">
        <f t="shared" si="629"/>
        <v>#DIV/0!</v>
      </c>
      <c r="GS92" s="11"/>
      <c r="GT92" s="12" t="e">
        <f t="shared" si="630"/>
        <v>#DIV/0!</v>
      </c>
      <c r="GU92" s="13"/>
      <c r="GV92" s="11"/>
      <c r="GW92" s="38"/>
      <c r="GX92" s="39"/>
      <c r="GY92" s="10"/>
      <c r="GZ92" s="11"/>
      <c r="HA92" s="61">
        <f t="shared" si="656"/>
        <v>0</v>
      </c>
      <c r="HB92" s="61">
        <f t="shared" si="656"/>
        <v>0</v>
      </c>
      <c r="HC92" s="11"/>
      <c r="HD92" s="12" t="e">
        <f t="shared" si="631"/>
        <v>#DIV/0!</v>
      </c>
      <c r="HE92" s="11"/>
      <c r="HF92" s="12" t="e">
        <f t="shared" si="632"/>
        <v>#DIV/0!</v>
      </c>
      <c r="HG92" s="13"/>
      <c r="HH92" s="11"/>
      <c r="HI92" s="38"/>
      <c r="HJ92" s="39"/>
      <c r="HK92" s="10">
        <f t="shared" si="633"/>
        <v>4</v>
      </c>
      <c r="HL92" s="14">
        <f t="shared" si="633"/>
        <v>0</v>
      </c>
      <c r="HM92" s="381">
        <f t="shared" si="633"/>
        <v>3057</v>
      </c>
      <c r="HN92" s="11">
        <f t="shared" si="633"/>
        <v>296</v>
      </c>
      <c r="HO92" s="11">
        <f t="shared" si="634"/>
        <v>1760</v>
      </c>
      <c r="HP92" s="79">
        <f t="shared" si="635"/>
        <v>0.5757278377494276</v>
      </c>
      <c r="HQ92" s="15">
        <f t="shared" si="636"/>
        <v>67</v>
      </c>
      <c r="HR92" s="12">
        <f t="shared" si="657"/>
        <v>3.806818181818182E-2</v>
      </c>
      <c r="HS92" s="16">
        <v>64.2</v>
      </c>
      <c r="HT92" s="17">
        <v>1579</v>
      </c>
      <c r="HU92" s="16">
        <f t="shared" si="637"/>
        <v>89.715909090909093</v>
      </c>
      <c r="HV92" s="23"/>
      <c r="HW92" s="22"/>
    </row>
    <row r="93" spans="1:231" ht="19.5" thickBot="1" x14ac:dyDescent="0.3">
      <c r="A93" s="734"/>
      <c r="B93" s="437"/>
      <c r="C93" s="26">
        <f>SUM(C86:C92)</f>
        <v>5</v>
      </c>
      <c r="D93" s="27">
        <f>SUM(D86:D92)</f>
        <v>0</v>
      </c>
      <c r="E93" s="27"/>
      <c r="F93" s="27"/>
      <c r="G93" s="27">
        <f>SUM(G86:G92)</f>
        <v>2298</v>
      </c>
      <c r="H93" s="28">
        <f>((G93+I93)/7)/E92</f>
        <v>0.57975986277873071</v>
      </c>
      <c r="I93" s="27">
        <f>SUM(I86:I92)</f>
        <v>68</v>
      </c>
      <c r="J93" s="28">
        <f>(I93/(I93+G93))</f>
        <v>2.8740490278951817E-2</v>
      </c>
      <c r="K93" s="27"/>
      <c r="L93" s="27"/>
      <c r="M93" s="29" t="e">
        <f>M91/M90*100-100</f>
        <v>#DIV/0!</v>
      </c>
      <c r="N93" s="60" t="e">
        <f>N91/N90*100-100</f>
        <v>#DIV/0!</v>
      </c>
      <c r="O93" s="26">
        <f>SUM(O86:O92)</f>
        <v>6</v>
      </c>
      <c r="P93" s="27">
        <f>SUM(P86:P92)</f>
        <v>0</v>
      </c>
      <c r="Q93" s="27"/>
      <c r="R93" s="27"/>
      <c r="S93" s="27">
        <f>SUM(S86:S92)</f>
        <v>2300</v>
      </c>
      <c r="T93" s="28">
        <f>((S93+U93)/7)/Q92</f>
        <v>0.58192918192918197</v>
      </c>
      <c r="U93" s="27">
        <f>SUM(U86:U92)</f>
        <v>83</v>
      </c>
      <c r="V93" s="28">
        <f>(U93/(U93+S93))</f>
        <v>3.4830046160302143E-2</v>
      </c>
      <c r="W93" s="27"/>
      <c r="X93" s="27"/>
      <c r="Y93" s="29" t="e">
        <f>Y91/Y90*100-100</f>
        <v>#DIV/0!</v>
      </c>
      <c r="Z93" s="60" t="e">
        <f>Z91/Z90*100-100</f>
        <v>#DIV/0!</v>
      </c>
      <c r="AA93" s="26">
        <f>SUM(AA86:AA92)</f>
        <v>13</v>
      </c>
      <c r="AB93" s="27">
        <f>SUM(AB86:AB92)</f>
        <v>1</v>
      </c>
      <c r="AC93" s="27"/>
      <c r="AD93" s="27"/>
      <c r="AE93" s="27">
        <f>SUM(AE86:AE92)</f>
        <v>405</v>
      </c>
      <c r="AF93" s="28">
        <f>((AE93+AG93)/7)/AC92</f>
        <v>0.52663438256658601</v>
      </c>
      <c r="AG93" s="27">
        <f>SUM(AG86:AG92)</f>
        <v>30</v>
      </c>
      <c r="AH93" s="28">
        <f>(AG93/(AG93+AE93))</f>
        <v>6.8965517241379309E-2</v>
      </c>
      <c r="AI93" s="27"/>
      <c r="AJ93" s="27"/>
      <c r="AK93" s="29" t="e">
        <f>AK91/AK90*100-100</f>
        <v>#DIV/0!</v>
      </c>
      <c r="AL93" s="60" t="e">
        <f>AL91/AL90*100-100</f>
        <v>#DIV/0!</v>
      </c>
      <c r="AM93" s="26">
        <f>SUM(AM86:AM92)</f>
        <v>3</v>
      </c>
      <c r="AN93" s="27">
        <f>SUM(AN86:AN92)</f>
        <v>0</v>
      </c>
      <c r="AO93" s="27"/>
      <c r="AP93" s="27"/>
      <c r="AQ93" s="27">
        <f>SUM(AQ86:AQ92)</f>
        <v>2349</v>
      </c>
      <c r="AR93" s="28">
        <f>((AQ93+AS93)/7)/AO92</f>
        <v>0.5812231247013856</v>
      </c>
      <c r="AS93" s="27">
        <f>SUM(AS86:AS92)</f>
        <v>84</v>
      </c>
      <c r="AT93" s="28">
        <f>(AS93/(AS93+AQ93))</f>
        <v>3.4525277435265102E-2</v>
      </c>
      <c r="AU93" s="27"/>
      <c r="AV93" s="27"/>
      <c r="AW93" s="29" t="e">
        <f>AW91/AW90*100-100</f>
        <v>#DIV/0!</v>
      </c>
      <c r="AX93" s="60" t="e">
        <f>AX91/AX90*100-100</f>
        <v>#DIV/0!</v>
      </c>
      <c r="AY93" s="26">
        <f>SUM(AY86:AY92)</f>
        <v>4</v>
      </c>
      <c r="AZ93" s="27">
        <f>SUM(AZ86:AZ92)</f>
        <v>0</v>
      </c>
      <c r="BA93" s="27"/>
      <c r="BB93" s="27"/>
      <c r="BC93" s="27">
        <f>SUM(BC86:BC92)</f>
        <v>2287</v>
      </c>
      <c r="BD93" s="28">
        <f>((BC93+BE93)/7)/BA92</f>
        <v>0.57826617826617821</v>
      </c>
      <c r="BE93" s="27">
        <f>SUM(BE86:BE92)</f>
        <v>81</v>
      </c>
      <c r="BF93" s="28">
        <f>(BE93/(BE93+BC93))</f>
        <v>3.4206081081081079E-2</v>
      </c>
      <c r="BG93" s="27"/>
      <c r="BH93" s="27"/>
      <c r="BI93" s="29" t="e">
        <f>BI91/BI90*100-100</f>
        <v>#DIV/0!</v>
      </c>
      <c r="BJ93" s="60" t="e">
        <f>BJ91/BJ90*100-100</f>
        <v>#DIV/0!</v>
      </c>
      <c r="BK93" s="26">
        <f>SUM(BK86:BK92)</f>
        <v>4</v>
      </c>
      <c r="BL93" s="27">
        <f>SUM(BL86:BL92)</f>
        <v>0</v>
      </c>
      <c r="BM93" s="27"/>
      <c r="BN93" s="27"/>
      <c r="BO93" s="27">
        <f>SUM(BO86:BO92)</f>
        <v>2267</v>
      </c>
      <c r="BP93" s="28">
        <f>((BO93+BQ93)/7)/BM92</f>
        <v>0.57750242954324582</v>
      </c>
      <c r="BQ93" s="27">
        <f>SUM(BQ86:BQ92)</f>
        <v>110</v>
      </c>
      <c r="BR93" s="28">
        <f>(BQ93/(BQ93+BO93))</f>
        <v>4.627681952040387E-2</v>
      </c>
      <c r="BS93" s="27"/>
      <c r="BT93" s="27"/>
      <c r="BU93" s="29" t="e">
        <f>BU91/BU90*100-100</f>
        <v>#DIV/0!</v>
      </c>
      <c r="BV93" s="60" t="e">
        <f>BV91/BV90*100-100</f>
        <v>#DIV/0!</v>
      </c>
      <c r="BW93" s="26">
        <f>SUM(BW86:BW92)</f>
        <v>0</v>
      </c>
      <c r="BX93" s="27">
        <f>SUM(BX86:BX92)</f>
        <v>0</v>
      </c>
      <c r="BY93" s="27"/>
      <c r="BZ93" s="27"/>
      <c r="CA93" s="27">
        <f>SUM(CA86:CA92)</f>
        <v>0</v>
      </c>
      <c r="CB93" s="28" t="e">
        <f>((CA93+CC93)/7)/BY92</f>
        <v>#DIV/0!</v>
      </c>
      <c r="CC93" s="27">
        <f>SUM(CC86:CC92)</f>
        <v>0</v>
      </c>
      <c r="CD93" s="28" t="e">
        <f>(CC93/(CC93+CA93))</f>
        <v>#DIV/0!</v>
      </c>
      <c r="CE93" s="27"/>
      <c r="CF93" s="27"/>
      <c r="CG93" s="29" t="e">
        <f>CG91/CG90*100-100</f>
        <v>#DIV/0!</v>
      </c>
      <c r="CH93" s="60" t="e">
        <f>CH91/CH90*100-100</f>
        <v>#DIV/0!</v>
      </c>
      <c r="CI93" s="26">
        <f>SUM(CI86:CI92)</f>
        <v>0</v>
      </c>
      <c r="CJ93" s="27">
        <f>SUM(CJ86:CJ92)</f>
        <v>0</v>
      </c>
      <c r="CK93" s="27"/>
      <c r="CL93" s="27"/>
      <c r="CM93" s="27">
        <f>SUM(CM86:CM92)</f>
        <v>0</v>
      </c>
      <c r="CN93" s="28" t="e">
        <f>((CM93+CO93)/7)/CK92</f>
        <v>#DIV/0!</v>
      </c>
      <c r="CO93" s="27">
        <f>SUM(CO86:CO92)</f>
        <v>0</v>
      </c>
      <c r="CP93" s="28" t="e">
        <f>(CO93/(CO93+CM93))</f>
        <v>#DIV/0!</v>
      </c>
      <c r="CQ93" s="27"/>
      <c r="CR93" s="27"/>
      <c r="CS93" s="29" t="e">
        <f>CS91/CS90*100-100</f>
        <v>#DIV/0!</v>
      </c>
      <c r="CT93" s="60" t="e">
        <f>CT91/CT90*100-100</f>
        <v>#DIV/0!</v>
      </c>
      <c r="CU93" s="26">
        <f>SUM(CU86:CU92)</f>
        <v>0</v>
      </c>
      <c r="CV93" s="27">
        <f>SUM(CV86:CV92)</f>
        <v>0</v>
      </c>
      <c r="CW93" s="27"/>
      <c r="CX93" s="27"/>
      <c r="CY93" s="27">
        <f>SUM(CY86:CY92)</f>
        <v>0</v>
      </c>
      <c r="CZ93" s="28" t="e">
        <f>((CY93+DA93)/7)/CW92</f>
        <v>#DIV/0!</v>
      </c>
      <c r="DA93" s="27">
        <f>SUM(DA86:DA92)</f>
        <v>0</v>
      </c>
      <c r="DB93" s="28" t="e">
        <f>(DA93/(DA93+CY93))</f>
        <v>#DIV/0!</v>
      </c>
      <c r="DC93" s="27"/>
      <c r="DD93" s="27"/>
      <c r="DE93" s="29" t="e">
        <f>DE91/DE90*100-100</f>
        <v>#DIV/0!</v>
      </c>
      <c r="DF93" s="60" t="e">
        <f>DF91/DF90*100-100</f>
        <v>#DIV/0!</v>
      </c>
      <c r="DG93" s="26">
        <f>SUM(DG86:DG92)</f>
        <v>0</v>
      </c>
      <c r="DH93" s="27">
        <f>SUM(DH86:DH92)</f>
        <v>0</v>
      </c>
      <c r="DI93" s="27"/>
      <c r="DJ93" s="27"/>
      <c r="DK93" s="27">
        <f>SUM(DK86:DK92)</f>
        <v>0</v>
      </c>
      <c r="DL93" s="28" t="e">
        <f>((DK93+DM93)/7)/DI92</f>
        <v>#DIV/0!</v>
      </c>
      <c r="DM93" s="27">
        <f>SUM(DM86:DM92)</f>
        <v>0</v>
      </c>
      <c r="DN93" s="28" t="e">
        <f>(DM93/(DM93+DK93))</f>
        <v>#DIV/0!</v>
      </c>
      <c r="DO93" s="27"/>
      <c r="DP93" s="27"/>
      <c r="DQ93" s="29" t="e">
        <f>DQ91/DQ90*100-100</f>
        <v>#DIV/0!</v>
      </c>
      <c r="DR93" s="60" t="e">
        <f>DR91/DR90*100-100</f>
        <v>#DIV/0!</v>
      </c>
      <c r="DS93" s="26">
        <f>SUM(DS86:DS92)</f>
        <v>0</v>
      </c>
      <c r="DT93" s="27">
        <f>SUM(DT86:DT92)</f>
        <v>0</v>
      </c>
      <c r="DU93" s="27"/>
      <c r="DV93" s="27"/>
      <c r="DW93" s="27">
        <f>SUM(DW86:DW92)</f>
        <v>0</v>
      </c>
      <c r="DX93" s="28" t="e">
        <f>((DW93+DY93)/7)/DU92</f>
        <v>#DIV/0!</v>
      </c>
      <c r="DY93" s="27">
        <f>SUM(DY86:DY92)</f>
        <v>0</v>
      </c>
      <c r="DZ93" s="28" t="e">
        <f>(DY93/(DY93+DW93))</f>
        <v>#DIV/0!</v>
      </c>
      <c r="EA93" s="27"/>
      <c r="EB93" s="27"/>
      <c r="EC93" s="29" t="e">
        <f>EC91/EC90*100-100</f>
        <v>#DIV/0!</v>
      </c>
      <c r="ED93" s="60" t="e">
        <f>ED91/ED90*100-100</f>
        <v>#DIV/0!</v>
      </c>
      <c r="EE93" s="26">
        <f>SUM(EE86:EE92)</f>
        <v>0</v>
      </c>
      <c r="EF93" s="27">
        <f>SUM(EF86:EF92)</f>
        <v>0</v>
      </c>
      <c r="EG93" s="27"/>
      <c r="EH93" s="27"/>
      <c r="EI93" s="27">
        <f>SUM(EI86:EI92)</f>
        <v>0</v>
      </c>
      <c r="EJ93" s="28" t="e">
        <f>((EI93+EK93)/7)/EG92</f>
        <v>#DIV/0!</v>
      </c>
      <c r="EK93" s="27">
        <f>SUM(EK86:EK92)</f>
        <v>0</v>
      </c>
      <c r="EL93" s="28" t="e">
        <f>(EK93/(EK93+EI93))</f>
        <v>#DIV/0!</v>
      </c>
      <c r="EM93" s="27"/>
      <c r="EN93" s="27"/>
      <c r="EO93" s="29" t="e">
        <f>EO91/EO90*100-100</f>
        <v>#DIV/0!</v>
      </c>
      <c r="EP93" s="60" t="e">
        <f>EP91/EP90*100-100</f>
        <v>#DIV/0!</v>
      </c>
      <c r="EQ93" s="26">
        <f>SUM(EQ86:EQ92)</f>
        <v>0</v>
      </c>
      <c r="ER93" s="27">
        <f>SUM(ER86:ER92)</f>
        <v>0</v>
      </c>
      <c r="ES93" s="27"/>
      <c r="ET93" s="27"/>
      <c r="EU93" s="27">
        <f>SUM(EU86:EU92)</f>
        <v>0</v>
      </c>
      <c r="EV93" s="28" t="e">
        <f>((EU93+EW93)/7)/ES92</f>
        <v>#DIV/0!</v>
      </c>
      <c r="EW93" s="27">
        <f>SUM(EW86:EW92)</f>
        <v>0</v>
      </c>
      <c r="EX93" s="28" t="e">
        <f>(EW93/(EW93+EU93))</f>
        <v>#DIV/0!</v>
      </c>
      <c r="EY93" s="27"/>
      <c r="EZ93" s="27"/>
      <c r="FA93" s="29" t="e">
        <f>FA91/FA90*100-100</f>
        <v>#DIV/0!</v>
      </c>
      <c r="FB93" s="60" t="e">
        <f>FB91/FB90*100-100</f>
        <v>#DIV/0!</v>
      </c>
      <c r="FC93" s="26">
        <f>SUM(FC86:FC92)</f>
        <v>0</v>
      </c>
      <c r="FD93" s="27">
        <f>SUM(FD86:FD92)</f>
        <v>0</v>
      </c>
      <c r="FE93" s="27"/>
      <c r="FF93" s="27"/>
      <c r="FG93" s="27">
        <f>SUM(FG86:FG92)</f>
        <v>0</v>
      </c>
      <c r="FH93" s="28" t="e">
        <f>((FG93+FI93)/7)/FE92</f>
        <v>#DIV/0!</v>
      </c>
      <c r="FI93" s="27">
        <f>SUM(FI86:FI92)</f>
        <v>0</v>
      </c>
      <c r="FJ93" s="28" t="e">
        <f>(FI93/(FI93+FG93))</f>
        <v>#DIV/0!</v>
      </c>
      <c r="FK93" s="27"/>
      <c r="FL93" s="27"/>
      <c r="FM93" s="29" t="e">
        <f>FM91/FM90*100-100</f>
        <v>#DIV/0!</v>
      </c>
      <c r="FN93" s="60" t="e">
        <f>FN91/FN90*100-100</f>
        <v>#DIV/0!</v>
      </c>
      <c r="FO93" s="26">
        <f>SUM(FO86:FO92)</f>
        <v>0</v>
      </c>
      <c r="FP93" s="27">
        <f>SUM(FP86:FP92)</f>
        <v>0</v>
      </c>
      <c r="FQ93" s="27"/>
      <c r="FR93" s="27"/>
      <c r="FS93" s="27">
        <f>SUM(FS86:FS92)</f>
        <v>0</v>
      </c>
      <c r="FT93" s="28" t="e">
        <f>((FS93+FU93)/7)/FQ92</f>
        <v>#DIV/0!</v>
      </c>
      <c r="FU93" s="27">
        <f>SUM(FU86:FU92)</f>
        <v>0</v>
      </c>
      <c r="FV93" s="28" t="e">
        <f>(FU93/(FU93+FS93))</f>
        <v>#DIV/0!</v>
      </c>
      <c r="FW93" s="27"/>
      <c r="FX93" s="27"/>
      <c r="FY93" s="29" t="e">
        <f>FY91/FY90*100-100</f>
        <v>#DIV/0!</v>
      </c>
      <c r="FZ93" s="60" t="e">
        <f>FZ91/FZ90*100-100</f>
        <v>#DIV/0!</v>
      </c>
      <c r="GA93" s="26">
        <f>SUM(GA86:GA92)</f>
        <v>0</v>
      </c>
      <c r="GB93" s="27">
        <f>SUM(GB86:GB92)</f>
        <v>0</v>
      </c>
      <c r="GC93" s="27"/>
      <c r="GD93" s="27"/>
      <c r="GE93" s="27">
        <f>SUM(GE86:GE92)</f>
        <v>0</v>
      </c>
      <c r="GF93" s="28" t="e">
        <f>((GE93+GG93)/7)/GC92</f>
        <v>#DIV/0!</v>
      </c>
      <c r="GG93" s="27">
        <f>SUM(GG86:GG92)</f>
        <v>0</v>
      </c>
      <c r="GH93" s="28" t="e">
        <f>(GG93/(GG93+GE93))</f>
        <v>#DIV/0!</v>
      </c>
      <c r="GI93" s="27"/>
      <c r="GJ93" s="27"/>
      <c r="GK93" s="29" t="e">
        <f>GK91/GK90*100-100</f>
        <v>#DIV/0!</v>
      </c>
      <c r="GL93" s="60" t="e">
        <f>GL91/GL90*100-100</f>
        <v>#DIV/0!</v>
      </c>
      <c r="GM93" s="26">
        <f>SUM(GM86:GM92)</f>
        <v>0</v>
      </c>
      <c r="GN93" s="27">
        <f>SUM(GN86:GN92)</f>
        <v>0</v>
      </c>
      <c r="GO93" s="27"/>
      <c r="GP93" s="27"/>
      <c r="GQ93" s="27">
        <f>SUM(GQ86:GQ92)</f>
        <v>0</v>
      </c>
      <c r="GR93" s="28" t="e">
        <f>((GQ93+GS93)/7)/GO92</f>
        <v>#DIV/0!</v>
      </c>
      <c r="GS93" s="27">
        <f>SUM(GS86:GS92)</f>
        <v>0</v>
      </c>
      <c r="GT93" s="28" t="e">
        <f>(GS93/(GS93+GQ93))</f>
        <v>#DIV/0!</v>
      </c>
      <c r="GU93" s="27"/>
      <c r="GV93" s="27"/>
      <c r="GW93" s="29" t="e">
        <f>GW91/GW90*100-100</f>
        <v>#DIV/0!</v>
      </c>
      <c r="GX93" s="60" t="e">
        <f>GX91/GX90*100-100</f>
        <v>#DIV/0!</v>
      </c>
      <c r="GY93" s="26">
        <f>SUM(GY86:GY92)</f>
        <v>0</v>
      </c>
      <c r="GZ93" s="27">
        <f>SUM(GZ86:GZ92)</f>
        <v>0</v>
      </c>
      <c r="HA93" s="27"/>
      <c r="HB93" s="27"/>
      <c r="HC93" s="27">
        <f>SUM(HC86:HC92)</f>
        <v>0</v>
      </c>
      <c r="HD93" s="28" t="e">
        <f>((HC93+HE93)/7)/HA92</f>
        <v>#DIV/0!</v>
      </c>
      <c r="HE93" s="27">
        <f>SUM(HE86:HE92)</f>
        <v>0</v>
      </c>
      <c r="HF93" s="28" t="e">
        <f>(HE93/(HE93+HC93))</f>
        <v>#DIV/0!</v>
      </c>
      <c r="HG93" s="27"/>
      <c r="HH93" s="27"/>
      <c r="HI93" s="29" t="e">
        <f>HI91/HI90*100-100</f>
        <v>#DIV/0!</v>
      </c>
      <c r="HJ93" s="60" t="e">
        <f>HJ91/HJ90*100-100</f>
        <v>#DIV/0!</v>
      </c>
      <c r="HK93" s="26">
        <f t="shared" si="633"/>
        <v>35</v>
      </c>
      <c r="HL93" s="443">
        <f t="shared" si="633"/>
        <v>1</v>
      </c>
      <c r="HM93" s="365">
        <f t="shared" si="633"/>
        <v>0</v>
      </c>
      <c r="HN93" s="27">
        <f t="shared" si="633"/>
        <v>0</v>
      </c>
      <c r="HO93" s="27">
        <f t="shared" si="634"/>
        <v>12362</v>
      </c>
      <c r="HP93" s="80">
        <f>+((HO93)/HM92)/7</f>
        <v>0.57769054628720973</v>
      </c>
      <c r="HQ93" s="57">
        <f t="shared" si="636"/>
        <v>456</v>
      </c>
      <c r="HR93" s="48">
        <f t="shared" si="657"/>
        <v>3.6887235075230548E-2</v>
      </c>
      <c r="HS93" s="49">
        <f>SUM(HS86:HS92)/7</f>
        <v>63.8</v>
      </c>
      <c r="HT93" s="50">
        <f>SUM(HT86:HT92)</f>
        <v>11102</v>
      </c>
      <c r="HU93" s="49">
        <f>AVERAGE(HU86:HU92)</f>
        <v>89.788929751523696</v>
      </c>
      <c r="HV93" s="58" t="e">
        <f>HV91/HV90*100-100</f>
        <v>#DIV/0!</v>
      </c>
      <c r="HW93" s="60" t="e">
        <f>HW91/HW90*100-100</f>
        <v>#DIV/0!</v>
      </c>
    </row>
    <row r="94" spans="1:231" ht="19.5" thickBot="1" x14ac:dyDescent="0.3">
      <c r="A94" s="52"/>
      <c r="B94" s="437"/>
      <c r="C94" s="40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2"/>
      <c r="O94" s="40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2"/>
      <c r="AA94" s="40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2"/>
      <c r="AM94" s="40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2"/>
      <c r="AY94" s="40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2"/>
      <c r="BK94" s="40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2"/>
      <c r="BW94" s="40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2"/>
      <c r="CI94" s="40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2"/>
      <c r="CU94" s="40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2"/>
      <c r="DG94" s="40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2"/>
      <c r="DS94" s="40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2"/>
      <c r="EE94" s="40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2"/>
      <c r="EQ94" s="40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42"/>
      <c r="FC94" s="40"/>
      <c r="FD94" s="41"/>
      <c r="FE94" s="41"/>
      <c r="FF94" s="41"/>
      <c r="FG94" s="41"/>
      <c r="FH94" s="41"/>
      <c r="FI94" s="41"/>
      <c r="FJ94" s="41"/>
      <c r="FK94" s="41"/>
      <c r="FL94" s="41"/>
      <c r="FM94" s="41"/>
      <c r="FN94" s="42"/>
      <c r="FO94" s="40"/>
      <c r="FP94" s="41"/>
      <c r="FQ94" s="41"/>
      <c r="FR94" s="41"/>
      <c r="FS94" s="41"/>
      <c r="FT94" s="41"/>
      <c r="FU94" s="41"/>
      <c r="FV94" s="41"/>
      <c r="FW94" s="41"/>
      <c r="FX94" s="41"/>
      <c r="FY94" s="41"/>
      <c r="FZ94" s="42"/>
      <c r="GA94" s="40"/>
      <c r="GB94" s="41"/>
      <c r="GC94" s="41"/>
      <c r="GD94" s="41"/>
      <c r="GE94" s="41"/>
      <c r="GF94" s="41"/>
      <c r="GG94" s="41"/>
      <c r="GH94" s="41"/>
      <c r="GI94" s="41"/>
      <c r="GJ94" s="41"/>
      <c r="GK94" s="41"/>
      <c r="GL94" s="42"/>
      <c r="GM94" s="40"/>
      <c r="GN94" s="41"/>
      <c r="GO94" s="41"/>
      <c r="GP94" s="41"/>
      <c r="GQ94" s="41"/>
      <c r="GR94" s="41"/>
      <c r="GS94" s="41"/>
      <c r="GT94" s="41"/>
      <c r="GU94" s="41"/>
      <c r="GV94" s="41"/>
      <c r="GW94" s="41"/>
      <c r="GX94" s="42"/>
      <c r="GY94" s="40"/>
      <c r="GZ94" s="41"/>
      <c r="HA94" s="41"/>
      <c r="HB94" s="41"/>
      <c r="HC94" s="41"/>
      <c r="HD94" s="41"/>
      <c r="HE94" s="41"/>
      <c r="HF94" s="41"/>
      <c r="HG94" s="41"/>
      <c r="HH94" s="41"/>
      <c r="HI94" s="41"/>
      <c r="HJ94" s="42"/>
      <c r="HK94" s="444">
        <f>HK93/HM83</f>
        <v>1.1319534282018111E-2</v>
      </c>
      <c r="HL94" s="445">
        <f>HL93/HN83</f>
        <v>3.3670033670033669E-3</v>
      </c>
      <c r="HM94" s="377"/>
      <c r="HN94" s="30"/>
      <c r="HO94" s="30"/>
      <c r="HP94" s="30"/>
      <c r="HQ94" s="30"/>
      <c r="HR94" s="30"/>
      <c r="HS94" s="30"/>
      <c r="HT94" s="47"/>
      <c r="HU94" s="30"/>
      <c r="HV94" s="30"/>
      <c r="HW94" s="31"/>
    </row>
    <row r="95" spans="1:231" ht="18.75" x14ac:dyDescent="0.25">
      <c r="A95" s="736">
        <v>35</v>
      </c>
      <c r="B95" s="435">
        <f>B92+1</f>
        <v>45666</v>
      </c>
      <c r="C95" s="32">
        <v>2</v>
      </c>
      <c r="D95" s="33"/>
      <c r="E95" s="61">
        <f>E92-C95</f>
        <v>581</v>
      </c>
      <c r="F95" s="33">
        <f>F92-D95</f>
        <v>58</v>
      </c>
      <c r="G95" s="33">
        <v>336</v>
      </c>
      <c r="H95" s="34">
        <f t="shared" ref="H95:H101" si="658">((G95+I95)/E95)</f>
        <v>0.5869191049913941</v>
      </c>
      <c r="I95" s="33">
        <v>5</v>
      </c>
      <c r="J95" s="12">
        <f t="shared" ref="J95:J101" si="659">I95/(G95+I95)</f>
        <v>1.466275659824047E-2</v>
      </c>
      <c r="K95" s="35"/>
      <c r="L95" s="33"/>
      <c r="M95" s="33"/>
      <c r="N95" s="36"/>
      <c r="O95" s="32"/>
      <c r="P95" s="33"/>
      <c r="Q95" s="11">
        <f>Q92-O95</f>
        <v>585</v>
      </c>
      <c r="R95" s="33">
        <f>R92-P95</f>
        <v>57</v>
      </c>
      <c r="S95" s="33">
        <v>319</v>
      </c>
      <c r="T95" s="34">
        <f t="shared" ref="T95:T101" si="660">((S95+U95)/Q95)</f>
        <v>0.5658119658119658</v>
      </c>
      <c r="U95" s="33">
        <v>12</v>
      </c>
      <c r="V95" s="12">
        <f t="shared" ref="V95:V101" si="661">U95/(S95+U95)</f>
        <v>3.6253776435045321E-2</v>
      </c>
      <c r="W95" s="35"/>
      <c r="X95" s="33"/>
      <c r="Y95" s="33"/>
      <c r="Z95" s="36"/>
      <c r="AA95" s="32">
        <v>1</v>
      </c>
      <c r="AB95" s="33"/>
      <c r="AC95" s="11">
        <f>AC92-AA95</f>
        <v>117</v>
      </c>
      <c r="AD95" s="33">
        <f>AD92-AB95</f>
        <v>10</v>
      </c>
      <c r="AE95" s="33">
        <v>59</v>
      </c>
      <c r="AF95" s="34">
        <f t="shared" ref="AF95:AF101" si="662">((AE95+AG95)/AC95)</f>
        <v>0.5213675213675214</v>
      </c>
      <c r="AG95" s="33">
        <v>2</v>
      </c>
      <c r="AH95" s="12">
        <f t="shared" ref="AH95:AH101" si="663">AG95/(AE95+AG95)</f>
        <v>3.2786885245901641E-2</v>
      </c>
      <c r="AI95" s="35"/>
      <c r="AJ95" s="33"/>
      <c r="AK95" s="33"/>
      <c r="AL95" s="36"/>
      <c r="AM95" s="32"/>
      <c r="AN95" s="33"/>
      <c r="AO95" s="61">
        <f>AO92-AM95</f>
        <v>598</v>
      </c>
      <c r="AP95" s="33">
        <f>AP92-AN95</f>
        <v>58</v>
      </c>
      <c r="AQ95" s="33">
        <v>332</v>
      </c>
      <c r="AR95" s="34">
        <f t="shared" ref="AR95:AR101" si="664">((AQ95+AS95)/AO95)</f>
        <v>0.57859531772575246</v>
      </c>
      <c r="AS95" s="33">
        <v>14</v>
      </c>
      <c r="AT95" s="12">
        <f t="shared" ref="AT95:AT101" si="665">AS95/(AQ95+AS95)</f>
        <v>4.046242774566474E-2</v>
      </c>
      <c r="AU95" s="35"/>
      <c r="AV95" s="33"/>
      <c r="AW95" s="33"/>
      <c r="AX95" s="36"/>
      <c r="AY95" s="32"/>
      <c r="AZ95" s="33"/>
      <c r="BA95" s="11">
        <f>BA92-AY95</f>
        <v>585</v>
      </c>
      <c r="BB95" s="33">
        <f>BB92-AZ95</f>
        <v>57</v>
      </c>
      <c r="BC95" s="33">
        <v>339</v>
      </c>
      <c r="BD95" s="34">
        <f t="shared" ref="BD95:BD101" si="666">((BC95+BE95)/BA95)</f>
        <v>0.59145299145299146</v>
      </c>
      <c r="BE95" s="33">
        <v>7</v>
      </c>
      <c r="BF95" s="12">
        <f t="shared" ref="BF95:BF101" si="667">BE95/(BC95+BE95)</f>
        <v>2.023121387283237E-2</v>
      </c>
      <c r="BG95" s="35"/>
      <c r="BH95" s="33"/>
      <c r="BI95" s="33"/>
      <c r="BJ95" s="36"/>
      <c r="BK95" s="32"/>
      <c r="BL95" s="33"/>
      <c r="BM95" s="11">
        <f>BM92-BK95</f>
        <v>588</v>
      </c>
      <c r="BN95" s="33">
        <f>BN92-BL95</f>
        <v>56</v>
      </c>
      <c r="BO95" s="33">
        <v>321</v>
      </c>
      <c r="BP95" s="34">
        <f t="shared" ref="BP95:BP101" si="668">((BO95+BQ95)/BM95)</f>
        <v>0.56972789115646261</v>
      </c>
      <c r="BQ95" s="33">
        <v>14</v>
      </c>
      <c r="BR95" s="12">
        <f t="shared" ref="BR95:BR101" si="669">BQ95/(BO95+BQ95)</f>
        <v>4.1791044776119404E-2</v>
      </c>
      <c r="BS95" s="35"/>
      <c r="BT95" s="33"/>
      <c r="BU95" s="33"/>
      <c r="BV95" s="36"/>
      <c r="BW95" s="32"/>
      <c r="BX95" s="33"/>
      <c r="BY95" s="33">
        <f>BY92-BW95</f>
        <v>0</v>
      </c>
      <c r="BZ95" s="33">
        <f>BZ92-BX95</f>
        <v>0</v>
      </c>
      <c r="CA95" s="33"/>
      <c r="CB95" s="34" t="e">
        <f t="shared" ref="CB95:CB101" si="670">((CA95+CC95)/BY95)</f>
        <v>#DIV/0!</v>
      </c>
      <c r="CC95" s="33"/>
      <c r="CD95" s="34" t="e">
        <f t="shared" ref="CD95:CD101" si="671">CC95/(CA95+CC95)</f>
        <v>#DIV/0!</v>
      </c>
      <c r="CE95" s="35"/>
      <c r="CF95" s="33"/>
      <c r="CG95" s="33"/>
      <c r="CH95" s="36"/>
      <c r="CI95" s="32"/>
      <c r="CJ95" s="33"/>
      <c r="CK95" s="33">
        <f>CK92-CI95</f>
        <v>0</v>
      </c>
      <c r="CL95" s="33">
        <f>CL92-CJ95</f>
        <v>0</v>
      </c>
      <c r="CM95" s="33"/>
      <c r="CN95" s="34" t="e">
        <f t="shared" ref="CN95:CN101" si="672">((CM95+CO95)/CK95)</f>
        <v>#DIV/0!</v>
      </c>
      <c r="CO95" s="33"/>
      <c r="CP95" s="34" t="e">
        <f t="shared" ref="CP95:CP101" si="673">CO95/(CM95+CO95)</f>
        <v>#DIV/0!</v>
      </c>
      <c r="CQ95" s="35"/>
      <c r="CR95" s="33"/>
      <c r="CS95" s="33"/>
      <c r="CT95" s="36"/>
      <c r="CU95" s="32"/>
      <c r="CV95" s="33"/>
      <c r="CW95" s="33">
        <f>CW92-CU95</f>
        <v>0</v>
      </c>
      <c r="CX95" s="33">
        <f>CX92-CV95</f>
        <v>0</v>
      </c>
      <c r="CY95" s="33"/>
      <c r="CZ95" s="34" t="e">
        <f t="shared" ref="CZ95:CZ101" si="674">((CY95+DA95)/CW95)</f>
        <v>#DIV/0!</v>
      </c>
      <c r="DA95" s="33"/>
      <c r="DB95" s="34" t="e">
        <f t="shared" ref="DB95:DB101" si="675">DA95/(CY95+DA95)</f>
        <v>#DIV/0!</v>
      </c>
      <c r="DC95" s="35"/>
      <c r="DD95" s="33"/>
      <c r="DE95" s="33"/>
      <c r="DF95" s="36"/>
      <c r="DG95" s="32"/>
      <c r="DH95" s="33"/>
      <c r="DI95" s="33">
        <f>DI92-DG95</f>
        <v>0</v>
      </c>
      <c r="DJ95" s="33">
        <f>DJ92-DH95</f>
        <v>0</v>
      </c>
      <c r="DK95" s="33"/>
      <c r="DL95" s="34" t="e">
        <f t="shared" ref="DL95:DL101" si="676">((DK95+DM95)/DI95)</f>
        <v>#DIV/0!</v>
      </c>
      <c r="DM95" s="33"/>
      <c r="DN95" s="34" t="e">
        <f t="shared" ref="DN95:DN101" si="677">DM95/(DK95+DM95)</f>
        <v>#DIV/0!</v>
      </c>
      <c r="DO95" s="35"/>
      <c r="DP95" s="33"/>
      <c r="DQ95" s="33"/>
      <c r="DR95" s="36"/>
      <c r="DS95" s="32"/>
      <c r="DT95" s="33"/>
      <c r="DU95" s="33">
        <f>DU92-DS95</f>
        <v>0</v>
      </c>
      <c r="DV95" s="33">
        <f>DV92-DT95</f>
        <v>0</v>
      </c>
      <c r="DW95" s="33"/>
      <c r="DX95" s="34" t="e">
        <f t="shared" ref="DX95:DX101" si="678">((DW95+DY95)/DU95)</f>
        <v>#DIV/0!</v>
      </c>
      <c r="DY95" s="33"/>
      <c r="DZ95" s="34" t="e">
        <f t="shared" ref="DZ95:DZ101" si="679">DY95/(DW95+DY95)</f>
        <v>#DIV/0!</v>
      </c>
      <c r="EA95" s="35"/>
      <c r="EB95" s="33"/>
      <c r="EC95" s="33"/>
      <c r="ED95" s="36"/>
      <c r="EE95" s="32"/>
      <c r="EF95" s="33"/>
      <c r="EG95" s="33">
        <f>EG92-EE95</f>
        <v>0</v>
      </c>
      <c r="EH95" s="33">
        <f>EH92-EF95</f>
        <v>0</v>
      </c>
      <c r="EI95" s="33"/>
      <c r="EJ95" s="34" t="e">
        <f t="shared" ref="EJ95:EJ101" si="680">((EI95+EK95)/EG95)</f>
        <v>#DIV/0!</v>
      </c>
      <c r="EK95" s="33"/>
      <c r="EL95" s="34" t="e">
        <f t="shared" ref="EL95:EL101" si="681">EK95/(EI95+EK95)</f>
        <v>#DIV/0!</v>
      </c>
      <c r="EM95" s="35"/>
      <c r="EN95" s="33"/>
      <c r="EO95" s="33"/>
      <c r="EP95" s="36"/>
      <c r="EQ95" s="32"/>
      <c r="ER95" s="33"/>
      <c r="ES95" s="33">
        <f>ES92-EQ95</f>
        <v>0</v>
      </c>
      <c r="ET95" s="33">
        <f>ET92-ER95</f>
        <v>0</v>
      </c>
      <c r="EU95" s="33"/>
      <c r="EV95" s="34" t="e">
        <f t="shared" ref="EV95:EV101" si="682">((EU95+EW95)/ES95)</f>
        <v>#DIV/0!</v>
      </c>
      <c r="EW95" s="33"/>
      <c r="EX95" s="34" t="e">
        <f t="shared" ref="EX95:EX101" si="683">EW95/(EU95+EW95)</f>
        <v>#DIV/0!</v>
      </c>
      <c r="EY95" s="35"/>
      <c r="EZ95" s="33"/>
      <c r="FA95" s="33"/>
      <c r="FB95" s="36"/>
      <c r="FC95" s="32"/>
      <c r="FD95" s="33"/>
      <c r="FE95" s="33">
        <f>FE92-FC95</f>
        <v>0</v>
      </c>
      <c r="FF95" s="33">
        <f>FF92-FD95</f>
        <v>0</v>
      </c>
      <c r="FG95" s="33"/>
      <c r="FH95" s="34" t="e">
        <f t="shared" ref="FH95:FH101" si="684">((FG95+FI95)/FE95)</f>
        <v>#DIV/0!</v>
      </c>
      <c r="FI95" s="33"/>
      <c r="FJ95" s="34" t="e">
        <f t="shared" ref="FJ95:FJ101" si="685">FI95/(FG95+FI95)</f>
        <v>#DIV/0!</v>
      </c>
      <c r="FK95" s="35"/>
      <c r="FL95" s="33"/>
      <c r="FM95" s="33"/>
      <c r="FN95" s="36"/>
      <c r="FO95" s="32"/>
      <c r="FP95" s="33"/>
      <c r="FQ95" s="33">
        <f>FQ92-FO95</f>
        <v>0</v>
      </c>
      <c r="FR95" s="33">
        <f>FR92-FP95</f>
        <v>0</v>
      </c>
      <c r="FS95" s="33"/>
      <c r="FT95" s="34" t="e">
        <f t="shared" ref="FT95:FT101" si="686">((FS95+FU95)/FQ95)</f>
        <v>#DIV/0!</v>
      </c>
      <c r="FU95" s="33"/>
      <c r="FV95" s="34" t="e">
        <f t="shared" ref="FV95:FV101" si="687">FU95/(FS95+FU95)</f>
        <v>#DIV/0!</v>
      </c>
      <c r="FW95" s="35"/>
      <c r="FX95" s="33"/>
      <c r="FY95" s="33"/>
      <c r="FZ95" s="36"/>
      <c r="GA95" s="32"/>
      <c r="GB95" s="33"/>
      <c r="GC95" s="33">
        <f>GC92-GA95</f>
        <v>0</v>
      </c>
      <c r="GD95" s="33">
        <f>GD92-GB95</f>
        <v>0</v>
      </c>
      <c r="GE95" s="33"/>
      <c r="GF95" s="34" t="e">
        <f t="shared" ref="GF95:GF101" si="688">((GE95+GG95)/GC95)</f>
        <v>#DIV/0!</v>
      </c>
      <c r="GG95" s="33"/>
      <c r="GH95" s="34" t="e">
        <f t="shared" ref="GH95:GH101" si="689">GG95/(GE95+GG95)</f>
        <v>#DIV/0!</v>
      </c>
      <c r="GI95" s="35"/>
      <c r="GJ95" s="33"/>
      <c r="GK95" s="33"/>
      <c r="GL95" s="36"/>
      <c r="GM95" s="32"/>
      <c r="GN95" s="33"/>
      <c r="GO95" s="33">
        <f>GO92-GM95</f>
        <v>0</v>
      </c>
      <c r="GP95" s="33">
        <f>GP92-GN95</f>
        <v>0</v>
      </c>
      <c r="GQ95" s="33"/>
      <c r="GR95" s="34" t="e">
        <f t="shared" ref="GR95:GR101" si="690">((GQ95+GS95)/GO95)</f>
        <v>#DIV/0!</v>
      </c>
      <c r="GS95" s="33"/>
      <c r="GT95" s="34" t="e">
        <f t="shared" ref="GT95:GT101" si="691">GS95/(GQ95+GS95)</f>
        <v>#DIV/0!</v>
      </c>
      <c r="GU95" s="35"/>
      <c r="GV95" s="33"/>
      <c r="GW95" s="33"/>
      <c r="GX95" s="36"/>
      <c r="GY95" s="32"/>
      <c r="GZ95" s="33"/>
      <c r="HA95" s="33">
        <f>HA92-GY95</f>
        <v>0</v>
      </c>
      <c r="HB95" s="33">
        <f>HB92-GZ95</f>
        <v>0</v>
      </c>
      <c r="HC95" s="33"/>
      <c r="HD95" s="34" t="e">
        <f t="shared" ref="HD95:HD101" si="692">((HC95+HE95)/HA95)</f>
        <v>#DIV/0!</v>
      </c>
      <c r="HE95" s="33"/>
      <c r="HF95" s="34" t="e">
        <f t="shared" ref="HF95:HF101" si="693">HE95/(HC95+HE95)</f>
        <v>#DIV/0!</v>
      </c>
      <c r="HG95" s="35"/>
      <c r="HH95" s="33"/>
      <c r="HI95" s="33"/>
      <c r="HJ95" s="284"/>
      <c r="HK95" s="32">
        <f t="shared" ref="HK95:HN102" si="694">+C95+O95+AA95+AM95+AY95+BK95+BW95+CI95+CU95+DG95+DS95+EE95+EQ95+FC95+FO95+GA95+GM95+GY95</f>
        <v>3</v>
      </c>
      <c r="HL95" s="36">
        <f t="shared" si="694"/>
        <v>0</v>
      </c>
      <c r="HM95" s="380">
        <f t="shared" si="694"/>
        <v>3054</v>
      </c>
      <c r="HN95" s="33">
        <f t="shared" si="694"/>
        <v>296</v>
      </c>
      <c r="HO95" s="33">
        <f t="shared" ref="HO95:HO102" si="695">+G95+S95+AE95+AQ95+BC95+BO95+CA95+CM95+CY95+DK95+DW95+EI95+EU95+FG95+FS95+GE95+GQ95+HC95+I95+U95+AG95+AS95+BE95+BQ95+CC95+CO95+DA95+DM95+DY95+EK95+EW95+FI95+FU95+GG95+GS95+HE95</f>
        <v>1760</v>
      </c>
      <c r="HP95" s="78">
        <f t="shared" ref="HP95:HP101" si="696">+(HO95)/HM95</f>
        <v>0.57629338572364108</v>
      </c>
      <c r="HQ95" s="44">
        <f t="shared" ref="HQ95:HQ102" si="697">+I95+U95+AG95+AS95+BE95+BQ95+CC95+CO95+DA95+DM95+DY95+EK95+EW95+FI95+FU95+GG95+GS95+HE95</f>
        <v>54</v>
      </c>
      <c r="HR95" s="34">
        <f t="shared" si="657"/>
        <v>3.0681818181818182E-2</v>
      </c>
      <c r="HS95" s="45">
        <v>62.2</v>
      </c>
      <c r="HT95" s="46">
        <v>1592</v>
      </c>
      <c r="HU95" s="45">
        <f t="shared" ref="HU95:HU101" si="698">+HT95/HO95*100</f>
        <v>90.454545454545453</v>
      </c>
      <c r="HV95" s="44"/>
      <c r="HW95" s="36"/>
    </row>
    <row r="96" spans="1:231" ht="18.75" x14ac:dyDescent="0.25">
      <c r="A96" s="734"/>
      <c r="B96" s="436">
        <f t="shared" si="456"/>
        <v>45667</v>
      </c>
      <c r="C96" s="10"/>
      <c r="D96" s="11"/>
      <c r="E96" s="61">
        <f t="shared" ref="E96:F101" si="699">E95-C96</f>
        <v>581</v>
      </c>
      <c r="F96" s="11">
        <f t="shared" si="699"/>
        <v>58</v>
      </c>
      <c r="G96" s="11">
        <v>332</v>
      </c>
      <c r="H96" s="12">
        <f t="shared" si="658"/>
        <v>0.59380378657487087</v>
      </c>
      <c r="I96" s="11">
        <v>13</v>
      </c>
      <c r="J96" s="12">
        <f t="shared" si="659"/>
        <v>3.7681159420289857E-2</v>
      </c>
      <c r="K96" s="13"/>
      <c r="L96" s="11"/>
      <c r="M96" s="11"/>
      <c r="N96" s="14"/>
      <c r="O96" s="10">
        <v>2</v>
      </c>
      <c r="P96" s="11"/>
      <c r="Q96" s="11">
        <f t="shared" ref="Q96:R101" si="700">Q95-O96</f>
        <v>583</v>
      </c>
      <c r="R96" s="11">
        <f t="shared" si="700"/>
        <v>57</v>
      </c>
      <c r="S96" s="11">
        <v>332</v>
      </c>
      <c r="T96" s="12">
        <f t="shared" si="660"/>
        <v>0.59176672384219553</v>
      </c>
      <c r="U96" s="11">
        <v>13</v>
      </c>
      <c r="V96" s="12">
        <f t="shared" si="661"/>
        <v>3.7681159420289857E-2</v>
      </c>
      <c r="W96" s="13"/>
      <c r="X96" s="11"/>
      <c r="Y96" s="11"/>
      <c r="Z96" s="14"/>
      <c r="AA96" s="10"/>
      <c r="AB96" s="11"/>
      <c r="AC96" s="11">
        <f t="shared" ref="AC96:AD101" si="701">AC95-AA96</f>
        <v>117</v>
      </c>
      <c r="AD96" s="11">
        <f t="shared" si="701"/>
        <v>10</v>
      </c>
      <c r="AE96" s="11">
        <v>50</v>
      </c>
      <c r="AF96" s="12">
        <f t="shared" si="662"/>
        <v>0.45299145299145299</v>
      </c>
      <c r="AG96" s="11">
        <v>3</v>
      </c>
      <c r="AH96" s="12">
        <f t="shared" si="663"/>
        <v>5.6603773584905662E-2</v>
      </c>
      <c r="AI96" s="13"/>
      <c r="AJ96" s="11"/>
      <c r="AK96" s="11"/>
      <c r="AL96" s="14"/>
      <c r="AM96" s="10">
        <v>1</v>
      </c>
      <c r="AN96" s="11"/>
      <c r="AO96" s="61">
        <f t="shared" ref="AO96:AP101" si="702">AO95-AM96</f>
        <v>597</v>
      </c>
      <c r="AP96" s="11">
        <f t="shared" si="702"/>
        <v>58</v>
      </c>
      <c r="AQ96" s="11">
        <v>342</v>
      </c>
      <c r="AR96" s="12">
        <f t="shared" si="664"/>
        <v>0.58961474036850925</v>
      </c>
      <c r="AS96" s="11">
        <v>10</v>
      </c>
      <c r="AT96" s="12">
        <f t="shared" si="665"/>
        <v>2.8409090909090908E-2</v>
      </c>
      <c r="AU96" s="13"/>
      <c r="AV96" s="11"/>
      <c r="AW96" s="11"/>
      <c r="AX96" s="14"/>
      <c r="AY96" s="10"/>
      <c r="AZ96" s="11"/>
      <c r="BA96" s="11">
        <f t="shared" ref="BA96:BB101" si="703">BA95-AY96</f>
        <v>585</v>
      </c>
      <c r="BB96" s="11">
        <f t="shared" si="703"/>
        <v>57</v>
      </c>
      <c r="BC96" s="11">
        <v>328</v>
      </c>
      <c r="BD96" s="12">
        <f t="shared" si="666"/>
        <v>0.58290598290598294</v>
      </c>
      <c r="BE96" s="11">
        <v>13</v>
      </c>
      <c r="BF96" s="12">
        <f t="shared" si="667"/>
        <v>3.8123167155425221E-2</v>
      </c>
      <c r="BG96" s="13"/>
      <c r="BH96" s="11"/>
      <c r="BI96" s="11"/>
      <c r="BJ96" s="14"/>
      <c r="BK96" s="10">
        <v>2</v>
      </c>
      <c r="BL96" s="11"/>
      <c r="BM96" s="11">
        <f t="shared" ref="BM96:BN101" si="704">BM95-BK96</f>
        <v>586</v>
      </c>
      <c r="BN96" s="11">
        <f t="shared" si="704"/>
        <v>56</v>
      </c>
      <c r="BO96" s="11">
        <v>323</v>
      </c>
      <c r="BP96" s="12">
        <f t="shared" si="668"/>
        <v>0.57337883959044367</v>
      </c>
      <c r="BQ96" s="11">
        <v>13</v>
      </c>
      <c r="BR96" s="12">
        <f t="shared" si="669"/>
        <v>3.8690476190476192E-2</v>
      </c>
      <c r="BS96" s="13"/>
      <c r="BT96" s="11"/>
      <c r="BU96" s="11"/>
      <c r="BV96" s="14"/>
      <c r="BW96" s="10"/>
      <c r="BX96" s="11"/>
      <c r="BY96" s="61">
        <f t="shared" ref="BY96:BY101" si="705">BY95-BW96</f>
        <v>0</v>
      </c>
      <c r="BZ96" s="61">
        <f t="shared" ref="BZ96:BZ101" si="706">BZ95-BX96</f>
        <v>0</v>
      </c>
      <c r="CA96" s="11"/>
      <c r="CB96" s="12" t="e">
        <f t="shared" si="670"/>
        <v>#DIV/0!</v>
      </c>
      <c r="CC96" s="11"/>
      <c r="CD96" s="12" t="e">
        <f t="shared" si="671"/>
        <v>#DIV/0!</v>
      </c>
      <c r="CE96" s="13"/>
      <c r="CF96" s="11"/>
      <c r="CG96" s="11"/>
      <c r="CH96" s="14"/>
      <c r="CI96" s="10"/>
      <c r="CJ96" s="11"/>
      <c r="CK96" s="61">
        <f t="shared" ref="CK96:CK101" si="707">CK95-CI96</f>
        <v>0</v>
      </c>
      <c r="CL96" s="61">
        <f t="shared" ref="CL96:CL101" si="708">CL95-CJ96</f>
        <v>0</v>
      </c>
      <c r="CM96" s="11"/>
      <c r="CN96" s="12" t="e">
        <f t="shared" si="672"/>
        <v>#DIV/0!</v>
      </c>
      <c r="CO96" s="11"/>
      <c r="CP96" s="12" t="e">
        <f t="shared" si="673"/>
        <v>#DIV/0!</v>
      </c>
      <c r="CQ96" s="13"/>
      <c r="CR96" s="11"/>
      <c r="CS96" s="11"/>
      <c r="CT96" s="14"/>
      <c r="CU96" s="10"/>
      <c r="CV96" s="11"/>
      <c r="CW96" s="61">
        <f t="shared" ref="CW96:CW101" si="709">CW95-CU96</f>
        <v>0</v>
      </c>
      <c r="CX96" s="61">
        <f t="shared" ref="CX96:CX101" si="710">CX95-CV96</f>
        <v>0</v>
      </c>
      <c r="CY96" s="11"/>
      <c r="CZ96" s="12" t="e">
        <f t="shared" si="674"/>
        <v>#DIV/0!</v>
      </c>
      <c r="DA96" s="11"/>
      <c r="DB96" s="12" t="e">
        <f t="shared" si="675"/>
        <v>#DIV/0!</v>
      </c>
      <c r="DC96" s="13"/>
      <c r="DD96" s="11"/>
      <c r="DE96" s="11"/>
      <c r="DF96" s="14"/>
      <c r="DG96" s="10"/>
      <c r="DH96" s="11"/>
      <c r="DI96" s="61">
        <f t="shared" ref="DI96:DI101" si="711">DI95-DG96</f>
        <v>0</v>
      </c>
      <c r="DJ96" s="61">
        <f t="shared" ref="DJ96:DJ101" si="712">DJ95-DH96</f>
        <v>0</v>
      </c>
      <c r="DK96" s="11"/>
      <c r="DL96" s="12" t="e">
        <f t="shared" si="676"/>
        <v>#DIV/0!</v>
      </c>
      <c r="DM96" s="11"/>
      <c r="DN96" s="12" t="e">
        <f t="shared" si="677"/>
        <v>#DIV/0!</v>
      </c>
      <c r="DO96" s="13"/>
      <c r="DP96" s="11"/>
      <c r="DQ96" s="11"/>
      <c r="DR96" s="14"/>
      <c r="DS96" s="10"/>
      <c r="DT96" s="11"/>
      <c r="DU96" s="61">
        <f t="shared" ref="DU96:DU101" si="713">DU95-DS96</f>
        <v>0</v>
      </c>
      <c r="DV96" s="61">
        <f t="shared" ref="DV96:DV101" si="714">DV95-DT96</f>
        <v>0</v>
      </c>
      <c r="DW96" s="11"/>
      <c r="DX96" s="12" t="e">
        <f t="shared" si="678"/>
        <v>#DIV/0!</v>
      </c>
      <c r="DY96" s="11"/>
      <c r="DZ96" s="12" t="e">
        <f t="shared" si="679"/>
        <v>#DIV/0!</v>
      </c>
      <c r="EA96" s="13"/>
      <c r="EB96" s="11"/>
      <c r="EC96" s="11"/>
      <c r="ED96" s="14"/>
      <c r="EE96" s="10"/>
      <c r="EF96" s="11"/>
      <c r="EG96" s="61">
        <f t="shared" ref="EG96:EG101" si="715">EG95-EE96</f>
        <v>0</v>
      </c>
      <c r="EH96" s="61">
        <f t="shared" ref="EH96:EH101" si="716">EH95-EF96</f>
        <v>0</v>
      </c>
      <c r="EI96" s="11"/>
      <c r="EJ96" s="12" t="e">
        <f t="shared" si="680"/>
        <v>#DIV/0!</v>
      </c>
      <c r="EK96" s="11"/>
      <c r="EL96" s="12" t="e">
        <f t="shared" si="681"/>
        <v>#DIV/0!</v>
      </c>
      <c r="EM96" s="13"/>
      <c r="EN96" s="11"/>
      <c r="EO96" s="11"/>
      <c r="EP96" s="14"/>
      <c r="EQ96" s="10"/>
      <c r="ER96" s="11"/>
      <c r="ES96" s="61">
        <f t="shared" ref="ES96:ES101" si="717">ES95-EQ96</f>
        <v>0</v>
      </c>
      <c r="ET96" s="61">
        <f t="shared" ref="ET96:ET101" si="718">ET95-ER96</f>
        <v>0</v>
      </c>
      <c r="EU96" s="11"/>
      <c r="EV96" s="12" t="e">
        <f t="shared" si="682"/>
        <v>#DIV/0!</v>
      </c>
      <c r="EW96" s="11"/>
      <c r="EX96" s="12" t="e">
        <f t="shared" si="683"/>
        <v>#DIV/0!</v>
      </c>
      <c r="EY96" s="13"/>
      <c r="EZ96" s="11"/>
      <c r="FA96" s="11"/>
      <c r="FB96" s="14"/>
      <c r="FC96" s="10"/>
      <c r="FD96" s="11"/>
      <c r="FE96" s="61">
        <f t="shared" ref="FE96:FE101" si="719">FE95-FC96</f>
        <v>0</v>
      </c>
      <c r="FF96" s="61">
        <f t="shared" ref="FF96:FF101" si="720">FF95-FD96</f>
        <v>0</v>
      </c>
      <c r="FG96" s="11"/>
      <c r="FH96" s="12" t="e">
        <f t="shared" si="684"/>
        <v>#DIV/0!</v>
      </c>
      <c r="FI96" s="11"/>
      <c r="FJ96" s="12" t="e">
        <f t="shared" si="685"/>
        <v>#DIV/0!</v>
      </c>
      <c r="FK96" s="13"/>
      <c r="FL96" s="11"/>
      <c r="FM96" s="11"/>
      <c r="FN96" s="14"/>
      <c r="FO96" s="10"/>
      <c r="FP96" s="11"/>
      <c r="FQ96" s="61">
        <f t="shared" ref="FQ96:FQ101" si="721">FQ95-FO96</f>
        <v>0</v>
      </c>
      <c r="FR96" s="61">
        <f t="shared" ref="FR96:FR101" si="722">FR95-FP96</f>
        <v>0</v>
      </c>
      <c r="FS96" s="11"/>
      <c r="FT96" s="12" t="e">
        <f t="shared" si="686"/>
        <v>#DIV/0!</v>
      </c>
      <c r="FU96" s="11"/>
      <c r="FV96" s="12" t="e">
        <f t="shared" si="687"/>
        <v>#DIV/0!</v>
      </c>
      <c r="FW96" s="13"/>
      <c r="FX96" s="11"/>
      <c r="FY96" s="11"/>
      <c r="FZ96" s="14"/>
      <c r="GA96" s="10"/>
      <c r="GB96" s="11"/>
      <c r="GC96" s="61">
        <f t="shared" ref="GC96:GC101" si="723">GC95-GA96</f>
        <v>0</v>
      </c>
      <c r="GD96" s="61">
        <f t="shared" ref="GD96:GD101" si="724">GD95-GB96</f>
        <v>0</v>
      </c>
      <c r="GE96" s="11"/>
      <c r="GF96" s="12" t="e">
        <f t="shared" si="688"/>
        <v>#DIV/0!</v>
      </c>
      <c r="GG96" s="11"/>
      <c r="GH96" s="12" t="e">
        <f t="shared" si="689"/>
        <v>#DIV/0!</v>
      </c>
      <c r="GI96" s="13"/>
      <c r="GJ96" s="11"/>
      <c r="GK96" s="11"/>
      <c r="GL96" s="14"/>
      <c r="GM96" s="10"/>
      <c r="GN96" s="11"/>
      <c r="GO96" s="61">
        <f t="shared" ref="GO96:GO101" si="725">GO95-GM96</f>
        <v>0</v>
      </c>
      <c r="GP96" s="61">
        <f t="shared" ref="GP96:GP101" si="726">GP95-GN96</f>
        <v>0</v>
      </c>
      <c r="GQ96" s="11"/>
      <c r="GR96" s="12" t="e">
        <f t="shared" si="690"/>
        <v>#DIV/0!</v>
      </c>
      <c r="GS96" s="11"/>
      <c r="GT96" s="12" t="e">
        <f t="shared" si="691"/>
        <v>#DIV/0!</v>
      </c>
      <c r="GU96" s="13"/>
      <c r="GV96" s="11"/>
      <c r="GW96" s="11"/>
      <c r="GX96" s="14"/>
      <c r="GY96" s="10"/>
      <c r="GZ96" s="11"/>
      <c r="HA96" s="61">
        <f t="shared" ref="HA96:HA101" si="727">HA95-GY96</f>
        <v>0</v>
      </c>
      <c r="HB96" s="61">
        <f t="shared" ref="HB96:HB101" si="728">HB95-GZ96</f>
        <v>0</v>
      </c>
      <c r="HC96" s="11"/>
      <c r="HD96" s="12" t="e">
        <f t="shared" si="692"/>
        <v>#DIV/0!</v>
      </c>
      <c r="HE96" s="11"/>
      <c r="HF96" s="12" t="e">
        <f t="shared" si="693"/>
        <v>#DIV/0!</v>
      </c>
      <c r="HG96" s="13"/>
      <c r="HH96" s="11"/>
      <c r="HI96" s="11"/>
      <c r="HJ96" s="285"/>
      <c r="HK96" s="10">
        <f t="shared" si="694"/>
        <v>5</v>
      </c>
      <c r="HL96" s="14">
        <f t="shared" si="694"/>
        <v>0</v>
      </c>
      <c r="HM96" s="381">
        <f t="shared" si="694"/>
        <v>3049</v>
      </c>
      <c r="HN96" s="11">
        <f t="shared" si="694"/>
        <v>296</v>
      </c>
      <c r="HO96" s="11">
        <f t="shared" si="695"/>
        <v>1772</v>
      </c>
      <c r="HP96" s="79">
        <f t="shared" si="696"/>
        <v>0.58117415546080686</v>
      </c>
      <c r="HQ96" s="15">
        <f t="shared" si="697"/>
        <v>65</v>
      </c>
      <c r="HR96" s="12">
        <f t="shared" si="657"/>
        <v>3.668171557562077E-2</v>
      </c>
      <c r="HS96" s="16">
        <v>62.4</v>
      </c>
      <c r="HT96" s="17">
        <v>1587</v>
      </c>
      <c r="HU96" s="16">
        <f t="shared" si="698"/>
        <v>89.559819413092555</v>
      </c>
      <c r="HV96" s="15"/>
      <c r="HW96" s="14"/>
    </row>
    <row r="97" spans="1:231" ht="18.75" x14ac:dyDescent="0.25">
      <c r="A97" s="734"/>
      <c r="B97" s="436">
        <f t="shared" si="456"/>
        <v>45668</v>
      </c>
      <c r="C97" s="10">
        <v>5</v>
      </c>
      <c r="D97" s="11"/>
      <c r="E97" s="61">
        <f t="shared" si="699"/>
        <v>576</v>
      </c>
      <c r="F97" s="11">
        <f t="shared" si="699"/>
        <v>58</v>
      </c>
      <c r="G97" s="11">
        <v>310</v>
      </c>
      <c r="H97" s="12">
        <f t="shared" si="658"/>
        <v>0.55208333333333337</v>
      </c>
      <c r="I97" s="11">
        <v>8</v>
      </c>
      <c r="J97" s="12">
        <f t="shared" si="659"/>
        <v>2.5157232704402517E-2</v>
      </c>
      <c r="K97" s="13"/>
      <c r="L97" s="11"/>
      <c r="M97" s="11"/>
      <c r="N97" s="14"/>
      <c r="O97" s="10">
        <v>1</v>
      </c>
      <c r="P97" s="11"/>
      <c r="Q97" s="11">
        <f t="shared" si="700"/>
        <v>582</v>
      </c>
      <c r="R97" s="11">
        <f t="shared" si="700"/>
        <v>57</v>
      </c>
      <c r="S97" s="11">
        <v>315</v>
      </c>
      <c r="T97" s="12">
        <f t="shared" si="660"/>
        <v>0.55498281786941583</v>
      </c>
      <c r="U97" s="11">
        <v>8</v>
      </c>
      <c r="V97" s="12">
        <f t="shared" si="661"/>
        <v>2.4767801857585141E-2</v>
      </c>
      <c r="W97" s="13"/>
      <c r="X97" s="11"/>
      <c r="Y97" s="11"/>
      <c r="Z97" s="14"/>
      <c r="AA97" s="10"/>
      <c r="AB97" s="11"/>
      <c r="AC97" s="11">
        <f t="shared" si="701"/>
        <v>117</v>
      </c>
      <c r="AD97" s="11">
        <f t="shared" si="701"/>
        <v>10</v>
      </c>
      <c r="AE97" s="11">
        <v>58</v>
      </c>
      <c r="AF97" s="12">
        <f t="shared" si="662"/>
        <v>0.53846153846153844</v>
      </c>
      <c r="AG97" s="11">
        <v>5</v>
      </c>
      <c r="AH97" s="12">
        <f t="shared" si="663"/>
        <v>7.9365079365079361E-2</v>
      </c>
      <c r="AI97" s="13"/>
      <c r="AJ97" s="11"/>
      <c r="AK97" s="11"/>
      <c r="AL97" s="14"/>
      <c r="AM97" s="10"/>
      <c r="AN97" s="11"/>
      <c r="AO97" s="61">
        <f t="shared" si="702"/>
        <v>597</v>
      </c>
      <c r="AP97" s="11">
        <f t="shared" si="702"/>
        <v>58</v>
      </c>
      <c r="AQ97" s="11">
        <v>316</v>
      </c>
      <c r="AR97" s="12">
        <f t="shared" si="664"/>
        <v>0.54941373534338356</v>
      </c>
      <c r="AS97" s="11">
        <v>12</v>
      </c>
      <c r="AT97" s="12">
        <f t="shared" si="665"/>
        <v>3.6585365853658534E-2</v>
      </c>
      <c r="AU97" s="13"/>
      <c r="AV97" s="11"/>
      <c r="AW97" s="11"/>
      <c r="AX97" s="14"/>
      <c r="AY97" s="10">
        <v>1</v>
      </c>
      <c r="AZ97" s="11"/>
      <c r="BA97" s="11">
        <f t="shared" si="703"/>
        <v>584</v>
      </c>
      <c r="BB97" s="11">
        <f t="shared" si="703"/>
        <v>57</v>
      </c>
      <c r="BC97" s="11">
        <v>343</v>
      </c>
      <c r="BD97" s="12">
        <f t="shared" si="666"/>
        <v>0.59931506849315064</v>
      </c>
      <c r="BE97" s="11">
        <v>7</v>
      </c>
      <c r="BF97" s="12">
        <f t="shared" si="667"/>
        <v>0.02</v>
      </c>
      <c r="BG97" s="13"/>
      <c r="BH97" s="11"/>
      <c r="BI97" s="11"/>
      <c r="BJ97" s="14"/>
      <c r="BK97" s="10">
        <v>1</v>
      </c>
      <c r="BL97" s="11"/>
      <c r="BM97" s="11">
        <f t="shared" si="704"/>
        <v>585</v>
      </c>
      <c r="BN97" s="11">
        <f t="shared" si="704"/>
        <v>56</v>
      </c>
      <c r="BO97" s="11">
        <v>312</v>
      </c>
      <c r="BP97" s="12">
        <f t="shared" si="668"/>
        <v>0.5641025641025641</v>
      </c>
      <c r="BQ97" s="11">
        <v>18</v>
      </c>
      <c r="BR97" s="12">
        <f t="shared" si="669"/>
        <v>5.4545454545454543E-2</v>
      </c>
      <c r="BS97" s="13"/>
      <c r="BT97" s="11"/>
      <c r="BU97" s="11"/>
      <c r="BV97" s="14"/>
      <c r="BW97" s="10"/>
      <c r="BX97" s="11"/>
      <c r="BY97" s="61">
        <f t="shared" si="705"/>
        <v>0</v>
      </c>
      <c r="BZ97" s="61">
        <f t="shared" si="706"/>
        <v>0</v>
      </c>
      <c r="CA97" s="11"/>
      <c r="CB97" s="12" t="e">
        <f t="shared" si="670"/>
        <v>#DIV/0!</v>
      </c>
      <c r="CC97" s="11"/>
      <c r="CD97" s="12" t="e">
        <f t="shared" si="671"/>
        <v>#DIV/0!</v>
      </c>
      <c r="CE97" s="13"/>
      <c r="CF97" s="11"/>
      <c r="CG97" s="11"/>
      <c r="CH97" s="14"/>
      <c r="CI97" s="10"/>
      <c r="CJ97" s="11"/>
      <c r="CK97" s="61">
        <f t="shared" si="707"/>
        <v>0</v>
      </c>
      <c r="CL97" s="61">
        <f t="shared" si="708"/>
        <v>0</v>
      </c>
      <c r="CM97" s="11"/>
      <c r="CN97" s="12" t="e">
        <f t="shared" si="672"/>
        <v>#DIV/0!</v>
      </c>
      <c r="CO97" s="11"/>
      <c r="CP97" s="12" t="e">
        <f t="shared" si="673"/>
        <v>#DIV/0!</v>
      </c>
      <c r="CQ97" s="13"/>
      <c r="CR97" s="11"/>
      <c r="CS97" s="11"/>
      <c r="CT97" s="14"/>
      <c r="CU97" s="10"/>
      <c r="CV97" s="11"/>
      <c r="CW97" s="61">
        <f t="shared" si="709"/>
        <v>0</v>
      </c>
      <c r="CX97" s="61">
        <f t="shared" si="710"/>
        <v>0</v>
      </c>
      <c r="CY97" s="11"/>
      <c r="CZ97" s="12" t="e">
        <f t="shared" si="674"/>
        <v>#DIV/0!</v>
      </c>
      <c r="DA97" s="11"/>
      <c r="DB97" s="12" t="e">
        <f t="shared" si="675"/>
        <v>#DIV/0!</v>
      </c>
      <c r="DC97" s="13"/>
      <c r="DD97" s="11"/>
      <c r="DE97" s="11"/>
      <c r="DF97" s="14"/>
      <c r="DG97" s="10"/>
      <c r="DH97" s="11"/>
      <c r="DI97" s="61">
        <f t="shared" si="711"/>
        <v>0</v>
      </c>
      <c r="DJ97" s="61">
        <f t="shared" si="712"/>
        <v>0</v>
      </c>
      <c r="DK97" s="11"/>
      <c r="DL97" s="12" t="e">
        <f t="shared" si="676"/>
        <v>#DIV/0!</v>
      </c>
      <c r="DM97" s="11"/>
      <c r="DN97" s="12" t="e">
        <f t="shared" si="677"/>
        <v>#DIV/0!</v>
      </c>
      <c r="DO97" s="13"/>
      <c r="DP97" s="11"/>
      <c r="DQ97" s="11"/>
      <c r="DR97" s="14"/>
      <c r="DS97" s="10"/>
      <c r="DT97" s="11"/>
      <c r="DU97" s="61">
        <f t="shared" si="713"/>
        <v>0</v>
      </c>
      <c r="DV97" s="61">
        <f t="shared" si="714"/>
        <v>0</v>
      </c>
      <c r="DW97" s="11"/>
      <c r="DX97" s="12" t="e">
        <f t="shared" si="678"/>
        <v>#DIV/0!</v>
      </c>
      <c r="DY97" s="11"/>
      <c r="DZ97" s="12" t="e">
        <f t="shared" si="679"/>
        <v>#DIV/0!</v>
      </c>
      <c r="EA97" s="13"/>
      <c r="EB97" s="11"/>
      <c r="EC97" s="11"/>
      <c r="ED97" s="14"/>
      <c r="EE97" s="10"/>
      <c r="EF97" s="11"/>
      <c r="EG97" s="61">
        <f t="shared" si="715"/>
        <v>0</v>
      </c>
      <c r="EH97" s="61">
        <f t="shared" si="716"/>
        <v>0</v>
      </c>
      <c r="EI97" s="11"/>
      <c r="EJ97" s="12" t="e">
        <f t="shared" si="680"/>
        <v>#DIV/0!</v>
      </c>
      <c r="EK97" s="11"/>
      <c r="EL97" s="12" t="e">
        <f t="shared" si="681"/>
        <v>#DIV/0!</v>
      </c>
      <c r="EM97" s="13"/>
      <c r="EN97" s="11"/>
      <c r="EO97" s="11"/>
      <c r="EP97" s="14"/>
      <c r="EQ97" s="10"/>
      <c r="ER97" s="11"/>
      <c r="ES97" s="61">
        <f t="shared" si="717"/>
        <v>0</v>
      </c>
      <c r="ET97" s="61">
        <f t="shared" si="718"/>
        <v>0</v>
      </c>
      <c r="EU97" s="11"/>
      <c r="EV97" s="12" t="e">
        <f t="shared" si="682"/>
        <v>#DIV/0!</v>
      </c>
      <c r="EW97" s="11"/>
      <c r="EX97" s="12" t="e">
        <f t="shared" si="683"/>
        <v>#DIV/0!</v>
      </c>
      <c r="EY97" s="13"/>
      <c r="EZ97" s="11"/>
      <c r="FA97" s="11"/>
      <c r="FB97" s="14"/>
      <c r="FC97" s="10"/>
      <c r="FD97" s="11"/>
      <c r="FE97" s="61">
        <f t="shared" si="719"/>
        <v>0</v>
      </c>
      <c r="FF97" s="61">
        <f t="shared" si="720"/>
        <v>0</v>
      </c>
      <c r="FG97" s="11"/>
      <c r="FH97" s="12" t="e">
        <f t="shared" si="684"/>
        <v>#DIV/0!</v>
      </c>
      <c r="FI97" s="11"/>
      <c r="FJ97" s="12" t="e">
        <f t="shared" si="685"/>
        <v>#DIV/0!</v>
      </c>
      <c r="FK97" s="13"/>
      <c r="FL97" s="11"/>
      <c r="FM97" s="11"/>
      <c r="FN97" s="14"/>
      <c r="FO97" s="10"/>
      <c r="FP97" s="11"/>
      <c r="FQ97" s="61">
        <f t="shared" si="721"/>
        <v>0</v>
      </c>
      <c r="FR97" s="61">
        <f t="shared" si="722"/>
        <v>0</v>
      </c>
      <c r="FS97" s="11"/>
      <c r="FT97" s="12" t="e">
        <f t="shared" si="686"/>
        <v>#DIV/0!</v>
      </c>
      <c r="FU97" s="11"/>
      <c r="FV97" s="12" t="e">
        <f t="shared" si="687"/>
        <v>#DIV/0!</v>
      </c>
      <c r="FW97" s="13"/>
      <c r="FX97" s="11"/>
      <c r="FY97" s="11"/>
      <c r="FZ97" s="14"/>
      <c r="GA97" s="10"/>
      <c r="GB97" s="11"/>
      <c r="GC97" s="61">
        <f t="shared" si="723"/>
        <v>0</v>
      </c>
      <c r="GD97" s="61">
        <f t="shared" si="724"/>
        <v>0</v>
      </c>
      <c r="GE97" s="11"/>
      <c r="GF97" s="12" t="e">
        <f t="shared" si="688"/>
        <v>#DIV/0!</v>
      </c>
      <c r="GG97" s="11"/>
      <c r="GH97" s="12" t="e">
        <f t="shared" si="689"/>
        <v>#DIV/0!</v>
      </c>
      <c r="GI97" s="13"/>
      <c r="GJ97" s="11"/>
      <c r="GK97" s="11"/>
      <c r="GL97" s="14"/>
      <c r="GM97" s="10"/>
      <c r="GN97" s="11"/>
      <c r="GO97" s="61">
        <f t="shared" si="725"/>
        <v>0</v>
      </c>
      <c r="GP97" s="61">
        <f t="shared" si="726"/>
        <v>0</v>
      </c>
      <c r="GQ97" s="11"/>
      <c r="GR97" s="12" t="e">
        <f t="shared" si="690"/>
        <v>#DIV/0!</v>
      </c>
      <c r="GS97" s="11"/>
      <c r="GT97" s="12" t="e">
        <f t="shared" si="691"/>
        <v>#DIV/0!</v>
      </c>
      <c r="GU97" s="13"/>
      <c r="GV97" s="11"/>
      <c r="GW97" s="11"/>
      <c r="GX97" s="14"/>
      <c r="GY97" s="10"/>
      <c r="GZ97" s="11"/>
      <c r="HA97" s="61">
        <f t="shared" si="727"/>
        <v>0</v>
      </c>
      <c r="HB97" s="61">
        <f t="shared" si="728"/>
        <v>0</v>
      </c>
      <c r="HC97" s="11"/>
      <c r="HD97" s="12" t="e">
        <f t="shared" si="692"/>
        <v>#DIV/0!</v>
      </c>
      <c r="HE97" s="11"/>
      <c r="HF97" s="12" t="e">
        <f t="shared" si="693"/>
        <v>#DIV/0!</v>
      </c>
      <c r="HG97" s="13"/>
      <c r="HH97" s="11"/>
      <c r="HI97" s="11"/>
      <c r="HJ97" s="285"/>
      <c r="HK97" s="10">
        <f t="shared" si="694"/>
        <v>8</v>
      </c>
      <c r="HL97" s="14">
        <f t="shared" si="694"/>
        <v>0</v>
      </c>
      <c r="HM97" s="381">
        <f t="shared" si="694"/>
        <v>3041</v>
      </c>
      <c r="HN97" s="11">
        <f t="shared" si="694"/>
        <v>296</v>
      </c>
      <c r="HO97" s="11">
        <f t="shared" si="695"/>
        <v>1712</v>
      </c>
      <c r="HP97" s="79">
        <f t="shared" si="696"/>
        <v>0.56297270634659646</v>
      </c>
      <c r="HQ97" s="15">
        <f t="shared" si="697"/>
        <v>58</v>
      </c>
      <c r="HR97" s="12">
        <f t="shared" si="657"/>
        <v>3.3878504672897193E-2</v>
      </c>
      <c r="HS97" s="16">
        <v>62.4</v>
      </c>
      <c r="HT97" s="17">
        <v>1529</v>
      </c>
      <c r="HU97" s="16">
        <f t="shared" si="698"/>
        <v>89.31074766355141</v>
      </c>
      <c r="HV97" s="15"/>
      <c r="HW97" s="14"/>
    </row>
    <row r="98" spans="1:231" ht="18.75" x14ac:dyDescent="0.25">
      <c r="A98" s="734"/>
      <c r="B98" s="436">
        <f t="shared" si="456"/>
        <v>45669</v>
      </c>
      <c r="C98" s="10">
        <v>1</v>
      </c>
      <c r="D98" s="11"/>
      <c r="E98" s="61">
        <f t="shared" si="699"/>
        <v>575</v>
      </c>
      <c r="F98" s="11">
        <f t="shared" si="699"/>
        <v>58</v>
      </c>
      <c r="G98" s="11">
        <v>319</v>
      </c>
      <c r="H98" s="12">
        <f t="shared" si="658"/>
        <v>0.56347826086956521</v>
      </c>
      <c r="I98" s="11">
        <v>5</v>
      </c>
      <c r="J98" s="12">
        <f t="shared" si="659"/>
        <v>1.5432098765432098E-2</v>
      </c>
      <c r="K98" s="11"/>
      <c r="L98" s="11"/>
      <c r="M98" s="18"/>
      <c r="N98" s="20"/>
      <c r="O98" s="10">
        <v>1</v>
      </c>
      <c r="P98" s="11"/>
      <c r="Q98" s="11">
        <f t="shared" si="700"/>
        <v>581</v>
      </c>
      <c r="R98" s="11">
        <f t="shared" si="700"/>
        <v>57</v>
      </c>
      <c r="S98" s="11">
        <v>328</v>
      </c>
      <c r="T98" s="12">
        <f t="shared" si="660"/>
        <v>0.58519793459552494</v>
      </c>
      <c r="U98" s="11">
        <v>12</v>
      </c>
      <c r="V98" s="12">
        <f t="shared" si="661"/>
        <v>3.5294117647058823E-2</v>
      </c>
      <c r="W98" s="11"/>
      <c r="X98" s="11"/>
      <c r="Y98" s="18"/>
      <c r="Z98" s="20"/>
      <c r="AA98" s="10">
        <v>3</v>
      </c>
      <c r="AB98" s="11"/>
      <c r="AC98" s="11">
        <f t="shared" si="701"/>
        <v>114</v>
      </c>
      <c r="AD98" s="11">
        <f t="shared" si="701"/>
        <v>10</v>
      </c>
      <c r="AE98" s="11">
        <v>55</v>
      </c>
      <c r="AF98" s="12">
        <f t="shared" si="662"/>
        <v>0.49122807017543857</v>
      </c>
      <c r="AG98" s="11">
        <v>1</v>
      </c>
      <c r="AH98" s="12">
        <f t="shared" si="663"/>
        <v>1.7857142857142856E-2</v>
      </c>
      <c r="AI98" s="11"/>
      <c r="AJ98" s="11"/>
      <c r="AK98" s="18"/>
      <c r="AL98" s="20"/>
      <c r="AM98" s="10"/>
      <c r="AN98" s="11"/>
      <c r="AO98" s="61">
        <f t="shared" si="702"/>
        <v>597</v>
      </c>
      <c r="AP98" s="11">
        <f t="shared" si="702"/>
        <v>58</v>
      </c>
      <c r="AQ98" s="11">
        <v>338</v>
      </c>
      <c r="AR98" s="12">
        <f t="shared" si="664"/>
        <v>0.58458961474036852</v>
      </c>
      <c r="AS98" s="11">
        <v>11</v>
      </c>
      <c r="AT98" s="12">
        <f t="shared" si="665"/>
        <v>3.151862464183381E-2</v>
      </c>
      <c r="AU98" s="11"/>
      <c r="AV98" s="11"/>
      <c r="AW98" s="18"/>
      <c r="AX98" s="20"/>
      <c r="AY98" s="10"/>
      <c r="AZ98" s="11"/>
      <c r="BA98" s="11">
        <f t="shared" si="703"/>
        <v>584</v>
      </c>
      <c r="BB98" s="11">
        <f t="shared" si="703"/>
        <v>57</v>
      </c>
      <c r="BC98" s="11">
        <v>338</v>
      </c>
      <c r="BD98" s="12">
        <f t="shared" si="666"/>
        <v>0.5976027397260274</v>
      </c>
      <c r="BE98" s="11">
        <v>11</v>
      </c>
      <c r="BF98" s="12">
        <f t="shared" si="667"/>
        <v>3.151862464183381E-2</v>
      </c>
      <c r="BG98" s="11"/>
      <c r="BH98" s="11"/>
      <c r="BI98" s="18"/>
      <c r="BJ98" s="20"/>
      <c r="BK98" s="10">
        <v>1</v>
      </c>
      <c r="BL98" s="11"/>
      <c r="BM98" s="11">
        <f t="shared" si="704"/>
        <v>584</v>
      </c>
      <c r="BN98" s="11">
        <f t="shared" si="704"/>
        <v>56</v>
      </c>
      <c r="BO98" s="11">
        <v>318</v>
      </c>
      <c r="BP98" s="12">
        <f t="shared" si="668"/>
        <v>0.57363013698630139</v>
      </c>
      <c r="BQ98" s="11">
        <v>17</v>
      </c>
      <c r="BR98" s="12">
        <f t="shared" si="669"/>
        <v>5.0746268656716415E-2</v>
      </c>
      <c r="BS98" s="11"/>
      <c r="BT98" s="11"/>
      <c r="BU98" s="18"/>
      <c r="BV98" s="20"/>
      <c r="BW98" s="10"/>
      <c r="BX98" s="11"/>
      <c r="BY98" s="61">
        <f t="shared" si="705"/>
        <v>0</v>
      </c>
      <c r="BZ98" s="61">
        <f t="shared" si="706"/>
        <v>0</v>
      </c>
      <c r="CA98" s="11"/>
      <c r="CB98" s="12" t="e">
        <f t="shared" si="670"/>
        <v>#DIV/0!</v>
      </c>
      <c r="CC98" s="11"/>
      <c r="CD98" s="12" t="e">
        <f t="shared" si="671"/>
        <v>#DIV/0!</v>
      </c>
      <c r="CE98" s="11"/>
      <c r="CF98" s="11"/>
      <c r="CG98" s="18"/>
      <c r="CH98" s="20"/>
      <c r="CI98" s="10"/>
      <c r="CJ98" s="11"/>
      <c r="CK98" s="61">
        <f t="shared" si="707"/>
        <v>0</v>
      </c>
      <c r="CL98" s="61">
        <f t="shared" si="708"/>
        <v>0</v>
      </c>
      <c r="CM98" s="11"/>
      <c r="CN98" s="12" t="e">
        <f t="shared" si="672"/>
        <v>#DIV/0!</v>
      </c>
      <c r="CO98" s="11"/>
      <c r="CP98" s="12" t="e">
        <f t="shared" si="673"/>
        <v>#DIV/0!</v>
      </c>
      <c r="CQ98" s="11"/>
      <c r="CR98" s="11"/>
      <c r="CS98" s="18"/>
      <c r="CT98" s="20"/>
      <c r="CU98" s="10"/>
      <c r="CV98" s="11"/>
      <c r="CW98" s="61">
        <f t="shared" si="709"/>
        <v>0</v>
      </c>
      <c r="CX98" s="61">
        <f t="shared" si="710"/>
        <v>0</v>
      </c>
      <c r="CY98" s="11"/>
      <c r="CZ98" s="12" t="e">
        <f t="shared" si="674"/>
        <v>#DIV/0!</v>
      </c>
      <c r="DA98" s="11"/>
      <c r="DB98" s="12" t="e">
        <f t="shared" si="675"/>
        <v>#DIV/0!</v>
      </c>
      <c r="DC98" s="11"/>
      <c r="DD98" s="11"/>
      <c r="DE98" s="18"/>
      <c r="DF98" s="20"/>
      <c r="DG98" s="10"/>
      <c r="DH98" s="11"/>
      <c r="DI98" s="61">
        <f t="shared" si="711"/>
        <v>0</v>
      </c>
      <c r="DJ98" s="61">
        <f t="shared" si="712"/>
        <v>0</v>
      </c>
      <c r="DK98" s="11"/>
      <c r="DL98" s="12" t="e">
        <f t="shared" si="676"/>
        <v>#DIV/0!</v>
      </c>
      <c r="DM98" s="11"/>
      <c r="DN98" s="12" t="e">
        <f t="shared" si="677"/>
        <v>#DIV/0!</v>
      </c>
      <c r="DO98" s="11"/>
      <c r="DP98" s="11"/>
      <c r="DQ98" s="18"/>
      <c r="DR98" s="20"/>
      <c r="DS98" s="10"/>
      <c r="DT98" s="11"/>
      <c r="DU98" s="61">
        <f t="shared" si="713"/>
        <v>0</v>
      </c>
      <c r="DV98" s="61">
        <f t="shared" si="714"/>
        <v>0</v>
      </c>
      <c r="DW98" s="11"/>
      <c r="DX98" s="12" t="e">
        <f t="shared" si="678"/>
        <v>#DIV/0!</v>
      </c>
      <c r="DY98" s="11"/>
      <c r="DZ98" s="12" t="e">
        <f t="shared" si="679"/>
        <v>#DIV/0!</v>
      </c>
      <c r="EA98" s="11"/>
      <c r="EB98" s="11"/>
      <c r="EC98" s="18"/>
      <c r="ED98" s="20"/>
      <c r="EE98" s="10"/>
      <c r="EF98" s="11"/>
      <c r="EG98" s="61">
        <f t="shared" si="715"/>
        <v>0</v>
      </c>
      <c r="EH98" s="61">
        <f t="shared" si="716"/>
        <v>0</v>
      </c>
      <c r="EI98" s="11"/>
      <c r="EJ98" s="12" t="e">
        <f t="shared" si="680"/>
        <v>#DIV/0!</v>
      </c>
      <c r="EK98" s="11"/>
      <c r="EL98" s="12" t="e">
        <f t="shared" si="681"/>
        <v>#DIV/0!</v>
      </c>
      <c r="EM98" s="11"/>
      <c r="EN98" s="11"/>
      <c r="EO98" s="18"/>
      <c r="EP98" s="20"/>
      <c r="EQ98" s="10"/>
      <c r="ER98" s="11"/>
      <c r="ES98" s="61">
        <f t="shared" si="717"/>
        <v>0</v>
      </c>
      <c r="ET98" s="61">
        <f t="shared" si="718"/>
        <v>0</v>
      </c>
      <c r="EU98" s="11"/>
      <c r="EV98" s="12" t="e">
        <f t="shared" si="682"/>
        <v>#DIV/0!</v>
      </c>
      <c r="EW98" s="11"/>
      <c r="EX98" s="12" t="e">
        <f t="shared" si="683"/>
        <v>#DIV/0!</v>
      </c>
      <c r="EY98" s="11"/>
      <c r="EZ98" s="11"/>
      <c r="FA98" s="18"/>
      <c r="FB98" s="20"/>
      <c r="FC98" s="10"/>
      <c r="FD98" s="11"/>
      <c r="FE98" s="61">
        <f t="shared" si="719"/>
        <v>0</v>
      </c>
      <c r="FF98" s="61">
        <f t="shared" si="720"/>
        <v>0</v>
      </c>
      <c r="FG98" s="11"/>
      <c r="FH98" s="12" t="e">
        <f t="shared" si="684"/>
        <v>#DIV/0!</v>
      </c>
      <c r="FI98" s="11"/>
      <c r="FJ98" s="12" t="e">
        <f t="shared" si="685"/>
        <v>#DIV/0!</v>
      </c>
      <c r="FK98" s="11"/>
      <c r="FL98" s="11"/>
      <c r="FM98" s="18"/>
      <c r="FN98" s="20"/>
      <c r="FO98" s="10"/>
      <c r="FP98" s="11"/>
      <c r="FQ98" s="61">
        <f t="shared" si="721"/>
        <v>0</v>
      </c>
      <c r="FR98" s="61">
        <f t="shared" si="722"/>
        <v>0</v>
      </c>
      <c r="FS98" s="11"/>
      <c r="FT98" s="12" t="e">
        <f t="shared" si="686"/>
        <v>#DIV/0!</v>
      </c>
      <c r="FU98" s="11"/>
      <c r="FV98" s="12" t="e">
        <f t="shared" si="687"/>
        <v>#DIV/0!</v>
      </c>
      <c r="FW98" s="11"/>
      <c r="FX98" s="11"/>
      <c r="FY98" s="18"/>
      <c r="FZ98" s="20"/>
      <c r="GA98" s="10"/>
      <c r="GB98" s="11"/>
      <c r="GC98" s="61">
        <f t="shared" si="723"/>
        <v>0</v>
      </c>
      <c r="GD98" s="61">
        <f t="shared" si="724"/>
        <v>0</v>
      </c>
      <c r="GE98" s="11"/>
      <c r="GF98" s="12" t="e">
        <f t="shared" si="688"/>
        <v>#DIV/0!</v>
      </c>
      <c r="GG98" s="11"/>
      <c r="GH98" s="12" t="e">
        <f t="shared" si="689"/>
        <v>#DIV/0!</v>
      </c>
      <c r="GI98" s="11"/>
      <c r="GJ98" s="11"/>
      <c r="GK98" s="18"/>
      <c r="GL98" s="20"/>
      <c r="GM98" s="10"/>
      <c r="GN98" s="11"/>
      <c r="GO98" s="61">
        <f t="shared" si="725"/>
        <v>0</v>
      </c>
      <c r="GP98" s="61">
        <f t="shared" si="726"/>
        <v>0</v>
      </c>
      <c r="GQ98" s="11"/>
      <c r="GR98" s="12" t="e">
        <f t="shared" si="690"/>
        <v>#DIV/0!</v>
      </c>
      <c r="GS98" s="11"/>
      <c r="GT98" s="12" t="e">
        <f t="shared" si="691"/>
        <v>#DIV/0!</v>
      </c>
      <c r="GU98" s="11"/>
      <c r="GV98" s="11"/>
      <c r="GW98" s="18"/>
      <c r="GX98" s="20"/>
      <c r="GY98" s="10"/>
      <c r="GZ98" s="11"/>
      <c r="HA98" s="61">
        <f t="shared" si="727"/>
        <v>0</v>
      </c>
      <c r="HB98" s="61">
        <f t="shared" si="728"/>
        <v>0</v>
      </c>
      <c r="HC98" s="11"/>
      <c r="HD98" s="12" t="e">
        <f t="shared" si="692"/>
        <v>#DIV/0!</v>
      </c>
      <c r="HE98" s="11"/>
      <c r="HF98" s="12" t="e">
        <f t="shared" si="693"/>
        <v>#DIV/0!</v>
      </c>
      <c r="HG98" s="11"/>
      <c r="HH98" s="11"/>
      <c r="HI98" s="18"/>
      <c r="HJ98" s="21"/>
      <c r="HK98" s="10">
        <f t="shared" si="694"/>
        <v>6</v>
      </c>
      <c r="HL98" s="14">
        <f t="shared" si="694"/>
        <v>0</v>
      </c>
      <c r="HM98" s="381">
        <f t="shared" si="694"/>
        <v>3035</v>
      </c>
      <c r="HN98" s="11">
        <f t="shared" si="694"/>
        <v>296</v>
      </c>
      <c r="HO98" s="11">
        <f t="shared" si="695"/>
        <v>1753</v>
      </c>
      <c r="HP98" s="79">
        <f t="shared" si="696"/>
        <v>0.57759472817133439</v>
      </c>
      <c r="HQ98" s="15">
        <f t="shared" si="697"/>
        <v>57</v>
      </c>
      <c r="HR98" s="12">
        <f t="shared" si="657"/>
        <v>3.2515687393040504E-2</v>
      </c>
      <c r="HS98" s="16">
        <v>62.5</v>
      </c>
      <c r="HT98" s="17">
        <v>1589</v>
      </c>
      <c r="HU98" s="16">
        <f t="shared" si="698"/>
        <v>90.644609241300628</v>
      </c>
      <c r="HV98" s="18"/>
      <c r="HW98" s="20"/>
    </row>
    <row r="99" spans="1:231" ht="18.75" x14ac:dyDescent="0.25">
      <c r="A99" s="734"/>
      <c r="B99" s="436">
        <f t="shared" si="456"/>
        <v>45670</v>
      </c>
      <c r="C99" s="10">
        <v>2</v>
      </c>
      <c r="D99" s="11"/>
      <c r="E99" s="61">
        <f t="shared" si="699"/>
        <v>573</v>
      </c>
      <c r="F99" s="11">
        <f t="shared" si="699"/>
        <v>58</v>
      </c>
      <c r="G99" s="11">
        <v>314</v>
      </c>
      <c r="H99" s="12">
        <f t="shared" si="658"/>
        <v>0.56893542757417104</v>
      </c>
      <c r="I99" s="11">
        <v>12</v>
      </c>
      <c r="J99" s="12">
        <f t="shared" si="659"/>
        <v>3.6809815950920248E-2</v>
      </c>
      <c r="K99" s="13"/>
      <c r="L99" s="13"/>
      <c r="M99" s="25"/>
      <c r="N99" s="37"/>
      <c r="O99" s="10"/>
      <c r="P99" s="11"/>
      <c r="Q99" s="11">
        <f t="shared" si="700"/>
        <v>581</v>
      </c>
      <c r="R99" s="11">
        <f t="shared" si="700"/>
        <v>57</v>
      </c>
      <c r="S99" s="11">
        <v>314</v>
      </c>
      <c r="T99" s="12">
        <f t="shared" si="660"/>
        <v>0.56282271944922546</v>
      </c>
      <c r="U99" s="11">
        <v>13</v>
      </c>
      <c r="V99" s="12">
        <f t="shared" si="661"/>
        <v>3.9755351681957186E-2</v>
      </c>
      <c r="W99" s="13"/>
      <c r="X99" s="13"/>
      <c r="Y99" s="25"/>
      <c r="Z99" s="37"/>
      <c r="AA99" s="10"/>
      <c r="AB99" s="11"/>
      <c r="AC99" s="11">
        <f t="shared" si="701"/>
        <v>114</v>
      </c>
      <c r="AD99" s="11">
        <f t="shared" si="701"/>
        <v>10</v>
      </c>
      <c r="AE99" s="11">
        <v>42</v>
      </c>
      <c r="AF99" s="12">
        <f t="shared" si="662"/>
        <v>0.41228070175438597</v>
      </c>
      <c r="AG99" s="11">
        <v>5</v>
      </c>
      <c r="AH99" s="12">
        <f t="shared" si="663"/>
        <v>0.10638297872340426</v>
      </c>
      <c r="AI99" s="13"/>
      <c r="AJ99" s="13"/>
      <c r="AK99" s="25"/>
      <c r="AL99" s="37"/>
      <c r="AM99" s="10">
        <v>1</v>
      </c>
      <c r="AN99" s="11"/>
      <c r="AO99" s="61">
        <f t="shared" si="702"/>
        <v>596</v>
      </c>
      <c r="AP99" s="11">
        <f t="shared" si="702"/>
        <v>58</v>
      </c>
      <c r="AQ99" s="11">
        <v>322</v>
      </c>
      <c r="AR99" s="12">
        <f t="shared" si="664"/>
        <v>0.55704697986577179</v>
      </c>
      <c r="AS99" s="11">
        <v>10</v>
      </c>
      <c r="AT99" s="12">
        <f t="shared" si="665"/>
        <v>3.0120481927710843E-2</v>
      </c>
      <c r="AU99" s="13"/>
      <c r="AV99" s="13"/>
      <c r="AW99" s="25"/>
      <c r="AX99" s="37"/>
      <c r="AY99" s="10"/>
      <c r="AZ99" s="11"/>
      <c r="BA99" s="11">
        <f t="shared" si="703"/>
        <v>584</v>
      </c>
      <c r="BB99" s="11">
        <f t="shared" si="703"/>
        <v>57</v>
      </c>
      <c r="BC99" s="11">
        <v>331</v>
      </c>
      <c r="BD99" s="12">
        <f t="shared" si="666"/>
        <v>0.58561643835616439</v>
      </c>
      <c r="BE99" s="11">
        <v>11</v>
      </c>
      <c r="BF99" s="12">
        <f t="shared" si="667"/>
        <v>3.2163742690058478E-2</v>
      </c>
      <c r="BG99" s="13"/>
      <c r="BH99" s="13"/>
      <c r="BI99" s="25"/>
      <c r="BJ99" s="37"/>
      <c r="BK99" s="10"/>
      <c r="BL99" s="11"/>
      <c r="BM99" s="11">
        <f t="shared" si="704"/>
        <v>584</v>
      </c>
      <c r="BN99" s="11">
        <f t="shared" si="704"/>
        <v>56</v>
      </c>
      <c r="BO99" s="11">
        <v>319</v>
      </c>
      <c r="BP99" s="12">
        <f t="shared" si="668"/>
        <v>0.56506849315068497</v>
      </c>
      <c r="BQ99" s="11">
        <v>11</v>
      </c>
      <c r="BR99" s="12">
        <f t="shared" si="669"/>
        <v>3.3333333333333333E-2</v>
      </c>
      <c r="BS99" s="13"/>
      <c r="BT99" s="13"/>
      <c r="BU99" s="25"/>
      <c r="BV99" s="37"/>
      <c r="BW99" s="10"/>
      <c r="BX99" s="11"/>
      <c r="BY99" s="61">
        <f t="shared" si="705"/>
        <v>0</v>
      </c>
      <c r="BZ99" s="61">
        <f t="shared" si="706"/>
        <v>0</v>
      </c>
      <c r="CA99" s="11"/>
      <c r="CB99" s="12" t="e">
        <f t="shared" si="670"/>
        <v>#DIV/0!</v>
      </c>
      <c r="CC99" s="11"/>
      <c r="CD99" s="12" t="e">
        <f t="shared" si="671"/>
        <v>#DIV/0!</v>
      </c>
      <c r="CE99" s="13"/>
      <c r="CF99" s="13"/>
      <c r="CG99" s="25"/>
      <c r="CH99" s="37"/>
      <c r="CI99" s="10"/>
      <c r="CJ99" s="11"/>
      <c r="CK99" s="61">
        <f t="shared" si="707"/>
        <v>0</v>
      </c>
      <c r="CL99" s="61">
        <f t="shared" si="708"/>
        <v>0</v>
      </c>
      <c r="CM99" s="11"/>
      <c r="CN99" s="12" t="e">
        <f t="shared" si="672"/>
        <v>#DIV/0!</v>
      </c>
      <c r="CO99" s="11"/>
      <c r="CP99" s="12" t="e">
        <f t="shared" si="673"/>
        <v>#DIV/0!</v>
      </c>
      <c r="CQ99" s="13"/>
      <c r="CR99" s="13"/>
      <c r="CS99" s="25"/>
      <c r="CT99" s="37"/>
      <c r="CU99" s="10"/>
      <c r="CV99" s="11"/>
      <c r="CW99" s="61">
        <f t="shared" si="709"/>
        <v>0</v>
      </c>
      <c r="CX99" s="61">
        <f t="shared" si="710"/>
        <v>0</v>
      </c>
      <c r="CY99" s="11"/>
      <c r="CZ99" s="12" t="e">
        <f t="shared" si="674"/>
        <v>#DIV/0!</v>
      </c>
      <c r="DA99" s="11"/>
      <c r="DB99" s="12" t="e">
        <f t="shared" si="675"/>
        <v>#DIV/0!</v>
      </c>
      <c r="DC99" s="13"/>
      <c r="DD99" s="13"/>
      <c r="DE99" s="25"/>
      <c r="DF99" s="37"/>
      <c r="DG99" s="10"/>
      <c r="DH99" s="11"/>
      <c r="DI99" s="61">
        <f t="shared" si="711"/>
        <v>0</v>
      </c>
      <c r="DJ99" s="61">
        <f t="shared" si="712"/>
        <v>0</v>
      </c>
      <c r="DK99" s="11"/>
      <c r="DL99" s="12" t="e">
        <f t="shared" si="676"/>
        <v>#DIV/0!</v>
      </c>
      <c r="DM99" s="11"/>
      <c r="DN99" s="12" t="e">
        <f t="shared" si="677"/>
        <v>#DIV/0!</v>
      </c>
      <c r="DO99" s="13"/>
      <c r="DP99" s="13"/>
      <c r="DQ99" s="25"/>
      <c r="DR99" s="37"/>
      <c r="DS99" s="10"/>
      <c r="DT99" s="11"/>
      <c r="DU99" s="61">
        <f t="shared" si="713"/>
        <v>0</v>
      </c>
      <c r="DV99" s="61">
        <f t="shared" si="714"/>
        <v>0</v>
      </c>
      <c r="DW99" s="11"/>
      <c r="DX99" s="12" t="e">
        <f t="shared" si="678"/>
        <v>#DIV/0!</v>
      </c>
      <c r="DY99" s="11"/>
      <c r="DZ99" s="12" t="e">
        <f t="shared" si="679"/>
        <v>#DIV/0!</v>
      </c>
      <c r="EA99" s="13"/>
      <c r="EB99" s="13"/>
      <c r="EC99" s="25"/>
      <c r="ED99" s="37"/>
      <c r="EE99" s="10"/>
      <c r="EF99" s="11"/>
      <c r="EG99" s="61">
        <f t="shared" si="715"/>
        <v>0</v>
      </c>
      <c r="EH99" s="61">
        <f t="shared" si="716"/>
        <v>0</v>
      </c>
      <c r="EI99" s="11"/>
      <c r="EJ99" s="12" t="e">
        <f t="shared" si="680"/>
        <v>#DIV/0!</v>
      </c>
      <c r="EK99" s="11"/>
      <c r="EL99" s="12" t="e">
        <f t="shared" si="681"/>
        <v>#DIV/0!</v>
      </c>
      <c r="EM99" s="13"/>
      <c r="EN99" s="13"/>
      <c r="EO99" s="25"/>
      <c r="EP99" s="37"/>
      <c r="EQ99" s="10"/>
      <c r="ER99" s="11"/>
      <c r="ES99" s="61">
        <f t="shared" si="717"/>
        <v>0</v>
      </c>
      <c r="ET99" s="61">
        <f t="shared" si="718"/>
        <v>0</v>
      </c>
      <c r="EU99" s="11"/>
      <c r="EV99" s="12" t="e">
        <f t="shared" si="682"/>
        <v>#DIV/0!</v>
      </c>
      <c r="EW99" s="11"/>
      <c r="EX99" s="12" t="e">
        <f t="shared" si="683"/>
        <v>#DIV/0!</v>
      </c>
      <c r="EY99" s="13"/>
      <c r="EZ99" s="13"/>
      <c r="FA99" s="25"/>
      <c r="FB99" s="37"/>
      <c r="FC99" s="10"/>
      <c r="FD99" s="11"/>
      <c r="FE99" s="61">
        <f t="shared" si="719"/>
        <v>0</v>
      </c>
      <c r="FF99" s="61">
        <f t="shared" si="720"/>
        <v>0</v>
      </c>
      <c r="FG99" s="11"/>
      <c r="FH99" s="12" t="e">
        <f t="shared" si="684"/>
        <v>#DIV/0!</v>
      </c>
      <c r="FI99" s="11"/>
      <c r="FJ99" s="12" t="e">
        <f t="shared" si="685"/>
        <v>#DIV/0!</v>
      </c>
      <c r="FK99" s="13"/>
      <c r="FL99" s="13"/>
      <c r="FM99" s="25"/>
      <c r="FN99" s="37"/>
      <c r="FO99" s="10"/>
      <c r="FP99" s="11"/>
      <c r="FQ99" s="61">
        <f t="shared" si="721"/>
        <v>0</v>
      </c>
      <c r="FR99" s="61">
        <f t="shared" si="722"/>
        <v>0</v>
      </c>
      <c r="FS99" s="11"/>
      <c r="FT99" s="12" t="e">
        <f t="shared" si="686"/>
        <v>#DIV/0!</v>
      </c>
      <c r="FU99" s="11"/>
      <c r="FV99" s="12" t="e">
        <f t="shared" si="687"/>
        <v>#DIV/0!</v>
      </c>
      <c r="FW99" s="13"/>
      <c r="FX99" s="13"/>
      <c r="FY99" s="25"/>
      <c r="FZ99" s="37"/>
      <c r="GA99" s="10"/>
      <c r="GB99" s="11"/>
      <c r="GC99" s="61">
        <f t="shared" si="723"/>
        <v>0</v>
      </c>
      <c r="GD99" s="61">
        <f t="shared" si="724"/>
        <v>0</v>
      </c>
      <c r="GE99" s="11"/>
      <c r="GF99" s="12" t="e">
        <f t="shared" si="688"/>
        <v>#DIV/0!</v>
      </c>
      <c r="GG99" s="11"/>
      <c r="GH99" s="12" t="e">
        <f t="shared" si="689"/>
        <v>#DIV/0!</v>
      </c>
      <c r="GI99" s="13"/>
      <c r="GJ99" s="13"/>
      <c r="GK99" s="25"/>
      <c r="GL99" s="37"/>
      <c r="GM99" s="10"/>
      <c r="GN99" s="11"/>
      <c r="GO99" s="61">
        <f t="shared" si="725"/>
        <v>0</v>
      </c>
      <c r="GP99" s="61">
        <f t="shared" si="726"/>
        <v>0</v>
      </c>
      <c r="GQ99" s="11"/>
      <c r="GR99" s="12" t="e">
        <f t="shared" si="690"/>
        <v>#DIV/0!</v>
      </c>
      <c r="GS99" s="11"/>
      <c r="GT99" s="12" t="e">
        <f t="shared" si="691"/>
        <v>#DIV/0!</v>
      </c>
      <c r="GU99" s="13"/>
      <c r="GV99" s="13"/>
      <c r="GW99" s="25"/>
      <c r="GX99" s="37"/>
      <c r="GY99" s="10"/>
      <c r="GZ99" s="11"/>
      <c r="HA99" s="61">
        <f t="shared" si="727"/>
        <v>0</v>
      </c>
      <c r="HB99" s="61">
        <f t="shared" si="728"/>
        <v>0</v>
      </c>
      <c r="HC99" s="11"/>
      <c r="HD99" s="12" t="e">
        <f t="shared" si="692"/>
        <v>#DIV/0!</v>
      </c>
      <c r="HE99" s="11"/>
      <c r="HF99" s="12" t="e">
        <f t="shared" si="693"/>
        <v>#DIV/0!</v>
      </c>
      <c r="HG99" s="13"/>
      <c r="HH99" s="13"/>
      <c r="HI99" s="25"/>
      <c r="HJ99" s="24"/>
      <c r="HK99" s="10">
        <f t="shared" si="694"/>
        <v>3</v>
      </c>
      <c r="HL99" s="14">
        <f t="shared" si="694"/>
        <v>0</v>
      </c>
      <c r="HM99" s="381">
        <f t="shared" si="694"/>
        <v>3032</v>
      </c>
      <c r="HN99" s="11">
        <f t="shared" si="694"/>
        <v>296</v>
      </c>
      <c r="HO99" s="11">
        <f t="shared" si="695"/>
        <v>1704</v>
      </c>
      <c r="HP99" s="79">
        <f t="shared" si="696"/>
        <v>0.56200527704485492</v>
      </c>
      <c r="HQ99" s="15">
        <f t="shared" si="697"/>
        <v>62</v>
      </c>
      <c r="HR99" s="12">
        <f t="shared" si="657"/>
        <v>3.6384976525821594E-2</v>
      </c>
      <c r="HS99" s="16">
        <v>62.6</v>
      </c>
      <c r="HT99" s="17">
        <v>1543</v>
      </c>
      <c r="HU99" s="16">
        <f t="shared" si="698"/>
        <v>90.551643192488257</v>
      </c>
      <c r="HV99" s="23"/>
      <c r="HW99" s="22"/>
    </row>
    <row r="100" spans="1:231" ht="18.75" x14ac:dyDescent="0.25">
      <c r="A100" s="734"/>
      <c r="B100" s="436">
        <f t="shared" si="456"/>
        <v>45671</v>
      </c>
      <c r="C100" s="10">
        <v>2</v>
      </c>
      <c r="D100" s="11"/>
      <c r="E100" s="61">
        <f t="shared" si="699"/>
        <v>571</v>
      </c>
      <c r="F100" s="11">
        <f t="shared" si="699"/>
        <v>58</v>
      </c>
      <c r="G100" s="11">
        <v>305</v>
      </c>
      <c r="H100" s="12">
        <f t="shared" si="658"/>
        <v>0.56217162872154114</v>
      </c>
      <c r="I100" s="11">
        <v>16</v>
      </c>
      <c r="J100" s="12">
        <f t="shared" si="659"/>
        <v>4.9844236760124609E-2</v>
      </c>
      <c r="K100" s="13"/>
      <c r="L100" s="11"/>
      <c r="M100" s="25"/>
      <c r="N100" s="37"/>
      <c r="O100" s="10">
        <v>3</v>
      </c>
      <c r="P100" s="11"/>
      <c r="Q100" s="11">
        <f t="shared" si="700"/>
        <v>578</v>
      </c>
      <c r="R100" s="11">
        <f t="shared" si="700"/>
        <v>57</v>
      </c>
      <c r="S100" s="11">
        <v>307</v>
      </c>
      <c r="T100" s="12">
        <f t="shared" si="660"/>
        <v>0.55882352941176472</v>
      </c>
      <c r="U100" s="11">
        <v>16</v>
      </c>
      <c r="V100" s="12">
        <f t="shared" si="661"/>
        <v>4.9535603715170282E-2</v>
      </c>
      <c r="W100" s="13"/>
      <c r="X100" s="11"/>
      <c r="Y100" s="25"/>
      <c r="Z100" s="37"/>
      <c r="AA100" s="10">
        <v>2</v>
      </c>
      <c r="AB100" s="11"/>
      <c r="AC100" s="11">
        <f t="shared" si="701"/>
        <v>112</v>
      </c>
      <c r="AD100" s="11">
        <f t="shared" si="701"/>
        <v>10</v>
      </c>
      <c r="AE100" s="11">
        <v>50</v>
      </c>
      <c r="AF100" s="12">
        <f t="shared" si="662"/>
        <v>0.4732142857142857</v>
      </c>
      <c r="AG100" s="11">
        <v>3</v>
      </c>
      <c r="AH100" s="12">
        <f t="shared" si="663"/>
        <v>5.6603773584905662E-2</v>
      </c>
      <c r="AI100" s="13"/>
      <c r="AJ100" s="11"/>
      <c r="AK100" s="25"/>
      <c r="AL100" s="37"/>
      <c r="AM100" s="10">
        <v>2</v>
      </c>
      <c r="AN100" s="11"/>
      <c r="AO100" s="61">
        <f t="shared" si="702"/>
        <v>594</v>
      </c>
      <c r="AP100" s="11">
        <f t="shared" si="702"/>
        <v>58</v>
      </c>
      <c r="AQ100" s="11">
        <v>318</v>
      </c>
      <c r="AR100" s="12">
        <f t="shared" si="664"/>
        <v>0.56228956228956228</v>
      </c>
      <c r="AS100" s="11">
        <v>16</v>
      </c>
      <c r="AT100" s="12">
        <f t="shared" si="665"/>
        <v>4.790419161676647E-2</v>
      </c>
      <c r="AU100" s="13"/>
      <c r="AV100" s="11"/>
      <c r="AW100" s="25"/>
      <c r="AX100" s="37"/>
      <c r="AY100" s="10">
        <v>1</v>
      </c>
      <c r="AZ100" s="11"/>
      <c r="BA100" s="11">
        <f t="shared" si="703"/>
        <v>583</v>
      </c>
      <c r="BB100" s="11">
        <f t="shared" si="703"/>
        <v>57</v>
      </c>
      <c r="BC100" s="11">
        <v>310</v>
      </c>
      <c r="BD100" s="12">
        <f t="shared" si="666"/>
        <v>0.5643224699828473</v>
      </c>
      <c r="BE100" s="11">
        <v>19</v>
      </c>
      <c r="BF100" s="12">
        <f t="shared" si="667"/>
        <v>5.7750759878419454E-2</v>
      </c>
      <c r="BG100" s="13"/>
      <c r="BH100" s="11"/>
      <c r="BI100" s="25"/>
      <c r="BJ100" s="37"/>
      <c r="BK100" s="10">
        <v>1</v>
      </c>
      <c r="BL100" s="11"/>
      <c r="BM100" s="11">
        <f t="shared" si="704"/>
        <v>583</v>
      </c>
      <c r="BN100" s="11">
        <f t="shared" si="704"/>
        <v>56</v>
      </c>
      <c r="BO100" s="11">
        <v>310</v>
      </c>
      <c r="BP100" s="12">
        <f t="shared" si="668"/>
        <v>0.55917667238421953</v>
      </c>
      <c r="BQ100" s="11">
        <v>16</v>
      </c>
      <c r="BR100" s="12">
        <f t="shared" si="669"/>
        <v>4.9079754601226995E-2</v>
      </c>
      <c r="BS100" s="13"/>
      <c r="BT100" s="11"/>
      <c r="BU100" s="25"/>
      <c r="BV100" s="37"/>
      <c r="BW100" s="10"/>
      <c r="BX100" s="11"/>
      <c r="BY100" s="61">
        <f t="shared" si="705"/>
        <v>0</v>
      </c>
      <c r="BZ100" s="61">
        <f t="shared" si="706"/>
        <v>0</v>
      </c>
      <c r="CA100" s="11"/>
      <c r="CB100" s="12" t="e">
        <f t="shared" si="670"/>
        <v>#DIV/0!</v>
      </c>
      <c r="CC100" s="11"/>
      <c r="CD100" s="12" t="e">
        <f t="shared" si="671"/>
        <v>#DIV/0!</v>
      </c>
      <c r="CE100" s="13"/>
      <c r="CF100" s="11"/>
      <c r="CG100" s="25"/>
      <c r="CH100" s="37"/>
      <c r="CI100" s="10"/>
      <c r="CJ100" s="11"/>
      <c r="CK100" s="61">
        <f t="shared" si="707"/>
        <v>0</v>
      </c>
      <c r="CL100" s="61">
        <f t="shared" si="708"/>
        <v>0</v>
      </c>
      <c r="CM100" s="11"/>
      <c r="CN100" s="12" t="e">
        <f t="shared" si="672"/>
        <v>#DIV/0!</v>
      </c>
      <c r="CO100" s="11"/>
      <c r="CP100" s="12" t="e">
        <f t="shared" si="673"/>
        <v>#DIV/0!</v>
      </c>
      <c r="CQ100" s="13"/>
      <c r="CR100" s="11"/>
      <c r="CS100" s="25"/>
      <c r="CT100" s="37"/>
      <c r="CU100" s="10"/>
      <c r="CV100" s="11"/>
      <c r="CW100" s="61">
        <f t="shared" si="709"/>
        <v>0</v>
      </c>
      <c r="CX100" s="61">
        <f t="shared" si="710"/>
        <v>0</v>
      </c>
      <c r="CY100" s="11"/>
      <c r="CZ100" s="12" t="e">
        <f t="shared" si="674"/>
        <v>#DIV/0!</v>
      </c>
      <c r="DA100" s="11"/>
      <c r="DB100" s="12" t="e">
        <f t="shared" si="675"/>
        <v>#DIV/0!</v>
      </c>
      <c r="DC100" s="13"/>
      <c r="DD100" s="11"/>
      <c r="DE100" s="25"/>
      <c r="DF100" s="37"/>
      <c r="DG100" s="10"/>
      <c r="DH100" s="11"/>
      <c r="DI100" s="61">
        <f t="shared" si="711"/>
        <v>0</v>
      </c>
      <c r="DJ100" s="61">
        <f t="shared" si="712"/>
        <v>0</v>
      </c>
      <c r="DK100" s="11"/>
      <c r="DL100" s="12" t="e">
        <f t="shared" si="676"/>
        <v>#DIV/0!</v>
      </c>
      <c r="DM100" s="11"/>
      <c r="DN100" s="12" t="e">
        <f t="shared" si="677"/>
        <v>#DIV/0!</v>
      </c>
      <c r="DO100" s="13"/>
      <c r="DP100" s="11"/>
      <c r="DQ100" s="25"/>
      <c r="DR100" s="37"/>
      <c r="DS100" s="10"/>
      <c r="DT100" s="11"/>
      <c r="DU100" s="61">
        <f t="shared" si="713"/>
        <v>0</v>
      </c>
      <c r="DV100" s="61">
        <f t="shared" si="714"/>
        <v>0</v>
      </c>
      <c r="DW100" s="11"/>
      <c r="DX100" s="12" t="e">
        <f t="shared" si="678"/>
        <v>#DIV/0!</v>
      </c>
      <c r="DY100" s="11"/>
      <c r="DZ100" s="12" t="e">
        <f t="shared" si="679"/>
        <v>#DIV/0!</v>
      </c>
      <c r="EA100" s="13"/>
      <c r="EB100" s="11"/>
      <c r="EC100" s="25"/>
      <c r="ED100" s="37"/>
      <c r="EE100" s="10"/>
      <c r="EF100" s="11"/>
      <c r="EG100" s="61">
        <f t="shared" si="715"/>
        <v>0</v>
      </c>
      <c r="EH100" s="61">
        <f t="shared" si="716"/>
        <v>0</v>
      </c>
      <c r="EI100" s="11"/>
      <c r="EJ100" s="12" t="e">
        <f t="shared" si="680"/>
        <v>#DIV/0!</v>
      </c>
      <c r="EK100" s="11"/>
      <c r="EL100" s="12" t="e">
        <f t="shared" si="681"/>
        <v>#DIV/0!</v>
      </c>
      <c r="EM100" s="13"/>
      <c r="EN100" s="11"/>
      <c r="EO100" s="25"/>
      <c r="EP100" s="37"/>
      <c r="EQ100" s="10"/>
      <c r="ER100" s="11"/>
      <c r="ES100" s="61">
        <f t="shared" si="717"/>
        <v>0</v>
      </c>
      <c r="ET100" s="61">
        <f t="shared" si="718"/>
        <v>0</v>
      </c>
      <c r="EU100" s="11"/>
      <c r="EV100" s="12" t="e">
        <f t="shared" si="682"/>
        <v>#DIV/0!</v>
      </c>
      <c r="EW100" s="11"/>
      <c r="EX100" s="12" t="e">
        <f t="shared" si="683"/>
        <v>#DIV/0!</v>
      </c>
      <c r="EY100" s="13"/>
      <c r="EZ100" s="11"/>
      <c r="FA100" s="25"/>
      <c r="FB100" s="37"/>
      <c r="FC100" s="10"/>
      <c r="FD100" s="11"/>
      <c r="FE100" s="61">
        <f t="shared" si="719"/>
        <v>0</v>
      </c>
      <c r="FF100" s="61">
        <f t="shared" si="720"/>
        <v>0</v>
      </c>
      <c r="FG100" s="11"/>
      <c r="FH100" s="12" t="e">
        <f t="shared" si="684"/>
        <v>#DIV/0!</v>
      </c>
      <c r="FI100" s="11"/>
      <c r="FJ100" s="12" t="e">
        <f t="shared" si="685"/>
        <v>#DIV/0!</v>
      </c>
      <c r="FK100" s="13"/>
      <c r="FL100" s="11"/>
      <c r="FM100" s="25"/>
      <c r="FN100" s="37"/>
      <c r="FO100" s="10"/>
      <c r="FP100" s="11"/>
      <c r="FQ100" s="61">
        <f t="shared" si="721"/>
        <v>0</v>
      </c>
      <c r="FR100" s="61">
        <f t="shared" si="722"/>
        <v>0</v>
      </c>
      <c r="FS100" s="11"/>
      <c r="FT100" s="12" t="e">
        <f t="shared" si="686"/>
        <v>#DIV/0!</v>
      </c>
      <c r="FU100" s="11"/>
      <c r="FV100" s="12" t="e">
        <f t="shared" si="687"/>
        <v>#DIV/0!</v>
      </c>
      <c r="FW100" s="13"/>
      <c r="FX100" s="11"/>
      <c r="FY100" s="25"/>
      <c r="FZ100" s="37"/>
      <c r="GA100" s="10"/>
      <c r="GB100" s="11"/>
      <c r="GC100" s="61">
        <f t="shared" si="723"/>
        <v>0</v>
      </c>
      <c r="GD100" s="61">
        <f t="shared" si="724"/>
        <v>0</v>
      </c>
      <c r="GE100" s="11"/>
      <c r="GF100" s="12" t="e">
        <f t="shared" si="688"/>
        <v>#DIV/0!</v>
      </c>
      <c r="GG100" s="11"/>
      <c r="GH100" s="12" t="e">
        <f t="shared" si="689"/>
        <v>#DIV/0!</v>
      </c>
      <c r="GI100" s="13"/>
      <c r="GJ100" s="11"/>
      <c r="GK100" s="25"/>
      <c r="GL100" s="37"/>
      <c r="GM100" s="10"/>
      <c r="GN100" s="11"/>
      <c r="GO100" s="61">
        <f t="shared" si="725"/>
        <v>0</v>
      </c>
      <c r="GP100" s="61">
        <f t="shared" si="726"/>
        <v>0</v>
      </c>
      <c r="GQ100" s="11"/>
      <c r="GR100" s="12" t="e">
        <f t="shared" si="690"/>
        <v>#DIV/0!</v>
      </c>
      <c r="GS100" s="11"/>
      <c r="GT100" s="12" t="e">
        <f t="shared" si="691"/>
        <v>#DIV/0!</v>
      </c>
      <c r="GU100" s="13"/>
      <c r="GV100" s="11"/>
      <c r="GW100" s="25"/>
      <c r="GX100" s="37"/>
      <c r="GY100" s="10"/>
      <c r="GZ100" s="11"/>
      <c r="HA100" s="61">
        <f t="shared" si="727"/>
        <v>0</v>
      </c>
      <c r="HB100" s="61">
        <f t="shared" si="728"/>
        <v>0</v>
      </c>
      <c r="HC100" s="11"/>
      <c r="HD100" s="12" t="e">
        <f t="shared" si="692"/>
        <v>#DIV/0!</v>
      </c>
      <c r="HE100" s="11"/>
      <c r="HF100" s="12" t="e">
        <f t="shared" si="693"/>
        <v>#DIV/0!</v>
      </c>
      <c r="HG100" s="13"/>
      <c r="HH100" s="11"/>
      <c r="HI100" s="25"/>
      <c r="HJ100" s="24"/>
      <c r="HK100" s="10">
        <f t="shared" si="694"/>
        <v>11</v>
      </c>
      <c r="HL100" s="14">
        <f t="shared" si="694"/>
        <v>0</v>
      </c>
      <c r="HM100" s="381">
        <f t="shared" si="694"/>
        <v>3021</v>
      </c>
      <c r="HN100" s="11">
        <f t="shared" si="694"/>
        <v>296</v>
      </c>
      <c r="HO100" s="11">
        <f t="shared" si="695"/>
        <v>1686</v>
      </c>
      <c r="HP100" s="79">
        <f t="shared" si="696"/>
        <v>0.55809334657398213</v>
      </c>
      <c r="HQ100" s="15">
        <f t="shared" si="697"/>
        <v>86</v>
      </c>
      <c r="HR100" s="12">
        <f t="shared" si="657"/>
        <v>5.1008303677342826E-2</v>
      </c>
      <c r="HS100" s="16">
        <v>62.6</v>
      </c>
      <c r="HT100" s="17">
        <v>1488</v>
      </c>
      <c r="HU100" s="16">
        <f t="shared" si="698"/>
        <v>88.256227758007128</v>
      </c>
      <c r="HV100" s="23"/>
      <c r="HW100" s="22"/>
    </row>
    <row r="101" spans="1:231" ht="18.75" x14ac:dyDescent="0.25">
      <c r="A101" s="734"/>
      <c r="B101" s="436">
        <f t="shared" si="456"/>
        <v>45672</v>
      </c>
      <c r="C101" s="10"/>
      <c r="D101" s="11"/>
      <c r="E101" s="61">
        <f t="shared" si="699"/>
        <v>571</v>
      </c>
      <c r="F101" s="11">
        <f t="shared" si="699"/>
        <v>58</v>
      </c>
      <c r="G101" s="11">
        <v>313</v>
      </c>
      <c r="H101" s="12">
        <f t="shared" si="658"/>
        <v>0.56392294220665495</v>
      </c>
      <c r="I101" s="11">
        <v>9</v>
      </c>
      <c r="J101" s="12">
        <f t="shared" si="659"/>
        <v>2.7950310559006212E-2</v>
      </c>
      <c r="K101" s="13"/>
      <c r="L101" s="11"/>
      <c r="M101" s="38"/>
      <c r="N101" s="39"/>
      <c r="O101" s="10"/>
      <c r="P101" s="11"/>
      <c r="Q101" s="11">
        <f t="shared" si="700"/>
        <v>578</v>
      </c>
      <c r="R101" s="11">
        <f t="shared" si="700"/>
        <v>57</v>
      </c>
      <c r="S101" s="11">
        <v>319</v>
      </c>
      <c r="T101" s="12">
        <f t="shared" si="660"/>
        <v>0.59515570934256057</v>
      </c>
      <c r="U101" s="11">
        <v>25</v>
      </c>
      <c r="V101" s="12">
        <f t="shared" si="661"/>
        <v>7.2674418604651167E-2</v>
      </c>
      <c r="W101" s="13"/>
      <c r="X101" s="11"/>
      <c r="Y101" s="38"/>
      <c r="Z101" s="39"/>
      <c r="AA101" s="10">
        <v>6</v>
      </c>
      <c r="AB101" s="11"/>
      <c r="AC101" s="11">
        <f t="shared" si="701"/>
        <v>106</v>
      </c>
      <c r="AD101" s="11">
        <f>AD100-AB101</f>
        <v>10</v>
      </c>
      <c r="AE101" s="11">
        <v>54</v>
      </c>
      <c r="AF101" s="12">
        <f t="shared" si="662"/>
        <v>0.60377358490566035</v>
      </c>
      <c r="AG101" s="11">
        <v>10</v>
      </c>
      <c r="AH101" s="12">
        <f t="shared" si="663"/>
        <v>0.15625</v>
      </c>
      <c r="AI101" s="13"/>
      <c r="AJ101" s="11"/>
      <c r="AK101" s="38"/>
      <c r="AL101" s="39"/>
      <c r="AM101" s="10">
        <v>1</v>
      </c>
      <c r="AN101" s="11"/>
      <c r="AO101" s="61">
        <f t="shared" si="702"/>
        <v>593</v>
      </c>
      <c r="AP101" s="11">
        <f>AP100-AN101</f>
        <v>58</v>
      </c>
      <c r="AQ101" s="11">
        <v>334</v>
      </c>
      <c r="AR101" s="12">
        <f t="shared" si="664"/>
        <v>0.5801011804384486</v>
      </c>
      <c r="AS101" s="11">
        <v>10</v>
      </c>
      <c r="AT101" s="12">
        <f t="shared" si="665"/>
        <v>2.9069767441860465E-2</v>
      </c>
      <c r="AU101" s="13"/>
      <c r="AV101" s="11"/>
      <c r="AW101" s="38"/>
      <c r="AX101" s="39"/>
      <c r="AY101" s="10">
        <v>1</v>
      </c>
      <c r="AZ101" s="11"/>
      <c r="BA101" s="11">
        <f t="shared" si="703"/>
        <v>582</v>
      </c>
      <c r="BB101" s="11">
        <f>BB100-AZ101</f>
        <v>57</v>
      </c>
      <c r="BC101" s="11">
        <v>339</v>
      </c>
      <c r="BD101" s="12">
        <f t="shared" si="666"/>
        <v>0.61168384879725091</v>
      </c>
      <c r="BE101" s="11">
        <v>17</v>
      </c>
      <c r="BF101" s="12">
        <f t="shared" si="667"/>
        <v>4.7752808988764044E-2</v>
      </c>
      <c r="BG101" s="13"/>
      <c r="BH101" s="11"/>
      <c r="BI101" s="38"/>
      <c r="BJ101" s="39"/>
      <c r="BK101" s="10">
        <v>1</v>
      </c>
      <c r="BL101" s="11"/>
      <c r="BM101" s="11">
        <f t="shared" si="704"/>
        <v>582</v>
      </c>
      <c r="BN101" s="11">
        <f>BN100-BL101</f>
        <v>56</v>
      </c>
      <c r="BO101" s="11">
        <v>315</v>
      </c>
      <c r="BP101" s="12">
        <f t="shared" si="668"/>
        <v>0.58075601374570451</v>
      </c>
      <c r="BQ101" s="11">
        <v>23</v>
      </c>
      <c r="BR101" s="12">
        <f t="shared" si="669"/>
        <v>6.8047337278106509E-2</v>
      </c>
      <c r="BS101" s="13"/>
      <c r="BT101" s="11"/>
      <c r="BU101" s="38"/>
      <c r="BV101" s="39"/>
      <c r="BW101" s="10"/>
      <c r="BX101" s="11"/>
      <c r="BY101" s="61">
        <f t="shared" si="705"/>
        <v>0</v>
      </c>
      <c r="BZ101" s="61">
        <f t="shared" si="706"/>
        <v>0</v>
      </c>
      <c r="CA101" s="11"/>
      <c r="CB101" s="12" t="e">
        <f t="shared" si="670"/>
        <v>#DIV/0!</v>
      </c>
      <c r="CC101" s="11"/>
      <c r="CD101" s="12" t="e">
        <f t="shared" si="671"/>
        <v>#DIV/0!</v>
      </c>
      <c r="CE101" s="13"/>
      <c r="CF101" s="11"/>
      <c r="CG101" s="38"/>
      <c r="CH101" s="39"/>
      <c r="CI101" s="10"/>
      <c r="CJ101" s="11"/>
      <c r="CK101" s="61">
        <f t="shared" si="707"/>
        <v>0</v>
      </c>
      <c r="CL101" s="61">
        <f t="shared" si="708"/>
        <v>0</v>
      </c>
      <c r="CM101" s="11"/>
      <c r="CN101" s="12" t="e">
        <f t="shared" si="672"/>
        <v>#DIV/0!</v>
      </c>
      <c r="CO101" s="11"/>
      <c r="CP101" s="12" t="e">
        <f t="shared" si="673"/>
        <v>#DIV/0!</v>
      </c>
      <c r="CQ101" s="13"/>
      <c r="CR101" s="11"/>
      <c r="CS101" s="38"/>
      <c r="CT101" s="39"/>
      <c r="CU101" s="10"/>
      <c r="CV101" s="11"/>
      <c r="CW101" s="61">
        <f t="shared" si="709"/>
        <v>0</v>
      </c>
      <c r="CX101" s="61">
        <f t="shared" si="710"/>
        <v>0</v>
      </c>
      <c r="CY101" s="11"/>
      <c r="CZ101" s="12" t="e">
        <f t="shared" si="674"/>
        <v>#DIV/0!</v>
      </c>
      <c r="DA101" s="11"/>
      <c r="DB101" s="12" t="e">
        <f t="shared" si="675"/>
        <v>#DIV/0!</v>
      </c>
      <c r="DC101" s="13"/>
      <c r="DD101" s="11"/>
      <c r="DE101" s="38"/>
      <c r="DF101" s="39"/>
      <c r="DG101" s="10"/>
      <c r="DH101" s="11"/>
      <c r="DI101" s="61">
        <f t="shared" si="711"/>
        <v>0</v>
      </c>
      <c r="DJ101" s="61">
        <f t="shared" si="712"/>
        <v>0</v>
      </c>
      <c r="DK101" s="11"/>
      <c r="DL101" s="12" t="e">
        <f t="shared" si="676"/>
        <v>#DIV/0!</v>
      </c>
      <c r="DM101" s="11"/>
      <c r="DN101" s="12" t="e">
        <f t="shared" si="677"/>
        <v>#DIV/0!</v>
      </c>
      <c r="DO101" s="13"/>
      <c r="DP101" s="11"/>
      <c r="DQ101" s="38"/>
      <c r="DR101" s="39"/>
      <c r="DS101" s="10"/>
      <c r="DT101" s="11"/>
      <c r="DU101" s="61">
        <f t="shared" si="713"/>
        <v>0</v>
      </c>
      <c r="DV101" s="61">
        <f t="shared" si="714"/>
        <v>0</v>
      </c>
      <c r="DW101" s="11"/>
      <c r="DX101" s="12" t="e">
        <f t="shared" si="678"/>
        <v>#DIV/0!</v>
      </c>
      <c r="DY101" s="11"/>
      <c r="DZ101" s="12" t="e">
        <f t="shared" si="679"/>
        <v>#DIV/0!</v>
      </c>
      <c r="EA101" s="13"/>
      <c r="EB101" s="11"/>
      <c r="EC101" s="38"/>
      <c r="ED101" s="39"/>
      <c r="EE101" s="10"/>
      <c r="EF101" s="11"/>
      <c r="EG101" s="61">
        <f t="shared" si="715"/>
        <v>0</v>
      </c>
      <c r="EH101" s="61">
        <f t="shared" si="716"/>
        <v>0</v>
      </c>
      <c r="EI101" s="11"/>
      <c r="EJ101" s="12" t="e">
        <f t="shared" si="680"/>
        <v>#DIV/0!</v>
      </c>
      <c r="EK101" s="11"/>
      <c r="EL101" s="12" t="e">
        <f t="shared" si="681"/>
        <v>#DIV/0!</v>
      </c>
      <c r="EM101" s="13"/>
      <c r="EN101" s="11"/>
      <c r="EO101" s="38"/>
      <c r="EP101" s="39"/>
      <c r="EQ101" s="10"/>
      <c r="ER101" s="11"/>
      <c r="ES101" s="61">
        <f t="shared" si="717"/>
        <v>0</v>
      </c>
      <c r="ET101" s="61">
        <f t="shared" si="718"/>
        <v>0</v>
      </c>
      <c r="EU101" s="11"/>
      <c r="EV101" s="12" t="e">
        <f t="shared" si="682"/>
        <v>#DIV/0!</v>
      </c>
      <c r="EW101" s="11"/>
      <c r="EX101" s="12" t="e">
        <f t="shared" si="683"/>
        <v>#DIV/0!</v>
      </c>
      <c r="EY101" s="13"/>
      <c r="EZ101" s="11"/>
      <c r="FA101" s="38"/>
      <c r="FB101" s="39"/>
      <c r="FC101" s="10"/>
      <c r="FD101" s="11"/>
      <c r="FE101" s="61">
        <f t="shared" si="719"/>
        <v>0</v>
      </c>
      <c r="FF101" s="61">
        <f t="shared" si="720"/>
        <v>0</v>
      </c>
      <c r="FG101" s="11"/>
      <c r="FH101" s="12" t="e">
        <f t="shared" si="684"/>
        <v>#DIV/0!</v>
      </c>
      <c r="FI101" s="11"/>
      <c r="FJ101" s="12" t="e">
        <f t="shared" si="685"/>
        <v>#DIV/0!</v>
      </c>
      <c r="FK101" s="13"/>
      <c r="FL101" s="11"/>
      <c r="FM101" s="38"/>
      <c r="FN101" s="39"/>
      <c r="FO101" s="10"/>
      <c r="FP101" s="11"/>
      <c r="FQ101" s="61">
        <f t="shared" si="721"/>
        <v>0</v>
      </c>
      <c r="FR101" s="61">
        <f t="shared" si="722"/>
        <v>0</v>
      </c>
      <c r="FS101" s="11"/>
      <c r="FT101" s="12" t="e">
        <f t="shared" si="686"/>
        <v>#DIV/0!</v>
      </c>
      <c r="FU101" s="11"/>
      <c r="FV101" s="12" t="e">
        <f t="shared" si="687"/>
        <v>#DIV/0!</v>
      </c>
      <c r="FW101" s="13"/>
      <c r="FX101" s="11"/>
      <c r="FY101" s="38"/>
      <c r="FZ101" s="39"/>
      <c r="GA101" s="10"/>
      <c r="GB101" s="11"/>
      <c r="GC101" s="61">
        <f t="shared" si="723"/>
        <v>0</v>
      </c>
      <c r="GD101" s="61">
        <f t="shared" si="724"/>
        <v>0</v>
      </c>
      <c r="GE101" s="11"/>
      <c r="GF101" s="12" t="e">
        <f t="shared" si="688"/>
        <v>#DIV/0!</v>
      </c>
      <c r="GG101" s="11"/>
      <c r="GH101" s="12" t="e">
        <f t="shared" si="689"/>
        <v>#DIV/0!</v>
      </c>
      <c r="GI101" s="13"/>
      <c r="GJ101" s="11"/>
      <c r="GK101" s="38"/>
      <c r="GL101" s="39"/>
      <c r="GM101" s="10"/>
      <c r="GN101" s="11"/>
      <c r="GO101" s="61">
        <f t="shared" si="725"/>
        <v>0</v>
      </c>
      <c r="GP101" s="61">
        <f t="shared" si="726"/>
        <v>0</v>
      </c>
      <c r="GQ101" s="11"/>
      <c r="GR101" s="12" t="e">
        <f t="shared" si="690"/>
        <v>#DIV/0!</v>
      </c>
      <c r="GS101" s="11"/>
      <c r="GT101" s="12" t="e">
        <f t="shared" si="691"/>
        <v>#DIV/0!</v>
      </c>
      <c r="GU101" s="13"/>
      <c r="GV101" s="11"/>
      <c r="GW101" s="38"/>
      <c r="GX101" s="39"/>
      <c r="GY101" s="10"/>
      <c r="GZ101" s="11"/>
      <c r="HA101" s="61">
        <f t="shared" si="727"/>
        <v>0</v>
      </c>
      <c r="HB101" s="61">
        <f t="shared" si="728"/>
        <v>0</v>
      </c>
      <c r="HC101" s="11"/>
      <c r="HD101" s="12" t="e">
        <f t="shared" si="692"/>
        <v>#DIV/0!</v>
      </c>
      <c r="HE101" s="11"/>
      <c r="HF101" s="12" t="e">
        <f t="shared" si="693"/>
        <v>#DIV/0!</v>
      </c>
      <c r="HG101" s="13"/>
      <c r="HH101" s="11"/>
      <c r="HI101" s="38"/>
      <c r="HJ101" s="286"/>
      <c r="HK101" s="10">
        <f t="shared" si="694"/>
        <v>9</v>
      </c>
      <c r="HL101" s="14">
        <f t="shared" si="694"/>
        <v>0</v>
      </c>
      <c r="HM101" s="381">
        <f t="shared" si="694"/>
        <v>3012</v>
      </c>
      <c r="HN101" s="11">
        <f t="shared" si="694"/>
        <v>296</v>
      </c>
      <c r="HO101" s="11">
        <f t="shared" si="695"/>
        <v>1768</v>
      </c>
      <c r="HP101" s="79">
        <f t="shared" si="696"/>
        <v>0.58698539176626829</v>
      </c>
      <c r="HQ101" s="15">
        <f t="shared" si="697"/>
        <v>94</v>
      </c>
      <c r="HR101" s="12">
        <f t="shared" si="657"/>
        <v>5.3167420814479636E-2</v>
      </c>
      <c r="HS101" s="16">
        <v>62.8</v>
      </c>
      <c r="HT101" s="17">
        <v>1564</v>
      </c>
      <c r="HU101" s="16">
        <f t="shared" si="698"/>
        <v>88.461538461538453</v>
      </c>
      <c r="HV101" s="23"/>
      <c r="HW101" s="22"/>
    </row>
    <row r="102" spans="1:231" ht="19.5" thickBot="1" x14ac:dyDescent="0.3">
      <c r="A102" s="734"/>
      <c r="B102" s="437"/>
      <c r="C102" s="26">
        <f>SUM(C95:C101)</f>
        <v>12</v>
      </c>
      <c r="D102" s="26">
        <f>SUM(D95:D101)</f>
        <v>0</v>
      </c>
      <c r="E102" s="27"/>
      <c r="F102" s="27"/>
      <c r="G102" s="27">
        <f>SUM(G95:G101)</f>
        <v>2229</v>
      </c>
      <c r="H102" s="28">
        <f>((G102+I102)/7)/E101</f>
        <v>0.57468101075806854</v>
      </c>
      <c r="I102" s="27">
        <f>SUM(I95:I101)</f>
        <v>68</v>
      </c>
      <c r="J102" s="28">
        <f>(I102/(I102+G102))</f>
        <v>2.9603831084022637E-2</v>
      </c>
      <c r="K102" s="27"/>
      <c r="L102" s="27"/>
      <c r="M102" s="313"/>
      <c r="N102" s="314"/>
      <c r="O102" s="26">
        <f>SUM(O95:O101)</f>
        <v>7</v>
      </c>
      <c r="P102" s="26">
        <f>SUM(P95:P101)</f>
        <v>0</v>
      </c>
      <c r="Q102" s="27"/>
      <c r="R102" s="27"/>
      <c r="S102" s="27">
        <f>SUM(S95:S101)</f>
        <v>2234</v>
      </c>
      <c r="T102" s="28">
        <f>((S102+U102)/7)/Q101</f>
        <v>0.57661888284725649</v>
      </c>
      <c r="U102" s="27">
        <f>SUM(U95:U101)</f>
        <v>99</v>
      </c>
      <c r="V102" s="28">
        <f>(U102/(U102+S102))</f>
        <v>4.2434633519074151E-2</v>
      </c>
      <c r="W102" s="27"/>
      <c r="X102" s="27"/>
      <c r="Y102" s="313"/>
      <c r="Z102" s="314"/>
      <c r="AA102" s="26">
        <f>SUM(AA95:AA101)</f>
        <v>12</v>
      </c>
      <c r="AB102" s="26">
        <f>SUM(AB95:AB101)</f>
        <v>0</v>
      </c>
      <c r="AC102" s="27"/>
      <c r="AD102" s="27"/>
      <c r="AE102" s="27">
        <f>SUM(AE95:AE101)</f>
        <v>368</v>
      </c>
      <c r="AF102" s="28">
        <f>((AE102+AG102)/7)/AC101</f>
        <v>0.53504043126684642</v>
      </c>
      <c r="AG102" s="27">
        <f>SUM(AG95:AG101)</f>
        <v>29</v>
      </c>
      <c r="AH102" s="28">
        <f>(AG102/(AG102+AE102))</f>
        <v>7.3047858942065488E-2</v>
      </c>
      <c r="AI102" s="27"/>
      <c r="AJ102" s="27"/>
      <c r="AK102" s="313"/>
      <c r="AL102" s="314"/>
      <c r="AM102" s="26">
        <f>SUM(AM95:AM101)</f>
        <v>5</v>
      </c>
      <c r="AN102" s="26">
        <f>SUM(AN95:AN101)</f>
        <v>0</v>
      </c>
      <c r="AO102" s="27"/>
      <c r="AP102" s="27"/>
      <c r="AQ102" s="27">
        <f>SUM(AQ95:AQ101)</f>
        <v>2302</v>
      </c>
      <c r="AR102" s="28">
        <f>((AQ102+AS102)/7)/AO101</f>
        <v>0.57456034690436042</v>
      </c>
      <c r="AS102" s="27">
        <f>SUM(AS95:AS101)</f>
        <v>83</v>
      </c>
      <c r="AT102" s="28">
        <f>(AS102/(AS102+AQ102))</f>
        <v>3.4800838574423482E-2</v>
      </c>
      <c r="AU102" s="27"/>
      <c r="AV102" s="27"/>
      <c r="AW102" s="313"/>
      <c r="AX102" s="314"/>
      <c r="AY102" s="26">
        <f>SUM(AY95:AY101)</f>
        <v>3</v>
      </c>
      <c r="AZ102" s="26">
        <f>SUM(AZ95:AZ101)</f>
        <v>0</v>
      </c>
      <c r="BA102" s="27"/>
      <c r="BB102" s="27"/>
      <c r="BC102" s="27">
        <f>SUM(BC95:BC101)</f>
        <v>2328</v>
      </c>
      <c r="BD102" s="28">
        <f>((BC102+BE102)/7)/BA101</f>
        <v>0.59229258713794797</v>
      </c>
      <c r="BE102" s="27">
        <f>SUM(BE95:BE101)</f>
        <v>85</v>
      </c>
      <c r="BF102" s="28">
        <f>(BE102/(BE102+BC102))</f>
        <v>3.5225859925404064E-2</v>
      </c>
      <c r="BG102" s="27"/>
      <c r="BH102" s="27"/>
      <c r="BI102" s="313"/>
      <c r="BJ102" s="314"/>
      <c r="BK102" s="26">
        <f>SUM(BK95:BK101)</f>
        <v>6</v>
      </c>
      <c r="BL102" s="26">
        <f>SUM(BL95:BL101)</f>
        <v>0</v>
      </c>
      <c r="BM102" s="27"/>
      <c r="BN102" s="27"/>
      <c r="BO102" s="27">
        <f>SUM(BO95:BO101)</f>
        <v>2218</v>
      </c>
      <c r="BP102" s="28">
        <f>((BO102+BQ102)/7)/BM101</f>
        <v>0.57191948944526261</v>
      </c>
      <c r="BQ102" s="27">
        <f>SUM(BQ95:BQ101)</f>
        <v>112</v>
      </c>
      <c r="BR102" s="28">
        <f>(BQ102/(BQ102+BO102))</f>
        <v>4.8068669527896998E-2</v>
      </c>
      <c r="BS102" s="27"/>
      <c r="BT102" s="27"/>
      <c r="BU102" s="313"/>
      <c r="BV102" s="314"/>
      <c r="BW102" s="26">
        <f>SUM(BW95:BW101)</f>
        <v>0</v>
      </c>
      <c r="BX102" s="27">
        <f>SUM(BX95:BX101)</f>
        <v>0</v>
      </c>
      <c r="BY102" s="27"/>
      <c r="BZ102" s="27"/>
      <c r="CA102" s="27">
        <f>SUM(CA95:CA101)</f>
        <v>0</v>
      </c>
      <c r="CB102" s="28" t="e">
        <f>((CA102+CC102)/7)/BY101</f>
        <v>#DIV/0!</v>
      </c>
      <c r="CC102" s="27">
        <f>SUM(CC95:CC101)</f>
        <v>0</v>
      </c>
      <c r="CD102" s="28" t="e">
        <f>(CC102/(CC102+CA102))</f>
        <v>#DIV/0!</v>
      </c>
      <c r="CE102" s="27"/>
      <c r="CF102" s="27"/>
      <c r="CG102" s="29" t="e">
        <f>CG100/CG99*100-100</f>
        <v>#DIV/0!</v>
      </c>
      <c r="CH102" s="60" t="e">
        <f>CH100/CH99*100-100</f>
        <v>#DIV/0!</v>
      </c>
      <c r="CI102" s="26">
        <f>SUM(CI95:CI101)</f>
        <v>0</v>
      </c>
      <c r="CJ102" s="27">
        <f>SUM(CJ95:CJ101)</f>
        <v>0</v>
      </c>
      <c r="CK102" s="27"/>
      <c r="CL102" s="27"/>
      <c r="CM102" s="27">
        <f>SUM(CM95:CM101)</f>
        <v>0</v>
      </c>
      <c r="CN102" s="28" t="e">
        <f>((CM102+CO102)/7)/CK101</f>
        <v>#DIV/0!</v>
      </c>
      <c r="CO102" s="27">
        <f>SUM(CO95:CO101)</f>
        <v>0</v>
      </c>
      <c r="CP102" s="28" t="e">
        <f>(CO102/(CO102+CM102))</f>
        <v>#DIV/0!</v>
      </c>
      <c r="CQ102" s="27"/>
      <c r="CR102" s="27"/>
      <c r="CS102" s="29" t="e">
        <f>CS100/CS99*100-100</f>
        <v>#DIV/0!</v>
      </c>
      <c r="CT102" s="60" t="e">
        <f>CT100/CT99*100-100</f>
        <v>#DIV/0!</v>
      </c>
      <c r="CU102" s="26">
        <f>SUM(CU95:CU101)</f>
        <v>0</v>
      </c>
      <c r="CV102" s="27">
        <f>SUM(CV95:CV101)</f>
        <v>0</v>
      </c>
      <c r="CW102" s="27"/>
      <c r="CX102" s="27"/>
      <c r="CY102" s="27">
        <f>SUM(CY95:CY101)</f>
        <v>0</v>
      </c>
      <c r="CZ102" s="28" t="e">
        <f>((CY102+DA102)/7)/CW101</f>
        <v>#DIV/0!</v>
      </c>
      <c r="DA102" s="27">
        <f>SUM(DA95:DA101)</f>
        <v>0</v>
      </c>
      <c r="DB102" s="28" t="e">
        <f>(DA102/(DA102+CY102))</f>
        <v>#DIV/0!</v>
      </c>
      <c r="DC102" s="27"/>
      <c r="DD102" s="27"/>
      <c r="DE102" s="29" t="e">
        <f>DE100/DE99*100-100</f>
        <v>#DIV/0!</v>
      </c>
      <c r="DF102" s="60" t="e">
        <f>DF100/DF99*100-100</f>
        <v>#DIV/0!</v>
      </c>
      <c r="DG102" s="26">
        <f>SUM(DG95:DG101)</f>
        <v>0</v>
      </c>
      <c r="DH102" s="27">
        <f>SUM(DH95:DH101)</f>
        <v>0</v>
      </c>
      <c r="DI102" s="27"/>
      <c r="DJ102" s="27"/>
      <c r="DK102" s="27">
        <f>SUM(DK95:DK101)</f>
        <v>0</v>
      </c>
      <c r="DL102" s="28" t="e">
        <f>((DK102+DM102)/7)/DI101</f>
        <v>#DIV/0!</v>
      </c>
      <c r="DM102" s="27">
        <f>SUM(DM95:DM101)</f>
        <v>0</v>
      </c>
      <c r="DN102" s="28" t="e">
        <f>(DM102/(DM102+DK102))</f>
        <v>#DIV/0!</v>
      </c>
      <c r="DO102" s="27"/>
      <c r="DP102" s="27"/>
      <c r="DQ102" s="29" t="e">
        <f>DQ100/DQ99*100-100</f>
        <v>#DIV/0!</v>
      </c>
      <c r="DR102" s="60" t="e">
        <f>DR100/DR99*100-100</f>
        <v>#DIV/0!</v>
      </c>
      <c r="DS102" s="26">
        <f>SUM(DS95:DS101)</f>
        <v>0</v>
      </c>
      <c r="DT102" s="27">
        <f>SUM(DT95:DT101)</f>
        <v>0</v>
      </c>
      <c r="DU102" s="27"/>
      <c r="DV102" s="27"/>
      <c r="DW102" s="27">
        <f>SUM(DW95:DW101)</f>
        <v>0</v>
      </c>
      <c r="DX102" s="28" t="e">
        <f>((DW102+DY102)/7)/DU101</f>
        <v>#DIV/0!</v>
      </c>
      <c r="DY102" s="27">
        <f>SUM(DY95:DY101)</f>
        <v>0</v>
      </c>
      <c r="DZ102" s="28" t="e">
        <f>(DY102/(DY102+DW102))</f>
        <v>#DIV/0!</v>
      </c>
      <c r="EA102" s="27"/>
      <c r="EB102" s="27"/>
      <c r="EC102" s="29" t="e">
        <f>EC100/EC99*100-100</f>
        <v>#DIV/0!</v>
      </c>
      <c r="ED102" s="60" t="e">
        <f>ED100/ED99*100-100</f>
        <v>#DIV/0!</v>
      </c>
      <c r="EE102" s="26">
        <f>SUM(EE95:EE101)</f>
        <v>0</v>
      </c>
      <c r="EF102" s="27">
        <f>SUM(EF95:EF101)</f>
        <v>0</v>
      </c>
      <c r="EG102" s="27"/>
      <c r="EH102" s="27"/>
      <c r="EI102" s="27">
        <f>SUM(EI95:EI101)</f>
        <v>0</v>
      </c>
      <c r="EJ102" s="28" t="e">
        <f>((EI102+EK102)/7)/EG101</f>
        <v>#DIV/0!</v>
      </c>
      <c r="EK102" s="27">
        <f>SUM(EK95:EK101)</f>
        <v>0</v>
      </c>
      <c r="EL102" s="28" t="e">
        <f>(EK102/(EK102+EI102))</f>
        <v>#DIV/0!</v>
      </c>
      <c r="EM102" s="27"/>
      <c r="EN102" s="27"/>
      <c r="EO102" s="29" t="e">
        <f>EO100/EO99*100-100</f>
        <v>#DIV/0!</v>
      </c>
      <c r="EP102" s="60" t="e">
        <f>EP100/EP99*100-100</f>
        <v>#DIV/0!</v>
      </c>
      <c r="EQ102" s="26">
        <f>SUM(EQ95:EQ101)</f>
        <v>0</v>
      </c>
      <c r="ER102" s="27">
        <f>SUM(ER95:ER101)</f>
        <v>0</v>
      </c>
      <c r="ES102" s="27"/>
      <c r="ET102" s="27"/>
      <c r="EU102" s="27">
        <f>SUM(EU95:EU101)</f>
        <v>0</v>
      </c>
      <c r="EV102" s="28" t="e">
        <f>((EU102+EW102)/7)/ES101</f>
        <v>#DIV/0!</v>
      </c>
      <c r="EW102" s="27">
        <f>SUM(EW95:EW101)</f>
        <v>0</v>
      </c>
      <c r="EX102" s="28" t="e">
        <f>(EW102/(EW102+EU102))</f>
        <v>#DIV/0!</v>
      </c>
      <c r="EY102" s="27"/>
      <c r="EZ102" s="27"/>
      <c r="FA102" s="29" t="e">
        <f>FA100/FA99*100-100</f>
        <v>#DIV/0!</v>
      </c>
      <c r="FB102" s="60" t="e">
        <f>FB100/FB99*100-100</f>
        <v>#DIV/0!</v>
      </c>
      <c r="FC102" s="26">
        <f>SUM(FC95:FC101)</f>
        <v>0</v>
      </c>
      <c r="FD102" s="27">
        <f>SUM(FD95:FD101)</f>
        <v>0</v>
      </c>
      <c r="FE102" s="27"/>
      <c r="FF102" s="27"/>
      <c r="FG102" s="27">
        <f>SUM(FG95:FG101)</f>
        <v>0</v>
      </c>
      <c r="FH102" s="28" t="e">
        <f>((FG102+FI102)/7)/FE101</f>
        <v>#DIV/0!</v>
      </c>
      <c r="FI102" s="27">
        <f>SUM(FI95:FI101)</f>
        <v>0</v>
      </c>
      <c r="FJ102" s="28" t="e">
        <f>(FI102/(FI102+FG102))</f>
        <v>#DIV/0!</v>
      </c>
      <c r="FK102" s="27"/>
      <c r="FL102" s="27"/>
      <c r="FM102" s="29" t="e">
        <f>FM100/FM99*100-100</f>
        <v>#DIV/0!</v>
      </c>
      <c r="FN102" s="60" t="e">
        <f>FN100/FN99*100-100</f>
        <v>#DIV/0!</v>
      </c>
      <c r="FO102" s="26">
        <f>SUM(FO95:FO101)</f>
        <v>0</v>
      </c>
      <c r="FP102" s="27">
        <f>SUM(FP95:FP101)</f>
        <v>0</v>
      </c>
      <c r="FQ102" s="27"/>
      <c r="FR102" s="27"/>
      <c r="FS102" s="27">
        <f>SUM(FS95:FS101)</f>
        <v>0</v>
      </c>
      <c r="FT102" s="28" t="e">
        <f>((FS102+FU102)/7)/FQ101</f>
        <v>#DIV/0!</v>
      </c>
      <c r="FU102" s="27">
        <f>SUM(FU95:FU101)</f>
        <v>0</v>
      </c>
      <c r="FV102" s="28" t="e">
        <f>(FU102/(FU102+FS102))</f>
        <v>#DIV/0!</v>
      </c>
      <c r="FW102" s="27"/>
      <c r="FX102" s="27"/>
      <c r="FY102" s="29" t="e">
        <f>FY100/FY99*100-100</f>
        <v>#DIV/0!</v>
      </c>
      <c r="FZ102" s="60" t="e">
        <f>FZ100/FZ99*100-100</f>
        <v>#DIV/0!</v>
      </c>
      <c r="GA102" s="26">
        <f>SUM(GA95:GA101)</f>
        <v>0</v>
      </c>
      <c r="GB102" s="27">
        <f>SUM(GB95:GB101)</f>
        <v>0</v>
      </c>
      <c r="GC102" s="27"/>
      <c r="GD102" s="27"/>
      <c r="GE102" s="27">
        <f>SUM(GE95:GE101)</f>
        <v>0</v>
      </c>
      <c r="GF102" s="28" t="e">
        <f>((GE102+GG102)/7)/GC101</f>
        <v>#DIV/0!</v>
      </c>
      <c r="GG102" s="27">
        <f>SUM(GG95:GG101)</f>
        <v>0</v>
      </c>
      <c r="GH102" s="28" t="e">
        <f>(GG102/(GG102+GE102))</f>
        <v>#DIV/0!</v>
      </c>
      <c r="GI102" s="27"/>
      <c r="GJ102" s="27"/>
      <c r="GK102" s="29" t="e">
        <f>GK100/GK99*100-100</f>
        <v>#DIV/0!</v>
      </c>
      <c r="GL102" s="60" t="e">
        <f>GL100/GL99*100-100</f>
        <v>#DIV/0!</v>
      </c>
      <c r="GM102" s="26">
        <f>SUM(GM95:GM101)</f>
        <v>0</v>
      </c>
      <c r="GN102" s="27">
        <f>SUM(GN95:GN101)</f>
        <v>0</v>
      </c>
      <c r="GO102" s="27"/>
      <c r="GP102" s="27"/>
      <c r="GQ102" s="27">
        <f>SUM(GQ95:GQ101)</f>
        <v>0</v>
      </c>
      <c r="GR102" s="28" t="e">
        <f>((GQ102+GS102)/7)/GO101</f>
        <v>#DIV/0!</v>
      </c>
      <c r="GS102" s="27">
        <f>SUM(GS95:GS101)</f>
        <v>0</v>
      </c>
      <c r="GT102" s="28" t="e">
        <f>(GS102/(GS102+GQ102))</f>
        <v>#DIV/0!</v>
      </c>
      <c r="GU102" s="27"/>
      <c r="GV102" s="27"/>
      <c r="GW102" s="29" t="e">
        <f>GW100/GW99*100-100</f>
        <v>#DIV/0!</v>
      </c>
      <c r="GX102" s="60" t="e">
        <f>GX100/GX99*100-100</f>
        <v>#DIV/0!</v>
      </c>
      <c r="GY102" s="26">
        <f>SUM(GY95:GY101)</f>
        <v>0</v>
      </c>
      <c r="GZ102" s="27">
        <f>SUM(GZ95:GZ101)</f>
        <v>0</v>
      </c>
      <c r="HA102" s="27"/>
      <c r="HB102" s="27"/>
      <c r="HC102" s="27">
        <f>SUM(HC95:HC101)</f>
        <v>0</v>
      </c>
      <c r="HD102" s="28" t="e">
        <f>((HC102+HE102)/7)/HA101</f>
        <v>#DIV/0!</v>
      </c>
      <c r="HE102" s="27">
        <f>SUM(HE95:HE101)</f>
        <v>0</v>
      </c>
      <c r="HF102" s="28" t="e">
        <f>(HE102/(HE102+HC102))</f>
        <v>#DIV/0!</v>
      </c>
      <c r="HG102" s="27"/>
      <c r="HH102" s="27"/>
      <c r="HI102" s="29" t="e">
        <f>HI100/HI99*100-100</f>
        <v>#DIV/0!</v>
      </c>
      <c r="HJ102" s="315"/>
      <c r="HK102" s="26">
        <f t="shared" si="694"/>
        <v>45</v>
      </c>
      <c r="HL102" s="443">
        <f t="shared" si="694"/>
        <v>0</v>
      </c>
      <c r="HM102" s="365">
        <f t="shared" si="694"/>
        <v>0</v>
      </c>
      <c r="HN102" s="27">
        <f t="shared" si="694"/>
        <v>0</v>
      </c>
      <c r="HO102" s="27">
        <f t="shared" si="695"/>
        <v>12155</v>
      </c>
      <c r="HP102" s="80">
        <f>+((HO102)/HM101)/7</f>
        <v>0.57650350977044196</v>
      </c>
      <c r="HQ102" s="57">
        <f t="shared" si="697"/>
        <v>476</v>
      </c>
      <c r="HR102" s="48">
        <f t="shared" ref="HR102" si="729">+(HQ102/(HO102))</f>
        <v>3.9160839160839164E-2</v>
      </c>
      <c r="HS102" s="49">
        <f>SUM(HS95:HS101)/7</f>
        <v>62.500000000000007</v>
      </c>
      <c r="HT102" s="50">
        <f>SUM(HT95:HT101)</f>
        <v>10892</v>
      </c>
      <c r="HU102" s="49">
        <f>AVERAGE(HU95:HU101)</f>
        <v>89.605590169217706</v>
      </c>
      <c r="HV102" s="58" t="e">
        <f>HV100/HV99*100-100</f>
        <v>#DIV/0!</v>
      </c>
      <c r="HW102" s="60" t="e">
        <f>HW100/HW99*100-100</f>
        <v>#DIV/0!</v>
      </c>
    </row>
    <row r="103" spans="1:231" ht="19.5" thickBot="1" x14ac:dyDescent="0.3">
      <c r="A103" s="52"/>
      <c r="B103" s="437"/>
      <c r="C103" s="40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2"/>
      <c r="O103" s="40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2"/>
      <c r="AA103" s="40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2"/>
      <c r="AM103" s="40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2"/>
      <c r="AY103" s="40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2"/>
      <c r="BK103" s="40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2"/>
      <c r="BW103" s="40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2"/>
      <c r="CI103" s="40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2"/>
      <c r="CU103" s="40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2"/>
      <c r="DG103" s="40"/>
      <c r="DH103" s="41"/>
      <c r="DI103" s="41"/>
      <c r="DJ103" s="41"/>
      <c r="DK103" s="41"/>
      <c r="DL103" s="41"/>
      <c r="DM103" s="41"/>
      <c r="DN103" s="41"/>
      <c r="DO103" s="41"/>
      <c r="DP103" s="41"/>
      <c r="DQ103" s="41"/>
      <c r="DR103" s="42"/>
      <c r="DS103" s="40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2"/>
      <c r="EE103" s="40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2"/>
      <c r="EQ103" s="40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42"/>
      <c r="FC103" s="40"/>
      <c r="FD103" s="41"/>
      <c r="FE103" s="41"/>
      <c r="FF103" s="41"/>
      <c r="FG103" s="41"/>
      <c r="FH103" s="41"/>
      <c r="FI103" s="41"/>
      <c r="FJ103" s="41"/>
      <c r="FK103" s="41"/>
      <c r="FL103" s="41"/>
      <c r="FM103" s="41"/>
      <c r="FN103" s="42"/>
      <c r="FO103" s="40"/>
      <c r="FP103" s="41"/>
      <c r="FQ103" s="41"/>
      <c r="FR103" s="41"/>
      <c r="FS103" s="41"/>
      <c r="FT103" s="41"/>
      <c r="FU103" s="41"/>
      <c r="FV103" s="41"/>
      <c r="FW103" s="41"/>
      <c r="FX103" s="41"/>
      <c r="FY103" s="41"/>
      <c r="FZ103" s="42"/>
      <c r="GA103" s="40"/>
      <c r="GB103" s="41"/>
      <c r="GC103" s="41"/>
      <c r="GD103" s="41"/>
      <c r="GE103" s="41"/>
      <c r="GF103" s="41"/>
      <c r="GG103" s="41"/>
      <c r="GH103" s="41"/>
      <c r="GI103" s="41"/>
      <c r="GJ103" s="41"/>
      <c r="GK103" s="41"/>
      <c r="GL103" s="42"/>
      <c r="GM103" s="40"/>
      <c r="GN103" s="41"/>
      <c r="GO103" s="41"/>
      <c r="GP103" s="41"/>
      <c r="GQ103" s="41"/>
      <c r="GR103" s="41"/>
      <c r="GS103" s="41"/>
      <c r="GT103" s="41"/>
      <c r="GU103" s="41"/>
      <c r="GV103" s="41"/>
      <c r="GW103" s="41"/>
      <c r="GX103" s="42"/>
      <c r="GY103" s="40"/>
      <c r="GZ103" s="41"/>
      <c r="HA103" s="41"/>
      <c r="HB103" s="41"/>
      <c r="HC103" s="41"/>
      <c r="HD103" s="41"/>
      <c r="HE103" s="41"/>
      <c r="HF103" s="41"/>
      <c r="HG103" s="41"/>
      <c r="HH103" s="41"/>
      <c r="HI103" s="41"/>
      <c r="HJ103" s="42"/>
      <c r="HK103" s="444">
        <f>HK102/HM92</f>
        <v>1.4720314033366046E-2</v>
      </c>
      <c r="HL103" s="445">
        <f>HL102/HN92</f>
        <v>0</v>
      </c>
      <c r="HM103" s="65"/>
      <c r="HN103" s="41"/>
      <c r="HO103" s="41"/>
      <c r="HP103" s="41"/>
      <c r="HQ103" s="41"/>
      <c r="HR103" s="41"/>
      <c r="HS103" s="41"/>
      <c r="HT103" s="51"/>
      <c r="HU103" s="41"/>
      <c r="HV103" s="41"/>
      <c r="HW103" s="42"/>
    </row>
    <row r="104" spans="1:231" ht="18.75" x14ac:dyDescent="0.25">
      <c r="A104" s="736">
        <v>36</v>
      </c>
      <c r="B104" s="435">
        <f>B101+1</f>
        <v>45673</v>
      </c>
      <c r="C104" s="32"/>
      <c r="D104" s="33"/>
      <c r="E104" s="33">
        <f>E101-C104</f>
        <v>571</v>
      </c>
      <c r="F104" s="33">
        <f>F101-D104</f>
        <v>58</v>
      </c>
      <c r="G104" s="33">
        <v>290</v>
      </c>
      <c r="H104" s="34">
        <f t="shared" ref="H104:H110" si="730">((G104+I104)/E104)</f>
        <v>0.52189141856392296</v>
      </c>
      <c r="I104" s="33">
        <v>8</v>
      </c>
      <c r="J104" s="34">
        <f>I104/(G104+I104)</f>
        <v>2.6845637583892617E-2</v>
      </c>
      <c r="K104" s="35"/>
      <c r="L104" s="33"/>
      <c r="M104" s="33"/>
      <c r="N104" s="36"/>
      <c r="O104" s="32"/>
      <c r="P104" s="33"/>
      <c r="Q104" s="33">
        <f>Q101-O104</f>
        <v>578</v>
      </c>
      <c r="R104" s="33">
        <f>R101-P104</f>
        <v>57</v>
      </c>
      <c r="S104" s="33">
        <v>300</v>
      </c>
      <c r="T104" s="34">
        <f t="shared" ref="T104:T110" si="731">((S104+U104)/Q104)</f>
        <v>0.53114186851211076</v>
      </c>
      <c r="U104" s="33">
        <v>7</v>
      </c>
      <c r="V104" s="34">
        <f t="shared" ref="V104:V110" si="732">U104/(S104+U104)</f>
        <v>2.2801302931596091E-2</v>
      </c>
      <c r="W104" s="35"/>
      <c r="X104" s="33"/>
      <c r="Y104" s="33"/>
      <c r="Z104" s="36"/>
      <c r="AA104" s="32">
        <v>4</v>
      </c>
      <c r="AB104" s="33"/>
      <c r="AC104" s="33">
        <f>AC101-AA104</f>
        <v>102</v>
      </c>
      <c r="AD104" s="33">
        <f>AD101-AB104</f>
        <v>10</v>
      </c>
      <c r="AE104" s="33">
        <v>50</v>
      </c>
      <c r="AF104" s="34">
        <f t="shared" ref="AF104:AF110" si="733">((AE104+AG104)/AC104)</f>
        <v>0.52941176470588236</v>
      </c>
      <c r="AG104" s="33">
        <v>4</v>
      </c>
      <c r="AH104" s="34">
        <f t="shared" ref="AH104:AH110" si="734">AG104/(AE104+AG104)</f>
        <v>7.407407407407407E-2</v>
      </c>
      <c r="AI104" s="35"/>
      <c r="AJ104" s="33"/>
      <c r="AK104" s="33"/>
      <c r="AL104" s="36"/>
      <c r="AM104" s="32"/>
      <c r="AN104" s="33"/>
      <c r="AO104" s="33">
        <f>AO101-AM104</f>
        <v>593</v>
      </c>
      <c r="AP104" s="33">
        <f>AP101-AN104</f>
        <v>58</v>
      </c>
      <c r="AQ104" s="33">
        <v>317</v>
      </c>
      <c r="AR104" s="34">
        <f t="shared" ref="AR104:AR110" si="735">((AQ104+AS104)/AO104)</f>
        <v>0.54468802698145025</v>
      </c>
      <c r="AS104" s="33">
        <v>6</v>
      </c>
      <c r="AT104" s="34">
        <f t="shared" ref="AT104:AT110" si="736">AS104/(AQ104+AS104)</f>
        <v>1.8575851393188854E-2</v>
      </c>
      <c r="AU104" s="35"/>
      <c r="AV104" s="33"/>
      <c r="AW104" s="33"/>
      <c r="AX104" s="36"/>
      <c r="AY104" s="32"/>
      <c r="AZ104" s="33"/>
      <c r="BA104" s="33">
        <f>BA101-AY104</f>
        <v>582</v>
      </c>
      <c r="BB104" s="33">
        <f>BB101-AZ104</f>
        <v>57</v>
      </c>
      <c r="BC104" s="33">
        <v>310</v>
      </c>
      <c r="BD104" s="34">
        <f t="shared" ref="BD104:BD110" si="737">((BC104+BE104)/BA104)</f>
        <v>0.5446735395189003</v>
      </c>
      <c r="BE104" s="33">
        <v>7</v>
      </c>
      <c r="BF104" s="34">
        <f t="shared" ref="BF104:BF110" si="738">BE104/(BC104+BE104)</f>
        <v>2.2082018927444796E-2</v>
      </c>
      <c r="BG104" s="35"/>
      <c r="BH104" s="33"/>
      <c r="BI104" s="33"/>
      <c r="BJ104" s="36"/>
      <c r="BK104" s="32"/>
      <c r="BL104" s="33"/>
      <c r="BM104" s="33">
        <f>BM101-BK104</f>
        <v>582</v>
      </c>
      <c r="BN104" s="33">
        <f>BN101-BL104</f>
        <v>56</v>
      </c>
      <c r="BO104" s="33">
        <v>290</v>
      </c>
      <c r="BP104" s="34">
        <f t="shared" ref="BP104:BP110" si="739">((BO104+BQ104)/BM104)</f>
        <v>0.52749140893470792</v>
      </c>
      <c r="BQ104" s="33">
        <v>17</v>
      </c>
      <c r="BR104" s="34">
        <f t="shared" ref="BR104:BR110" si="740">BQ104/(BO104+BQ104)</f>
        <v>5.5374592833876218E-2</v>
      </c>
      <c r="BS104" s="35"/>
      <c r="BT104" s="33"/>
      <c r="BU104" s="33"/>
      <c r="BV104" s="36"/>
      <c r="BW104" s="32"/>
      <c r="BX104" s="33"/>
      <c r="BY104" s="33">
        <f>BY101-BW104</f>
        <v>0</v>
      </c>
      <c r="BZ104" s="33">
        <f>BZ101-BX104</f>
        <v>0</v>
      </c>
      <c r="CA104" s="33"/>
      <c r="CB104" s="34" t="e">
        <f t="shared" ref="CB104:CB110" si="741">((CA104+CC104)/BY104)</f>
        <v>#DIV/0!</v>
      </c>
      <c r="CC104" s="33"/>
      <c r="CD104" s="34" t="e">
        <f t="shared" ref="CD104:CD110" si="742">CC104/(CA104+CC104)</f>
        <v>#DIV/0!</v>
      </c>
      <c r="CE104" s="35"/>
      <c r="CF104" s="33"/>
      <c r="CG104" s="33"/>
      <c r="CH104" s="36"/>
      <c r="CI104" s="32"/>
      <c r="CJ104" s="33"/>
      <c r="CK104" s="33">
        <f>CK101-CI104</f>
        <v>0</v>
      </c>
      <c r="CL104" s="33">
        <f>CL101-CJ104</f>
        <v>0</v>
      </c>
      <c r="CM104" s="33"/>
      <c r="CN104" s="34" t="e">
        <f t="shared" ref="CN104:CN110" si="743">((CM104+CO104)/CK104)</f>
        <v>#DIV/0!</v>
      </c>
      <c r="CO104" s="33"/>
      <c r="CP104" s="34" t="e">
        <f t="shared" ref="CP104:CP110" si="744">CO104/(CM104+CO104)</f>
        <v>#DIV/0!</v>
      </c>
      <c r="CQ104" s="35"/>
      <c r="CR104" s="33"/>
      <c r="CS104" s="33"/>
      <c r="CT104" s="36"/>
      <c r="CU104" s="32"/>
      <c r="CV104" s="33"/>
      <c r="CW104" s="33">
        <f>CW101-CU104</f>
        <v>0</v>
      </c>
      <c r="CX104" s="33">
        <f>CX101-CV104</f>
        <v>0</v>
      </c>
      <c r="CY104" s="33"/>
      <c r="CZ104" s="34" t="e">
        <f t="shared" ref="CZ104:CZ110" si="745">((CY104+DA104)/CW104)</f>
        <v>#DIV/0!</v>
      </c>
      <c r="DA104" s="33"/>
      <c r="DB104" s="34" t="e">
        <f t="shared" ref="DB104:DB110" si="746">DA104/(CY104+DA104)</f>
        <v>#DIV/0!</v>
      </c>
      <c r="DC104" s="35"/>
      <c r="DD104" s="33"/>
      <c r="DE104" s="33"/>
      <c r="DF104" s="36"/>
      <c r="DG104" s="32"/>
      <c r="DH104" s="33"/>
      <c r="DI104" s="33">
        <f>DI101-DG104</f>
        <v>0</v>
      </c>
      <c r="DJ104" s="33">
        <f>DJ101-DH104</f>
        <v>0</v>
      </c>
      <c r="DK104" s="33"/>
      <c r="DL104" s="34" t="e">
        <f t="shared" ref="DL104:DL110" si="747">((DK104+DM104)/DI104)</f>
        <v>#DIV/0!</v>
      </c>
      <c r="DM104" s="33"/>
      <c r="DN104" s="34" t="e">
        <f t="shared" ref="DN104:DN110" si="748">DM104/(DK104+DM104)</f>
        <v>#DIV/0!</v>
      </c>
      <c r="DO104" s="35"/>
      <c r="DP104" s="33"/>
      <c r="DQ104" s="33"/>
      <c r="DR104" s="36"/>
      <c r="DS104" s="32"/>
      <c r="DT104" s="33"/>
      <c r="DU104" s="33">
        <f>DU101-DS104</f>
        <v>0</v>
      </c>
      <c r="DV104" s="33">
        <f>DV101-DT104</f>
        <v>0</v>
      </c>
      <c r="DW104" s="33"/>
      <c r="DX104" s="34" t="e">
        <f t="shared" ref="DX104:DX110" si="749">((DW104+DY104)/DU104)</f>
        <v>#DIV/0!</v>
      </c>
      <c r="DY104" s="33"/>
      <c r="DZ104" s="34" t="e">
        <f t="shared" ref="DZ104:DZ110" si="750">DY104/(DW104+DY104)</f>
        <v>#DIV/0!</v>
      </c>
      <c r="EA104" s="35"/>
      <c r="EB104" s="33"/>
      <c r="EC104" s="33"/>
      <c r="ED104" s="36"/>
      <c r="EE104" s="32"/>
      <c r="EF104" s="33"/>
      <c r="EG104" s="33">
        <f>EG101-EE104</f>
        <v>0</v>
      </c>
      <c r="EH104" s="33">
        <f>EH101-EF104</f>
        <v>0</v>
      </c>
      <c r="EI104" s="33"/>
      <c r="EJ104" s="34" t="e">
        <f t="shared" ref="EJ104:EJ110" si="751">((EI104+EK104)/EG104)</f>
        <v>#DIV/0!</v>
      </c>
      <c r="EK104" s="33"/>
      <c r="EL104" s="34" t="e">
        <f t="shared" ref="EL104:EL110" si="752">EK104/(EI104+EK104)</f>
        <v>#DIV/0!</v>
      </c>
      <c r="EM104" s="35"/>
      <c r="EN104" s="33"/>
      <c r="EO104" s="33"/>
      <c r="EP104" s="36"/>
      <c r="EQ104" s="32"/>
      <c r="ER104" s="33"/>
      <c r="ES104" s="33">
        <f>ES101-EQ104</f>
        <v>0</v>
      </c>
      <c r="ET104" s="33">
        <f>ET101-ER104</f>
        <v>0</v>
      </c>
      <c r="EU104" s="33"/>
      <c r="EV104" s="34" t="e">
        <f t="shared" ref="EV104:EV110" si="753">((EU104+EW104)/ES104)</f>
        <v>#DIV/0!</v>
      </c>
      <c r="EW104" s="33"/>
      <c r="EX104" s="34" t="e">
        <f t="shared" ref="EX104:EX110" si="754">EW104/(EU104+EW104)</f>
        <v>#DIV/0!</v>
      </c>
      <c r="EY104" s="35"/>
      <c r="EZ104" s="33"/>
      <c r="FA104" s="33"/>
      <c r="FB104" s="36"/>
      <c r="FC104" s="32"/>
      <c r="FD104" s="33"/>
      <c r="FE104" s="33">
        <f>FE101-FC104</f>
        <v>0</v>
      </c>
      <c r="FF104" s="33">
        <f>FF101-FD104</f>
        <v>0</v>
      </c>
      <c r="FG104" s="33"/>
      <c r="FH104" s="34" t="e">
        <f t="shared" ref="FH104:FH110" si="755">((FG104+FI104)/FE104)</f>
        <v>#DIV/0!</v>
      </c>
      <c r="FI104" s="33"/>
      <c r="FJ104" s="34" t="e">
        <f t="shared" ref="FJ104:FJ110" si="756">FI104/(FG104+FI104)</f>
        <v>#DIV/0!</v>
      </c>
      <c r="FK104" s="35"/>
      <c r="FL104" s="33"/>
      <c r="FM104" s="33"/>
      <c r="FN104" s="36"/>
      <c r="FO104" s="32"/>
      <c r="FP104" s="33"/>
      <c r="FQ104" s="33">
        <f>FQ101-FO104</f>
        <v>0</v>
      </c>
      <c r="FR104" s="33">
        <f>FR101-FP104</f>
        <v>0</v>
      </c>
      <c r="FS104" s="33"/>
      <c r="FT104" s="34" t="e">
        <f t="shared" ref="FT104:FT110" si="757">((FS104+FU104)/FQ104)</f>
        <v>#DIV/0!</v>
      </c>
      <c r="FU104" s="33"/>
      <c r="FV104" s="34" t="e">
        <f t="shared" ref="FV104:FV110" si="758">FU104/(FS104+FU104)</f>
        <v>#DIV/0!</v>
      </c>
      <c r="FW104" s="35"/>
      <c r="FX104" s="33"/>
      <c r="FY104" s="33"/>
      <c r="FZ104" s="36"/>
      <c r="GA104" s="32"/>
      <c r="GB104" s="33"/>
      <c r="GC104" s="33">
        <f>GC101-GA104</f>
        <v>0</v>
      </c>
      <c r="GD104" s="33">
        <f>GD101-GB104</f>
        <v>0</v>
      </c>
      <c r="GE104" s="33"/>
      <c r="GF104" s="34" t="e">
        <f t="shared" ref="GF104:GF110" si="759">((GE104+GG104)/GC104)</f>
        <v>#DIV/0!</v>
      </c>
      <c r="GG104" s="33"/>
      <c r="GH104" s="34" t="e">
        <f t="shared" ref="GH104:GH110" si="760">GG104/(GE104+GG104)</f>
        <v>#DIV/0!</v>
      </c>
      <c r="GI104" s="35"/>
      <c r="GJ104" s="33"/>
      <c r="GK104" s="33"/>
      <c r="GL104" s="36"/>
      <c r="GM104" s="32"/>
      <c r="GN104" s="33"/>
      <c r="GO104" s="33">
        <f>GO101-GM104</f>
        <v>0</v>
      </c>
      <c r="GP104" s="33">
        <f>GP101-GN104</f>
        <v>0</v>
      </c>
      <c r="GQ104" s="33"/>
      <c r="GR104" s="34" t="e">
        <f t="shared" ref="GR104:GR110" si="761">((GQ104+GS104)/GO104)</f>
        <v>#DIV/0!</v>
      </c>
      <c r="GS104" s="33"/>
      <c r="GT104" s="34" t="e">
        <f t="shared" ref="GT104:GT110" si="762">GS104/(GQ104+GS104)</f>
        <v>#DIV/0!</v>
      </c>
      <c r="GU104" s="35"/>
      <c r="GV104" s="33"/>
      <c r="GW104" s="33"/>
      <c r="GX104" s="36"/>
      <c r="GY104" s="32"/>
      <c r="GZ104" s="33"/>
      <c r="HA104" s="33">
        <f>HA101-GY104</f>
        <v>0</v>
      </c>
      <c r="HB104" s="33">
        <f>HB101-GZ104</f>
        <v>0</v>
      </c>
      <c r="HC104" s="33"/>
      <c r="HD104" s="34" t="e">
        <f t="shared" ref="HD104:HD110" si="763">((HC104+HE104)/HA104)</f>
        <v>#DIV/0!</v>
      </c>
      <c r="HE104" s="33"/>
      <c r="HF104" s="34" t="e">
        <f t="shared" ref="HF104:HF110" si="764">HE104/(HC104+HE104)</f>
        <v>#DIV/0!</v>
      </c>
      <c r="HG104" s="35"/>
      <c r="HH104" s="33"/>
      <c r="HI104" s="33"/>
      <c r="HJ104" s="36"/>
      <c r="HK104" s="32">
        <f t="shared" ref="HK104:HN111" si="765">+C104+O104+AA104+AM104+AY104+BK104+BW104+CI104+CU104+DG104+DS104+EE104+EQ104+FC104+FO104+GA104+GM104+GY104</f>
        <v>4</v>
      </c>
      <c r="HL104" s="36">
        <f t="shared" si="765"/>
        <v>0</v>
      </c>
      <c r="HM104" s="380">
        <f t="shared" si="765"/>
        <v>3008</v>
      </c>
      <c r="HN104" s="33">
        <f t="shared" si="765"/>
        <v>296</v>
      </c>
      <c r="HO104" s="33">
        <f t="shared" ref="HO104:HO111" si="766">+G104+S104+AE104+AQ104+BC104+BO104+CA104+CM104+CY104+DK104+DW104+EI104+EU104+FG104+FS104+GE104+GQ104+HC104+I104+U104+AG104+AS104+BE104+BQ104+CC104+CO104+DA104+DM104+DY104+EK104+EW104+FI104+FU104+GG104+GS104+HE104</f>
        <v>1606</v>
      </c>
      <c r="HP104" s="78">
        <f t="shared" ref="HP104:HP110" si="767">+(HO104)/HM104</f>
        <v>0.53390957446808507</v>
      </c>
      <c r="HQ104" s="44">
        <f t="shared" ref="HQ104:HQ111" si="768">+I104+U104+AG104+AS104+BE104+BQ104+CC104+CO104+DA104+DM104+DY104+EK104+EW104+FI104+FU104+GG104+GS104+HE104</f>
        <v>49</v>
      </c>
      <c r="HR104" s="34">
        <f>+(HQ104/(HO104))</f>
        <v>3.0510585305105854E-2</v>
      </c>
      <c r="HS104" s="45">
        <v>62.8</v>
      </c>
      <c r="HT104" s="46">
        <v>1465</v>
      </c>
      <c r="HU104" s="45">
        <f t="shared" ref="HU104:HU110" si="769">+HT104/HO104*100</f>
        <v>91.220423412204227</v>
      </c>
      <c r="HV104" s="44"/>
      <c r="HW104" s="36"/>
    </row>
    <row r="105" spans="1:231" ht="18.75" x14ac:dyDescent="0.25">
      <c r="A105" s="734"/>
      <c r="B105" s="436">
        <f t="shared" si="456"/>
        <v>45674</v>
      </c>
      <c r="C105" s="10">
        <v>1</v>
      </c>
      <c r="D105" s="11"/>
      <c r="E105" s="61">
        <f t="shared" ref="E105:F109" si="770">E104-C105</f>
        <v>570</v>
      </c>
      <c r="F105" s="11">
        <f t="shared" si="770"/>
        <v>58</v>
      </c>
      <c r="G105" s="11">
        <v>299</v>
      </c>
      <c r="H105" s="12">
        <f t="shared" si="730"/>
        <v>0.54385964912280704</v>
      </c>
      <c r="I105" s="11">
        <v>11</v>
      </c>
      <c r="J105" s="12">
        <f t="shared" ref="J105:J110" si="771">I105/(G105+I105)</f>
        <v>3.5483870967741936E-2</v>
      </c>
      <c r="K105" s="13"/>
      <c r="L105" s="11"/>
      <c r="M105" s="11"/>
      <c r="N105" s="14"/>
      <c r="O105" s="10">
        <v>2</v>
      </c>
      <c r="P105" s="11"/>
      <c r="Q105" s="11">
        <f t="shared" ref="Q105:R110" si="772">Q104-O105</f>
        <v>576</v>
      </c>
      <c r="R105" s="11">
        <f t="shared" si="772"/>
        <v>57</v>
      </c>
      <c r="S105" s="11">
        <v>301</v>
      </c>
      <c r="T105" s="12">
        <f t="shared" si="731"/>
        <v>0.54513888888888884</v>
      </c>
      <c r="U105" s="11">
        <v>13</v>
      </c>
      <c r="V105" s="12">
        <f t="shared" si="732"/>
        <v>4.1401273885350316E-2</v>
      </c>
      <c r="W105" s="13"/>
      <c r="X105" s="11"/>
      <c r="Y105" s="11"/>
      <c r="Z105" s="14"/>
      <c r="AA105" s="10">
        <v>3</v>
      </c>
      <c r="AB105" s="11">
        <v>1</v>
      </c>
      <c r="AC105" s="11">
        <f t="shared" ref="AC105:AD110" si="773">AC104-AA105</f>
        <v>99</v>
      </c>
      <c r="AD105" s="11">
        <f t="shared" si="773"/>
        <v>9</v>
      </c>
      <c r="AE105" s="11">
        <v>51</v>
      </c>
      <c r="AF105" s="12">
        <f t="shared" si="733"/>
        <v>0.5252525252525253</v>
      </c>
      <c r="AG105" s="11">
        <v>1</v>
      </c>
      <c r="AH105" s="12">
        <f t="shared" si="734"/>
        <v>1.9230769230769232E-2</v>
      </c>
      <c r="AI105" s="13"/>
      <c r="AJ105" s="11"/>
      <c r="AK105" s="11"/>
      <c r="AL105" s="14"/>
      <c r="AM105" s="10"/>
      <c r="AN105" s="11"/>
      <c r="AO105" s="61">
        <f t="shared" ref="AO105:AP110" si="774">AO104-AM105</f>
        <v>593</v>
      </c>
      <c r="AP105" s="11">
        <f t="shared" si="774"/>
        <v>58</v>
      </c>
      <c r="AQ105" s="11">
        <v>300</v>
      </c>
      <c r="AR105" s="12">
        <f t="shared" si="735"/>
        <v>0.51939291736930859</v>
      </c>
      <c r="AS105" s="11">
        <v>8</v>
      </c>
      <c r="AT105" s="12">
        <f t="shared" si="736"/>
        <v>2.5974025974025976E-2</v>
      </c>
      <c r="AU105" s="13"/>
      <c r="AV105" s="11"/>
      <c r="AW105" s="11"/>
      <c r="AX105" s="14"/>
      <c r="AY105" s="10"/>
      <c r="AZ105" s="11"/>
      <c r="BA105" s="11">
        <f t="shared" ref="BA105:BB110" si="775">BA104-AY105</f>
        <v>582</v>
      </c>
      <c r="BB105" s="11">
        <f t="shared" si="775"/>
        <v>57</v>
      </c>
      <c r="BC105" s="11">
        <v>314</v>
      </c>
      <c r="BD105" s="12">
        <f t="shared" si="737"/>
        <v>0.57560137457044669</v>
      </c>
      <c r="BE105" s="11">
        <v>21</v>
      </c>
      <c r="BF105" s="12">
        <f t="shared" si="738"/>
        <v>6.2686567164179099E-2</v>
      </c>
      <c r="BG105" s="13"/>
      <c r="BH105" s="11"/>
      <c r="BI105" s="11"/>
      <c r="BJ105" s="14"/>
      <c r="BK105" s="10"/>
      <c r="BL105" s="11"/>
      <c r="BM105" s="11">
        <f t="shared" ref="BM105:BN110" si="776">BM104-BK105</f>
        <v>582</v>
      </c>
      <c r="BN105" s="11">
        <f t="shared" si="776"/>
        <v>56</v>
      </c>
      <c r="BO105" s="11">
        <v>311</v>
      </c>
      <c r="BP105" s="12">
        <f t="shared" si="739"/>
        <v>0.56357388316151202</v>
      </c>
      <c r="BQ105" s="11">
        <v>17</v>
      </c>
      <c r="BR105" s="12">
        <f t="shared" si="740"/>
        <v>5.1829268292682924E-2</v>
      </c>
      <c r="BS105" s="13"/>
      <c r="BT105" s="11"/>
      <c r="BU105" s="11"/>
      <c r="BV105" s="14"/>
      <c r="BW105" s="10"/>
      <c r="BX105" s="11"/>
      <c r="BY105" s="61">
        <f t="shared" ref="BY105:BZ110" si="777">BY104-BW105</f>
        <v>0</v>
      </c>
      <c r="BZ105" s="61">
        <f t="shared" si="777"/>
        <v>0</v>
      </c>
      <c r="CA105" s="11"/>
      <c r="CB105" s="12" t="e">
        <f t="shared" si="741"/>
        <v>#DIV/0!</v>
      </c>
      <c r="CC105" s="11"/>
      <c r="CD105" s="12" t="e">
        <f t="shared" si="742"/>
        <v>#DIV/0!</v>
      </c>
      <c r="CE105" s="13"/>
      <c r="CF105" s="11"/>
      <c r="CG105" s="11"/>
      <c r="CH105" s="14"/>
      <c r="CI105" s="10"/>
      <c r="CJ105" s="11"/>
      <c r="CK105" s="61">
        <f t="shared" ref="CK105:CL110" si="778">CK104-CI105</f>
        <v>0</v>
      </c>
      <c r="CL105" s="61">
        <f t="shared" si="778"/>
        <v>0</v>
      </c>
      <c r="CM105" s="11"/>
      <c r="CN105" s="12" t="e">
        <f t="shared" si="743"/>
        <v>#DIV/0!</v>
      </c>
      <c r="CO105" s="11"/>
      <c r="CP105" s="12" t="e">
        <f t="shared" si="744"/>
        <v>#DIV/0!</v>
      </c>
      <c r="CQ105" s="13"/>
      <c r="CR105" s="11"/>
      <c r="CS105" s="11"/>
      <c r="CT105" s="14"/>
      <c r="CU105" s="10"/>
      <c r="CV105" s="11"/>
      <c r="CW105" s="61">
        <f t="shared" ref="CW105:CX110" si="779">CW104-CU105</f>
        <v>0</v>
      </c>
      <c r="CX105" s="61">
        <f t="shared" si="779"/>
        <v>0</v>
      </c>
      <c r="CY105" s="11"/>
      <c r="CZ105" s="12" t="e">
        <f t="shared" si="745"/>
        <v>#DIV/0!</v>
      </c>
      <c r="DA105" s="11"/>
      <c r="DB105" s="12" t="e">
        <f t="shared" si="746"/>
        <v>#DIV/0!</v>
      </c>
      <c r="DC105" s="13"/>
      <c r="DD105" s="11"/>
      <c r="DE105" s="11"/>
      <c r="DF105" s="14"/>
      <c r="DG105" s="10"/>
      <c r="DH105" s="11"/>
      <c r="DI105" s="61">
        <f t="shared" ref="DI105:DJ110" si="780">DI104-DG105</f>
        <v>0</v>
      </c>
      <c r="DJ105" s="61">
        <f t="shared" si="780"/>
        <v>0</v>
      </c>
      <c r="DK105" s="11"/>
      <c r="DL105" s="12" t="e">
        <f t="shared" si="747"/>
        <v>#DIV/0!</v>
      </c>
      <c r="DM105" s="11"/>
      <c r="DN105" s="12" t="e">
        <f t="shared" si="748"/>
        <v>#DIV/0!</v>
      </c>
      <c r="DO105" s="13"/>
      <c r="DP105" s="11"/>
      <c r="DQ105" s="11"/>
      <c r="DR105" s="14"/>
      <c r="DS105" s="10"/>
      <c r="DT105" s="11"/>
      <c r="DU105" s="61">
        <f t="shared" ref="DU105:DV110" si="781">DU104-DS105</f>
        <v>0</v>
      </c>
      <c r="DV105" s="61">
        <f t="shared" si="781"/>
        <v>0</v>
      </c>
      <c r="DW105" s="11"/>
      <c r="DX105" s="12" t="e">
        <f t="shared" si="749"/>
        <v>#DIV/0!</v>
      </c>
      <c r="DY105" s="11"/>
      <c r="DZ105" s="12" t="e">
        <f t="shared" si="750"/>
        <v>#DIV/0!</v>
      </c>
      <c r="EA105" s="13"/>
      <c r="EB105" s="11"/>
      <c r="EC105" s="11"/>
      <c r="ED105" s="14"/>
      <c r="EE105" s="10"/>
      <c r="EF105" s="11"/>
      <c r="EG105" s="61">
        <f t="shared" ref="EG105:EH110" si="782">EG104-EE105</f>
        <v>0</v>
      </c>
      <c r="EH105" s="61">
        <f t="shared" si="782"/>
        <v>0</v>
      </c>
      <c r="EI105" s="11"/>
      <c r="EJ105" s="12" t="e">
        <f t="shared" si="751"/>
        <v>#DIV/0!</v>
      </c>
      <c r="EK105" s="11"/>
      <c r="EL105" s="12" t="e">
        <f t="shared" si="752"/>
        <v>#DIV/0!</v>
      </c>
      <c r="EM105" s="13"/>
      <c r="EN105" s="11"/>
      <c r="EO105" s="11"/>
      <c r="EP105" s="14"/>
      <c r="EQ105" s="10"/>
      <c r="ER105" s="11"/>
      <c r="ES105" s="61">
        <f t="shared" ref="ES105:ET110" si="783">ES104-EQ105</f>
        <v>0</v>
      </c>
      <c r="ET105" s="61">
        <f t="shared" si="783"/>
        <v>0</v>
      </c>
      <c r="EU105" s="11"/>
      <c r="EV105" s="12" t="e">
        <f t="shared" si="753"/>
        <v>#DIV/0!</v>
      </c>
      <c r="EW105" s="11"/>
      <c r="EX105" s="12" t="e">
        <f t="shared" si="754"/>
        <v>#DIV/0!</v>
      </c>
      <c r="EY105" s="13"/>
      <c r="EZ105" s="11"/>
      <c r="FA105" s="11"/>
      <c r="FB105" s="14"/>
      <c r="FC105" s="10"/>
      <c r="FD105" s="11"/>
      <c r="FE105" s="61">
        <f t="shared" ref="FE105:FF110" si="784">FE104-FC105</f>
        <v>0</v>
      </c>
      <c r="FF105" s="61">
        <f t="shared" si="784"/>
        <v>0</v>
      </c>
      <c r="FG105" s="11"/>
      <c r="FH105" s="12" t="e">
        <f t="shared" si="755"/>
        <v>#DIV/0!</v>
      </c>
      <c r="FI105" s="11"/>
      <c r="FJ105" s="12" t="e">
        <f t="shared" si="756"/>
        <v>#DIV/0!</v>
      </c>
      <c r="FK105" s="13"/>
      <c r="FL105" s="11"/>
      <c r="FM105" s="11"/>
      <c r="FN105" s="14"/>
      <c r="FO105" s="10"/>
      <c r="FP105" s="11"/>
      <c r="FQ105" s="61">
        <f t="shared" ref="FQ105:FR110" si="785">FQ104-FO105</f>
        <v>0</v>
      </c>
      <c r="FR105" s="61">
        <f t="shared" si="785"/>
        <v>0</v>
      </c>
      <c r="FS105" s="11"/>
      <c r="FT105" s="12" t="e">
        <f t="shared" si="757"/>
        <v>#DIV/0!</v>
      </c>
      <c r="FU105" s="11"/>
      <c r="FV105" s="12" t="e">
        <f t="shared" si="758"/>
        <v>#DIV/0!</v>
      </c>
      <c r="FW105" s="13"/>
      <c r="FX105" s="11"/>
      <c r="FY105" s="11"/>
      <c r="FZ105" s="14"/>
      <c r="GA105" s="10"/>
      <c r="GB105" s="11"/>
      <c r="GC105" s="61">
        <f t="shared" ref="GC105:GD110" si="786">GC104-GA105</f>
        <v>0</v>
      </c>
      <c r="GD105" s="61">
        <f t="shared" si="786"/>
        <v>0</v>
      </c>
      <c r="GE105" s="11"/>
      <c r="GF105" s="12" t="e">
        <f t="shared" si="759"/>
        <v>#DIV/0!</v>
      </c>
      <c r="GG105" s="11"/>
      <c r="GH105" s="12" t="e">
        <f t="shared" si="760"/>
        <v>#DIV/0!</v>
      </c>
      <c r="GI105" s="13"/>
      <c r="GJ105" s="11"/>
      <c r="GK105" s="11"/>
      <c r="GL105" s="14"/>
      <c r="GM105" s="10"/>
      <c r="GN105" s="11"/>
      <c r="GO105" s="61">
        <f t="shared" ref="GO105:GP110" si="787">GO104-GM105</f>
        <v>0</v>
      </c>
      <c r="GP105" s="61">
        <f t="shared" si="787"/>
        <v>0</v>
      </c>
      <c r="GQ105" s="11"/>
      <c r="GR105" s="12" t="e">
        <f t="shared" si="761"/>
        <v>#DIV/0!</v>
      </c>
      <c r="GS105" s="11"/>
      <c r="GT105" s="12" t="e">
        <f t="shared" si="762"/>
        <v>#DIV/0!</v>
      </c>
      <c r="GU105" s="13"/>
      <c r="GV105" s="11"/>
      <c r="GW105" s="11"/>
      <c r="GX105" s="14"/>
      <c r="GY105" s="10"/>
      <c r="GZ105" s="11"/>
      <c r="HA105" s="61">
        <f t="shared" ref="HA105:HB110" si="788">HA104-GY105</f>
        <v>0</v>
      </c>
      <c r="HB105" s="61">
        <f t="shared" si="788"/>
        <v>0</v>
      </c>
      <c r="HC105" s="11"/>
      <c r="HD105" s="12" t="e">
        <f t="shared" si="763"/>
        <v>#DIV/0!</v>
      </c>
      <c r="HE105" s="11"/>
      <c r="HF105" s="12" t="e">
        <f t="shared" si="764"/>
        <v>#DIV/0!</v>
      </c>
      <c r="HG105" s="13"/>
      <c r="HH105" s="11"/>
      <c r="HI105" s="11"/>
      <c r="HJ105" s="14"/>
      <c r="HK105" s="10">
        <f t="shared" si="765"/>
        <v>6</v>
      </c>
      <c r="HL105" s="14">
        <f t="shared" si="765"/>
        <v>1</v>
      </c>
      <c r="HM105" s="381">
        <f t="shared" si="765"/>
        <v>3002</v>
      </c>
      <c r="HN105" s="11">
        <f t="shared" si="765"/>
        <v>295</v>
      </c>
      <c r="HO105" s="11">
        <f t="shared" si="766"/>
        <v>1647</v>
      </c>
      <c r="HP105" s="79">
        <f t="shared" si="767"/>
        <v>0.54863424383744175</v>
      </c>
      <c r="HQ105" s="15">
        <f t="shared" si="768"/>
        <v>71</v>
      </c>
      <c r="HR105" s="12">
        <f t="shared" ref="HR105:HR111" si="789">+(HQ105/(HO105))</f>
        <v>4.3108682452944747E-2</v>
      </c>
      <c r="HS105" s="16">
        <v>62.6</v>
      </c>
      <c r="HT105" s="17">
        <v>1492</v>
      </c>
      <c r="HU105" s="16">
        <f t="shared" si="769"/>
        <v>90.588949605343046</v>
      </c>
      <c r="HV105" s="15"/>
      <c r="HW105" s="14"/>
    </row>
    <row r="106" spans="1:231" ht="18.75" x14ac:dyDescent="0.25">
      <c r="A106" s="734"/>
      <c r="B106" s="436">
        <f t="shared" si="456"/>
        <v>45675</v>
      </c>
      <c r="C106" s="10">
        <v>1</v>
      </c>
      <c r="D106" s="11"/>
      <c r="E106" s="61">
        <f t="shared" si="770"/>
        <v>569</v>
      </c>
      <c r="F106" s="11">
        <f t="shared" si="770"/>
        <v>58</v>
      </c>
      <c r="G106" s="11">
        <v>292</v>
      </c>
      <c r="H106" s="12">
        <f t="shared" si="730"/>
        <v>0.53075571177504388</v>
      </c>
      <c r="I106" s="11">
        <v>10</v>
      </c>
      <c r="J106" s="12">
        <f t="shared" si="771"/>
        <v>3.3112582781456956E-2</v>
      </c>
      <c r="K106" s="13"/>
      <c r="L106" s="11"/>
      <c r="M106" s="11"/>
      <c r="N106" s="14"/>
      <c r="O106" s="10">
        <v>1</v>
      </c>
      <c r="P106" s="11"/>
      <c r="Q106" s="11">
        <f t="shared" si="772"/>
        <v>575</v>
      </c>
      <c r="R106" s="11">
        <f t="shared" si="772"/>
        <v>57</v>
      </c>
      <c r="S106" s="11">
        <v>281</v>
      </c>
      <c r="T106" s="12">
        <f t="shared" si="731"/>
        <v>0.5043478260869565</v>
      </c>
      <c r="U106" s="11">
        <v>9</v>
      </c>
      <c r="V106" s="12">
        <f t="shared" si="732"/>
        <v>3.1034482758620689E-2</v>
      </c>
      <c r="W106" s="13"/>
      <c r="X106" s="11"/>
      <c r="Y106" s="11"/>
      <c r="Z106" s="14"/>
      <c r="AA106" s="10">
        <v>5</v>
      </c>
      <c r="AB106" s="11"/>
      <c r="AC106" s="11">
        <f t="shared" si="773"/>
        <v>94</v>
      </c>
      <c r="AD106" s="11">
        <f t="shared" si="773"/>
        <v>9</v>
      </c>
      <c r="AE106" s="11">
        <v>47</v>
      </c>
      <c r="AF106" s="12">
        <f t="shared" si="733"/>
        <v>0.51063829787234039</v>
      </c>
      <c r="AG106" s="11">
        <v>1</v>
      </c>
      <c r="AH106" s="12">
        <f t="shared" si="734"/>
        <v>2.0833333333333332E-2</v>
      </c>
      <c r="AI106" s="13"/>
      <c r="AJ106" s="11"/>
      <c r="AK106" s="11"/>
      <c r="AL106" s="14"/>
      <c r="AM106" s="10"/>
      <c r="AN106" s="11"/>
      <c r="AO106" s="61">
        <f t="shared" si="774"/>
        <v>593</v>
      </c>
      <c r="AP106" s="11">
        <f t="shared" si="774"/>
        <v>58</v>
      </c>
      <c r="AQ106" s="11">
        <v>316</v>
      </c>
      <c r="AR106" s="12">
        <f t="shared" si="735"/>
        <v>0.54637436762225966</v>
      </c>
      <c r="AS106" s="11">
        <v>8</v>
      </c>
      <c r="AT106" s="12">
        <f t="shared" si="736"/>
        <v>2.4691358024691357E-2</v>
      </c>
      <c r="AU106" s="13"/>
      <c r="AV106" s="11"/>
      <c r="AW106" s="11"/>
      <c r="AX106" s="14"/>
      <c r="AY106" s="10"/>
      <c r="AZ106" s="11"/>
      <c r="BA106" s="11">
        <f t="shared" si="775"/>
        <v>582</v>
      </c>
      <c r="BB106" s="11">
        <f t="shared" si="775"/>
        <v>57</v>
      </c>
      <c r="BC106" s="11">
        <v>332</v>
      </c>
      <c r="BD106" s="12">
        <f t="shared" si="737"/>
        <v>0.58247422680412375</v>
      </c>
      <c r="BE106" s="11">
        <v>7</v>
      </c>
      <c r="BF106" s="12">
        <f t="shared" si="738"/>
        <v>2.0648967551622419E-2</v>
      </c>
      <c r="BG106" s="13"/>
      <c r="BH106" s="11"/>
      <c r="BI106" s="11"/>
      <c r="BJ106" s="14"/>
      <c r="BK106" s="10">
        <v>1</v>
      </c>
      <c r="BL106" s="11"/>
      <c r="BM106" s="11">
        <f t="shared" si="776"/>
        <v>581</v>
      </c>
      <c r="BN106" s="11">
        <f t="shared" si="776"/>
        <v>56</v>
      </c>
      <c r="BO106" s="11">
        <v>293</v>
      </c>
      <c r="BP106" s="12">
        <f t="shared" si="739"/>
        <v>0.52495697074010328</v>
      </c>
      <c r="BQ106" s="11">
        <v>12</v>
      </c>
      <c r="BR106" s="12">
        <f t="shared" si="740"/>
        <v>3.9344262295081971E-2</v>
      </c>
      <c r="BS106" s="13"/>
      <c r="BT106" s="11"/>
      <c r="BU106" s="11"/>
      <c r="BV106" s="14"/>
      <c r="BW106" s="10"/>
      <c r="BX106" s="11"/>
      <c r="BY106" s="61">
        <f t="shared" si="777"/>
        <v>0</v>
      </c>
      <c r="BZ106" s="61">
        <f t="shared" si="777"/>
        <v>0</v>
      </c>
      <c r="CA106" s="11"/>
      <c r="CB106" s="12" t="e">
        <f t="shared" si="741"/>
        <v>#DIV/0!</v>
      </c>
      <c r="CC106" s="11"/>
      <c r="CD106" s="12" t="e">
        <f t="shared" si="742"/>
        <v>#DIV/0!</v>
      </c>
      <c r="CE106" s="13"/>
      <c r="CF106" s="11"/>
      <c r="CG106" s="11"/>
      <c r="CH106" s="14"/>
      <c r="CI106" s="10"/>
      <c r="CJ106" s="11"/>
      <c r="CK106" s="61">
        <f t="shared" si="778"/>
        <v>0</v>
      </c>
      <c r="CL106" s="61">
        <f t="shared" si="778"/>
        <v>0</v>
      </c>
      <c r="CM106" s="11"/>
      <c r="CN106" s="12" t="e">
        <f t="shared" si="743"/>
        <v>#DIV/0!</v>
      </c>
      <c r="CO106" s="11"/>
      <c r="CP106" s="12" t="e">
        <f t="shared" si="744"/>
        <v>#DIV/0!</v>
      </c>
      <c r="CQ106" s="13"/>
      <c r="CR106" s="11"/>
      <c r="CS106" s="11"/>
      <c r="CT106" s="14"/>
      <c r="CU106" s="10"/>
      <c r="CV106" s="11"/>
      <c r="CW106" s="61">
        <f t="shared" si="779"/>
        <v>0</v>
      </c>
      <c r="CX106" s="61">
        <f t="shared" si="779"/>
        <v>0</v>
      </c>
      <c r="CY106" s="11"/>
      <c r="CZ106" s="12" t="e">
        <f t="shared" si="745"/>
        <v>#DIV/0!</v>
      </c>
      <c r="DA106" s="11"/>
      <c r="DB106" s="12" t="e">
        <f t="shared" si="746"/>
        <v>#DIV/0!</v>
      </c>
      <c r="DC106" s="13"/>
      <c r="DD106" s="11"/>
      <c r="DE106" s="11"/>
      <c r="DF106" s="14"/>
      <c r="DG106" s="10"/>
      <c r="DH106" s="11"/>
      <c r="DI106" s="61">
        <f t="shared" si="780"/>
        <v>0</v>
      </c>
      <c r="DJ106" s="61">
        <f t="shared" si="780"/>
        <v>0</v>
      </c>
      <c r="DK106" s="11"/>
      <c r="DL106" s="12" t="e">
        <f t="shared" si="747"/>
        <v>#DIV/0!</v>
      </c>
      <c r="DM106" s="11"/>
      <c r="DN106" s="12" t="e">
        <f t="shared" si="748"/>
        <v>#DIV/0!</v>
      </c>
      <c r="DO106" s="13"/>
      <c r="DP106" s="11"/>
      <c r="DQ106" s="11"/>
      <c r="DR106" s="14"/>
      <c r="DS106" s="10"/>
      <c r="DT106" s="11"/>
      <c r="DU106" s="61">
        <f t="shared" si="781"/>
        <v>0</v>
      </c>
      <c r="DV106" s="61">
        <f t="shared" si="781"/>
        <v>0</v>
      </c>
      <c r="DW106" s="11"/>
      <c r="DX106" s="12" t="e">
        <f t="shared" si="749"/>
        <v>#DIV/0!</v>
      </c>
      <c r="DY106" s="11"/>
      <c r="DZ106" s="12" t="e">
        <f t="shared" si="750"/>
        <v>#DIV/0!</v>
      </c>
      <c r="EA106" s="13"/>
      <c r="EB106" s="11"/>
      <c r="EC106" s="11"/>
      <c r="ED106" s="14"/>
      <c r="EE106" s="10"/>
      <c r="EF106" s="11"/>
      <c r="EG106" s="61">
        <f t="shared" si="782"/>
        <v>0</v>
      </c>
      <c r="EH106" s="61">
        <f t="shared" si="782"/>
        <v>0</v>
      </c>
      <c r="EI106" s="11"/>
      <c r="EJ106" s="12" t="e">
        <f t="shared" si="751"/>
        <v>#DIV/0!</v>
      </c>
      <c r="EK106" s="11"/>
      <c r="EL106" s="12" t="e">
        <f t="shared" si="752"/>
        <v>#DIV/0!</v>
      </c>
      <c r="EM106" s="13"/>
      <c r="EN106" s="11"/>
      <c r="EO106" s="11"/>
      <c r="EP106" s="14"/>
      <c r="EQ106" s="10"/>
      <c r="ER106" s="11"/>
      <c r="ES106" s="61">
        <f t="shared" si="783"/>
        <v>0</v>
      </c>
      <c r="ET106" s="61">
        <f t="shared" si="783"/>
        <v>0</v>
      </c>
      <c r="EU106" s="11"/>
      <c r="EV106" s="12" t="e">
        <f t="shared" si="753"/>
        <v>#DIV/0!</v>
      </c>
      <c r="EW106" s="11"/>
      <c r="EX106" s="12" t="e">
        <f t="shared" si="754"/>
        <v>#DIV/0!</v>
      </c>
      <c r="EY106" s="13"/>
      <c r="EZ106" s="11"/>
      <c r="FA106" s="11"/>
      <c r="FB106" s="14"/>
      <c r="FC106" s="10"/>
      <c r="FD106" s="11"/>
      <c r="FE106" s="61">
        <f t="shared" si="784"/>
        <v>0</v>
      </c>
      <c r="FF106" s="61">
        <f t="shared" si="784"/>
        <v>0</v>
      </c>
      <c r="FG106" s="11"/>
      <c r="FH106" s="12" t="e">
        <f t="shared" si="755"/>
        <v>#DIV/0!</v>
      </c>
      <c r="FI106" s="11"/>
      <c r="FJ106" s="12" t="e">
        <f t="shared" si="756"/>
        <v>#DIV/0!</v>
      </c>
      <c r="FK106" s="13"/>
      <c r="FL106" s="11"/>
      <c r="FM106" s="11"/>
      <c r="FN106" s="14"/>
      <c r="FO106" s="10"/>
      <c r="FP106" s="11"/>
      <c r="FQ106" s="61">
        <f t="shared" si="785"/>
        <v>0</v>
      </c>
      <c r="FR106" s="61">
        <f t="shared" si="785"/>
        <v>0</v>
      </c>
      <c r="FS106" s="11"/>
      <c r="FT106" s="12" t="e">
        <f t="shared" si="757"/>
        <v>#DIV/0!</v>
      </c>
      <c r="FU106" s="11"/>
      <c r="FV106" s="12" t="e">
        <f t="shared" si="758"/>
        <v>#DIV/0!</v>
      </c>
      <c r="FW106" s="13"/>
      <c r="FX106" s="11"/>
      <c r="FY106" s="11"/>
      <c r="FZ106" s="14"/>
      <c r="GA106" s="10"/>
      <c r="GB106" s="11"/>
      <c r="GC106" s="61">
        <f t="shared" si="786"/>
        <v>0</v>
      </c>
      <c r="GD106" s="61">
        <f t="shared" si="786"/>
        <v>0</v>
      </c>
      <c r="GE106" s="11"/>
      <c r="GF106" s="12" t="e">
        <f t="shared" si="759"/>
        <v>#DIV/0!</v>
      </c>
      <c r="GG106" s="11"/>
      <c r="GH106" s="12" t="e">
        <f t="shared" si="760"/>
        <v>#DIV/0!</v>
      </c>
      <c r="GI106" s="13"/>
      <c r="GJ106" s="11"/>
      <c r="GK106" s="11"/>
      <c r="GL106" s="14"/>
      <c r="GM106" s="10"/>
      <c r="GN106" s="11"/>
      <c r="GO106" s="61">
        <f t="shared" si="787"/>
        <v>0</v>
      </c>
      <c r="GP106" s="61">
        <f t="shared" si="787"/>
        <v>0</v>
      </c>
      <c r="GQ106" s="11"/>
      <c r="GR106" s="12" t="e">
        <f t="shared" si="761"/>
        <v>#DIV/0!</v>
      </c>
      <c r="GS106" s="11"/>
      <c r="GT106" s="12" t="e">
        <f t="shared" si="762"/>
        <v>#DIV/0!</v>
      </c>
      <c r="GU106" s="13"/>
      <c r="GV106" s="11"/>
      <c r="GW106" s="11"/>
      <c r="GX106" s="14"/>
      <c r="GY106" s="10"/>
      <c r="GZ106" s="11"/>
      <c r="HA106" s="61">
        <f t="shared" si="788"/>
        <v>0</v>
      </c>
      <c r="HB106" s="61">
        <f t="shared" si="788"/>
        <v>0</v>
      </c>
      <c r="HC106" s="11"/>
      <c r="HD106" s="12" t="e">
        <f t="shared" si="763"/>
        <v>#DIV/0!</v>
      </c>
      <c r="HE106" s="11"/>
      <c r="HF106" s="12" t="e">
        <f t="shared" si="764"/>
        <v>#DIV/0!</v>
      </c>
      <c r="HG106" s="13"/>
      <c r="HH106" s="11"/>
      <c r="HI106" s="11"/>
      <c r="HJ106" s="14"/>
      <c r="HK106" s="10">
        <f t="shared" si="765"/>
        <v>8</v>
      </c>
      <c r="HL106" s="14">
        <f t="shared" si="765"/>
        <v>0</v>
      </c>
      <c r="HM106" s="381">
        <f t="shared" si="765"/>
        <v>2994</v>
      </c>
      <c r="HN106" s="11">
        <f t="shared" si="765"/>
        <v>295</v>
      </c>
      <c r="HO106" s="11">
        <f t="shared" si="766"/>
        <v>1608</v>
      </c>
      <c r="HP106" s="79">
        <f t="shared" si="767"/>
        <v>0.53707414829659317</v>
      </c>
      <c r="HQ106" s="15">
        <f t="shared" si="768"/>
        <v>47</v>
      </c>
      <c r="HR106" s="12">
        <f t="shared" si="789"/>
        <v>2.9228855721393034E-2</v>
      </c>
      <c r="HS106" s="16">
        <v>62.7</v>
      </c>
      <c r="HT106" s="17">
        <v>1483</v>
      </c>
      <c r="HU106" s="16">
        <f t="shared" si="769"/>
        <v>92.226368159203972</v>
      </c>
      <c r="HV106" s="15"/>
      <c r="HW106" s="14"/>
    </row>
    <row r="107" spans="1:231" ht="18.75" x14ac:dyDescent="0.25">
      <c r="A107" s="734"/>
      <c r="B107" s="436">
        <f t="shared" si="456"/>
        <v>45676</v>
      </c>
      <c r="C107" s="10">
        <v>1</v>
      </c>
      <c r="D107" s="11"/>
      <c r="E107" s="61">
        <f t="shared" si="770"/>
        <v>568</v>
      </c>
      <c r="F107" s="11">
        <f>F106-D107</f>
        <v>58</v>
      </c>
      <c r="G107" s="11">
        <v>300</v>
      </c>
      <c r="H107" s="12">
        <f t="shared" si="730"/>
        <v>0.55457746478873238</v>
      </c>
      <c r="I107" s="11">
        <v>15</v>
      </c>
      <c r="J107" s="12">
        <f t="shared" si="771"/>
        <v>4.7619047619047616E-2</v>
      </c>
      <c r="K107" s="11"/>
      <c r="L107" s="11"/>
      <c r="M107" s="18"/>
      <c r="N107" s="20"/>
      <c r="O107" s="10">
        <v>1</v>
      </c>
      <c r="P107" s="11"/>
      <c r="Q107" s="11">
        <f t="shared" si="772"/>
        <v>574</v>
      </c>
      <c r="R107" s="11">
        <f>R106-P107</f>
        <v>57</v>
      </c>
      <c r="S107" s="11">
        <v>297</v>
      </c>
      <c r="T107" s="12">
        <f t="shared" si="731"/>
        <v>0.54878048780487809</v>
      </c>
      <c r="U107" s="11">
        <v>18</v>
      </c>
      <c r="V107" s="12">
        <f t="shared" si="732"/>
        <v>5.7142857142857141E-2</v>
      </c>
      <c r="W107" s="11"/>
      <c r="X107" s="11"/>
      <c r="Y107" s="18"/>
      <c r="Z107" s="20"/>
      <c r="AA107" s="10">
        <v>3</v>
      </c>
      <c r="AB107" s="11"/>
      <c r="AC107" s="11">
        <f t="shared" si="773"/>
        <v>91</v>
      </c>
      <c r="AD107" s="11">
        <f>AD106-AB107</f>
        <v>9</v>
      </c>
      <c r="AE107" s="11">
        <v>56</v>
      </c>
      <c r="AF107" s="12">
        <f t="shared" si="733"/>
        <v>0.65934065934065933</v>
      </c>
      <c r="AG107" s="11">
        <v>4</v>
      </c>
      <c r="AH107" s="12">
        <f t="shared" si="734"/>
        <v>6.6666666666666666E-2</v>
      </c>
      <c r="AI107" s="11"/>
      <c r="AJ107" s="11"/>
      <c r="AK107" s="18"/>
      <c r="AL107" s="20"/>
      <c r="AM107" s="10">
        <v>1</v>
      </c>
      <c r="AN107" s="11"/>
      <c r="AO107" s="61">
        <f t="shared" si="774"/>
        <v>592</v>
      </c>
      <c r="AP107" s="11">
        <f>AP106-AN107</f>
        <v>58</v>
      </c>
      <c r="AQ107" s="11">
        <v>303</v>
      </c>
      <c r="AR107" s="12">
        <f t="shared" si="735"/>
        <v>0.53378378378378377</v>
      </c>
      <c r="AS107" s="11">
        <v>13</v>
      </c>
      <c r="AT107" s="12">
        <f t="shared" si="736"/>
        <v>4.1139240506329111E-2</v>
      </c>
      <c r="AU107" s="11"/>
      <c r="AV107" s="11"/>
      <c r="AW107" s="18"/>
      <c r="AX107" s="20"/>
      <c r="AY107" s="10">
        <v>1</v>
      </c>
      <c r="AZ107" s="11"/>
      <c r="BA107" s="11">
        <f t="shared" si="775"/>
        <v>581</v>
      </c>
      <c r="BB107" s="11">
        <f>BB106-AZ107</f>
        <v>57</v>
      </c>
      <c r="BC107" s="11">
        <v>311</v>
      </c>
      <c r="BD107" s="12">
        <f t="shared" si="737"/>
        <v>0.56282271944922546</v>
      </c>
      <c r="BE107" s="11">
        <v>16</v>
      </c>
      <c r="BF107" s="12">
        <f t="shared" si="738"/>
        <v>4.8929663608562692E-2</v>
      </c>
      <c r="BG107" s="11"/>
      <c r="BH107" s="11"/>
      <c r="BI107" s="18"/>
      <c r="BJ107" s="20"/>
      <c r="BK107" s="10">
        <v>2</v>
      </c>
      <c r="BL107" s="11"/>
      <c r="BM107" s="11">
        <f t="shared" si="776"/>
        <v>579</v>
      </c>
      <c r="BN107" s="11">
        <f t="shared" si="776"/>
        <v>56</v>
      </c>
      <c r="BO107" s="11">
        <v>328</v>
      </c>
      <c r="BP107" s="12">
        <f t="shared" si="739"/>
        <v>0.59930915371329874</v>
      </c>
      <c r="BQ107" s="11">
        <v>19</v>
      </c>
      <c r="BR107" s="12">
        <f t="shared" si="740"/>
        <v>5.4755043227665709E-2</v>
      </c>
      <c r="BS107" s="11"/>
      <c r="BT107" s="11"/>
      <c r="BU107" s="18"/>
      <c r="BV107" s="20"/>
      <c r="BW107" s="10"/>
      <c r="BX107" s="11"/>
      <c r="BY107" s="61">
        <f t="shared" si="777"/>
        <v>0</v>
      </c>
      <c r="BZ107" s="61">
        <f t="shared" si="777"/>
        <v>0</v>
      </c>
      <c r="CA107" s="11"/>
      <c r="CB107" s="12" t="e">
        <f t="shared" si="741"/>
        <v>#DIV/0!</v>
      </c>
      <c r="CC107" s="11"/>
      <c r="CD107" s="12" t="e">
        <f t="shared" si="742"/>
        <v>#DIV/0!</v>
      </c>
      <c r="CE107" s="11"/>
      <c r="CF107" s="11"/>
      <c r="CG107" s="18"/>
      <c r="CH107" s="20"/>
      <c r="CI107" s="10"/>
      <c r="CJ107" s="11"/>
      <c r="CK107" s="61">
        <f t="shared" si="778"/>
        <v>0</v>
      </c>
      <c r="CL107" s="61">
        <f t="shared" si="778"/>
        <v>0</v>
      </c>
      <c r="CM107" s="11"/>
      <c r="CN107" s="12" t="e">
        <f t="shared" si="743"/>
        <v>#DIV/0!</v>
      </c>
      <c r="CO107" s="11"/>
      <c r="CP107" s="12" t="e">
        <f t="shared" si="744"/>
        <v>#DIV/0!</v>
      </c>
      <c r="CQ107" s="11"/>
      <c r="CR107" s="11"/>
      <c r="CS107" s="18"/>
      <c r="CT107" s="20"/>
      <c r="CU107" s="10"/>
      <c r="CV107" s="11"/>
      <c r="CW107" s="61">
        <f t="shared" si="779"/>
        <v>0</v>
      </c>
      <c r="CX107" s="61">
        <f t="shared" si="779"/>
        <v>0</v>
      </c>
      <c r="CY107" s="11"/>
      <c r="CZ107" s="12" t="e">
        <f t="shared" si="745"/>
        <v>#DIV/0!</v>
      </c>
      <c r="DA107" s="11"/>
      <c r="DB107" s="12" t="e">
        <f t="shared" si="746"/>
        <v>#DIV/0!</v>
      </c>
      <c r="DC107" s="11"/>
      <c r="DD107" s="11"/>
      <c r="DE107" s="18"/>
      <c r="DF107" s="20"/>
      <c r="DG107" s="10"/>
      <c r="DH107" s="11"/>
      <c r="DI107" s="61">
        <f t="shared" si="780"/>
        <v>0</v>
      </c>
      <c r="DJ107" s="61">
        <f t="shared" si="780"/>
        <v>0</v>
      </c>
      <c r="DK107" s="11"/>
      <c r="DL107" s="12" t="e">
        <f t="shared" si="747"/>
        <v>#DIV/0!</v>
      </c>
      <c r="DM107" s="11"/>
      <c r="DN107" s="12" t="e">
        <f t="shared" si="748"/>
        <v>#DIV/0!</v>
      </c>
      <c r="DO107" s="11"/>
      <c r="DP107" s="11"/>
      <c r="DQ107" s="18"/>
      <c r="DR107" s="20"/>
      <c r="DS107" s="10"/>
      <c r="DT107" s="11"/>
      <c r="DU107" s="61">
        <f t="shared" si="781"/>
        <v>0</v>
      </c>
      <c r="DV107" s="61">
        <f t="shared" si="781"/>
        <v>0</v>
      </c>
      <c r="DW107" s="11"/>
      <c r="DX107" s="12" t="e">
        <f t="shared" si="749"/>
        <v>#DIV/0!</v>
      </c>
      <c r="DY107" s="11"/>
      <c r="DZ107" s="12" t="e">
        <f t="shared" si="750"/>
        <v>#DIV/0!</v>
      </c>
      <c r="EA107" s="11"/>
      <c r="EB107" s="11"/>
      <c r="EC107" s="18"/>
      <c r="ED107" s="20"/>
      <c r="EE107" s="10"/>
      <c r="EF107" s="11"/>
      <c r="EG107" s="61">
        <f t="shared" si="782"/>
        <v>0</v>
      </c>
      <c r="EH107" s="61">
        <f t="shared" si="782"/>
        <v>0</v>
      </c>
      <c r="EI107" s="11"/>
      <c r="EJ107" s="12" t="e">
        <f t="shared" si="751"/>
        <v>#DIV/0!</v>
      </c>
      <c r="EK107" s="11"/>
      <c r="EL107" s="12" t="e">
        <f t="shared" si="752"/>
        <v>#DIV/0!</v>
      </c>
      <c r="EM107" s="11"/>
      <c r="EN107" s="11"/>
      <c r="EO107" s="18"/>
      <c r="EP107" s="20"/>
      <c r="EQ107" s="10"/>
      <c r="ER107" s="11"/>
      <c r="ES107" s="61">
        <f t="shared" si="783"/>
        <v>0</v>
      </c>
      <c r="ET107" s="61">
        <f t="shared" si="783"/>
        <v>0</v>
      </c>
      <c r="EU107" s="11"/>
      <c r="EV107" s="12" t="e">
        <f t="shared" si="753"/>
        <v>#DIV/0!</v>
      </c>
      <c r="EW107" s="11"/>
      <c r="EX107" s="12" t="e">
        <f t="shared" si="754"/>
        <v>#DIV/0!</v>
      </c>
      <c r="EY107" s="11"/>
      <c r="EZ107" s="11"/>
      <c r="FA107" s="18"/>
      <c r="FB107" s="20"/>
      <c r="FC107" s="10"/>
      <c r="FD107" s="11"/>
      <c r="FE107" s="61">
        <f t="shared" si="784"/>
        <v>0</v>
      </c>
      <c r="FF107" s="61">
        <f t="shared" si="784"/>
        <v>0</v>
      </c>
      <c r="FG107" s="11"/>
      <c r="FH107" s="12" t="e">
        <f t="shared" si="755"/>
        <v>#DIV/0!</v>
      </c>
      <c r="FI107" s="11"/>
      <c r="FJ107" s="12" t="e">
        <f t="shared" si="756"/>
        <v>#DIV/0!</v>
      </c>
      <c r="FK107" s="11"/>
      <c r="FL107" s="11"/>
      <c r="FM107" s="18"/>
      <c r="FN107" s="20"/>
      <c r="FO107" s="10"/>
      <c r="FP107" s="11"/>
      <c r="FQ107" s="61">
        <f t="shared" si="785"/>
        <v>0</v>
      </c>
      <c r="FR107" s="61">
        <f t="shared" si="785"/>
        <v>0</v>
      </c>
      <c r="FS107" s="11"/>
      <c r="FT107" s="12" t="e">
        <f t="shared" si="757"/>
        <v>#DIV/0!</v>
      </c>
      <c r="FU107" s="11"/>
      <c r="FV107" s="12" t="e">
        <f t="shared" si="758"/>
        <v>#DIV/0!</v>
      </c>
      <c r="FW107" s="11"/>
      <c r="FX107" s="11"/>
      <c r="FY107" s="18"/>
      <c r="FZ107" s="20"/>
      <c r="GA107" s="10"/>
      <c r="GB107" s="11"/>
      <c r="GC107" s="61">
        <f t="shared" si="786"/>
        <v>0</v>
      </c>
      <c r="GD107" s="61">
        <f t="shared" si="786"/>
        <v>0</v>
      </c>
      <c r="GE107" s="11"/>
      <c r="GF107" s="12" t="e">
        <f t="shared" si="759"/>
        <v>#DIV/0!</v>
      </c>
      <c r="GG107" s="11"/>
      <c r="GH107" s="12" t="e">
        <f t="shared" si="760"/>
        <v>#DIV/0!</v>
      </c>
      <c r="GI107" s="11"/>
      <c r="GJ107" s="11"/>
      <c r="GK107" s="18"/>
      <c r="GL107" s="20"/>
      <c r="GM107" s="10"/>
      <c r="GN107" s="11"/>
      <c r="GO107" s="61">
        <f t="shared" si="787"/>
        <v>0</v>
      </c>
      <c r="GP107" s="61">
        <f t="shared" si="787"/>
        <v>0</v>
      </c>
      <c r="GQ107" s="11"/>
      <c r="GR107" s="12" t="e">
        <f t="shared" si="761"/>
        <v>#DIV/0!</v>
      </c>
      <c r="GS107" s="11"/>
      <c r="GT107" s="12" t="e">
        <f t="shared" si="762"/>
        <v>#DIV/0!</v>
      </c>
      <c r="GU107" s="11"/>
      <c r="GV107" s="11"/>
      <c r="GW107" s="18"/>
      <c r="GX107" s="20"/>
      <c r="GY107" s="10"/>
      <c r="GZ107" s="11"/>
      <c r="HA107" s="61">
        <f t="shared" si="788"/>
        <v>0</v>
      </c>
      <c r="HB107" s="61">
        <f t="shared" si="788"/>
        <v>0</v>
      </c>
      <c r="HC107" s="11"/>
      <c r="HD107" s="12" t="e">
        <f t="shared" si="763"/>
        <v>#DIV/0!</v>
      </c>
      <c r="HE107" s="11"/>
      <c r="HF107" s="12" t="e">
        <f t="shared" si="764"/>
        <v>#DIV/0!</v>
      </c>
      <c r="HG107" s="11"/>
      <c r="HH107" s="11"/>
      <c r="HI107" s="18"/>
      <c r="HJ107" s="20"/>
      <c r="HK107" s="10">
        <f t="shared" si="765"/>
        <v>9</v>
      </c>
      <c r="HL107" s="14">
        <f t="shared" si="765"/>
        <v>0</v>
      </c>
      <c r="HM107" s="381">
        <f t="shared" si="765"/>
        <v>2985</v>
      </c>
      <c r="HN107" s="11">
        <f t="shared" si="765"/>
        <v>295</v>
      </c>
      <c r="HO107" s="11">
        <f t="shared" si="766"/>
        <v>1680</v>
      </c>
      <c r="HP107" s="79">
        <f t="shared" si="767"/>
        <v>0.56281407035175879</v>
      </c>
      <c r="HQ107" s="15">
        <f t="shared" si="768"/>
        <v>85</v>
      </c>
      <c r="HR107" s="12">
        <f t="shared" si="789"/>
        <v>5.0595238095238096E-2</v>
      </c>
      <c r="HS107" s="16">
        <v>66</v>
      </c>
      <c r="HT107" s="17">
        <v>1524</v>
      </c>
      <c r="HU107" s="16">
        <f t="shared" si="769"/>
        <v>90.714285714285708</v>
      </c>
      <c r="HV107" s="18"/>
      <c r="HW107" s="20"/>
    </row>
    <row r="108" spans="1:231" ht="18.75" x14ac:dyDescent="0.25">
      <c r="A108" s="734"/>
      <c r="B108" s="436">
        <f t="shared" si="456"/>
        <v>45677</v>
      </c>
      <c r="C108" s="10">
        <v>3</v>
      </c>
      <c r="D108" s="11"/>
      <c r="E108" s="61">
        <f t="shared" si="770"/>
        <v>565</v>
      </c>
      <c r="F108" s="11">
        <f t="shared" si="770"/>
        <v>58</v>
      </c>
      <c r="G108" s="11">
        <v>293</v>
      </c>
      <c r="H108" s="12">
        <f t="shared" si="730"/>
        <v>0.52743362831858409</v>
      </c>
      <c r="I108" s="11">
        <v>5</v>
      </c>
      <c r="J108" s="12">
        <f t="shared" si="771"/>
        <v>1.6778523489932886E-2</v>
      </c>
      <c r="K108" s="13"/>
      <c r="L108" s="13"/>
      <c r="M108" s="25"/>
      <c r="N108" s="37"/>
      <c r="O108" s="10"/>
      <c r="P108" s="11"/>
      <c r="Q108" s="11">
        <f t="shared" si="772"/>
        <v>574</v>
      </c>
      <c r="R108" s="11">
        <f t="shared" si="772"/>
        <v>57</v>
      </c>
      <c r="S108" s="11">
        <v>303</v>
      </c>
      <c r="T108" s="12">
        <f t="shared" si="731"/>
        <v>0.5383275261324042</v>
      </c>
      <c r="U108" s="11">
        <v>6</v>
      </c>
      <c r="V108" s="12">
        <f t="shared" si="732"/>
        <v>1.9417475728155338E-2</v>
      </c>
      <c r="W108" s="13"/>
      <c r="X108" s="13"/>
      <c r="Y108" s="25"/>
      <c r="Z108" s="37"/>
      <c r="AA108" s="10">
        <v>3</v>
      </c>
      <c r="AB108" s="11"/>
      <c r="AC108" s="11">
        <f t="shared" si="773"/>
        <v>88</v>
      </c>
      <c r="AD108" s="11">
        <f t="shared" si="773"/>
        <v>9</v>
      </c>
      <c r="AE108" s="11">
        <v>38</v>
      </c>
      <c r="AF108" s="12">
        <f t="shared" si="733"/>
        <v>0.45454545454545453</v>
      </c>
      <c r="AG108" s="11">
        <v>2</v>
      </c>
      <c r="AH108" s="12">
        <f t="shared" si="734"/>
        <v>0.05</v>
      </c>
      <c r="AI108" s="13"/>
      <c r="AJ108" s="13"/>
      <c r="AK108" s="25"/>
      <c r="AL108" s="37"/>
      <c r="AM108" s="10"/>
      <c r="AN108" s="11"/>
      <c r="AO108" s="61">
        <f t="shared" si="774"/>
        <v>592</v>
      </c>
      <c r="AP108" s="11">
        <f t="shared" si="774"/>
        <v>58</v>
      </c>
      <c r="AQ108" s="11">
        <v>306</v>
      </c>
      <c r="AR108" s="12">
        <f t="shared" si="735"/>
        <v>0.54729729729729726</v>
      </c>
      <c r="AS108" s="11">
        <v>18</v>
      </c>
      <c r="AT108" s="12">
        <f t="shared" si="736"/>
        <v>5.5555555555555552E-2</v>
      </c>
      <c r="AU108" s="13"/>
      <c r="AV108" s="13"/>
      <c r="AW108" s="25"/>
      <c r="AX108" s="37"/>
      <c r="AY108" s="10"/>
      <c r="AZ108" s="11"/>
      <c r="BA108" s="11">
        <f t="shared" si="775"/>
        <v>581</v>
      </c>
      <c r="BB108" s="11">
        <f t="shared" si="775"/>
        <v>57</v>
      </c>
      <c r="BC108" s="11">
        <v>308</v>
      </c>
      <c r="BD108" s="12">
        <f t="shared" si="737"/>
        <v>0.54905335628227192</v>
      </c>
      <c r="BE108" s="11">
        <v>11</v>
      </c>
      <c r="BF108" s="12">
        <f t="shared" si="738"/>
        <v>3.4482758620689655E-2</v>
      </c>
      <c r="BG108" s="13"/>
      <c r="BH108" s="13"/>
      <c r="BI108" s="25"/>
      <c r="BJ108" s="37"/>
      <c r="BK108" s="10"/>
      <c r="BL108" s="11">
        <v>1</v>
      </c>
      <c r="BM108" s="11">
        <f t="shared" si="776"/>
        <v>579</v>
      </c>
      <c r="BN108" s="11">
        <f t="shared" si="776"/>
        <v>55</v>
      </c>
      <c r="BO108" s="11">
        <v>302</v>
      </c>
      <c r="BP108" s="12">
        <f t="shared" si="739"/>
        <v>0.55958549222797926</v>
      </c>
      <c r="BQ108" s="11">
        <v>22</v>
      </c>
      <c r="BR108" s="12">
        <f t="shared" si="740"/>
        <v>6.7901234567901231E-2</v>
      </c>
      <c r="BS108" s="13"/>
      <c r="BT108" s="13"/>
      <c r="BU108" s="25"/>
      <c r="BV108" s="37"/>
      <c r="BW108" s="10"/>
      <c r="BX108" s="11"/>
      <c r="BY108" s="61">
        <f t="shared" si="777"/>
        <v>0</v>
      </c>
      <c r="BZ108" s="61">
        <f t="shared" si="777"/>
        <v>0</v>
      </c>
      <c r="CA108" s="11"/>
      <c r="CB108" s="12" t="e">
        <f t="shared" si="741"/>
        <v>#DIV/0!</v>
      </c>
      <c r="CC108" s="11"/>
      <c r="CD108" s="12" t="e">
        <f t="shared" si="742"/>
        <v>#DIV/0!</v>
      </c>
      <c r="CE108" s="13"/>
      <c r="CF108" s="13"/>
      <c r="CG108" s="25"/>
      <c r="CH108" s="37"/>
      <c r="CI108" s="10"/>
      <c r="CJ108" s="11"/>
      <c r="CK108" s="61">
        <f t="shared" si="778"/>
        <v>0</v>
      </c>
      <c r="CL108" s="61">
        <f t="shared" si="778"/>
        <v>0</v>
      </c>
      <c r="CM108" s="11"/>
      <c r="CN108" s="12" t="e">
        <f t="shared" si="743"/>
        <v>#DIV/0!</v>
      </c>
      <c r="CO108" s="11"/>
      <c r="CP108" s="12" t="e">
        <f t="shared" si="744"/>
        <v>#DIV/0!</v>
      </c>
      <c r="CQ108" s="13"/>
      <c r="CR108" s="13"/>
      <c r="CS108" s="25"/>
      <c r="CT108" s="37"/>
      <c r="CU108" s="10"/>
      <c r="CV108" s="11"/>
      <c r="CW108" s="61">
        <f t="shared" si="779"/>
        <v>0</v>
      </c>
      <c r="CX108" s="61">
        <f t="shared" si="779"/>
        <v>0</v>
      </c>
      <c r="CY108" s="11"/>
      <c r="CZ108" s="12" t="e">
        <f t="shared" si="745"/>
        <v>#DIV/0!</v>
      </c>
      <c r="DA108" s="11"/>
      <c r="DB108" s="12" t="e">
        <f t="shared" si="746"/>
        <v>#DIV/0!</v>
      </c>
      <c r="DC108" s="13"/>
      <c r="DD108" s="13"/>
      <c r="DE108" s="25"/>
      <c r="DF108" s="37"/>
      <c r="DG108" s="10"/>
      <c r="DH108" s="11"/>
      <c r="DI108" s="61">
        <f t="shared" si="780"/>
        <v>0</v>
      </c>
      <c r="DJ108" s="61">
        <f t="shared" si="780"/>
        <v>0</v>
      </c>
      <c r="DK108" s="11"/>
      <c r="DL108" s="12" t="e">
        <f t="shared" si="747"/>
        <v>#DIV/0!</v>
      </c>
      <c r="DM108" s="11"/>
      <c r="DN108" s="12" t="e">
        <f t="shared" si="748"/>
        <v>#DIV/0!</v>
      </c>
      <c r="DO108" s="13"/>
      <c r="DP108" s="13"/>
      <c r="DQ108" s="25"/>
      <c r="DR108" s="37"/>
      <c r="DS108" s="10"/>
      <c r="DT108" s="11"/>
      <c r="DU108" s="61">
        <f t="shared" si="781"/>
        <v>0</v>
      </c>
      <c r="DV108" s="61">
        <f t="shared" si="781"/>
        <v>0</v>
      </c>
      <c r="DW108" s="11"/>
      <c r="DX108" s="12" t="e">
        <f t="shared" si="749"/>
        <v>#DIV/0!</v>
      </c>
      <c r="DY108" s="11"/>
      <c r="DZ108" s="12" t="e">
        <f t="shared" si="750"/>
        <v>#DIV/0!</v>
      </c>
      <c r="EA108" s="13"/>
      <c r="EB108" s="13"/>
      <c r="EC108" s="25"/>
      <c r="ED108" s="37"/>
      <c r="EE108" s="10"/>
      <c r="EF108" s="11"/>
      <c r="EG108" s="61">
        <f t="shared" si="782"/>
        <v>0</v>
      </c>
      <c r="EH108" s="61">
        <f t="shared" si="782"/>
        <v>0</v>
      </c>
      <c r="EI108" s="11"/>
      <c r="EJ108" s="12" t="e">
        <f t="shared" si="751"/>
        <v>#DIV/0!</v>
      </c>
      <c r="EK108" s="11"/>
      <c r="EL108" s="12" t="e">
        <f t="shared" si="752"/>
        <v>#DIV/0!</v>
      </c>
      <c r="EM108" s="13"/>
      <c r="EN108" s="13"/>
      <c r="EO108" s="25"/>
      <c r="EP108" s="37"/>
      <c r="EQ108" s="10"/>
      <c r="ER108" s="11"/>
      <c r="ES108" s="61">
        <f t="shared" si="783"/>
        <v>0</v>
      </c>
      <c r="ET108" s="61">
        <f t="shared" si="783"/>
        <v>0</v>
      </c>
      <c r="EU108" s="11"/>
      <c r="EV108" s="12" t="e">
        <f t="shared" si="753"/>
        <v>#DIV/0!</v>
      </c>
      <c r="EW108" s="11"/>
      <c r="EX108" s="12" t="e">
        <f t="shared" si="754"/>
        <v>#DIV/0!</v>
      </c>
      <c r="EY108" s="13"/>
      <c r="EZ108" s="13"/>
      <c r="FA108" s="25"/>
      <c r="FB108" s="37"/>
      <c r="FC108" s="10"/>
      <c r="FD108" s="11"/>
      <c r="FE108" s="61">
        <f t="shared" si="784"/>
        <v>0</v>
      </c>
      <c r="FF108" s="61">
        <f t="shared" si="784"/>
        <v>0</v>
      </c>
      <c r="FG108" s="11"/>
      <c r="FH108" s="12" t="e">
        <f t="shared" si="755"/>
        <v>#DIV/0!</v>
      </c>
      <c r="FI108" s="11"/>
      <c r="FJ108" s="12" t="e">
        <f t="shared" si="756"/>
        <v>#DIV/0!</v>
      </c>
      <c r="FK108" s="13"/>
      <c r="FL108" s="13"/>
      <c r="FM108" s="25"/>
      <c r="FN108" s="37"/>
      <c r="FO108" s="10"/>
      <c r="FP108" s="11"/>
      <c r="FQ108" s="61">
        <f t="shared" si="785"/>
        <v>0</v>
      </c>
      <c r="FR108" s="61">
        <f t="shared" si="785"/>
        <v>0</v>
      </c>
      <c r="FS108" s="11"/>
      <c r="FT108" s="12" t="e">
        <f t="shared" si="757"/>
        <v>#DIV/0!</v>
      </c>
      <c r="FU108" s="11"/>
      <c r="FV108" s="12" t="e">
        <f t="shared" si="758"/>
        <v>#DIV/0!</v>
      </c>
      <c r="FW108" s="13"/>
      <c r="FX108" s="13"/>
      <c r="FY108" s="25"/>
      <c r="FZ108" s="37"/>
      <c r="GA108" s="10"/>
      <c r="GB108" s="11"/>
      <c r="GC108" s="61">
        <f t="shared" si="786"/>
        <v>0</v>
      </c>
      <c r="GD108" s="61">
        <f t="shared" si="786"/>
        <v>0</v>
      </c>
      <c r="GE108" s="11"/>
      <c r="GF108" s="12" t="e">
        <f t="shared" si="759"/>
        <v>#DIV/0!</v>
      </c>
      <c r="GG108" s="11"/>
      <c r="GH108" s="12" t="e">
        <f t="shared" si="760"/>
        <v>#DIV/0!</v>
      </c>
      <c r="GI108" s="13"/>
      <c r="GJ108" s="13"/>
      <c r="GK108" s="25"/>
      <c r="GL108" s="37"/>
      <c r="GM108" s="10"/>
      <c r="GN108" s="11"/>
      <c r="GO108" s="61">
        <f t="shared" si="787"/>
        <v>0</v>
      </c>
      <c r="GP108" s="61">
        <f t="shared" si="787"/>
        <v>0</v>
      </c>
      <c r="GQ108" s="11"/>
      <c r="GR108" s="12" t="e">
        <f t="shared" si="761"/>
        <v>#DIV/0!</v>
      </c>
      <c r="GS108" s="11"/>
      <c r="GT108" s="12" t="e">
        <f t="shared" si="762"/>
        <v>#DIV/0!</v>
      </c>
      <c r="GU108" s="13"/>
      <c r="GV108" s="13"/>
      <c r="GW108" s="25"/>
      <c r="GX108" s="37"/>
      <c r="GY108" s="10"/>
      <c r="GZ108" s="11"/>
      <c r="HA108" s="61">
        <f t="shared" si="788"/>
        <v>0</v>
      </c>
      <c r="HB108" s="61">
        <f t="shared" si="788"/>
        <v>0</v>
      </c>
      <c r="HC108" s="11"/>
      <c r="HD108" s="12" t="e">
        <f t="shared" si="763"/>
        <v>#DIV/0!</v>
      </c>
      <c r="HE108" s="11"/>
      <c r="HF108" s="12" t="e">
        <f t="shared" si="764"/>
        <v>#DIV/0!</v>
      </c>
      <c r="HG108" s="13"/>
      <c r="HH108" s="13"/>
      <c r="HI108" s="25"/>
      <c r="HJ108" s="37"/>
      <c r="HK108" s="10">
        <f t="shared" si="765"/>
        <v>6</v>
      </c>
      <c r="HL108" s="14">
        <f t="shared" si="765"/>
        <v>1</v>
      </c>
      <c r="HM108" s="381">
        <f t="shared" si="765"/>
        <v>2979</v>
      </c>
      <c r="HN108" s="11">
        <f t="shared" si="765"/>
        <v>294</v>
      </c>
      <c r="HO108" s="11">
        <f t="shared" si="766"/>
        <v>1614</v>
      </c>
      <c r="HP108" s="79">
        <f t="shared" si="767"/>
        <v>0.54179254783484387</v>
      </c>
      <c r="HQ108" s="15">
        <f t="shared" si="768"/>
        <v>64</v>
      </c>
      <c r="HR108" s="12">
        <f t="shared" si="789"/>
        <v>3.9653035935563817E-2</v>
      </c>
      <c r="HS108" s="16">
        <v>64.5</v>
      </c>
      <c r="HT108" s="17">
        <v>1466</v>
      </c>
      <c r="HU108" s="16">
        <f t="shared" si="769"/>
        <v>90.830235439900861</v>
      </c>
      <c r="HV108" s="23"/>
      <c r="HW108" s="22"/>
    </row>
    <row r="109" spans="1:231" ht="18.75" x14ac:dyDescent="0.25">
      <c r="A109" s="734"/>
      <c r="B109" s="436">
        <f t="shared" si="456"/>
        <v>45678</v>
      </c>
      <c r="C109" s="10">
        <v>3</v>
      </c>
      <c r="D109" s="11"/>
      <c r="E109" s="61">
        <f t="shared" si="770"/>
        <v>562</v>
      </c>
      <c r="F109" s="11">
        <f t="shared" si="770"/>
        <v>58</v>
      </c>
      <c r="G109" s="11">
        <v>267</v>
      </c>
      <c r="H109" s="12">
        <f t="shared" si="730"/>
        <v>0.50177935943060503</v>
      </c>
      <c r="I109" s="11">
        <v>15</v>
      </c>
      <c r="J109" s="12">
        <f t="shared" si="771"/>
        <v>5.3191489361702128E-2</v>
      </c>
      <c r="K109" s="13"/>
      <c r="L109" s="11"/>
      <c r="M109" s="25"/>
      <c r="N109" s="37"/>
      <c r="O109" s="10"/>
      <c r="P109" s="11"/>
      <c r="Q109" s="11">
        <f t="shared" si="772"/>
        <v>574</v>
      </c>
      <c r="R109" s="11">
        <f t="shared" si="772"/>
        <v>57</v>
      </c>
      <c r="S109" s="11">
        <v>309</v>
      </c>
      <c r="T109" s="12">
        <f t="shared" si="731"/>
        <v>0.56271777003484325</v>
      </c>
      <c r="U109" s="11">
        <v>14</v>
      </c>
      <c r="V109" s="12">
        <f t="shared" si="732"/>
        <v>4.3343653250773995E-2</v>
      </c>
      <c r="W109" s="13"/>
      <c r="X109" s="11"/>
      <c r="Y109" s="25"/>
      <c r="Z109" s="37"/>
      <c r="AA109" s="10">
        <v>4</v>
      </c>
      <c r="AB109" s="11"/>
      <c r="AC109" s="11">
        <f t="shared" si="773"/>
        <v>84</v>
      </c>
      <c r="AD109" s="11">
        <f t="shared" si="773"/>
        <v>9</v>
      </c>
      <c r="AE109" s="11">
        <v>33</v>
      </c>
      <c r="AF109" s="12">
        <f t="shared" si="733"/>
        <v>0.40476190476190477</v>
      </c>
      <c r="AG109" s="11">
        <v>1</v>
      </c>
      <c r="AH109" s="12">
        <f t="shared" si="734"/>
        <v>2.9411764705882353E-2</v>
      </c>
      <c r="AI109" s="13"/>
      <c r="AJ109" s="11"/>
      <c r="AK109" s="25"/>
      <c r="AL109" s="37"/>
      <c r="AM109" s="10">
        <v>1</v>
      </c>
      <c r="AN109" s="11"/>
      <c r="AO109" s="61">
        <f t="shared" si="774"/>
        <v>591</v>
      </c>
      <c r="AP109" s="11">
        <f t="shared" si="774"/>
        <v>58</v>
      </c>
      <c r="AQ109" s="11">
        <v>277</v>
      </c>
      <c r="AR109" s="12">
        <f t="shared" si="735"/>
        <v>0.48392554991539766</v>
      </c>
      <c r="AS109" s="11">
        <v>9</v>
      </c>
      <c r="AT109" s="12">
        <f t="shared" si="736"/>
        <v>3.1468531468531472E-2</v>
      </c>
      <c r="AU109" s="13"/>
      <c r="AV109" s="11"/>
      <c r="AW109" s="25"/>
      <c r="AX109" s="37"/>
      <c r="AY109" s="10">
        <v>1</v>
      </c>
      <c r="AZ109" s="11"/>
      <c r="BA109" s="11">
        <f t="shared" si="775"/>
        <v>580</v>
      </c>
      <c r="BB109" s="11">
        <f t="shared" si="775"/>
        <v>57</v>
      </c>
      <c r="BC109" s="11">
        <v>306</v>
      </c>
      <c r="BD109" s="12">
        <f t="shared" si="737"/>
        <v>0.55172413793103448</v>
      </c>
      <c r="BE109" s="11">
        <v>14</v>
      </c>
      <c r="BF109" s="12">
        <f t="shared" si="738"/>
        <v>4.3749999999999997E-2</v>
      </c>
      <c r="BG109" s="13"/>
      <c r="BH109" s="11"/>
      <c r="BI109" s="25"/>
      <c r="BJ109" s="37"/>
      <c r="BK109" s="10">
        <v>2</v>
      </c>
      <c r="BL109" s="11"/>
      <c r="BM109" s="11">
        <f t="shared" si="776"/>
        <v>577</v>
      </c>
      <c r="BN109" s="11">
        <f t="shared" si="776"/>
        <v>55</v>
      </c>
      <c r="BO109" s="11">
        <v>281</v>
      </c>
      <c r="BP109" s="12">
        <f t="shared" si="739"/>
        <v>0.50259965337954937</v>
      </c>
      <c r="BQ109" s="11">
        <v>9</v>
      </c>
      <c r="BR109" s="12">
        <f t="shared" si="740"/>
        <v>3.1034482758620689E-2</v>
      </c>
      <c r="BS109" s="13"/>
      <c r="BT109" s="11"/>
      <c r="BU109" s="25"/>
      <c r="BV109" s="37"/>
      <c r="BW109" s="10"/>
      <c r="BX109" s="11"/>
      <c r="BY109" s="61">
        <f t="shared" si="777"/>
        <v>0</v>
      </c>
      <c r="BZ109" s="61">
        <f t="shared" si="777"/>
        <v>0</v>
      </c>
      <c r="CA109" s="11"/>
      <c r="CB109" s="12" t="e">
        <f t="shared" si="741"/>
        <v>#DIV/0!</v>
      </c>
      <c r="CC109" s="11"/>
      <c r="CD109" s="12" t="e">
        <f t="shared" si="742"/>
        <v>#DIV/0!</v>
      </c>
      <c r="CE109" s="13"/>
      <c r="CF109" s="11"/>
      <c r="CG109" s="25"/>
      <c r="CH109" s="37"/>
      <c r="CI109" s="10"/>
      <c r="CJ109" s="11"/>
      <c r="CK109" s="61">
        <f t="shared" si="778"/>
        <v>0</v>
      </c>
      <c r="CL109" s="61">
        <f t="shared" si="778"/>
        <v>0</v>
      </c>
      <c r="CM109" s="11"/>
      <c r="CN109" s="12" t="e">
        <f t="shared" si="743"/>
        <v>#DIV/0!</v>
      </c>
      <c r="CO109" s="11"/>
      <c r="CP109" s="12" t="e">
        <f t="shared" si="744"/>
        <v>#DIV/0!</v>
      </c>
      <c r="CQ109" s="13"/>
      <c r="CR109" s="11"/>
      <c r="CS109" s="25"/>
      <c r="CT109" s="37"/>
      <c r="CU109" s="10"/>
      <c r="CV109" s="11"/>
      <c r="CW109" s="61">
        <f t="shared" si="779"/>
        <v>0</v>
      </c>
      <c r="CX109" s="61">
        <f t="shared" si="779"/>
        <v>0</v>
      </c>
      <c r="CY109" s="11"/>
      <c r="CZ109" s="12" t="e">
        <f t="shared" si="745"/>
        <v>#DIV/0!</v>
      </c>
      <c r="DA109" s="11"/>
      <c r="DB109" s="12" t="e">
        <f t="shared" si="746"/>
        <v>#DIV/0!</v>
      </c>
      <c r="DC109" s="13"/>
      <c r="DD109" s="11"/>
      <c r="DE109" s="25"/>
      <c r="DF109" s="37"/>
      <c r="DG109" s="10"/>
      <c r="DH109" s="11"/>
      <c r="DI109" s="61">
        <f t="shared" si="780"/>
        <v>0</v>
      </c>
      <c r="DJ109" s="61">
        <f t="shared" si="780"/>
        <v>0</v>
      </c>
      <c r="DK109" s="11"/>
      <c r="DL109" s="12" t="e">
        <f t="shared" si="747"/>
        <v>#DIV/0!</v>
      </c>
      <c r="DM109" s="11"/>
      <c r="DN109" s="12" t="e">
        <f t="shared" si="748"/>
        <v>#DIV/0!</v>
      </c>
      <c r="DO109" s="13"/>
      <c r="DP109" s="11"/>
      <c r="DQ109" s="25"/>
      <c r="DR109" s="37"/>
      <c r="DS109" s="10"/>
      <c r="DT109" s="11"/>
      <c r="DU109" s="61">
        <f t="shared" si="781"/>
        <v>0</v>
      </c>
      <c r="DV109" s="61">
        <f t="shared" si="781"/>
        <v>0</v>
      </c>
      <c r="DW109" s="11"/>
      <c r="DX109" s="12" t="e">
        <f t="shared" si="749"/>
        <v>#DIV/0!</v>
      </c>
      <c r="DY109" s="11"/>
      <c r="DZ109" s="12" t="e">
        <f t="shared" si="750"/>
        <v>#DIV/0!</v>
      </c>
      <c r="EA109" s="13"/>
      <c r="EB109" s="11"/>
      <c r="EC109" s="25"/>
      <c r="ED109" s="37"/>
      <c r="EE109" s="10"/>
      <c r="EF109" s="11"/>
      <c r="EG109" s="61">
        <f t="shared" si="782"/>
        <v>0</v>
      </c>
      <c r="EH109" s="61">
        <f t="shared" si="782"/>
        <v>0</v>
      </c>
      <c r="EI109" s="11"/>
      <c r="EJ109" s="12" t="e">
        <f t="shared" si="751"/>
        <v>#DIV/0!</v>
      </c>
      <c r="EK109" s="11"/>
      <c r="EL109" s="12" t="e">
        <f t="shared" si="752"/>
        <v>#DIV/0!</v>
      </c>
      <c r="EM109" s="13"/>
      <c r="EN109" s="11"/>
      <c r="EO109" s="25"/>
      <c r="EP109" s="37"/>
      <c r="EQ109" s="10"/>
      <c r="ER109" s="11"/>
      <c r="ES109" s="61">
        <f t="shared" si="783"/>
        <v>0</v>
      </c>
      <c r="ET109" s="61">
        <f t="shared" si="783"/>
        <v>0</v>
      </c>
      <c r="EU109" s="11"/>
      <c r="EV109" s="12" t="e">
        <f t="shared" si="753"/>
        <v>#DIV/0!</v>
      </c>
      <c r="EW109" s="11"/>
      <c r="EX109" s="12" t="e">
        <f t="shared" si="754"/>
        <v>#DIV/0!</v>
      </c>
      <c r="EY109" s="13"/>
      <c r="EZ109" s="11"/>
      <c r="FA109" s="25"/>
      <c r="FB109" s="37"/>
      <c r="FC109" s="10"/>
      <c r="FD109" s="11"/>
      <c r="FE109" s="61">
        <f t="shared" si="784"/>
        <v>0</v>
      </c>
      <c r="FF109" s="61">
        <f t="shared" si="784"/>
        <v>0</v>
      </c>
      <c r="FG109" s="11"/>
      <c r="FH109" s="12" t="e">
        <f t="shared" si="755"/>
        <v>#DIV/0!</v>
      </c>
      <c r="FI109" s="11"/>
      <c r="FJ109" s="12" t="e">
        <f t="shared" si="756"/>
        <v>#DIV/0!</v>
      </c>
      <c r="FK109" s="13"/>
      <c r="FL109" s="11"/>
      <c r="FM109" s="25"/>
      <c r="FN109" s="37"/>
      <c r="FO109" s="10"/>
      <c r="FP109" s="11"/>
      <c r="FQ109" s="61">
        <f t="shared" si="785"/>
        <v>0</v>
      </c>
      <c r="FR109" s="61">
        <f t="shared" si="785"/>
        <v>0</v>
      </c>
      <c r="FS109" s="11"/>
      <c r="FT109" s="12" t="e">
        <f t="shared" si="757"/>
        <v>#DIV/0!</v>
      </c>
      <c r="FU109" s="11"/>
      <c r="FV109" s="12" t="e">
        <f t="shared" si="758"/>
        <v>#DIV/0!</v>
      </c>
      <c r="FW109" s="13"/>
      <c r="FX109" s="11"/>
      <c r="FY109" s="25"/>
      <c r="FZ109" s="37"/>
      <c r="GA109" s="10"/>
      <c r="GB109" s="11"/>
      <c r="GC109" s="61">
        <f t="shared" si="786"/>
        <v>0</v>
      </c>
      <c r="GD109" s="61">
        <f t="shared" si="786"/>
        <v>0</v>
      </c>
      <c r="GE109" s="11"/>
      <c r="GF109" s="12" t="e">
        <f t="shared" si="759"/>
        <v>#DIV/0!</v>
      </c>
      <c r="GG109" s="11"/>
      <c r="GH109" s="12" t="e">
        <f t="shared" si="760"/>
        <v>#DIV/0!</v>
      </c>
      <c r="GI109" s="13"/>
      <c r="GJ109" s="11"/>
      <c r="GK109" s="25"/>
      <c r="GL109" s="37"/>
      <c r="GM109" s="10"/>
      <c r="GN109" s="11"/>
      <c r="GO109" s="61">
        <f t="shared" si="787"/>
        <v>0</v>
      </c>
      <c r="GP109" s="61">
        <f t="shared" si="787"/>
        <v>0</v>
      </c>
      <c r="GQ109" s="11"/>
      <c r="GR109" s="12" t="e">
        <f t="shared" si="761"/>
        <v>#DIV/0!</v>
      </c>
      <c r="GS109" s="11"/>
      <c r="GT109" s="12" t="e">
        <f t="shared" si="762"/>
        <v>#DIV/0!</v>
      </c>
      <c r="GU109" s="13"/>
      <c r="GV109" s="11"/>
      <c r="GW109" s="25"/>
      <c r="GX109" s="37"/>
      <c r="GY109" s="10"/>
      <c r="GZ109" s="11"/>
      <c r="HA109" s="61">
        <f t="shared" si="788"/>
        <v>0</v>
      </c>
      <c r="HB109" s="61">
        <f t="shared" si="788"/>
        <v>0</v>
      </c>
      <c r="HC109" s="11"/>
      <c r="HD109" s="12" t="e">
        <f t="shared" si="763"/>
        <v>#DIV/0!</v>
      </c>
      <c r="HE109" s="11"/>
      <c r="HF109" s="12" t="e">
        <f t="shared" si="764"/>
        <v>#DIV/0!</v>
      </c>
      <c r="HG109" s="13"/>
      <c r="HH109" s="11"/>
      <c r="HI109" s="25"/>
      <c r="HJ109" s="37"/>
      <c r="HK109" s="10">
        <f t="shared" si="765"/>
        <v>11</v>
      </c>
      <c r="HL109" s="14">
        <f t="shared" si="765"/>
        <v>0</v>
      </c>
      <c r="HM109" s="381">
        <f t="shared" si="765"/>
        <v>2968</v>
      </c>
      <c r="HN109" s="11">
        <f t="shared" si="765"/>
        <v>294</v>
      </c>
      <c r="HO109" s="11">
        <f t="shared" si="766"/>
        <v>1535</v>
      </c>
      <c r="HP109" s="79">
        <f t="shared" si="767"/>
        <v>0.51718328840970351</v>
      </c>
      <c r="HQ109" s="15">
        <f t="shared" si="768"/>
        <v>62</v>
      </c>
      <c r="HR109" s="12">
        <f t="shared" si="789"/>
        <v>4.0390879478827364E-2</v>
      </c>
      <c r="HS109" s="16">
        <v>65.3</v>
      </c>
      <c r="HT109" s="17">
        <v>1408</v>
      </c>
      <c r="HU109" s="16">
        <f t="shared" si="769"/>
        <v>91.726384364820845</v>
      </c>
      <c r="HV109" s="23"/>
      <c r="HW109" s="22"/>
    </row>
    <row r="110" spans="1:231" ht="18.75" x14ac:dyDescent="0.25">
      <c r="A110" s="734"/>
      <c r="B110" s="436">
        <f t="shared" si="456"/>
        <v>45679</v>
      </c>
      <c r="C110" s="10">
        <v>4</v>
      </c>
      <c r="D110" s="11"/>
      <c r="E110" s="61">
        <f>E109-C110</f>
        <v>558</v>
      </c>
      <c r="F110" s="11">
        <f>F109-D110</f>
        <v>58</v>
      </c>
      <c r="G110" s="11">
        <v>280</v>
      </c>
      <c r="H110" s="12">
        <f t="shared" si="730"/>
        <v>0.521505376344086</v>
      </c>
      <c r="I110" s="11">
        <v>11</v>
      </c>
      <c r="J110" s="12">
        <f t="shared" si="771"/>
        <v>3.7800687285223365E-2</v>
      </c>
      <c r="K110" s="13"/>
      <c r="L110" s="11"/>
      <c r="M110" s="38"/>
      <c r="N110" s="39"/>
      <c r="O110" s="10"/>
      <c r="P110" s="11"/>
      <c r="Q110" s="11">
        <f t="shared" si="772"/>
        <v>574</v>
      </c>
      <c r="R110" s="11">
        <f t="shared" si="772"/>
        <v>57</v>
      </c>
      <c r="S110" s="11">
        <v>283</v>
      </c>
      <c r="T110" s="12">
        <f t="shared" si="731"/>
        <v>0.53484320557491294</v>
      </c>
      <c r="U110" s="11">
        <v>24</v>
      </c>
      <c r="V110" s="12">
        <f t="shared" si="732"/>
        <v>7.8175895765472306E-2</v>
      </c>
      <c r="W110" s="13"/>
      <c r="X110" s="11"/>
      <c r="Y110" s="38"/>
      <c r="Z110" s="39"/>
      <c r="AA110" s="10"/>
      <c r="AB110" s="11"/>
      <c r="AC110" s="11">
        <f t="shared" si="773"/>
        <v>84</v>
      </c>
      <c r="AD110" s="11">
        <f t="shared" si="773"/>
        <v>9</v>
      </c>
      <c r="AE110" s="11">
        <v>44</v>
      </c>
      <c r="AF110" s="12">
        <f t="shared" si="733"/>
        <v>0.58333333333333337</v>
      </c>
      <c r="AG110" s="11">
        <v>5</v>
      </c>
      <c r="AH110" s="12">
        <f t="shared" si="734"/>
        <v>0.10204081632653061</v>
      </c>
      <c r="AI110" s="13"/>
      <c r="AJ110" s="11"/>
      <c r="AK110" s="38"/>
      <c r="AL110" s="39"/>
      <c r="AM110" s="10"/>
      <c r="AN110" s="11"/>
      <c r="AO110" s="61">
        <f t="shared" si="774"/>
        <v>591</v>
      </c>
      <c r="AP110" s="11">
        <f t="shared" si="774"/>
        <v>58</v>
      </c>
      <c r="AQ110" s="11">
        <v>309</v>
      </c>
      <c r="AR110" s="12">
        <f t="shared" si="735"/>
        <v>0.54822335025380708</v>
      </c>
      <c r="AS110" s="11">
        <v>15</v>
      </c>
      <c r="AT110" s="12">
        <f t="shared" si="736"/>
        <v>4.6296296296296294E-2</v>
      </c>
      <c r="AU110" s="13"/>
      <c r="AV110" s="11"/>
      <c r="AW110" s="38"/>
      <c r="AX110" s="39"/>
      <c r="AY110" s="10"/>
      <c r="AZ110" s="11"/>
      <c r="BA110" s="11">
        <f t="shared" si="775"/>
        <v>580</v>
      </c>
      <c r="BB110" s="11">
        <f t="shared" si="775"/>
        <v>57</v>
      </c>
      <c r="BC110" s="11">
        <v>323</v>
      </c>
      <c r="BD110" s="12">
        <f t="shared" si="737"/>
        <v>0.58103448275862069</v>
      </c>
      <c r="BE110" s="11">
        <v>14</v>
      </c>
      <c r="BF110" s="12">
        <f t="shared" si="738"/>
        <v>4.1543026706231452E-2</v>
      </c>
      <c r="BG110" s="13"/>
      <c r="BH110" s="11"/>
      <c r="BI110" s="38"/>
      <c r="BJ110" s="39"/>
      <c r="BK110" s="10">
        <v>2</v>
      </c>
      <c r="BL110" s="11"/>
      <c r="BM110" s="11">
        <f t="shared" si="776"/>
        <v>575</v>
      </c>
      <c r="BN110" s="11">
        <f t="shared" si="776"/>
        <v>55</v>
      </c>
      <c r="BO110" s="11">
        <v>302</v>
      </c>
      <c r="BP110" s="12">
        <f t="shared" si="739"/>
        <v>0.55826086956521737</v>
      </c>
      <c r="BQ110" s="11">
        <v>19</v>
      </c>
      <c r="BR110" s="12">
        <f t="shared" si="740"/>
        <v>5.9190031152647975E-2</v>
      </c>
      <c r="BS110" s="13"/>
      <c r="BT110" s="11"/>
      <c r="BU110" s="38"/>
      <c r="BV110" s="39"/>
      <c r="BW110" s="10"/>
      <c r="BX110" s="11"/>
      <c r="BY110" s="61">
        <f t="shared" si="777"/>
        <v>0</v>
      </c>
      <c r="BZ110" s="61">
        <f t="shared" si="777"/>
        <v>0</v>
      </c>
      <c r="CA110" s="11"/>
      <c r="CB110" s="12" t="e">
        <f t="shared" si="741"/>
        <v>#DIV/0!</v>
      </c>
      <c r="CC110" s="11"/>
      <c r="CD110" s="12" t="e">
        <f t="shared" si="742"/>
        <v>#DIV/0!</v>
      </c>
      <c r="CE110" s="13"/>
      <c r="CF110" s="11"/>
      <c r="CG110" s="38"/>
      <c r="CH110" s="39"/>
      <c r="CI110" s="10"/>
      <c r="CJ110" s="11"/>
      <c r="CK110" s="61">
        <f t="shared" si="778"/>
        <v>0</v>
      </c>
      <c r="CL110" s="61">
        <f t="shared" si="778"/>
        <v>0</v>
      </c>
      <c r="CM110" s="11"/>
      <c r="CN110" s="12" t="e">
        <f t="shared" si="743"/>
        <v>#DIV/0!</v>
      </c>
      <c r="CO110" s="11"/>
      <c r="CP110" s="12" t="e">
        <f t="shared" si="744"/>
        <v>#DIV/0!</v>
      </c>
      <c r="CQ110" s="13"/>
      <c r="CR110" s="11"/>
      <c r="CS110" s="38"/>
      <c r="CT110" s="39"/>
      <c r="CU110" s="10"/>
      <c r="CV110" s="11"/>
      <c r="CW110" s="61">
        <f t="shared" si="779"/>
        <v>0</v>
      </c>
      <c r="CX110" s="61">
        <f t="shared" si="779"/>
        <v>0</v>
      </c>
      <c r="CY110" s="11"/>
      <c r="CZ110" s="12" t="e">
        <f t="shared" si="745"/>
        <v>#DIV/0!</v>
      </c>
      <c r="DA110" s="11"/>
      <c r="DB110" s="12" t="e">
        <f t="shared" si="746"/>
        <v>#DIV/0!</v>
      </c>
      <c r="DC110" s="13"/>
      <c r="DD110" s="11"/>
      <c r="DE110" s="38"/>
      <c r="DF110" s="39"/>
      <c r="DG110" s="10"/>
      <c r="DH110" s="11"/>
      <c r="DI110" s="61">
        <f t="shared" si="780"/>
        <v>0</v>
      </c>
      <c r="DJ110" s="61">
        <f t="shared" si="780"/>
        <v>0</v>
      </c>
      <c r="DK110" s="11"/>
      <c r="DL110" s="12" t="e">
        <f t="shared" si="747"/>
        <v>#DIV/0!</v>
      </c>
      <c r="DM110" s="11"/>
      <c r="DN110" s="12" t="e">
        <f t="shared" si="748"/>
        <v>#DIV/0!</v>
      </c>
      <c r="DO110" s="13"/>
      <c r="DP110" s="11"/>
      <c r="DQ110" s="38"/>
      <c r="DR110" s="39"/>
      <c r="DS110" s="10"/>
      <c r="DT110" s="11"/>
      <c r="DU110" s="61">
        <f t="shared" si="781"/>
        <v>0</v>
      </c>
      <c r="DV110" s="61">
        <f t="shared" si="781"/>
        <v>0</v>
      </c>
      <c r="DW110" s="11"/>
      <c r="DX110" s="12" t="e">
        <f t="shared" si="749"/>
        <v>#DIV/0!</v>
      </c>
      <c r="DY110" s="11"/>
      <c r="DZ110" s="12" t="e">
        <f t="shared" si="750"/>
        <v>#DIV/0!</v>
      </c>
      <c r="EA110" s="13"/>
      <c r="EB110" s="11"/>
      <c r="EC110" s="38"/>
      <c r="ED110" s="39"/>
      <c r="EE110" s="10"/>
      <c r="EF110" s="11"/>
      <c r="EG110" s="61">
        <f t="shared" si="782"/>
        <v>0</v>
      </c>
      <c r="EH110" s="61">
        <f t="shared" si="782"/>
        <v>0</v>
      </c>
      <c r="EI110" s="11"/>
      <c r="EJ110" s="12" t="e">
        <f t="shared" si="751"/>
        <v>#DIV/0!</v>
      </c>
      <c r="EK110" s="11"/>
      <c r="EL110" s="12" t="e">
        <f t="shared" si="752"/>
        <v>#DIV/0!</v>
      </c>
      <c r="EM110" s="13"/>
      <c r="EN110" s="11"/>
      <c r="EO110" s="38"/>
      <c r="EP110" s="39"/>
      <c r="EQ110" s="10"/>
      <c r="ER110" s="11"/>
      <c r="ES110" s="61">
        <f t="shared" si="783"/>
        <v>0</v>
      </c>
      <c r="ET110" s="61">
        <f t="shared" si="783"/>
        <v>0</v>
      </c>
      <c r="EU110" s="11"/>
      <c r="EV110" s="12" t="e">
        <f t="shared" si="753"/>
        <v>#DIV/0!</v>
      </c>
      <c r="EW110" s="11"/>
      <c r="EX110" s="12" t="e">
        <f t="shared" si="754"/>
        <v>#DIV/0!</v>
      </c>
      <c r="EY110" s="13"/>
      <c r="EZ110" s="11"/>
      <c r="FA110" s="38"/>
      <c r="FB110" s="39"/>
      <c r="FC110" s="10"/>
      <c r="FD110" s="11"/>
      <c r="FE110" s="61">
        <f t="shared" si="784"/>
        <v>0</v>
      </c>
      <c r="FF110" s="61">
        <f t="shared" si="784"/>
        <v>0</v>
      </c>
      <c r="FG110" s="11"/>
      <c r="FH110" s="12" t="e">
        <f t="shared" si="755"/>
        <v>#DIV/0!</v>
      </c>
      <c r="FI110" s="11"/>
      <c r="FJ110" s="12" t="e">
        <f t="shared" si="756"/>
        <v>#DIV/0!</v>
      </c>
      <c r="FK110" s="13"/>
      <c r="FL110" s="11"/>
      <c r="FM110" s="38"/>
      <c r="FN110" s="39"/>
      <c r="FO110" s="10"/>
      <c r="FP110" s="11"/>
      <c r="FQ110" s="61">
        <f t="shared" si="785"/>
        <v>0</v>
      </c>
      <c r="FR110" s="61">
        <f t="shared" si="785"/>
        <v>0</v>
      </c>
      <c r="FS110" s="11"/>
      <c r="FT110" s="12" t="e">
        <f t="shared" si="757"/>
        <v>#DIV/0!</v>
      </c>
      <c r="FU110" s="11"/>
      <c r="FV110" s="12" t="e">
        <f t="shared" si="758"/>
        <v>#DIV/0!</v>
      </c>
      <c r="FW110" s="13"/>
      <c r="FX110" s="11"/>
      <c r="FY110" s="38"/>
      <c r="FZ110" s="39"/>
      <c r="GA110" s="10"/>
      <c r="GB110" s="11"/>
      <c r="GC110" s="61">
        <f t="shared" si="786"/>
        <v>0</v>
      </c>
      <c r="GD110" s="61">
        <f t="shared" si="786"/>
        <v>0</v>
      </c>
      <c r="GE110" s="11"/>
      <c r="GF110" s="12" t="e">
        <f t="shared" si="759"/>
        <v>#DIV/0!</v>
      </c>
      <c r="GG110" s="11"/>
      <c r="GH110" s="12" t="e">
        <f t="shared" si="760"/>
        <v>#DIV/0!</v>
      </c>
      <c r="GI110" s="13"/>
      <c r="GJ110" s="11"/>
      <c r="GK110" s="38"/>
      <c r="GL110" s="39"/>
      <c r="GM110" s="10"/>
      <c r="GN110" s="11"/>
      <c r="GO110" s="61">
        <f t="shared" si="787"/>
        <v>0</v>
      </c>
      <c r="GP110" s="61">
        <f t="shared" si="787"/>
        <v>0</v>
      </c>
      <c r="GQ110" s="11"/>
      <c r="GR110" s="12" t="e">
        <f t="shared" si="761"/>
        <v>#DIV/0!</v>
      </c>
      <c r="GS110" s="11"/>
      <c r="GT110" s="12" t="e">
        <f t="shared" si="762"/>
        <v>#DIV/0!</v>
      </c>
      <c r="GU110" s="13"/>
      <c r="GV110" s="11"/>
      <c r="GW110" s="38"/>
      <c r="GX110" s="39"/>
      <c r="GY110" s="10"/>
      <c r="GZ110" s="11"/>
      <c r="HA110" s="61">
        <f t="shared" si="788"/>
        <v>0</v>
      </c>
      <c r="HB110" s="61">
        <f t="shared" si="788"/>
        <v>0</v>
      </c>
      <c r="HC110" s="11"/>
      <c r="HD110" s="12" t="e">
        <f t="shared" si="763"/>
        <v>#DIV/0!</v>
      </c>
      <c r="HE110" s="11"/>
      <c r="HF110" s="12" t="e">
        <f t="shared" si="764"/>
        <v>#DIV/0!</v>
      </c>
      <c r="HG110" s="13"/>
      <c r="HH110" s="11"/>
      <c r="HI110" s="38"/>
      <c r="HJ110" s="39"/>
      <c r="HK110" s="10">
        <f t="shared" si="765"/>
        <v>6</v>
      </c>
      <c r="HL110" s="14">
        <f t="shared" si="765"/>
        <v>0</v>
      </c>
      <c r="HM110" s="381">
        <f t="shared" si="765"/>
        <v>2962</v>
      </c>
      <c r="HN110" s="11">
        <f t="shared" si="765"/>
        <v>294</v>
      </c>
      <c r="HO110" s="11">
        <f t="shared" si="766"/>
        <v>1629</v>
      </c>
      <c r="HP110" s="79">
        <f t="shared" si="767"/>
        <v>0.54996623902768405</v>
      </c>
      <c r="HQ110" s="15">
        <f t="shared" si="768"/>
        <v>88</v>
      </c>
      <c r="HR110" s="12">
        <f t="shared" si="789"/>
        <v>5.4020871700429712E-2</v>
      </c>
      <c r="HS110" s="16">
        <v>65.2</v>
      </c>
      <c r="HT110" s="17">
        <v>1482</v>
      </c>
      <c r="HU110" s="16">
        <f t="shared" si="769"/>
        <v>90.976058931860038</v>
      </c>
      <c r="HV110" s="23"/>
      <c r="HW110" s="22"/>
    </row>
    <row r="111" spans="1:231" ht="19.5" thickBot="1" x14ac:dyDescent="0.3">
      <c r="A111" s="734"/>
      <c r="B111" s="437"/>
      <c r="C111" s="26">
        <f>SUM(C104:C110)</f>
        <v>13</v>
      </c>
      <c r="D111" s="27">
        <f>SUM(D104:D110)</f>
        <v>0</v>
      </c>
      <c r="E111" s="27"/>
      <c r="F111" s="27"/>
      <c r="G111" s="27">
        <f>SUM(G104:G110)</f>
        <v>2021</v>
      </c>
      <c r="H111" s="28">
        <f>((G111+I111)/7)/E110</f>
        <v>0.53661034306195599</v>
      </c>
      <c r="I111" s="27">
        <f>SUM(I104:I110)</f>
        <v>75</v>
      </c>
      <c r="J111" s="28">
        <f>(I111/(I111+G111))</f>
        <v>3.57824427480916E-2</v>
      </c>
      <c r="K111" s="27"/>
      <c r="L111" s="27"/>
      <c r="M111" s="29" t="e">
        <f>M109/M108*100-100</f>
        <v>#DIV/0!</v>
      </c>
      <c r="N111" s="60" t="e">
        <f>N109/N108*100-100</f>
        <v>#DIV/0!</v>
      </c>
      <c r="O111" s="26">
        <f>SUM(O104:O110)</f>
        <v>4</v>
      </c>
      <c r="P111" s="27">
        <f>SUM(P104:P110)</f>
        <v>0</v>
      </c>
      <c r="Q111" s="27"/>
      <c r="R111" s="27"/>
      <c r="S111" s="27">
        <f>SUM(S104:S110)</f>
        <v>2074</v>
      </c>
      <c r="T111" s="28">
        <f>((S111+U111)/7)/Q110</f>
        <v>0.53882528621204573</v>
      </c>
      <c r="U111" s="27">
        <f>SUM(U104:U110)</f>
        <v>91</v>
      </c>
      <c r="V111" s="28">
        <f>(U111/(U111+S111))</f>
        <v>4.203233256351039E-2</v>
      </c>
      <c r="W111" s="27"/>
      <c r="X111" s="27"/>
      <c r="Y111" s="29" t="e">
        <f>Y109/Y108*100-100</f>
        <v>#DIV/0!</v>
      </c>
      <c r="Z111" s="60" t="e">
        <f>Z109/Z108*100-100</f>
        <v>#DIV/0!</v>
      </c>
      <c r="AA111" s="26">
        <f>SUM(AA104:AA110)</f>
        <v>22</v>
      </c>
      <c r="AB111" s="27">
        <f>SUM(AB104:AB110)</f>
        <v>1</v>
      </c>
      <c r="AC111" s="27"/>
      <c r="AD111" s="27"/>
      <c r="AE111" s="27">
        <f>SUM(AE104:AE110)</f>
        <v>319</v>
      </c>
      <c r="AF111" s="28">
        <f>((AE111+AG111)/7)/AC110</f>
        <v>0.5731292517006803</v>
      </c>
      <c r="AG111" s="27">
        <f>SUM(AG104:AG110)</f>
        <v>18</v>
      </c>
      <c r="AH111" s="28">
        <f>(AG111/(AG111+AE111))</f>
        <v>5.3412462908011868E-2</v>
      </c>
      <c r="AI111" s="27"/>
      <c r="AJ111" s="27"/>
      <c r="AK111" s="29" t="e">
        <f>AK109/AK108*100-100</f>
        <v>#DIV/0!</v>
      </c>
      <c r="AL111" s="60" t="e">
        <f>AL109/AL108*100-100</f>
        <v>#DIV/0!</v>
      </c>
      <c r="AM111" s="26">
        <f>SUM(AM104:AM110)</f>
        <v>2</v>
      </c>
      <c r="AN111" s="27">
        <f>SUM(AN104:AN110)</f>
        <v>0</v>
      </c>
      <c r="AO111" s="27"/>
      <c r="AP111" s="27"/>
      <c r="AQ111" s="27">
        <f>SUM(AQ104:AQ110)</f>
        <v>2128</v>
      </c>
      <c r="AR111" s="28">
        <f>((AQ111+AS111)/7)/AO110</f>
        <v>0.53299492385786806</v>
      </c>
      <c r="AS111" s="27">
        <f>SUM(AS104:AS110)</f>
        <v>77</v>
      </c>
      <c r="AT111" s="28">
        <f>(AS111/(AS111+AQ111))</f>
        <v>3.4920634920634921E-2</v>
      </c>
      <c r="AU111" s="27"/>
      <c r="AV111" s="27"/>
      <c r="AW111" s="29" t="e">
        <f>AW109/AW108*100-100</f>
        <v>#DIV/0!</v>
      </c>
      <c r="AX111" s="60" t="e">
        <f>AX109/AX108*100-100</f>
        <v>#DIV/0!</v>
      </c>
      <c r="AY111" s="26">
        <f>SUM(AY104:AY110)</f>
        <v>2</v>
      </c>
      <c r="AZ111" s="27">
        <f>SUM(AZ104:AZ110)</f>
        <v>0</v>
      </c>
      <c r="BA111" s="27"/>
      <c r="BB111" s="27"/>
      <c r="BC111" s="27">
        <f>SUM(BC104:BC110)</f>
        <v>2204</v>
      </c>
      <c r="BD111" s="28">
        <f>((BC111+BE111)/7)/BA110</f>
        <v>0.56502463054187191</v>
      </c>
      <c r="BE111" s="27">
        <f>SUM(BE104:BE110)</f>
        <v>90</v>
      </c>
      <c r="BF111" s="28">
        <f>(BE111/(BE111+BC111))</f>
        <v>3.9232781168265042E-2</v>
      </c>
      <c r="BG111" s="27"/>
      <c r="BH111" s="27"/>
      <c r="BI111" s="29" t="e">
        <f>BI109/BI108*100-100</f>
        <v>#DIV/0!</v>
      </c>
      <c r="BJ111" s="60" t="e">
        <f>BJ109/BJ108*100-100</f>
        <v>#DIV/0!</v>
      </c>
      <c r="BK111" s="26">
        <f>SUM(BK104:BK110)</f>
        <v>7</v>
      </c>
      <c r="BL111" s="27">
        <f>SUM(BL104:BL110)</f>
        <v>1</v>
      </c>
      <c r="BM111" s="27"/>
      <c r="BN111" s="27"/>
      <c r="BO111" s="27">
        <f>SUM(BO104:BO110)</f>
        <v>2107</v>
      </c>
      <c r="BP111" s="28">
        <f>((BO111+BQ111)/7)/BM110</f>
        <v>0.55204968944099386</v>
      </c>
      <c r="BQ111" s="27">
        <f>SUM(BQ104:BQ110)</f>
        <v>115</v>
      </c>
      <c r="BR111" s="28">
        <f>(BQ111/(BQ111+BO111))</f>
        <v>5.1755175517551752E-2</v>
      </c>
      <c r="BS111" s="27"/>
      <c r="BT111" s="27"/>
      <c r="BU111" s="29" t="e">
        <f>BU109/BU108*100-100</f>
        <v>#DIV/0!</v>
      </c>
      <c r="BV111" s="60" t="e">
        <f>BV109/BV108*100-100</f>
        <v>#DIV/0!</v>
      </c>
      <c r="BW111" s="26">
        <f>SUM(BW104:BW110)</f>
        <v>0</v>
      </c>
      <c r="BX111" s="27">
        <f>SUM(BX104:BX110)</f>
        <v>0</v>
      </c>
      <c r="BY111" s="27"/>
      <c r="BZ111" s="27"/>
      <c r="CA111" s="27">
        <f>SUM(CA104:CA110)</f>
        <v>0</v>
      </c>
      <c r="CB111" s="28" t="e">
        <f>((CA111+CC111)/7)/BY110</f>
        <v>#DIV/0!</v>
      </c>
      <c r="CC111" s="27">
        <f>SUM(CC104:CC110)</f>
        <v>0</v>
      </c>
      <c r="CD111" s="28" t="e">
        <f>(CC111/(CC111+CA111))</f>
        <v>#DIV/0!</v>
      </c>
      <c r="CE111" s="27"/>
      <c r="CF111" s="27"/>
      <c r="CG111" s="29" t="e">
        <f>CG109/CG108*100-100</f>
        <v>#DIV/0!</v>
      </c>
      <c r="CH111" s="60" t="e">
        <f>CH109/CH108*100-100</f>
        <v>#DIV/0!</v>
      </c>
      <c r="CI111" s="26">
        <f>SUM(CI104:CI110)</f>
        <v>0</v>
      </c>
      <c r="CJ111" s="27">
        <f>SUM(CJ104:CJ110)</f>
        <v>0</v>
      </c>
      <c r="CK111" s="27"/>
      <c r="CL111" s="27"/>
      <c r="CM111" s="27">
        <f>SUM(CM104:CM110)</f>
        <v>0</v>
      </c>
      <c r="CN111" s="28" t="e">
        <f>((CM111+CO111)/7)/CK110</f>
        <v>#DIV/0!</v>
      </c>
      <c r="CO111" s="27">
        <f>SUM(CO104:CO110)</f>
        <v>0</v>
      </c>
      <c r="CP111" s="28" t="e">
        <f>(CO111/(CO111+CM111))</f>
        <v>#DIV/0!</v>
      </c>
      <c r="CQ111" s="27"/>
      <c r="CR111" s="27"/>
      <c r="CS111" s="29" t="e">
        <f>CS109/CS108*100-100</f>
        <v>#DIV/0!</v>
      </c>
      <c r="CT111" s="60" t="e">
        <f>CT109/CT108*100-100</f>
        <v>#DIV/0!</v>
      </c>
      <c r="CU111" s="26">
        <f>SUM(CU104:CU110)</f>
        <v>0</v>
      </c>
      <c r="CV111" s="27">
        <f>SUM(CV104:CV110)</f>
        <v>0</v>
      </c>
      <c r="CW111" s="27"/>
      <c r="CX111" s="27"/>
      <c r="CY111" s="27">
        <f>SUM(CY104:CY110)</f>
        <v>0</v>
      </c>
      <c r="CZ111" s="28" t="e">
        <f>((CY111+DA111)/7)/CW110</f>
        <v>#DIV/0!</v>
      </c>
      <c r="DA111" s="27">
        <f>SUM(DA104:DA110)</f>
        <v>0</v>
      </c>
      <c r="DB111" s="28" t="e">
        <f>(DA111/(DA111+CY111))</f>
        <v>#DIV/0!</v>
      </c>
      <c r="DC111" s="27"/>
      <c r="DD111" s="27"/>
      <c r="DE111" s="29" t="e">
        <f>DE109/DE108*100-100</f>
        <v>#DIV/0!</v>
      </c>
      <c r="DF111" s="60" t="e">
        <f>DF109/DF108*100-100</f>
        <v>#DIV/0!</v>
      </c>
      <c r="DG111" s="26">
        <f>SUM(DG104:DG110)</f>
        <v>0</v>
      </c>
      <c r="DH111" s="27">
        <f>SUM(DH104:DH110)</f>
        <v>0</v>
      </c>
      <c r="DI111" s="27"/>
      <c r="DJ111" s="27"/>
      <c r="DK111" s="27">
        <f>SUM(DK104:DK110)</f>
        <v>0</v>
      </c>
      <c r="DL111" s="28" t="e">
        <f>((DK111+DM111)/7)/DI110</f>
        <v>#DIV/0!</v>
      </c>
      <c r="DM111" s="27">
        <f>SUM(DM104:DM110)</f>
        <v>0</v>
      </c>
      <c r="DN111" s="28" t="e">
        <f>(DM111/(DM111+DK111))</f>
        <v>#DIV/0!</v>
      </c>
      <c r="DO111" s="27"/>
      <c r="DP111" s="27"/>
      <c r="DQ111" s="29" t="e">
        <f>DQ109/DQ108*100-100</f>
        <v>#DIV/0!</v>
      </c>
      <c r="DR111" s="60" t="e">
        <f>DR109/DR108*100-100</f>
        <v>#DIV/0!</v>
      </c>
      <c r="DS111" s="26">
        <f>SUM(DS104:DS110)</f>
        <v>0</v>
      </c>
      <c r="DT111" s="27">
        <f>SUM(DT104:DT110)</f>
        <v>0</v>
      </c>
      <c r="DU111" s="27"/>
      <c r="DV111" s="27"/>
      <c r="DW111" s="27">
        <f>SUM(DW104:DW110)</f>
        <v>0</v>
      </c>
      <c r="DX111" s="28" t="e">
        <f>((DW111+DY111)/7)/DU110</f>
        <v>#DIV/0!</v>
      </c>
      <c r="DY111" s="27">
        <f>SUM(DY104:DY110)</f>
        <v>0</v>
      </c>
      <c r="DZ111" s="28" t="e">
        <f>(DY111/(DY111+DW111))</f>
        <v>#DIV/0!</v>
      </c>
      <c r="EA111" s="27"/>
      <c r="EB111" s="27"/>
      <c r="EC111" s="29" t="e">
        <f>EC109/EC108*100-100</f>
        <v>#DIV/0!</v>
      </c>
      <c r="ED111" s="60" t="e">
        <f>ED109/ED108*100-100</f>
        <v>#DIV/0!</v>
      </c>
      <c r="EE111" s="26">
        <f>SUM(EE104:EE110)</f>
        <v>0</v>
      </c>
      <c r="EF111" s="27">
        <f>SUM(EF104:EF110)</f>
        <v>0</v>
      </c>
      <c r="EG111" s="27"/>
      <c r="EH111" s="27"/>
      <c r="EI111" s="27">
        <f>SUM(EI104:EI110)</f>
        <v>0</v>
      </c>
      <c r="EJ111" s="28" t="e">
        <f>((EI111+EK111)/7)/EG110</f>
        <v>#DIV/0!</v>
      </c>
      <c r="EK111" s="27">
        <f>SUM(EK104:EK110)</f>
        <v>0</v>
      </c>
      <c r="EL111" s="28" t="e">
        <f>(EK111/(EK111+EI111))</f>
        <v>#DIV/0!</v>
      </c>
      <c r="EM111" s="27"/>
      <c r="EN111" s="27"/>
      <c r="EO111" s="29" t="e">
        <f>EO109/EO108*100-100</f>
        <v>#DIV/0!</v>
      </c>
      <c r="EP111" s="60" t="e">
        <f>EP109/EP108*100-100</f>
        <v>#DIV/0!</v>
      </c>
      <c r="EQ111" s="26">
        <f>SUM(EQ104:EQ110)</f>
        <v>0</v>
      </c>
      <c r="ER111" s="27">
        <f>SUM(ER104:ER110)</f>
        <v>0</v>
      </c>
      <c r="ES111" s="27"/>
      <c r="ET111" s="27"/>
      <c r="EU111" s="27">
        <f>SUM(EU104:EU110)</f>
        <v>0</v>
      </c>
      <c r="EV111" s="28" t="e">
        <f>((EU111+EW111)/7)/ES110</f>
        <v>#DIV/0!</v>
      </c>
      <c r="EW111" s="27">
        <f>SUM(EW104:EW110)</f>
        <v>0</v>
      </c>
      <c r="EX111" s="28" t="e">
        <f>(EW111/(EW111+EU111))</f>
        <v>#DIV/0!</v>
      </c>
      <c r="EY111" s="27"/>
      <c r="EZ111" s="27"/>
      <c r="FA111" s="29" t="e">
        <f>FA109/FA108*100-100</f>
        <v>#DIV/0!</v>
      </c>
      <c r="FB111" s="60" t="e">
        <f>FB109/FB108*100-100</f>
        <v>#DIV/0!</v>
      </c>
      <c r="FC111" s="26">
        <f>SUM(FC104:FC110)</f>
        <v>0</v>
      </c>
      <c r="FD111" s="27">
        <f>SUM(FD104:FD110)</f>
        <v>0</v>
      </c>
      <c r="FE111" s="27"/>
      <c r="FF111" s="27"/>
      <c r="FG111" s="27">
        <f>SUM(FG104:FG110)</f>
        <v>0</v>
      </c>
      <c r="FH111" s="28" t="e">
        <f>((FG111+FI111)/7)/FE110</f>
        <v>#DIV/0!</v>
      </c>
      <c r="FI111" s="27">
        <f>SUM(FI104:FI110)</f>
        <v>0</v>
      </c>
      <c r="FJ111" s="28" t="e">
        <f>(FI111/(FI111+FG111))</f>
        <v>#DIV/0!</v>
      </c>
      <c r="FK111" s="27"/>
      <c r="FL111" s="27"/>
      <c r="FM111" s="29" t="e">
        <f>FM109/FM108*100-100</f>
        <v>#DIV/0!</v>
      </c>
      <c r="FN111" s="60" t="e">
        <f>FN109/FN108*100-100</f>
        <v>#DIV/0!</v>
      </c>
      <c r="FO111" s="26">
        <f>SUM(FO104:FO110)</f>
        <v>0</v>
      </c>
      <c r="FP111" s="27">
        <f>SUM(FP104:FP110)</f>
        <v>0</v>
      </c>
      <c r="FQ111" s="27"/>
      <c r="FR111" s="27"/>
      <c r="FS111" s="27">
        <f>SUM(FS104:FS110)</f>
        <v>0</v>
      </c>
      <c r="FT111" s="28" t="e">
        <f>((FS111+FU111)/7)/FQ110</f>
        <v>#DIV/0!</v>
      </c>
      <c r="FU111" s="27">
        <f>SUM(FU104:FU110)</f>
        <v>0</v>
      </c>
      <c r="FV111" s="28" t="e">
        <f>(FU111/(FU111+FS111))</f>
        <v>#DIV/0!</v>
      </c>
      <c r="FW111" s="27"/>
      <c r="FX111" s="27"/>
      <c r="FY111" s="29" t="e">
        <f>FY109/FY108*100-100</f>
        <v>#DIV/0!</v>
      </c>
      <c r="FZ111" s="60" t="e">
        <f>FZ109/FZ108*100-100</f>
        <v>#DIV/0!</v>
      </c>
      <c r="GA111" s="26">
        <f>SUM(GA104:GA110)</f>
        <v>0</v>
      </c>
      <c r="GB111" s="27">
        <f>SUM(GB104:GB110)</f>
        <v>0</v>
      </c>
      <c r="GC111" s="27"/>
      <c r="GD111" s="27"/>
      <c r="GE111" s="27">
        <f>SUM(GE104:GE110)</f>
        <v>0</v>
      </c>
      <c r="GF111" s="28" t="e">
        <f>((GE111+GG111)/7)/GC110</f>
        <v>#DIV/0!</v>
      </c>
      <c r="GG111" s="27">
        <f>SUM(GG104:GG110)</f>
        <v>0</v>
      </c>
      <c r="GH111" s="28" t="e">
        <f>(GG111/(GG111+GE111))</f>
        <v>#DIV/0!</v>
      </c>
      <c r="GI111" s="27"/>
      <c r="GJ111" s="27"/>
      <c r="GK111" s="29" t="e">
        <f>GK109/GK108*100-100</f>
        <v>#DIV/0!</v>
      </c>
      <c r="GL111" s="60" t="e">
        <f>GL109/GL108*100-100</f>
        <v>#DIV/0!</v>
      </c>
      <c r="GM111" s="26">
        <f>SUM(GM104:GM110)</f>
        <v>0</v>
      </c>
      <c r="GN111" s="27">
        <f>SUM(GN104:GN110)</f>
        <v>0</v>
      </c>
      <c r="GO111" s="27"/>
      <c r="GP111" s="27"/>
      <c r="GQ111" s="27">
        <f>SUM(GQ104:GQ110)</f>
        <v>0</v>
      </c>
      <c r="GR111" s="28" t="e">
        <f>((GQ111+GS111)/7)/GO110</f>
        <v>#DIV/0!</v>
      </c>
      <c r="GS111" s="27">
        <f>SUM(GS104:GS110)</f>
        <v>0</v>
      </c>
      <c r="GT111" s="28" t="e">
        <f>(GS111/(GS111+GQ111))</f>
        <v>#DIV/0!</v>
      </c>
      <c r="GU111" s="27"/>
      <c r="GV111" s="27"/>
      <c r="GW111" s="29" t="e">
        <f>GW109/GW108*100-100</f>
        <v>#DIV/0!</v>
      </c>
      <c r="GX111" s="60" t="e">
        <f>GX109/GX108*100-100</f>
        <v>#DIV/0!</v>
      </c>
      <c r="GY111" s="26">
        <f>SUM(GY104:GY110)</f>
        <v>0</v>
      </c>
      <c r="GZ111" s="27">
        <f>SUM(GZ104:GZ110)</f>
        <v>0</v>
      </c>
      <c r="HA111" s="27"/>
      <c r="HB111" s="27"/>
      <c r="HC111" s="27">
        <f>SUM(HC104:HC110)</f>
        <v>0</v>
      </c>
      <c r="HD111" s="28" t="e">
        <f>((HC111+HE111)/7)/HA110</f>
        <v>#DIV/0!</v>
      </c>
      <c r="HE111" s="27">
        <f>SUM(HE104:HE110)</f>
        <v>0</v>
      </c>
      <c r="HF111" s="28" t="e">
        <f>(HE111/(HE111+HC111))</f>
        <v>#DIV/0!</v>
      </c>
      <c r="HG111" s="27"/>
      <c r="HH111" s="27"/>
      <c r="HI111" s="29" t="e">
        <f>HI109/HI108*100-100</f>
        <v>#DIV/0!</v>
      </c>
      <c r="HJ111" s="60" t="e">
        <f>HJ109/HJ108*100-100</f>
        <v>#DIV/0!</v>
      </c>
      <c r="HK111" s="26">
        <f t="shared" si="765"/>
        <v>50</v>
      </c>
      <c r="HL111" s="443">
        <f t="shared" si="765"/>
        <v>2</v>
      </c>
      <c r="HM111" s="365">
        <f t="shared" si="765"/>
        <v>0</v>
      </c>
      <c r="HN111" s="27">
        <f t="shared" si="765"/>
        <v>0</v>
      </c>
      <c r="HO111" s="27">
        <f t="shared" si="766"/>
        <v>11319</v>
      </c>
      <c r="HP111" s="80">
        <f>+((HO111)/HM110)/7</f>
        <v>0.54591492234976369</v>
      </c>
      <c r="HQ111" s="57">
        <f t="shared" si="768"/>
        <v>466</v>
      </c>
      <c r="HR111" s="48">
        <f t="shared" si="789"/>
        <v>4.1169714639102392E-2</v>
      </c>
      <c r="HS111" s="49">
        <f>SUM(HS104:HS110)/7</f>
        <v>64.157142857142858</v>
      </c>
      <c r="HT111" s="50">
        <f>SUM(HT104:HT110)</f>
        <v>10320</v>
      </c>
      <c r="HU111" s="49">
        <f>AVERAGE(HU104:HU110)</f>
        <v>91.183243661088383</v>
      </c>
      <c r="HV111" s="58" t="e">
        <f>HV109/HV108*100-100</f>
        <v>#DIV/0!</v>
      </c>
      <c r="HW111" s="60" t="e">
        <f>HW109/HW108*100-100</f>
        <v>#DIV/0!</v>
      </c>
    </row>
    <row r="112" spans="1:231" ht="19.5" thickBot="1" x14ac:dyDescent="0.3">
      <c r="A112" s="52"/>
      <c r="B112" s="437"/>
      <c r="C112" s="40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2"/>
      <c r="O112" s="40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2"/>
      <c r="AA112" s="40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2"/>
      <c r="AM112" s="40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2"/>
      <c r="AY112" s="40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2"/>
      <c r="BK112" s="40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2"/>
      <c r="BW112" s="40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2"/>
      <c r="CI112" s="40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2"/>
      <c r="CU112" s="40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2"/>
      <c r="DG112" s="40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2"/>
      <c r="DS112" s="40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2"/>
      <c r="EE112" s="40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2"/>
      <c r="EQ112" s="40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42"/>
      <c r="FC112" s="40"/>
      <c r="FD112" s="41"/>
      <c r="FE112" s="41"/>
      <c r="FF112" s="41"/>
      <c r="FG112" s="41"/>
      <c r="FH112" s="41"/>
      <c r="FI112" s="41"/>
      <c r="FJ112" s="41"/>
      <c r="FK112" s="41"/>
      <c r="FL112" s="41"/>
      <c r="FM112" s="41"/>
      <c r="FN112" s="42"/>
      <c r="FO112" s="40"/>
      <c r="FP112" s="41"/>
      <c r="FQ112" s="41"/>
      <c r="FR112" s="41"/>
      <c r="FS112" s="41"/>
      <c r="FT112" s="41"/>
      <c r="FU112" s="41"/>
      <c r="FV112" s="41"/>
      <c r="FW112" s="41"/>
      <c r="FX112" s="41"/>
      <c r="FY112" s="41"/>
      <c r="FZ112" s="42"/>
      <c r="GA112" s="40"/>
      <c r="GB112" s="41"/>
      <c r="GC112" s="41"/>
      <c r="GD112" s="41"/>
      <c r="GE112" s="41"/>
      <c r="GF112" s="41"/>
      <c r="GG112" s="41"/>
      <c r="GH112" s="41"/>
      <c r="GI112" s="41"/>
      <c r="GJ112" s="41"/>
      <c r="GK112" s="41"/>
      <c r="GL112" s="42"/>
      <c r="GM112" s="40"/>
      <c r="GN112" s="41"/>
      <c r="GO112" s="41"/>
      <c r="GP112" s="41"/>
      <c r="GQ112" s="41"/>
      <c r="GR112" s="41"/>
      <c r="GS112" s="41"/>
      <c r="GT112" s="41"/>
      <c r="GU112" s="41"/>
      <c r="GV112" s="41"/>
      <c r="GW112" s="41"/>
      <c r="GX112" s="42"/>
      <c r="GY112" s="40"/>
      <c r="GZ112" s="41"/>
      <c r="HA112" s="41"/>
      <c r="HB112" s="41"/>
      <c r="HC112" s="41"/>
      <c r="HD112" s="41"/>
      <c r="HE112" s="41"/>
      <c r="HF112" s="41"/>
      <c r="HG112" s="41"/>
      <c r="HH112" s="41"/>
      <c r="HI112" s="41"/>
      <c r="HJ112" s="42"/>
      <c r="HK112" s="444">
        <f>HK111/HM101</f>
        <v>1.6600265604249667E-2</v>
      </c>
      <c r="HL112" s="445">
        <f>HL111/HN101</f>
        <v>6.7567567567567571E-3</v>
      </c>
      <c r="HM112" s="65"/>
      <c r="HN112" s="41"/>
      <c r="HO112" s="41"/>
      <c r="HP112" s="41"/>
      <c r="HQ112" s="41"/>
      <c r="HR112" s="41"/>
      <c r="HS112" s="41"/>
      <c r="HT112" s="51"/>
      <c r="HU112" s="41"/>
      <c r="HV112" s="41"/>
      <c r="HW112" s="42"/>
    </row>
    <row r="113" spans="1:231" ht="18.75" x14ac:dyDescent="0.25">
      <c r="A113" s="736">
        <v>37</v>
      </c>
      <c r="B113" s="435">
        <f>B110+1</f>
        <v>45680</v>
      </c>
      <c r="C113" s="32"/>
      <c r="D113" s="33"/>
      <c r="E113" s="33">
        <f>E110-C113</f>
        <v>558</v>
      </c>
      <c r="F113" s="33">
        <f>F110-D113</f>
        <v>58</v>
      </c>
      <c r="G113" s="33">
        <v>273</v>
      </c>
      <c r="H113" s="34">
        <f t="shared" ref="H113:H119" si="790">((G113+I113)/E113)</f>
        <v>0.51433691756272404</v>
      </c>
      <c r="I113" s="33">
        <v>14</v>
      </c>
      <c r="J113" s="34">
        <f>I113/(G113+I113)</f>
        <v>4.878048780487805E-2</v>
      </c>
      <c r="K113" s="35"/>
      <c r="L113" s="33"/>
      <c r="M113" s="33"/>
      <c r="N113" s="36"/>
      <c r="O113" s="32"/>
      <c r="P113" s="33">
        <v>1</v>
      </c>
      <c r="Q113" s="33">
        <f>Q110-O113</f>
        <v>574</v>
      </c>
      <c r="R113" s="33">
        <f>R110-P113</f>
        <v>56</v>
      </c>
      <c r="S113" s="33">
        <v>313</v>
      </c>
      <c r="T113" s="34">
        <f t="shared" ref="T113:T119" si="791">((S113+U113)/Q113)</f>
        <v>0.56968641114982577</v>
      </c>
      <c r="U113" s="33">
        <v>14</v>
      </c>
      <c r="V113" s="34">
        <f t="shared" ref="V113:V119" si="792">U113/(S113+U113)</f>
        <v>4.2813455657492352E-2</v>
      </c>
      <c r="W113" s="35"/>
      <c r="X113" s="33"/>
      <c r="Y113" s="33"/>
      <c r="Z113" s="36"/>
      <c r="AA113" s="32"/>
      <c r="AB113" s="33">
        <v>2</v>
      </c>
      <c r="AC113" s="33">
        <f>AC110-AA113</f>
        <v>84</v>
      </c>
      <c r="AD113" s="33">
        <f>AD110-AB113</f>
        <v>7</v>
      </c>
      <c r="AE113" s="33">
        <v>36</v>
      </c>
      <c r="AF113" s="34">
        <f t="shared" ref="AF113:AF119" si="793">((AE113+AG113)/AC113)</f>
        <v>0.45238095238095238</v>
      </c>
      <c r="AG113" s="33">
        <v>2</v>
      </c>
      <c r="AH113" s="34">
        <f t="shared" ref="AH113:AH119" si="794">AG113/(AE113+AG113)</f>
        <v>5.2631578947368418E-2</v>
      </c>
      <c r="AI113" s="35"/>
      <c r="AJ113" s="33"/>
      <c r="AK113" s="33"/>
      <c r="AL113" s="36"/>
      <c r="AM113" s="32"/>
      <c r="AN113" s="33"/>
      <c r="AO113" s="33">
        <f>AO110-AM113</f>
        <v>591</v>
      </c>
      <c r="AP113" s="33">
        <f>AP110-AN113</f>
        <v>58</v>
      </c>
      <c r="AQ113" s="33">
        <v>277</v>
      </c>
      <c r="AR113" s="34">
        <f t="shared" ref="AR113:AR119" si="795">((AQ113+AS113)/AO113)</f>
        <v>0.48900169204737731</v>
      </c>
      <c r="AS113" s="33">
        <v>12</v>
      </c>
      <c r="AT113" s="34">
        <f t="shared" ref="AT113:AT119" si="796">AS113/(AQ113+AS113)</f>
        <v>4.1522491349480967E-2</v>
      </c>
      <c r="AU113" s="35"/>
      <c r="AV113" s="33"/>
      <c r="AW113" s="33"/>
      <c r="AX113" s="36"/>
      <c r="AY113" s="32">
        <v>1</v>
      </c>
      <c r="AZ113" s="33"/>
      <c r="BA113" s="33">
        <f>BA110-AY113</f>
        <v>579</v>
      </c>
      <c r="BB113" s="33">
        <f>BB110-AZ113</f>
        <v>57</v>
      </c>
      <c r="BC113" s="33">
        <v>310</v>
      </c>
      <c r="BD113" s="34">
        <f t="shared" ref="BD113:BD119" si="797">((BC113+BE113)/BA113)</f>
        <v>0.55267702936096719</v>
      </c>
      <c r="BE113" s="33">
        <v>10</v>
      </c>
      <c r="BF113" s="34">
        <f t="shared" ref="BF113:BF119" si="798">BE113/(BC113+BE113)</f>
        <v>3.125E-2</v>
      </c>
      <c r="BG113" s="35"/>
      <c r="BH113" s="33"/>
      <c r="BI113" s="33"/>
      <c r="BJ113" s="36"/>
      <c r="BK113" s="32">
        <v>1</v>
      </c>
      <c r="BL113" s="33"/>
      <c r="BM113" s="33">
        <f>BM110-BK113</f>
        <v>574</v>
      </c>
      <c r="BN113" s="33">
        <f>BN110-BL113</f>
        <v>55</v>
      </c>
      <c r="BO113" s="33">
        <v>285</v>
      </c>
      <c r="BP113" s="34">
        <f t="shared" ref="BP113:BP119" si="799">((BO113+BQ113)/BM113)</f>
        <v>0.51393728222996515</v>
      </c>
      <c r="BQ113" s="33">
        <v>10</v>
      </c>
      <c r="BR113" s="34">
        <f t="shared" ref="BR113:BR119" si="800">BQ113/(BO113+BQ113)</f>
        <v>3.3898305084745763E-2</v>
      </c>
      <c r="BS113" s="35"/>
      <c r="BT113" s="33"/>
      <c r="BU113" s="33"/>
      <c r="BV113" s="36"/>
      <c r="BW113" s="32"/>
      <c r="BX113" s="33"/>
      <c r="BY113" s="33">
        <f>BY110-BW113</f>
        <v>0</v>
      </c>
      <c r="BZ113" s="33">
        <f>BZ110-BX113</f>
        <v>0</v>
      </c>
      <c r="CA113" s="33"/>
      <c r="CB113" s="34" t="e">
        <f t="shared" ref="CB113:CB119" si="801">((CA113+CC113)/BY113)</f>
        <v>#DIV/0!</v>
      </c>
      <c r="CC113" s="33"/>
      <c r="CD113" s="34" t="e">
        <f t="shared" ref="CD113:CD119" si="802">CC113/(CA113+CC113)</f>
        <v>#DIV/0!</v>
      </c>
      <c r="CE113" s="35"/>
      <c r="CF113" s="33"/>
      <c r="CG113" s="33"/>
      <c r="CH113" s="36"/>
      <c r="CI113" s="32"/>
      <c r="CJ113" s="33"/>
      <c r="CK113" s="33">
        <f>CK110-CI113</f>
        <v>0</v>
      </c>
      <c r="CL113" s="33">
        <f>CL110-CJ113</f>
        <v>0</v>
      </c>
      <c r="CM113" s="33"/>
      <c r="CN113" s="34" t="e">
        <f t="shared" ref="CN113:CN119" si="803">((CM113+CO113)/CK113)</f>
        <v>#DIV/0!</v>
      </c>
      <c r="CO113" s="33"/>
      <c r="CP113" s="34" t="e">
        <f t="shared" ref="CP113:CP119" si="804">CO113/(CM113+CO113)</f>
        <v>#DIV/0!</v>
      </c>
      <c r="CQ113" s="35"/>
      <c r="CR113" s="33"/>
      <c r="CS113" s="33"/>
      <c r="CT113" s="36"/>
      <c r="CU113" s="32"/>
      <c r="CV113" s="33"/>
      <c r="CW113" s="33">
        <f>CW110-CU113</f>
        <v>0</v>
      </c>
      <c r="CX113" s="33">
        <f>CX110-CV113</f>
        <v>0</v>
      </c>
      <c r="CY113" s="33"/>
      <c r="CZ113" s="34" t="e">
        <f t="shared" ref="CZ113:CZ119" si="805">((CY113+DA113)/CW113)</f>
        <v>#DIV/0!</v>
      </c>
      <c r="DA113" s="33"/>
      <c r="DB113" s="34" t="e">
        <f t="shared" ref="DB113:DB119" si="806">DA113/(CY113+DA113)</f>
        <v>#DIV/0!</v>
      </c>
      <c r="DC113" s="35"/>
      <c r="DD113" s="33"/>
      <c r="DE113" s="33"/>
      <c r="DF113" s="36"/>
      <c r="DG113" s="32"/>
      <c r="DH113" s="33"/>
      <c r="DI113" s="33">
        <f>DI110-DG113</f>
        <v>0</v>
      </c>
      <c r="DJ113" s="33">
        <f>DJ110-DH113</f>
        <v>0</v>
      </c>
      <c r="DK113" s="33"/>
      <c r="DL113" s="34" t="e">
        <f t="shared" ref="DL113:DL119" si="807">((DK113+DM113)/DI113)</f>
        <v>#DIV/0!</v>
      </c>
      <c r="DM113" s="33"/>
      <c r="DN113" s="34" t="e">
        <f t="shared" ref="DN113:DN119" si="808">DM113/(DK113+DM113)</f>
        <v>#DIV/0!</v>
      </c>
      <c r="DO113" s="35"/>
      <c r="DP113" s="33"/>
      <c r="DQ113" s="33"/>
      <c r="DR113" s="36"/>
      <c r="DS113" s="32"/>
      <c r="DT113" s="33"/>
      <c r="DU113" s="33">
        <f>DU110-DS113</f>
        <v>0</v>
      </c>
      <c r="DV113" s="33">
        <f>DV110-DT113</f>
        <v>0</v>
      </c>
      <c r="DW113" s="33"/>
      <c r="DX113" s="34" t="e">
        <f t="shared" ref="DX113:DX119" si="809">((DW113+DY113)/DU113)</f>
        <v>#DIV/0!</v>
      </c>
      <c r="DY113" s="33"/>
      <c r="DZ113" s="34" t="e">
        <f t="shared" ref="DZ113:DZ119" si="810">DY113/(DW113+DY113)</f>
        <v>#DIV/0!</v>
      </c>
      <c r="EA113" s="35"/>
      <c r="EB113" s="33"/>
      <c r="EC113" s="33"/>
      <c r="ED113" s="36"/>
      <c r="EE113" s="32"/>
      <c r="EF113" s="33"/>
      <c r="EG113" s="33">
        <f>EG110-EE113</f>
        <v>0</v>
      </c>
      <c r="EH113" s="33">
        <f>EH110-EF113</f>
        <v>0</v>
      </c>
      <c r="EI113" s="33"/>
      <c r="EJ113" s="34" t="e">
        <f t="shared" ref="EJ113:EJ119" si="811">((EI113+EK113)/EG113)</f>
        <v>#DIV/0!</v>
      </c>
      <c r="EK113" s="33"/>
      <c r="EL113" s="34" t="e">
        <f t="shared" ref="EL113:EL119" si="812">EK113/(EI113+EK113)</f>
        <v>#DIV/0!</v>
      </c>
      <c r="EM113" s="35"/>
      <c r="EN113" s="33"/>
      <c r="EO113" s="33"/>
      <c r="EP113" s="36"/>
      <c r="EQ113" s="32"/>
      <c r="ER113" s="33"/>
      <c r="ES113" s="33">
        <f>ES110-EQ113</f>
        <v>0</v>
      </c>
      <c r="ET113" s="33">
        <f>ET110-ER113</f>
        <v>0</v>
      </c>
      <c r="EU113" s="33"/>
      <c r="EV113" s="34" t="e">
        <f t="shared" ref="EV113:EV119" si="813">((EU113+EW113)/ES113)</f>
        <v>#DIV/0!</v>
      </c>
      <c r="EW113" s="33"/>
      <c r="EX113" s="34" t="e">
        <f t="shared" ref="EX113:EX119" si="814">EW113/(EU113+EW113)</f>
        <v>#DIV/0!</v>
      </c>
      <c r="EY113" s="35"/>
      <c r="EZ113" s="33"/>
      <c r="FA113" s="33"/>
      <c r="FB113" s="36"/>
      <c r="FC113" s="32"/>
      <c r="FD113" s="33"/>
      <c r="FE113" s="33">
        <f>FE110-FC113</f>
        <v>0</v>
      </c>
      <c r="FF113" s="33">
        <f>FF110-FD113</f>
        <v>0</v>
      </c>
      <c r="FG113" s="33"/>
      <c r="FH113" s="34" t="e">
        <f t="shared" ref="FH113:FH119" si="815">((FG113+FI113)/FE113)</f>
        <v>#DIV/0!</v>
      </c>
      <c r="FI113" s="33"/>
      <c r="FJ113" s="34" t="e">
        <f t="shared" ref="FJ113:FJ119" si="816">FI113/(FG113+FI113)</f>
        <v>#DIV/0!</v>
      </c>
      <c r="FK113" s="35"/>
      <c r="FL113" s="33"/>
      <c r="FM113" s="33"/>
      <c r="FN113" s="36"/>
      <c r="FO113" s="32"/>
      <c r="FP113" s="33"/>
      <c r="FQ113" s="33">
        <f>FQ110-FO113</f>
        <v>0</v>
      </c>
      <c r="FR113" s="33">
        <f>FR110-FP113</f>
        <v>0</v>
      </c>
      <c r="FS113" s="33"/>
      <c r="FT113" s="34" t="e">
        <f t="shared" ref="FT113:FT119" si="817">((FS113+FU113)/FQ113)</f>
        <v>#DIV/0!</v>
      </c>
      <c r="FU113" s="33"/>
      <c r="FV113" s="34" t="e">
        <f t="shared" ref="FV113:FV119" si="818">FU113/(FS113+FU113)</f>
        <v>#DIV/0!</v>
      </c>
      <c r="FW113" s="35"/>
      <c r="FX113" s="33"/>
      <c r="FY113" s="33"/>
      <c r="FZ113" s="36"/>
      <c r="GA113" s="32"/>
      <c r="GB113" s="33"/>
      <c r="GC113" s="33">
        <f>GC110-GA113</f>
        <v>0</v>
      </c>
      <c r="GD113" s="33">
        <f>GD110-GB113</f>
        <v>0</v>
      </c>
      <c r="GE113" s="33"/>
      <c r="GF113" s="34" t="e">
        <f t="shared" ref="GF113:GF119" si="819">((GE113+GG113)/GC113)</f>
        <v>#DIV/0!</v>
      </c>
      <c r="GG113" s="33"/>
      <c r="GH113" s="34" t="e">
        <f t="shared" ref="GH113:GH119" si="820">GG113/(GE113+GG113)</f>
        <v>#DIV/0!</v>
      </c>
      <c r="GI113" s="35"/>
      <c r="GJ113" s="33"/>
      <c r="GK113" s="33"/>
      <c r="GL113" s="36"/>
      <c r="GM113" s="32"/>
      <c r="GN113" s="33"/>
      <c r="GO113" s="33">
        <f>GO110-GM113</f>
        <v>0</v>
      </c>
      <c r="GP113" s="33">
        <f>GP110-GN113</f>
        <v>0</v>
      </c>
      <c r="GQ113" s="33"/>
      <c r="GR113" s="34" t="e">
        <f t="shared" ref="GR113:GR119" si="821">((GQ113+GS113)/GO113)</f>
        <v>#DIV/0!</v>
      </c>
      <c r="GS113" s="33"/>
      <c r="GT113" s="34" t="e">
        <f t="shared" ref="GT113:GT119" si="822">GS113/(GQ113+GS113)</f>
        <v>#DIV/0!</v>
      </c>
      <c r="GU113" s="35"/>
      <c r="GV113" s="33"/>
      <c r="GW113" s="33"/>
      <c r="GX113" s="36"/>
      <c r="GY113" s="32"/>
      <c r="GZ113" s="33"/>
      <c r="HA113" s="33">
        <f>HA110-GY113</f>
        <v>0</v>
      </c>
      <c r="HB113" s="33">
        <f>HB110-GZ113</f>
        <v>0</v>
      </c>
      <c r="HC113" s="33"/>
      <c r="HD113" s="34" t="e">
        <f t="shared" ref="HD113:HD119" si="823">((HC113+HE113)/HA113)</f>
        <v>#DIV/0!</v>
      </c>
      <c r="HE113" s="33"/>
      <c r="HF113" s="34" t="e">
        <f t="shared" ref="HF113:HF119" si="824">HE113/(HC113+HE113)</f>
        <v>#DIV/0!</v>
      </c>
      <c r="HG113" s="35"/>
      <c r="HH113" s="33"/>
      <c r="HI113" s="33"/>
      <c r="HJ113" s="36"/>
      <c r="HK113" s="32">
        <f>+C113+O113+AA113+AM113+AY113+BK113+BW113+CI113+CU113+DG113+DS113+EE113+EQ113+FC113+FO113+GA113+GM113+GY113</f>
        <v>2</v>
      </c>
      <c r="HL113" s="36">
        <f>+D113+P113+AB113+AN113+AZ113+BL113+BX113+CJ113+CV113+DH113+DT113+EF113+ER113+FD113+FP113+GB113+GN113+GZ113</f>
        <v>3</v>
      </c>
      <c r="HM113" s="380">
        <f>+E113+Q113+AC113+AO113+BA113+BM113+BY113+CK113+CW113+DI113+DU113+EG113+ES113+FE113+FQ113+GC113+GO113+HA113</f>
        <v>2960</v>
      </c>
      <c r="HN113" s="33">
        <f>+F113+R113+AD113+AP113+BB113+BN113+BZ113+CL113+CX113+DJ113+DV113+EH113+ET113+FF113+FR113+GD113+GP113+HB113</f>
        <v>291</v>
      </c>
      <c r="HO113" s="33">
        <f t="shared" ref="HO113:HO120" si="825">+G113+S113+AE113+AQ113+BC113+BO113+CA113+CM113+CY113+DK113+DW113+EI113+EU113+FG113+FS113+GE113+GQ113+HC113+I113+U113+AG113+AS113+BE113+BQ113+CC113+CO113+DA113+DM113+DY113+EK113+EW113+FI113+FU113+GG113+GS113+HE113</f>
        <v>1556</v>
      </c>
      <c r="HP113" s="78">
        <f t="shared" ref="HP113:HP119" si="826">+(HO113)/HM113</f>
        <v>0.52567567567567564</v>
      </c>
      <c r="HQ113" s="44">
        <f t="shared" ref="HQ113:HQ120" si="827">+I113+U113+AG113+AS113+BE113+BQ113+CC113+CO113+DA113+DM113+DY113+EK113+EW113+FI113+FU113+GG113+GS113+HE113</f>
        <v>62</v>
      </c>
      <c r="HR113" s="34">
        <f>+(HQ113/(HO113))</f>
        <v>3.9845758354755782E-2</v>
      </c>
      <c r="HS113" s="45">
        <v>65.400000000000006</v>
      </c>
      <c r="HT113" s="46">
        <v>1396</v>
      </c>
      <c r="HU113" s="45">
        <f t="shared" ref="HU113:HU119" si="828">+HT113/HO113*100</f>
        <v>89.717223650385606</v>
      </c>
      <c r="HV113" s="44"/>
      <c r="HW113" s="36"/>
    </row>
    <row r="114" spans="1:231" ht="18.75" x14ac:dyDescent="0.25">
      <c r="A114" s="734"/>
      <c r="B114" s="436">
        <f t="shared" si="456"/>
        <v>45681</v>
      </c>
      <c r="C114" s="10">
        <v>1</v>
      </c>
      <c r="D114" s="11"/>
      <c r="E114" s="61">
        <v>557</v>
      </c>
      <c r="F114" s="11">
        <v>49</v>
      </c>
      <c r="G114" s="11">
        <v>312</v>
      </c>
      <c r="H114" s="12">
        <f t="shared" si="790"/>
        <v>0.58707360861759428</v>
      </c>
      <c r="I114" s="11">
        <v>15</v>
      </c>
      <c r="J114" s="12">
        <f t="shared" ref="J114:J119" si="829">I114/(G114+I114)</f>
        <v>4.5871559633027525E-2</v>
      </c>
      <c r="K114" s="13"/>
      <c r="L114" s="11"/>
      <c r="M114" s="11"/>
      <c r="N114" s="14"/>
      <c r="O114" s="10"/>
      <c r="P114" s="11"/>
      <c r="Q114" s="11">
        <f t="shared" ref="Q114:R119" si="830">Q113-O114</f>
        <v>574</v>
      </c>
      <c r="R114" s="11">
        <v>50</v>
      </c>
      <c r="S114" s="11">
        <v>307</v>
      </c>
      <c r="T114" s="12">
        <f t="shared" si="791"/>
        <v>0.55749128919860624</v>
      </c>
      <c r="U114" s="11">
        <v>13</v>
      </c>
      <c r="V114" s="12">
        <f t="shared" si="792"/>
        <v>4.0625000000000001E-2</v>
      </c>
      <c r="W114" s="13"/>
      <c r="X114" s="11"/>
      <c r="Y114" s="11"/>
      <c r="Z114" s="14"/>
      <c r="AA114" s="10"/>
      <c r="AB114" s="11"/>
      <c r="AC114" s="11">
        <f t="shared" ref="AC114:AD119" si="831">AC113-AA114</f>
        <v>84</v>
      </c>
      <c r="AD114" s="11">
        <f t="shared" si="831"/>
        <v>7</v>
      </c>
      <c r="AE114" s="11">
        <v>43</v>
      </c>
      <c r="AF114" s="12">
        <f t="shared" si="793"/>
        <v>0.5357142857142857</v>
      </c>
      <c r="AG114" s="11">
        <v>2</v>
      </c>
      <c r="AH114" s="12">
        <f t="shared" si="794"/>
        <v>4.4444444444444446E-2</v>
      </c>
      <c r="AI114" s="13"/>
      <c r="AJ114" s="11"/>
      <c r="AK114" s="11"/>
      <c r="AL114" s="14"/>
      <c r="AM114" s="10">
        <v>1</v>
      </c>
      <c r="AN114" s="11"/>
      <c r="AO114" s="61">
        <v>590</v>
      </c>
      <c r="AP114" s="11">
        <v>51</v>
      </c>
      <c r="AQ114" s="11">
        <v>309</v>
      </c>
      <c r="AR114" s="12">
        <f t="shared" si="795"/>
        <v>0.54406779661016946</v>
      </c>
      <c r="AS114" s="11">
        <v>12</v>
      </c>
      <c r="AT114" s="12">
        <f t="shared" si="796"/>
        <v>3.7383177570093455E-2</v>
      </c>
      <c r="AU114" s="13"/>
      <c r="AV114" s="11"/>
      <c r="AW114" s="11"/>
      <c r="AX114" s="14"/>
      <c r="AY114" s="10">
        <v>1</v>
      </c>
      <c r="AZ114" s="11"/>
      <c r="BA114" s="11">
        <v>578</v>
      </c>
      <c r="BB114" s="11">
        <v>50</v>
      </c>
      <c r="BC114" s="11">
        <v>326</v>
      </c>
      <c r="BD114" s="12">
        <f t="shared" si="797"/>
        <v>0.5743944636678201</v>
      </c>
      <c r="BE114" s="11">
        <v>6</v>
      </c>
      <c r="BF114" s="12">
        <f t="shared" si="798"/>
        <v>1.8072289156626505E-2</v>
      </c>
      <c r="BG114" s="13"/>
      <c r="BH114" s="11"/>
      <c r="BI114" s="11"/>
      <c r="BJ114" s="14"/>
      <c r="BK114" s="10"/>
      <c r="BL114" s="11"/>
      <c r="BM114" s="11">
        <f t="shared" ref="BM114:BN119" si="832">BM113-BK114</f>
        <v>574</v>
      </c>
      <c r="BN114" s="11">
        <v>50</v>
      </c>
      <c r="BO114" s="11">
        <v>302</v>
      </c>
      <c r="BP114" s="12">
        <f t="shared" si="799"/>
        <v>0.55749128919860624</v>
      </c>
      <c r="BQ114" s="11">
        <v>18</v>
      </c>
      <c r="BR114" s="12">
        <f t="shared" si="800"/>
        <v>5.6250000000000001E-2</v>
      </c>
      <c r="BS114" s="13"/>
      <c r="BT114" s="11"/>
      <c r="BU114" s="11"/>
      <c r="BV114" s="14"/>
      <c r="BW114" s="10"/>
      <c r="BX114" s="11"/>
      <c r="BY114" s="61">
        <f t="shared" ref="BY114:BZ119" si="833">BY113-BW114</f>
        <v>0</v>
      </c>
      <c r="BZ114" s="61">
        <f t="shared" si="833"/>
        <v>0</v>
      </c>
      <c r="CA114" s="11"/>
      <c r="CB114" s="12" t="e">
        <f t="shared" si="801"/>
        <v>#DIV/0!</v>
      </c>
      <c r="CC114" s="11"/>
      <c r="CD114" s="12" t="e">
        <f t="shared" si="802"/>
        <v>#DIV/0!</v>
      </c>
      <c r="CE114" s="13"/>
      <c r="CF114" s="11"/>
      <c r="CG114" s="11"/>
      <c r="CH114" s="14"/>
      <c r="CI114" s="10"/>
      <c r="CJ114" s="11"/>
      <c r="CK114" s="61">
        <f t="shared" ref="CK114:CL119" si="834">CK113-CI114</f>
        <v>0</v>
      </c>
      <c r="CL114" s="61">
        <f t="shared" si="834"/>
        <v>0</v>
      </c>
      <c r="CM114" s="11"/>
      <c r="CN114" s="12" t="e">
        <f t="shared" si="803"/>
        <v>#DIV/0!</v>
      </c>
      <c r="CO114" s="11"/>
      <c r="CP114" s="12" t="e">
        <f t="shared" si="804"/>
        <v>#DIV/0!</v>
      </c>
      <c r="CQ114" s="13"/>
      <c r="CR114" s="11"/>
      <c r="CS114" s="11"/>
      <c r="CT114" s="14"/>
      <c r="CU114" s="10"/>
      <c r="CV114" s="11"/>
      <c r="CW114" s="61">
        <f t="shared" ref="CW114:CX119" si="835">CW113-CU114</f>
        <v>0</v>
      </c>
      <c r="CX114" s="61">
        <f t="shared" si="835"/>
        <v>0</v>
      </c>
      <c r="CY114" s="11"/>
      <c r="CZ114" s="12" t="e">
        <f t="shared" si="805"/>
        <v>#DIV/0!</v>
      </c>
      <c r="DA114" s="11"/>
      <c r="DB114" s="12" t="e">
        <f t="shared" si="806"/>
        <v>#DIV/0!</v>
      </c>
      <c r="DC114" s="13"/>
      <c r="DD114" s="11"/>
      <c r="DE114" s="11"/>
      <c r="DF114" s="14"/>
      <c r="DG114" s="10"/>
      <c r="DH114" s="11"/>
      <c r="DI114" s="61">
        <f t="shared" ref="DI114:DJ119" si="836">DI113-DG114</f>
        <v>0</v>
      </c>
      <c r="DJ114" s="61">
        <f t="shared" si="836"/>
        <v>0</v>
      </c>
      <c r="DK114" s="11"/>
      <c r="DL114" s="12" t="e">
        <f t="shared" si="807"/>
        <v>#DIV/0!</v>
      </c>
      <c r="DM114" s="11"/>
      <c r="DN114" s="12" t="e">
        <f t="shared" si="808"/>
        <v>#DIV/0!</v>
      </c>
      <c r="DO114" s="13"/>
      <c r="DP114" s="11"/>
      <c r="DQ114" s="11"/>
      <c r="DR114" s="14"/>
      <c r="DS114" s="10"/>
      <c r="DT114" s="11"/>
      <c r="DU114" s="61">
        <f t="shared" ref="DU114:DV119" si="837">DU113-DS114</f>
        <v>0</v>
      </c>
      <c r="DV114" s="61">
        <f t="shared" si="837"/>
        <v>0</v>
      </c>
      <c r="DW114" s="11"/>
      <c r="DX114" s="12" t="e">
        <f t="shared" si="809"/>
        <v>#DIV/0!</v>
      </c>
      <c r="DY114" s="11"/>
      <c r="DZ114" s="12" t="e">
        <f t="shared" si="810"/>
        <v>#DIV/0!</v>
      </c>
      <c r="EA114" s="13"/>
      <c r="EB114" s="11"/>
      <c r="EC114" s="11"/>
      <c r="ED114" s="14"/>
      <c r="EE114" s="10"/>
      <c r="EF114" s="11"/>
      <c r="EG114" s="61">
        <f t="shared" ref="EG114:EH119" si="838">EG113-EE114</f>
        <v>0</v>
      </c>
      <c r="EH114" s="61">
        <f t="shared" si="838"/>
        <v>0</v>
      </c>
      <c r="EI114" s="11"/>
      <c r="EJ114" s="12" t="e">
        <f t="shared" si="811"/>
        <v>#DIV/0!</v>
      </c>
      <c r="EK114" s="11"/>
      <c r="EL114" s="12" t="e">
        <f t="shared" si="812"/>
        <v>#DIV/0!</v>
      </c>
      <c r="EM114" s="13"/>
      <c r="EN114" s="11"/>
      <c r="EO114" s="11"/>
      <c r="EP114" s="14"/>
      <c r="EQ114" s="10"/>
      <c r="ER114" s="11"/>
      <c r="ES114" s="61">
        <f t="shared" ref="ES114:ET119" si="839">ES113-EQ114</f>
        <v>0</v>
      </c>
      <c r="ET114" s="61">
        <f t="shared" si="839"/>
        <v>0</v>
      </c>
      <c r="EU114" s="11"/>
      <c r="EV114" s="12" t="e">
        <f t="shared" si="813"/>
        <v>#DIV/0!</v>
      </c>
      <c r="EW114" s="11"/>
      <c r="EX114" s="12" t="e">
        <f t="shared" si="814"/>
        <v>#DIV/0!</v>
      </c>
      <c r="EY114" s="13"/>
      <c r="EZ114" s="11"/>
      <c r="FA114" s="11"/>
      <c r="FB114" s="14"/>
      <c r="FC114" s="10"/>
      <c r="FD114" s="11"/>
      <c r="FE114" s="61">
        <f t="shared" ref="FE114:FF119" si="840">FE113-FC114</f>
        <v>0</v>
      </c>
      <c r="FF114" s="61">
        <f t="shared" si="840"/>
        <v>0</v>
      </c>
      <c r="FG114" s="11"/>
      <c r="FH114" s="12" t="e">
        <f t="shared" si="815"/>
        <v>#DIV/0!</v>
      </c>
      <c r="FI114" s="11"/>
      <c r="FJ114" s="12" t="e">
        <f t="shared" si="816"/>
        <v>#DIV/0!</v>
      </c>
      <c r="FK114" s="13"/>
      <c r="FL114" s="11"/>
      <c r="FM114" s="11"/>
      <c r="FN114" s="14"/>
      <c r="FO114" s="10"/>
      <c r="FP114" s="11"/>
      <c r="FQ114" s="61">
        <f t="shared" ref="FQ114:FR119" si="841">FQ113-FO114</f>
        <v>0</v>
      </c>
      <c r="FR114" s="61">
        <f t="shared" si="841"/>
        <v>0</v>
      </c>
      <c r="FS114" s="11"/>
      <c r="FT114" s="12" t="e">
        <f t="shared" si="817"/>
        <v>#DIV/0!</v>
      </c>
      <c r="FU114" s="11"/>
      <c r="FV114" s="12" t="e">
        <f t="shared" si="818"/>
        <v>#DIV/0!</v>
      </c>
      <c r="FW114" s="13"/>
      <c r="FX114" s="11"/>
      <c r="FY114" s="11"/>
      <c r="FZ114" s="14"/>
      <c r="GA114" s="10"/>
      <c r="GB114" s="11"/>
      <c r="GC114" s="61">
        <f t="shared" ref="GC114:GD119" si="842">GC113-GA114</f>
        <v>0</v>
      </c>
      <c r="GD114" s="61">
        <f t="shared" si="842"/>
        <v>0</v>
      </c>
      <c r="GE114" s="11"/>
      <c r="GF114" s="12" t="e">
        <f t="shared" si="819"/>
        <v>#DIV/0!</v>
      </c>
      <c r="GG114" s="11"/>
      <c r="GH114" s="12" t="e">
        <f t="shared" si="820"/>
        <v>#DIV/0!</v>
      </c>
      <c r="GI114" s="13"/>
      <c r="GJ114" s="11"/>
      <c r="GK114" s="11"/>
      <c r="GL114" s="14"/>
      <c r="GM114" s="10"/>
      <c r="GN114" s="11"/>
      <c r="GO114" s="61">
        <f t="shared" ref="GO114:GP119" si="843">GO113-GM114</f>
        <v>0</v>
      </c>
      <c r="GP114" s="61">
        <f t="shared" si="843"/>
        <v>0</v>
      </c>
      <c r="GQ114" s="11"/>
      <c r="GR114" s="12" t="e">
        <f t="shared" si="821"/>
        <v>#DIV/0!</v>
      </c>
      <c r="GS114" s="11"/>
      <c r="GT114" s="12" t="e">
        <f t="shared" si="822"/>
        <v>#DIV/0!</v>
      </c>
      <c r="GU114" s="13"/>
      <c r="GV114" s="11"/>
      <c r="GW114" s="11"/>
      <c r="GX114" s="14"/>
      <c r="GY114" s="10"/>
      <c r="GZ114" s="11"/>
      <c r="HA114" s="61">
        <f t="shared" ref="HA114:HB119" si="844">HA113-GY114</f>
        <v>0</v>
      </c>
      <c r="HB114" s="61">
        <v>34</v>
      </c>
      <c r="HC114" s="11"/>
      <c r="HD114" s="12" t="e">
        <f t="shared" si="823"/>
        <v>#DIV/0!</v>
      </c>
      <c r="HE114" s="11"/>
      <c r="HF114" s="12" t="e">
        <f t="shared" si="824"/>
        <v>#DIV/0!</v>
      </c>
      <c r="HG114" s="13"/>
      <c r="HH114" s="11"/>
      <c r="HI114" s="11"/>
      <c r="HJ114" s="14"/>
      <c r="HK114" s="10">
        <v>3</v>
      </c>
      <c r="HL114" s="14">
        <f t="shared" ref="HL114:HM120" si="845">+D114+P114+AB114+AN114+AZ114+BL114+BX114+CJ114+CV114+DH114+DT114+EF114+ER114+FD114+FP114+GB114+GN114+GZ114</f>
        <v>0</v>
      </c>
      <c r="HM114" s="381">
        <f t="shared" si="845"/>
        <v>2957</v>
      </c>
      <c r="HN114" s="11">
        <f>+F114+R114+AD114+AP114+BB114+BN114+BZ114+CL114+CX114+DJ114+DV114+EH114+ET114+FF114+FR114+GD114+GP114+HB114+HH106</f>
        <v>291</v>
      </c>
      <c r="HO114" s="11">
        <f t="shared" si="825"/>
        <v>1665</v>
      </c>
      <c r="HP114" s="79">
        <f t="shared" si="826"/>
        <v>0.56307067974298275</v>
      </c>
      <c r="HQ114" s="15">
        <f t="shared" si="827"/>
        <v>66</v>
      </c>
      <c r="HR114" s="12">
        <f t="shared" ref="HR114:HR120" si="846">+(HQ114/(HO114))</f>
        <v>3.9639639639639637E-2</v>
      </c>
      <c r="HS114" s="16">
        <v>65.3</v>
      </c>
      <c r="HT114" s="17">
        <v>1497</v>
      </c>
      <c r="HU114" s="16">
        <f t="shared" si="828"/>
        <v>89.909909909909913</v>
      </c>
      <c r="HV114" s="15"/>
      <c r="HW114" s="14"/>
    </row>
    <row r="115" spans="1:231" ht="18.75" x14ac:dyDescent="0.25">
      <c r="A115" s="734"/>
      <c r="B115" s="436">
        <f t="shared" si="456"/>
        <v>45682</v>
      </c>
      <c r="C115" s="10">
        <v>1</v>
      </c>
      <c r="D115" s="11"/>
      <c r="E115" s="61">
        <f t="shared" ref="E115:F118" si="847">E114-C115</f>
        <v>556</v>
      </c>
      <c r="F115" s="11">
        <f t="shared" si="847"/>
        <v>49</v>
      </c>
      <c r="G115" s="11">
        <v>271</v>
      </c>
      <c r="H115" s="12">
        <f t="shared" si="790"/>
        <v>0.50539568345323738</v>
      </c>
      <c r="I115" s="11">
        <v>10</v>
      </c>
      <c r="J115" s="12">
        <f t="shared" si="829"/>
        <v>3.5587188612099648E-2</v>
      </c>
      <c r="K115" s="13"/>
      <c r="L115" s="11"/>
      <c r="M115" s="11"/>
      <c r="N115" s="14"/>
      <c r="O115" s="10"/>
      <c r="P115" s="11"/>
      <c r="Q115" s="11">
        <f t="shared" si="830"/>
        <v>574</v>
      </c>
      <c r="R115" s="11">
        <f t="shared" si="830"/>
        <v>50</v>
      </c>
      <c r="S115" s="11">
        <v>277</v>
      </c>
      <c r="T115" s="12">
        <f t="shared" si="791"/>
        <v>0.50174216027874563</v>
      </c>
      <c r="U115" s="11">
        <v>11</v>
      </c>
      <c r="V115" s="12">
        <f t="shared" si="792"/>
        <v>3.8194444444444448E-2</v>
      </c>
      <c r="W115" s="13"/>
      <c r="X115" s="11"/>
      <c r="Y115" s="11"/>
      <c r="Z115" s="14"/>
      <c r="AA115" s="10">
        <v>1</v>
      </c>
      <c r="AB115" s="11"/>
      <c r="AC115" s="11">
        <f t="shared" si="831"/>
        <v>83</v>
      </c>
      <c r="AD115" s="11">
        <f t="shared" si="831"/>
        <v>7</v>
      </c>
      <c r="AE115" s="11">
        <v>33</v>
      </c>
      <c r="AF115" s="12">
        <f t="shared" si="793"/>
        <v>0.42168674698795183</v>
      </c>
      <c r="AG115" s="11">
        <v>2</v>
      </c>
      <c r="AH115" s="12">
        <f t="shared" si="794"/>
        <v>5.7142857142857141E-2</v>
      </c>
      <c r="AI115" s="13"/>
      <c r="AJ115" s="11"/>
      <c r="AK115" s="11"/>
      <c r="AL115" s="14"/>
      <c r="AM115" s="10">
        <v>3</v>
      </c>
      <c r="AN115" s="11"/>
      <c r="AO115" s="61">
        <f t="shared" ref="AO115:AP119" si="848">AO114-AM115</f>
        <v>587</v>
      </c>
      <c r="AP115" s="11">
        <f t="shared" si="848"/>
        <v>51</v>
      </c>
      <c r="AQ115" s="11">
        <v>286</v>
      </c>
      <c r="AR115" s="12">
        <f t="shared" si="795"/>
        <v>0.50085178875638836</v>
      </c>
      <c r="AS115" s="11">
        <v>8</v>
      </c>
      <c r="AT115" s="12">
        <f t="shared" si="796"/>
        <v>2.7210884353741496E-2</v>
      </c>
      <c r="AU115" s="13"/>
      <c r="AV115" s="11"/>
      <c r="AW115" s="11"/>
      <c r="AX115" s="14"/>
      <c r="AY115" s="10"/>
      <c r="AZ115" s="11"/>
      <c r="BA115" s="11">
        <f t="shared" ref="BA115:BB119" si="849">BA114-AY115</f>
        <v>578</v>
      </c>
      <c r="BB115" s="11">
        <f t="shared" si="849"/>
        <v>50</v>
      </c>
      <c r="BC115" s="11">
        <v>283</v>
      </c>
      <c r="BD115" s="12">
        <f t="shared" si="797"/>
        <v>0.51038062283737029</v>
      </c>
      <c r="BE115" s="11">
        <v>12</v>
      </c>
      <c r="BF115" s="12">
        <f t="shared" si="798"/>
        <v>4.0677966101694912E-2</v>
      </c>
      <c r="BG115" s="13"/>
      <c r="BH115" s="11"/>
      <c r="BI115" s="11"/>
      <c r="BJ115" s="14"/>
      <c r="BK115" s="10"/>
      <c r="BL115" s="11"/>
      <c r="BM115" s="11">
        <f t="shared" si="832"/>
        <v>574</v>
      </c>
      <c r="BN115" s="11">
        <f t="shared" si="832"/>
        <v>50</v>
      </c>
      <c r="BO115" s="11">
        <v>140</v>
      </c>
      <c r="BP115" s="12">
        <f t="shared" si="799"/>
        <v>0.27003484320557491</v>
      </c>
      <c r="BQ115" s="11">
        <v>15</v>
      </c>
      <c r="BR115" s="12">
        <f t="shared" si="800"/>
        <v>9.6774193548387094E-2</v>
      </c>
      <c r="BS115" s="13"/>
      <c r="BT115" s="11"/>
      <c r="BU115" s="11"/>
      <c r="BV115" s="14"/>
      <c r="BW115" s="10"/>
      <c r="BX115" s="11"/>
      <c r="BY115" s="61">
        <f t="shared" si="833"/>
        <v>0</v>
      </c>
      <c r="BZ115" s="61">
        <f t="shared" si="833"/>
        <v>0</v>
      </c>
      <c r="CA115" s="11"/>
      <c r="CB115" s="12" t="e">
        <f t="shared" si="801"/>
        <v>#DIV/0!</v>
      </c>
      <c r="CC115" s="11"/>
      <c r="CD115" s="12" t="e">
        <f t="shared" si="802"/>
        <v>#DIV/0!</v>
      </c>
      <c r="CE115" s="13"/>
      <c r="CF115" s="11"/>
      <c r="CG115" s="11"/>
      <c r="CH115" s="14"/>
      <c r="CI115" s="10"/>
      <c r="CJ115" s="11"/>
      <c r="CK115" s="61">
        <f t="shared" si="834"/>
        <v>0</v>
      </c>
      <c r="CL115" s="61">
        <f t="shared" si="834"/>
        <v>0</v>
      </c>
      <c r="CM115" s="11"/>
      <c r="CN115" s="12" t="e">
        <f t="shared" si="803"/>
        <v>#DIV/0!</v>
      </c>
      <c r="CO115" s="11"/>
      <c r="CP115" s="12" t="e">
        <f t="shared" si="804"/>
        <v>#DIV/0!</v>
      </c>
      <c r="CQ115" s="13"/>
      <c r="CR115" s="11"/>
      <c r="CS115" s="11"/>
      <c r="CT115" s="14"/>
      <c r="CU115" s="10"/>
      <c r="CV115" s="11"/>
      <c r="CW115" s="61">
        <f t="shared" si="835"/>
        <v>0</v>
      </c>
      <c r="CX115" s="61">
        <f t="shared" si="835"/>
        <v>0</v>
      </c>
      <c r="CY115" s="11"/>
      <c r="CZ115" s="12" t="e">
        <f t="shared" si="805"/>
        <v>#DIV/0!</v>
      </c>
      <c r="DA115" s="11"/>
      <c r="DB115" s="12" t="e">
        <f t="shared" si="806"/>
        <v>#DIV/0!</v>
      </c>
      <c r="DC115" s="13"/>
      <c r="DD115" s="11"/>
      <c r="DE115" s="11"/>
      <c r="DF115" s="14"/>
      <c r="DG115" s="10"/>
      <c r="DH115" s="11"/>
      <c r="DI115" s="61">
        <f t="shared" si="836"/>
        <v>0</v>
      </c>
      <c r="DJ115" s="61">
        <f t="shared" si="836"/>
        <v>0</v>
      </c>
      <c r="DK115" s="11"/>
      <c r="DL115" s="12" t="e">
        <f t="shared" si="807"/>
        <v>#DIV/0!</v>
      </c>
      <c r="DM115" s="11"/>
      <c r="DN115" s="12" t="e">
        <f t="shared" si="808"/>
        <v>#DIV/0!</v>
      </c>
      <c r="DO115" s="13"/>
      <c r="DP115" s="11"/>
      <c r="DQ115" s="11"/>
      <c r="DR115" s="14"/>
      <c r="DS115" s="10"/>
      <c r="DT115" s="11"/>
      <c r="DU115" s="61">
        <f t="shared" si="837"/>
        <v>0</v>
      </c>
      <c r="DV115" s="61">
        <f t="shared" si="837"/>
        <v>0</v>
      </c>
      <c r="DW115" s="11"/>
      <c r="DX115" s="12" t="e">
        <f t="shared" si="809"/>
        <v>#DIV/0!</v>
      </c>
      <c r="DY115" s="11"/>
      <c r="DZ115" s="12" t="e">
        <f t="shared" si="810"/>
        <v>#DIV/0!</v>
      </c>
      <c r="EA115" s="13"/>
      <c r="EB115" s="11"/>
      <c r="EC115" s="11"/>
      <c r="ED115" s="14"/>
      <c r="EE115" s="10"/>
      <c r="EF115" s="11"/>
      <c r="EG115" s="61">
        <f t="shared" si="838"/>
        <v>0</v>
      </c>
      <c r="EH115" s="61">
        <f t="shared" si="838"/>
        <v>0</v>
      </c>
      <c r="EI115" s="11"/>
      <c r="EJ115" s="12" t="e">
        <f t="shared" si="811"/>
        <v>#DIV/0!</v>
      </c>
      <c r="EK115" s="11"/>
      <c r="EL115" s="12" t="e">
        <f t="shared" si="812"/>
        <v>#DIV/0!</v>
      </c>
      <c r="EM115" s="13"/>
      <c r="EN115" s="11"/>
      <c r="EO115" s="11"/>
      <c r="EP115" s="14"/>
      <c r="EQ115" s="10"/>
      <c r="ER115" s="11"/>
      <c r="ES115" s="61">
        <f t="shared" si="839"/>
        <v>0</v>
      </c>
      <c r="ET115" s="61">
        <f t="shared" si="839"/>
        <v>0</v>
      </c>
      <c r="EU115" s="11"/>
      <c r="EV115" s="12" t="e">
        <f t="shared" si="813"/>
        <v>#DIV/0!</v>
      </c>
      <c r="EW115" s="11"/>
      <c r="EX115" s="12" t="e">
        <f t="shared" si="814"/>
        <v>#DIV/0!</v>
      </c>
      <c r="EY115" s="13"/>
      <c r="EZ115" s="11"/>
      <c r="FA115" s="11"/>
      <c r="FB115" s="14"/>
      <c r="FC115" s="10"/>
      <c r="FD115" s="11"/>
      <c r="FE115" s="61">
        <f t="shared" si="840"/>
        <v>0</v>
      </c>
      <c r="FF115" s="61">
        <f t="shared" si="840"/>
        <v>0</v>
      </c>
      <c r="FG115" s="11"/>
      <c r="FH115" s="12" t="e">
        <f t="shared" si="815"/>
        <v>#DIV/0!</v>
      </c>
      <c r="FI115" s="11"/>
      <c r="FJ115" s="12" t="e">
        <f t="shared" si="816"/>
        <v>#DIV/0!</v>
      </c>
      <c r="FK115" s="13"/>
      <c r="FL115" s="11"/>
      <c r="FM115" s="11"/>
      <c r="FN115" s="14"/>
      <c r="FO115" s="10"/>
      <c r="FP115" s="11"/>
      <c r="FQ115" s="61">
        <f t="shared" si="841"/>
        <v>0</v>
      </c>
      <c r="FR115" s="61">
        <f t="shared" si="841"/>
        <v>0</v>
      </c>
      <c r="FS115" s="11"/>
      <c r="FT115" s="12" t="e">
        <f t="shared" si="817"/>
        <v>#DIV/0!</v>
      </c>
      <c r="FU115" s="11"/>
      <c r="FV115" s="12" t="e">
        <f t="shared" si="818"/>
        <v>#DIV/0!</v>
      </c>
      <c r="FW115" s="13"/>
      <c r="FX115" s="11"/>
      <c r="FY115" s="11"/>
      <c r="FZ115" s="14"/>
      <c r="GA115" s="10"/>
      <c r="GB115" s="11"/>
      <c r="GC115" s="61">
        <f t="shared" si="842"/>
        <v>0</v>
      </c>
      <c r="GD115" s="61">
        <f t="shared" si="842"/>
        <v>0</v>
      </c>
      <c r="GE115" s="11"/>
      <c r="GF115" s="12" t="e">
        <f t="shared" si="819"/>
        <v>#DIV/0!</v>
      </c>
      <c r="GG115" s="11"/>
      <c r="GH115" s="12" t="e">
        <f t="shared" si="820"/>
        <v>#DIV/0!</v>
      </c>
      <c r="GI115" s="13"/>
      <c r="GJ115" s="11"/>
      <c r="GK115" s="11"/>
      <c r="GL115" s="14"/>
      <c r="GM115" s="10"/>
      <c r="GN115" s="11"/>
      <c r="GO115" s="61">
        <f t="shared" si="843"/>
        <v>0</v>
      </c>
      <c r="GP115" s="61">
        <f t="shared" si="843"/>
        <v>0</v>
      </c>
      <c r="GQ115" s="11"/>
      <c r="GR115" s="12" t="e">
        <f t="shared" si="821"/>
        <v>#DIV/0!</v>
      </c>
      <c r="GS115" s="11"/>
      <c r="GT115" s="12" t="e">
        <f t="shared" si="822"/>
        <v>#DIV/0!</v>
      </c>
      <c r="GU115" s="13"/>
      <c r="GV115" s="11"/>
      <c r="GW115" s="11"/>
      <c r="GX115" s="14"/>
      <c r="GY115" s="10"/>
      <c r="GZ115" s="11"/>
      <c r="HA115" s="61">
        <f t="shared" si="844"/>
        <v>0</v>
      </c>
      <c r="HB115" s="61">
        <f t="shared" si="844"/>
        <v>34</v>
      </c>
      <c r="HC115" s="11"/>
      <c r="HD115" s="12" t="e">
        <f t="shared" si="823"/>
        <v>#DIV/0!</v>
      </c>
      <c r="HE115" s="11"/>
      <c r="HF115" s="12" t="e">
        <f t="shared" si="824"/>
        <v>#DIV/0!</v>
      </c>
      <c r="HG115" s="13"/>
      <c r="HH115" s="11"/>
      <c r="HI115" s="11"/>
      <c r="HJ115" s="14"/>
      <c r="HK115" s="10">
        <f t="shared" ref="HK115:HK120" si="850">+C115+O115+AA115+AM115+AY115+BK115+BW115+CI115+CU115+DG115+DS115+EE115+EQ115+FC115+FO115+GA115+GM115+GY115</f>
        <v>5</v>
      </c>
      <c r="HL115" s="14">
        <f t="shared" si="845"/>
        <v>0</v>
      </c>
      <c r="HM115" s="381">
        <f t="shared" si="845"/>
        <v>2952</v>
      </c>
      <c r="HN115" s="11">
        <f t="shared" ref="HN115:HN120" si="851">+F115+R115+AD115+AP115+BB115+BN115+BZ115+CL115+CX115+DJ115+DV115+EH115+ET115+FF115+FR115+GD115+GP115+HB115</f>
        <v>291</v>
      </c>
      <c r="HO115" s="11">
        <f t="shared" si="825"/>
        <v>1348</v>
      </c>
      <c r="HP115" s="79">
        <f t="shared" si="826"/>
        <v>0.45663956639566394</v>
      </c>
      <c r="HQ115" s="15">
        <f t="shared" si="827"/>
        <v>58</v>
      </c>
      <c r="HR115" s="12">
        <f t="shared" si="846"/>
        <v>4.3026706231454007E-2</v>
      </c>
      <c r="HS115" s="16">
        <v>60.4</v>
      </c>
      <c r="HT115" s="17">
        <v>1213</v>
      </c>
      <c r="HU115" s="16">
        <f t="shared" si="828"/>
        <v>89.985163204747778</v>
      </c>
      <c r="HV115" s="15"/>
      <c r="HW115" s="14"/>
    </row>
    <row r="116" spans="1:231" ht="18.75" x14ac:dyDescent="0.25">
      <c r="A116" s="734"/>
      <c r="B116" s="436">
        <f t="shared" si="456"/>
        <v>45683</v>
      </c>
      <c r="C116" s="10"/>
      <c r="D116" s="11"/>
      <c r="E116" s="61">
        <f t="shared" ref="E116" si="852">E115-C116</f>
        <v>556</v>
      </c>
      <c r="F116" s="11">
        <f t="shared" ref="F116" si="853">F115-D116</f>
        <v>49</v>
      </c>
      <c r="G116" s="11">
        <v>286</v>
      </c>
      <c r="H116" s="12">
        <f t="shared" ref="H116" si="854">((G116+I116)/E116)</f>
        <v>0.53417266187050361</v>
      </c>
      <c r="I116" s="11">
        <v>11</v>
      </c>
      <c r="J116" s="12">
        <f t="shared" ref="J116" si="855">I116/(G116+I116)</f>
        <v>3.7037037037037035E-2</v>
      </c>
      <c r="K116" s="13"/>
      <c r="L116" s="11"/>
      <c r="M116" s="11"/>
      <c r="N116" s="14"/>
      <c r="O116" s="10"/>
      <c r="P116" s="11"/>
      <c r="Q116" s="11">
        <f t="shared" ref="Q116" si="856">Q115-O116</f>
        <v>574</v>
      </c>
      <c r="R116" s="11">
        <f t="shared" ref="R116" si="857">R115-P116</f>
        <v>50</v>
      </c>
      <c r="S116" s="11">
        <v>300</v>
      </c>
      <c r="T116" s="12">
        <f t="shared" ref="T116" si="858">((S116+U116)/Q116)</f>
        <v>0.54703832752613235</v>
      </c>
      <c r="U116" s="11">
        <v>14</v>
      </c>
      <c r="V116" s="12">
        <f t="shared" ref="V116" si="859">U116/(S116+U116)</f>
        <v>4.4585987261146494E-2</v>
      </c>
      <c r="W116" s="13"/>
      <c r="X116" s="11"/>
      <c r="Y116" s="11"/>
      <c r="Z116" s="14"/>
      <c r="AA116" s="10">
        <v>2</v>
      </c>
      <c r="AB116" s="11"/>
      <c r="AC116" s="11">
        <f t="shared" ref="AC116" si="860">AC115-AA116</f>
        <v>81</v>
      </c>
      <c r="AD116" s="11">
        <f t="shared" ref="AD116" si="861">AD115-AB116</f>
        <v>7</v>
      </c>
      <c r="AE116" s="11">
        <v>39</v>
      </c>
      <c r="AF116" s="12">
        <f t="shared" ref="AF116" si="862">((AE116+AG116)/AC116)</f>
        <v>0.49382716049382713</v>
      </c>
      <c r="AG116" s="11">
        <v>1</v>
      </c>
      <c r="AH116" s="12">
        <f t="shared" ref="AH116" si="863">AG116/(AE116+AG116)</f>
        <v>2.5000000000000001E-2</v>
      </c>
      <c r="AI116" s="13"/>
      <c r="AJ116" s="11"/>
      <c r="AK116" s="11"/>
      <c r="AL116" s="14"/>
      <c r="AM116" s="10">
        <v>1</v>
      </c>
      <c r="AN116" s="11">
        <v>1</v>
      </c>
      <c r="AO116" s="61">
        <f t="shared" ref="AO116" si="864">AO115-AM116</f>
        <v>586</v>
      </c>
      <c r="AP116" s="11">
        <f t="shared" ref="AP116" si="865">AP115-AN116</f>
        <v>50</v>
      </c>
      <c r="AQ116" s="11">
        <v>306</v>
      </c>
      <c r="AR116" s="12">
        <f t="shared" ref="AR116" si="866">((AQ116+AS116)/AO116)</f>
        <v>0.53583617747440271</v>
      </c>
      <c r="AS116" s="11">
        <v>8</v>
      </c>
      <c r="AT116" s="12">
        <f t="shared" ref="AT116" si="867">AS116/(AQ116+AS116)</f>
        <v>2.5477707006369428E-2</v>
      </c>
      <c r="AU116" s="13"/>
      <c r="AV116" s="11"/>
      <c r="AW116" s="11"/>
      <c r="AX116" s="14"/>
      <c r="AY116" s="10">
        <v>1</v>
      </c>
      <c r="AZ116" s="11"/>
      <c r="BA116" s="11">
        <f t="shared" ref="BA116" si="868">BA115-AY116</f>
        <v>577</v>
      </c>
      <c r="BB116" s="11">
        <f t="shared" ref="BB116" si="869">BB115-AZ116</f>
        <v>50</v>
      </c>
      <c r="BC116" s="11">
        <v>323</v>
      </c>
      <c r="BD116" s="12">
        <f t="shared" ref="BD116" si="870">((BC116+BE116)/BA116)</f>
        <v>0.57885615251299827</v>
      </c>
      <c r="BE116" s="11">
        <v>11</v>
      </c>
      <c r="BF116" s="12">
        <f t="shared" ref="BF116" si="871">BE116/(BC116+BE116)</f>
        <v>3.2934131736526949E-2</v>
      </c>
      <c r="BG116" s="13"/>
      <c r="BH116" s="11"/>
      <c r="BI116" s="11"/>
      <c r="BJ116" s="14"/>
      <c r="BK116" s="10"/>
      <c r="BL116" s="11"/>
      <c r="BM116" s="11">
        <f t="shared" ref="BM116" si="872">BM115-BK116</f>
        <v>574</v>
      </c>
      <c r="BN116" s="11">
        <f t="shared" ref="BN116" si="873">BN115-BL116</f>
        <v>50</v>
      </c>
      <c r="BO116" s="11">
        <v>305</v>
      </c>
      <c r="BP116" s="12">
        <f t="shared" ref="BP116" si="874">((BO116+BQ116)/BM116)</f>
        <v>0.54181184668989546</v>
      </c>
      <c r="BQ116" s="11">
        <v>6</v>
      </c>
      <c r="BR116" s="12">
        <f t="shared" ref="BR116" si="875">BQ116/(BO116+BQ116)</f>
        <v>1.9292604501607719E-2</v>
      </c>
      <c r="BS116" s="13"/>
      <c r="BT116" s="11"/>
      <c r="BU116" s="11"/>
      <c r="BV116" s="14"/>
      <c r="BW116" s="10"/>
      <c r="BX116" s="11"/>
      <c r="BY116" s="61">
        <f t="shared" ref="BY116" si="876">BY115-BW116</f>
        <v>0</v>
      </c>
      <c r="BZ116" s="61">
        <f t="shared" ref="BZ116" si="877">BZ115-BX116</f>
        <v>0</v>
      </c>
      <c r="CA116" s="11"/>
      <c r="CB116" s="12" t="e">
        <f t="shared" ref="CB116" si="878">((CA116+CC116)/BY116)</f>
        <v>#DIV/0!</v>
      </c>
      <c r="CC116" s="11"/>
      <c r="CD116" s="12" t="e">
        <f t="shared" ref="CD116" si="879">CC116/(CA116+CC116)</f>
        <v>#DIV/0!</v>
      </c>
      <c r="CE116" s="13"/>
      <c r="CF116" s="11"/>
      <c r="CG116" s="11"/>
      <c r="CH116" s="14"/>
      <c r="CI116" s="10"/>
      <c r="CJ116" s="11"/>
      <c r="CK116" s="61">
        <f t="shared" ref="CK116" si="880">CK115-CI116</f>
        <v>0</v>
      </c>
      <c r="CL116" s="61">
        <f t="shared" ref="CL116" si="881">CL115-CJ116</f>
        <v>0</v>
      </c>
      <c r="CM116" s="11"/>
      <c r="CN116" s="12" t="e">
        <f t="shared" ref="CN116" si="882">((CM116+CO116)/CK116)</f>
        <v>#DIV/0!</v>
      </c>
      <c r="CO116" s="11"/>
      <c r="CP116" s="12" t="e">
        <f t="shared" ref="CP116" si="883">CO116/(CM116+CO116)</f>
        <v>#DIV/0!</v>
      </c>
      <c r="CQ116" s="13"/>
      <c r="CR116" s="11"/>
      <c r="CS116" s="11"/>
      <c r="CT116" s="14"/>
      <c r="CU116" s="10"/>
      <c r="CV116" s="11"/>
      <c r="CW116" s="61">
        <f t="shared" ref="CW116" si="884">CW115-CU116</f>
        <v>0</v>
      </c>
      <c r="CX116" s="61">
        <f t="shared" ref="CX116" si="885">CX115-CV116</f>
        <v>0</v>
      </c>
      <c r="CY116" s="11"/>
      <c r="CZ116" s="12" t="e">
        <f t="shared" ref="CZ116" si="886">((CY116+DA116)/CW116)</f>
        <v>#DIV/0!</v>
      </c>
      <c r="DA116" s="11"/>
      <c r="DB116" s="12" t="e">
        <f t="shared" ref="DB116" si="887">DA116/(CY116+DA116)</f>
        <v>#DIV/0!</v>
      </c>
      <c r="DC116" s="13"/>
      <c r="DD116" s="11"/>
      <c r="DE116" s="11"/>
      <c r="DF116" s="14"/>
      <c r="DG116" s="10"/>
      <c r="DH116" s="11"/>
      <c r="DI116" s="61">
        <f t="shared" ref="DI116" si="888">DI115-DG116</f>
        <v>0</v>
      </c>
      <c r="DJ116" s="61">
        <f t="shared" ref="DJ116" si="889">DJ115-DH116</f>
        <v>0</v>
      </c>
      <c r="DK116" s="11"/>
      <c r="DL116" s="12" t="e">
        <f t="shared" ref="DL116" si="890">((DK116+DM116)/DI116)</f>
        <v>#DIV/0!</v>
      </c>
      <c r="DM116" s="11"/>
      <c r="DN116" s="12" t="e">
        <f t="shared" ref="DN116" si="891">DM116/(DK116+DM116)</f>
        <v>#DIV/0!</v>
      </c>
      <c r="DO116" s="13"/>
      <c r="DP116" s="11"/>
      <c r="DQ116" s="11"/>
      <c r="DR116" s="14"/>
      <c r="DS116" s="10"/>
      <c r="DT116" s="11"/>
      <c r="DU116" s="61">
        <f t="shared" ref="DU116" si="892">DU115-DS116</f>
        <v>0</v>
      </c>
      <c r="DV116" s="61">
        <f t="shared" ref="DV116" si="893">DV115-DT116</f>
        <v>0</v>
      </c>
      <c r="DW116" s="11"/>
      <c r="DX116" s="12" t="e">
        <f t="shared" ref="DX116" si="894">((DW116+DY116)/DU116)</f>
        <v>#DIV/0!</v>
      </c>
      <c r="DY116" s="11"/>
      <c r="DZ116" s="12" t="e">
        <f t="shared" ref="DZ116" si="895">DY116/(DW116+DY116)</f>
        <v>#DIV/0!</v>
      </c>
      <c r="EA116" s="13"/>
      <c r="EB116" s="11"/>
      <c r="EC116" s="11"/>
      <c r="ED116" s="14"/>
      <c r="EE116" s="10"/>
      <c r="EF116" s="11"/>
      <c r="EG116" s="61">
        <f t="shared" ref="EG116" si="896">EG115-EE116</f>
        <v>0</v>
      </c>
      <c r="EH116" s="61">
        <f t="shared" ref="EH116" si="897">EH115-EF116</f>
        <v>0</v>
      </c>
      <c r="EI116" s="11"/>
      <c r="EJ116" s="12" t="e">
        <f t="shared" ref="EJ116" si="898">((EI116+EK116)/EG116)</f>
        <v>#DIV/0!</v>
      </c>
      <c r="EK116" s="11"/>
      <c r="EL116" s="12" t="e">
        <f t="shared" ref="EL116" si="899">EK116/(EI116+EK116)</f>
        <v>#DIV/0!</v>
      </c>
      <c r="EM116" s="13"/>
      <c r="EN116" s="11"/>
      <c r="EO116" s="11"/>
      <c r="EP116" s="14"/>
      <c r="EQ116" s="10"/>
      <c r="ER116" s="11"/>
      <c r="ES116" s="61">
        <f t="shared" ref="ES116" si="900">ES115-EQ116</f>
        <v>0</v>
      </c>
      <c r="ET116" s="61">
        <f t="shared" ref="ET116" si="901">ET115-ER116</f>
        <v>0</v>
      </c>
      <c r="EU116" s="11"/>
      <c r="EV116" s="12" t="e">
        <f t="shared" ref="EV116" si="902">((EU116+EW116)/ES116)</f>
        <v>#DIV/0!</v>
      </c>
      <c r="EW116" s="11"/>
      <c r="EX116" s="12" t="e">
        <f t="shared" ref="EX116" si="903">EW116/(EU116+EW116)</f>
        <v>#DIV/0!</v>
      </c>
      <c r="EY116" s="13"/>
      <c r="EZ116" s="11"/>
      <c r="FA116" s="11"/>
      <c r="FB116" s="14"/>
      <c r="FC116" s="10"/>
      <c r="FD116" s="11"/>
      <c r="FE116" s="61">
        <f t="shared" ref="FE116" si="904">FE115-FC116</f>
        <v>0</v>
      </c>
      <c r="FF116" s="61">
        <f t="shared" ref="FF116" si="905">FF115-FD116</f>
        <v>0</v>
      </c>
      <c r="FG116" s="11"/>
      <c r="FH116" s="12" t="e">
        <f t="shared" ref="FH116" si="906">((FG116+FI116)/FE116)</f>
        <v>#DIV/0!</v>
      </c>
      <c r="FI116" s="11"/>
      <c r="FJ116" s="12" t="e">
        <f t="shared" ref="FJ116" si="907">FI116/(FG116+FI116)</f>
        <v>#DIV/0!</v>
      </c>
      <c r="FK116" s="13"/>
      <c r="FL116" s="11"/>
      <c r="FM116" s="11"/>
      <c r="FN116" s="14"/>
      <c r="FO116" s="10"/>
      <c r="FP116" s="11"/>
      <c r="FQ116" s="61">
        <f t="shared" ref="FQ116" si="908">FQ115-FO116</f>
        <v>0</v>
      </c>
      <c r="FR116" s="61">
        <f t="shared" ref="FR116" si="909">FR115-FP116</f>
        <v>0</v>
      </c>
      <c r="FS116" s="11"/>
      <c r="FT116" s="12" t="e">
        <f t="shared" ref="FT116" si="910">((FS116+FU116)/FQ116)</f>
        <v>#DIV/0!</v>
      </c>
      <c r="FU116" s="11"/>
      <c r="FV116" s="12" t="e">
        <f t="shared" ref="FV116" si="911">FU116/(FS116+FU116)</f>
        <v>#DIV/0!</v>
      </c>
      <c r="FW116" s="13"/>
      <c r="FX116" s="11"/>
      <c r="FY116" s="11"/>
      <c r="FZ116" s="14"/>
      <c r="GA116" s="10"/>
      <c r="GB116" s="11"/>
      <c r="GC116" s="61">
        <f t="shared" ref="GC116" si="912">GC115-GA116</f>
        <v>0</v>
      </c>
      <c r="GD116" s="61">
        <f t="shared" ref="GD116" si="913">GD115-GB116</f>
        <v>0</v>
      </c>
      <c r="GE116" s="11"/>
      <c r="GF116" s="12" t="e">
        <f t="shared" ref="GF116" si="914">((GE116+GG116)/GC116)</f>
        <v>#DIV/0!</v>
      </c>
      <c r="GG116" s="11"/>
      <c r="GH116" s="12" t="e">
        <f t="shared" ref="GH116" si="915">GG116/(GE116+GG116)</f>
        <v>#DIV/0!</v>
      </c>
      <c r="GI116" s="13"/>
      <c r="GJ116" s="11"/>
      <c r="GK116" s="11"/>
      <c r="GL116" s="14"/>
      <c r="GM116" s="10"/>
      <c r="GN116" s="11"/>
      <c r="GO116" s="61">
        <f t="shared" ref="GO116" si="916">GO115-GM116</f>
        <v>0</v>
      </c>
      <c r="GP116" s="61">
        <f t="shared" ref="GP116" si="917">GP115-GN116</f>
        <v>0</v>
      </c>
      <c r="GQ116" s="11"/>
      <c r="GR116" s="12" t="e">
        <f t="shared" ref="GR116" si="918">((GQ116+GS116)/GO116)</f>
        <v>#DIV/0!</v>
      </c>
      <c r="GS116" s="11"/>
      <c r="GT116" s="12" t="e">
        <f t="shared" ref="GT116" si="919">GS116/(GQ116+GS116)</f>
        <v>#DIV/0!</v>
      </c>
      <c r="GU116" s="13"/>
      <c r="GV116" s="11"/>
      <c r="GW116" s="11"/>
      <c r="GX116" s="14"/>
      <c r="GY116" s="10"/>
      <c r="GZ116" s="11"/>
      <c r="HA116" s="61">
        <f t="shared" ref="HA116" si="920">HA115-GY116</f>
        <v>0</v>
      </c>
      <c r="HB116" s="61">
        <f t="shared" ref="HB116" si="921">HB115-GZ116</f>
        <v>34</v>
      </c>
      <c r="HC116" s="11"/>
      <c r="HD116" s="12" t="e">
        <f t="shared" ref="HD116" si="922">((HC116+HE116)/HA116)</f>
        <v>#DIV/0!</v>
      </c>
      <c r="HE116" s="11"/>
      <c r="HF116" s="12" t="e">
        <f t="shared" ref="HF116" si="923">HE116/(HC116+HE116)</f>
        <v>#DIV/0!</v>
      </c>
      <c r="HG116" s="13"/>
      <c r="HH116" s="11"/>
      <c r="HI116" s="11"/>
      <c r="HJ116" s="14"/>
      <c r="HK116" s="10">
        <f t="shared" si="850"/>
        <v>4</v>
      </c>
      <c r="HL116" s="14">
        <f t="shared" si="845"/>
        <v>1</v>
      </c>
      <c r="HM116" s="381">
        <f t="shared" si="845"/>
        <v>2948</v>
      </c>
      <c r="HN116" s="11">
        <f t="shared" si="851"/>
        <v>290</v>
      </c>
      <c r="HO116" s="11">
        <f t="shared" si="825"/>
        <v>1610</v>
      </c>
      <c r="HP116" s="79">
        <f t="shared" ref="HP116" si="924">+(HO116)/HM116</f>
        <v>0.54613297150610585</v>
      </c>
      <c r="HQ116" s="15">
        <f t="shared" si="827"/>
        <v>51</v>
      </c>
      <c r="HR116" s="12">
        <f t="shared" ref="HR116" si="925">+(HQ116/(HO116))</f>
        <v>3.1677018633540374E-2</v>
      </c>
      <c r="HS116" s="16">
        <v>60.5</v>
      </c>
      <c r="HT116" s="17">
        <v>1488</v>
      </c>
      <c r="HU116" s="16">
        <f t="shared" ref="HU116" si="926">+HT116/HO116*100</f>
        <v>92.422360248447205</v>
      </c>
      <c r="HV116" s="15"/>
      <c r="HW116" s="14"/>
    </row>
    <row r="117" spans="1:231" ht="18.75" x14ac:dyDescent="0.25">
      <c r="A117" s="734"/>
      <c r="B117" s="436">
        <f t="shared" si="456"/>
        <v>45684</v>
      </c>
      <c r="C117" s="10"/>
      <c r="D117" s="11"/>
      <c r="E117" s="61">
        <f t="shared" si="847"/>
        <v>556</v>
      </c>
      <c r="F117" s="11">
        <f t="shared" si="847"/>
        <v>49</v>
      </c>
      <c r="G117" s="11">
        <v>287</v>
      </c>
      <c r="H117" s="12">
        <f t="shared" si="790"/>
        <v>0.53417266187050361</v>
      </c>
      <c r="I117" s="11">
        <v>10</v>
      </c>
      <c r="J117" s="12">
        <f t="shared" si="829"/>
        <v>3.3670033670033669E-2</v>
      </c>
      <c r="K117" s="13"/>
      <c r="L117" s="13"/>
      <c r="M117" s="25"/>
      <c r="N117" s="37"/>
      <c r="O117" s="10"/>
      <c r="P117" s="11"/>
      <c r="Q117" s="11">
        <f t="shared" si="830"/>
        <v>574</v>
      </c>
      <c r="R117" s="11">
        <f t="shared" si="830"/>
        <v>50</v>
      </c>
      <c r="S117" s="11">
        <v>322</v>
      </c>
      <c r="T117" s="12">
        <f t="shared" si="791"/>
        <v>0.58710801393728218</v>
      </c>
      <c r="U117" s="11">
        <v>15</v>
      </c>
      <c r="V117" s="12">
        <f t="shared" si="792"/>
        <v>4.4510385756676561E-2</v>
      </c>
      <c r="W117" s="13"/>
      <c r="X117" s="13"/>
      <c r="Y117" s="25"/>
      <c r="Z117" s="37"/>
      <c r="AA117" s="10"/>
      <c r="AB117" s="11"/>
      <c r="AC117" s="11">
        <f t="shared" si="831"/>
        <v>81</v>
      </c>
      <c r="AD117" s="11">
        <f t="shared" si="831"/>
        <v>7</v>
      </c>
      <c r="AE117" s="11">
        <v>44</v>
      </c>
      <c r="AF117" s="12">
        <f t="shared" si="793"/>
        <v>0.59259259259259256</v>
      </c>
      <c r="AG117" s="11">
        <v>4</v>
      </c>
      <c r="AH117" s="12">
        <f t="shared" si="794"/>
        <v>8.3333333333333329E-2</v>
      </c>
      <c r="AI117" s="13"/>
      <c r="AJ117" s="13"/>
      <c r="AK117" s="25"/>
      <c r="AL117" s="37"/>
      <c r="AM117" s="10"/>
      <c r="AN117" s="11"/>
      <c r="AO117" s="61">
        <f t="shared" si="848"/>
        <v>586</v>
      </c>
      <c r="AP117" s="11">
        <f t="shared" si="848"/>
        <v>50</v>
      </c>
      <c r="AQ117" s="11">
        <v>290</v>
      </c>
      <c r="AR117" s="12">
        <f t="shared" si="795"/>
        <v>0.52218430034129693</v>
      </c>
      <c r="AS117" s="11">
        <v>16</v>
      </c>
      <c r="AT117" s="12">
        <f t="shared" si="796"/>
        <v>5.2287581699346407E-2</v>
      </c>
      <c r="AU117" s="13"/>
      <c r="AV117" s="13"/>
      <c r="AW117" s="25"/>
      <c r="AX117" s="37"/>
      <c r="AY117" s="10">
        <v>1</v>
      </c>
      <c r="AZ117" s="11"/>
      <c r="BA117" s="11">
        <f t="shared" si="849"/>
        <v>576</v>
      </c>
      <c r="BB117" s="11">
        <f t="shared" si="849"/>
        <v>50</v>
      </c>
      <c r="BC117" s="11">
        <v>312</v>
      </c>
      <c r="BD117" s="12">
        <f t="shared" si="797"/>
        <v>0.54861111111111116</v>
      </c>
      <c r="BE117" s="11">
        <v>4</v>
      </c>
      <c r="BF117" s="12">
        <f t="shared" si="798"/>
        <v>1.2658227848101266E-2</v>
      </c>
      <c r="BG117" s="13"/>
      <c r="BH117" s="13"/>
      <c r="BI117" s="25"/>
      <c r="BJ117" s="37"/>
      <c r="BK117" s="10"/>
      <c r="BL117" s="11"/>
      <c r="BM117" s="11">
        <f t="shared" si="832"/>
        <v>574</v>
      </c>
      <c r="BN117" s="11">
        <f t="shared" si="832"/>
        <v>50</v>
      </c>
      <c r="BO117" s="11">
        <v>332</v>
      </c>
      <c r="BP117" s="12">
        <f t="shared" si="799"/>
        <v>0.60104529616724733</v>
      </c>
      <c r="BQ117" s="11">
        <v>13</v>
      </c>
      <c r="BR117" s="12">
        <f t="shared" si="800"/>
        <v>3.7681159420289857E-2</v>
      </c>
      <c r="BS117" s="13"/>
      <c r="BT117" s="13"/>
      <c r="BU117" s="25"/>
      <c r="BV117" s="37"/>
      <c r="BW117" s="10"/>
      <c r="BX117" s="11"/>
      <c r="BY117" s="61">
        <f t="shared" si="833"/>
        <v>0</v>
      </c>
      <c r="BZ117" s="61">
        <f t="shared" si="833"/>
        <v>0</v>
      </c>
      <c r="CA117" s="11"/>
      <c r="CB117" s="12" t="e">
        <f t="shared" si="801"/>
        <v>#DIV/0!</v>
      </c>
      <c r="CC117" s="11"/>
      <c r="CD117" s="12" t="e">
        <f t="shared" si="802"/>
        <v>#DIV/0!</v>
      </c>
      <c r="CE117" s="13"/>
      <c r="CF117" s="13"/>
      <c r="CG117" s="25"/>
      <c r="CH117" s="37"/>
      <c r="CI117" s="10"/>
      <c r="CJ117" s="11"/>
      <c r="CK117" s="61">
        <f t="shared" si="834"/>
        <v>0</v>
      </c>
      <c r="CL117" s="61">
        <f t="shared" si="834"/>
        <v>0</v>
      </c>
      <c r="CM117" s="11"/>
      <c r="CN117" s="12" t="e">
        <f t="shared" si="803"/>
        <v>#DIV/0!</v>
      </c>
      <c r="CO117" s="11"/>
      <c r="CP117" s="12" t="e">
        <f t="shared" si="804"/>
        <v>#DIV/0!</v>
      </c>
      <c r="CQ117" s="13"/>
      <c r="CR117" s="13"/>
      <c r="CS117" s="25"/>
      <c r="CT117" s="37"/>
      <c r="CU117" s="10"/>
      <c r="CV117" s="11"/>
      <c r="CW117" s="61">
        <f t="shared" si="835"/>
        <v>0</v>
      </c>
      <c r="CX117" s="61">
        <f t="shared" si="835"/>
        <v>0</v>
      </c>
      <c r="CY117" s="11"/>
      <c r="CZ117" s="12" t="e">
        <f t="shared" si="805"/>
        <v>#DIV/0!</v>
      </c>
      <c r="DA117" s="11"/>
      <c r="DB117" s="12" t="e">
        <f t="shared" si="806"/>
        <v>#DIV/0!</v>
      </c>
      <c r="DC117" s="13"/>
      <c r="DD117" s="13"/>
      <c r="DE117" s="25"/>
      <c r="DF117" s="37"/>
      <c r="DG117" s="10"/>
      <c r="DH117" s="11"/>
      <c r="DI117" s="61">
        <f t="shared" si="836"/>
        <v>0</v>
      </c>
      <c r="DJ117" s="61">
        <f t="shared" si="836"/>
        <v>0</v>
      </c>
      <c r="DK117" s="11"/>
      <c r="DL117" s="12" t="e">
        <f t="shared" si="807"/>
        <v>#DIV/0!</v>
      </c>
      <c r="DM117" s="11"/>
      <c r="DN117" s="12" t="e">
        <f t="shared" si="808"/>
        <v>#DIV/0!</v>
      </c>
      <c r="DO117" s="13"/>
      <c r="DP117" s="13"/>
      <c r="DQ117" s="25"/>
      <c r="DR117" s="37"/>
      <c r="DS117" s="10"/>
      <c r="DT117" s="11"/>
      <c r="DU117" s="61">
        <f t="shared" si="837"/>
        <v>0</v>
      </c>
      <c r="DV117" s="61">
        <f t="shared" si="837"/>
        <v>0</v>
      </c>
      <c r="DW117" s="11"/>
      <c r="DX117" s="12" t="e">
        <f t="shared" si="809"/>
        <v>#DIV/0!</v>
      </c>
      <c r="DY117" s="11"/>
      <c r="DZ117" s="12" t="e">
        <f t="shared" si="810"/>
        <v>#DIV/0!</v>
      </c>
      <c r="EA117" s="13"/>
      <c r="EB117" s="13"/>
      <c r="EC117" s="25"/>
      <c r="ED117" s="37"/>
      <c r="EE117" s="10"/>
      <c r="EF117" s="11"/>
      <c r="EG117" s="61">
        <f t="shared" si="838"/>
        <v>0</v>
      </c>
      <c r="EH117" s="61">
        <f t="shared" si="838"/>
        <v>0</v>
      </c>
      <c r="EI117" s="11"/>
      <c r="EJ117" s="12" t="e">
        <f t="shared" si="811"/>
        <v>#DIV/0!</v>
      </c>
      <c r="EK117" s="11"/>
      <c r="EL117" s="12" t="e">
        <f t="shared" si="812"/>
        <v>#DIV/0!</v>
      </c>
      <c r="EM117" s="13"/>
      <c r="EN117" s="13"/>
      <c r="EO117" s="25"/>
      <c r="EP117" s="37"/>
      <c r="EQ117" s="10"/>
      <c r="ER117" s="11"/>
      <c r="ES117" s="61">
        <f t="shared" si="839"/>
        <v>0</v>
      </c>
      <c r="ET117" s="61">
        <f t="shared" si="839"/>
        <v>0</v>
      </c>
      <c r="EU117" s="11"/>
      <c r="EV117" s="12" t="e">
        <f t="shared" si="813"/>
        <v>#DIV/0!</v>
      </c>
      <c r="EW117" s="11"/>
      <c r="EX117" s="12" t="e">
        <f t="shared" si="814"/>
        <v>#DIV/0!</v>
      </c>
      <c r="EY117" s="13"/>
      <c r="EZ117" s="13"/>
      <c r="FA117" s="25"/>
      <c r="FB117" s="37"/>
      <c r="FC117" s="10"/>
      <c r="FD117" s="11"/>
      <c r="FE117" s="61">
        <f t="shared" si="840"/>
        <v>0</v>
      </c>
      <c r="FF117" s="61">
        <f t="shared" si="840"/>
        <v>0</v>
      </c>
      <c r="FG117" s="11"/>
      <c r="FH117" s="12" t="e">
        <f t="shared" si="815"/>
        <v>#DIV/0!</v>
      </c>
      <c r="FI117" s="11"/>
      <c r="FJ117" s="12" t="e">
        <f t="shared" si="816"/>
        <v>#DIV/0!</v>
      </c>
      <c r="FK117" s="13"/>
      <c r="FL117" s="13"/>
      <c r="FM117" s="25"/>
      <c r="FN117" s="37"/>
      <c r="FO117" s="10"/>
      <c r="FP117" s="11"/>
      <c r="FQ117" s="61">
        <f t="shared" si="841"/>
        <v>0</v>
      </c>
      <c r="FR117" s="61">
        <f t="shared" si="841"/>
        <v>0</v>
      </c>
      <c r="FS117" s="11"/>
      <c r="FT117" s="12" t="e">
        <f t="shared" si="817"/>
        <v>#DIV/0!</v>
      </c>
      <c r="FU117" s="11"/>
      <c r="FV117" s="12" t="e">
        <f t="shared" si="818"/>
        <v>#DIV/0!</v>
      </c>
      <c r="FW117" s="13"/>
      <c r="FX117" s="13"/>
      <c r="FY117" s="25"/>
      <c r="FZ117" s="37"/>
      <c r="GA117" s="10"/>
      <c r="GB117" s="11"/>
      <c r="GC117" s="61">
        <f t="shared" si="842"/>
        <v>0</v>
      </c>
      <c r="GD117" s="61">
        <f t="shared" si="842"/>
        <v>0</v>
      </c>
      <c r="GE117" s="11"/>
      <c r="GF117" s="12" t="e">
        <f t="shared" si="819"/>
        <v>#DIV/0!</v>
      </c>
      <c r="GG117" s="11"/>
      <c r="GH117" s="12" t="e">
        <f t="shared" si="820"/>
        <v>#DIV/0!</v>
      </c>
      <c r="GI117" s="13"/>
      <c r="GJ117" s="13"/>
      <c r="GK117" s="25"/>
      <c r="GL117" s="37"/>
      <c r="GM117" s="10"/>
      <c r="GN117" s="11"/>
      <c r="GO117" s="61">
        <f t="shared" si="843"/>
        <v>0</v>
      </c>
      <c r="GP117" s="61">
        <f t="shared" si="843"/>
        <v>0</v>
      </c>
      <c r="GQ117" s="11"/>
      <c r="GR117" s="12" t="e">
        <f t="shared" si="821"/>
        <v>#DIV/0!</v>
      </c>
      <c r="GS117" s="11"/>
      <c r="GT117" s="12" t="e">
        <f t="shared" si="822"/>
        <v>#DIV/0!</v>
      </c>
      <c r="GU117" s="13"/>
      <c r="GV117" s="13"/>
      <c r="GW117" s="25"/>
      <c r="GX117" s="37"/>
      <c r="GY117" s="10"/>
      <c r="GZ117" s="11"/>
      <c r="HA117" s="61">
        <f t="shared" si="844"/>
        <v>0</v>
      </c>
      <c r="HB117" s="61">
        <f t="shared" si="844"/>
        <v>34</v>
      </c>
      <c r="HC117" s="11"/>
      <c r="HD117" s="12" t="e">
        <f t="shared" si="823"/>
        <v>#DIV/0!</v>
      </c>
      <c r="HE117" s="11"/>
      <c r="HF117" s="12" t="e">
        <f t="shared" si="824"/>
        <v>#DIV/0!</v>
      </c>
      <c r="HG117" s="13"/>
      <c r="HH117" s="13"/>
      <c r="HI117" s="25"/>
      <c r="HJ117" s="37"/>
      <c r="HK117" s="10">
        <f t="shared" si="850"/>
        <v>1</v>
      </c>
      <c r="HL117" s="14">
        <f t="shared" si="845"/>
        <v>0</v>
      </c>
      <c r="HM117" s="381">
        <f t="shared" si="845"/>
        <v>2947</v>
      </c>
      <c r="HN117" s="11">
        <f t="shared" si="851"/>
        <v>290</v>
      </c>
      <c r="HO117" s="11">
        <f t="shared" si="825"/>
        <v>1649</v>
      </c>
      <c r="HP117" s="79">
        <f t="shared" si="826"/>
        <v>0.5595520868680014</v>
      </c>
      <c r="HQ117" s="15">
        <f t="shared" si="827"/>
        <v>62</v>
      </c>
      <c r="HR117" s="12">
        <f t="shared" si="846"/>
        <v>3.7598544572468161E-2</v>
      </c>
      <c r="HS117" s="16">
        <v>65.900000000000006</v>
      </c>
      <c r="HT117" s="17">
        <v>1512</v>
      </c>
      <c r="HU117" s="16">
        <f t="shared" si="828"/>
        <v>91.691934505761068</v>
      </c>
      <c r="HV117" s="23"/>
      <c r="HW117" s="22"/>
    </row>
    <row r="118" spans="1:231" ht="18.75" x14ac:dyDescent="0.25">
      <c r="A118" s="734"/>
      <c r="B118" s="436">
        <f t="shared" si="456"/>
        <v>45685</v>
      </c>
      <c r="C118" s="10">
        <v>1</v>
      </c>
      <c r="D118" s="11"/>
      <c r="E118" s="61">
        <f t="shared" si="847"/>
        <v>555</v>
      </c>
      <c r="F118" s="11">
        <f t="shared" si="847"/>
        <v>49</v>
      </c>
      <c r="G118" s="11">
        <v>326</v>
      </c>
      <c r="H118" s="12">
        <f t="shared" si="790"/>
        <v>0.61981981981981982</v>
      </c>
      <c r="I118" s="11">
        <v>18</v>
      </c>
      <c r="J118" s="12">
        <f t="shared" si="829"/>
        <v>5.232558139534884E-2</v>
      </c>
      <c r="K118" s="13"/>
      <c r="L118" s="11"/>
      <c r="M118" s="25"/>
      <c r="N118" s="37"/>
      <c r="O118" s="10">
        <v>1</v>
      </c>
      <c r="P118" s="11"/>
      <c r="Q118" s="11">
        <f t="shared" si="830"/>
        <v>573</v>
      </c>
      <c r="R118" s="11">
        <f t="shared" si="830"/>
        <v>50</v>
      </c>
      <c r="S118" s="11">
        <v>329</v>
      </c>
      <c r="T118" s="12">
        <f t="shared" si="791"/>
        <v>0.60732984293193715</v>
      </c>
      <c r="U118" s="11">
        <v>19</v>
      </c>
      <c r="V118" s="12">
        <f t="shared" si="792"/>
        <v>5.459770114942529E-2</v>
      </c>
      <c r="W118" s="13"/>
      <c r="X118" s="11"/>
      <c r="Y118" s="25"/>
      <c r="Z118" s="37"/>
      <c r="AA118" s="10">
        <v>1</v>
      </c>
      <c r="AB118" s="11"/>
      <c r="AC118" s="11">
        <f t="shared" si="831"/>
        <v>80</v>
      </c>
      <c r="AD118" s="11">
        <f t="shared" si="831"/>
        <v>7</v>
      </c>
      <c r="AE118" s="11">
        <v>48</v>
      </c>
      <c r="AF118" s="12">
        <f t="shared" si="793"/>
        <v>0.63749999999999996</v>
      </c>
      <c r="AG118" s="11">
        <v>3</v>
      </c>
      <c r="AH118" s="12">
        <f t="shared" si="794"/>
        <v>5.8823529411764705E-2</v>
      </c>
      <c r="AI118" s="13"/>
      <c r="AJ118" s="11"/>
      <c r="AK118" s="25"/>
      <c r="AL118" s="37"/>
      <c r="AM118" s="10"/>
      <c r="AN118" s="11"/>
      <c r="AO118" s="61">
        <f t="shared" si="848"/>
        <v>586</v>
      </c>
      <c r="AP118" s="11">
        <f t="shared" si="848"/>
        <v>50</v>
      </c>
      <c r="AQ118" s="11">
        <v>333</v>
      </c>
      <c r="AR118" s="12">
        <f t="shared" si="795"/>
        <v>0.58361774744027306</v>
      </c>
      <c r="AS118" s="11">
        <v>9</v>
      </c>
      <c r="AT118" s="12">
        <f t="shared" si="796"/>
        <v>2.6315789473684209E-2</v>
      </c>
      <c r="AU118" s="13"/>
      <c r="AV118" s="11"/>
      <c r="AW118" s="25"/>
      <c r="AX118" s="37"/>
      <c r="AY118" s="10">
        <v>1</v>
      </c>
      <c r="AZ118" s="11"/>
      <c r="BA118" s="11">
        <f t="shared" si="849"/>
        <v>575</v>
      </c>
      <c r="BB118" s="11">
        <f t="shared" si="849"/>
        <v>50</v>
      </c>
      <c r="BC118" s="11">
        <v>331</v>
      </c>
      <c r="BD118" s="12">
        <f t="shared" si="797"/>
        <v>0.59130434782608698</v>
      </c>
      <c r="BE118" s="11">
        <v>9</v>
      </c>
      <c r="BF118" s="12">
        <f t="shared" si="798"/>
        <v>2.6470588235294117E-2</v>
      </c>
      <c r="BG118" s="13"/>
      <c r="BH118" s="11"/>
      <c r="BI118" s="25"/>
      <c r="BJ118" s="37"/>
      <c r="BK118" s="10"/>
      <c r="BL118" s="11"/>
      <c r="BM118" s="11">
        <f t="shared" si="832"/>
        <v>574</v>
      </c>
      <c r="BN118" s="11">
        <f t="shared" si="832"/>
        <v>50</v>
      </c>
      <c r="BO118" s="11">
        <v>336</v>
      </c>
      <c r="BP118" s="12">
        <f t="shared" si="799"/>
        <v>0.6097560975609756</v>
      </c>
      <c r="BQ118" s="11">
        <v>14</v>
      </c>
      <c r="BR118" s="12">
        <f t="shared" si="800"/>
        <v>0.04</v>
      </c>
      <c r="BS118" s="13"/>
      <c r="BT118" s="11"/>
      <c r="BU118" s="25"/>
      <c r="BV118" s="37"/>
      <c r="BW118" s="10"/>
      <c r="BX118" s="11"/>
      <c r="BY118" s="61">
        <f t="shared" si="833"/>
        <v>0</v>
      </c>
      <c r="BZ118" s="61">
        <f t="shared" si="833"/>
        <v>0</v>
      </c>
      <c r="CA118" s="11"/>
      <c r="CB118" s="12" t="e">
        <f t="shared" si="801"/>
        <v>#DIV/0!</v>
      </c>
      <c r="CC118" s="11"/>
      <c r="CD118" s="12" t="e">
        <f t="shared" si="802"/>
        <v>#DIV/0!</v>
      </c>
      <c r="CE118" s="13"/>
      <c r="CF118" s="11"/>
      <c r="CG118" s="25"/>
      <c r="CH118" s="37"/>
      <c r="CI118" s="10"/>
      <c r="CJ118" s="11"/>
      <c r="CK118" s="61">
        <f t="shared" si="834"/>
        <v>0</v>
      </c>
      <c r="CL118" s="61">
        <f t="shared" si="834"/>
        <v>0</v>
      </c>
      <c r="CM118" s="11"/>
      <c r="CN118" s="12" t="e">
        <f t="shared" si="803"/>
        <v>#DIV/0!</v>
      </c>
      <c r="CO118" s="11"/>
      <c r="CP118" s="12" t="e">
        <f t="shared" si="804"/>
        <v>#DIV/0!</v>
      </c>
      <c r="CQ118" s="13"/>
      <c r="CR118" s="11"/>
      <c r="CS118" s="25"/>
      <c r="CT118" s="37"/>
      <c r="CU118" s="10"/>
      <c r="CV118" s="11"/>
      <c r="CW118" s="61">
        <f t="shared" si="835"/>
        <v>0</v>
      </c>
      <c r="CX118" s="61">
        <f t="shared" si="835"/>
        <v>0</v>
      </c>
      <c r="CY118" s="11"/>
      <c r="CZ118" s="12" t="e">
        <f t="shared" si="805"/>
        <v>#DIV/0!</v>
      </c>
      <c r="DA118" s="11"/>
      <c r="DB118" s="12" t="e">
        <f t="shared" si="806"/>
        <v>#DIV/0!</v>
      </c>
      <c r="DC118" s="13"/>
      <c r="DD118" s="11"/>
      <c r="DE118" s="25"/>
      <c r="DF118" s="37"/>
      <c r="DG118" s="10"/>
      <c r="DH118" s="11"/>
      <c r="DI118" s="61">
        <f t="shared" si="836"/>
        <v>0</v>
      </c>
      <c r="DJ118" s="61">
        <f t="shared" si="836"/>
        <v>0</v>
      </c>
      <c r="DK118" s="11"/>
      <c r="DL118" s="12" t="e">
        <f t="shared" si="807"/>
        <v>#DIV/0!</v>
      </c>
      <c r="DM118" s="11"/>
      <c r="DN118" s="12" t="e">
        <f t="shared" si="808"/>
        <v>#DIV/0!</v>
      </c>
      <c r="DO118" s="13"/>
      <c r="DP118" s="11"/>
      <c r="DQ118" s="25"/>
      <c r="DR118" s="37"/>
      <c r="DS118" s="10"/>
      <c r="DT118" s="11"/>
      <c r="DU118" s="61">
        <f t="shared" si="837"/>
        <v>0</v>
      </c>
      <c r="DV118" s="61">
        <f t="shared" si="837"/>
        <v>0</v>
      </c>
      <c r="DW118" s="11"/>
      <c r="DX118" s="12" t="e">
        <f t="shared" si="809"/>
        <v>#DIV/0!</v>
      </c>
      <c r="DY118" s="11"/>
      <c r="DZ118" s="12" t="e">
        <f t="shared" si="810"/>
        <v>#DIV/0!</v>
      </c>
      <c r="EA118" s="13"/>
      <c r="EB118" s="11"/>
      <c r="EC118" s="25"/>
      <c r="ED118" s="37"/>
      <c r="EE118" s="10"/>
      <c r="EF118" s="11"/>
      <c r="EG118" s="61">
        <f t="shared" si="838"/>
        <v>0</v>
      </c>
      <c r="EH118" s="61">
        <f t="shared" si="838"/>
        <v>0</v>
      </c>
      <c r="EI118" s="11"/>
      <c r="EJ118" s="12" t="e">
        <f t="shared" si="811"/>
        <v>#DIV/0!</v>
      </c>
      <c r="EK118" s="11"/>
      <c r="EL118" s="12" t="e">
        <f t="shared" si="812"/>
        <v>#DIV/0!</v>
      </c>
      <c r="EM118" s="13"/>
      <c r="EN118" s="11"/>
      <c r="EO118" s="25"/>
      <c r="EP118" s="37"/>
      <c r="EQ118" s="10"/>
      <c r="ER118" s="11"/>
      <c r="ES118" s="61">
        <f t="shared" si="839"/>
        <v>0</v>
      </c>
      <c r="ET118" s="61">
        <f t="shared" si="839"/>
        <v>0</v>
      </c>
      <c r="EU118" s="11"/>
      <c r="EV118" s="12" t="e">
        <f t="shared" si="813"/>
        <v>#DIV/0!</v>
      </c>
      <c r="EW118" s="11"/>
      <c r="EX118" s="12" t="e">
        <f t="shared" si="814"/>
        <v>#DIV/0!</v>
      </c>
      <c r="EY118" s="13"/>
      <c r="EZ118" s="11"/>
      <c r="FA118" s="25"/>
      <c r="FB118" s="37"/>
      <c r="FC118" s="10"/>
      <c r="FD118" s="11"/>
      <c r="FE118" s="61">
        <f t="shared" si="840"/>
        <v>0</v>
      </c>
      <c r="FF118" s="61">
        <f t="shared" si="840"/>
        <v>0</v>
      </c>
      <c r="FG118" s="11"/>
      <c r="FH118" s="12" t="e">
        <f t="shared" si="815"/>
        <v>#DIV/0!</v>
      </c>
      <c r="FI118" s="11"/>
      <c r="FJ118" s="12" t="e">
        <f t="shared" si="816"/>
        <v>#DIV/0!</v>
      </c>
      <c r="FK118" s="13"/>
      <c r="FL118" s="11"/>
      <c r="FM118" s="25"/>
      <c r="FN118" s="37"/>
      <c r="FO118" s="10"/>
      <c r="FP118" s="11"/>
      <c r="FQ118" s="61">
        <f t="shared" si="841"/>
        <v>0</v>
      </c>
      <c r="FR118" s="61">
        <f t="shared" si="841"/>
        <v>0</v>
      </c>
      <c r="FS118" s="11"/>
      <c r="FT118" s="12" t="e">
        <f t="shared" si="817"/>
        <v>#DIV/0!</v>
      </c>
      <c r="FU118" s="11"/>
      <c r="FV118" s="12" t="e">
        <f t="shared" si="818"/>
        <v>#DIV/0!</v>
      </c>
      <c r="FW118" s="13"/>
      <c r="FX118" s="11"/>
      <c r="FY118" s="25"/>
      <c r="FZ118" s="37"/>
      <c r="GA118" s="10"/>
      <c r="GB118" s="11"/>
      <c r="GC118" s="61">
        <f t="shared" si="842"/>
        <v>0</v>
      </c>
      <c r="GD118" s="61">
        <f t="shared" si="842"/>
        <v>0</v>
      </c>
      <c r="GE118" s="11"/>
      <c r="GF118" s="12" t="e">
        <f t="shared" si="819"/>
        <v>#DIV/0!</v>
      </c>
      <c r="GG118" s="11"/>
      <c r="GH118" s="12" t="e">
        <f t="shared" si="820"/>
        <v>#DIV/0!</v>
      </c>
      <c r="GI118" s="13"/>
      <c r="GJ118" s="11"/>
      <c r="GK118" s="25"/>
      <c r="GL118" s="37"/>
      <c r="GM118" s="10"/>
      <c r="GN118" s="11"/>
      <c r="GO118" s="61">
        <f t="shared" si="843"/>
        <v>0</v>
      </c>
      <c r="GP118" s="61">
        <f t="shared" si="843"/>
        <v>0</v>
      </c>
      <c r="GQ118" s="11"/>
      <c r="GR118" s="12" t="e">
        <f t="shared" si="821"/>
        <v>#DIV/0!</v>
      </c>
      <c r="GS118" s="11"/>
      <c r="GT118" s="12" t="e">
        <f t="shared" si="822"/>
        <v>#DIV/0!</v>
      </c>
      <c r="GU118" s="13"/>
      <c r="GV118" s="11"/>
      <c r="GW118" s="25"/>
      <c r="GX118" s="37"/>
      <c r="GY118" s="10"/>
      <c r="GZ118" s="11"/>
      <c r="HA118" s="61">
        <f t="shared" si="844"/>
        <v>0</v>
      </c>
      <c r="HB118" s="61">
        <f t="shared" si="844"/>
        <v>34</v>
      </c>
      <c r="HC118" s="11"/>
      <c r="HD118" s="12" t="e">
        <f t="shared" si="823"/>
        <v>#DIV/0!</v>
      </c>
      <c r="HE118" s="11"/>
      <c r="HF118" s="12" t="e">
        <f t="shared" si="824"/>
        <v>#DIV/0!</v>
      </c>
      <c r="HG118" s="13"/>
      <c r="HH118" s="11"/>
      <c r="HI118" s="25"/>
      <c r="HJ118" s="37"/>
      <c r="HK118" s="10">
        <f t="shared" si="850"/>
        <v>4</v>
      </c>
      <c r="HL118" s="14">
        <f t="shared" si="845"/>
        <v>0</v>
      </c>
      <c r="HM118" s="381">
        <f t="shared" si="845"/>
        <v>2943</v>
      </c>
      <c r="HN118" s="11">
        <f t="shared" si="851"/>
        <v>290</v>
      </c>
      <c r="HO118" s="11">
        <f t="shared" si="825"/>
        <v>1775</v>
      </c>
      <c r="HP118" s="79">
        <f t="shared" si="826"/>
        <v>0.60312606184165818</v>
      </c>
      <c r="HQ118" s="15">
        <f t="shared" si="827"/>
        <v>72</v>
      </c>
      <c r="HR118" s="12">
        <f t="shared" si="846"/>
        <v>4.056338028169014E-2</v>
      </c>
      <c r="HS118" s="16">
        <v>65.7</v>
      </c>
      <c r="HT118" s="17">
        <v>1608</v>
      </c>
      <c r="HU118" s="16">
        <f t="shared" si="828"/>
        <v>90.591549295774641</v>
      </c>
      <c r="HV118" s="23"/>
      <c r="HW118" s="22"/>
    </row>
    <row r="119" spans="1:231" ht="18.75" x14ac:dyDescent="0.25">
      <c r="A119" s="734"/>
      <c r="B119" s="436">
        <f t="shared" si="456"/>
        <v>45686</v>
      </c>
      <c r="C119" s="10"/>
      <c r="D119" s="11"/>
      <c r="E119" s="61">
        <f>E118-C119</f>
        <v>555</v>
      </c>
      <c r="F119" s="11">
        <f>F118-D119</f>
        <v>49</v>
      </c>
      <c r="G119" s="11">
        <v>340</v>
      </c>
      <c r="H119" s="12">
        <f t="shared" si="790"/>
        <v>0.62702702702702706</v>
      </c>
      <c r="I119" s="11">
        <v>8</v>
      </c>
      <c r="J119" s="12">
        <f t="shared" si="829"/>
        <v>2.2988505747126436E-2</v>
      </c>
      <c r="K119" s="13"/>
      <c r="L119" s="11"/>
      <c r="M119" s="38"/>
      <c r="N119" s="39"/>
      <c r="O119" s="10">
        <v>2</v>
      </c>
      <c r="P119" s="11"/>
      <c r="Q119" s="11">
        <f t="shared" si="830"/>
        <v>571</v>
      </c>
      <c r="R119" s="11">
        <f t="shared" si="830"/>
        <v>50</v>
      </c>
      <c r="S119" s="11">
        <v>335</v>
      </c>
      <c r="T119" s="12">
        <f t="shared" si="791"/>
        <v>0.60595446584938706</v>
      </c>
      <c r="U119" s="11">
        <v>11</v>
      </c>
      <c r="V119" s="12">
        <f t="shared" si="792"/>
        <v>3.1791907514450865E-2</v>
      </c>
      <c r="W119" s="13"/>
      <c r="X119" s="11"/>
      <c r="Y119" s="38"/>
      <c r="Z119" s="39"/>
      <c r="AA119" s="10">
        <v>3</v>
      </c>
      <c r="AB119" s="11">
        <v>1</v>
      </c>
      <c r="AC119" s="11">
        <f t="shared" si="831"/>
        <v>77</v>
      </c>
      <c r="AD119" s="11">
        <f t="shared" si="831"/>
        <v>6</v>
      </c>
      <c r="AE119" s="11">
        <v>48</v>
      </c>
      <c r="AF119" s="12">
        <f t="shared" si="793"/>
        <v>0.63636363636363635</v>
      </c>
      <c r="AG119" s="11">
        <v>1</v>
      </c>
      <c r="AH119" s="12">
        <f t="shared" si="794"/>
        <v>2.0408163265306121E-2</v>
      </c>
      <c r="AI119" s="13"/>
      <c r="AJ119" s="11"/>
      <c r="AK119" s="38"/>
      <c r="AL119" s="39"/>
      <c r="AM119" s="10">
        <v>1</v>
      </c>
      <c r="AN119" s="11"/>
      <c r="AO119" s="61">
        <f t="shared" si="848"/>
        <v>585</v>
      </c>
      <c r="AP119" s="11">
        <f t="shared" si="848"/>
        <v>50</v>
      </c>
      <c r="AQ119" s="11">
        <v>317</v>
      </c>
      <c r="AR119" s="12">
        <f t="shared" si="795"/>
        <v>0.55897435897435899</v>
      </c>
      <c r="AS119" s="11">
        <v>10</v>
      </c>
      <c r="AT119" s="12">
        <f t="shared" si="796"/>
        <v>3.0581039755351681E-2</v>
      </c>
      <c r="AU119" s="13"/>
      <c r="AV119" s="11"/>
      <c r="AW119" s="38"/>
      <c r="AX119" s="39"/>
      <c r="AY119" s="10"/>
      <c r="AZ119" s="11"/>
      <c r="BA119" s="11">
        <f t="shared" si="849"/>
        <v>575</v>
      </c>
      <c r="BB119" s="11">
        <f t="shared" si="849"/>
        <v>50</v>
      </c>
      <c r="BC119" s="11">
        <v>340</v>
      </c>
      <c r="BD119" s="12">
        <f t="shared" si="797"/>
        <v>0.60695652173913039</v>
      </c>
      <c r="BE119" s="11">
        <v>9</v>
      </c>
      <c r="BF119" s="12">
        <f t="shared" si="798"/>
        <v>2.5787965616045846E-2</v>
      </c>
      <c r="BG119" s="13"/>
      <c r="BH119" s="11"/>
      <c r="BI119" s="38"/>
      <c r="BJ119" s="39"/>
      <c r="BK119" s="10"/>
      <c r="BL119" s="11"/>
      <c r="BM119" s="11">
        <f t="shared" si="832"/>
        <v>574</v>
      </c>
      <c r="BN119" s="11">
        <f t="shared" si="832"/>
        <v>50</v>
      </c>
      <c r="BO119" s="11">
        <v>320</v>
      </c>
      <c r="BP119" s="12">
        <f t="shared" si="799"/>
        <v>0.5766550522648084</v>
      </c>
      <c r="BQ119" s="11">
        <v>11</v>
      </c>
      <c r="BR119" s="12">
        <f t="shared" si="800"/>
        <v>3.3232628398791542E-2</v>
      </c>
      <c r="BS119" s="13"/>
      <c r="BT119" s="11"/>
      <c r="BU119" s="38"/>
      <c r="BV119" s="39"/>
      <c r="BW119" s="10"/>
      <c r="BX119" s="11"/>
      <c r="BY119" s="61">
        <f t="shared" si="833"/>
        <v>0</v>
      </c>
      <c r="BZ119" s="61">
        <f t="shared" si="833"/>
        <v>0</v>
      </c>
      <c r="CA119" s="11"/>
      <c r="CB119" s="12" t="e">
        <f t="shared" si="801"/>
        <v>#DIV/0!</v>
      </c>
      <c r="CC119" s="11"/>
      <c r="CD119" s="12" t="e">
        <f t="shared" si="802"/>
        <v>#DIV/0!</v>
      </c>
      <c r="CE119" s="13"/>
      <c r="CF119" s="11"/>
      <c r="CG119" s="38"/>
      <c r="CH119" s="39"/>
      <c r="CI119" s="10"/>
      <c r="CJ119" s="11"/>
      <c r="CK119" s="61">
        <f t="shared" si="834"/>
        <v>0</v>
      </c>
      <c r="CL119" s="61">
        <f t="shared" si="834"/>
        <v>0</v>
      </c>
      <c r="CM119" s="11"/>
      <c r="CN119" s="12" t="e">
        <f t="shared" si="803"/>
        <v>#DIV/0!</v>
      </c>
      <c r="CO119" s="11"/>
      <c r="CP119" s="12" t="e">
        <f t="shared" si="804"/>
        <v>#DIV/0!</v>
      </c>
      <c r="CQ119" s="13"/>
      <c r="CR119" s="11"/>
      <c r="CS119" s="38"/>
      <c r="CT119" s="39"/>
      <c r="CU119" s="10"/>
      <c r="CV119" s="11"/>
      <c r="CW119" s="61">
        <f t="shared" si="835"/>
        <v>0</v>
      </c>
      <c r="CX119" s="61">
        <f t="shared" si="835"/>
        <v>0</v>
      </c>
      <c r="CY119" s="11"/>
      <c r="CZ119" s="12" t="e">
        <f t="shared" si="805"/>
        <v>#DIV/0!</v>
      </c>
      <c r="DA119" s="11"/>
      <c r="DB119" s="12" t="e">
        <f t="shared" si="806"/>
        <v>#DIV/0!</v>
      </c>
      <c r="DC119" s="13"/>
      <c r="DD119" s="11"/>
      <c r="DE119" s="38"/>
      <c r="DF119" s="39"/>
      <c r="DG119" s="10"/>
      <c r="DH119" s="11"/>
      <c r="DI119" s="61">
        <f t="shared" si="836"/>
        <v>0</v>
      </c>
      <c r="DJ119" s="61">
        <f t="shared" si="836"/>
        <v>0</v>
      </c>
      <c r="DK119" s="11"/>
      <c r="DL119" s="12" t="e">
        <f t="shared" si="807"/>
        <v>#DIV/0!</v>
      </c>
      <c r="DM119" s="11"/>
      <c r="DN119" s="12" t="e">
        <f t="shared" si="808"/>
        <v>#DIV/0!</v>
      </c>
      <c r="DO119" s="13"/>
      <c r="DP119" s="11"/>
      <c r="DQ119" s="38"/>
      <c r="DR119" s="39"/>
      <c r="DS119" s="10"/>
      <c r="DT119" s="11"/>
      <c r="DU119" s="61">
        <f t="shared" si="837"/>
        <v>0</v>
      </c>
      <c r="DV119" s="61">
        <f t="shared" si="837"/>
        <v>0</v>
      </c>
      <c r="DW119" s="11"/>
      <c r="DX119" s="12" t="e">
        <f t="shared" si="809"/>
        <v>#DIV/0!</v>
      </c>
      <c r="DY119" s="11"/>
      <c r="DZ119" s="12" t="e">
        <f t="shared" si="810"/>
        <v>#DIV/0!</v>
      </c>
      <c r="EA119" s="13"/>
      <c r="EB119" s="11"/>
      <c r="EC119" s="38"/>
      <c r="ED119" s="39"/>
      <c r="EE119" s="10"/>
      <c r="EF119" s="11"/>
      <c r="EG119" s="61">
        <f t="shared" si="838"/>
        <v>0</v>
      </c>
      <c r="EH119" s="61">
        <f t="shared" si="838"/>
        <v>0</v>
      </c>
      <c r="EI119" s="11"/>
      <c r="EJ119" s="12" t="e">
        <f t="shared" si="811"/>
        <v>#DIV/0!</v>
      </c>
      <c r="EK119" s="11"/>
      <c r="EL119" s="12" t="e">
        <f t="shared" si="812"/>
        <v>#DIV/0!</v>
      </c>
      <c r="EM119" s="13"/>
      <c r="EN119" s="11"/>
      <c r="EO119" s="38"/>
      <c r="EP119" s="39"/>
      <c r="EQ119" s="10"/>
      <c r="ER119" s="11"/>
      <c r="ES119" s="61">
        <f t="shared" si="839"/>
        <v>0</v>
      </c>
      <c r="ET119" s="61">
        <f t="shared" si="839"/>
        <v>0</v>
      </c>
      <c r="EU119" s="11"/>
      <c r="EV119" s="12" t="e">
        <f t="shared" si="813"/>
        <v>#DIV/0!</v>
      </c>
      <c r="EW119" s="11"/>
      <c r="EX119" s="12" t="e">
        <f t="shared" si="814"/>
        <v>#DIV/0!</v>
      </c>
      <c r="EY119" s="13"/>
      <c r="EZ119" s="11"/>
      <c r="FA119" s="38"/>
      <c r="FB119" s="39"/>
      <c r="FC119" s="10"/>
      <c r="FD119" s="11"/>
      <c r="FE119" s="61">
        <f t="shared" si="840"/>
        <v>0</v>
      </c>
      <c r="FF119" s="61">
        <f t="shared" si="840"/>
        <v>0</v>
      </c>
      <c r="FG119" s="11"/>
      <c r="FH119" s="12" t="e">
        <f t="shared" si="815"/>
        <v>#DIV/0!</v>
      </c>
      <c r="FI119" s="11"/>
      <c r="FJ119" s="12" t="e">
        <f t="shared" si="816"/>
        <v>#DIV/0!</v>
      </c>
      <c r="FK119" s="13"/>
      <c r="FL119" s="11"/>
      <c r="FM119" s="38"/>
      <c r="FN119" s="39"/>
      <c r="FO119" s="10"/>
      <c r="FP119" s="11"/>
      <c r="FQ119" s="61">
        <f t="shared" si="841"/>
        <v>0</v>
      </c>
      <c r="FR119" s="61">
        <f t="shared" si="841"/>
        <v>0</v>
      </c>
      <c r="FS119" s="11"/>
      <c r="FT119" s="12" t="e">
        <f t="shared" si="817"/>
        <v>#DIV/0!</v>
      </c>
      <c r="FU119" s="11"/>
      <c r="FV119" s="12" t="e">
        <f t="shared" si="818"/>
        <v>#DIV/0!</v>
      </c>
      <c r="FW119" s="13"/>
      <c r="FX119" s="11"/>
      <c r="FY119" s="38"/>
      <c r="FZ119" s="39"/>
      <c r="GA119" s="10"/>
      <c r="GB119" s="11"/>
      <c r="GC119" s="61">
        <f t="shared" si="842"/>
        <v>0</v>
      </c>
      <c r="GD119" s="61">
        <f t="shared" si="842"/>
        <v>0</v>
      </c>
      <c r="GE119" s="11"/>
      <c r="GF119" s="12" t="e">
        <f t="shared" si="819"/>
        <v>#DIV/0!</v>
      </c>
      <c r="GG119" s="11"/>
      <c r="GH119" s="12" t="e">
        <f t="shared" si="820"/>
        <v>#DIV/0!</v>
      </c>
      <c r="GI119" s="13"/>
      <c r="GJ119" s="11"/>
      <c r="GK119" s="38"/>
      <c r="GL119" s="39"/>
      <c r="GM119" s="10"/>
      <c r="GN119" s="11"/>
      <c r="GO119" s="61">
        <f t="shared" si="843"/>
        <v>0</v>
      </c>
      <c r="GP119" s="61">
        <f t="shared" si="843"/>
        <v>0</v>
      </c>
      <c r="GQ119" s="11"/>
      <c r="GR119" s="12" t="e">
        <f t="shared" si="821"/>
        <v>#DIV/0!</v>
      </c>
      <c r="GS119" s="11"/>
      <c r="GT119" s="12" t="e">
        <f t="shared" si="822"/>
        <v>#DIV/0!</v>
      </c>
      <c r="GU119" s="13"/>
      <c r="GV119" s="11"/>
      <c r="GW119" s="38"/>
      <c r="GX119" s="39"/>
      <c r="GY119" s="10"/>
      <c r="GZ119" s="11"/>
      <c r="HA119" s="61">
        <f t="shared" si="844"/>
        <v>0</v>
      </c>
      <c r="HB119" s="61">
        <f t="shared" si="844"/>
        <v>34</v>
      </c>
      <c r="HC119" s="11"/>
      <c r="HD119" s="12" t="e">
        <f t="shared" si="823"/>
        <v>#DIV/0!</v>
      </c>
      <c r="HE119" s="11"/>
      <c r="HF119" s="12" t="e">
        <f t="shared" si="824"/>
        <v>#DIV/0!</v>
      </c>
      <c r="HG119" s="13"/>
      <c r="HH119" s="11"/>
      <c r="HI119" s="38"/>
      <c r="HJ119" s="39"/>
      <c r="HK119" s="10">
        <f t="shared" si="850"/>
        <v>6</v>
      </c>
      <c r="HL119" s="14">
        <f t="shared" si="845"/>
        <v>1</v>
      </c>
      <c r="HM119" s="381">
        <f t="shared" si="845"/>
        <v>2937</v>
      </c>
      <c r="HN119" s="11">
        <f t="shared" si="851"/>
        <v>289</v>
      </c>
      <c r="HO119" s="11">
        <f t="shared" si="825"/>
        <v>1750</v>
      </c>
      <c r="HP119" s="79">
        <f t="shared" si="826"/>
        <v>0.59584610146407901</v>
      </c>
      <c r="HQ119" s="15">
        <f t="shared" si="827"/>
        <v>50</v>
      </c>
      <c r="HR119" s="12">
        <f t="shared" si="846"/>
        <v>2.8571428571428571E-2</v>
      </c>
      <c r="HS119" s="16">
        <v>65.900000000000006</v>
      </c>
      <c r="HT119" s="17">
        <v>1631</v>
      </c>
      <c r="HU119" s="16">
        <f t="shared" si="828"/>
        <v>93.2</v>
      </c>
      <c r="HV119" s="23"/>
      <c r="HW119" s="22"/>
    </row>
    <row r="120" spans="1:231" ht="19.5" thickBot="1" x14ac:dyDescent="0.3">
      <c r="A120" s="734"/>
      <c r="B120" s="437"/>
      <c r="C120" s="26">
        <f>SUM(C113:C119)</f>
        <v>3</v>
      </c>
      <c r="D120" s="27">
        <f>SUM(D113:D119)</f>
        <v>0</v>
      </c>
      <c r="E120" s="27"/>
      <c r="F120" s="27"/>
      <c r="G120" s="27">
        <f>SUM(G113:G119)</f>
        <v>2095</v>
      </c>
      <c r="H120" s="28">
        <f>((G120+I120)/7)/E119</f>
        <v>0.56138996138996133</v>
      </c>
      <c r="I120" s="27">
        <f>SUM(I113:I119)</f>
        <v>86</v>
      </c>
      <c r="J120" s="28">
        <f>(I120/(I120+G120))</f>
        <v>3.943145346171481E-2</v>
      </c>
      <c r="K120" s="27"/>
      <c r="L120" s="27"/>
      <c r="M120" s="29" t="e">
        <f>M118/M117*100-100</f>
        <v>#DIV/0!</v>
      </c>
      <c r="N120" s="60" t="e">
        <f>N118/N117*100-100</f>
        <v>#DIV/0!</v>
      </c>
      <c r="O120" s="26">
        <f>SUM(O113:O119)</f>
        <v>3</v>
      </c>
      <c r="P120" s="27">
        <f>SUM(P113:P119)</f>
        <v>1</v>
      </c>
      <c r="Q120" s="27"/>
      <c r="R120" s="27"/>
      <c r="S120" s="27">
        <f>SUM(S113:S119)</f>
        <v>2183</v>
      </c>
      <c r="T120" s="28">
        <f>((S120+U120)/7)/Q119</f>
        <v>0.57042782086564925</v>
      </c>
      <c r="U120" s="27">
        <f>SUM(U113:U119)</f>
        <v>97</v>
      </c>
      <c r="V120" s="28">
        <f>(U120/(U120+S120))</f>
        <v>4.2543859649122807E-2</v>
      </c>
      <c r="W120" s="27"/>
      <c r="X120" s="27"/>
      <c r="Y120" s="29" t="e">
        <f>Y118/Y117*100-100</f>
        <v>#DIV/0!</v>
      </c>
      <c r="Z120" s="60" t="e">
        <f>Z118/Z117*100-100</f>
        <v>#DIV/0!</v>
      </c>
      <c r="AA120" s="26">
        <f>SUM(AA113:AA119)</f>
        <v>7</v>
      </c>
      <c r="AB120" s="27">
        <f>SUM(AB113:AB119)</f>
        <v>3</v>
      </c>
      <c r="AC120" s="27"/>
      <c r="AD120" s="27"/>
      <c r="AE120" s="27">
        <f>SUM(AE113:AE119)</f>
        <v>291</v>
      </c>
      <c r="AF120" s="28">
        <f>((AE120+AG120)/7)/AC119</f>
        <v>0.56771799628942488</v>
      </c>
      <c r="AG120" s="27">
        <f>SUM(AG113:AG119)</f>
        <v>15</v>
      </c>
      <c r="AH120" s="28">
        <f>(AG120/(AG120+AE120))</f>
        <v>4.9019607843137254E-2</v>
      </c>
      <c r="AI120" s="27"/>
      <c r="AJ120" s="27"/>
      <c r="AK120" s="29" t="e">
        <f>AK118/AK117*100-100</f>
        <v>#DIV/0!</v>
      </c>
      <c r="AL120" s="60" t="e">
        <f>AL118/AL117*100-100</f>
        <v>#DIV/0!</v>
      </c>
      <c r="AM120" s="26">
        <f>SUM(AM113:AM119)</f>
        <v>6</v>
      </c>
      <c r="AN120" s="27">
        <f>SUM(AN113:AN119)</f>
        <v>1</v>
      </c>
      <c r="AO120" s="27"/>
      <c r="AP120" s="27"/>
      <c r="AQ120" s="27">
        <f>SUM(AQ113:AQ119)</f>
        <v>2118</v>
      </c>
      <c r="AR120" s="28">
        <f>((AQ120+AS120)/7)/AO119</f>
        <v>0.53553113553113552</v>
      </c>
      <c r="AS120" s="27">
        <f>SUM(AS113:AS119)</f>
        <v>75</v>
      </c>
      <c r="AT120" s="28">
        <f>(AS120/(AS120+AQ120))</f>
        <v>3.4199726402188782E-2</v>
      </c>
      <c r="AU120" s="27"/>
      <c r="AV120" s="27"/>
      <c r="AW120" s="29" t="e">
        <f>AW118/AW117*100-100</f>
        <v>#DIV/0!</v>
      </c>
      <c r="AX120" s="60" t="e">
        <f>AX118/AX117*100-100</f>
        <v>#DIV/0!</v>
      </c>
      <c r="AY120" s="26">
        <f>SUM(AY113:AY119)</f>
        <v>5</v>
      </c>
      <c r="AZ120" s="27">
        <f>SUM(AZ113:AZ119)</f>
        <v>0</v>
      </c>
      <c r="BA120" s="27"/>
      <c r="BB120" s="27"/>
      <c r="BC120" s="27">
        <f>SUM(BC113:BC119)</f>
        <v>2225</v>
      </c>
      <c r="BD120" s="28">
        <f>((BC120+BE120)/7)/BA119</f>
        <v>0.56795031055900613</v>
      </c>
      <c r="BE120" s="27">
        <f>SUM(BE113:BE119)</f>
        <v>61</v>
      </c>
      <c r="BF120" s="28">
        <f>(BE120/(BE120+BC120))</f>
        <v>2.6684164479440071E-2</v>
      </c>
      <c r="BG120" s="27"/>
      <c r="BH120" s="27"/>
      <c r="BI120" s="29" t="e">
        <f>BI118/BI117*100-100</f>
        <v>#DIV/0!</v>
      </c>
      <c r="BJ120" s="60" t="e">
        <f>BJ118/BJ117*100-100</f>
        <v>#DIV/0!</v>
      </c>
      <c r="BK120" s="26">
        <f>SUM(BK113:BK119)</f>
        <v>1</v>
      </c>
      <c r="BL120" s="27">
        <f>SUM(BL113:BL119)</f>
        <v>0</v>
      </c>
      <c r="BM120" s="27"/>
      <c r="BN120" s="27"/>
      <c r="BO120" s="27">
        <f>SUM(BO113:BO119)</f>
        <v>2020</v>
      </c>
      <c r="BP120" s="28">
        <f>((BO120+BQ120)/7)/BM119</f>
        <v>0.52439024390243905</v>
      </c>
      <c r="BQ120" s="27">
        <f>SUM(BQ113:BQ119)</f>
        <v>87</v>
      </c>
      <c r="BR120" s="28">
        <f>(BQ120/(BQ120+BO120))</f>
        <v>4.129093497864262E-2</v>
      </c>
      <c r="BS120" s="27"/>
      <c r="BT120" s="27"/>
      <c r="BU120" s="29" t="e">
        <f>BU118/BU117*100-100</f>
        <v>#DIV/0!</v>
      </c>
      <c r="BV120" s="60" t="e">
        <f>BV118/BV117*100-100</f>
        <v>#DIV/0!</v>
      </c>
      <c r="BW120" s="26">
        <f>SUM(BW113:BW119)</f>
        <v>0</v>
      </c>
      <c r="BX120" s="27">
        <f>SUM(BX113:BX119)</f>
        <v>0</v>
      </c>
      <c r="BY120" s="27"/>
      <c r="BZ120" s="27"/>
      <c r="CA120" s="27">
        <f>SUM(CA113:CA119)</f>
        <v>0</v>
      </c>
      <c r="CB120" s="28" t="e">
        <f>((CA120+CC120)/7)/BY119</f>
        <v>#DIV/0!</v>
      </c>
      <c r="CC120" s="27">
        <f>SUM(CC113:CC119)</f>
        <v>0</v>
      </c>
      <c r="CD120" s="28" t="e">
        <f>(CC120/(CC120+CA120))</f>
        <v>#DIV/0!</v>
      </c>
      <c r="CE120" s="27"/>
      <c r="CF120" s="27"/>
      <c r="CG120" s="29" t="e">
        <f>CG118/CG117*100-100</f>
        <v>#DIV/0!</v>
      </c>
      <c r="CH120" s="60" t="e">
        <f>CH118/CH117*100-100</f>
        <v>#DIV/0!</v>
      </c>
      <c r="CI120" s="26">
        <f>SUM(CI113:CI119)</f>
        <v>0</v>
      </c>
      <c r="CJ120" s="27">
        <f>SUM(CJ113:CJ119)</f>
        <v>0</v>
      </c>
      <c r="CK120" s="27"/>
      <c r="CL120" s="27"/>
      <c r="CM120" s="27">
        <f>SUM(CM113:CM119)</f>
        <v>0</v>
      </c>
      <c r="CN120" s="28" t="e">
        <f>((CM120+CO120)/7)/CK119</f>
        <v>#DIV/0!</v>
      </c>
      <c r="CO120" s="27">
        <f>SUM(CO113:CO119)</f>
        <v>0</v>
      </c>
      <c r="CP120" s="28" t="e">
        <f>(CO120/(CO120+CM120))</f>
        <v>#DIV/0!</v>
      </c>
      <c r="CQ120" s="27"/>
      <c r="CR120" s="27"/>
      <c r="CS120" s="29" t="e">
        <f>CS118/CS117*100-100</f>
        <v>#DIV/0!</v>
      </c>
      <c r="CT120" s="60" t="e">
        <f>CT118/CT117*100-100</f>
        <v>#DIV/0!</v>
      </c>
      <c r="CU120" s="26">
        <f>SUM(CU113:CU119)</f>
        <v>0</v>
      </c>
      <c r="CV120" s="27">
        <f>SUM(CV113:CV119)</f>
        <v>0</v>
      </c>
      <c r="CW120" s="27"/>
      <c r="CX120" s="27"/>
      <c r="CY120" s="27">
        <f>SUM(CY113:CY119)</f>
        <v>0</v>
      </c>
      <c r="CZ120" s="28" t="e">
        <f>((CY120+DA120)/7)/CW119</f>
        <v>#DIV/0!</v>
      </c>
      <c r="DA120" s="27">
        <f>SUM(DA113:DA119)</f>
        <v>0</v>
      </c>
      <c r="DB120" s="28" t="e">
        <f>(DA120/(DA120+CY120))</f>
        <v>#DIV/0!</v>
      </c>
      <c r="DC120" s="27"/>
      <c r="DD120" s="27"/>
      <c r="DE120" s="29" t="e">
        <f>DE118/DE117*100-100</f>
        <v>#DIV/0!</v>
      </c>
      <c r="DF120" s="60" t="e">
        <f>DF118/DF117*100-100</f>
        <v>#DIV/0!</v>
      </c>
      <c r="DG120" s="26">
        <f>SUM(DG113:DG119)</f>
        <v>0</v>
      </c>
      <c r="DH120" s="27">
        <f>SUM(DH113:DH119)</f>
        <v>0</v>
      </c>
      <c r="DI120" s="27"/>
      <c r="DJ120" s="27"/>
      <c r="DK120" s="27">
        <f>SUM(DK113:DK119)</f>
        <v>0</v>
      </c>
      <c r="DL120" s="28" t="e">
        <f>((DK120+DM120)/7)/DI119</f>
        <v>#DIV/0!</v>
      </c>
      <c r="DM120" s="27">
        <f>SUM(DM113:DM119)</f>
        <v>0</v>
      </c>
      <c r="DN120" s="28" t="e">
        <f>(DM120/(DM120+DK120))</f>
        <v>#DIV/0!</v>
      </c>
      <c r="DO120" s="27"/>
      <c r="DP120" s="27"/>
      <c r="DQ120" s="29" t="e">
        <f>DQ118/DQ117*100-100</f>
        <v>#DIV/0!</v>
      </c>
      <c r="DR120" s="60" t="e">
        <f>DR118/DR117*100-100</f>
        <v>#DIV/0!</v>
      </c>
      <c r="DS120" s="26">
        <f>SUM(DS113:DS119)</f>
        <v>0</v>
      </c>
      <c r="DT120" s="27">
        <f>SUM(DT113:DT119)</f>
        <v>0</v>
      </c>
      <c r="DU120" s="27"/>
      <c r="DV120" s="27"/>
      <c r="DW120" s="27">
        <f>SUM(DW113:DW119)</f>
        <v>0</v>
      </c>
      <c r="DX120" s="28" t="e">
        <f>((DW120+DY120)/7)/DU119</f>
        <v>#DIV/0!</v>
      </c>
      <c r="DY120" s="27">
        <f>SUM(DY113:DY119)</f>
        <v>0</v>
      </c>
      <c r="DZ120" s="28" t="e">
        <f>(DY120/(DY120+DW120))</f>
        <v>#DIV/0!</v>
      </c>
      <c r="EA120" s="27"/>
      <c r="EB120" s="27"/>
      <c r="EC120" s="29" t="e">
        <f>EC118/EC117*100-100</f>
        <v>#DIV/0!</v>
      </c>
      <c r="ED120" s="60" t="e">
        <f>ED118/ED117*100-100</f>
        <v>#DIV/0!</v>
      </c>
      <c r="EE120" s="26">
        <f>SUM(EE113:EE119)</f>
        <v>0</v>
      </c>
      <c r="EF120" s="27">
        <f>SUM(EF113:EF119)</f>
        <v>0</v>
      </c>
      <c r="EG120" s="27"/>
      <c r="EH120" s="27"/>
      <c r="EI120" s="27">
        <f>SUM(EI113:EI119)</f>
        <v>0</v>
      </c>
      <c r="EJ120" s="28" t="e">
        <f>((EI120+EK120)/7)/EG119</f>
        <v>#DIV/0!</v>
      </c>
      <c r="EK120" s="27">
        <f>SUM(EK113:EK119)</f>
        <v>0</v>
      </c>
      <c r="EL120" s="28" t="e">
        <f>(EK120/(EK120+EI120))</f>
        <v>#DIV/0!</v>
      </c>
      <c r="EM120" s="27"/>
      <c r="EN120" s="27"/>
      <c r="EO120" s="29" t="e">
        <f>EO118/EO117*100-100</f>
        <v>#DIV/0!</v>
      </c>
      <c r="EP120" s="60" t="e">
        <f>EP118/EP117*100-100</f>
        <v>#DIV/0!</v>
      </c>
      <c r="EQ120" s="26">
        <f>SUM(EQ113:EQ119)</f>
        <v>0</v>
      </c>
      <c r="ER120" s="27">
        <f>SUM(ER113:ER119)</f>
        <v>0</v>
      </c>
      <c r="ES120" s="27"/>
      <c r="ET120" s="27"/>
      <c r="EU120" s="27">
        <f>SUM(EU113:EU119)</f>
        <v>0</v>
      </c>
      <c r="EV120" s="28" t="e">
        <f>((EU120+EW120)/7)/ES119</f>
        <v>#DIV/0!</v>
      </c>
      <c r="EW120" s="27">
        <f>SUM(EW113:EW119)</f>
        <v>0</v>
      </c>
      <c r="EX120" s="28" t="e">
        <f>(EW120/(EW120+EU120))</f>
        <v>#DIV/0!</v>
      </c>
      <c r="EY120" s="27"/>
      <c r="EZ120" s="27"/>
      <c r="FA120" s="29" t="e">
        <f>FA118/FA117*100-100</f>
        <v>#DIV/0!</v>
      </c>
      <c r="FB120" s="60" t="e">
        <f>FB118/FB117*100-100</f>
        <v>#DIV/0!</v>
      </c>
      <c r="FC120" s="26">
        <f>SUM(FC113:FC119)</f>
        <v>0</v>
      </c>
      <c r="FD120" s="27">
        <f>SUM(FD113:FD119)</f>
        <v>0</v>
      </c>
      <c r="FE120" s="27"/>
      <c r="FF120" s="27"/>
      <c r="FG120" s="27">
        <f>SUM(FG113:FG119)</f>
        <v>0</v>
      </c>
      <c r="FH120" s="28" t="e">
        <f>((FG120+FI120)/7)/FE119</f>
        <v>#DIV/0!</v>
      </c>
      <c r="FI120" s="27">
        <f>SUM(FI113:FI119)</f>
        <v>0</v>
      </c>
      <c r="FJ120" s="28" t="e">
        <f>(FI120/(FI120+FG120))</f>
        <v>#DIV/0!</v>
      </c>
      <c r="FK120" s="27"/>
      <c r="FL120" s="27"/>
      <c r="FM120" s="29" t="e">
        <f>FM118/FM117*100-100</f>
        <v>#DIV/0!</v>
      </c>
      <c r="FN120" s="60" t="e">
        <f>FN118/FN117*100-100</f>
        <v>#DIV/0!</v>
      </c>
      <c r="FO120" s="26">
        <f>SUM(FO113:FO119)</f>
        <v>0</v>
      </c>
      <c r="FP120" s="27">
        <f>SUM(FP113:FP119)</f>
        <v>0</v>
      </c>
      <c r="FQ120" s="27"/>
      <c r="FR120" s="27"/>
      <c r="FS120" s="27">
        <f>SUM(FS113:FS119)</f>
        <v>0</v>
      </c>
      <c r="FT120" s="28" t="e">
        <f>((FS120+FU120)/7)/FQ119</f>
        <v>#DIV/0!</v>
      </c>
      <c r="FU120" s="27">
        <f>SUM(FU113:FU119)</f>
        <v>0</v>
      </c>
      <c r="FV120" s="28" t="e">
        <f>(FU120/(FU120+FS120))</f>
        <v>#DIV/0!</v>
      </c>
      <c r="FW120" s="27"/>
      <c r="FX120" s="27"/>
      <c r="FY120" s="29" t="e">
        <f>FY118/FY117*100-100</f>
        <v>#DIV/0!</v>
      </c>
      <c r="FZ120" s="60" t="e">
        <f>FZ118/FZ117*100-100</f>
        <v>#DIV/0!</v>
      </c>
      <c r="GA120" s="26">
        <f>SUM(GA113:GA119)</f>
        <v>0</v>
      </c>
      <c r="GB120" s="27">
        <f>SUM(GB113:GB119)</f>
        <v>0</v>
      </c>
      <c r="GC120" s="27"/>
      <c r="GD120" s="27"/>
      <c r="GE120" s="27">
        <f>SUM(GE113:GE119)</f>
        <v>0</v>
      </c>
      <c r="GF120" s="28" t="e">
        <f>((GE120+GG120)/7)/GC119</f>
        <v>#DIV/0!</v>
      </c>
      <c r="GG120" s="27">
        <f>SUM(GG113:GG119)</f>
        <v>0</v>
      </c>
      <c r="GH120" s="28" t="e">
        <f>(GG120/(GG120+GE120))</f>
        <v>#DIV/0!</v>
      </c>
      <c r="GI120" s="27"/>
      <c r="GJ120" s="27"/>
      <c r="GK120" s="29" t="e">
        <f>GK118/GK117*100-100</f>
        <v>#DIV/0!</v>
      </c>
      <c r="GL120" s="60" t="e">
        <f>GL118/GL117*100-100</f>
        <v>#DIV/0!</v>
      </c>
      <c r="GM120" s="26">
        <f>SUM(GM113:GM119)</f>
        <v>0</v>
      </c>
      <c r="GN120" s="27">
        <f>SUM(GN113:GN119)</f>
        <v>0</v>
      </c>
      <c r="GO120" s="27"/>
      <c r="GP120" s="27"/>
      <c r="GQ120" s="27">
        <f>SUM(GQ113:GQ119)</f>
        <v>0</v>
      </c>
      <c r="GR120" s="28" t="e">
        <f>((GQ120+GS120)/7)/GO119</f>
        <v>#DIV/0!</v>
      </c>
      <c r="GS120" s="27">
        <f>SUM(GS113:GS119)</f>
        <v>0</v>
      </c>
      <c r="GT120" s="28" t="e">
        <f>(GS120/(GS120+GQ120))</f>
        <v>#DIV/0!</v>
      </c>
      <c r="GU120" s="27"/>
      <c r="GV120" s="27"/>
      <c r="GW120" s="29" t="e">
        <f>GW118/GW117*100-100</f>
        <v>#DIV/0!</v>
      </c>
      <c r="GX120" s="60" t="e">
        <f>GX118/GX117*100-100</f>
        <v>#DIV/0!</v>
      </c>
      <c r="GY120" s="26">
        <f>SUM(GY113:GY119)</f>
        <v>0</v>
      </c>
      <c r="GZ120" s="27">
        <f>SUM(GZ113:GZ119)</f>
        <v>0</v>
      </c>
      <c r="HA120" s="27"/>
      <c r="HB120" s="27"/>
      <c r="HC120" s="27">
        <f>SUM(HC113:HC119)</f>
        <v>0</v>
      </c>
      <c r="HD120" s="28" t="e">
        <f>((HC120+HE120)/7)/HA119</f>
        <v>#DIV/0!</v>
      </c>
      <c r="HE120" s="27">
        <f>SUM(HE113:HE119)</f>
        <v>0</v>
      </c>
      <c r="HF120" s="28" t="e">
        <f>(HE120/(HE120+HC120))</f>
        <v>#DIV/0!</v>
      </c>
      <c r="HG120" s="27"/>
      <c r="HH120" s="27"/>
      <c r="HI120" s="29" t="e">
        <f>HI118/HI117*100-100</f>
        <v>#DIV/0!</v>
      </c>
      <c r="HJ120" s="60" t="e">
        <f>HJ118/HJ117*100-100</f>
        <v>#DIV/0!</v>
      </c>
      <c r="HK120" s="26">
        <f t="shared" si="850"/>
        <v>25</v>
      </c>
      <c r="HL120" s="443">
        <f t="shared" si="845"/>
        <v>5</v>
      </c>
      <c r="HM120" s="365">
        <f t="shared" si="845"/>
        <v>0</v>
      </c>
      <c r="HN120" s="27">
        <f t="shared" si="851"/>
        <v>0</v>
      </c>
      <c r="HO120" s="27">
        <f t="shared" si="825"/>
        <v>11353</v>
      </c>
      <c r="HP120" s="80">
        <f>+((HO120)/HM119)/7</f>
        <v>0.55221557468748483</v>
      </c>
      <c r="HQ120" s="57">
        <f t="shared" si="827"/>
        <v>421</v>
      </c>
      <c r="HR120" s="48">
        <f t="shared" si="846"/>
        <v>3.7082709416013389E-2</v>
      </c>
      <c r="HS120" s="49">
        <f>SUM(HS113:HS119)/7</f>
        <v>64.157142857142858</v>
      </c>
      <c r="HT120" s="50">
        <f>SUM(HT113:HT119)</f>
        <v>10345</v>
      </c>
      <c r="HU120" s="49">
        <f>AVERAGE(HU113:HU119)</f>
        <v>91.074020116432322</v>
      </c>
      <c r="HV120" s="58" t="e">
        <f>HV118/HV117*100-100</f>
        <v>#DIV/0!</v>
      </c>
      <c r="HW120" s="60" t="e">
        <f>HW118/HW117*100-100</f>
        <v>#DIV/0!</v>
      </c>
    </row>
    <row r="121" spans="1:231" ht="19.5" thickBot="1" x14ac:dyDescent="0.3">
      <c r="A121" s="52"/>
      <c r="B121" s="437"/>
      <c r="C121" s="40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2"/>
      <c r="O121" s="40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2"/>
      <c r="AA121" s="40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2"/>
      <c r="AM121" s="40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2"/>
      <c r="AY121" s="40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2"/>
      <c r="BK121" s="40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2"/>
      <c r="BW121" s="40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2"/>
      <c r="CI121" s="40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2"/>
      <c r="CU121" s="40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2"/>
      <c r="DG121" s="40"/>
      <c r="DH121" s="41"/>
      <c r="DI121" s="41"/>
      <c r="DJ121" s="41"/>
      <c r="DK121" s="41"/>
      <c r="DL121" s="41"/>
      <c r="DM121" s="41"/>
      <c r="DN121" s="41"/>
      <c r="DO121" s="41"/>
      <c r="DP121" s="41"/>
      <c r="DQ121" s="41"/>
      <c r="DR121" s="42"/>
      <c r="DS121" s="40"/>
      <c r="DT121" s="41"/>
      <c r="DU121" s="41"/>
      <c r="DV121" s="41"/>
      <c r="DW121" s="41"/>
      <c r="DX121" s="41"/>
      <c r="DY121" s="41"/>
      <c r="DZ121" s="41"/>
      <c r="EA121" s="41"/>
      <c r="EB121" s="41"/>
      <c r="EC121" s="41"/>
      <c r="ED121" s="42"/>
      <c r="EE121" s="40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2"/>
      <c r="EQ121" s="40"/>
      <c r="ER121" s="41"/>
      <c r="ES121" s="41"/>
      <c r="ET121" s="41"/>
      <c r="EU121" s="41"/>
      <c r="EV121" s="41"/>
      <c r="EW121" s="41"/>
      <c r="EX121" s="41"/>
      <c r="EY121" s="41"/>
      <c r="EZ121" s="41"/>
      <c r="FA121" s="41"/>
      <c r="FB121" s="42"/>
      <c r="FC121" s="40"/>
      <c r="FD121" s="41"/>
      <c r="FE121" s="41"/>
      <c r="FF121" s="41"/>
      <c r="FG121" s="41"/>
      <c r="FH121" s="41"/>
      <c r="FI121" s="41"/>
      <c r="FJ121" s="41"/>
      <c r="FK121" s="41"/>
      <c r="FL121" s="41"/>
      <c r="FM121" s="41"/>
      <c r="FN121" s="42"/>
      <c r="FO121" s="40"/>
      <c r="FP121" s="41"/>
      <c r="FQ121" s="41"/>
      <c r="FR121" s="41"/>
      <c r="FS121" s="41"/>
      <c r="FT121" s="41"/>
      <c r="FU121" s="41"/>
      <c r="FV121" s="41"/>
      <c r="FW121" s="41"/>
      <c r="FX121" s="41"/>
      <c r="FY121" s="41"/>
      <c r="FZ121" s="42"/>
      <c r="GA121" s="40"/>
      <c r="GB121" s="41"/>
      <c r="GC121" s="41"/>
      <c r="GD121" s="41"/>
      <c r="GE121" s="41"/>
      <c r="GF121" s="41"/>
      <c r="GG121" s="41"/>
      <c r="GH121" s="41"/>
      <c r="GI121" s="41"/>
      <c r="GJ121" s="41"/>
      <c r="GK121" s="41"/>
      <c r="GL121" s="42"/>
      <c r="GM121" s="40"/>
      <c r="GN121" s="41"/>
      <c r="GO121" s="41"/>
      <c r="GP121" s="41"/>
      <c r="GQ121" s="41"/>
      <c r="GR121" s="41"/>
      <c r="GS121" s="41"/>
      <c r="GT121" s="41"/>
      <c r="GU121" s="41"/>
      <c r="GV121" s="41"/>
      <c r="GW121" s="41"/>
      <c r="GX121" s="42"/>
      <c r="GY121" s="40"/>
      <c r="GZ121" s="41"/>
      <c r="HA121" s="41"/>
      <c r="HB121" s="41"/>
      <c r="HC121" s="41"/>
      <c r="HD121" s="41"/>
      <c r="HE121" s="41"/>
      <c r="HF121" s="41"/>
      <c r="HG121" s="41"/>
      <c r="HH121" s="41"/>
      <c r="HI121" s="41"/>
      <c r="HJ121" s="42"/>
      <c r="HK121" s="444">
        <f>HK120/HM110</f>
        <v>8.4402430790006758E-3</v>
      </c>
      <c r="HL121" s="445">
        <f>HL120/HN110</f>
        <v>1.7006802721088437E-2</v>
      </c>
      <c r="HM121" s="65"/>
      <c r="HN121" s="41"/>
      <c r="HO121" s="41"/>
      <c r="HP121" s="41"/>
      <c r="HQ121" s="41"/>
      <c r="HR121" s="41"/>
      <c r="HS121" s="41"/>
      <c r="HT121" s="51"/>
      <c r="HU121" s="41"/>
      <c r="HV121" s="41"/>
      <c r="HW121" s="42"/>
    </row>
    <row r="122" spans="1:231" ht="18.75" x14ac:dyDescent="0.25">
      <c r="A122" s="736">
        <v>38</v>
      </c>
      <c r="B122" s="435">
        <f>B119+1</f>
        <v>45687</v>
      </c>
      <c r="C122" s="32"/>
      <c r="D122" s="33"/>
      <c r="E122" s="33">
        <f>E119-C122</f>
        <v>555</v>
      </c>
      <c r="F122" s="33">
        <f>F119-D122</f>
        <v>49</v>
      </c>
      <c r="G122" s="33">
        <v>285</v>
      </c>
      <c r="H122" s="34">
        <f t="shared" ref="H122:H128" si="927">((G122+I122)/E122)</f>
        <v>0.53333333333333333</v>
      </c>
      <c r="I122" s="33">
        <v>11</v>
      </c>
      <c r="J122" s="34">
        <f>I122/(G122+I122)</f>
        <v>3.7162162162162164E-2</v>
      </c>
      <c r="K122" s="35"/>
      <c r="L122" s="33"/>
      <c r="M122" s="33"/>
      <c r="N122" s="36"/>
      <c r="O122" s="32"/>
      <c r="P122" s="33"/>
      <c r="Q122" s="33">
        <f>Q119-O122</f>
        <v>571</v>
      </c>
      <c r="R122" s="33">
        <f>R119-P122</f>
        <v>50</v>
      </c>
      <c r="S122" s="33">
        <v>301</v>
      </c>
      <c r="T122" s="34">
        <f t="shared" ref="T122:T128" si="928">((S122+U122)/Q122)</f>
        <v>0.53940455341506133</v>
      </c>
      <c r="U122" s="33">
        <v>7</v>
      </c>
      <c r="V122" s="34">
        <f t="shared" ref="V122:V128" si="929">U122/(S122+U122)</f>
        <v>2.2727272727272728E-2</v>
      </c>
      <c r="W122" s="35"/>
      <c r="X122" s="33"/>
      <c r="Y122" s="33"/>
      <c r="Z122" s="36"/>
      <c r="AA122" s="32">
        <v>2</v>
      </c>
      <c r="AB122" s="33"/>
      <c r="AC122" s="33">
        <f>AC119-AA122</f>
        <v>75</v>
      </c>
      <c r="AD122" s="33">
        <f>AD119-AB122</f>
        <v>6</v>
      </c>
      <c r="AE122" s="33">
        <v>35</v>
      </c>
      <c r="AF122" s="34">
        <f t="shared" ref="AF122:AF128" si="930">((AE122+AG122)/AC122)</f>
        <v>0.48</v>
      </c>
      <c r="AG122" s="33">
        <v>1</v>
      </c>
      <c r="AH122" s="34">
        <f t="shared" ref="AH122:AH128" si="931">AG122/(AE122+AG122)</f>
        <v>2.7777777777777776E-2</v>
      </c>
      <c r="AI122" s="35"/>
      <c r="AJ122" s="33"/>
      <c r="AK122" s="33"/>
      <c r="AL122" s="36"/>
      <c r="AM122" s="32"/>
      <c r="AN122" s="33"/>
      <c r="AO122" s="33">
        <f>AO119-AM122</f>
        <v>585</v>
      </c>
      <c r="AP122" s="33">
        <f>AP119-AN122</f>
        <v>50</v>
      </c>
      <c r="AQ122" s="33">
        <v>298</v>
      </c>
      <c r="AR122" s="34">
        <f t="shared" ref="AR122:AR128" si="932">((AQ122+AS122)/AO122)</f>
        <v>0.52820512820512822</v>
      </c>
      <c r="AS122" s="33">
        <v>11</v>
      </c>
      <c r="AT122" s="34">
        <f t="shared" ref="AT122:AT128" si="933">AS122/(AQ122+AS122)</f>
        <v>3.5598705501618123E-2</v>
      </c>
      <c r="AU122" s="35"/>
      <c r="AV122" s="33"/>
      <c r="AW122" s="33"/>
      <c r="AX122" s="36"/>
      <c r="AY122" s="32"/>
      <c r="AZ122" s="33"/>
      <c r="BA122" s="33">
        <f>BA119-AY122</f>
        <v>575</v>
      </c>
      <c r="BB122" s="33">
        <f>BB119-AZ122</f>
        <v>50</v>
      </c>
      <c r="BC122" s="33">
        <v>326</v>
      </c>
      <c r="BD122" s="34">
        <f t="shared" ref="BD122:BD128" si="934">((BC122+BE122)/BA122)</f>
        <v>0.57739130434782604</v>
      </c>
      <c r="BE122" s="33">
        <v>6</v>
      </c>
      <c r="BF122" s="34">
        <f t="shared" ref="BF122:BF128" si="935">BE122/(BC122+BE122)</f>
        <v>1.8072289156626505E-2</v>
      </c>
      <c r="BG122" s="35"/>
      <c r="BH122" s="33"/>
      <c r="BI122" s="33"/>
      <c r="BJ122" s="36"/>
      <c r="BK122" s="32"/>
      <c r="BL122" s="33"/>
      <c r="BM122" s="33">
        <f>BM119-BK122</f>
        <v>574</v>
      </c>
      <c r="BN122" s="33">
        <f>BN119-BL122</f>
        <v>50</v>
      </c>
      <c r="BO122" s="33">
        <v>326</v>
      </c>
      <c r="BP122" s="34">
        <f t="shared" ref="BP122:BP128" si="936">((BO122+BQ122)/BM122)</f>
        <v>0.61324041811846686</v>
      </c>
      <c r="BQ122" s="33">
        <v>26</v>
      </c>
      <c r="BR122" s="34">
        <f t="shared" ref="BR122:BR128" si="937">BQ122/(BO122+BQ122)</f>
        <v>7.3863636363636367E-2</v>
      </c>
      <c r="BS122" s="35"/>
      <c r="BT122" s="33"/>
      <c r="BU122" s="33"/>
      <c r="BV122" s="36"/>
      <c r="BW122" s="32"/>
      <c r="BX122" s="33"/>
      <c r="BY122" s="33">
        <f>BY119-BW122</f>
        <v>0</v>
      </c>
      <c r="BZ122" s="33">
        <f>BZ119-BX122</f>
        <v>0</v>
      </c>
      <c r="CA122" s="33"/>
      <c r="CB122" s="34" t="e">
        <f t="shared" ref="CB122:CB128" si="938">((CA122+CC122)/BY122)</f>
        <v>#DIV/0!</v>
      </c>
      <c r="CC122" s="33"/>
      <c r="CD122" s="34" t="e">
        <f t="shared" ref="CD122:CD128" si="939">CC122/(CA122+CC122)</f>
        <v>#DIV/0!</v>
      </c>
      <c r="CE122" s="35"/>
      <c r="CF122" s="33"/>
      <c r="CG122" s="33"/>
      <c r="CH122" s="36"/>
      <c r="CI122" s="32"/>
      <c r="CJ122" s="33"/>
      <c r="CK122" s="33">
        <f>CK119-CI122</f>
        <v>0</v>
      </c>
      <c r="CL122" s="33">
        <f>CL119-CJ122</f>
        <v>0</v>
      </c>
      <c r="CM122" s="33"/>
      <c r="CN122" s="34" t="e">
        <f t="shared" ref="CN122:CN128" si="940">((CM122+CO122)/CK122)</f>
        <v>#DIV/0!</v>
      </c>
      <c r="CO122" s="33"/>
      <c r="CP122" s="34" t="e">
        <f t="shared" ref="CP122:CP128" si="941">CO122/(CM122+CO122)</f>
        <v>#DIV/0!</v>
      </c>
      <c r="CQ122" s="35"/>
      <c r="CR122" s="33"/>
      <c r="CS122" s="33"/>
      <c r="CT122" s="36"/>
      <c r="CU122" s="32"/>
      <c r="CV122" s="33"/>
      <c r="CW122" s="33">
        <f>CW119-CU122</f>
        <v>0</v>
      </c>
      <c r="CX122" s="33">
        <f>CX119-CV122</f>
        <v>0</v>
      </c>
      <c r="CY122" s="33"/>
      <c r="CZ122" s="34" t="e">
        <f t="shared" ref="CZ122:CZ128" si="942">((CY122+DA122)/CW122)</f>
        <v>#DIV/0!</v>
      </c>
      <c r="DA122" s="33"/>
      <c r="DB122" s="34" t="e">
        <f t="shared" ref="DB122:DB128" si="943">DA122/(CY122+DA122)</f>
        <v>#DIV/0!</v>
      </c>
      <c r="DC122" s="35"/>
      <c r="DD122" s="33"/>
      <c r="DE122" s="33"/>
      <c r="DF122" s="36"/>
      <c r="DG122" s="32"/>
      <c r="DH122" s="33"/>
      <c r="DI122" s="33">
        <f>DI119-DG122</f>
        <v>0</v>
      </c>
      <c r="DJ122" s="33">
        <f>DJ119-DH122</f>
        <v>0</v>
      </c>
      <c r="DK122" s="33"/>
      <c r="DL122" s="34" t="e">
        <f t="shared" ref="DL122:DL128" si="944">((DK122+DM122)/DI122)</f>
        <v>#DIV/0!</v>
      </c>
      <c r="DM122" s="33"/>
      <c r="DN122" s="34" t="e">
        <f t="shared" ref="DN122:DN128" si="945">DM122/(DK122+DM122)</f>
        <v>#DIV/0!</v>
      </c>
      <c r="DO122" s="35"/>
      <c r="DP122" s="33"/>
      <c r="DQ122" s="33"/>
      <c r="DR122" s="36"/>
      <c r="DS122" s="32"/>
      <c r="DT122" s="33"/>
      <c r="DU122" s="33">
        <f>DU119-DS122</f>
        <v>0</v>
      </c>
      <c r="DV122" s="33">
        <f>DV119-DT122</f>
        <v>0</v>
      </c>
      <c r="DW122" s="33"/>
      <c r="DX122" s="34" t="e">
        <f t="shared" ref="DX122:DX128" si="946">((DW122+DY122)/DU122)</f>
        <v>#DIV/0!</v>
      </c>
      <c r="DY122" s="33"/>
      <c r="DZ122" s="34" t="e">
        <f t="shared" ref="DZ122:DZ128" si="947">DY122/(DW122+DY122)</f>
        <v>#DIV/0!</v>
      </c>
      <c r="EA122" s="35"/>
      <c r="EB122" s="33"/>
      <c r="EC122" s="33"/>
      <c r="ED122" s="36"/>
      <c r="EE122" s="32"/>
      <c r="EF122" s="33"/>
      <c r="EG122" s="33">
        <f>EG119-EE122</f>
        <v>0</v>
      </c>
      <c r="EH122" s="33">
        <f>EH119-EF122</f>
        <v>0</v>
      </c>
      <c r="EI122" s="33"/>
      <c r="EJ122" s="34" t="e">
        <f t="shared" ref="EJ122:EJ128" si="948">((EI122+EK122)/EG122)</f>
        <v>#DIV/0!</v>
      </c>
      <c r="EK122" s="33"/>
      <c r="EL122" s="34" t="e">
        <f t="shared" ref="EL122:EL128" si="949">EK122/(EI122+EK122)</f>
        <v>#DIV/0!</v>
      </c>
      <c r="EM122" s="35"/>
      <c r="EN122" s="33"/>
      <c r="EO122" s="33"/>
      <c r="EP122" s="36"/>
      <c r="EQ122" s="32"/>
      <c r="ER122" s="33"/>
      <c r="ES122" s="33">
        <f>ES119-EQ122</f>
        <v>0</v>
      </c>
      <c r="ET122" s="33">
        <f>ET119-ER122</f>
        <v>0</v>
      </c>
      <c r="EU122" s="33"/>
      <c r="EV122" s="34" t="e">
        <f t="shared" ref="EV122:EV128" si="950">((EU122+EW122)/ES122)</f>
        <v>#DIV/0!</v>
      </c>
      <c r="EW122" s="33"/>
      <c r="EX122" s="34" t="e">
        <f t="shared" ref="EX122:EX128" si="951">EW122/(EU122+EW122)</f>
        <v>#DIV/0!</v>
      </c>
      <c r="EY122" s="35"/>
      <c r="EZ122" s="33"/>
      <c r="FA122" s="33"/>
      <c r="FB122" s="36"/>
      <c r="FC122" s="32"/>
      <c r="FD122" s="33"/>
      <c r="FE122" s="33">
        <f>FE119-FC122</f>
        <v>0</v>
      </c>
      <c r="FF122" s="33">
        <f>FF119-FD122</f>
        <v>0</v>
      </c>
      <c r="FG122" s="33"/>
      <c r="FH122" s="34" t="e">
        <f t="shared" ref="FH122:FH128" si="952">((FG122+FI122)/FE122)</f>
        <v>#DIV/0!</v>
      </c>
      <c r="FI122" s="33"/>
      <c r="FJ122" s="34" t="e">
        <f t="shared" ref="FJ122:FJ128" si="953">FI122/(FG122+FI122)</f>
        <v>#DIV/0!</v>
      </c>
      <c r="FK122" s="35"/>
      <c r="FL122" s="33"/>
      <c r="FM122" s="33"/>
      <c r="FN122" s="36"/>
      <c r="FO122" s="32"/>
      <c r="FP122" s="33"/>
      <c r="FQ122" s="33">
        <f>FQ119-FO122</f>
        <v>0</v>
      </c>
      <c r="FR122" s="33">
        <f>FR119-FP122</f>
        <v>0</v>
      </c>
      <c r="FS122" s="33"/>
      <c r="FT122" s="34" t="e">
        <f t="shared" ref="FT122:FT128" si="954">((FS122+FU122)/FQ122)</f>
        <v>#DIV/0!</v>
      </c>
      <c r="FU122" s="33"/>
      <c r="FV122" s="34" t="e">
        <f t="shared" ref="FV122:FV128" si="955">FU122/(FS122+FU122)</f>
        <v>#DIV/0!</v>
      </c>
      <c r="FW122" s="35"/>
      <c r="FX122" s="33"/>
      <c r="FY122" s="33"/>
      <c r="FZ122" s="36"/>
      <c r="GA122" s="32"/>
      <c r="GB122" s="33"/>
      <c r="GC122" s="33">
        <f>GC119-GA122</f>
        <v>0</v>
      </c>
      <c r="GD122" s="33">
        <f>GD119-GB122</f>
        <v>0</v>
      </c>
      <c r="GE122" s="33"/>
      <c r="GF122" s="34" t="e">
        <f t="shared" ref="GF122:GF128" si="956">((GE122+GG122)/GC122)</f>
        <v>#DIV/0!</v>
      </c>
      <c r="GG122" s="33"/>
      <c r="GH122" s="34" t="e">
        <f t="shared" ref="GH122:GH128" si="957">GG122/(GE122+GG122)</f>
        <v>#DIV/0!</v>
      </c>
      <c r="GI122" s="35"/>
      <c r="GJ122" s="33"/>
      <c r="GK122" s="33"/>
      <c r="GL122" s="36"/>
      <c r="GM122" s="32"/>
      <c r="GN122" s="33"/>
      <c r="GO122" s="33">
        <f>GO119-GM122</f>
        <v>0</v>
      </c>
      <c r="GP122" s="33">
        <f>GP119-GN122</f>
        <v>0</v>
      </c>
      <c r="GQ122" s="33"/>
      <c r="GR122" s="34" t="e">
        <f t="shared" ref="GR122:GR128" si="958">((GQ122+GS122)/GO122)</f>
        <v>#DIV/0!</v>
      </c>
      <c r="GS122" s="33"/>
      <c r="GT122" s="34" t="e">
        <f t="shared" ref="GT122:GT128" si="959">GS122/(GQ122+GS122)</f>
        <v>#DIV/0!</v>
      </c>
      <c r="GU122" s="35"/>
      <c r="GV122" s="33"/>
      <c r="GW122" s="33"/>
      <c r="GX122" s="36"/>
      <c r="GY122" s="32"/>
      <c r="GZ122" s="33">
        <v>1</v>
      </c>
      <c r="HA122" s="33">
        <f>HA119-GY122</f>
        <v>0</v>
      </c>
      <c r="HB122" s="33">
        <f>HB119-GZ122</f>
        <v>33</v>
      </c>
      <c r="HC122" s="33"/>
      <c r="HD122" s="34" t="e">
        <f t="shared" ref="HD122:HD128" si="960">((HC122+HE122)/HA122)</f>
        <v>#DIV/0!</v>
      </c>
      <c r="HE122" s="33"/>
      <c r="HF122" s="34" t="e">
        <f t="shared" ref="HF122:HF128" si="961">HE122/(HC122+HE122)</f>
        <v>#DIV/0!</v>
      </c>
      <c r="HG122" s="35"/>
      <c r="HH122" s="33"/>
      <c r="HI122" s="33"/>
      <c r="HJ122" s="36"/>
      <c r="HK122" s="32">
        <f t="shared" ref="HK122:HN129" si="962">+C122+O122+AA122+AM122+AY122+BK122+BW122+CI122+CU122+DG122+DS122+EE122+EQ122+FC122+FO122+GA122+GM122+GY122</f>
        <v>2</v>
      </c>
      <c r="HL122" s="36">
        <f t="shared" si="962"/>
        <v>1</v>
      </c>
      <c r="HM122" s="380">
        <f t="shared" si="962"/>
        <v>2935</v>
      </c>
      <c r="HN122" s="33">
        <f t="shared" si="962"/>
        <v>288</v>
      </c>
      <c r="HO122" s="33">
        <f t="shared" ref="HO122:HO129" si="963">+G122+S122+AE122+AQ122+BC122+BO122+CA122+CM122+CY122+DK122+DW122+EI122+EU122+FG122+FS122+GE122+GQ122+HC122+I122+U122+AG122+AS122+BE122+BQ122+CC122+CO122+DA122+DM122+DY122+EK122+EW122+FI122+FU122+GG122+GS122+HE122</f>
        <v>1633</v>
      </c>
      <c r="HP122" s="78">
        <f t="shared" ref="HP122:HP128" si="964">+(HO122)/HM122</f>
        <v>0.55638841567291308</v>
      </c>
      <c r="HQ122" s="44">
        <f t="shared" ref="HQ122:HQ129" si="965">+I122+U122+AG122+AS122+BE122+BQ122+CC122+CO122+DA122+DM122+DY122+EK122+EW122+FI122+FU122+GG122+GS122+HE122</f>
        <v>62</v>
      </c>
      <c r="HR122" s="34">
        <f>+(HQ122/(HO122))</f>
        <v>3.7966932026944275E-2</v>
      </c>
      <c r="HS122" s="45">
        <v>65.8</v>
      </c>
      <c r="HT122" s="46">
        <v>1486</v>
      </c>
      <c r="HU122" s="45">
        <f t="shared" ref="HU122:HU128" si="966">+HT122/HO122*100</f>
        <v>90.998162890385785</v>
      </c>
      <c r="HV122" s="44"/>
      <c r="HW122" s="36"/>
    </row>
    <row r="123" spans="1:231" ht="18.75" x14ac:dyDescent="0.25">
      <c r="A123" s="734"/>
      <c r="B123" s="436">
        <f t="shared" si="456"/>
        <v>45688</v>
      </c>
      <c r="C123" s="10">
        <v>3</v>
      </c>
      <c r="D123" s="11"/>
      <c r="E123" s="61">
        <f t="shared" ref="E123:F127" si="967">E122-C123</f>
        <v>552</v>
      </c>
      <c r="F123" s="11">
        <f t="shared" si="967"/>
        <v>49</v>
      </c>
      <c r="G123" s="11">
        <v>310</v>
      </c>
      <c r="H123" s="12">
        <f t="shared" si="927"/>
        <v>0.58695652173913049</v>
      </c>
      <c r="I123" s="11">
        <v>14</v>
      </c>
      <c r="J123" s="12">
        <f t="shared" ref="J123:J128" si="968">I123/(G123+I123)</f>
        <v>4.3209876543209874E-2</v>
      </c>
      <c r="K123" s="13"/>
      <c r="L123" s="11"/>
      <c r="M123" s="11"/>
      <c r="N123" s="14"/>
      <c r="O123" s="10"/>
      <c r="P123" s="11"/>
      <c r="Q123" s="11">
        <f t="shared" ref="Q123:R128" si="969">Q122-O123</f>
        <v>571</v>
      </c>
      <c r="R123" s="11">
        <f t="shared" si="969"/>
        <v>50</v>
      </c>
      <c r="S123" s="11">
        <v>308</v>
      </c>
      <c r="T123" s="12">
        <f t="shared" si="928"/>
        <v>0.55866900175131351</v>
      </c>
      <c r="U123" s="11">
        <v>11</v>
      </c>
      <c r="V123" s="12">
        <f t="shared" si="929"/>
        <v>3.4482758620689655E-2</v>
      </c>
      <c r="W123" s="13"/>
      <c r="X123" s="11"/>
      <c r="Y123" s="11"/>
      <c r="Z123" s="14"/>
      <c r="AA123" s="10">
        <v>1</v>
      </c>
      <c r="AB123" s="11"/>
      <c r="AC123" s="11">
        <f t="shared" ref="AC123:AD128" si="970">AC122-AA123</f>
        <v>74</v>
      </c>
      <c r="AD123" s="11">
        <f t="shared" si="970"/>
        <v>6</v>
      </c>
      <c r="AE123" s="11">
        <v>41</v>
      </c>
      <c r="AF123" s="12">
        <f t="shared" si="930"/>
        <v>0.59459459459459463</v>
      </c>
      <c r="AG123" s="11">
        <v>3</v>
      </c>
      <c r="AH123" s="12">
        <f t="shared" si="931"/>
        <v>6.8181818181818177E-2</v>
      </c>
      <c r="AI123" s="13"/>
      <c r="AJ123" s="11"/>
      <c r="AK123" s="11"/>
      <c r="AL123" s="14"/>
      <c r="AM123" s="10">
        <v>2</v>
      </c>
      <c r="AN123" s="11"/>
      <c r="AO123" s="61">
        <f t="shared" ref="AO123:AP128" si="971">AO122-AM123</f>
        <v>583</v>
      </c>
      <c r="AP123" s="11">
        <f t="shared" si="971"/>
        <v>50</v>
      </c>
      <c r="AQ123" s="11">
        <v>314</v>
      </c>
      <c r="AR123" s="12">
        <f t="shared" si="932"/>
        <v>0.55403087478559176</v>
      </c>
      <c r="AS123" s="11">
        <v>9</v>
      </c>
      <c r="AT123" s="12">
        <f t="shared" si="933"/>
        <v>2.7863777089783281E-2</v>
      </c>
      <c r="AU123" s="13"/>
      <c r="AV123" s="11"/>
      <c r="AW123" s="11"/>
      <c r="AX123" s="14"/>
      <c r="AY123" s="10">
        <v>1</v>
      </c>
      <c r="AZ123" s="11"/>
      <c r="BA123" s="11">
        <f t="shared" ref="BA123:BB128" si="972">BA122-AY123</f>
        <v>574</v>
      </c>
      <c r="BB123" s="11">
        <f t="shared" si="972"/>
        <v>50</v>
      </c>
      <c r="BC123" s="11">
        <v>310</v>
      </c>
      <c r="BD123" s="12">
        <f t="shared" si="934"/>
        <v>0.55923344947735187</v>
      </c>
      <c r="BE123" s="11">
        <v>11</v>
      </c>
      <c r="BF123" s="12">
        <f t="shared" si="935"/>
        <v>3.4267912772585667E-2</v>
      </c>
      <c r="BG123" s="13"/>
      <c r="BH123" s="11"/>
      <c r="BI123" s="11"/>
      <c r="BJ123" s="14"/>
      <c r="BK123" s="10">
        <v>1</v>
      </c>
      <c r="BL123" s="11"/>
      <c r="BM123" s="11">
        <f t="shared" ref="BM123:BN128" si="973">BM122-BK123</f>
        <v>573</v>
      </c>
      <c r="BN123" s="11">
        <f t="shared" si="973"/>
        <v>50</v>
      </c>
      <c r="BO123" s="11">
        <v>322</v>
      </c>
      <c r="BP123" s="12">
        <f t="shared" si="936"/>
        <v>0.59162303664921467</v>
      </c>
      <c r="BQ123" s="11">
        <v>17</v>
      </c>
      <c r="BR123" s="12">
        <f t="shared" si="937"/>
        <v>5.0147492625368731E-2</v>
      </c>
      <c r="BS123" s="13"/>
      <c r="BT123" s="11"/>
      <c r="BU123" s="11"/>
      <c r="BV123" s="14"/>
      <c r="BW123" s="10"/>
      <c r="BX123" s="11"/>
      <c r="BY123" s="61">
        <f t="shared" ref="BY123:BZ128" si="974">BY122-BW123</f>
        <v>0</v>
      </c>
      <c r="BZ123" s="61">
        <f t="shared" si="974"/>
        <v>0</v>
      </c>
      <c r="CA123" s="11"/>
      <c r="CB123" s="12" t="e">
        <f t="shared" si="938"/>
        <v>#DIV/0!</v>
      </c>
      <c r="CC123" s="11"/>
      <c r="CD123" s="12" t="e">
        <f t="shared" si="939"/>
        <v>#DIV/0!</v>
      </c>
      <c r="CE123" s="13"/>
      <c r="CF123" s="11"/>
      <c r="CG123" s="11"/>
      <c r="CH123" s="14"/>
      <c r="CI123" s="10"/>
      <c r="CJ123" s="11"/>
      <c r="CK123" s="61">
        <f t="shared" ref="CK123:CL128" si="975">CK122-CI123</f>
        <v>0</v>
      </c>
      <c r="CL123" s="61">
        <f t="shared" si="975"/>
        <v>0</v>
      </c>
      <c r="CM123" s="11"/>
      <c r="CN123" s="12" t="e">
        <f t="shared" si="940"/>
        <v>#DIV/0!</v>
      </c>
      <c r="CO123" s="11"/>
      <c r="CP123" s="12" t="e">
        <f t="shared" si="941"/>
        <v>#DIV/0!</v>
      </c>
      <c r="CQ123" s="13"/>
      <c r="CR123" s="11"/>
      <c r="CS123" s="11"/>
      <c r="CT123" s="14"/>
      <c r="CU123" s="10"/>
      <c r="CV123" s="11"/>
      <c r="CW123" s="61">
        <f t="shared" ref="CW123:CX128" si="976">CW122-CU123</f>
        <v>0</v>
      </c>
      <c r="CX123" s="61">
        <f t="shared" si="976"/>
        <v>0</v>
      </c>
      <c r="CY123" s="11"/>
      <c r="CZ123" s="12" t="e">
        <f t="shared" si="942"/>
        <v>#DIV/0!</v>
      </c>
      <c r="DA123" s="11"/>
      <c r="DB123" s="12" t="e">
        <f t="shared" si="943"/>
        <v>#DIV/0!</v>
      </c>
      <c r="DC123" s="13"/>
      <c r="DD123" s="11"/>
      <c r="DE123" s="11"/>
      <c r="DF123" s="14"/>
      <c r="DG123" s="10"/>
      <c r="DH123" s="11"/>
      <c r="DI123" s="61">
        <f t="shared" ref="DI123:DJ128" si="977">DI122-DG123</f>
        <v>0</v>
      </c>
      <c r="DJ123" s="61">
        <f t="shared" si="977"/>
        <v>0</v>
      </c>
      <c r="DK123" s="11"/>
      <c r="DL123" s="12" t="e">
        <f t="shared" si="944"/>
        <v>#DIV/0!</v>
      </c>
      <c r="DM123" s="11"/>
      <c r="DN123" s="12" t="e">
        <f t="shared" si="945"/>
        <v>#DIV/0!</v>
      </c>
      <c r="DO123" s="13"/>
      <c r="DP123" s="11"/>
      <c r="DQ123" s="11"/>
      <c r="DR123" s="14"/>
      <c r="DS123" s="10"/>
      <c r="DT123" s="11"/>
      <c r="DU123" s="61">
        <f t="shared" ref="DU123:DV128" si="978">DU122-DS123</f>
        <v>0</v>
      </c>
      <c r="DV123" s="61">
        <f t="shared" si="978"/>
        <v>0</v>
      </c>
      <c r="DW123" s="11"/>
      <c r="DX123" s="12" t="e">
        <f t="shared" si="946"/>
        <v>#DIV/0!</v>
      </c>
      <c r="DY123" s="11"/>
      <c r="DZ123" s="12" t="e">
        <f t="shared" si="947"/>
        <v>#DIV/0!</v>
      </c>
      <c r="EA123" s="13"/>
      <c r="EB123" s="11"/>
      <c r="EC123" s="11"/>
      <c r="ED123" s="14"/>
      <c r="EE123" s="10"/>
      <c r="EF123" s="11"/>
      <c r="EG123" s="61">
        <f t="shared" ref="EG123:EH128" si="979">EG122-EE123</f>
        <v>0</v>
      </c>
      <c r="EH123" s="61">
        <f t="shared" si="979"/>
        <v>0</v>
      </c>
      <c r="EI123" s="11"/>
      <c r="EJ123" s="12" t="e">
        <f t="shared" si="948"/>
        <v>#DIV/0!</v>
      </c>
      <c r="EK123" s="11"/>
      <c r="EL123" s="12" t="e">
        <f t="shared" si="949"/>
        <v>#DIV/0!</v>
      </c>
      <c r="EM123" s="13"/>
      <c r="EN123" s="11"/>
      <c r="EO123" s="11"/>
      <c r="EP123" s="14"/>
      <c r="EQ123" s="10"/>
      <c r="ER123" s="11"/>
      <c r="ES123" s="61">
        <f t="shared" ref="ES123:ET128" si="980">ES122-EQ123</f>
        <v>0</v>
      </c>
      <c r="ET123" s="61">
        <f t="shared" si="980"/>
        <v>0</v>
      </c>
      <c r="EU123" s="11"/>
      <c r="EV123" s="12" t="e">
        <f t="shared" si="950"/>
        <v>#DIV/0!</v>
      </c>
      <c r="EW123" s="11"/>
      <c r="EX123" s="12" t="e">
        <f t="shared" si="951"/>
        <v>#DIV/0!</v>
      </c>
      <c r="EY123" s="13"/>
      <c r="EZ123" s="11"/>
      <c r="FA123" s="11"/>
      <c r="FB123" s="14"/>
      <c r="FC123" s="10"/>
      <c r="FD123" s="11"/>
      <c r="FE123" s="61">
        <f t="shared" ref="FE123:FF128" si="981">FE122-FC123</f>
        <v>0</v>
      </c>
      <c r="FF123" s="61">
        <f t="shared" si="981"/>
        <v>0</v>
      </c>
      <c r="FG123" s="11"/>
      <c r="FH123" s="12" t="e">
        <f t="shared" si="952"/>
        <v>#DIV/0!</v>
      </c>
      <c r="FI123" s="11"/>
      <c r="FJ123" s="12" t="e">
        <f t="shared" si="953"/>
        <v>#DIV/0!</v>
      </c>
      <c r="FK123" s="13"/>
      <c r="FL123" s="11"/>
      <c r="FM123" s="11"/>
      <c r="FN123" s="14"/>
      <c r="FO123" s="10"/>
      <c r="FP123" s="11"/>
      <c r="FQ123" s="61">
        <f t="shared" ref="FQ123:FR128" si="982">FQ122-FO123</f>
        <v>0</v>
      </c>
      <c r="FR123" s="61">
        <f t="shared" si="982"/>
        <v>0</v>
      </c>
      <c r="FS123" s="11"/>
      <c r="FT123" s="12" t="e">
        <f t="shared" si="954"/>
        <v>#DIV/0!</v>
      </c>
      <c r="FU123" s="11"/>
      <c r="FV123" s="12" t="e">
        <f t="shared" si="955"/>
        <v>#DIV/0!</v>
      </c>
      <c r="FW123" s="13"/>
      <c r="FX123" s="11"/>
      <c r="FY123" s="11"/>
      <c r="FZ123" s="14"/>
      <c r="GA123" s="10"/>
      <c r="GB123" s="11"/>
      <c r="GC123" s="61">
        <f t="shared" ref="GC123:GD128" si="983">GC122-GA123</f>
        <v>0</v>
      </c>
      <c r="GD123" s="61">
        <f t="shared" si="983"/>
        <v>0</v>
      </c>
      <c r="GE123" s="11"/>
      <c r="GF123" s="12" t="e">
        <f t="shared" si="956"/>
        <v>#DIV/0!</v>
      </c>
      <c r="GG123" s="11"/>
      <c r="GH123" s="12" t="e">
        <f t="shared" si="957"/>
        <v>#DIV/0!</v>
      </c>
      <c r="GI123" s="13"/>
      <c r="GJ123" s="11"/>
      <c r="GK123" s="11"/>
      <c r="GL123" s="14"/>
      <c r="GM123" s="10"/>
      <c r="GN123" s="11"/>
      <c r="GO123" s="61">
        <f t="shared" ref="GO123:GP128" si="984">GO122-GM123</f>
        <v>0</v>
      </c>
      <c r="GP123" s="61">
        <f t="shared" si="984"/>
        <v>0</v>
      </c>
      <c r="GQ123" s="11"/>
      <c r="GR123" s="12" t="e">
        <f t="shared" si="958"/>
        <v>#DIV/0!</v>
      </c>
      <c r="GS123" s="11"/>
      <c r="GT123" s="12" t="e">
        <f t="shared" si="959"/>
        <v>#DIV/0!</v>
      </c>
      <c r="GU123" s="13"/>
      <c r="GV123" s="11"/>
      <c r="GW123" s="11"/>
      <c r="GX123" s="14"/>
      <c r="GY123" s="10"/>
      <c r="GZ123" s="11"/>
      <c r="HA123" s="61">
        <f t="shared" ref="HA123:HB128" si="985">HA122-GY123</f>
        <v>0</v>
      </c>
      <c r="HB123" s="61">
        <f t="shared" si="985"/>
        <v>33</v>
      </c>
      <c r="HC123" s="11"/>
      <c r="HD123" s="12" t="e">
        <f t="shared" si="960"/>
        <v>#DIV/0!</v>
      </c>
      <c r="HE123" s="11"/>
      <c r="HF123" s="12" t="e">
        <f t="shared" si="961"/>
        <v>#DIV/0!</v>
      </c>
      <c r="HG123" s="13"/>
      <c r="HH123" s="11"/>
      <c r="HI123" s="11"/>
      <c r="HJ123" s="14"/>
      <c r="HK123" s="10">
        <f t="shared" si="962"/>
        <v>8</v>
      </c>
      <c r="HL123" s="14">
        <f t="shared" si="962"/>
        <v>0</v>
      </c>
      <c r="HM123" s="381">
        <f t="shared" si="962"/>
        <v>2927</v>
      </c>
      <c r="HN123" s="11">
        <f t="shared" si="962"/>
        <v>288</v>
      </c>
      <c r="HO123" s="11">
        <f t="shared" si="963"/>
        <v>1670</v>
      </c>
      <c r="HP123" s="79">
        <f t="shared" si="964"/>
        <v>0.57055005124701064</v>
      </c>
      <c r="HQ123" s="15">
        <f t="shared" si="965"/>
        <v>65</v>
      </c>
      <c r="HR123" s="12">
        <f t="shared" ref="HR123:HR129" si="986">+(HQ123/(HO123))</f>
        <v>3.8922155688622756E-2</v>
      </c>
      <c r="HS123" s="16">
        <v>65.900000000000006</v>
      </c>
      <c r="HT123" s="17">
        <v>1526</v>
      </c>
      <c r="HU123" s="16">
        <f t="shared" si="966"/>
        <v>91.377245508982043</v>
      </c>
      <c r="HV123" s="15"/>
      <c r="HW123" s="14"/>
    </row>
    <row r="124" spans="1:231" ht="18.75" x14ac:dyDescent="0.25">
      <c r="A124" s="734"/>
      <c r="B124" s="436">
        <f t="shared" ref="B124:B187" si="987">+B123+1</f>
        <v>45689</v>
      </c>
      <c r="C124" s="10"/>
      <c r="D124" s="11"/>
      <c r="E124" s="61">
        <f t="shared" si="967"/>
        <v>552</v>
      </c>
      <c r="F124" s="11">
        <f t="shared" si="967"/>
        <v>49</v>
      </c>
      <c r="G124" s="11">
        <v>293</v>
      </c>
      <c r="H124" s="12">
        <f t="shared" si="927"/>
        <v>0.54891304347826086</v>
      </c>
      <c r="I124" s="11">
        <v>10</v>
      </c>
      <c r="J124" s="12">
        <f t="shared" si="968"/>
        <v>3.3003300330033E-2</v>
      </c>
      <c r="K124" s="13"/>
      <c r="L124" s="11"/>
      <c r="M124" s="11"/>
      <c r="N124" s="14"/>
      <c r="O124" s="10">
        <v>1</v>
      </c>
      <c r="P124" s="11"/>
      <c r="Q124" s="11">
        <f t="shared" si="969"/>
        <v>570</v>
      </c>
      <c r="R124" s="11">
        <f t="shared" si="969"/>
        <v>50</v>
      </c>
      <c r="S124" s="11">
        <v>326</v>
      </c>
      <c r="T124" s="12">
        <f t="shared" si="928"/>
        <v>0.59298245614035083</v>
      </c>
      <c r="U124" s="11">
        <v>12</v>
      </c>
      <c r="V124" s="12">
        <f t="shared" si="929"/>
        <v>3.5502958579881658E-2</v>
      </c>
      <c r="W124" s="13"/>
      <c r="X124" s="11"/>
      <c r="Y124" s="11"/>
      <c r="Z124" s="14"/>
      <c r="AA124" s="10">
        <v>3</v>
      </c>
      <c r="AB124" s="11"/>
      <c r="AC124" s="11">
        <f t="shared" si="970"/>
        <v>71</v>
      </c>
      <c r="AD124" s="11">
        <f t="shared" si="970"/>
        <v>6</v>
      </c>
      <c r="AE124" s="11">
        <v>47</v>
      </c>
      <c r="AF124" s="12">
        <f t="shared" si="930"/>
        <v>0.6901408450704225</v>
      </c>
      <c r="AG124" s="11">
        <v>2</v>
      </c>
      <c r="AH124" s="12">
        <f t="shared" si="931"/>
        <v>4.0816326530612242E-2</v>
      </c>
      <c r="AI124" s="13"/>
      <c r="AJ124" s="11"/>
      <c r="AK124" s="11"/>
      <c r="AL124" s="14"/>
      <c r="AM124" s="10"/>
      <c r="AN124" s="11"/>
      <c r="AO124" s="61">
        <f t="shared" si="971"/>
        <v>583</v>
      </c>
      <c r="AP124" s="11">
        <f t="shared" si="971"/>
        <v>50</v>
      </c>
      <c r="AQ124" s="11">
        <v>304</v>
      </c>
      <c r="AR124" s="12">
        <f t="shared" si="932"/>
        <v>0.54716981132075471</v>
      </c>
      <c r="AS124" s="11">
        <v>15</v>
      </c>
      <c r="AT124" s="12">
        <f t="shared" si="933"/>
        <v>4.7021943573667714E-2</v>
      </c>
      <c r="AU124" s="13"/>
      <c r="AV124" s="11"/>
      <c r="AW124" s="11"/>
      <c r="AX124" s="14"/>
      <c r="AY124" s="10">
        <v>1</v>
      </c>
      <c r="AZ124" s="11"/>
      <c r="BA124" s="11">
        <f t="shared" si="972"/>
        <v>573</v>
      </c>
      <c r="BB124" s="11">
        <f t="shared" si="972"/>
        <v>50</v>
      </c>
      <c r="BC124" s="11">
        <v>329</v>
      </c>
      <c r="BD124" s="12">
        <f t="shared" si="934"/>
        <v>0.58813263525305415</v>
      </c>
      <c r="BE124" s="11">
        <v>8</v>
      </c>
      <c r="BF124" s="12">
        <f t="shared" si="935"/>
        <v>2.3738872403560832E-2</v>
      </c>
      <c r="BG124" s="13"/>
      <c r="BH124" s="11"/>
      <c r="BI124" s="11"/>
      <c r="BJ124" s="14"/>
      <c r="BK124" s="10">
        <v>2</v>
      </c>
      <c r="BL124" s="11"/>
      <c r="BM124" s="11">
        <f t="shared" si="973"/>
        <v>571</v>
      </c>
      <c r="BN124" s="11">
        <f t="shared" si="973"/>
        <v>50</v>
      </c>
      <c r="BO124" s="11">
        <v>299</v>
      </c>
      <c r="BP124" s="12">
        <f t="shared" si="936"/>
        <v>0.54816112084063051</v>
      </c>
      <c r="BQ124" s="11">
        <v>14</v>
      </c>
      <c r="BR124" s="12">
        <f t="shared" si="937"/>
        <v>4.472843450479233E-2</v>
      </c>
      <c r="BS124" s="13"/>
      <c r="BT124" s="11"/>
      <c r="BU124" s="11"/>
      <c r="BV124" s="14"/>
      <c r="BW124" s="10"/>
      <c r="BX124" s="11"/>
      <c r="BY124" s="61">
        <f t="shared" si="974"/>
        <v>0</v>
      </c>
      <c r="BZ124" s="61">
        <f t="shared" si="974"/>
        <v>0</v>
      </c>
      <c r="CA124" s="11"/>
      <c r="CB124" s="12" t="e">
        <f t="shared" si="938"/>
        <v>#DIV/0!</v>
      </c>
      <c r="CC124" s="11"/>
      <c r="CD124" s="12" t="e">
        <f t="shared" si="939"/>
        <v>#DIV/0!</v>
      </c>
      <c r="CE124" s="13"/>
      <c r="CF124" s="11"/>
      <c r="CG124" s="11"/>
      <c r="CH124" s="14"/>
      <c r="CI124" s="10"/>
      <c r="CJ124" s="11"/>
      <c r="CK124" s="61">
        <f t="shared" si="975"/>
        <v>0</v>
      </c>
      <c r="CL124" s="61">
        <f t="shared" si="975"/>
        <v>0</v>
      </c>
      <c r="CM124" s="11"/>
      <c r="CN124" s="12" t="e">
        <f t="shared" si="940"/>
        <v>#DIV/0!</v>
      </c>
      <c r="CO124" s="11"/>
      <c r="CP124" s="12" t="e">
        <f t="shared" si="941"/>
        <v>#DIV/0!</v>
      </c>
      <c r="CQ124" s="13"/>
      <c r="CR124" s="11"/>
      <c r="CS124" s="11"/>
      <c r="CT124" s="14"/>
      <c r="CU124" s="10"/>
      <c r="CV124" s="11"/>
      <c r="CW124" s="61">
        <f t="shared" si="976"/>
        <v>0</v>
      </c>
      <c r="CX124" s="61">
        <f t="shared" si="976"/>
        <v>0</v>
      </c>
      <c r="CY124" s="11"/>
      <c r="CZ124" s="12" t="e">
        <f t="shared" si="942"/>
        <v>#DIV/0!</v>
      </c>
      <c r="DA124" s="11"/>
      <c r="DB124" s="12" t="e">
        <f t="shared" si="943"/>
        <v>#DIV/0!</v>
      </c>
      <c r="DC124" s="13"/>
      <c r="DD124" s="11"/>
      <c r="DE124" s="11"/>
      <c r="DF124" s="14"/>
      <c r="DG124" s="10"/>
      <c r="DH124" s="11"/>
      <c r="DI124" s="61">
        <f t="shared" si="977"/>
        <v>0</v>
      </c>
      <c r="DJ124" s="61">
        <f t="shared" si="977"/>
        <v>0</v>
      </c>
      <c r="DK124" s="11"/>
      <c r="DL124" s="12" t="e">
        <f t="shared" si="944"/>
        <v>#DIV/0!</v>
      </c>
      <c r="DM124" s="11"/>
      <c r="DN124" s="12" t="e">
        <f t="shared" si="945"/>
        <v>#DIV/0!</v>
      </c>
      <c r="DO124" s="13"/>
      <c r="DP124" s="11"/>
      <c r="DQ124" s="11"/>
      <c r="DR124" s="14"/>
      <c r="DS124" s="10"/>
      <c r="DT124" s="11"/>
      <c r="DU124" s="61">
        <f t="shared" si="978"/>
        <v>0</v>
      </c>
      <c r="DV124" s="61">
        <f t="shared" si="978"/>
        <v>0</v>
      </c>
      <c r="DW124" s="11"/>
      <c r="DX124" s="12" t="e">
        <f t="shared" si="946"/>
        <v>#DIV/0!</v>
      </c>
      <c r="DY124" s="11"/>
      <c r="DZ124" s="12" t="e">
        <f t="shared" si="947"/>
        <v>#DIV/0!</v>
      </c>
      <c r="EA124" s="13"/>
      <c r="EB124" s="11"/>
      <c r="EC124" s="11"/>
      <c r="ED124" s="14"/>
      <c r="EE124" s="10"/>
      <c r="EF124" s="11"/>
      <c r="EG124" s="61">
        <f t="shared" si="979"/>
        <v>0</v>
      </c>
      <c r="EH124" s="61">
        <f t="shared" si="979"/>
        <v>0</v>
      </c>
      <c r="EI124" s="11"/>
      <c r="EJ124" s="12" t="e">
        <f t="shared" si="948"/>
        <v>#DIV/0!</v>
      </c>
      <c r="EK124" s="11"/>
      <c r="EL124" s="12" t="e">
        <f t="shared" si="949"/>
        <v>#DIV/0!</v>
      </c>
      <c r="EM124" s="13"/>
      <c r="EN124" s="11"/>
      <c r="EO124" s="11"/>
      <c r="EP124" s="14"/>
      <c r="EQ124" s="10"/>
      <c r="ER124" s="11"/>
      <c r="ES124" s="61">
        <f t="shared" si="980"/>
        <v>0</v>
      </c>
      <c r="ET124" s="61">
        <f t="shared" si="980"/>
        <v>0</v>
      </c>
      <c r="EU124" s="11"/>
      <c r="EV124" s="12" t="e">
        <f t="shared" si="950"/>
        <v>#DIV/0!</v>
      </c>
      <c r="EW124" s="11"/>
      <c r="EX124" s="12" t="e">
        <f t="shared" si="951"/>
        <v>#DIV/0!</v>
      </c>
      <c r="EY124" s="13"/>
      <c r="EZ124" s="11"/>
      <c r="FA124" s="11"/>
      <c r="FB124" s="14"/>
      <c r="FC124" s="10"/>
      <c r="FD124" s="11"/>
      <c r="FE124" s="61">
        <f t="shared" si="981"/>
        <v>0</v>
      </c>
      <c r="FF124" s="61">
        <f t="shared" si="981"/>
        <v>0</v>
      </c>
      <c r="FG124" s="11"/>
      <c r="FH124" s="12" t="e">
        <f t="shared" si="952"/>
        <v>#DIV/0!</v>
      </c>
      <c r="FI124" s="11"/>
      <c r="FJ124" s="12" t="e">
        <f t="shared" si="953"/>
        <v>#DIV/0!</v>
      </c>
      <c r="FK124" s="13"/>
      <c r="FL124" s="11"/>
      <c r="FM124" s="11"/>
      <c r="FN124" s="14"/>
      <c r="FO124" s="10"/>
      <c r="FP124" s="11"/>
      <c r="FQ124" s="61">
        <f t="shared" si="982"/>
        <v>0</v>
      </c>
      <c r="FR124" s="61">
        <f t="shared" si="982"/>
        <v>0</v>
      </c>
      <c r="FS124" s="11"/>
      <c r="FT124" s="12" t="e">
        <f t="shared" si="954"/>
        <v>#DIV/0!</v>
      </c>
      <c r="FU124" s="11"/>
      <c r="FV124" s="12" t="e">
        <f t="shared" si="955"/>
        <v>#DIV/0!</v>
      </c>
      <c r="FW124" s="13"/>
      <c r="FX124" s="11"/>
      <c r="FY124" s="11"/>
      <c r="FZ124" s="14"/>
      <c r="GA124" s="10"/>
      <c r="GB124" s="11"/>
      <c r="GC124" s="61">
        <f t="shared" si="983"/>
        <v>0</v>
      </c>
      <c r="GD124" s="61">
        <f t="shared" si="983"/>
        <v>0</v>
      </c>
      <c r="GE124" s="11"/>
      <c r="GF124" s="12" t="e">
        <f t="shared" si="956"/>
        <v>#DIV/0!</v>
      </c>
      <c r="GG124" s="11"/>
      <c r="GH124" s="12" t="e">
        <f t="shared" si="957"/>
        <v>#DIV/0!</v>
      </c>
      <c r="GI124" s="13"/>
      <c r="GJ124" s="11"/>
      <c r="GK124" s="11"/>
      <c r="GL124" s="14"/>
      <c r="GM124" s="10"/>
      <c r="GN124" s="11"/>
      <c r="GO124" s="61">
        <f t="shared" si="984"/>
        <v>0</v>
      </c>
      <c r="GP124" s="61">
        <f t="shared" si="984"/>
        <v>0</v>
      </c>
      <c r="GQ124" s="11"/>
      <c r="GR124" s="12" t="e">
        <f t="shared" si="958"/>
        <v>#DIV/0!</v>
      </c>
      <c r="GS124" s="11"/>
      <c r="GT124" s="12" t="e">
        <f t="shared" si="959"/>
        <v>#DIV/0!</v>
      </c>
      <c r="GU124" s="13"/>
      <c r="GV124" s="11"/>
      <c r="GW124" s="11"/>
      <c r="GX124" s="14"/>
      <c r="GY124" s="10"/>
      <c r="GZ124" s="11"/>
      <c r="HA124" s="61">
        <f t="shared" si="985"/>
        <v>0</v>
      </c>
      <c r="HB124" s="61">
        <f t="shared" si="985"/>
        <v>33</v>
      </c>
      <c r="HC124" s="11"/>
      <c r="HD124" s="12" t="e">
        <f t="shared" si="960"/>
        <v>#DIV/0!</v>
      </c>
      <c r="HE124" s="11"/>
      <c r="HF124" s="12" t="e">
        <f t="shared" si="961"/>
        <v>#DIV/0!</v>
      </c>
      <c r="HG124" s="13"/>
      <c r="HH124" s="11"/>
      <c r="HI124" s="11"/>
      <c r="HJ124" s="14"/>
      <c r="HK124" s="10">
        <f t="shared" si="962"/>
        <v>7</v>
      </c>
      <c r="HL124" s="14">
        <f t="shared" si="962"/>
        <v>0</v>
      </c>
      <c r="HM124" s="381">
        <f t="shared" si="962"/>
        <v>2920</v>
      </c>
      <c r="HN124" s="11">
        <f t="shared" si="962"/>
        <v>288</v>
      </c>
      <c r="HO124" s="11">
        <f t="shared" si="963"/>
        <v>1659</v>
      </c>
      <c r="HP124" s="79">
        <f t="shared" si="964"/>
        <v>0.56815068493150689</v>
      </c>
      <c r="HQ124" s="15">
        <f t="shared" si="965"/>
        <v>61</v>
      </c>
      <c r="HR124" s="12">
        <f t="shared" si="986"/>
        <v>3.6769138034960819E-2</v>
      </c>
      <c r="HS124" s="16">
        <v>65</v>
      </c>
      <c r="HT124" s="17">
        <v>1512</v>
      </c>
      <c r="HU124" s="16">
        <f t="shared" si="966"/>
        <v>91.139240506329116</v>
      </c>
      <c r="HV124" s="15"/>
      <c r="HW124" s="14"/>
    </row>
    <row r="125" spans="1:231" ht="18.75" x14ac:dyDescent="0.25">
      <c r="A125" s="734"/>
      <c r="B125" s="436">
        <f t="shared" si="987"/>
        <v>45690</v>
      </c>
      <c r="C125" s="10">
        <v>1</v>
      </c>
      <c r="D125" s="11"/>
      <c r="E125" s="61">
        <f t="shared" si="967"/>
        <v>551</v>
      </c>
      <c r="F125" s="11">
        <f t="shared" si="967"/>
        <v>49</v>
      </c>
      <c r="G125" s="11">
        <v>306</v>
      </c>
      <c r="H125" s="12">
        <f t="shared" si="927"/>
        <v>0.58076225045372054</v>
      </c>
      <c r="I125" s="11">
        <v>14</v>
      </c>
      <c r="J125" s="12">
        <f t="shared" si="968"/>
        <v>4.3749999999999997E-2</v>
      </c>
      <c r="K125" s="11"/>
      <c r="L125" s="11"/>
      <c r="M125" s="18"/>
      <c r="N125" s="20"/>
      <c r="O125" s="10">
        <v>1</v>
      </c>
      <c r="P125" s="11"/>
      <c r="Q125" s="11">
        <f t="shared" si="969"/>
        <v>569</v>
      </c>
      <c r="R125" s="11">
        <f t="shared" si="969"/>
        <v>50</v>
      </c>
      <c r="S125" s="11">
        <v>310</v>
      </c>
      <c r="T125" s="12">
        <f t="shared" si="928"/>
        <v>0.56766256590509667</v>
      </c>
      <c r="U125" s="11">
        <v>13</v>
      </c>
      <c r="V125" s="12">
        <f t="shared" si="929"/>
        <v>4.0247678018575851E-2</v>
      </c>
      <c r="W125" s="11"/>
      <c r="X125" s="11"/>
      <c r="Y125" s="18"/>
      <c r="Z125" s="20"/>
      <c r="AA125" s="10">
        <v>3</v>
      </c>
      <c r="AB125" s="11"/>
      <c r="AC125" s="11">
        <f t="shared" si="970"/>
        <v>68</v>
      </c>
      <c r="AD125" s="11">
        <f t="shared" si="970"/>
        <v>6</v>
      </c>
      <c r="AE125" s="11">
        <v>40</v>
      </c>
      <c r="AF125" s="12">
        <f t="shared" si="930"/>
        <v>0.6029411764705882</v>
      </c>
      <c r="AG125" s="11">
        <v>1</v>
      </c>
      <c r="AH125" s="12">
        <f t="shared" si="931"/>
        <v>2.4390243902439025E-2</v>
      </c>
      <c r="AI125" s="11"/>
      <c r="AJ125" s="11"/>
      <c r="AK125" s="18"/>
      <c r="AL125" s="20"/>
      <c r="AM125" s="10">
        <v>3</v>
      </c>
      <c r="AN125" s="11"/>
      <c r="AO125" s="61">
        <f t="shared" si="971"/>
        <v>580</v>
      </c>
      <c r="AP125" s="11">
        <f t="shared" si="971"/>
        <v>50</v>
      </c>
      <c r="AQ125" s="11">
        <v>309</v>
      </c>
      <c r="AR125" s="12">
        <f t="shared" si="932"/>
        <v>0.56034482758620685</v>
      </c>
      <c r="AS125" s="11">
        <v>16</v>
      </c>
      <c r="AT125" s="12">
        <f t="shared" si="933"/>
        <v>4.9230769230769231E-2</v>
      </c>
      <c r="AU125" s="11"/>
      <c r="AV125" s="11"/>
      <c r="AW125" s="18"/>
      <c r="AX125" s="20"/>
      <c r="AY125" s="10">
        <v>1</v>
      </c>
      <c r="AZ125" s="11"/>
      <c r="BA125" s="11">
        <f t="shared" si="972"/>
        <v>572</v>
      </c>
      <c r="BB125" s="11">
        <f t="shared" si="972"/>
        <v>50</v>
      </c>
      <c r="BC125" s="11">
        <v>319</v>
      </c>
      <c r="BD125" s="12">
        <f t="shared" si="934"/>
        <v>0.58041958041958042</v>
      </c>
      <c r="BE125" s="11">
        <v>13</v>
      </c>
      <c r="BF125" s="12">
        <f t="shared" si="935"/>
        <v>3.9156626506024098E-2</v>
      </c>
      <c r="BG125" s="11"/>
      <c r="BH125" s="11"/>
      <c r="BI125" s="18"/>
      <c r="BJ125" s="20"/>
      <c r="BK125" s="10"/>
      <c r="BL125" s="11"/>
      <c r="BM125" s="11">
        <f t="shared" si="973"/>
        <v>571</v>
      </c>
      <c r="BN125" s="11">
        <f t="shared" si="973"/>
        <v>50</v>
      </c>
      <c r="BO125" s="11">
        <v>312</v>
      </c>
      <c r="BP125" s="12">
        <f t="shared" si="936"/>
        <v>0.56742556917688269</v>
      </c>
      <c r="BQ125" s="11">
        <v>12</v>
      </c>
      <c r="BR125" s="12">
        <f t="shared" si="937"/>
        <v>3.7037037037037035E-2</v>
      </c>
      <c r="BS125" s="11"/>
      <c r="BT125" s="11"/>
      <c r="BU125" s="18"/>
      <c r="BV125" s="20"/>
      <c r="BW125" s="10"/>
      <c r="BX125" s="11"/>
      <c r="BY125" s="61">
        <f t="shared" si="974"/>
        <v>0</v>
      </c>
      <c r="BZ125" s="61">
        <f t="shared" si="974"/>
        <v>0</v>
      </c>
      <c r="CA125" s="11"/>
      <c r="CB125" s="12" t="e">
        <f t="shared" si="938"/>
        <v>#DIV/0!</v>
      </c>
      <c r="CC125" s="11"/>
      <c r="CD125" s="12" t="e">
        <f t="shared" si="939"/>
        <v>#DIV/0!</v>
      </c>
      <c r="CE125" s="11"/>
      <c r="CF125" s="11"/>
      <c r="CG125" s="18"/>
      <c r="CH125" s="20"/>
      <c r="CI125" s="10"/>
      <c r="CJ125" s="11"/>
      <c r="CK125" s="61">
        <f t="shared" si="975"/>
        <v>0</v>
      </c>
      <c r="CL125" s="61">
        <f t="shared" si="975"/>
        <v>0</v>
      </c>
      <c r="CM125" s="11"/>
      <c r="CN125" s="12" t="e">
        <f t="shared" si="940"/>
        <v>#DIV/0!</v>
      </c>
      <c r="CO125" s="11"/>
      <c r="CP125" s="12" t="e">
        <f t="shared" si="941"/>
        <v>#DIV/0!</v>
      </c>
      <c r="CQ125" s="11"/>
      <c r="CR125" s="11"/>
      <c r="CS125" s="18"/>
      <c r="CT125" s="20"/>
      <c r="CU125" s="10"/>
      <c r="CV125" s="11"/>
      <c r="CW125" s="61">
        <f t="shared" si="976"/>
        <v>0</v>
      </c>
      <c r="CX125" s="61">
        <f t="shared" si="976"/>
        <v>0</v>
      </c>
      <c r="CY125" s="11"/>
      <c r="CZ125" s="12" t="e">
        <f t="shared" si="942"/>
        <v>#DIV/0!</v>
      </c>
      <c r="DA125" s="11"/>
      <c r="DB125" s="12" t="e">
        <f t="shared" si="943"/>
        <v>#DIV/0!</v>
      </c>
      <c r="DC125" s="11"/>
      <c r="DD125" s="11"/>
      <c r="DE125" s="18"/>
      <c r="DF125" s="20"/>
      <c r="DG125" s="10"/>
      <c r="DH125" s="11"/>
      <c r="DI125" s="61">
        <f t="shared" si="977"/>
        <v>0</v>
      </c>
      <c r="DJ125" s="61">
        <f t="shared" si="977"/>
        <v>0</v>
      </c>
      <c r="DK125" s="11"/>
      <c r="DL125" s="12" t="e">
        <f t="shared" si="944"/>
        <v>#DIV/0!</v>
      </c>
      <c r="DM125" s="11"/>
      <c r="DN125" s="12" t="e">
        <f t="shared" si="945"/>
        <v>#DIV/0!</v>
      </c>
      <c r="DO125" s="11"/>
      <c r="DP125" s="11"/>
      <c r="DQ125" s="18"/>
      <c r="DR125" s="20"/>
      <c r="DS125" s="10"/>
      <c r="DT125" s="11"/>
      <c r="DU125" s="61">
        <f t="shared" si="978"/>
        <v>0</v>
      </c>
      <c r="DV125" s="61">
        <f t="shared" si="978"/>
        <v>0</v>
      </c>
      <c r="DW125" s="11"/>
      <c r="DX125" s="12" t="e">
        <f t="shared" si="946"/>
        <v>#DIV/0!</v>
      </c>
      <c r="DY125" s="11"/>
      <c r="DZ125" s="12" t="e">
        <f t="shared" si="947"/>
        <v>#DIV/0!</v>
      </c>
      <c r="EA125" s="11"/>
      <c r="EB125" s="11"/>
      <c r="EC125" s="18"/>
      <c r="ED125" s="20"/>
      <c r="EE125" s="10"/>
      <c r="EF125" s="11"/>
      <c r="EG125" s="61">
        <f t="shared" si="979"/>
        <v>0</v>
      </c>
      <c r="EH125" s="61">
        <f t="shared" si="979"/>
        <v>0</v>
      </c>
      <c r="EI125" s="11"/>
      <c r="EJ125" s="12" t="e">
        <f t="shared" si="948"/>
        <v>#DIV/0!</v>
      </c>
      <c r="EK125" s="11"/>
      <c r="EL125" s="12" t="e">
        <f t="shared" si="949"/>
        <v>#DIV/0!</v>
      </c>
      <c r="EM125" s="11"/>
      <c r="EN125" s="11"/>
      <c r="EO125" s="18"/>
      <c r="EP125" s="20"/>
      <c r="EQ125" s="10"/>
      <c r="ER125" s="11"/>
      <c r="ES125" s="61">
        <f t="shared" si="980"/>
        <v>0</v>
      </c>
      <c r="ET125" s="61">
        <f t="shared" si="980"/>
        <v>0</v>
      </c>
      <c r="EU125" s="11"/>
      <c r="EV125" s="12" t="e">
        <f t="shared" si="950"/>
        <v>#DIV/0!</v>
      </c>
      <c r="EW125" s="11"/>
      <c r="EX125" s="12" t="e">
        <f t="shared" si="951"/>
        <v>#DIV/0!</v>
      </c>
      <c r="EY125" s="11"/>
      <c r="EZ125" s="11"/>
      <c r="FA125" s="18"/>
      <c r="FB125" s="20"/>
      <c r="FC125" s="10"/>
      <c r="FD125" s="11"/>
      <c r="FE125" s="61">
        <f t="shared" si="981"/>
        <v>0</v>
      </c>
      <c r="FF125" s="61">
        <f t="shared" si="981"/>
        <v>0</v>
      </c>
      <c r="FG125" s="11"/>
      <c r="FH125" s="12" t="e">
        <f t="shared" si="952"/>
        <v>#DIV/0!</v>
      </c>
      <c r="FI125" s="11"/>
      <c r="FJ125" s="12" t="e">
        <f t="shared" si="953"/>
        <v>#DIV/0!</v>
      </c>
      <c r="FK125" s="11"/>
      <c r="FL125" s="11"/>
      <c r="FM125" s="18"/>
      <c r="FN125" s="20"/>
      <c r="FO125" s="10"/>
      <c r="FP125" s="11"/>
      <c r="FQ125" s="61">
        <f t="shared" si="982"/>
        <v>0</v>
      </c>
      <c r="FR125" s="61">
        <f t="shared" si="982"/>
        <v>0</v>
      </c>
      <c r="FS125" s="11"/>
      <c r="FT125" s="12" t="e">
        <f t="shared" si="954"/>
        <v>#DIV/0!</v>
      </c>
      <c r="FU125" s="11"/>
      <c r="FV125" s="12" t="e">
        <f t="shared" si="955"/>
        <v>#DIV/0!</v>
      </c>
      <c r="FW125" s="11"/>
      <c r="FX125" s="11"/>
      <c r="FY125" s="18"/>
      <c r="FZ125" s="20"/>
      <c r="GA125" s="10"/>
      <c r="GB125" s="11"/>
      <c r="GC125" s="61">
        <f t="shared" si="983"/>
        <v>0</v>
      </c>
      <c r="GD125" s="61">
        <f t="shared" si="983"/>
        <v>0</v>
      </c>
      <c r="GE125" s="11"/>
      <c r="GF125" s="12" t="e">
        <f t="shared" si="956"/>
        <v>#DIV/0!</v>
      </c>
      <c r="GG125" s="11"/>
      <c r="GH125" s="12" t="e">
        <f t="shared" si="957"/>
        <v>#DIV/0!</v>
      </c>
      <c r="GI125" s="11"/>
      <c r="GJ125" s="11"/>
      <c r="GK125" s="18"/>
      <c r="GL125" s="20"/>
      <c r="GM125" s="10"/>
      <c r="GN125" s="11"/>
      <c r="GO125" s="61">
        <f t="shared" si="984"/>
        <v>0</v>
      </c>
      <c r="GP125" s="61">
        <f t="shared" si="984"/>
        <v>0</v>
      </c>
      <c r="GQ125" s="11"/>
      <c r="GR125" s="12" t="e">
        <f t="shared" si="958"/>
        <v>#DIV/0!</v>
      </c>
      <c r="GS125" s="11"/>
      <c r="GT125" s="12" t="e">
        <f t="shared" si="959"/>
        <v>#DIV/0!</v>
      </c>
      <c r="GU125" s="11"/>
      <c r="GV125" s="11"/>
      <c r="GW125" s="18"/>
      <c r="GX125" s="20"/>
      <c r="GY125" s="10"/>
      <c r="GZ125" s="11">
        <v>1</v>
      </c>
      <c r="HA125" s="61">
        <f t="shared" si="985"/>
        <v>0</v>
      </c>
      <c r="HB125" s="61">
        <f t="shared" si="985"/>
        <v>32</v>
      </c>
      <c r="HC125" s="11"/>
      <c r="HD125" s="12" t="e">
        <f t="shared" si="960"/>
        <v>#DIV/0!</v>
      </c>
      <c r="HE125" s="11"/>
      <c r="HF125" s="12" t="e">
        <f t="shared" si="961"/>
        <v>#DIV/0!</v>
      </c>
      <c r="HG125" s="11"/>
      <c r="HH125" s="11"/>
      <c r="HI125" s="18"/>
      <c r="HJ125" s="20"/>
      <c r="HK125" s="10">
        <f t="shared" si="962"/>
        <v>9</v>
      </c>
      <c r="HL125" s="14">
        <f t="shared" si="962"/>
        <v>1</v>
      </c>
      <c r="HM125" s="381">
        <f t="shared" si="962"/>
        <v>2911</v>
      </c>
      <c r="HN125" s="11">
        <f t="shared" si="962"/>
        <v>287</v>
      </c>
      <c r="HO125" s="11">
        <f t="shared" si="963"/>
        <v>1665</v>
      </c>
      <c r="HP125" s="79">
        <f t="shared" si="964"/>
        <v>0.57196839574029545</v>
      </c>
      <c r="HQ125" s="15">
        <f t="shared" si="965"/>
        <v>69</v>
      </c>
      <c r="HR125" s="12">
        <f t="shared" si="986"/>
        <v>4.1441441441441441E-2</v>
      </c>
      <c r="HS125" s="16">
        <v>65</v>
      </c>
      <c r="HT125" s="17">
        <v>1440</v>
      </c>
      <c r="HU125" s="16">
        <f t="shared" si="966"/>
        <v>86.486486486486484</v>
      </c>
      <c r="HV125" s="18"/>
      <c r="HW125" s="20"/>
    </row>
    <row r="126" spans="1:231" ht="18.75" x14ac:dyDescent="0.25">
      <c r="A126" s="734"/>
      <c r="B126" s="436">
        <f t="shared" si="987"/>
        <v>45691</v>
      </c>
      <c r="C126" s="10"/>
      <c r="D126" s="11"/>
      <c r="E126" s="61">
        <f t="shared" si="967"/>
        <v>551</v>
      </c>
      <c r="F126" s="11">
        <f t="shared" si="967"/>
        <v>49</v>
      </c>
      <c r="G126" s="11">
        <v>297</v>
      </c>
      <c r="H126" s="12">
        <f t="shared" si="927"/>
        <v>0.55898366606170602</v>
      </c>
      <c r="I126" s="11">
        <v>11</v>
      </c>
      <c r="J126" s="12">
        <f t="shared" si="968"/>
        <v>3.5714285714285712E-2</v>
      </c>
      <c r="K126" s="13"/>
      <c r="L126" s="13"/>
      <c r="M126" s="25"/>
      <c r="N126" s="37"/>
      <c r="O126" s="10"/>
      <c r="P126" s="11"/>
      <c r="Q126" s="11">
        <f t="shared" si="969"/>
        <v>569</v>
      </c>
      <c r="R126" s="11">
        <f t="shared" si="969"/>
        <v>50</v>
      </c>
      <c r="S126" s="11">
        <v>305</v>
      </c>
      <c r="T126" s="12">
        <f t="shared" si="928"/>
        <v>0.5588752196836555</v>
      </c>
      <c r="U126" s="11">
        <v>13</v>
      </c>
      <c r="V126" s="12">
        <f t="shared" si="929"/>
        <v>4.0880503144654086E-2</v>
      </c>
      <c r="W126" s="13"/>
      <c r="X126" s="13"/>
      <c r="Y126" s="25"/>
      <c r="Z126" s="37"/>
      <c r="AA126" s="10">
        <v>1</v>
      </c>
      <c r="AB126" s="11"/>
      <c r="AC126" s="11">
        <f t="shared" si="970"/>
        <v>67</v>
      </c>
      <c r="AD126" s="11">
        <f t="shared" si="970"/>
        <v>6</v>
      </c>
      <c r="AE126" s="11">
        <v>33</v>
      </c>
      <c r="AF126" s="12">
        <f t="shared" si="930"/>
        <v>0.5074626865671642</v>
      </c>
      <c r="AG126" s="11">
        <v>1</v>
      </c>
      <c r="AH126" s="12">
        <f t="shared" si="931"/>
        <v>2.9411764705882353E-2</v>
      </c>
      <c r="AI126" s="13"/>
      <c r="AJ126" s="13"/>
      <c r="AK126" s="25"/>
      <c r="AL126" s="37"/>
      <c r="AM126" s="10"/>
      <c r="AN126" s="11"/>
      <c r="AO126" s="61">
        <f t="shared" si="971"/>
        <v>580</v>
      </c>
      <c r="AP126" s="11">
        <f t="shared" si="971"/>
        <v>50</v>
      </c>
      <c r="AQ126" s="11">
        <v>304</v>
      </c>
      <c r="AR126" s="12">
        <f t="shared" si="932"/>
        <v>0.55689655172413788</v>
      </c>
      <c r="AS126" s="11">
        <v>19</v>
      </c>
      <c r="AT126" s="12">
        <f t="shared" si="933"/>
        <v>5.8823529411764705E-2</v>
      </c>
      <c r="AU126" s="13"/>
      <c r="AV126" s="13"/>
      <c r="AW126" s="25"/>
      <c r="AX126" s="37"/>
      <c r="AY126" s="10">
        <v>1</v>
      </c>
      <c r="AZ126" s="11"/>
      <c r="BA126" s="11">
        <f t="shared" si="972"/>
        <v>571</v>
      </c>
      <c r="BB126" s="11">
        <f t="shared" si="972"/>
        <v>50</v>
      </c>
      <c r="BC126" s="11">
        <v>297</v>
      </c>
      <c r="BD126" s="12">
        <f t="shared" si="934"/>
        <v>0.53590192644483359</v>
      </c>
      <c r="BE126" s="11">
        <v>9</v>
      </c>
      <c r="BF126" s="12">
        <f t="shared" si="935"/>
        <v>2.9411764705882353E-2</v>
      </c>
      <c r="BG126" s="13"/>
      <c r="BH126" s="13"/>
      <c r="BI126" s="25"/>
      <c r="BJ126" s="37"/>
      <c r="BK126" s="10"/>
      <c r="BL126" s="11"/>
      <c r="BM126" s="11">
        <f t="shared" si="973"/>
        <v>571</v>
      </c>
      <c r="BN126" s="11">
        <f t="shared" si="973"/>
        <v>50</v>
      </c>
      <c r="BO126" s="11">
        <v>308</v>
      </c>
      <c r="BP126" s="12">
        <f t="shared" si="936"/>
        <v>0.58143607705779332</v>
      </c>
      <c r="BQ126" s="11">
        <v>24</v>
      </c>
      <c r="BR126" s="12">
        <f t="shared" si="937"/>
        <v>7.2289156626506021E-2</v>
      </c>
      <c r="BS126" s="13"/>
      <c r="BT126" s="13"/>
      <c r="BU126" s="25"/>
      <c r="BV126" s="37"/>
      <c r="BW126" s="10"/>
      <c r="BX126" s="11"/>
      <c r="BY126" s="61">
        <f t="shared" si="974"/>
        <v>0</v>
      </c>
      <c r="BZ126" s="61">
        <f t="shared" si="974"/>
        <v>0</v>
      </c>
      <c r="CA126" s="11"/>
      <c r="CB126" s="12" t="e">
        <f t="shared" si="938"/>
        <v>#DIV/0!</v>
      </c>
      <c r="CC126" s="11"/>
      <c r="CD126" s="12" t="e">
        <f t="shared" si="939"/>
        <v>#DIV/0!</v>
      </c>
      <c r="CE126" s="13"/>
      <c r="CF126" s="13"/>
      <c r="CG126" s="25"/>
      <c r="CH126" s="37"/>
      <c r="CI126" s="10"/>
      <c r="CJ126" s="11"/>
      <c r="CK126" s="61">
        <f t="shared" si="975"/>
        <v>0</v>
      </c>
      <c r="CL126" s="61">
        <f t="shared" si="975"/>
        <v>0</v>
      </c>
      <c r="CM126" s="11"/>
      <c r="CN126" s="12" t="e">
        <f t="shared" si="940"/>
        <v>#DIV/0!</v>
      </c>
      <c r="CO126" s="11"/>
      <c r="CP126" s="12" t="e">
        <f t="shared" si="941"/>
        <v>#DIV/0!</v>
      </c>
      <c r="CQ126" s="13"/>
      <c r="CR126" s="13"/>
      <c r="CS126" s="25"/>
      <c r="CT126" s="37"/>
      <c r="CU126" s="10"/>
      <c r="CV126" s="11"/>
      <c r="CW126" s="61">
        <f t="shared" si="976"/>
        <v>0</v>
      </c>
      <c r="CX126" s="61">
        <f t="shared" si="976"/>
        <v>0</v>
      </c>
      <c r="CY126" s="11"/>
      <c r="CZ126" s="12" t="e">
        <f t="shared" si="942"/>
        <v>#DIV/0!</v>
      </c>
      <c r="DA126" s="11"/>
      <c r="DB126" s="12" t="e">
        <f t="shared" si="943"/>
        <v>#DIV/0!</v>
      </c>
      <c r="DC126" s="13"/>
      <c r="DD126" s="13"/>
      <c r="DE126" s="25"/>
      <c r="DF126" s="37"/>
      <c r="DG126" s="10"/>
      <c r="DH126" s="11"/>
      <c r="DI126" s="61">
        <f t="shared" si="977"/>
        <v>0</v>
      </c>
      <c r="DJ126" s="61">
        <f t="shared" si="977"/>
        <v>0</v>
      </c>
      <c r="DK126" s="11"/>
      <c r="DL126" s="12" t="e">
        <f t="shared" si="944"/>
        <v>#DIV/0!</v>
      </c>
      <c r="DM126" s="11"/>
      <c r="DN126" s="12" t="e">
        <f t="shared" si="945"/>
        <v>#DIV/0!</v>
      </c>
      <c r="DO126" s="13"/>
      <c r="DP126" s="13"/>
      <c r="DQ126" s="25"/>
      <c r="DR126" s="37"/>
      <c r="DS126" s="10"/>
      <c r="DT126" s="11"/>
      <c r="DU126" s="61">
        <f t="shared" si="978"/>
        <v>0</v>
      </c>
      <c r="DV126" s="61">
        <f t="shared" si="978"/>
        <v>0</v>
      </c>
      <c r="DW126" s="11"/>
      <c r="DX126" s="12" t="e">
        <f t="shared" si="946"/>
        <v>#DIV/0!</v>
      </c>
      <c r="DY126" s="11"/>
      <c r="DZ126" s="12" t="e">
        <f t="shared" si="947"/>
        <v>#DIV/0!</v>
      </c>
      <c r="EA126" s="13"/>
      <c r="EB126" s="13"/>
      <c r="EC126" s="25"/>
      <c r="ED126" s="37"/>
      <c r="EE126" s="10"/>
      <c r="EF126" s="11"/>
      <c r="EG126" s="61">
        <f t="shared" si="979"/>
        <v>0</v>
      </c>
      <c r="EH126" s="61">
        <f t="shared" si="979"/>
        <v>0</v>
      </c>
      <c r="EI126" s="11"/>
      <c r="EJ126" s="12" t="e">
        <f t="shared" si="948"/>
        <v>#DIV/0!</v>
      </c>
      <c r="EK126" s="11"/>
      <c r="EL126" s="12" t="e">
        <f t="shared" si="949"/>
        <v>#DIV/0!</v>
      </c>
      <c r="EM126" s="13"/>
      <c r="EN126" s="13"/>
      <c r="EO126" s="25"/>
      <c r="EP126" s="37"/>
      <c r="EQ126" s="10"/>
      <c r="ER126" s="11"/>
      <c r="ES126" s="61">
        <f t="shared" si="980"/>
        <v>0</v>
      </c>
      <c r="ET126" s="61">
        <f t="shared" si="980"/>
        <v>0</v>
      </c>
      <c r="EU126" s="11"/>
      <c r="EV126" s="12" t="e">
        <f t="shared" si="950"/>
        <v>#DIV/0!</v>
      </c>
      <c r="EW126" s="11"/>
      <c r="EX126" s="12" t="e">
        <f t="shared" si="951"/>
        <v>#DIV/0!</v>
      </c>
      <c r="EY126" s="13"/>
      <c r="EZ126" s="13"/>
      <c r="FA126" s="25"/>
      <c r="FB126" s="37"/>
      <c r="FC126" s="10"/>
      <c r="FD126" s="11"/>
      <c r="FE126" s="61">
        <f t="shared" si="981"/>
        <v>0</v>
      </c>
      <c r="FF126" s="61">
        <f t="shared" si="981"/>
        <v>0</v>
      </c>
      <c r="FG126" s="11"/>
      <c r="FH126" s="12" t="e">
        <f t="shared" si="952"/>
        <v>#DIV/0!</v>
      </c>
      <c r="FI126" s="11"/>
      <c r="FJ126" s="12" t="e">
        <f t="shared" si="953"/>
        <v>#DIV/0!</v>
      </c>
      <c r="FK126" s="13"/>
      <c r="FL126" s="13"/>
      <c r="FM126" s="25"/>
      <c r="FN126" s="37"/>
      <c r="FO126" s="10"/>
      <c r="FP126" s="11"/>
      <c r="FQ126" s="61">
        <f t="shared" si="982"/>
        <v>0</v>
      </c>
      <c r="FR126" s="61">
        <f t="shared" si="982"/>
        <v>0</v>
      </c>
      <c r="FS126" s="11"/>
      <c r="FT126" s="12" t="e">
        <f t="shared" si="954"/>
        <v>#DIV/0!</v>
      </c>
      <c r="FU126" s="11"/>
      <c r="FV126" s="12" t="e">
        <f t="shared" si="955"/>
        <v>#DIV/0!</v>
      </c>
      <c r="FW126" s="13"/>
      <c r="FX126" s="13"/>
      <c r="FY126" s="25"/>
      <c r="FZ126" s="37"/>
      <c r="GA126" s="10"/>
      <c r="GB126" s="11"/>
      <c r="GC126" s="61">
        <f t="shared" si="983"/>
        <v>0</v>
      </c>
      <c r="GD126" s="61">
        <f t="shared" si="983"/>
        <v>0</v>
      </c>
      <c r="GE126" s="11"/>
      <c r="GF126" s="12" t="e">
        <f t="shared" si="956"/>
        <v>#DIV/0!</v>
      </c>
      <c r="GG126" s="11"/>
      <c r="GH126" s="12" t="e">
        <f t="shared" si="957"/>
        <v>#DIV/0!</v>
      </c>
      <c r="GI126" s="13"/>
      <c r="GJ126" s="13"/>
      <c r="GK126" s="25"/>
      <c r="GL126" s="37"/>
      <c r="GM126" s="10"/>
      <c r="GN126" s="11"/>
      <c r="GO126" s="61">
        <f t="shared" si="984"/>
        <v>0</v>
      </c>
      <c r="GP126" s="61">
        <f t="shared" si="984"/>
        <v>0</v>
      </c>
      <c r="GQ126" s="11"/>
      <c r="GR126" s="12" t="e">
        <f t="shared" si="958"/>
        <v>#DIV/0!</v>
      </c>
      <c r="GS126" s="11"/>
      <c r="GT126" s="12" t="e">
        <f t="shared" si="959"/>
        <v>#DIV/0!</v>
      </c>
      <c r="GU126" s="13"/>
      <c r="GV126" s="13"/>
      <c r="GW126" s="25"/>
      <c r="GX126" s="37"/>
      <c r="GY126" s="10"/>
      <c r="GZ126" s="11"/>
      <c r="HA126" s="61">
        <f t="shared" si="985"/>
        <v>0</v>
      </c>
      <c r="HB126" s="61">
        <f t="shared" si="985"/>
        <v>32</v>
      </c>
      <c r="HC126" s="11"/>
      <c r="HD126" s="12" t="e">
        <f t="shared" si="960"/>
        <v>#DIV/0!</v>
      </c>
      <c r="HE126" s="11"/>
      <c r="HF126" s="12" t="e">
        <f t="shared" si="961"/>
        <v>#DIV/0!</v>
      </c>
      <c r="HG126" s="13"/>
      <c r="HH126" s="13"/>
      <c r="HI126" s="25"/>
      <c r="HJ126" s="37"/>
      <c r="HK126" s="10">
        <f t="shared" si="962"/>
        <v>2</v>
      </c>
      <c r="HL126" s="14">
        <f t="shared" si="962"/>
        <v>0</v>
      </c>
      <c r="HM126" s="381">
        <f t="shared" si="962"/>
        <v>2909</v>
      </c>
      <c r="HN126" s="11">
        <f t="shared" si="962"/>
        <v>287</v>
      </c>
      <c r="HO126" s="11">
        <f t="shared" si="963"/>
        <v>1621</v>
      </c>
      <c r="HP126" s="79">
        <f t="shared" si="964"/>
        <v>0.55723616363011341</v>
      </c>
      <c r="HQ126" s="15">
        <f t="shared" si="965"/>
        <v>77</v>
      </c>
      <c r="HR126" s="12">
        <f t="shared" si="986"/>
        <v>4.7501542257865514E-2</v>
      </c>
      <c r="HS126" s="16">
        <v>66</v>
      </c>
      <c r="HT126" s="17">
        <v>1449</v>
      </c>
      <c r="HU126" s="16">
        <f t="shared" si="966"/>
        <v>89.389265885256023</v>
      </c>
      <c r="HV126" s="23"/>
      <c r="HW126" s="22"/>
    </row>
    <row r="127" spans="1:231" ht="18.75" x14ac:dyDescent="0.25">
      <c r="A127" s="734"/>
      <c r="B127" s="436">
        <f t="shared" si="987"/>
        <v>45692</v>
      </c>
      <c r="C127" s="10">
        <v>1</v>
      </c>
      <c r="D127" s="11"/>
      <c r="E127" s="61">
        <f t="shared" si="967"/>
        <v>550</v>
      </c>
      <c r="F127" s="11">
        <f t="shared" si="967"/>
        <v>49</v>
      </c>
      <c r="G127" s="11">
        <v>284</v>
      </c>
      <c r="H127" s="12">
        <f t="shared" si="927"/>
        <v>0.53272727272727272</v>
      </c>
      <c r="I127" s="11">
        <v>9</v>
      </c>
      <c r="J127" s="12">
        <f t="shared" si="968"/>
        <v>3.0716723549488054E-2</v>
      </c>
      <c r="K127" s="13"/>
      <c r="L127" s="11"/>
      <c r="M127" s="25"/>
      <c r="N127" s="37"/>
      <c r="O127" s="10"/>
      <c r="P127" s="11"/>
      <c r="Q127" s="11">
        <f t="shared" si="969"/>
        <v>569</v>
      </c>
      <c r="R127" s="11">
        <f t="shared" si="969"/>
        <v>50</v>
      </c>
      <c r="S127" s="11">
        <v>318</v>
      </c>
      <c r="T127" s="12">
        <f t="shared" si="928"/>
        <v>0.57820738137082606</v>
      </c>
      <c r="U127" s="11">
        <v>11</v>
      </c>
      <c r="V127" s="12">
        <f t="shared" si="929"/>
        <v>3.3434650455927049E-2</v>
      </c>
      <c r="W127" s="13"/>
      <c r="X127" s="11"/>
      <c r="Y127" s="25"/>
      <c r="Z127" s="37"/>
      <c r="AA127" s="10">
        <v>2</v>
      </c>
      <c r="AB127" s="11"/>
      <c r="AC127" s="11">
        <f t="shared" si="970"/>
        <v>65</v>
      </c>
      <c r="AD127" s="11">
        <f t="shared" si="970"/>
        <v>6</v>
      </c>
      <c r="AE127" s="11">
        <v>42</v>
      </c>
      <c r="AF127" s="12">
        <f t="shared" si="930"/>
        <v>0.69230769230769229</v>
      </c>
      <c r="AG127" s="11">
        <v>3</v>
      </c>
      <c r="AH127" s="12">
        <f t="shared" si="931"/>
        <v>6.6666666666666666E-2</v>
      </c>
      <c r="AI127" s="13"/>
      <c r="AJ127" s="11"/>
      <c r="AK127" s="25"/>
      <c r="AL127" s="37"/>
      <c r="AM127" s="10">
        <v>1</v>
      </c>
      <c r="AN127" s="11"/>
      <c r="AO127" s="61">
        <f t="shared" si="971"/>
        <v>579</v>
      </c>
      <c r="AP127" s="11">
        <f t="shared" si="971"/>
        <v>50</v>
      </c>
      <c r="AQ127" s="11">
        <v>280</v>
      </c>
      <c r="AR127" s="12">
        <f t="shared" si="932"/>
        <v>0.50086355785837655</v>
      </c>
      <c r="AS127" s="11">
        <v>10</v>
      </c>
      <c r="AT127" s="12">
        <f t="shared" si="933"/>
        <v>3.4482758620689655E-2</v>
      </c>
      <c r="AU127" s="13"/>
      <c r="AV127" s="11"/>
      <c r="AW127" s="25"/>
      <c r="AX127" s="37"/>
      <c r="AY127" s="10"/>
      <c r="AZ127" s="11"/>
      <c r="BA127" s="11">
        <f t="shared" si="972"/>
        <v>571</v>
      </c>
      <c r="BB127" s="11">
        <f t="shared" si="972"/>
        <v>50</v>
      </c>
      <c r="BC127" s="11">
        <v>315</v>
      </c>
      <c r="BD127" s="12">
        <f t="shared" si="934"/>
        <v>0.58318739054290714</v>
      </c>
      <c r="BE127" s="11">
        <v>18</v>
      </c>
      <c r="BF127" s="12">
        <f t="shared" si="935"/>
        <v>5.4054054054054057E-2</v>
      </c>
      <c r="BG127" s="13"/>
      <c r="BH127" s="11"/>
      <c r="BI127" s="25"/>
      <c r="BJ127" s="37"/>
      <c r="BK127" s="10">
        <v>1</v>
      </c>
      <c r="BL127" s="11"/>
      <c r="BM127" s="11">
        <f t="shared" si="973"/>
        <v>570</v>
      </c>
      <c r="BN127" s="11">
        <f t="shared" si="973"/>
        <v>50</v>
      </c>
      <c r="BO127" s="11">
        <v>284</v>
      </c>
      <c r="BP127" s="12">
        <f t="shared" si="936"/>
        <v>0.52631578947368418</v>
      </c>
      <c r="BQ127" s="11">
        <v>16</v>
      </c>
      <c r="BR127" s="12">
        <f t="shared" si="937"/>
        <v>5.3333333333333337E-2</v>
      </c>
      <c r="BS127" s="13"/>
      <c r="BT127" s="11"/>
      <c r="BU127" s="25"/>
      <c r="BV127" s="37"/>
      <c r="BW127" s="10"/>
      <c r="BX127" s="11"/>
      <c r="BY127" s="61">
        <f t="shared" si="974"/>
        <v>0</v>
      </c>
      <c r="BZ127" s="61">
        <f t="shared" si="974"/>
        <v>0</v>
      </c>
      <c r="CA127" s="11"/>
      <c r="CB127" s="12" t="e">
        <f t="shared" si="938"/>
        <v>#DIV/0!</v>
      </c>
      <c r="CC127" s="11"/>
      <c r="CD127" s="12" t="e">
        <f t="shared" si="939"/>
        <v>#DIV/0!</v>
      </c>
      <c r="CE127" s="13"/>
      <c r="CF127" s="11"/>
      <c r="CG127" s="25"/>
      <c r="CH127" s="37"/>
      <c r="CI127" s="10"/>
      <c r="CJ127" s="11"/>
      <c r="CK127" s="61">
        <f t="shared" si="975"/>
        <v>0</v>
      </c>
      <c r="CL127" s="61">
        <f t="shared" si="975"/>
        <v>0</v>
      </c>
      <c r="CM127" s="11"/>
      <c r="CN127" s="12" t="e">
        <f t="shared" si="940"/>
        <v>#DIV/0!</v>
      </c>
      <c r="CO127" s="11"/>
      <c r="CP127" s="12" t="e">
        <f t="shared" si="941"/>
        <v>#DIV/0!</v>
      </c>
      <c r="CQ127" s="13"/>
      <c r="CR127" s="11"/>
      <c r="CS127" s="25"/>
      <c r="CT127" s="37"/>
      <c r="CU127" s="10"/>
      <c r="CV127" s="11"/>
      <c r="CW127" s="61">
        <f t="shared" si="976"/>
        <v>0</v>
      </c>
      <c r="CX127" s="61">
        <f t="shared" si="976"/>
        <v>0</v>
      </c>
      <c r="CY127" s="11"/>
      <c r="CZ127" s="12" t="e">
        <f t="shared" si="942"/>
        <v>#DIV/0!</v>
      </c>
      <c r="DA127" s="11"/>
      <c r="DB127" s="12" t="e">
        <f t="shared" si="943"/>
        <v>#DIV/0!</v>
      </c>
      <c r="DC127" s="13"/>
      <c r="DD127" s="11"/>
      <c r="DE127" s="25"/>
      <c r="DF127" s="37"/>
      <c r="DG127" s="10"/>
      <c r="DH127" s="11"/>
      <c r="DI127" s="61">
        <f t="shared" si="977"/>
        <v>0</v>
      </c>
      <c r="DJ127" s="61">
        <f t="shared" si="977"/>
        <v>0</v>
      </c>
      <c r="DK127" s="11"/>
      <c r="DL127" s="12" t="e">
        <f t="shared" si="944"/>
        <v>#DIV/0!</v>
      </c>
      <c r="DM127" s="11"/>
      <c r="DN127" s="12" t="e">
        <f t="shared" si="945"/>
        <v>#DIV/0!</v>
      </c>
      <c r="DO127" s="13"/>
      <c r="DP127" s="11"/>
      <c r="DQ127" s="25"/>
      <c r="DR127" s="37"/>
      <c r="DS127" s="10"/>
      <c r="DT127" s="11"/>
      <c r="DU127" s="61">
        <f t="shared" si="978"/>
        <v>0</v>
      </c>
      <c r="DV127" s="61">
        <f t="shared" si="978"/>
        <v>0</v>
      </c>
      <c r="DW127" s="11"/>
      <c r="DX127" s="12" t="e">
        <f t="shared" si="946"/>
        <v>#DIV/0!</v>
      </c>
      <c r="DY127" s="11"/>
      <c r="DZ127" s="12" t="e">
        <f t="shared" si="947"/>
        <v>#DIV/0!</v>
      </c>
      <c r="EA127" s="13"/>
      <c r="EB127" s="11"/>
      <c r="EC127" s="25"/>
      <c r="ED127" s="37"/>
      <c r="EE127" s="10"/>
      <c r="EF127" s="11"/>
      <c r="EG127" s="61">
        <f t="shared" si="979"/>
        <v>0</v>
      </c>
      <c r="EH127" s="61">
        <f t="shared" si="979"/>
        <v>0</v>
      </c>
      <c r="EI127" s="11"/>
      <c r="EJ127" s="12" t="e">
        <f t="shared" si="948"/>
        <v>#DIV/0!</v>
      </c>
      <c r="EK127" s="11"/>
      <c r="EL127" s="12" t="e">
        <f t="shared" si="949"/>
        <v>#DIV/0!</v>
      </c>
      <c r="EM127" s="13"/>
      <c r="EN127" s="11"/>
      <c r="EO127" s="25"/>
      <c r="EP127" s="37"/>
      <c r="EQ127" s="10"/>
      <c r="ER127" s="11"/>
      <c r="ES127" s="61">
        <f t="shared" si="980"/>
        <v>0</v>
      </c>
      <c r="ET127" s="61">
        <f t="shared" si="980"/>
        <v>0</v>
      </c>
      <c r="EU127" s="11"/>
      <c r="EV127" s="12" t="e">
        <f t="shared" si="950"/>
        <v>#DIV/0!</v>
      </c>
      <c r="EW127" s="11"/>
      <c r="EX127" s="12" t="e">
        <f t="shared" si="951"/>
        <v>#DIV/0!</v>
      </c>
      <c r="EY127" s="13"/>
      <c r="EZ127" s="11"/>
      <c r="FA127" s="25"/>
      <c r="FB127" s="37"/>
      <c r="FC127" s="10"/>
      <c r="FD127" s="11"/>
      <c r="FE127" s="61">
        <f t="shared" si="981"/>
        <v>0</v>
      </c>
      <c r="FF127" s="61">
        <f t="shared" si="981"/>
        <v>0</v>
      </c>
      <c r="FG127" s="11"/>
      <c r="FH127" s="12" t="e">
        <f t="shared" si="952"/>
        <v>#DIV/0!</v>
      </c>
      <c r="FI127" s="11"/>
      <c r="FJ127" s="12" t="e">
        <f t="shared" si="953"/>
        <v>#DIV/0!</v>
      </c>
      <c r="FK127" s="13"/>
      <c r="FL127" s="11"/>
      <c r="FM127" s="25"/>
      <c r="FN127" s="37"/>
      <c r="FO127" s="10"/>
      <c r="FP127" s="11"/>
      <c r="FQ127" s="61">
        <f t="shared" si="982"/>
        <v>0</v>
      </c>
      <c r="FR127" s="61">
        <f t="shared" si="982"/>
        <v>0</v>
      </c>
      <c r="FS127" s="11"/>
      <c r="FT127" s="12" t="e">
        <f t="shared" si="954"/>
        <v>#DIV/0!</v>
      </c>
      <c r="FU127" s="11"/>
      <c r="FV127" s="12" t="e">
        <f t="shared" si="955"/>
        <v>#DIV/0!</v>
      </c>
      <c r="FW127" s="13"/>
      <c r="FX127" s="11"/>
      <c r="FY127" s="25"/>
      <c r="FZ127" s="37"/>
      <c r="GA127" s="10"/>
      <c r="GB127" s="11"/>
      <c r="GC127" s="61">
        <f t="shared" si="983"/>
        <v>0</v>
      </c>
      <c r="GD127" s="61">
        <f t="shared" si="983"/>
        <v>0</v>
      </c>
      <c r="GE127" s="11"/>
      <c r="GF127" s="12" t="e">
        <f t="shared" si="956"/>
        <v>#DIV/0!</v>
      </c>
      <c r="GG127" s="11"/>
      <c r="GH127" s="12" t="e">
        <f t="shared" si="957"/>
        <v>#DIV/0!</v>
      </c>
      <c r="GI127" s="13"/>
      <c r="GJ127" s="11"/>
      <c r="GK127" s="25"/>
      <c r="GL127" s="37"/>
      <c r="GM127" s="10"/>
      <c r="GN127" s="11"/>
      <c r="GO127" s="61">
        <f t="shared" si="984"/>
        <v>0</v>
      </c>
      <c r="GP127" s="61">
        <f t="shared" si="984"/>
        <v>0</v>
      </c>
      <c r="GQ127" s="11"/>
      <c r="GR127" s="12" t="e">
        <f t="shared" si="958"/>
        <v>#DIV/0!</v>
      </c>
      <c r="GS127" s="11"/>
      <c r="GT127" s="12" t="e">
        <f t="shared" si="959"/>
        <v>#DIV/0!</v>
      </c>
      <c r="GU127" s="13"/>
      <c r="GV127" s="11"/>
      <c r="GW127" s="25"/>
      <c r="GX127" s="37"/>
      <c r="GY127" s="10"/>
      <c r="GZ127" s="11">
        <v>32</v>
      </c>
      <c r="HA127" s="61">
        <f t="shared" si="985"/>
        <v>0</v>
      </c>
      <c r="HB127" s="61">
        <f t="shared" si="985"/>
        <v>0</v>
      </c>
      <c r="HC127" s="11"/>
      <c r="HD127" s="12" t="e">
        <f t="shared" si="960"/>
        <v>#DIV/0!</v>
      </c>
      <c r="HE127" s="11"/>
      <c r="HF127" s="12" t="e">
        <f t="shared" si="961"/>
        <v>#DIV/0!</v>
      </c>
      <c r="HG127" s="13"/>
      <c r="HH127" s="11"/>
      <c r="HI127" s="25"/>
      <c r="HJ127" s="37"/>
      <c r="HK127" s="10">
        <f t="shared" si="962"/>
        <v>5</v>
      </c>
      <c r="HL127" s="14">
        <f t="shared" si="962"/>
        <v>32</v>
      </c>
      <c r="HM127" s="381">
        <f t="shared" si="962"/>
        <v>2904</v>
      </c>
      <c r="HN127" s="11">
        <f t="shared" si="962"/>
        <v>255</v>
      </c>
      <c r="HO127" s="11">
        <f t="shared" si="963"/>
        <v>1590</v>
      </c>
      <c r="HP127" s="79">
        <f t="shared" si="964"/>
        <v>0.5475206611570248</v>
      </c>
      <c r="HQ127" s="15">
        <f t="shared" si="965"/>
        <v>67</v>
      </c>
      <c r="HR127" s="12">
        <f t="shared" si="986"/>
        <v>4.2138364779874211E-2</v>
      </c>
      <c r="HS127" s="16">
        <v>66.3</v>
      </c>
      <c r="HT127" s="17">
        <v>1460</v>
      </c>
      <c r="HU127" s="16">
        <f t="shared" si="966"/>
        <v>91.823899371069189</v>
      </c>
      <c r="HV127" s="23"/>
      <c r="HW127" s="22"/>
    </row>
    <row r="128" spans="1:231" ht="18.75" x14ac:dyDescent="0.25">
      <c r="A128" s="734"/>
      <c r="B128" s="436">
        <f t="shared" si="987"/>
        <v>45693</v>
      </c>
      <c r="C128" s="10"/>
      <c r="D128" s="11"/>
      <c r="E128" s="61">
        <f>E127-C128</f>
        <v>550</v>
      </c>
      <c r="F128" s="11">
        <f>F127-D128</f>
        <v>49</v>
      </c>
      <c r="G128" s="11">
        <v>267</v>
      </c>
      <c r="H128" s="12">
        <f t="shared" si="927"/>
        <v>0.50545454545454549</v>
      </c>
      <c r="I128" s="11">
        <v>11</v>
      </c>
      <c r="J128" s="12">
        <f t="shared" si="968"/>
        <v>3.9568345323741004E-2</v>
      </c>
      <c r="K128" s="13"/>
      <c r="L128" s="11"/>
      <c r="M128" s="38"/>
      <c r="N128" s="39"/>
      <c r="O128" s="10"/>
      <c r="P128" s="11"/>
      <c r="Q128" s="11">
        <f t="shared" si="969"/>
        <v>569</v>
      </c>
      <c r="R128" s="11">
        <f t="shared" si="969"/>
        <v>50</v>
      </c>
      <c r="S128" s="11">
        <v>304</v>
      </c>
      <c r="T128" s="12">
        <f t="shared" si="928"/>
        <v>0.5588752196836555</v>
      </c>
      <c r="U128" s="11">
        <v>14</v>
      </c>
      <c r="V128" s="12">
        <f t="shared" si="929"/>
        <v>4.40251572327044E-2</v>
      </c>
      <c r="W128" s="13"/>
      <c r="X128" s="11"/>
      <c r="Y128" s="38"/>
      <c r="Z128" s="39"/>
      <c r="AA128" s="10"/>
      <c r="AB128" s="11"/>
      <c r="AC128" s="11">
        <f t="shared" si="970"/>
        <v>65</v>
      </c>
      <c r="AD128" s="11">
        <f t="shared" si="970"/>
        <v>6</v>
      </c>
      <c r="AE128" s="11">
        <v>40</v>
      </c>
      <c r="AF128" s="12">
        <f t="shared" si="930"/>
        <v>0.66153846153846152</v>
      </c>
      <c r="AG128" s="11">
        <v>3</v>
      </c>
      <c r="AH128" s="12">
        <f t="shared" si="931"/>
        <v>6.9767441860465115E-2</v>
      </c>
      <c r="AI128" s="13"/>
      <c r="AJ128" s="11"/>
      <c r="AK128" s="38"/>
      <c r="AL128" s="39"/>
      <c r="AM128" s="10"/>
      <c r="AN128" s="11"/>
      <c r="AO128" s="61">
        <f t="shared" si="971"/>
        <v>579</v>
      </c>
      <c r="AP128" s="11">
        <f t="shared" si="971"/>
        <v>50</v>
      </c>
      <c r="AQ128" s="11">
        <v>303</v>
      </c>
      <c r="AR128" s="12">
        <f t="shared" si="932"/>
        <v>0.53022452504317785</v>
      </c>
      <c r="AS128" s="11">
        <v>4</v>
      </c>
      <c r="AT128" s="12">
        <f t="shared" si="933"/>
        <v>1.3029315960912053E-2</v>
      </c>
      <c r="AU128" s="13"/>
      <c r="AV128" s="11"/>
      <c r="AW128" s="38"/>
      <c r="AX128" s="39"/>
      <c r="AY128" s="10"/>
      <c r="AZ128" s="11"/>
      <c r="BA128" s="11">
        <f t="shared" si="972"/>
        <v>571</v>
      </c>
      <c r="BB128" s="11">
        <f t="shared" si="972"/>
        <v>50</v>
      </c>
      <c r="BC128" s="11">
        <v>304</v>
      </c>
      <c r="BD128" s="12">
        <f t="shared" si="934"/>
        <v>0.55341506129597196</v>
      </c>
      <c r="BE128" s="11">
        <v>12</v>
      </c>
      <c r="BF128" s="12">
        <f t="shared" si="935"/>
        <v>3.7974683544303799E-2</v>
      </c>
      <c r="BG128" s="13"/>
      <c r="BH128" s="11"/>
      <c r="BI128" s="38"/>
      <c r="BJ128" s="39"/>
      <c r="BK128" s="10">
        <v>1</v>
      </c>
      <c r="BL128" s="11"/>
      <c r="BM128" s="11">
        <f t="shared" si="973"/>
        <v>569</v>
      </c>
      <c r="BN128" s="11">
        <f t="shared" si="973"/>
        <v>50</v>
      </c>
      <c r="BO128" s="11">
        <v>302</v>
      </c>
      <c r="BP128" s="12">
        <f t="shared" si="936"/>
        <v>0.55711775043936729</v>
      </c>
      <c r="BQ128" s="11">
        <v>15</v>
      </c>
      <c r="BR128" s="12">
        <f t="shared" si="937"/>
        <v>4.7318611987381701E-2</v>
      </c>
      <c r="BS128" s="13"/>
      <c r="BT128" s="11"/>
      <c r="BU128" s="38"/>
      <c r="BV128" s="39"/>
      <c r="BW128" s="10"/>
      <c r="BX128" s="11"/>
      <c r="BY128" s="61">
        <f t="shared" si="974"/>
        <v>0</v>
      </c>
      <c r="BZ128" s="61">
        <f t="shared" si="974"/>
        <v>0</v>
      </c>
      <c r="CA128" s="11"/>
      <c r="CB128" s="12" t="e">
        <f t="shared" si="938"/>
        <v>#DIV/0!</v>
      </c>
      <c r="CC128" s="11"/>
      <c r="CD128" s="12" t="e">
        <f t="shared" si="939"/>
        <v>#DIV/0!</v>
      </c>
      <c r="CE128" s="13"/>
      <c r="CF128" s="11"/>
      <c r="CG128" s="38"/>
      <c r="CH128" s="39"/>
      <c r="CI128" s="10"/>
      <c r="CJ128" s="11"/>
      <c r="CK128" s="61">
        <f t="shared" si="975"/>
        <v>0</v>
      </c>
      <c r="CL128" s="61">
        <f t="shared" si="975"/>
        <v>0</v>
      </c>
      <c r="CM128" s="11"/>
      <c r="CN128" s="12" t="e">
        <f t="shared" si="940"/>
        <v>#DIV/0!</v>
      </c>
      <c r="CO128" s="11"/>
      <c r="CP128" s="12" t="e">
        <f t="shared" si="941"/>
        <v>#DIV/0!</v>
      </c>
      <c r="CQ128" s="13"/>
      <c r="CR128" s="11"/>
      <c r="CS128" s="38"/>
      <c r="CT128" s="39"/>
      <c r="CU128" s="10"/>
      <c r="CV128" s="11"/>
      <c r="CW128" s="61">
        <f t="shared" si="976"/>
        <v>0</v>
      </c>
      <c r="CX128" s="61">
        <f t="shared" si="976"/>
        <v>0</v>
      </c>
      <c r="CY128" s="11"/>
      <c r="CZ128" s="12" t="e">
        <f t="shared" si="942"/>
        <v>#DIV/0!</v>
      </c>
      <c r="DA128" s="11"/>
      <c r="DB128" s="12" t="e">
        <f t="shared" si="943"/>
        <v>#DIV/0!</v>
      </c>
      <c r="DC128" s="13"/>
      <c r="DD128" s="11"/>
      <c r="DE128" s="38"/>
      <c r="DF128" s="39"/>
      <c r="DG128" s="10"/>
      <c r="DH128" s="11"/>
      <c r="DI128" s="61">
        <f t="shared" si="977"/>
        <v>0</v>
      </c>
      <c r="DJ128" s="61">
        <f t="shared" si="977"/>
        <v>0</v>
      </c>
      <c r="DK128" s="11"/>
      <c r="DL128" s="12" t="e">
        <f t="shared" si="944"/>
        <v>#DIV/0!</v>
      </c>
      <c r="DM128" s="11"/>
      <c r="DN128" s="12" t="e">
        <f t="shared" si="945"/>
        <v>#DIV/0!</v>
      </c>
      <c r="DO128" s="13"/>
      <c r="DP128" s="11"/>
      <c r="DQ128" s="38"/>
      <c r="DR128" s="39"/>
      <c r="DS128" s="10"/>
      <c r="DT128" s="11"/>
      <c r="DU128" s="61">
        <f t="shared" si="978"/>
        <v>0</v>
      </c>
      <c r="DV128" s="61">
        <f t="shared" si="978"/>
        <v>0</v>
      </c>
      <c r="DW128" s="11"/>
      <c r="DX128" s="12" t="e">
        <f t="shared" si="946"/>
        <v>#DIV/0!</v>
      </c>
      <c r="DY128" s="11"/>
      <c r="DZ128" s="12" t="e">
        <f t="shared" si="947"/>
        <v>#DIV/0!</v>
      </c>
      <c r="EA128" s="13"/>
      <c r="EB128" s="11"/>
      <c r="EC128" s="38"/>
      <c r="ED128" s="39"/>
      <c r="EE128" s="10"/>
      <c r="EF128" s="11"/>
      <c r="EG128" s="61">
        <f t="shared" si="979"/>
        <v>0</v>
      </c>
      <c r="EH128" s="61">
        <f t="shared" si="979"/>
        <v>0</v>
      </c>
      <c r="EI128" s="11"/>
      <c r="EJ128" s="12" t="e">
        <f t="shared" si="948"/>
        <v>#DIV/0!</v>
      </c>
      <c r="EK128" s="11"/>
      <c r="EL128" s="12" t="e">
        <f t="shared" si="949"/>
        <v>#DIV/0!</v>
      </c>
      <c r="EM128" s="13"/>
      <c r="EN128" s="11"/>
      <c r="EO128" s="38"/>
      <c r="EP128" s="39"/>
      <c r="EQ128" s="10"/>
      <c r="ER128" s="11"/>
      <c r="ES128" s="61">
        <f t="shared" si="980"/>
        <v>0</v>
      </c>
      <c r="ET128" s="61">
        <f t="shared" si="980"/>
        <v>0</v>
      </c>
      <c r="EU128" s="11"/>
      <c r="EV128" s="12" t="e">
        <f t="shared" si="950"/>
        <v>#DIV/0!</v>
      </c>
      <c r="EW128" s="11"/>
      <c r="EX128" s="12" t="e">
        <f t="shared" si="951"/>
        <v>#DIV/0!</v>
      </c>
      <c r="EY128" s="13"/>
      <c r="EZ128" s="11"/>
      <c r="FA128" s="38"/>
      <c r="FB128" s="39"/>
      <c r="FC128" s="10"/>
      <c r="FD128" s="11"/>
      <c r="FE128" s="61">
        <f t="shared" si="981"/>
        <v>0</v>
      </c>
      <c r="FF128" s="61">
        <f t="shared" si="981"/>
        <v>0</v>
      </c>
      <c r="FG128" s="11"/>
      <c r="FH128" s="12" t="e">
        <f t="shared" si="952"/>
        <v>#DIV/0!</v>
      </c>
      <c r="FI128" s="11"/>
      <c r="FJ128" s="12" t="e">
        <f t="shared" si="953"/>
        <v>#DIV/0!</v>
      </c>
      <c r="FK128" s="13"/>
      <c r="FL128" s="11"/>
      <c r="FM128" s="38"/>
      <c r="FN128" s="39"/>
      <c r="FO128" s="10"/>
      <c r="FP128" s="11"/>
      <c r="FQ128" s="61">
        <f t="shared" si="982"/>
        <v>0</v>
      </c>
      <c r="FR128" s="61">
        <f t="shared" si="982"/>
        <v>0</v>
      </c>
      <c r="FS128" s="11"/>
      <c r="FT128" s="12" t="e">
        <f t="shared" si="954"/>
        <v>#DIV/0!</v>
      </c>
      <c r="FU128" s="11"/>
      <c r="FV128" s="12" t="e">
        <f t="shared" si="955"/>
        <v>#DIV/0!</v>
      </c>
      <c r="FW128" s="13"/>
      <c r="FX128" s="11"/>
      <c r="FY128" s="38"/>
      <c r="FZ128" s="39"/>
      <c r="GA128" s="10"/>
      <c r="GB128" s="11"/>
      <c r="GC128" s="61">
        <f t="shared" si="983"/>
        <v>0</v>
      </c>
      <c r="GD128" s="61">
        <f t="shared" si="983"/>
        <v>0</v>
      </c>
      <c r="GE128" s="11"/>
      <c r="GF128" s="12" t="e">
        <f t="shared" si="956"/>
        <v>#DIV/0!</v>
      </c>
      <c r="GG128" s="11"/>
      <c r="GH128" s="12" t="e">
        <f t="shared" si="957"/>
        <v>#DIV/0!</v>
      </c>
      <c r="GI128" s="13"/>
      <c r="GJ128" s="11"/>
      <c r="GK128" s="38"/>
      <c r="GL128" s="39"/>
      <c r="GM128" s="10"/>
      <c r="GN128" s="11"/>
      <c r="GO128" s="61">
        <f t="shared" si="984"/>
        <v>0</v>
      </c>
      <c r="GP128" s="61">
        <f t="shared" si="984"/>
        <v>0</v>
      </c>
      <c r="GQ128" s="11"/>
      <c r="GR128" s="12" t="e">
        <f t="shared" si="958"/>
        <v>#DIV/0!</v>
      </c>
      <c r="GS128" s="11"/>
      <c r="GT128" s="12" t="e">
        <f t="shared" si="959"/>
        <v>#DIV/0!</v>
      </c>
      <c r="GU128" s="13"/>
      <c r="GV128" s="11"/>
      <c r="GW128" s="38"/>
      <c r="GX128" s="39"/>
      <c r="GY128" s="10"/>
      <c r="GZ128" s="11"/>
      <c r="HA128" s="61">
        <f t="shared" si="985"/>
        <v>0</v>
      </c>
      <c r="HB128" s="61">
        <f t="shared" si="985"/>
        <v>0</v>
      </c>
      <c r="HC128" s="11"/>
      <c r="HD128" s="12" t="e">
        <f t="shared" si="960"/>
        <v>#DIV/0!</v>
      </c>
      <c r="HE128" s="11"/>
      <c r="HF128" s="12" t="e">
        <f t="shared" si="961"/>
        <v>#DIV/0!</v>
      </c>
      <c r="HG128" s="13"/>
      <c r="HH128" s="11"/>
      <c r="HI128" s="38"/>
      <c r="HJ128" s="39"/>
      <c r="HK128" s="10">
        <f t="shared" si="962"/>
        <v>1</v>
      </c>
      <c r="HL128" s="14">
        <f t="shared" si="962"/>
        <v>0</v>
      </c>
      <c r="HM128" s="381">
        <f t="shared" si="962"/>
        <v>2903</v>
      </c>
      <c r="HN128" s="11">
        <f t="shared" si="962"/>
        <v>255</v>
      </c>
      <c r="HO128" s="11">
        <f t="shared" si="963"/>
        <v>1579</v>
      </c>
      <c r="HP128" s="79">
        <f t="shared" si="964"/>
        <v>0.54392008267309677</v>
      </c>
      <c r="HQ128" s="15">
        <f t="shared" si="965"/>
        <v>59</v>
      </c>
      <c r="HR128" s="12">
        <f t="shared" si="986"/>
        <v>3.7365421152628246E-2</v>
      </c>
      <c r="HS128" s="16">
        <v>66.099999999999994</v>
      </c>
      <c r="HT128" s="17">
        <v>1466</v>
      </c>
      <c r="HU128" s="16">
        <f t="shared" si="966"/>
        <v>92.843571880937304</v>
      </c>
      <c r="HV128" s="23"/>
      <c r="HW128" s="22"/>
    </row>
    <row r="129" spans="1:231" ht="19.5" thickBot="1" x14ac:dyDescent="0.3">
      <c r="A129" s="734"/>
      <c r="B129" s="437"/>
      <c r="C129" s="26">
        <f>SUM(C122:C128)</f>
        <v>5</v>
      </c>
      <c r="D129" s="27">
        <f>SUM(D122:D128)</f>
        <v>0</v>
      </c>
      <c r="E129" s="27"/>
      <c r="F129" s="27"/>
      <c r="G129" s="27">
        <f>SUM(G122:G128)</f>
        <v>2042</v>
      </c>
      <c r="H129" s="28">
        <f>((G129+I129)/7)/E128</f>
        <v>0.5511688311688312</v>
      </c>
      <c r="I129" s="27">
        <f>SUM(I122:I128)</f>
        <v>80</v>
      </c>
      <c r="J129" s="28">
        <f>(I129/(I129+G129))</f>
        <v>3.7700282752120638E-2</v>
      </c>
      <c r="K129" s="27"/>
      <c r="L129" s="27"/>
      <c r="M129" s="29" t="e">
        <f>M127/M126*100-100</f>
        <v>#DIV/0!</v>
      </c>
      <c r="N129" s="60" t="e">
        <f>N127/N126*100-100</f>
        <v>#DIV/0!</v>
      </c>
      <c r="O129" s="26">
        <f>SUM(O122:O128)</f>
        <v>2</v>
      </c>
      <c r="P129" s="27">
        <f>SUM(P122:P128)</f>
        <v>0</v>
      </c>
      <c r="Q129" s="27"/>
      <c r="R129" s="27"/>
      <c r="S129" s="27">
        <f>SUM(S122:S128)</f>
        <v>2172</v>
      </c>
      <c r="T129" s="28">
        <f>((S129+U129)/7)/Q128</f>
        <v>0.56565402962591005</v>
      </c>
      <c r="U129" s="27">
        <f>SUM(U122:U128)</f>
        <v>81</v>
      </c>
      <c r="V129" s="28">
        <f>(U129/(U129+S129))</f>
        <v>3.5952063914780293E-2</v>
      </c>
      <c r="W129" s="27"/>
      <c r="X129" s="27"/>
      <c r="Y129" s="29" t="e">
        <f>Y127/Y126*100-100</f>
        <v>#DIV/0!</v>
      </c>
      <c r="Z129" s="60" t="e">
        <f>Z127/Z126*100-100</f>
        <v>#DIV/0!</v>
      </c>
      <c r="AA129" s="26">
        <f>SUM(AA122:AA128)</f>
        <v>12</v>
      </c>
      <c r="AB129" s="27">
        <f>SUM(AB122:AB128)</f>
        <v>0</v>
      </c>
      <c r="AC129" s="27"/>
      <c r="AD129" s="27"/>
      <c r="AE129" s="27">
        <f>SUM(AE122:AE128)</f>
        <v>278</v>
      </c>
      <c r="AF129" s="28">
        <f>((AE129+AG129)/7)/AC128</f>
        <v>0.64175824175824181</v>
      </c>
      <c r="AG129" s="27">
        <f>SUM(AG122:AG128)</f>
        <v>14</v>
      </c>
      <c r="AH129" s="28">
        <f>(AG129/(AG129+AE129))</f>
        <v>4.7945205479452052E-2</v>
      </c>
      <c r="AI129" s="27"/>
      <c r="AJ129" s="27"/>
      <c r="AK129" s="29" t="e">
        <f>AK127/AK126*100-100</f>
        <v>#DIV/0!</v>
      </c>
      <c r="AL129" s="60" t="e">
        <f>AL127/AL126*100-100</f>
        <v>#DIV/0!</v>
      </c>
      <c r="AM129" s="26">
        <f>SUM(AM122:AM128)</f>
        <v>6</v>
      </c>
      <c r="AN129" s="27">
        <f>SUM(AN122:AN128)</f>
        <v>0</v>
      </c>
      <c r="AO129" s="27"/>
      <c r="AP129" s="27"/>
      <c r="AQ129" s="27">
        <f>SUM(AQ122:AQ128)</f>
        <v>2112</v>
      </c>
      <c r="AR129" s="28">
        <f>((AQ129+AS129)/7)/AO128</f>
        <v>0.54182087342709107</v>
      </c>
      <c r="AS129" s="27">
        <f>SUM(AS122:AS128)</f>
        <v>84</v>
      </c>
      <c r="AT129" s="28">
        <f>(AS129/(AS129+AQ129))</f>
        <v>3.825136612021858E-2</v>
      </c>
      <c r="AU129" s="27"/>
      <c r="AV129" s="27"/>
      <c r="AW129" s="29" t="e">
        <f>AW127/AW126*100-100</f>
        <v>#DIV/0!</v>
      </c>
      <c r="AX129" s="60" t="e">
        <f>AX127/AX126*100-100</f>
        <v>#DIV/0!</v>
      </c>
      <c r="AY129" s="26">
        <f>SUM(AY122:AY128)</f>
        <v>4</v>
      </c>
      <c r="AZ129" s="27">
        <f>SUM(AZ122:AZ128)</f>
        <v>0</v>
      </c>
      <c r="BA129" s="27"/>
      <c r="BB129" s="27"/>
      <c r="BC129" s="27">
        <f>SUM(BC122:BC128)</f>
        <v>2200</v>
      </c>
      <c r="BD129" s="28">
        <f>((BC129+BE129)/7)/BA128</f>
        <v>0.56967725794345758</v>
      </c>
      <c r="BE129" s="27">
        <f>SUM(BE122:BE128)</f>
        <v>77</v>
      </c>
      <c r="BF129" s="28">
        <f>(BE129/(BE129+BC129))</f>
        <v>3.3816425120772944E-2</v>
      </c>
      <c r="BG129" s="27"/>
      <c r="BH129" s="27"/>
      <c r="BI129" s="29" t="e">
        <f>BI127/BI126*100-100</f>
        <v>#DIV/0!</v>
      </c>
      <c r="BJ129" s="60" t="e">
        <f>BJ127/BJ126*100-100</f>
        <v>#DIV/0!</v>
      </c>
      <c r="BK129" s="26">
        <f>SUM(BK122:BK128)</f>
        <v>5</v>
      </c>
      <c r="BL129" s="27">
        <f>SUM(BL122:BL128)</f>
        <v>0</v>
      </c>
      <c r="BM129" s="27"/>
      <c r="BN129" s="27"/>
      <c r="BO129" s="27">
        <f>SUM(BO122:BO128)</f>
        <v>2153</v>
      </c>
      <c r="BP129" s="28">
        <f>((BO129+BQ129)/7)/BM128</f>
        <v>0.5716796384634697</v>
      </c>
      <c r="BQ129" s="27">
        <f>SUM(BQ122:BQ128)</f>
        <v>124</v>
      </c>
      <c r="BR129" s="28">
        <f>(BQ129/(BQ129+BO129))</f>
        <v>5.4457619675010976E-2</v>
      </c>
      <c r="BS129" s="27"/>
      <c r="BT129" s="27"/>
      <c r="BU129" s="29" t="e">
        <f>BU127/BU126*100-100</f>
        <v>#DIV/0!</v>
      </c>
      <c r="BV129" s="60" t="e">
        <f>BV127/BV126*100-100</f>
        <v>#DIV/0!</v>
      </c>
      <c r="BW129" s="26">
        <f>SUM(BW122:BW128)</f>
        <v>0</v>
      </c>
      <c r="BX129" s="27">
        <f>SUM(BX122:BX128)</f>
        <v>0</v>
      </c>
      <c r="BY129" s="27"/>
      <c r="BZ129" s="27"/>
      <c r="CA129" s="27">
        <f>SUM(CA122:CA128)</f>
        <v>0</v>
      </c>
      <c r="CB129" s="28" t="e">
        <f>((CA129+CC129)/7)/BY128</f>
        <v>#DIV/0!</v>
      </c>
      <c r="CC129" s="27">
        <f>SUM(CC122:CC128)</f>
        <v>0</v>
      </c>
      <c r="CD129" s="28" t="e">
        <f>(CC129/(CC129+CA129))</f>
        <v>#DIV/0!</v>
      </c>
      <c r="CE129" s="27"/>
      <c r="CF129" s="27"/>
      <c r="CG129" s="29" t="e">
        <f>CG127/CG126*100-100</f>
        <v>#DIV/0!</v>
      </c>
      <c r="CH129" s="60" t="e">
        <f>CH127/CH126*100-100</f>
        <v>#DIV/0!</v>
      </c>
      <c r="CI129" s="26">
        <f>SUM(CI122:CI128)</f>
        <v>0</v>
      </c>
      <c r="CJ129" s="27">
        <f>SUM(CJ122:CJ128)</f>
        <v>0</v>
      </c>
      <c r="CK129" s="27"/>
      <c r="CL129" s="27"/>
      <c r="CM129" s="27">
        <f>SUM(CM122:CM128)</f>
        <v>0</v>
      </c>
      <c r="CN129" s="28" t="e">
        <f>((CM129+CO129)/7)/CK128</f>
        <v>#DIV/0!</v>
      </c>
      <c r="CO129" s="27">
        <f>SUM(CO122:CO128)</f>
        <v>0</v>
      </c>
      <c r="CP129" s="28" t="e">
        <f>(CO129/(CO129+CM129))</f>
        <v>#DIV/0!</v>
      </c>
      <c r="CQ129" s="27"/>
      <c r="CR129" s="27"/>
      <c r="CS129" s="29" t="e">
        <f>CS127/CS126*100-100</f>
        <v>#DIV/0!</v>
      </c>
      <c r="CT129" s="60" t="e">
        <f>CT127/CT126*100-100</f>
        <v>#DIV/0!</v>
      </c>
      <c r="CU129" s="26">
        <f>SUM(CU122:CU128)</f>
        <v>0</v>
      </c>
      <c r="CV129" s="27">
        <f>SUM(CV122:CV128)</f>
        <v>0</v>
      </c>
      <c r="CW129" s="27"/>
      <c r="CX129" s="27"/>
      <c r="CY129" s="27">
        <f>SUM(CY122:CY128)</f>
        <v>0</v>
      </c>
      <c r="CZ129" s="28" t="e">
        <f>((CY129+DA129)/7)/CW128</f>
        <v>#DIV/0!</v>
      </c>
      <c r="DA129" s="27">
        <f>SUM(DA122:DA128)</f>
        <v>0</v>
      </c>
      <c r="DB129" s="28" t="e">
        <f>(DA129/(DA129+CY129))</f>
        <v>#DIV/0!</v>
      </c>
      <c r="DC129" s="27"/>
      <c r="DD129" s="27"/>
      <c r="DE129" s="29" t="e">
        <f>DE127/DE126*100-100</f>
        <v>#DIV/0!</v>
      </c>
      <c r="DF129" s="60" t="e">
        <f>DF127/DF126*100-100</f>
        <v>#DIV/0!</v>
      </c>
      <c r="DG129" s="26">
        <f>SUM(DG122:DG128)</f>
        <v>0</v>
      </c>
      <c r="DH129" s="27">
        <f>SUM(DH122:DH128)</f>
        <v>0</v>
      </c>
      <c r="DI129" s="27"/>
      <c r="DJ129" s="27"/>
      <c r="DK129" s="27">
        <f>SUM(DK122:DK128)</f>
        <v>0</v>
      </c>
      <c r="DL129" s="28" t="e">
        <f>((DK129+DM129)/7)/DI128</f>
        <v>#DIV/0!</v>
      </c>
      <c r="DM129" s="27">
        <f>SUM(DM122:DM128)</f>
        <v>0</v>
      </c>
      <c r="DN129" s="28" t="e">
        <f>(DM129/(DM129+DK129))</f>
        <v>#DIV/0!</v>
      </c>
      <c r="DO129" s="27"/>
      <c r="DP129" s="27"/>
      <c r="DQ129" s="29" t="e">
        <f>DQ127/DQ126*100-100</f>
        <v>#DIV/0!</v>
      </c>
      <c r="DR129" s="60" t="e">
        <f>DR127/DR126*100-100</f>
        <v>#DIV/0!</v>
      </c>
      <c r="DS129" s="26">
        <f>SUM(DS122:DS128)</f>
        <v>0</v>
      </c>
      <c r="DT129" s="27">
        <f>SUM(DT122:DT128)</f>
        <v>0</v>
      </c>
      <c r="DU129" s="27"/>
      <c r="DV129" s="27"/>
      <c r="DW129" s="27">
        <f>SUM(DW122:DW128)</f>
        <v>0</v>
      </c>
      <c r="DX129" s="28" t="e">
        <f>((DW129+DY129)/7)/DU128</f>
        <v>#DIV/0!</v>
      </c>
      <c r="DY129" s="27">
        <f>SUM(DY122:DY128)</f>
        <v>0</v>
      </c>
      <c r="DZ129" s="28" t="e">
        <f>(DY129/(DY129+DW129))</f>
        <v>#DIV/0!</v>
      </c>
      <c r="EA129" s="27"/>
      <c r="EB129" s="27"/>
      <c r="EC129" s="29" t="e">
        <f>EC127/EC126*100-100</f>
        <v>#DIV/0!</v>
      </c>
      <c r="ED129" s="60" t="e">
        <f>ED127/ED126*100-100</f>
        <v>#DIV/0!</v>
      </c>
      <c r="EE129" s="26">
        <f>SUM(EE122:EE128)</f>
        <v>0</v>
      </c>
      <c r="EF129" s="27">
        <f>SUM(EF122:EF128)</f>
        <v>0</v>
      </c>
      <c r="EG129" s="27"/>
      <c r="EH129" s="27"/>
      <c r="EI129" s="27">
        <f>SUM(EI122:EI128)</f>
        <v>0</v>
      </c>
      <c r="EJ129" s="28" t="e">
        <f>((EI129+EK129)/7)/EG128</f>
        <v>#DIV/0!</v>
      </c>
      <c r="EK129" s="27">
        <f>SUM(EK122:EK128)</f>
        <v>0</v>
      </c>
      <c r="EL129" s="28" t="e">
        <f>(EK129/(EK129+EI129))</f>
        <v>#DIV/0!</v>
      </c>
      <c r="EM129" s="27"/>
      <c r="EN129" s="27"/>
      <c r="EO129" s="29" t="e">
        <f>EO127/EO126*100-100</f>
        <v>#DIV/0!</v>
      </c>
      <c r="EP129" s="60" t="e">
        <f>EP127/EP126*100-100</f>
        <v>#DIV/0!</v>
      </c>
      <c r="EQ129" s="26">
        <f>SUM(EQ122:EQ128)</f>
        <v>0</v>
      </c>
      <c r="ER129" s="27">
        <f>SUM(ER122:ER128)</f>
        <v>0</v>
      </c>
      <c r="ES129" s="27"/>
      <c r="ET129" s="27"/>
      <c r="EU129" s="27">
        <f>SUM(EU122:EU128)</f>
        <v>0</v>
      </c>
      <c r="EV129" s="28" t="e">
        <f>((EU129+EW129)/7)/ES128</f>
        <v>#DIV/0!</v>
      </c>
      <c r="EW129" s="27">
        <f>SUM(EW122:EW128)</f>
        <v>0</v>
      </c>
      <c r="EX129" s="28" t="e">
        <f>(EW129/(EW129+EU129))</f>
        <v>#DIV/0!</v>
      </c>
      <c r="EY129" s="27"/>
      <c r="EZ129" s="27"/>
      <c r="FA129" s="29" t="e">
        <f>FA127/FA126*100-100</f>
        <v>#DIV/0!</v>
      </c>
      <c r="FB129" s="60" t="e">
        <f>FB127/FB126*100-100</f>
        <v>#DIV/0!</v>
      </c>
      <c r="FC129" s="26">
        <f>SUM(FC122:FC128)</f>
        <v>0</v>
      </c>
      <c r="FD129" s="27">
        <f>SUM(FD122:FD128)</f>
        <v>0</v>
      </c>
      <c r="FE129" s="27"/>
      <c r="FF129" s="27"/>
      <c r="FG129" s="27">
        <f>SUM(FG122:FG128)</f>
        <v>0</v>
      </c>
      <c r="FH129" s="28" t="e">
        <f>((FG129+FI129)/7)/FE128</f>
        <v>#DIV/0!</v>
      </c>
      <c r="FI129" s="27">
        <f>SUM(FI122:FI128)</f>
        <v>0</v>
      </c>
      <c r="FJ129" s="28" t="e">
        <f>(FI129/(FI129+FG129))</f>
        <v>#DIV/0!</v>
      </c>
      <c r="FK129" s="27"/>
      <c r="FL129" s="27"/>
      <c r="FM129" s="29" t="e">
        <f>FM127/FM126*100-100</f>
        <v>#DIV/0!</v>
      </c>
      <c r="FN129" s="60" t="e">
        <f>FN127/FN126*100-100</f>
        <v>#DIV/0!</v>
      </c>
      <c r="FO129" s="26">
        <f>SUM(FO122:FO128)</f>
        <v>0</v>
      </c>
      <c r="FP129" s="27">
        <f>SUM(FP122:FP128)</f>
        <v>0</v>
      </c>
      <c r="FQ129" s="27"/>
      <c r="FR129" s="27"/>
      <c r="FS129" s="27">
        <f>SUM(FS122:FS128)</f>
        <v>0</v>
      </c>
      <c r="FT129" s="28" t="e">
        <f>((FS129+FU129)/7)/FQ128</f>
        <v>#DIV/0!</v>
      </c>
      <c r="FU129" s="27">
        <f>SUM(FU122:FU128)</f>
        <v>0</v>
      </c>
      <c r="FV129" s="28" t="e">
        <f>(FU129/(FU129+FS129))</f>
        <v>#DIV/0!</v>
      </c>
      <c r="FW129" s="27"/>
      <c r="FX129" s="27"/>
      <c r="FY129" s="29" t="e">
        <f>FY127/FY126*100-100</f>
        <v>#DIV/0!</v>
      </c>
      <c r="FZ129" s="60" t="e">
        <f>FZ127/FZ126*100-100</f>
        <v>#DIV/0!</v>
      </c>
      <c r="GA129" s="26">
        <f>SUM(GA122:GA128)</f>
        <v>0</v>
      </c>
      <c r="GB129" s="27">
        <f>SUM(GB122:GB128)</f>
        <v>0</v>
      </c>
      <c r="GC129" s="27"/>
      <c r="GD129" s="27"/>
      <c r="GE129" s="27">
        <f>SUM(GE122:GE128)</f>
        <v>0</v>
      </c>
      <c r="GF129" s="28" t="e">
        <f>((GE129+GG129)/7)/GC128</f>
        <v>#DIV/0!</v>
      </c>
      <c r="GG129" s="27">
        <f>SUM(GG122:GG128)</f>
        <v>0</v>
      </c>
      <c r="GH129" s="28" t="e">
        <f>(GG129/(GG129+GE129))</f>
        <v>#DIV/0!</v>
      </c>
      <c r="GI129" s="27"/>
      <c r="GJ129" s="27"/>
      <c r="GK129" s="29" t="e">
        <f>GK127/GK126*100-100</f>
        <v>#DIV/0!</v>
      </c>
      <c r="GL129" s="60" t="e">
        <f>GL127/GL126*100-100</f>
        <v>#DIV/0!</v>
      </c>
      <c r="GM129" s="26">
        <f>SUM(GM122:GM128)</f>
        <v>0</v>
      </c>
      <c r="GN129" s="27">
        <f>SUM(GN122:GN128)</f>
        <v>0</v>
      </c>
      <c r="GO129" s="27"/>
      <c r="GP129" s="27"/>
      <c r="GQ129" s="27">
        <f>SUM(GQ122:GQ128)</f>
        <v>0</v>
      </c>
      <c r="GR129" s="28" t="e">
        <f>((GQ129+GS129)/7)/GO128</f>
        <v>#DIV/0!</v>
      </c>
      <c r="GS129" s="27">
        <f>SUM(GS122:GS128)</f>
        <v>0</v>
      </c>
      <c r="GT129" s="28" t="e">
        <f>(GS129/(GS129+GQ129))</f>
        <v>#DIV/0!</v>
      </c>
      <c r="GU129" s="27"/>
      <c r="GV129" s="27"/>
      <c r="GW129" s="29" t="e">
        <f>GW127/GW126*100-100</f>
        <v>#DIV/0!</v>
      </c>
      <c r="GX129" s="60" t="e">
        <f>GX127/GX126*100-100</f>
        <v>#DIV/0!</v>
      </c>
      <c r="GY129" s="26">
        <f>SUM(GY122:GY128)</f>
        <v>0</v>
      </c>
      <c r="GZ129" s="27">
        <f>SUM(GZ122:GZ128)</f>
        <v>34</v>
      </c>
      <c r="HA129" s="27"/>
      <c r="HB129" s="27"/>
      <c r="HC129" s="27">
        <f>SUM(HC122:HC128)</f>
        <v>0</v>
      </c>
      <c r="HD129" s="28" t="e">
        <f>((HC129+HE129)/7)/HA128</f>
        <v>#DIV/0!</v>
      </c>
      <c r="HE129" s="27">
        <f>SUM(HE122:HE128)</f>
        <v>0</v>
      </c>
      <c r="HF129" s="28" t="e">
        <f>(HE129/(HE129+HC129))</f>
        <v>#DIV/0!</v>
      </c>
      <c r="HG129" s="27"/>
      <c r="HH129" s="27"/>
      <c r="HI129" s="29" t="e">
        <f>HI127/HI126*100-100</f>
        <v>#DIV/0!</v>
      </c>
      <c r="HJ129" s="60" t="e">
        <f>HJ127/HJ126*100-100</f>
        <v>#DIV/0!</v>
      </c>
      <c r="HK129" s="26">
        <f t="shared" si="962"/>
        <v>34</v>
      </c>
      <c r="HL129" s="443">
        <f t="shared" si="962"/>
        <v>34</v>
      </c>
      <c r="HM129" s="365">
        <f t="shared" si="962"/>
        <v>0</v>
      </c>
      <c r="HN129" s="27">
        <f t="shared" si="962"/>
        <v>0</v>
      </c>
      <c r="HO129" s="27">
        <f t="shared" si="963"/>
        <v>11417</v>
      </c>
      <c r="HP129" s="80">
        <f>+((HO129)/HM128)/7</f>
        <v>0.5618325869789873</v>
      </c>
      <c r="HQ129" s="57">
        <f t="shared" si="965"/>
        <v>460</v>
      </c>
      <c r="HR129" s="48">
        <f t="shared" si="986"/>
        <v>4.0290794429359726E-2</v>
      </c>
      <c r="HS129" s="49">
        <f>SUM(HS122:HS128)/7</f>
        <v>65.728571428571428</v>
      </c>
      <c r="HT129" s="50">
        <f>SUM(HT122:HT128)</f>
        <v>10339</v>
      </c>
      <c r="HU129" s="49">
        <f>AVERAGE(HU122:HU128)</f>
        <v>90.579696075635113</v>
      </c>
      <c r="HV129" s="58" t="e">
        <f>HV127/HV126*100-100</f>
        <v>#DIV/0!</v>
      </c>
      <c r="HW129" s="60" t="e">
        <f>HW127/HW126*100-100</f>
        <v>#DIV/0!</v>
      </c>
    </row>
    <row r="130" spans="1:231" ht="19.5" thickBot="1" x14ac:dyDescent="0.3">
      <c r="A130" s="52"/>
      <c r="B130" s="437"/>
      <c r="C130" s="40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2"/>
      <c r="O130" s="40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2"/>
      <c r="AA130" s="40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2"/>
      <c r="AM130" s="40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2"/>
      <c r="AY130" s="40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2"/>
      <c r="BK130" s="40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2"/>
      <c r="BW130" s="40"/>
      <c r="BX130" s="41"/>
      <c r="BY130" s="41"/>
      <c r="BZ130" s="41"/>
      <c r="CA130" s="41"/>
      <c r="CB130" s="41"/>
      <c r="CC130" s="41"/>
      <c r="CD130" s="41"/>
      <c r="CE130" s="41"/>
      <c r="CF130" s="41"/>
      <c r="CG130" s="41"/>
      <c r="CH130" s="42"/>
      <c r="CI130" s="40"/>
      <c r="CJ130" s="41"/>
      <c r="CK130" s="41"/>
      <c r="CL130" s="41"/>
      <c r="CM130" s="41"/>
      <c r="CN130" s="41"/>
      <c r="CO130" s="41"/>
      <c r="CP130" s="41"/>
      <c r="CQ130" s="41"/>
      <c r="CR130" s="41"/>
      <c r="CS130" s="41"/>
      <c r="CT130" s="42"/>
      <c r="CU130" s="40"/>
      <c r="CV130" s="41"/>
      <c r="CW130" s="41"/>
      <c r="CX130" s="41"/>
      <c r="CY130" s="41"/>
      <c r="CZ130" s="41"/>
      <c r="DA130" s="41"/>
      <c r="DB130" s="41"/>
      <c r="DC130" s="41"/>
      <c r="DD130" s="41"/>
      <c r="DE130" s="41"/>
      <c r="DF130" s="42"/>
      <c r="DG130" s="40"/>
      <c r="DH130" s="41"/>
      <c r="DI130" s="41"/>
      <c r="DJ130" s="41"/>
      <c r="DK130" s="41"/>
      <c r="DL130" s="41"/>
      <c r="DM130" s="41"/>
      <c r="DN130" s="41"/>
      <c r="DO130" s="41"/>
      <c r="DP130" s="41"/>
      <c r="DQ130" s="41"/>
      <c r="DR130" s="42"/>
      <c r="DS130" s="40"/>
      <c r="DT130" s="41"/>
      <c r="DU130" s="41"/>
      <c r="DV130" s="41"/>
      <c r="DW130" s="41"/>
      <c r="DX130" s="41"/>
      <c r="DY130" s="41"/>
      <c r="DZ130" s="41"/>
      <c r="EA130" s="41"/>
      <c r="EB130" s="41"/>
      <c r="EC130" s="41"/>
      <c r="ED130" s="42"/>
      <c r="EE130" s="40"/>
      <c r="EF130" s="41"/>
      <c r="EG130" s="41"/>
      <c r="EH130" s="41"/>
      <c r="EI130" s="41"/>
      <c r="EJ130" s="41"/>
      <c r="EK130" s="41"/>
      <c r="EL130" s="41"/>
      <c r="EM130" s="41"/>
      <c r="EN130" s="41"/>
      <c r="EO130" s="41"/>
      <c r="EP130" s="42"/>
      <c r="EQ130" s="40"/>
      <c r="ER130" s="41"/>
      <c r="ES130" s="41"/>
      <c r="ET130" s="41"/>
      <c r="EU130" s="41"/>
      <c r="EV130" s="41"/>
      <c r="EW130" s="41"/>
      <c r="EX130" s="41"/>
      <c r="EY130" s="41"/>
      <c r="EZ130" s="41"/>
      <c r="FA130" s="41"/>
      <c r="FB130" s="42"/>
      <c r="FC130" s="40"/>
      <c r="FD130" s="41"/>
      <c r="FE130" s="41"/>
      <c r="FF130" s="41"/>
      <c r="FG130" s="41"/>
      <c r="FH130" s="41"/>
      <c r="FI130" s="41"/>
      <c r="FJ130" s="41"/>
      <c r="FK130" s="41"/>
      <c r="FL130" s="41"/>
      <c r="FM130" s="41"/>
      <c r="FN130" s="42"/>
      <c r="FO130" s="40"/>
      <c r="FP130" s="41"/>
      <c r="FQ130" s="41"/>
      <c r="FR130" s="41"/>
      <c r="FS130" s="41"/>
      <c r="FT130" s="41"/>
      <c r="FU130" s="41"/>
      <c r="FV130" s="41"/>
      <c r="FW130" s="41"/>
      <c r="FX130" s="41"/>
      <c r="FY130" s="41"/>
      <c r="FZ130" s="42"/>
      <c r="GA130" s="40"/>
      <c r="GB130" s="41"/>
      <c r="GC130" s="41"/>
      <c r="GD130" s="41"/>
      <c r="GE130" s="41"/>
      <c r="GF130" s="41"/>
      <c r="GG130" s="41"/>
      <c r="GH130" s="41"/>
      <c r="GI130" s="41"/>
      <c r="GJ130" s="41"/>
      <c r="GK130" s="41"/>
      <c r="GL130" s="42"/>
      <c r="GM130" s="40"/>
      <c r="GN130" s="41"/>
      <c r="GO130" s="41"/>
      <c r="GP130" s="41"/>
      <c r="GQ130" s="41"/>
      <c r="GR130" s="41"/>
      <c r="GS130" s="41"/>
      <c r="GT130" s="41"/>
      <c r="GU130" s="41"/>
      <c r="GV130" s="41"/>
      <c r="GW130" s="41"/>
      <c r="GX130" s="42"/>
      <c r="GY130" s="40"/>
      <c r="GZ130" s="41"/>
      <c r="HA130" s="41"/>
      <c r="HB130" s="41"/>
      <c r="HC130" s="41"/>
      <c r="HD130" s="41"/>
      <c r="HE130" s="41"/>
      <c r="HF130" s="41"/>
      <c r="HG130" s="41"/>
      <c r="HH130" s="41"/>
      <c r="HI130" s="41"/>
      <c r="HJ130" s="42"/>
      <c r="HK130" s="444">
        <f>HK129/HM119</f>
        <v>1.1576438542730678E-2</v>
      </c>
      <c r="HL130" s="445">
        <f>HL129/HN119</f>
        <v>0.11764705882352941</v>
      </c>
      <c r="HM130" s="65"/>
      <c r="HN130" s="41"/>
      <c r="HO130" s="41"/>
      <c r="HP130" s="41"/>
      <c r="HQ130" s="41"/>
      <c r="HR130" s="41"/>
      <c r="HS130" s="41"/>
      <c r="HT130" s="51"/>
      <c r="HU130" s="41"/>
      <c r="HV130" s="41"/>
      <c r="HW130" s="42"/>
    </row>
    <row r="131" spans="1:231" ht="18.75" x14ac:dyDescent="0.25">
      <c r="A131" s="736">
        <v>39</v>
      </c>
      <c r="B131" s="435">
        <f>B128+1</f>
        <v>45694</v>
      </c>
      <c r="C131" s="32"/>
      <c r="D131" s="33"/>
      <c r="E131" s="33">
        <f>E128-C131</f>
        <v>550</v>
      </c>
      <c r="F131" s="33">
        <f>F128-D131</f>
        <v>49</v>
      </c>
      <c r="G131" s="33">
        <v>284</v>
      </c>
      <c r="H131" s="34">
        <f t="shared" ref="H131:H137" si="988">((G131+I131)/E131)</f>
        <v>0.53818181818181821</v>
      </c>
      <c r="I131" s="33">
        <v>12</v>
      </c>
      <c r="J131" s="34">
        <f>I131/(G131+I131)</f>
        <v>4.0540540540540543E-2</v>
      </c>
      <c r="K131" s="35"/>
      <c r="L131" s="33"/>
      <c r="M131" s="33"/>
      <c r="N131" s="36"/>
      <c r="O131" s="32">
        <v>1</v>
      </c>
      <c r="P131" s="33"/>
      <c r="Q131" s="33">
        <f>Q128-O131</f>
        <v>568</v>
      </c>
      <c r="R131" s="33">
        <f>R128-P131</f>
        <v>50</v>
      </c>
      <c r="S131" s="33">
        <v>302</v>
      </c>
      <c r="T131" s="34">
        <f t="shared" ref="T131:T137" si="989">((S131+U131)/Q131)</f>
        <v>0.56866197183098588</v>
      </c>
      <c r="U131" s="33">
        <v>21</v>
      </c>
      <c r="V131" s="34">
        <f t="shared" ref="V131:V137" si="990">U131/(S131+U131)</f>
        <v>6.5015479876160992E-2</v>
      </c>
      <c r="W131" s="35"/>
      <c r="X131" s="33"/>
      <c r="Y131" s="33"/>
      <c r="Z131" s="36"/>
      <c r="AA131" s="32">
        <v>1</v>
      </c>
      <c r="AB131" s="33"/>
      <c r="AC131" s="33">
        <f>AC128-AA131</f>
        <v>64</v>
      </c>
      <c r="AD131" s="33">
        <f>AD128-AB131</f>
        <v>6</v>
      </c>
      <c r="AE131" s="33">
        <v>35</v>
      </c>
      <c r="AF131" s="34">
        <f t="shared" ref="AF131:AF137" si="991">((AE131+AG131)/AC131)</f>
        <v>0.5625</v>
      </c>
      <c r="AG131" s="33">
        <v>1</v>
      </c>
      <c r="AH131" s="34">
        <f t="shared" ref="AH131:AH137" si="992">AG131/(AE131+AG131)</f>
        <v>2.7777777777777776E-2</v>
      </c>
      <c r="AI131" s="35"/>
      <c r="AJ131" s="33"/>
      <c r="AK131" s="33"/>
      <c r="AL131" s="36"/>
      <c r="AM131" s="32"/>
      <c r="AN131" s="33"/>
      <c r="AO131" s="33">
        <f>AO128-AM131</f>
        <v>579</v>
      </c>
      <c r="AP131" s="33">
        <f>AP128-AN131</f>
        <v>50</v>
      </c>
      <c r="AQ131" s="33">
        <v>286</v>
      </c>
      <c r="AR131" s="34">
        <f t="shared" ref="AR131:AR137" si="993">((AQ131+AS131)/AO131)</f>
        <v>0.51468048359240071</v>
      </c>
      <c r="AS131" s="33">
        <v>12</v>
      </c>
      <c r="AT131" s="34">
        <f t="shared" ref="AT131:AT137" si="994">AS131/(AQ131+AS131)</f>
        <v>4.0268456375838924E-2</v>
      </c>
      <c r="AU131" s="35"/>
      <c r="AV131" s="33"/>
      <c r="AW131" s="33"/>
      <c r="AX131" s="36"/>
      <c r="AY131" s="32">
        <v>2</v>
      </c>
      <c r="AZ131" s="33"/>
      <c r="BA131" s="33">
        <f>BA128-AY131</f>
        <v>569</v>
      </c>
      <c r="BB131" s="33">
        <f>BB128-AZ131</f>
        <v>50</v>
      </c>
      <c r="BC131" s="33">
        <v>300</v>
      </c>
      <c r="BD131" s="34">
        <f t="shared" ref="BD131:BD137" si="995">((BC131+BE131)/BA131)</f>
        <v>0.54657293497363801</v>
      </c>
      <c r="BE131" s="33">
        <v>11</v>
      </c>
      <c r="BF131" s="34">
        <f t="shared" ref="BF131:BF137" si="996">BE131/(BC131+BE131)</f>
        <v>3.5369774919614148E-2</v>
      </c>
      <c r="BG131" s="35"/>
      <c r="BH131" s="33"/>
      <c r="BI131" s="33"/>
      <c r="BJ131" s="36"/>
      <c r="BK131" s="32"/>
      <c r="BL131" s="33"/>
      <c r="BM131" s="33">
        <f>BM128-BK131</f>
        <v>569</v>
      </c>
      <c r="BN131" s="33">
        <f>BN128-BL131</f>
        <v>50</v>
      </c>
      <c r="BO131" s="33">
        <v>290</v>
      </c>
      <c r="BP131" s="34">
        <f t="shared" ref="BP131:BP137" si="997">((BO131+BQ131)/BM131)</f>
        <v>0.53778558875219684</v>
      </c>
      <c r="BQ131" s="33">
        <v>16</v>
      </c>
      <c r="BR131" s="34">
        <f t="shared" ref="BR131:BR137" si="998">BQ131/(BO131+BQ131)</f>
        <v>5.2287581699346407E-2</v>
      </c>
      <c r="BS131" s="35"/>
      <c r="BT131" s="33"/>
      <c r="BU131" s="33"/>
      <c r="BV131" s="36"/>
      <c r="BW131" s="32"/>
      <c r="BX131" s="33"/>
      <c r="BY131" s="33">
        <f>BY128-BW131</f>
        <v>0</v>
      </c>
      <c r="BZ131" s="33">
        <f>BZ128-BX131</f>
        <v>0</v>
      </c>
      <c r="CA131" s="33"/>
      <c r="CB131" s="34" t="e">
        <f t="shared" ref="CB131:CB137" si="999">((CA131+CC131)/BY131)</f>
        <v>#DIV/0!</v>
      </c>
      <c r="CC131" s="33"/>
      <c r="CD131" s="34" t="e">
        <f t="shared" ref="CD131:CD137" si="1000">CC131/(CA131+CC131)</f>
        <v>#DIV/0!</v>
      </c>
      <c r="CE131" s="35"/>
      <c r="CF131" s="33"/>
      <c r="CG131" s="33"/>
      <c r="CH131" s="36"/>
      <c r="CI131" s="32"/>
      <c r="CJ131" s="33"/>
      <c r="CK131" s="33">
        <f>CK128-CI131</f>
        <v>0</v>
      </c>
      <c r="CL131" s="33">
        <f>CL128-CJ131</f>
        <v>0</v>
      </c>
      <c r="CM131" s="33"/>
      <c r="CN131" s="34" t="e">
        <f t="shared" ref="CN131:CN137" si="1001">((CM131+CO131)/CK131)</f>
        <v>#DIV/0!</v>
      </c>
      <c r="CO131" s="33"/>
      <c r="CP131" s="34" t="e">
        <f t="shared" ref="CP131:CP137" si="1002">CO131/(CM131+CO131)</f>
        <v>#DIV/0!</v>
      </c>
      <c r="CQ131" s="35"/>
      <c r="CR131" s="33"/>
      <c r="CS131" s="33"/>
      <c r="CT131" s="36"/>
      <c r="CU131" s="32"/>
      <c r="CV131" s="33"/>
      <c r="CW131" s="33">
        <f>CW128-CU131</f>
        <v>0</v>
      </c>
      <c r="CX131" s="33">
        <f>CX128-CV131</f>
        <v>0</v>
      </c>
      <c r="CY131" s="33"/>
      <c r="CZ131" s="34" t="e">
        <f t="shared" ref="CZ131:CZ137" si="1003">((CY131+DA131)/CW131)</f>
        <v>#DIV/0!</v>
      </c>
      <c r="DA131" s="33"/>
      <c r="DB131" s="34" t="e">
        <f t="shared" ref="DB131:DB137" si="1004">DA131/(CY131+DA131)</f>
        <v>#DIV/0!</v>
      </c>
      <c r="DC131" s="35"/>
      <c r="DD131" s="33"/>
      <c r="DE131" s="33"/>
      <c r="DF131" s="36"/>
      <c r="DG131" s="32"/>
      <c r="DH131" s="33"/>
      <c r="DI131" s="33">
        <f>DI128-DG131</f>
        <v>0</v>
      </c>
      <c r="DJ131" s="33">
        <f>DJ128-DH131</f>
        <v>0</v>
      </c>
      <c r="DK131" s="33"/>
      <c r="DL131" s="34" t="e">
        <f t="shared" ref="DL131:DL137" si="1005">((DK131+DM131)/DI131)</f>
        <v>#DIV/0!</v>
      </c>
      <c r="DM131" s="33"/>
      <c r="DN131" s="34" t="e">
        <f t="shared" ref="DN131:DN137" si="1006">DM131/(DK131+DM131)</f>
        <v>#DIV/0!</v>
      </c>
      <c r="DO131" s="35"/>
      <c r="DP131" s="33"/>
      <c r="DQ131" s="33"/>
      <c r="DR131" s="36"/>
      <c r="DS131" s="32"/>
      <c r="DT131" s="33"/>
      <c r="DU131" s="33">
        <f>DU128-DS131</f>
        <v>0</v>
      </c>
      <c r="DV131" s="33">
        <f>DV128-DT131</f>
        <v>0</v>
      </c>
      <c r="DW131" s="33"/>
      <c r="DX131" s="34" t="e">
        <f t="shared" ref="DX131:DX137" si="1007">((DW131+DY131)/DU131)</f>
        <v>#DIV/0!</v>
      </c>
      <c r="DY131" s="33"/>
      <c r="DZ131" s="34" t="e">
        <f t="shared" ref="DZ131:DZ137" si="1008">DY131/(DW131+DY131)</f>
        <v>#DIV/0!</v>
      </c>
      <c r="EA131" s="35"/>
      <c r="EB131" s="33"/>
      <c r="EC131" s="33"/>
      <c r="ED131" s="36"/>
      <c r="EE131" s="32"/>
      <c r="EF131" s="33"/>
      <c r="EG131" s="33">
        <f>EG128-EE131</f>
        <v>0</v>
      </c>
      <c r="EH131" s="33">
        <f>EH128-EF131</f>
        <v>0</v>
      </c>
      <c r="EI131" s="33"/>
      <c r="EJ131" s="34" t="e">
        <f t="shared" ref="EJ131:EJ137" si="1009">((EI131+EK131)/EG131)</f>
        <v>#DIV/0!</v>
      </c>
      <c r="EK131" s="33"/>
      <c r="EL131" s="34" t="e">
        <f t="shared" ref="EL131:EL137" si="1010">EK131/(EI131+EK131)</f>
        <v>#DIV/0!</v>
      </c>
      <c r="EM131" s="35"/>
      <c r="EN131" s="33"/>
      <c r="EO131" s="33"/>
      <c r="EP131" s="36"/>
      <c r="EQ131" s="32"/>
      <c r="ER131" s="33"/>
      <c r="ES131" s="33">
        <f>ES128-EQ131</f>
        <v>0</v>
      </c>
      <c r="ET131" s="33">
        <f>ET128-ER131</f>
        <v>0</v>
      </c>
      <c r="EU131" s="33"/>
      <c r="EV131" s="34" t="e">
        <f t="shared" ref="EV131:EV137" si="1011">((EU131+EW131)/ES131)</f>
        <v>#DIV/0!</v>
      </c>
      <c r="EW131" s="33"/>
      <c r="EX131" s="34" t="e">
        <f t="shared" ref="EX131:EX137" si="1012">EW131/(EU131+EW131)</f>
        <v>#DIV/0!</v>
      </c>
      <c r="EY131" s="35"/>
      <c r="EZ131" s="33"/>
      <c r="FA131" s="33"/>
      <c r="FB131" s="36"/>
      <c r="FC131" s="32"/>
      <c r="FD131" s="33"/>
      <c r="FE131" s="33">
        <f>FE128-FC131</f>
        <v>0</v>
      </c>
      <c r="FF131" s="33">
        <f>FF128-FD131</f>
        <v>0</v>
      </c>
      <c r="FG131" s="33"/>
      <c r="FH131" s="34" t="e">
        <f t="shared" ref="FH131:FH137" si="1013">((FG131+FI131)/FE131)</f>
        <v>#DIV/0!</v>
      </c>
      <c r="FI131" s="33"/>
      <c r="FJ131" s="34" t="e">
        <f t="shared" ref="FJ131:FJ137" si="1014">FI131/(FG131+FI131)</f>
        <v>#DIV/0!</v>
      </c>
      <c r="FK131" s="35"/>
      <c r="FL131" s="33"/>
      <c r="FM131" s="33"/>
      <c r="FN131" s="36"/>
      <c r="FO131" s="32"/>
      <c r="FP131" s="33"/>
      <c r="FQ131" s="33">
        <f>FQ128-FO131</f>
        <v>0</v>
      </c>
      <c r="FR131" s="33">
        <f>FR128-FP131</f>
        <v>0</v>
      </c>
      <c r="FS131" s="33"/>
      <c r="FT131" s="34" t="e">
        <f t="shared" ref="FT131:FT137" si="1015">((FS131+FU131)/FQ131)</f>
        <v>#DIV/0!</v>
      </c>
      <c r="FU131" s="33"/>
      <c r="FV131" s="34" t="e">
        <f t="shared" ref="FV131:FV137" si="1016">FU131/(FS131+FU131)</f>
        <v>#DIV/0!</v>
      </c>
      <c r="FW131" s="35"/>
      <c r="FX131" s="33"/>
      <c r="FY131" s="33"/>
      <c r="FZ131" s="36"/>
      <c r="GA131" s="32"/>
      <c r="GB131" s="33"/>
      <c r="GC131" s="33">
        <f>GC128-GA131</f>
        <v>0</v>
      </c>
      <c r="GD131" s="33">
        <f>GD128-GB131</f>
        <v>0</v>
      </c>
      <c r="GE131" s="33"/>
      <c r="GF131" s="34" t="e">
        <f t="shared" ref="GF131:GF137" si="1017">((GE131+GG131)/GC131)</f>
        <v>#DIV/0!</v>
      </c>
      <c r="GG131" s="33"/>
      <c r="GH131" s="34" t="e">
        <f t="shared" ref="GH131:GH137" si="1018">GG131/(GE131+GG131)</f>
        <v>#DIV/0!</v>
      </c>
      <c r="GI131" s="35"/>
      <c r="GJ131" s="33"/>
      <c r="GK131" s="33"/>
      <c r="GL131" s="36"/>
      <c r="GM131" s="32"/>
      <c r="GN131" s="33"/>
      <c r="GO131" s="33">
        <f>GO128-GM131</f>
        <v>0</v>
      </c>
      <c r="GP131" s="33">
        <f>GP128-GN131</f>
        <v>0</v>
      </c>
      <c r="GQ131" s="33"/>
      <c r="GR131" s="34" t="e">
        <f t="shared" ref="GR131:GR137" si="1019">((GQ131+GS131)/GO131)</f>
        <v>#DIV/0!</v>
      </c>
      <c r="GS131" s="33"/>
      <c r="GT131" s="34" t="e">
        <f t="shared" ref="GT131:GT137" si="1020">GS131/(GQ131+GS131)</f>
        <v>#DIV/0!</v>
      </c>
      <c r="GU131" s="35"/>
      <c r="GV131" s="33"/>
      <c r="GW131" s="33"/>
      <c r="GX131" s="36"/>
      <c r="GY131" s="32"/>
      <c r="GZ131" s="33"/>
      <c r="HA131" s="33">
        <f>HA128-GY131</f>
        <v>0</v>
      </c>
      <c r="HB131" s="33">
        <f>HB128-GZ131</f>
        <v>0</v>
      </c>
      <c r="HC131" s="33"/>
      <c r="HD131" s="34" t="e">
        <f t="shared" ref="HD131:HD137" si="1021">((HC131+HE131)/HA131)</f>
        <v>#DIV/0!</v>
      </c>
      <c r="HE131" s="33"/>
      <c r="HF131" s="34" t="e">
        <f t="shared" ref="HF131:HF137" si="1022">HE131/(HC131+HE131)</f>
        <v>#DIV/0!</v>
      </c>
      <c r="HG131" s="35"/>
      <c r="HH131" s="33"/>
      <c r="HI131" s="33"/>
      <c r="HJ131" s="36"/>
      <c r="HK131" s="32">
        <f t="shared" ref="HK131:HN138" si="1023">+C131+O131+AA131+AM131+AY131+BK131+BW131+CI131+CU131+DG131+DS131+EE131+EQ131+FC131+FO131+GA131+GM131+GY131</f>
        <v>4</v>
      </c>
      <c r="HL131" s="36">
        <f t="shared" si="1023"/>
        <v>0</v>
      </c>
      <c r="HM131" s="380">
        <f t="shared" si="1023"/>
        <v>2899</v>
      </c>
      <c r="HN131" s="33">
        <f t="shared" si="1023"/>
        <v>255</v>
      </c>
      <c r="HO131" s="33">
        <f t="shared" ref="HO131:HO138" si="1024">+G131+S131+AE131+AQ131+BC131+BO131+CA131+CM131+CY131+DK131+DW131+EI131+EU131+FG131+FS131+GE131+GQ131+HC131+I131+U131+AG131+AS131+BE131+BQ131+CC131+CO131+DA131+DM131+DY131+EK131+EW131+FI131+FU131+GG131+GS131+HE131</f>
        <v>1570</v>
      </c>
      <c r="HP131" s="78">
        <f t="shared" ref="HP131:HP137" si="1025">+(HO131)/HM131</f>
        <v>0.5415660572611245</v>
      </c>
      <c r="HQ131" s="44">
        <f t="shared" ref="HQ131:HQ138" si="1026">+I131+U131+AG131+AS131+BE131+BQ131+CC131+CO131+DA131+DM131+DY131+EK131+EW131+FI131+FU131+GG131+GS131+HE131</f>
        <v>73</v>
      </c>
      <c r="HR131" s="34">
        <f>+(HQ131/(HO131))</f>
        <v>4.64968152866242E-2</v>
      </c>
      <c r="HS131" s="45">
        <v>66</v>
      </c>
      <c r="HT131" s="46">
        <v>1435</v>
      </c>
      <c r="HU131" s="45">
        <f t="shared" ref="HU131:HU137" si="1027">+HT131/HO131*100</f>
        <v>91.401273885350321</v>
      </c>
      <c r="HV131" s="44"/>
      <c r="HW131" s="36"/>
    </row>
    <row r="132" spans="1:231" ht="18.75" x14ac:dyDescent="0.25">
      <c r="A132" s="734"/>
      <c r="B132" s="436">
        <f t="shared" si="987"/>
        <v>45695</v>
      </c>
      <c r="C132" s="10"/>
      <c r="D132" s="11"/>
      <c r="E132" s="61">
        <f t="shared" ref="E132:F136" si="1028">E131-C132</f>
        <v>550</v>
      </c>
      <c r="F132" s="11">
        <f t="shared" si="1028"/>
        <v>49</v>
      </c>
      <c r="G132" s="11">
        <v>293</v>
      </c>
      <c r="H132" s="12">
        <f t="shared" si="988"/>
        <v>0.55818181818181822</v>
      </c>
      <c r="I132" s="11">
        <v>14</v>
      </c>
      <c r="J132" s="12">
        <f t="shared" ref="J132:J137" si="1029">I132/(G132+I132)</f>
        <v>4.5602605863192182E-2</v>
      </c>
      <c r="K132" s="13"/>
      <c r="L132" s="11"/>
      <c r="M132" s="11"/>
      <c r="N132" s="14"/>
      <c r="O132" s="10">
        <v>2</v>
      </c>
      <c r="P132" s="11"/>
      <c r="Q132" s="11">
        <f t="shared" ref="Q132:R137" si="1030">Q131-O132</f>
        <v>566</v>
      </c>
      <c r="R132" s="11">
        <f t="shared" si="1030"/>
        <v>50</v>
      </c>
      <c r="S132" s="11">
        <v>298</v>
      </c>
      <c r="T132" s="12">
        <f t="shared" si="989"/>
        <v>0.54946996466431097</v>
      </c>
      <c r="U132" s="11">
        <v>13</v>
      </c>
      <c r="V132" s="12">
        <f t="shared" si="990"/>
        <v>4.1800643086816719E-2</v>
      </c>
      <c r="W132" s="13"/>
      <c r="X132" s="11"/>
      <c r="Y132" s="11"/>
      <c r="Z132" s="14"/>
      <c r="AA132" s="10">
        <v>2</v>
      </c>
      <c r="AB132" s="11"/>
      <c r="AC132" s="11">
        <f t="shared" ref="AC132:AD137" si="1031">AC131-AA132</f>
        <v>62</v>
      </c>
      <c r="AD132" s="11">
        <f t="shared" si="1031"/>
        <v>6</v>
      </c>
      <c r="AE132" s="11">
        <v>47</v>
      </c>
      <c r="AF132" s="12">
        <f t="shared" si="991"/>
        <v>0.77419354838709675</v>
      </c>
      <c r="AG132" s="11">
        <v>1</v>
      </c>
      <c r="AH132" s="12">
        <f t="shared" si="992"/>
        <v>2.0833333333333332E-2</v>
      </c>
      <c r="AI132" s="13"/>
      <c r="AJ132" s="11"/>
      <c r="AK132" s="11"/>
      <c r="AL132" s="14"/>
      <c r="AM132" s="10"/>
      <c r="AN132" s="11"/>
      <c r="AO132" s="61">
        <f t="shared" ref="AO132:AP137" si="1032">AO131-AM132</f>
        <v>579</v>
      </c>
      <c r="AP132" s="11">
        <f t="shared" si="1032"/>
        <v>50</v>
      </c>
      <c r="AQ132" s="11">
        <v>294</v>
      </c>
      <c r="AR132" s="12">
        <f t="shared" si="993"/>
        <v>0.52504317789291888</v>
      </c>
      <c r="AS132" s="11">
        <v>10</v>
      </c>
      <c r="AT132" s="12">
        <f t="shared" si="994"/>
        <v>3.2894736842105261E-2</v>
      </c>
      <c r="AU132" s="13"/>
      <c r="AV132" s="11"/>
      <c r="AW132" s="11"/>
      <c r="AX132" s="14"/>
      <c r="AY132" s="10">
        <v>2</v>
      </c>
      <c r="AZ132" s="11"/>
      <c r="BA132" s="11">
        <f t="shared" ref="BA132:BB137" si="1033">BA131-AY132</f>
        <v>567</v>
      </c>
      <c r="BB132" s="11">
        <f t="shared" si="1033"/>
        <v>50</v>
      </c>
      <c r="BC132" s="11">
        <v>290</v>
      </c>
      <c r="BD132" s="12">
        <f t="shared" si="995"/>
        <v>0.54673721340388004</v>
      </c>
      <c r="BE132" s="11">
        <v>20</v>
      </c>
      <c r="BF132" s="12">
        <f t="shared" si="996"/>
        <v>6.4516129032258063E-2</v>
      </c>
      <c r="BG132" s="13"/>
      <c r="BH132" s="11"/>
      <c r="BI132" s="11"/>
      <c r="BJ132" s="14"/>
      <c r="BK132" s="10"/>
      <c r="BL132" s="11"/>
      <c r="BM132" s="11">
        <f t="shared" ref="BM132:BN137" si="1034">BM131-BK132</f>
        <v>569</v>
      </c>
      <c r="BN132" s="11">
        <f t="shared" si="1034"/>
        <v>50</v>
      </c>
      <c r="BO132" s="11">
        <v>293</v>
      </c>
      <c r="BP132" s="12">
        <f t="shared" si="997"/>
        <v>0.53954305799648505</v>
      </c>
      <c r="BQ132" s="11">
        <v>14</v>
      </c>
      <c r="BR132" s="12">
        <f t="shared" si="998"/>
        <v>4.5602605863192182E-2</v>
      </c>
      <c r="BS132" s="13"/>
      <c r="BT132" s="11"/>
      <c r="BU132" s="11"/>
      <c r="BV132" s="14"/>
      <c r="BW132" s="10"/>
      <c r="BX132" s="11"/>
      <c r="BY132" s="61">
        <f t="shared" ref="BY132:BZ137" si="1035">BY131-BW132</f>
        <v>0</v>
      </c>
      <c r="BZ132" s="61">
        <f t="shared" si="1035"/>
        <v>0</v>
      </c>
      <c r="CA132" s="11"/>
      <c r="CB132" s="12" t="e">
        <f t="shared" si="999"/>
        <v>#DIV/0!</v>
      </c>
      <c r="CC132" s="11"/>
      <c r="CD132" s="12" t="e">
        <f t="shared" si="1000"/>
        <v>#DIV/0!</v>
      </c>
      <c r="CE132" s="13"/>
      <c r="CF132" s="11"/>
      <c r="CG132" s="11"/>
      <c r="CH132" s="14"/>
      <c r="CI132" s="10"/>
      <c r="CJ132" s="11"/>
      <c r="CK132" s="61">
        <f t="shared" ref="CK132:CL137" si="1036">CK131-CI132</f>
        <v>0</v>
      </c>
      <c r="CL132" s="61">
        <f t="shared" si="1036"/>
        <v>0</v>
      </c>
      <c r="CM132" s="11"/>
      <c r="CN132" s="12" t="e">
        <f t="shared" si="1001"/>
        <v>#DIV/0!</v>
      </c>
      <c r="CO132" s="11"/>
      <c r="CP132" s="12" t="e">
        <f t="shared" si="1002"/>
        <v>#DIV/0!</v>
      </c>
      <c r="CQ132" s="13"/>
      <c r="CR132" s="11"/>
      <c r="CS132" s="11"/>
      <c r="CT132" s="14"/>
      <c r="CU132" s="10"/>
      <c r="CV132" s="11"/>
      <c r="CW132" s="61">
        <f t="shared" ref="CW132:CX137" si="1037">CW131-CU132</f>
        <v>0</v>
      </c>
      <c r="CX132" s="61">
        <f t="shared" si="1037"/>
        <v>0</v>
      </c>
      <c r="CY132" s="11"/>
      <c r="CZ132" s="12" t="e">
        <f t="shared" si="1003"/>
        <v>#DIV/0!</v>
      </c>
      <c r="DA132" s="11"/>
      <c r="DB132" s="12" t="e">
        <f t="shared" si="1004"/>
        <v>#DIV/0!</v>
      </c>
      <c r="DC132" s="13"/>
      <c r="DD132" s="11"/>
      <c r="DE132" s="11"/>
      <c r="DF132" s="14"/>
      <c r="DG132" s="10"/>
      <c r="DH132" s="11"/>
      <c r="DI132" s="61">
        <f t="shared" ref="DI132:DJ137" si="1038">DI131-DG132</f>
        <v>0</v>
      </c>
      <c r="DJ132" s="61">
        <f t="shared" si="1038"/>
        <v>0</v>
      </c>
      <c r="DK132" s="11"/>
      <c r="DL132" s="12" t="e">
        <f t="shared" si="1005"/>
        <v>#DIV/0!</v>
      </c>
      <c r="DM132" s="11"/>
      <c r="DN132" s="12" t="e">
        <f t="shared" si="1006"/>
        <v>#DIV/0!</v>
      </c>
      <c r="DO132" s="13"/>
      <c r="DP132" s="11"/>
      <c r="DQ132" s="11"/>
      <c r="DR132" s="14"/>
      <c r="DS132" s="10"/>
      <c r="DT132" s="11"/>
      <c r="DU132" s="61">
        <f t="shared" ref="DU132:DV137" si="1039">DU131-DS132</f>
        <v>0</v>
      </c>
      <c r="DV132" s="61">
        <f t="shared" si="1039"/>
        <v>0</v>
      </c>
      <c r="DW132" s="11"/>
      <c r="DX132" s="12" t="e">
        <f t="shared" si="1007"/>
        <v>#DIV/0!</v>
      </c>
      <c r="DY132" s="11"/>
      <c r="DZ132" s="12" t="e">
        <f t="shared" si="1008"/>
        <v>#DIV/0!</v>
      </c>
      <c r="EA132" s="13"/>
      <c r="EB132" s="11"/>
      <c r="EC132" s="11"/>
      <c r="ED132" s="14"/>
      <c r="EE132" s="10"/>
      <c r="EF132" s="11"/>
      <c r="EG132" s="61">
        <f t="shared" ref="EG132:EH137" si="1040">EG131-EE132</f>
        <v>0</v>
      </c>
      <c r="EH132" s="61">
        <f t="shared" si="1040"/>
        <v>0</v>
      </c>
      <c r="EI132" s="11"/>
      <c r="EJ132" s="12" t="e">
        <f t="shared" si="1009"/>
        <v>#DIV/0!</v>
      </c>
      <c r="EK132" s="11"/>
      <c r="EL132" s="12" t="e">
        <f t="shared" si="1010"/>
        <v>#DIV/0!</v>
      </c>
      <c r="EM132" s="13"/>
      <c r="EN132" s="11"/>
      <c r="EO132" s="11"/>
      <c r="EP132" s="14"/>
      <c r="EQ132" s="10"/>
      <c r="ER132" s="11"/>
      <c r="ES132" s="61">
        <f t="shared" ref="ES132:ET137" si="1041">ES131-EQ132</f>
        <v>0</v>
      </c>
      <c r="ET132" s="61">
        <f t="shared" si="1041"/>
        <v>0</v>
      </c>
      <c r="EU132" s="11"/>
      <c r="EV132" s="12" t="e">
        <f t="shared" si="1011"/>
        <v>#DIV/0!</v>
      </c>
      <c r="EW132" s="11"/>
      <c r="EX132" s="12" t="e">
        <f t="shared" si="1012"/>
        <v>#DIV/0!</v>
      </c>
      <c r="EY132" s="13"/>
      <c r="EZ132" s="11"/>
      <c r="FA132" s="11"/>
      <c r="FB132" s="14"/>
      <c r="FC132" s="10"/>
      <c r="FD132" s="11"/>
      <c r="FE132" s="61">
        <f t="shared" ref="FE132:FF137" si="1042">FE131-FC132</f>
        <v>0</v>
      </c>
      <c r="FF132" s="61">
        <f t="shared" si="1042"/>
        <v>0</v>
      </c>
      <c r="FG132" s="11"/>
      <c r="FH132" s="12" t="e">
        <f t="shared" si="1013"/>
        <v>#DIV/0!</v>
      </c>
      <c r="FI132" s="11"/>
      <c r="FJ132" s="12" t="e">
        <f t="shared" si="1014"/>
        <v>#DIV/0!</v>
      </c>
      <c r="FK132" s="13"/>
      <c r="FL132" s="11"/>
      <c r="FM132" s="11"/>
      <c r="FN132" s="14"/>
      <c r="FO132" s="10"/>
      <c r="FP132" s="11"/>
      <c r="FQ132" s="61">
        <f t="shared" ref="FQ132:FR137" si="1043">FQ131-FO132</f>
        <v>0</v>
      </c>
      <c r="FR132" s="61">
        <f t="shared" si="1043"/>
        <v>0</v>
      </c>
      <c r="FS132" s="11"/>
      <c r="FT132" s="12" t="e">
        <f t="shared" si="1015"/>
        <v>#DIV/0!</v>
      </c>
      <c r="FU132" s="11"/>
      <c r="FV132" s="12" t="e">
        <f t="shared" si="1016"/>
        <v>#DIV/0!</v>
      </c>
      <c r="FW132" s="13"/>
      <c r="FX132" s="11"/>
      <c r="FY132" s="11"/>
      <c r="FZ132" s="14"/>
      <c r="GA132" s="10"/>
      <c r="GB132" s="11"/>
      <c r="GC132" s="61">
        <f t="shared" ref="GC132:GD137" si="1044">GC131-GA132</f>
        <v>0</v>
      </c>
      <c r="GD132" s="61">
        <f t="shared" si="1044"/>
        <v>0</v>
      </c>
      <c r="GE132" s="11"/>
      <c r="GF132" s="12" t="e">
        <f t="shared" si="1017"/>
        <v>#DIV/0!</v>
      </c>
      <c r="GG132" s="11"/>
      <c r="GH132" s="12" t="e">
        <f t="shared" si="1018"/>
        <v>#DIV/0!</v>
      </c>
      <c r="GI132" s="13"/>
      <c r="GJ132" s="11"/>
      <c r="GK132" s="11"/>
      <c r="GL132" s="14"/>
      <c r="GM132" s="10"/>
      <c r="GN132" s="11"/>
      <c r="GO132" s="61">
        <f t="shared" ref="GO132:GP137" si="1045">GO131-GM132</f>
        <v>0</v>
      </c>
      <c r="GP132" s="61">
        <f t="shared" si="1045"/>
        <v>0</v>
      </c>
      <c r="GQ132" s="11"/>
      <c r="GR132" s="12" t="e">
        <f t="shared" si="1019"/>
        <v>#DIV/0!</v>
      </c>
      <c r="GS132" s="11"/>
      <c r="GT132" s="12" t="e">
        <f t="shared" si="1020"/>
        <v>#DIV/0!</v>
      </c>
      <c r="GU132" s="13"/>
      <c r="GV132" s="11"/>
      <c r="GW132" s="11"/>
      <c r="GX132" s="14"/>
      <c r="GY132" s="10"/>
      <c r="GZ132" s="11"/>
      <c r="HA132" s="61">
        <f t="shared" ref="HA132:HB137" si="1046">HA131-GY132</f>
        <v>0</v>
      </c>
      <c r="HB132" s="61">
        <f t="shared" si="1046"/>
        <v>0</v>
      </c>
      <c r="HC132" s="11"/>
      <c r="HD132" s="12" t="e">
        <f t="shared" si="1021"/>
        <v>#DIV/0!</v>
      </c>
      <c r="HE132" s="11"/>
      <c r="HF132" s="12" t="e">
        <f t="shared" si="1022"/>
        <v>#DIV/0!</v>
      </c>
      <c r="HG132" s="13"/>
      <c r="HH132" s="11"/>
      <c r="HI132" s="11"/>
      <c r="HJ132" s="14"/>
      <c r="HK132" s="10">
        <f t="shared" si="1023"/>
        <v>6</v>
      </c>
      <c r="HL132" s="14">
        <f t="shared" si="1023"/>
        <v>0</v>
      </c>
      <c r="HM132" s="381">
        <f t="shared" si="1023"/>
        <v>2893</v>
      </c>
      <c r="HN132" s="11">
        <f t="shared" si="1023"/>
        <v>255</v>
      </c>
      <c r="HO132" s="11">
        <f t="shared" si="1024"/>
        <v>1587</v>
      </c>
      <c r="HP132" s="79">
        <f t="shared" si="1025"/>
        <v>0.54856550293812656</v>
      </c>
      <c r="HQ132" s="15">
        <f t="shared" si="1026"/>
        <v>72</v>
      </c>
      <c r="HR132" s="12">
        <f t="shared" ref="HR132:HR138" si="1047">+(HQ132/(HO132))</f>
        <v>4.5368620037807186E-2</v>
      </c>
      <c r="HS132" s="16">
        <v>66</v>
      </c>
      <c r="HT132" s="17">
        <v>1449</v>
      </c>
      <c r="HU132" s="16">
        <f t="shared" si="1027"/>
        <v>91.304347826086953</v>
      </c>
      <c r="HV132" s="15"/>
      <c r="HW132" s="14"/>
    </row>
    <row r="133" spans="1:231" ht="18.75" x14ac:dyDescent="0.25">
      <c r="A133" s="734"/>
      <c r="B133" s="436">
        <f t="shared" si="987"/>
        <v>45696</v>
      </c>
      <c r="C133" s="10"/>
      <c r="D133" s="11"/>
      <c r="E133" s="61">
        <f t="shared" si="1028"/>
        <v>550</v>
      </c>
      <c r="F133" s="11">
        <f t="shared" si="1028"/>
        <v>49</v>
      </c>
      <c r="G133" s="11">
        <v>274</v>
      </c>
      <c r="H133" s="12">
        <f t="shared" si="988"/>
        <v>0.52</v>
      </c>
      <c r="I133" s="11">
        <v>12</v>
      </c>
      <c r="J133" s="12">
        <f t="shared" si="1029"/>
        <v>4.195804195804196E-2</v>
      </c>
      <c r="K133" s="13"/>
      <c r="L133" s="11"/>
      <c r="M133" s="11"/>
      <c r="N133" s="14"/>
      <c r="O133" s="10"/>
      <c r="P133" s="11"/>
      <c r="Q133" s="11">
        <f t="shared" si="1030"/>
        <v>566</v>
      </c>
      <c r="R133" s="11">
        <f t="shared" si="1030"/>
        <v>50</v>
      </c>
      <c r="S133" s="11">
        <v>301</v>
      </c>
      <c r="T133" s="12">
        <f t="shared" si="989"/>
        <v>0.55830388692579502</v>
      </c>
      <c r="U133" s="11">
        <v>15</v>
      </c>
      <c r="V133" s="12">
        <f t="shared" si="990"/>
        <v>4.746835443037975E-2</v>
      </c>
      <c r="W133" s="13"/>
      <c r="X133" s="11"/>
      <c r="Y133" s="11"/>
      <c r="Z133" s="14"/>
      <c r="AA133" s="10">
        <v>2</v>
      </c>
      <c r="AB133" s="11"/>
      <c r="AC133" s="11">
        <f t="shared" si="1031"/>
        <v>60</v>
      </c>
      <c r="AD133" s="11">
        <f t="shared" si="1031"/>
        <v>6</v>
      </c>
      <c r="AE133" s="11">
        <v>47</v>
      </c>
      <c r="AF133" s="12">
        <f t="shared" si="991"/>
        <v>0.85</v>
      </c>
      <c r="AG133" s="11">
        <v>4</v>
      </c>
      <c r="AH133" s="12">
        <f t="shared" si="992"/>
        <v>7.8431372549019607E-2</v>
      </c>
      <c r="AI133" s="13"/>
      <c r="AJ133" s="11"/>
      <c r="AK133" s="11"/>
      <c r="AL133" s="14"/>
      <c r="AM133" s="10">
        <v>2</v>
      </c>
      <c r="AN133" s="11"/>
      <c r="AO133" s="61">
        <f t="shared" si="1032"/>
        <v>577</v>
      </c>
      <c r="AP133" s="11">
        <f t="shared" si="1032"/>
        <v>50</v>
      </c>
      <c r="AQ133" s="11">
        <v>264</v>
      </c>
      <c r="AR133" s="12">
        <f t="shared" si="993"/>
        <v>0.47487001733102252</v>
      </c>
      <c r="AS133" s="11">
        <v>10</v>
      </c>
      <c r="AT133" s="12">
        <f t="shared" si="994"/>
        <v>3.6496350364963501E-2</v>
      </c>
      <c r="AU133" s="13"/>
      <c r="AV133" s="11"/>
      <c r="AW133" s="11"/>
      <c r="AX133" s="14"/>
      <c r="AY133" s="10"/>
      <c r="AZ133" s="11"/>
      <c r="BA133" s="11">
        <f t="shared" si="1033"/>
        <v>567</v>
      </c>
      <c r="BB133" s="11">
        <f t="shared" si="1033"/>
        <v>50</v>
      </c>
      <c r="BC133" s="11">
        <v>271</v>
      </c>
      <c r="BD133" s="12">
        <f t="shared" si="995"/>
        <v>0.50088183421516752</v>
      </c>
      <c r="BE133" s="11">
        <v>13</v>
      </c>
      <c r="BF133" s="12">
        <f t="shared" si="996"/>
        <v>4.5774647887323945E-2</v>
      </c>
      <c r="BG133" s="13"/>
      <c r="BH133" s="11"/>
      <c r="BI133" s="11"/>
      <c r="BJ133" s="14"/>
      <c r="BK133" s="10"/>
      <c r="BL133" s="11"/>
      <c r="BM133" s="11">
        <f t="shared" si="1034"/>
        <v>569</v>
      </c>
      <c r="BN133" s="11">
        <f t="shared" si="1034"/>
        <v>50</v>
      </c>
      <c r="BO133" s="11">
        <v>252</v>
      </c>
      <c r="BP133" s="12">
        <f t="shared" si="997"/>
        <v>0.4868189806678383</v>
      </c>
      <c r="BQ133" s="11">
        <v>25</v>
      </c>
      <c r="BR133" s="12">
        <f t="shared" si="998"/>
        <v>9.0252707581227443E-2</v>
      </c>
      <c r="BS133" s="13"/>
      <c r="BT133" s="11"/>
      <c r="BU133" s="11"/>
      <c r="BV133" s="14"/>
      <c r="BW133" s="10"/>
      <c r="BX133" s="11"/>
      <c r="BY133" s="61">
        <f t="shared" si="1035"/>
        <v>0</v>
      </c>
      <c r="BZ133" s="61">
        <f t="shared" si="1035"/>
        <v>0</v>
      </c>
      <c r="CA133" s="11"/>
      <c r="CB133" s="12" t="e">
        <f t="shared" si="999"/>
        <v>#DIV/0!</v>
      </c>
      <c r="CC133" s="11"/>
      <c r="CD133" s="12" t="e">
        <f t="shared" si="1000"/>
        <v>#DIV/0!</v>
      </c>
      <c r="CE133" s="13"/>
      <c r="CF133" s="11"/>
      <c r="CG133" s="11"/>
      <c r="CH133" s="14"/>
      <c r="CI133" s="10"/>
      <c r="CJ133" s="11"/>
      <c r="CK133" s="61">
        <f t="shared" si="1036"/>
        <v>0</v>
      </c>
      <c r="CL133" s="61">
        <f t="shared" si="1036"/>
        <v>0</v>
      </c>
      <c r="CM133" s="11"/>
      <c r="CN133" s="12" t="e">
        <f t="shared" si="1001"/>
        <v>#DIV/0!</v>
      </c>
      <c r="CO133" s="11"/>
      <c r="CP133" s="12" t="e">
        <f t="shared" si="1002"/>
        <v>#DIV/0!</v>
      </c>
      <c r="CQ133" s="13"/>
      <c r="CR133" s="11"/>
      <c r="CS133" s="11"/>
      <c r="CT133" s="14"/>
      <c r="CU133" s="10"/>
      <c r="CV133" s="11"/>
      <c r="CW133" s="61">
        <f t="shared" si="1037"/>
        <v>0</v>
      </c>
      <c r="CX133" s="61">
        <f t="shared" si="1037"/>
        <v>0</v>
      </c>
      <c r="CY133" s="11"/>
      <c r="CZ133" s="12" t="e">
        <f t="shared" si="1003"/>
        <v>#DIV/0!</v>
      </c>
      <c r="DA133" s="11"/>
      <c r="DB133" s="12" t="e">
        <f t="shared" si="1004"/>
        <v>#DIV/0!</v>
      </c>
      <c r="DC133" s="13"/>
      <c r="DD133" s="11"/>
      <c r="DE133" s="11"/>
      <c r="DF133" s="14"/>
      <c r="DG133" s="10"/>
      <c r="DH133" s="11"/>
      <c r="DI133" s="61">
        <f t="shared" si="1038"/>
        <v>0</v>
      </c>
      <c r="DJ133" s="61">
        <f t="shared" si="1038"/>
        <v>0</v>
      </c>
      <c r="DK133" s="11"/>
      <c r="DL133" s="12" t="e">
        <f t="shared" si="1005"/>
        <v>#DIV/0!</v>
      </c>
      <c r="DM133" s="11"/>
      <c r="DN133" s="12" t="e">
        <f t="shared" si="1006"/>
        <v>#DIV/0!</v>
      </c>
      <c r="DO133" s="13"/>
      <c r="DP133" s="11"/>
      <c r="DQ133" s="11"/>
      <c r="DR133" s="14"/>
      <c r="DS133" s="10"/>
      <c r="DT133" s="11"/>
      <c r="DU133" s="61">
        <f t="shared" si="1039"/>
        <v>0</v>
      </c>
      <c r="DV133" s="61">
        <f t="shared" si="1039"/>
        <v>0</v>
      </c>
      <c r="DW133" s="11"/>
      <c r="DX133" s="12" t="e">
        <f t="shared" si="1007"/>
        <v>#DIV/0!</v>
      </c>
      <c r="DY133" s="11"/>
      <c r="DZ133" s="12" t="e">
        <f t="shared" si="1008"/>
        <v>#DIV/0!</v>
      </c>
      <c r="EA133" s="13"/>
      <c r="EB133" s="11"/>
      <c r="EC133" s="11"/>
      <c r="ED133" s="14"/>
      <c r="EE133" s="10"/>
      <c r="EF133" s="11"/>
      <c r="EG133" s="61">
        <f t="shared" si="1040"/>
        <v>0</v>
      </c>
      <c r="EH133" s="61">
        <f t="shared" si="1040"/>
        <v>0</v>
      </c>
      <c r="EI133" s="11"/>
      <c r="EJ133" s="12" t="e">
        <f t="shared" si="1009"/>
        <v>#DIV/0!</v>
      </c>
      <c r="EK133" s="11"/>
      <c r="EL133" s="12" t="e">
        <f t="shared" si="1010"/>
        <v>#DIV/0!</v>
      </c>
      <c r="EM133" s="13"/>
      <c r="EN133" s="11"/>
      <c r="EO133" s="11"/>
      <c r="EP133" s="14"/>
      <c r="EQ133" s="10"/>
      <c r="ER133" s="11"/>
      <c r="ES133" s="61">
        <f t="shared" si="1041"/>
        <v>0</v>
      </c>
      <c r="ET133" s="61">
        <f t="shared" si="1041"/>
        <v>0</v>
      </c>
      <c r="EU133" s="11"/>
      <c r="EV133" s="12" t="e">
        <f t="shared" si="1011"/>
        <v>#DIV/0!</v>
      </c>
      <c r="EW133" s="11"/>
      <c r="EX133" s="12" t="e">
        <f t="shared" si="1012"/>
        <v>#DIV/0!</v>
      </c>
      <c r="EY133" s="13"/>
      <c r="EZ133" s="11"/>
      <c r="FA133" s="11"/>
      <c r="FB133" s="14"/>
      <c r="FC133" s="10"/>
      <c r="FD133" s="11"/>
      <c r="FE133" s="61">
        <f t="shared" si="1042"/>
        <v>0</v>
      </c>
      <c r="FF133" s="61">
        <f t="shared" si="1042"/>
        <v>0</v>
      </c>
      <c r="FG133" s="11"/>
      <c r="FH133" s="12" t="e">
        <f t="shared" si="1013"/>
        <v>#DIV/0!</v>
      </c>
      <c r="FI133" s="11"/>
      <c r="FJ133" s="12" t="e">
        <f t="shared" si="1014"/>
        <v>#DIV/0!</v>
      </c>
      <c r="FK133" s="13"/>
      <c r="FL133" s="11"/>
      <c r="FM133" s="11"/>
      <c r="FN133" s="14"/>
      <c r="FO133" s="10"/>
      <c r="FP133" s="11"/>
      <c r="FQ133" s="61">
        <f t="shared" si="1043"/>
        <v>0</v>
      </c>
      <c r="FR133" s="61">
        <f t="shared" si="1043"/>
        <v>0</v>
      </c>
      <c r="FS133" s="11"/>
      <c r="FT133" s="12" t="e">
        <f t="shared" si="1015"/>
        <v>#DIV/0!</v>
      </c>
      <c r="FU133" s="11"/>
      <c r="FV133" s="12" t="e">
        <f t="shared" si="1016"/>
        <v>#DIV/0!</v>
      </c>
      <c r="FW133" s="13"/>
      <c r="FX133" s="11"/>
      <c r="FY133" s="11"/>
      <c r="FZ133" s="14"/>
      <c r="GA133" s="10"/>
      <c r="GB133" s="11"/>
      <c r="GC133" s="61">
        <f t="shared" si="1044"/>
        <v>0</v>
      </c>
      <c r="GD133" s="61">
        <f t="shared" si="1044"/>
        <v>0</v>
      </c>
      <c r="GE133" s="11"/>
      <c r="GF133" s="12" t="e">
        <f t="shared" si="1017"/>
        <v>#DIV/0!</v>
      </c>
      <c r="GG133" s="11"/>
      <c r="GH133" s="12" t="e">
        <f t="shared" si="1018"/>
        <v>#DIV/0!</v>
      </c>
      <c r="GI133" s="13"/>
      <c r="GJ133" s="11"/>
      <c r="GK133" s="11"/>
      <c r="GL133" s="14"/>
      <c r="GM133" s="10"/>
      <c r="GN133" s="11"/>
      <c r="GO133" s="61">
        <f t="shared" si="1045"/>
        <v>0</v>
      </c>
      <c r="GP133" s="61">
        <f t="shared" si="1045"/>
        <v>0</v>
      </c>
      <c r="GQ133" s="11"/>
      <c r="GR133" s="12" t="e">
        <f t="shared" si="1019"/>
        <v>#DIV/0!</v>
      </c>
      <c r="GS133" s="11"/>
      <c r="GT133" s="12" t="e">
        <f t="shared" si="1020"/>
        <v>#DIV/0!</v>
      </c>
      <c r="GU133" s="13"/>
      <c r="GV133" s="11"/>
      <c r="GW133" s="11"/>
      <c r="GX133" s="14"/>
      <c r="GY133" s="10"/>
      <c r="GZ133" s="11"/>
      <c r="HA133" s="61">
        <f t="shared" si="1046"/>
        <v>0</v>
      </c>
      <c r="HB133" s="61">
        <f t="shared" si="1046"/>
        <v>0</v>
      </c>
      <c r="HC133" s="11"/>
      <c r="HD133" s="12" t="e">
        <f t="shared" si="1021"/>
        <v>#DIV/0!</v>
      </c>
      <c r="HE133" s="11"/>
      <c r="HF133" s="12" t="e">
        <f t="shared" si="1022"/>
        <v>#DIV/0!</v>
      </c>
      <c r="HG133" s="13"/>
      <c r="HH133" s="11"/>
      <c r="HI133" s="11"/>
      <c r="HJ133" s="14"/>
      <c r="HK133" s="10">
        <f t="shared" si="1023"/>
        <v>4</v>
      </c>
      <c r="HL133" s="14">
        <f t="shared" si="1023"/>
        <v>0</v>
      </c>
      <c r="HM133" s="381">
        <f t="shared" si="1023"/>
        <v>2889</v>
      </c>
      <c r="HN133" s="11">
        <f t="shared" si="1023"/>
        <v>255</v>
      </c>
      <c r="HO133" s="11">
        <f t="shared" si="1024"/>
        <v>1488</v>
      </c>
      <c r="HP133" s="79">
        <f t="shared" si="1025"/>
        <v>0.51505711318795433</v>
      </c>
      <c r="HQ133" s="15">
        <f t="shared" si="1026"/>
        <v>79</v>
      </c>
      <c r="HR133" s="12">
        <f t="shared" si="1047"/>
        <v>5.3091397849462367E-2</v>
      </c>
      <c r="HS133" s="16">
        <v>66.900000000000006</v>
      </c>
      <c r="HT133" s="17">
        <v>1351</v>
      </c>
      <c r="HU133" s="16">
        <f t="shared" si="1027"/>
        <v>90.793010752688176</v>
      </c>
      <c r="HV133" s="15"/>
      <c r="HW133" s="14"/>
    </row>
    <row r="134" spans="1:231" ht="18.75" x14ac:dyDescent="0.25">
      <c r="A134" s="734"/>
      <c r="B134" s="436">
        <f t="shared" si="987"/>
        <v>45697</v>
      </c>
      <c r="C134" s="10"/>
      <c r="D134" s="11"/>
      <c r="E134" s="61">
        <f t="shared" si="1028"/>
        <v>550</v>
      </c>
      <c r="F134" s="11">
        <f t="shared" si="1028"/>
        <v>49</v>
      </c>
      <c r="G134" s="11">
        <v>281</v>
      </c>
      <c r="H134" s="12">
        <f t="shared" si="988"/>
        <v>0.53636363636363638</v>
      </c>
      <c r="I134" s="11">
        <v>14</v>
      </c>
      <c r="J134" s="12">
        <f t="shared" si="1029"/>
        <v>4.7457627118644069E-2</v>
      </c>
      <c r="K134" s="11"/>
      <c r="L134" s="11"/>
      <c r="M134" s="18"/>
      <c r="N134" s="20"/>
      <c r="O134" s="10">
        <v>1</v>
      </c>
      <c r="P134" s="11"/>
      <c r="Q134" s="11">
        <f t="shared" si="1030"/>
        <v>565</v>
      </c>
      <c r="R134" s="11">
        <f t="shared" si="1030"/>
        <v>50</v>
      </c>
      <c r="S134" s="11">
        <v>304</v>
      </c>
      <c r="T134" s="12">
        <f t="shared" si="989"/>
        <v>0.56283185840707961</v>
      </c>
      <c r="U134" s="11">
        <v>14</v>
      </c>
      <c r="V134" s="12">
        <f t="shared" si="990"/>
        <v>4.40251572327044E-2</v>
      </c>
      <c r="W134" s="11"/>
      <c r="X134" s="11"/>
      <c r="Y134" s="18"/>
      <c r="Z134" s="20"/>
      <c r="AA134" s="10"/>
      <c r="AB134" s="11"/>
      <c r="AC134" s="11">
        <f t="shared" si="1031"/>
        <v>60</v>
      </c>
      <c r="AD134" s="11">
        <f t="shared" si="1031"/>
        <v>6</v>
      </c>
      <c r="AE134" s="11">
        <v>32</v>
      </c>
      <c r="AF134" s="12">
        <f t="shared" si="991"/>
        <v>0.58333333333333337</v>
      </c>
      <c r="AG134" s="11">
        <v>3</v>
      </c>
      <c r="AH134" s="12">
        <f t="shared" si="992"/>
        <v>8.5714285714285715E-2</v>
      </c>
      <c r="AI134" s="11"/>
      <c r="AJ134" s="11"/>
      <c r="AK134" s="18"/>
      <c r="AL134" s="20"/>
      <c r="AM134" s="10"/>
      <c r="AN134" s="11"/>
      <c r="AO134" s="61">
        <f t="shared" si="1032"/>
        <v>577</v>
      </c>
      <c r="AP134" s="11">
        <f t="shared" si="1032"/>
        <v>50</v>
      </c>
      <c r="AQ134" s="11">
        <v>285</v>
      </c>
      <c r="AR134" s="12">
        <f t="shared" si="993"/>
        <v>0.52166377816291165</v>
      </c>
      <c r="AS134" s="11">
        <v>16</v>
      </c>
      <c r="AT134" s="12">
        <f t="shared" si="994"/>
        <v>5.3156146179401995E-2</v>
      </c>
      <c r="AU134" s="11"/>
      <c r="AV134" s="11"/>
      <c r="AW134" s="18"/>
      <c r="AX134" s="20"/>
      <c r="AY134" s="10"/>
      <c r="AZ134" s="11"/>
      <c r="BA134" s="11">
        <f t="shared" si="1033"/>
        <v>567</v>
      </c>
      <c r="BB134" s="11">
        <f t="shared" si="1033"/>
        <v>50</v>
      </c>
      <c r="BC134" s="11">
        <v>304</v>
      </c>
      <c r="BD134" s="12">
        <f t="shared" si="995"/>
        <v>0.56613756613756616</v>
      </c>
      <c r="BE134" s="11">
        <v>17</v>
      </c>
      <c r="BF134" s="12">
        <f t="shared" si="996"/>
        <v>5.2959501557632398E-2</v>
      </c>
      <c r="BG134" s="11"/>
      <c r="BH134" s="11"/>
      <c r="BI134" s="18"/>
      <c r="BJ134" s="20"/>
      <c r="BK134" s="10">
        <v>1</v>
      </c>
      <c r="BL134" s="11"/>
      <c r="BM134" s="11">
        <f t="shared" si="1034"/>
        <v>568</v>
      </c>
      <c r="BN134" s="11">
        <f t="shared" si="1034"/>
        <v>50</v>
      </c>
      <c r="BO134" s="11">
        <v>297</v>
      </c>
      <c r="BP134" s="12">
        <f t="shared" si="997"/>
        <v>0.56690140845070425</v>
      </c>
      <c r="BQ134" s="11">
        <v>25</v>
      </c>
      <c r="BR134" s="12">
        <f t="shared" si="998"/>
        <v>7.7639751552795025E-2</v>
      </c>
      <c r="BS134" s="11"/>
      <c r="BT134" s="11"/>
      <c r="BU134" s="18"/>
      <c r="BV134" s="20"/>
      <c r="BW134" s="10"/>
      <c r="BX134" s="11"/>
      <c r="BY134" s="61">
        <f t="shared" si="1035"/>
        <v>0</v>
      </c>
      <c r="BZ134" s="61">
        <f t="shared" si="1035"/>
        <v>0</v>
      </c>
      <c r="CA134" s="11"/>
      <c r="CB134" s="12" t="e">
        <f t="shared" si="999"/>
        <v>#DIV/0!</v>
      </c>
      <c r="CC134" s="11"/>
      <c r="CD134" s="12" t="e">
        <f t="shared" si="1000"/>
        <v>#DIV/0!</v>
      </c>
      <c r="CE134" s="11"/>
      <c r="CF134" s="11"/>
      <c r="CG134" s="18"/>
      <c r="CH134" s="20"/>
      <c r="CI134" s="10"/>
      <c r="CJ134" s="11"/>
      <c r="CK134" s="61">
        <f t="shared" si="1036"/>
        <v>0</v>
      </c>
      <c r="CL134" s="61">
        <f t="shared" si="1036"/>
        <v>0</v>
      </c>
      <c r="CM134" s="11"/>
      <c r="CN134" s="12" t="e">
        <f t="shared" si="1001"/>
        <v>#DIV/0!</v>
      </c>
      <c r="CO134" s="11"/>
      <c r="CP134" s="12" t="e">
        <f t="shared" si="1002"/>
        <v>#DIV/0!</v>
      </c>
      <c r="CQ134" s="11"/>
      <c r="CR134" s="11"/>
      <c r="CS134" s="18"/>
      <c r="CT134" s="20"/>
      <c r="CU134" s="10"/>
      <c r="CV134" s="11"/>
      <c r="CW134" s="61">
        <f t="shared" si="1037"/>
        <v>0</v>
      </c>
      <c r="CX134" s="61">
        <f t="shared" si="1037"/>
        <v>0</v>
      </c>
      <c r="CY134" s="11"/>
      <c r="CZ134" s="12" t="e">
        <f t="shared" si="1003"/>
        <v>#DIV/0!</v>
      </c>
      <c r="DA134" s="11"/>
      <c r="DB134" s="12" t="e">
        <f t="shared" si="1004"/>
        <v>#DIV/0!</v>
      </c>
      <c r="DC134" s="11"/>
      <c r="DD134" s="11"/>
      <c r="DE134" s="18"/>
      <c r="DF134" s="20"/>
      <c r="DG134" s="10"/>
      <c r="DH134" s="11"/>
      <c r="DI134" s="61">
        <f t="shared" si="1038"/>
        <v>0</v>
      </c>
      <c r="DJ134" s="61">
        <f t="shared" si="1038"/>
        <v>0</v>
      </c>
      <c r="DK134" s="11"/>
      <c r="DL134" s="12" t="e">
        <f t="shared" si="1005"/>
        <v>#DIV/0!</v>
      </c>
      <c r="DM134" s="11"/>
      <c r="DN134" s="12" t="e">
        <f t="shared" si="1006"/>
        <v>#DIV/0!</v>
      </c>
      <c r="DO134" s="11"/>
      <c r="DP134" s="11"/>
      <c r="DQ134" s="18"/>
      <c r="DR134" s="20"/>
      <c r="DS134" s="10"/>
      <c r="DT134" s="11"/>
      <c r="DU134" s="61">
        <f t="shared" si="1039"/>
        <v>0</v>
      </c>
      <c r="DV134" s="61">
        <f t="shared" si="1039"/>
        <v>0</v>
      </c>
      <c r="DW134" s="11"/>
      <c r="DX134" s="12" t="e">
        <f t="shared" si="1007"/>
        <v>#DIV/0!</v>
      </c>
      <c r="DY134" s="11"/>
      <c r="DZ134" s="12" t="e">
        <f t="shared" si="1008"/>
        <v>#DIV/0!</v>
      </c>
      <c r="EA134" s="11"/>
      <c r="EB134" s="11"/>
      <c r="EC134" s="18"/>
      <c r="ED134" s="20"/>
      <c r="EE134" s="10"/>
      <c r="EF134" s="11"/>
      <c r="EG134" s="61">
        <f t="shared" si="1040"/>
        <v>0</v>
      </c>
      <c r="EH134" s="61">
        <f t="shared" si="1040"/>
        <v>0</v>
      </c>
      <c r="EI134" s="11"/>
      <c r="EJ134" s="12" t="e">
        <f t="shared" si="1009"/>
        <v>#DIV/0!</v>
      </c>
      <c r="EK134" s="11"/>
      <c r="EL134" s="12" t="e">
        <f t="shared" si="1010"/>
        <v>#DIV/0!</v>
      </c>
      <c r="EM134" s="11"/>
      <c r="EN134" s="11"/>
      <c r="EO134" s="18"/>
      <c r="EP134" s="20"/>
      <c r="EQ134" s="10"/>
      <c r="ER134" s="11"/>
      <c r="ES134" s="61">
        <f t="shared" si="1041"/>
        <v>0</v>
      </c>
      <c r="ET134" s="61">
        <f t="shared" si="1041"/>
        <v>0</v>
      </c>
      <c r="EU134" s="11"/>
      <c r="EV134" s="12" t="e">
        <f t="shared" si="1011"/>
        <v>#DIV/0!</v>
      </c>
      <c r="EW134" s="11"/>
      <c r="EX134" s="12" t="e">
        <f t="shared" si="1012"/>
        <v>#DIV/0!</v>
      </c>
      <c r="EY134" s="11"/>
      <c r="EZ134" s="11"/>
      <c r="FA134" s="18"/>
      <c r="FB134" s="20"/>
      <c r="FC134" s="10"/>
      <c r="FD134" s="11"/>
      <c r="FE134" s="61">
        <f t="shared" si="1042"/>
        <v>0</v>
      </c>
      <c r="FF134" s="61">
        <f t="shared" si="1042"/>
        <v>0</v>
      </c>
      <c r="FG134" s="11"/>
      <c r="FH134" s="12" t="e">
        <f t="shared" si="1013"/>
        <v>#DIV/0!</v>
      </c>
      <c r="FI134" s="11"/>
      <c r="FJ134" s="12" t="e">
        <f t="shared" si="1014"/>
        <v>#DIV/0!</v>
      </c>
      <c r="FK134" s="11"/>
      <c r="FL134" s="11"/>
      <c r="FM134" s="18"/>
      <c r="FN134" s="20"/>
      <c r="FO134" s="10"/>
      <c r="FP134" s="11"/>
      <c r="FQ134" s="61">
        <f t="shared" si="1043"/>
        <v>0</v>
      </c>
      <c r="FR134" s="61">
        <f t="shared" si="1043"/>
        <v>0</v>
      </c>
      <c r="FS134" s="11"/>
      <c r="FT134" s="12" t="e">
        <f t="shared" si="1015"/>
        <v>#DIV/0!</v>
      </c>
      <c r="FU134" s="11"/>
      <c r="FV134" s="12" t="e">
        <f t="shared" si="1016"/>
        <v>#DIV/0!</v>
      </c>
      <c r="FW134" s="11"/>
      <c r="FX134" s="11"/>
      <c r="FY134" s="18"/>
      <c r="FZ134" s="20"/>
      <c r="GA134" s="10"/>
      <c r="GB134" s="11"/>
      <c r="GC134" s="61">
        <f t="shared" si="1044"/>
        <v>0</v>
      </c>
      <c r="GD134" s="61">
        <f t="shared" si="1044"/>
        <v>0</v>
      </c>
      <c r="GE134" s="11"/>
      <c r="GF134" s="12" t="e">
        <f t="shared" si="1017"/>
        <v>#DIV/0!</v>
      </c>
      <c r="GG134" s="11"/>
      <c r="GH134" s="12" t="e">
        <f t="shared" si="1018"/>
        <v>#DIV/0!</v>
      </c>
      <c r="GI134" s="11"/>
      <c r="GJ134" s="11"/>
      <c r="GK134" s="18"/>
      <c r="GL134" s="20"/>
      <c r="GM134" s="10"/>
      <c r="GN134" s="11"/>
      <c r="GO134" s="61">
        <f t="shared" si="1045"/>
        <v>0</v>
      </c>
      <c r="GP134" s="61">
        <f t="shared" si="1045"/>
        <v>0</v>
      </c>
      <c r="GQ134" s="11"/>
      <c r="GR134" s="12" t="e">
        <f t="shared" si="1019"/>
        <v>#DIV/0!</v>
      </c>
      <c r="GS134" s="11"/>
      <c r="GT134" s="12" t="e">
        <f t="shared" si="1020"/>
        <v>#DIV/0!</v>
      </c>
      <c r="GU134" s="11"/>
      <c r="GV134" s="11"/>
      <c r="GW134" s="18"/>
      <c r="GX134" s="20"/>
      <c r="GY134" s="10"/>
      <c r="GZ134" s="11"/>
      <c r="HA134" s="61">
        <f t="shared" si="1046"/>
        <v>0</v>
      </c>
      <c r="HB134" s="61">
        <f t="shared" si="1046"/>
        <v>0</v>
      </c>
      <c r="HC134" s="11"/>
      <c r="HD134" s="12" t="e">
        <f t="shared" si="1021"/>
        <v>#DIV/0!</v>
      </c>
      <c r="HE134" s="11"/>
      <c r="HF134" s="12" t="e">
        <f t="shared" si="1022"/>
        <v>#DIV/0!</v>
      </c>
      <c r="HG134" s="11"/>
      <c r="HH134" s="11"/>
      <c r="HI134" s="18"/>
      <c r="HJ134" s="20"/>
      <c r="HK134" s="10">
        <f t="shared" si="1023"/>
        <v>2</v>
      </c>
      <c r="HL134" s="14">
        <f t="shared" si="1023"/>
        <v>0</v>
      </c>
      <c r="HM134" s="381">
        <f t="shared" si="1023"/>
        <v>2887</v>
      </c>
      <c r="HN134" s="11">
        <f t="shared" si="1023"/>
        <v>255</v>
      </c>
      <c r="HO134" s="11">
        <f t="shared" si="1024"/>
        <v>1592</v>
      </c>
      <c r="HP134" s="79">
        <f t="shared" si="1025"/>
        <v>0.55143747835122969</v>
      </c>
      <c r="HQ134" s="15">
        <f t="shared" si="1026"/>
        <v>89</v>
      </c>
      <c r="HR134" s="12">
        <f t="shared" si="1047"/>
        <v>5.5904522613065326E-2</v>
      </c>
      <c r="HS134" s="16">
        <v>66.2</v>
      </c>
      <c r="HT134" s="17">
        <v>1451</v>
      </c>
      <c r="HU134" s="16">
        <f t="shared" si="1027"/>
        <v>91.143216080402013</v>
      </c>
      <c r="HV134" s="18"/>
      <c r="HW134" s="20"/>
    </row>
    <row r="135" spans="1:231" ht="18.75" x14ac:dyDescent="0.25">
      <c r="A135" s="734"/>
      <c r="B135" s="436">
        <f t="shared" si="987"/>
        <v>45698</v>
      </c>
      <c r="C135" s="10">
        <v>1</v>
      </c>
      <c r="D135" s="11"/>
      <c r="E135" s="61">
        <f t="shared" si="1028"/>
        <v>549</v>
      </c>
      <c r="F135" s="11">
        <f t="shared" si="1028"/>
        <v>49</v>
      </c>
      <c r="G135" s="11">
        <v>258</v>
      </c>
      <c r="H135" s="12">
        <f t="shared" si="988"/>
        <v>0.49726775956284153</v>
      </c>
      <c r="I135" s="11">
        <v>15</v>
      </c>
      <c r="J135" s="12">
        <f t="shared" si="1029"/>
        <v>5.4945054945054944E-2</v>
      </c>
      <c r="K135" s="13"/>
      <c r="L135" s="13"/>
      <c r="M135" s="25"/>
      <c r="N135" s="37"/>
      <c r="O135" s="10">
        <v>1</v>
      </c>
      <c r="P135" s="11"/>
      <c r="Q135" s="11">
        <f t="shared" si="1030"/>
        <v>564</v>
      </c>
      <c r="R135" s="11">
        <f t="shared" si="1030"/>
        <v>50</v>
      </c>
      <c r="S135" s="11">
        <v>282</v>
      </c>
      <c r="T135" s="12">
        <f t="shared" si="989"/>
        <v>0.52127659574468088</v>
      </c>
      <c r="U135" s="11">
        <v>12</v>
      </c>
      <c r="V135" s="12">
        <f t="shared" si="990"/>
        <v>4.0816326530612242E-2</v>
      </c>
      <c r="W135" s="13"/>
      <c r="X135" s="13"/>
      <c r="Y135" s="25"/>
      <c r="Z135" s="37"/>
      <c r="AA135" s="10">
        <v>1</v>
      </c>
      <c r="AB135" s="11"/>
      <c r="AC135" s="11">
        <f t="shared" si="1031"/>
        <v>59</v>
      </c>
      <c r="AD135" s="11">
        <f t="shared" si="1031"/>
        <v>6</v>
      </c>
      <c r="AE135" s="11">
        <v>34</v>
      </c>
      <c r="AF135" s="12">
        <f t="shared" si="991"/>
        <v>0.61016949152542377</v>
      </c>
      <c r="AG135" s="11">
        <v>2</v>
      </c>
      <c r="AH135" s="12">
        <f t="shared" si="992"/>
        <v>5.5555555555555552E-2</v>
      </c>
      <c r="AI135" s="13"/>
      <c r="AJ135" s="13"/>
      <c r="AK135" s="25"/>
      <c r="AL135" s="37"/>
      <c r="AM135" s="10"/>
      <c r="AN135" s="11"/>
      <c r="AO135" s="61">
        <f t="shared" si="1032"/>
        <v>577</v>
      </c>
      <c r="AP135" s="11">
        <f t="shared" si="1032"/>
        <v>50</v>
      </c>
      <c r="AQ135" s="11">
        <v>263</v>
      </c>
      <c r="AR135" s="12">
        <f t="shared" si="993"/>
        <v>0.47313691507798961</v>
      </c>
      <c r="AS135" s="11">
        <v>10</v>
      </c>
      <c r="AT135" s="12">
        <f t="shared" si="994"/>
        <v>3.6630036630036632E-2</v>
      </c>
      <c r="AU135" s="13"/>
      <c r="AV135" s="13"/>
      <c r="AW135" s="25"/>
      <c r="AX135" s="37"/>
      <c r="AY135" s="10"/>
      <c r="AZ135" s="11"/>
      <c r="BA135" s="11">
        <f t="shared" si="1033"/>
        <v>567</v>
      </c>
      <c r="BB135" s="11">
        <f t="shared" si="1033"/>
        <v>50</v>
      </c>
      <c r="BC135" s="11">
        <v>285</v>
      </c>
      <c r="BD135" s="12">
        <f t="shared" si="995"/>
        <v>0.52028218694885364</v>
      </c>
      <c r="BE135" s="11">
        <v>10</v>
      </c>
      <c r="BF135" s="12">
        <f t="shared" si="996"/>
        <v>3.3898305084745763E-2</v>
      </c>
      <c r="BG135" s="13"/>
      <c r="BH135" s="13"/>
      <c r="BI135" s="25"/>
      <c r="BJ135" s="37"/>
      <c r="BK135" s="10"/>
      <c r="BL135" s="11"/>
      <c r="BM135" s="11">
        <f t="shared" si="1034"/>
        <v>568</v>
      </c>
      <c r="BN135" s="11">
        <f t="shared" si="1034"/>
        <v>50</v>
      </c>
      <c r="BO135" s="11">
        <v>288</v>
      </c>
      <c r="BP135" s="12">
        <f t="shared" si="997"/>
        <v>0.54577464788732399</v>
      </c>
      <c r="BQ135" s="11">
        <v>22</v>
      </c>
      <c r="BR135" s="12">
        <f t="shared" si="998"/>
        <v>7.0967741935483872E-2</v>
      </c>
      <c r="BS135" s="13"/>
      <c r="BT135" s="13"/>
      <c r="BU135" s="25"/>
      <c r="BV135" s="37"/>
      <c r="BW135" s="10"/>
      <c r="BX135" s="11"/>
      <c r="BY135" s="61">
        <f t="shared" si="1035"/>
        <v>0</v>
      </c>
      <c r="BZ135" s="61">
        <f t="shared" si="1035"/>
        <v>0</v>
      </c>
      <c r="CA135" s="11"/>
      <c r="CB135" s="12" t="e">
        <f t="shared" si="999"/>
        <v>#DIV/0!</v>
      </c>
      <c r="CC135" s="11"/>
      <c r="CD135" s="12" t="e">
        <f t="shared" si="1000"/>
        <v>#DIV/0!</v>
      </c>
      <c r="CE135" s="13"/>
      <c r="CF135" s="13"/>
      <c r="CG135" s="25"/>
      <c r="CH135" s="37"/>
      <c r="CI135" s="10"/>
      <c r="CJ135" s="11"/>
      <c r="CK135" s="61">
        <f t="shared" si="1036"/>
        <v>0</v>
      </c>
      <c r="CL135" s="61">
        <f t="shared" si="1036"/>
        <v>0</v>
      </c>
      <c r="CM135" s="11"/>
      <c r="CN135" s="12" t="e">
        <f t="shared" si="1001"/>
        <v>#DIV/0!</v>
      </c>
      <c r="CO135" s="11"/>
      <c r="CP135" s="12" t="e">
        <f t="shared" si="1002"/>
        <v>#DIV/0!</v>
      </c>
      <c r="CQ135" s="13"/>
      <c r="CR135" s="13"/>
      <c r="CS135" s="25"/>
      <c r="CT135" s="37"/>
      <c r="CU135" s="10"/>
      <c r="CV135" s="11"/>
      <c r="CW135" s="61">
        <f t="shared" si="1037"/>
        <v>0</v>
      </c>
      <c r="CX135" s="61">
        <f t="shared" si="1037"/>
        <v>0</v>
      </c>
      <c r="CY135" s="11"/>
      <c r="CZ135" s="12" t="e">
        <f t="shared" si="1003"/>
        <v>#DIV/0!</v>
      </c>
      <c r="DA135" s="11"/>
      <c r="DB135" s="12" t="e">
        <f t="shared" si="1004"/>
        <v>#DIV/0!</v>
      </c>
      <c r="DC135" s="13"/>
      <c r="DD135" s="13"/>
      <c r="DE135" s="25"/>
      <c r="DF135" s="37"/>
      <c r="DG135" s="10"/>
      <c r="DH135" s="11"/>
      <c r="DI135" s="61">
        <f t="shared" si="1038"/>
        <v>0</v>
      </c>
      <c r="DJ135" s="61">
        <f t="shared" si="1038"/>
        <v>0</v>
      </c>
      <c r="DK135" s="11"/>
      <c r="DL135" s="12" t="e">
        <f t="shared" si="1005"/>
        <v>#DIV/0!</v>
      </c>
      <c r="DM135" s="11"/>
      <c r="DN135" s="12" t="e">
        <f t="shared" si="1006"/>
        <v>#DIV/0!</v>
      </c>
      <c r="DO135" s="13"/>
      <c r="DP135" s="13"/>
      <c r="DQ135" s="25"/>
      <c r="DR135" s="37"/>
      <c r="DS135" s="10"/>
      <c r="DT135" s="11"/>
      <c r="DU135" s="61">
        <f t="shared" si="1039"/>
        <v>0</v>
      </c>
      <c r="DV135" s="61">
        <f t="shared" si="1039"/>
        <v>0</v>
      </c>
      <c r="DW135" s="11"/>
      <c r="DX135" s="12" t="e">
        <f t="shared" si="1007"/>
        <v>#DIV/0!</v>
      </c>
      <c r="DY135" s="11"/>
      <c r="DZ135" s="12" t="e">
        <f t="shared" si="1008"/>
        <v>#DIV/0!</v>
      </c>
      <c r="EA135" s="13"/>
      <c r="EB135" s="13"/>
      <c r="EC135" s="25"/>
      <c r="ED135" s="37"/>
      <c r="EE135" s="10"/>
      <c r="EF135" s="11"/>
      <c r="EG135" s="61">
        <f t="shared" si="1040"/>
        <v>0</v>
      </c>
      <c r="EH135" s="61">
        <f t="shared" si="1040"/>
        <v>0</v>
      </c>
      <c r="EI135" s="11"/>
      <c r="EJ135" s="12" t="e">
        <f t="shared" si="1009"/>
        <v>#DIV/0!</v>
      </c>
      <c r="EK135" s="11"/>
      <c r="EL135" s="12" t="e">
        <f t="shared" si="1010"/>
        <v>#DIV/0!</v>
      </c>
      <c r="EM135" s="13"/>
      <c r="EN135" s="13"/>
      <c r="EO135" s="25"/>
      <c r="EP135" s="37"/>
      <c r="EQ135" s="10"/>
      <c r="ER135" s="11"/>
      <c r="ES135" s="61">
        <f t="shared" si="1041"/>
        <v>0</v>
      </c>
      <c r="ET135" s="61">
        <f t="shared" si="1041"/>
        <v>0</v>
      </c>
      <c r="EU135" s="11"/>
      <c r="EV135" s="12" t="e">
        <f t="shared" si="1011"/>
        <v>#DIV/0!</v>
      </c>
      <c r="EW135" s="11"/>
      <c r="EX135" s="12" t="e">
        <f t="shared" si="1012"/>
        <v>#DIV/0!</v>
      </c>
      <c r="EY135" s="13"/>
      <c r="EZ135" s="13"/>
      <c r="FA135" s="25"/>
      <c r="FB135" s="37"/>
      <c r="FC135" s="10"/>
      <c r="FD135" s="11"/>
      <c r="FE135" s="61">
        <f t="shared" si="1042"/>
        <v>0</v>
      </c>
      <c r="FF135" s="61">
        <f t="shared" si="1042"/>
        <v>0</v>
      </c>
      <c r="FG135" s="11"/>
      <c r="FH135" s="12" t="e">
        <f t="shared" si="1013"/>
        <v>#DIV/0!</v>
      </c>
      <c r="FI135" s="11"/>
      <c r="FJ135" s="12" t="e">
        <f t="shared" si="1014"/>
        <v>#DIV/0!</v>
      </c>
      <c r="FK135" s="13"/>
      <c r="FL135" s="13"/>
      <c r="FM135" s="25"/>
      <c r="FN135" s="37"/>
      <c r="FO135" s="10"/>
      <c r="FP135" s="11"/>
      <c r="FQ135" s="61">
        <f t="shared" si="1043"/>
        <v>0</v>
      </c>
      <c r="FR135" s="61">
        <f t="shared" si="1043"/>
        <v>0</v>
      </c>
      <c r="FS135" s="11"/>
      <c r="FT135" s="12" t="e">
        <f t="shared" si="1015"/>
        <v>#DIV/0!</v>
      </c>
      <c r="FU135" s="11"/>
      <c r="FV135" s="12" t="e">
        <f t="shared" si="1016"/>
        <v>#DIV/0!</v>
      </c>
      <c r="FW135" s="13"/>
      <c r="FX135" s="13"/>
      <c r="FY135" s="25"/>
      <c r="FZ135" s="37"/>
      <c r="GA135" s="10"/>
      <c r="GB135" s="11"/>
      <c r="GC135" s="61">
        <f t="shared" si="1044"/>
        <v>0</v>
      </c>
      <c r="GD135" s="61">
        <f t="shared" si="1044"/>
        <v>0</v>
      </c>
      <c r="GE135" s="11"/>
      <c r="GF135" s="12" t="e">
        <f t="shared" si="1017"/>
        <v>#DIV/0!</v>
      </c>
      <c r="GG135" s="11"/>
      <c r="GH135" s="12" t="e">
        <f t="shared" si="1018"/>
        <v>#DIV/0!</v>
      </c>
      <c r="GI135" s="13"/>
      <c r="GJ135" s="13"/>
      <c r="GK135" s="25"/>
      <c r="GL135" s="37"/>
      <c r="GM135" s="10"/>
      <c r="GN135" s="11"/>
      <c r="GO135" s="61">
        <f t="shared" si="1045"/>
        <v>0</v>
      </c>
      <c r="GP135" s="61">
        <f t="shared" si="1045"/>
        <v>0</v>
      </c>
      <c r="GQ135" s="11"/>
      <c r="GR135" s="12" t="e">
        <f t="shared" si="1019"/>
        <v>#DIV/0!</v>
      </c>
      <c r="GS135" s="11"/>
      <c r="GT135" s="12" t="e">
        <f t="shared" si="1020"/>
        <v>#DIV/0!</v>
      </c>
      <c r="GU135" s="13"/>
      <c r="GV135" s="13"/>
      <c r="GW135" s="25"/>
      <c r="GX135" s="37"/>
      <c r="GY135" s="10"/>
      <c r="GZ135" s="11"/>
      <c r="HA135" s="61">
        <f t="shared" si="1046"/>
        <v>0</v>
      </c>
      <c r="HB135" s="61">
        <f t="shared" si="1046"/>
        <v>0</v>
      </c>
      <c r="HC135" s="11"/>
      <c r="HD135" s="12" t="e">
        <f t="shared" si="1021"/>
        <v>#DIV/0!</v>
      </c>
      <c r="HE135" s="11"/>
      <c r="HF135" s="12" t="e">
        <f t="shared" si="1022"/>
        <v>#DIV/0!</v>
      </c>
      <c r="HG135" s="13"/>
      <c r="HH135" s="13"/>
      <c r="HI135" s="25"/>
      <c r="HJ135" s="37"/>
      <c r="HK135" s="10">
        <f t="shared" si="1023"/>
        <v>3</v>
      </c>
      <c r="HL135" s="14">
        <f t="shared" si="1023"/>
        <v>0</v>
      </c>
      <c r="HM135" s="381">
        <f t="shared" si="1023"/>
        <v>2884</v>
      </c>
      <c r="HN135" s="11">
        <f t="shared" si="1023"/>
        <v>255</v>
      </c>
      <c r="HO135" s="11">
        <f t="shared" si="1024"/>
        <v>1481</v>
      </c>
      <c r="HP135" s="79">
        <f t="shared" si="1025"/>
        <v>0.51352288488210818</v>
      </c>
      <c r="HQ135" s="15">
        <f t="shared" si="1026"/>
        <v>71</v>
      </c>
      <c r="HR135" s="12">
        <f t="shared" si="1047"/>
        <v>4.7940580688723838E-2</v>
      </c>
      <c r="HS135" s="16">
        <v>66.7</v>
      </c>
      <c r="HT135" s="17">
        <v>875</v>
      </c>
      <c r="HU135" s="16">
        <f t="shared" si="1027"/>
        <v>59.081701553004727</v>
      </c>
      <c r="HV135" s="23"/>
      <c r="HW135" s="22"/>
    </row>
    <row r="136" spans="1:231" ht="18.75" x14ac:dyDescent="0.25">
      <c r="A136" s="734"/>
      <c r="B136" s="436">
        <f t="shared" si="987"/>
        <v>45699</v>
      </c>
      <c r="C136" s="10">
        <v>2</v>
      </c>
      <c r="D136" s="11"/>
      <c r="E136" s="61">
        <f t="shared" si="1028"/>
        <v>547</v>
      </c>
      <c r="F136" s="11">
        <f t="shared" si="1028"/>
        <v>49</v>
      </c>
      <c r="G136" s="11">
        <v>273</v>
      </c>
      <c r="H136" s="12">
        <f t="shared" si="988"/>
        <v>0.52285191956124311</v>
      </c>
      <c r="I136" s="11">
        <v>13</v>
      </c>
      <c r="J136" s="12">
        <f t="shared" si="1029"/>
        <v>4.5454545454545456E-2</v>
      </c>
      <c r="K136" s="13"/>
      <c r="L136" s="11"/>
      <c r="M136" s="25"/>
      <c r="N136" s="37"/>
      <c r="O136" s="10">
        <v>1</v>
      </c>
      <c r="P136" s="11"/>
      <c r="Q136" s="11">
        <f t="shared" si="1030"/>
        <v>563</v>
      </c>
      <c r="R136" s="11">
        <f t="shared" si="1030"/>
        <v>50</v>
      </c>
      <c r="S136" s="11">
        <v>309</v>
      </c>
      <c r="T136" s="12">
        <f t="shared" si="989"/>
        <v>0.56838365896980458</v>
      </c>
      <c r="U136" s="11">
        <v>11</v>
      </c>
      <c r="V136" s="12">
        <f t="shared" si="990"/>
        <v>3.4375000000000003E-2</v>
      </c>
      <c r="W136" s="13"/>
      <c r="X136" s="11"/>
      <c r="Y136" s="25"/>
      <c r="Z136" s="37"/>
      <c r="AA136" s="10">
        <v>1</v>
      </c>
      <c r="AB136" s="11"/>
      <c r="AC136" s="11">
        <f t="shared" si="1031"/>
        <v>58</v>
      </c>
      <c r="AD136" s="11">
        <f t="shared" si="1031"/>
        <v>6</v>
      </c>
      <c r="AE136" s="11">
        <v>41</v>
      </c>
      <c r="AF136" s="12">
        <f t="shared" si="991"/>
        <v>0.75862068965517238</v>
      </c>
      <c r="AG136" s="11">
        <v>3</v>
      </c>
      <c r="AH136" s="12">
        <f t="shared" si="992"/>
        <v>6.8181818181818177E-2</v>
      </c>
      <c r="AI136" s="13"/>
      <c r="AJ136" s="11"/>
      <c r="AK136" s="25"/>
      <c r="AL136" s="37"/>
      <c r="AM136" s="10"/>
      <c r="AN136" s="11"/>
      <c r="AO136" s="61">
        <f t="shared" si="1032"/>
        <v>577</v>
      </c>
      <c r="AP136" s="11">
        <f t="shared" si="1032"/>
        <v>50</v>
      </c>
      <c r="AQ136" s="11">
        <v>274</v>
      </c>
      <c r="AR136" s="12">
        <f t="shared" si="993"/>
        <v>0.49220103986135183</v>
      </c>
      <c r="AS136" s="11">
        <v>10</v>
      </c>
      <c r="AT136" s="12">
        <f t="shared" si="994"/>
        <v>3.5211267605633804E-2</v>
      </c>
      <c r="AU136" s="13"/>
      <c r="AV136" s="11"/>
      <c r="AW136" s="25"/>
      <c r="AX136" s="37"/>
      <c r="AY136" s="10">
        <v>1</v>
      </c>
      <c r="AZ136" s="11"/>
      <c r="BA136" s="11">
        <f t="shared" si="1033"/>
        <v>566</v>
      </c>
      <c r="BB136" s="11">
        <f t="shared" si="1033"/>
        <v>50</v>
      </c>
      <c r="BC136" s="11">
        <v>298</v>
      </c>
      <c r="BD136" s="12">
        <f t="shared" si="995"/>
        <v>0.54593639575971731</v>
      </c>
      <c r="BE136" s="11">
        <v>11</v>
      </c>
      <c r="BF136" s="12">
        <f t="shared" si="996"/>
        <v>3.5598705501618123E-2</v>
      </c>
      <c r="BG136" s="13"/>
      <c r="BH136" s="11"/>
      <c r="BI136" s="25"/>
      <c r="BJ136" s="37"/>
      <c r="BK136" s="10"/>
      <c r="BL136" s="11"/>
      <c r="BM136" s="11">
        <f t="shared" si="1034"/>
        <v>568</v>
      </c>
      <c r="BN136" s="11">
        <f t="shared" si="1034"/>
        <v>50</v>
      </c>
      <c r="BO136" s="11">
        <v>256</v>
      </c>
      <c r="BP136" s="12">
        <f t="shared" si="997"/>
        <v>0.48415492957746481</v>
      </c>
      <c r="BQ136" s="11">
        <v>19</v>
      </c>
      <c r="BR136" s="12">
        <f t="shared" si="998"/>
        <v>6.9090909090909092E-2</v>
      </c>
      <c r="BS136" s="13"/>
      <c r="BT136" s="11"/>
      <c r="BU136" s="25"/>
      <c r="BV136" s="37"/>
      <c r="BW136" s="10"/>
      <c r="BX136" s="11"/>
      <c r="BY136" s="61">
        <f t="shared" si="1035"/>
        <v>0</v>
      </c>
      <c r="BZ136" s="61">
        <f t="shared" si="1035"/>
        <v>0</v>
      </c>
      <c r="CA136" s="11"/>
      <c r="CB136" s="12" t="e">
        <f t="shared" si="999"/>
        <v>#DIV/0!</v>
      </c>
      <c r="CC136" s="11"/>
      <c r="CD136" s="12" t="e">
        <f t="shared" si="1000"/>
        <v>#DIV/0!</v>
      </c>
      <c r="CE136" s="13"/>
      <c r="CF136" s="11"/>
      <c r="CG136" s="25"/>
      <c r="CH136" s="37"/>
      <c r="CI136" s="10"/>
      <c r="CJ136" s="11"/>
      <c r="CK136" s="61">
        <f t="shared" si="1036"/>
        <v>0</v>
      </c>
      <c r="CL136" s="61">
        <f t="shared" si="1036"/>
        <v>0</v>
      </c>
      <c r="CM136" s="11"/>
      <c r="CN136" s="12" t="e">
        <f t="shared" si="1001"/>
        <v>#DIV/0!</v>
      </c>
      <c r="CO136" s="11"/>
      <c r="CP136" s="12" t="e">
        <f t="shared" si="1002"/>
        <v>#DIV/0!</v>
      </c>
      <c r="CQ136" s="13"/>
      <c r="CR136" s="11"/>
      <c r="CS136" s="25"/>
      <c r="CT136" s="37"/>
      <c r="CU136" s="10"/>
      <c r="CV136" s="11"/>
      <c r="CW136" s="61">
        <f t="shared" si="1037"/>
        <v>0</v>
      </c>
      <c r="CX136" s="61">
        <f t="shared" si="1037"/>
        <v>0</v>
      </c>
      <c r="CY136" s="11"/>
      <c r="CZ136" s="12" t="e">
        <f t="shared" si="1003"/>
        <v>#DIV/0!</v>
      </c>
      <c r="DA136" s="11"/>
      <c r="DB136" s="12" t="e">
        <f t="shared" si="1004"/>
        <v>#DIV/0!</v>
      </c>
      <c r="DC136" s="13"/>
      <c r="DD136" s="11"/>
      <c r="DE136" s="25"/>
      <c r="DF136" s="37"/>
      <c r="DG136" s="10"/>
      <c r="DH136" s="11"/>
      <c r="DI136" s="61">
        <f t="shared" si="1038"/>
        <v>0</v>
      </c>
      <c r="DJ136" s="61">
        <f t="shared" si="1038"/>
        <v>0</v>
      </c>
      <c r="DK136" s="11"/>
      <c r="DL136" s="12" t="e">
        <f t="shared" si="1005"/>
        <v>#DIV/0!</v>
      </c>
      <c r="DM136" s="11"/>
      <c r="DN136" s="12" t="e">
        <f t="shared" si="1006"/>
        <v>#DIV/0!</v>
      </c>
      <c r="DO136" s="13"/>
      <c r="DP136" s="11"/>
      <c r="DQ136" s="25"/>
      <c r="DR136" s="37"/>
      <c r="DS136" s="10"/>
      <c r="DT136" s="11"/>
      <c r="DU136" s="61">
        <f t="shared" si="1039"/>
        <v>0</v>
      </c>
      <c r="DV136" s="61">
        <f t="shared" si="1039"/>
        <v>0</v>
      </c>
      <c r="DW136" s="11"/>
      <c r="DX136" s="12" t="e">
        <f t="shared" si="1007"/>
        <v>#DIV/0!</v>
      </c>
      <c r="DY136" s="11"/>
      <c r="DZ136" s="12" t="e">
        <f t="shared" si="1008"/>
        <v>#DIV/0!</v>
      </c>
      <c r="EA136" s="13"/>
      <c r="EB136" s="11"/>
      <c r="EC136" s="25"/>
      <c r="ED136" s="37"/>
      <c r="EE136" s="10"/>
      <c r="EF136" s="11"/>
      <c r="EG136" s="61">
        <f t="shared" si="1040"/>
        <v>0</v>
      </c>
      <c r="EH136" s="61">
        <f t="shared" si="1040"/>
        <v>0</v>
      </c>
      <c r="EI136" s="11"/>
      <c r="EJ136" s="12" t="e">
        <f t="shared" si="1009"/>
        <v>#DIV/0!</v>
      </c>
      <c r="EK136" s="11"/>
      <c r="EL136" s="12" t="e">
        <f t="shared" si="1010"/>
        <v>#DIV/0!</v>
      </c>
      <c r="EM136" s="13"/>
      <c r="EN136" s="11"/>
      <c r="EO136" s="25"/>
      <c r="EP136" s="37"/>
      <c r="EQ136" s="10"/>
      <c r="ER136" s="11"/>
      <c r="ES136" s="61">
        <f t="shared" si="1041"/>
        <v>0</v>
      </c>
      <c r="ET136" s="61">
        <f t="shared" si="1041"/>
        <v>0</v>
      </c>
      <c r="EU136" s="11"/>
      <c r="EV136" s="12" t="e">
        <f t="shared" si="1011"/>
        <v>#DIV/0!</v>
      </c>
      <c r="EW136" s="11"/>
      <c r="EX136" s="12" t="e">
        <f t="shared" si="1012"/>
        <v>#DIV/0!</v>
      </c>
      <c r="EY136" s="13"/>
      <c r="EZ136" s="11"/>
      <c r="FA136" s="25"/>
      <c r="FB136" s="37"/>
      <c r="FC136" s="10"/>
      <c r="FD136" s="11"/>
      <c r="FE136" s="61">
        <f t="shared" si="1042"/>
        <v>0</v>
      </c>
      <c r="FF136" s="61">
        <f t="shared" si="1042"/>
        <v>0</v>
      </c>
      <c r="FG136" s="11"/>
      <c r="FH136" s="12" t="e">
        <f t="shared" si="1013"/>
        <v>#DIV/0!</v>
      </c>
      <c r="FI136" s="11"/>
      <c r="FJ136" s="12" t="e">
        <f t="shared" si="1014"/>
        <v>#DIV/0!</v>
      </c>
      <c r="FK136" s="13"/>
      <c r="FL136" s="11"/>
      <c r="FM136" s="25"/>
      <c r="FN136" s="37"/>
      <c r="FO136" s="10"/>
      <c r="FP136" s="11"/>
      <c r="FQ136" s="61">
        <f t="shared" si="1043"/>
        <v>0</v>
      </c>
      <c r="FR136" s="61">
        <f t="shared" si="1043"/>
        <v>0</v>
      </c>
      <c r="FS136" s="11"/>
      <c r="FT136" s="12" t="e">
        <f t="shared" si="1015"/>
        <v>#DIV/0!</v>
      </c>
      <c r="FU136" s="11"/>
      <c r="FV136" s="12" t="e">
        <f t="shared" si="1016"/>
        <v>#DIV/0!</v>
      </c>
      <c r="FW136" s="13"/>
      <c r="FX136" s="11"/>
      <c r="FY136" s="25"/>
      <c r="FZ136" s="37"/>
      <c r="GA136" s="10"/>
      <c r="GB136" s="11"/>
      <c r="GC136" s="61">
        <f t="shared" si="1044"/>
        <v>0</v>
      </c>
      <c r="GD136" s="61">
        <f t="shared" si="1044"/>
        <v>0</v>
      </c>
      <c r="GE136" s="11"/>
      <c r="GF136" s="12" t="e">
        <f t="shared" si="1017"/>
        <v>#DIV/0!</v>
      </c>
      <c r="GG136" s="11"/>
      <c r="GH136" s="12" t="e">
        <f t="shared" si="1018"/>
        <v>#DIV/0!</v>
      </c>
      <c r="GI136" s="13"/>
      <c r="GJ136" s="11"/>
      <c r="GK136" s="25"/>
      <c r="GL136" s="37"/>
      <c r="GM136" s="10"/>
      <c r="GN136" s="11"/>
      <c r="GO136" s="61">
        <f t="shared" si="1045"/>
        <v>0</v>
      </c>
      <c r="GP136" s="61">
        <f t="shared" si="1045"/>
        <v>0</v>
      </c>
      <c r="GQ136" s="11"/>
      <c r="GR136" s="12" t="e">
        <f t="shared" si="1019"/>
        <v>#DIV/0!</v>
      </c>
      <c r="GS136" s="11"/>
      <c r="GT136" s="12" t="e">
        <f t="shared" si="1020"/>
        <v>#DIV/0!</v>
      </c>
      <c r="GU136" s="13"/>
      <c r="GV136" s="11"/>
      <c r="GW136" s="25"/>
      <c r="GX136" s="37"/>
      <c r="GY136" s="10"/>
      <c r="GZ136" s="11"/>
      <c r="HA136" s="61">
        <f t="shared" si="1046"/>
        <v>0</v>
      </c>
      <c r="HB136" s="61">
        <f t="shared" si="1046"/>
        <v>0</v>
      </c>
      <c r="HC136" s="11"/>
      <c r="HD136" s="12" t="e">
        <f t="shared" si="1021"/>
        <v>#DIV/0!</v>
      </c>
      <c r="HE136" s="11"/>
      <c r="HF136" s="12" t="e">
        <f t="shared" si="1022"/>
        <v>#DIV/0!</v>
      </c>
      <c r="HG136" s="13"/>
      <c r="HH136" s="11"/>
      <c r="HI136" s="25"/>
      <c r="HJ136" s="37"/>
      <c r="HK136" s="10">
        <f t="shared" si="1023"/>
        <v>5</v>
      </c>
      <c r="HL136" s="14">
        <f t="shared" si="1023"/>
        <v>0</v>
      </c>
      <c r="HM136" s="381">
        <f t="shared" si="1023"/>
        <v>2879</v>
      </c>
      <c r="HN136" s="11">
        <f t="shared" si="1023"/>
        <v>255</v>
      </c>
      <c r="HO136" s="11">
        <f t="shared" si="1024"/>
        <v>1518</v>
      </c>
      <c r="HP136" s="79">
        <f t="shared" si="1025"/>
        <v>0.52726641194859325</v>
      </c>
      <c r="HQ136" s="15">
        <f t="shared" si="1026"/>
        <v>67</v>
      </c>
      <c r="HR136" s="12">
        <f t="shared" si="1047"/>
        <v>4.413702239789196E-2</v>
      </c>
      <c r="HS136" s="16">
        <v>67</v>
      </c>
      <c r="HT136" s="17">
        <v>1401</v>
      </c>
      <c r="HU136" s="16">
        <f t="shared" si="1027"/>
        <v>92.292490118577078</v>
      </c>
      <c r="HV136" s="23"/>
      <c r="HW136" s="22"/>
    </row>
    <row r="137" spans="1:231" ht="18.75" x14ac:dyDescent="0.25">
      <c r="A137" s="734"/>
      <c r="B137" s="436">
        <f t="shared" si="987"/>
        <v>45700</v>
      </c>
      <c r="C137" s="10"/>
      <c r="D137" s="11"/>
      <c r="E137" s="61">
        <f>E136-C137</f>
        <v>547</v>
      </c>
      <c r="F137" s="11">
        <f>F136-D137</f>
        <v>49</v>
      </c>
      <c r="G137" s="11">
        <v>290</v>
      </c>
      <c r="H137" s="12">
        <f t="shared" si="988"/>
        <v>0.55758683729433267</v>
      </c>
      <c r="I137" s="11">
        <v>15</v>
      </c>
      <c r="J137" s="12">
        <f t="shared" si="1029"/>
        <v>4.9180327868852458E-2</v>
      </c>
      <c r="K137" s="13"/>
      <c r="L137" s="11"/>
      <c r="M137" s="38"/>
      <c r="N137" s="39"/>
      <c r="O137" s="10"/>
      <c r="P137" s="11"/>
      <c r="Q137" s="11">
        <f t="shared" si="1030"/>
        <v>563</v>
      </c>
      <c r="R137" s="11">
        <f t="shared" si="1030"/>
        <v>50</v>
      </c>
      <c r="S137" s="11">
        <v>300</v>
      </c>
      <c r="T137" s="12">
        <f t="shared" si="989"/>
        <v>0.56127886323268206</v>
      </c>
      <c r="U137" s="11">
        <v>16</v>
      </c>
      <c r="V137" s="12">
        <f t="shared" si="990"/>
        <v>5.0632911392405063E-2</v>
      </c>
      <c r="W137" s="13"/>
      <c r="X137" s="11"/>
      <c r="Y137" s="38"/>
      <c r="Z137" s="39"/>
      <c r="AA137" s="10">
        <v>1</v>
      </c>
      <c r="AB137" s="11"/>
      <c r="AC137" s="11">
        <f t="shared" si="1031"/>
        <v>57</v>
      </c>
      <c r="AD137" s="11">
        <f t="shared" si="1031"/>
        <v>6</v>
      </c>
      <c r="AE137" s="11">
        <v>40</v>
      </c>
      <c r="AF137" s="12">
        <f t="shared" si="991"/>
        <v>0.75438596491228072</v>
      </c>
      <c r="AG137" s="11">
        <v>3</v>
      </c>
      <c r="AH137" s="12">
        <f t="shared" si="992"/>
        <v>6.9767441860465115E-2</v>
      </c>
      <c r="AI137" s="13"/>
      <c r="AJ137" s="11"/>
      <c r="AK137" s="38"/>
      <c r="AL137" s="39"/>
      <c r="AM137" s="10">
        <v>1</v>
      </c>
      <c r="AN137" s="11"/>
      <c r="AO137" s="61">
        <f t="shared" si="1032"/>
        <v>576</v>
      </c>
      <c r="AP137" s="11">
        <f t="shared" si="1032"/>
        <v>50</v>
      </c>
      <c r="AQ137" s="11">
        <v>305</v>
      </c>
      <c r="AR137" s="12">
        <f t="shared" si="993"/>
        <v>0.55902777777777779</v>
      </c>
      <c r="AS137" s="11">
        <v>17</v>
      </c>
      <c r="AT137" s="12">
        <f t="shared" si="994"/>
        <v>5.2795031055900624E-2</v>
      </c>
      <c r="AU137" s="13"/>
      <c r="AV137" s="11"/>
      <c r="AW137" s="38"/>
      <c r="AX137" s="39"/>
      <c r="AY137" s="10"/>
      <c r="AZ137" s="11"/>
      <c r="BA137" s="11">
        <f t="shared" si="1033"/>
        <v>566</v>
      </c>
      <c r="BB137" s="11">
        <f t="shared" si="1033"/>
        <v>50</v>
      </c>
      <c r="BC137" s="11">
        <v>297</v>
      </c>
      <c r="BD137" s="12">
        <f t="shared" si="995"/>
        <v>0.56007067137809186</v>
      </c>
      <c r="BE137" s="11">
        <v>20</v>
      </c>
      <c r="BF137" s="12">
        <f t="shared" si="996"/>
        <v>6.3091482649842268E-2</v>
      </c>
      <c r="BG137" s="13"/>
      <c r="BH137" s="11"/>
      <c r="BI137" s="38"/>
      <c r="BJ137" s="39"/>
      <c r="BK137" s="10"/>
      <c r="BL137" s="11"/>
      <c r="BM137" s="11">
        <f t="shared" si="1034"/>
        <v>568</v>
      </c>
      <c r="BN137" s="11">
        <f t="shared" si="1034"/>
        <v>50</v>
      </c>
      <c r="BO137" s="11">
        <v>298</v>
      </c>
      <c r="BP137" s="12">
        <f t="shared" si="997"/>
        <v>0.56866197183098588</v>
      </c>
      <c r="BQ137" s="11">
        <v>25</v>
      </c>
      <c r="BR137" s="12">
        <f t="shared" si="998"/>
        <v>7.7399380804953566E-2</v>
      </c>
      <c r="BS137" s="13"/>
      <c r="BT137" s="11"/>
      <c r="BU137" s="38"/>
      <c r="BV137" s="39"/>
      <c r="BW137" s="10"/>
      <c r="BX137" s="11"/>
      <c r="BY137" s="61">
        <f t="shared" si="1035"/>
        <v>0</v>
      </c>
      <c r="BZ137" s="61">
        <f t="shared" si="1035"/>
        <v>0</v>
      </c>
      <c r="CA137" s="11"/>
      <c r="CB137" s="12" t="e">
        <f t="shared" si="999"/>
        <v>#DIV/0!</v>
      </c>
      <c r="CC137" s="11"/>
      <c r="CD137" s="12" t="e">
        <f t="shared" si="1000"/>
        <v>#DIV/0!</v>
      </c>
      <c r="CE137" s="13"/>
      <c r="CF137" s="11"/>
      <c r="CG137" s="38"/>
      <c r="CH137" s="39"/>
      <c r="CI137" s="10"/>
      <c r="CJ137" s="11"/>
      <c r="CK137" s="61">
        <f t="shared" si="1036"/>
        <v>0</v>
      </c>
      <c r="CL137" s="61">
        <f t="shared" si="1036"/>
        <v>0</v>
      </c>
      <c r="CM137" s="11"/>
      <c r="CN137" s="12" t="e">
        <f t="shared" si="1001"/>
        <v>#DIV/0!</v>
      </c>
      <c r="CO137" s="11"/>
      <c r="CP137" s="12" t="e">
        <f t="shared" si="1002"/>
        <v>#DIV/0!</v>
      </c>
      <c r="CQ137" s="13"/>
      <c r="CR137" s="11"/>
      <c r="CS137" s="38"/>
      <c r="CT137" s="39"/>
      <c r="CU137" s="10"/>
      <c r="CV137" s="11"/>
      <c r="CW137" s="61">
        <f t="shared" si="1037"/>
        <v>0</v>
      </c>
      <c r="CX137" s="61">
        <f t="shared" si="1037"/>
        <v>0</v>
      </c>
      <c r="CY137" s="11"/>
      <c r="CZ137" s="12" t="e">
        <f t="shared" si="1003"/>
        <v>#DIV/0!</v>
      </c>
      <c r="DA137" s="11"/>
      <c r="DB137" s="12" t="e">
        <f t="shared" si="1004"/>
        <v>#DIV/0!</v>
      </c>
      <c r="DC137" s="13"/>
      <c r="DD137" s="11"/>
      <c r="DE137" s="38"/>
      <c r="DF137" s="39"/>
      <c r="DG137" s="10"/>
      <c r="DH137" s="11"/>
      <c r="DI137" s="61">
        <f t="shared" si="1038"/>
        <v>0</v>
      </c>
      <c r="DJ137" s="61">
        <f t="shared" si="1038"/>
        <v>0</v>
      </c>
      <c r="DK137" s="11"/>
      <c r="DL137" s="12" t="e">
        <f t="shared" si="1005"/>
        <v>#DIV/0!</v>
      </c>
      <c r="DM137" s="11"/>
      <c r="DN137" s="12" t="e">
        <f t="shared" si="1006"/>
        <v>#DIV/0!</v>
      </c>
      <c r="DO137" s="13"/>
      <c r="DP137" s="11"/>
      <c r="DQ137" s="38"/>
      <c r="DR137" s="39"/>
      <c r="DS137" s="10"/>
      <c r="DT137" s="11"/>
      <c r="DU137" s="61">
        <f t="shared" si="1039"/>
        <v>0</v>
      </c>
      <c r="DV137" s="61">
        <f t="shared" si="1039"/>
        <v>0</v>
      </c>
      <c r="DW137" s="11"/>
      <c r="DX137" s="12" t="e">
        <f t="shared" si="1007"/>
        <v>#DIV/0!</v>
      </c>
      <c r="DY137" s="11"/>
      <c r="DZ137" s="12" t="e">
        <f t="shared" si="1008"/>
        <v>#DIV/0!</v>
      </c>
      <c r="EA137" s="13"/>
      <c r="EB137" s="11"/>
      <c r="EC137" s="38"/>
      <c r="ED137" s="39"/>
      <c r="EE137" s="10"/>
      <c r="EF137" s="11"/>
      <c r="EG137" s="61">
        <f t="shared" si="1040"/>
        <v>0</v>
      </c>
      <c r="EH137" s="61">
        <f t="shared" si="1040"/>
        <v>0</v>
      </c>
      <c r="EI137" s="11"/>
      <c r="EJ137" s="12" t="e">
        <f t="shared" si="1009"/>
        <v>#DIV/0!</v>
      </c>
      <c r="EK137" s="11"/>
      <c r="EL137" s="12" t="e">
        <f t="shared" si="1010"/>
        <v>#DIV/0!</v>
      </c>
      <c r="EM137" s="13"/>
      <c r="EN137" s="11"/>
      <c r="EO137" s="38"/>
      <c r="EP137" s="39"/>
      <c r="EQ137" s="10"/>
      <c r="ER137" s="11"/>
      <c r="ES137" s="61">
        <f t="shared" si="1041"/>
        <v>0</v>
      </c>
      <c r="ET137" s="61">
        <f t="shared" si="1041"/>
        <v>0</v>
      </c>
      <c r="EU137" s="11"/>
      <c r="EV137" s="12" t="e">
        <f t="shared" si="1011"/>
        <v>#DIV/0!</v>
      </c>
      <c r="EW137" s="11"/>
      <c r="EX137" s="12" t="e">
        <f t="shared" si="1012"/>
        <v>#DIV/0!</v>
      </c>
      <c r="EY137" s="13"/>
      <c r="EZ137" s="11"/>
      <c r="FA137" s="38"/>
      <c r="FB137" s="39"/>
      <c r="FC137" s="10"/>
      <c r="FD137" s="11"/>
      <c r="FE137" s="61">
        <f t="shared" si="1042"/>
        <v>0</v>
      </c>
      <c r="FF137" s="61">
        <f t="shared" si="1042"/>
        <v>0</v>
      </c>
      <c r="FG137" s="11"/>
      <c r="FH137" s="12" t="e">
        <f t="shared" si="1013"/>
        <v>#DIV/0!</v>
      </c>
      <c r="FI137" s="11"/>
      <c r="FJ137" s="12" t="e">
        <f t="shared" si="1014"/>
        <v>#DIV/0!</v>
      </c>
      <c r="FK137" s="13"/>
      <c r="FL137" s="11"/>
      <c r="FM137" s="38"/>
      <c r="FN137" s="39"/>
      <c r="FO137" s="10"/>
      <c r="FP137" s="11"/>
      <c r="FQ137" s="61">
        <f t="shared" si="1043"/>
        <v>0</v>
      </c>
      <c r="FR137" s="61">
        <f t="shared" si="1043"/>
        <v>0</v>
      </c>
      <c r="FS137" s="11"/>
      <c r="FT137" s="12" t="e">
        <f t="shared" si="1015"/>
        <v>#DIV/0!</v>
      </c>
      <c r="FU137" s="11"/>
      <c r="FV137" s="12" t="e">
        <f t="shared" si="1016"/>
        <v>#DIV/0!</v>
      </c>
      <c r="FW137" s="13"/>
      <c r="FX137" s="11"/>
      <c r="FY137" s="38"/>
      <c r="FZ137" s="39"/>
      <c r="GA137" s="10"/>
      <c r="GB137" s="11"/>
      <c r="GC137" s="61">
        <f t="shared" si="1044"/>
        <v>0</v>
      </c>
      <c r="GD137" s="61">
        <f t="shared" si="1044"/>
        <v>0</v>
      </c>
      <c r="GE137" s="11"/>
      <c r="GF137" s="12" t="e">
        <f t="shared" si="1017"/>
        <v>#DIV/0!</v>
      </c>
      <c r="GG137" s="11"/>
      <c r="GH137" s="12" t="e">
        <f t="shared" si="1018"/>
        <v>#DIV/0!</v>
      </c>
      <c r="GI137" s="13"/>
      <c r="GJ137" s="11"/>
      <c r="GK137" s="38"/>
      <c r="GL137" s="39"/>
      <c r="GM137" s="10"/>
      <c r="GN137" s="11"/>
      <c r="GO137" s="61">
        <f t="shared" si="1045"/>
        <v>0</v>
      </c>
      <c r="GP137" s="61">
        <f t="shared" si="1045"/>
        <v>0</v>
      </c>
      <c r="GQ137" s="11"/>
      <c r="GR137" s="12" t="e">
        <f t="shared" si="1019"/>
        <v>#DIV/0!</v>
      </c>
      <c r="GS137" s="11"/>
      <c r="GT137" s="12" t="e">
        <f t="shared" si="1020"/>
        <v>#DIV/0!</v>
      </c>
      <c r="GU137" s="13"/>
      <c r="GV137" s="11"/>
      <c r="GW137" s="38"/>
      <c r="GX137" s="39"/>
      <c r="GY137" s="10"/>
      <c r="GZ137" s="11"/>
      <c r="HA137" s="61">
        <f t="shared" si="1046"/>
        <v>0</v>
      </c>
      <c r="HB137" s="61">
        <f t="shared" si="1046"/>
        <v>0</v>
      </c>
      <c r="HC137" s="11"/>
      <c r="HD137" s="12" t="e">
        <f t="shared" si="1021"/>
        <v>#DIV/0!</v>
      </c>
      <c r="HE137" s="11"/>
      <c r="HF137" s="12" t="e">
        <f t="shared" si="1022"/>
        <v>#DIV/0!</v>
      </c>
      <c r="HG137" s="13"/>
      <c r="HH137" s="11"/>
      <c r="HI137" s="38"/>
      <c r="HJ137" s="39"/>
      <c r="HK137" s="10">
        <f t="shared" si="1023"/>
        <v>2</v>
      </c>
      <c r="HL137" s="14">
        <f t="shared" si="1023"/>
        <v>0</v>
      </c>
      <c r="HM137" s="381">
        <f t="shared" si="1023"/>
        <v>2877</v>
      </c>
      <c r="HN137" s="11">
        <f t="shared" si="1023"/>
        <v>255</v>
      </c>
      <c r="HO137" s="11">
        <f t="shared" si="1024"/>
        <v>1626</v>
      </c>
      <c r="HP137" s="79">
        <f t="shared" si="1025"/>
        <v>0.56517205422314909</v>
      </c>
      <c r="HQ137" s="15">
        <f t="shared" si="1026"/>
        <v>96</v>
      </c>
      <c r="HR137" s="12">
        <f t="shared" si="1047"/>
        <v>5.9040590405904057E-2</v>
      </c>
      <c r="HS137" s="16">
        <v>67</v>
      </c>
      <c r="HT137" s="17">
        <v>1461</v>
      </c>
      <c r="HU137" s="16">
        <f t="shared" si="1027"/>
        <v>89.852398523985244</v>
      </c>
      <c r="HV137" s="23"/>
      <c r="HW137" s="22"/>
    </row>
    <row r="138" spans="1:231" ht="19.5" thickBot="1" x14ac:dyDescent="0.3">
      <c r="A138" s="734"/>
      <c r="B138" s="437"/>
      <c r="C138" s="26">
        <f>SUM(C131:C137)</f>
        <v>3</v>
      </c>
      <c r="D138" s="27">
        <f>SUM(D131:D137)</f>
        <v>0</v>
      </c>
      <c r="E138" s="27"/>
      <c r="F138" s="27"/>
      <c r="G138" s="27">
        <f>SUM(G131:G137)</f>
        <v>1953</v>
      </c>
      <c r="H138" s="28">
        <f>((G138+I138)/7)/E137</f>
        <v>0.53486550013058232</v>
      </c>
      <c r="I138" s="27">
        <f>SUM(I131:I137)</f>
        <v>95</v>
      </c>
      <c r="J138" s="28">
        <f>(I138/(I138+G138))</f>
        <v>4.638671875E-2</v>
      </c>
      <c r="K138" s="27"/>
      <c r="L138" s="27"/>
      <c r="M138" s="29" t="e">
        <f>M136/M135*100-100</f>
        <v>#DIV/0!</v>
      </c>
      <c r="N138" s="60" t="e">
        <f>N136/N135*100-100</f>
        <v>#DIV/0!</v>
      </c>
      <c r="O138" s="26">
        <f>SUM(O131:O137)</f>
        <v>6</v>
      </c>
      <c r="P138" s="27">
        <f>SUM(P131:P137)</f>
        <v>0</v>
      </c>
      <c r="Q138" s="27"/>
      <c r="R138" s="27"/>
      <c r="S138" s="27">
        <f>SUM(S131:S137)</f>
        <v>2096</v>
      </c>
      <c r="T138" s="28">
        <f>((S138+U138)/7)/Q137</f>
        <v>0.55772646536412074</v>
      </c>
      <c r="U138" s="27">
        <f>SUM(U131:U137)</f>
        <v>102</v>
      </c>
      <c r="V138" s="28">
        <f>(U138/(U138+S138))</f>
        <v>4.6405823475887169E-2</v>
      </c>
      <c r="W138" s="27"/>
      <c r="X138" s="27"/>
      <c r="Y138" s="29" t="e">
        <f>Y136/Y135*100-100</f>
        <v>#DIV/0!</v>
      </c>
      <c r="Z138" s="60" t="e">
        <f>Z136/Z135*100-100</f>
        <v>#DIV/0!</v>
      </c>
      <c r="AA138" s="26">
        <f>SUM(AA131:AA137)</f>
        <v>8</v>
      </c>
      <c r="AB138" s="27">
        <f>SUM(AB131:AB137)</f>
        <v>0</v>
      </c>
      <c r="AC138" s="27"/>
      <c r="AD138" s="27"/>
      <c r="AE138" s="27">
        <f>SUM(AE131:AE137)</f>
        <v>276</v>
      </c>
      <c r="AF138" s="28">
        <f>((AE138+AG138)/7)/AC137</f>
        <v>0.7343358395989974</v>
      </c>
      <c r="AG138" s="27">
        <f>SUM(AG131:AG137)</f>
        <v>17</v>
      </c>
      <c r="AH138" s="28">
        <f>(AG138/(AG138+AE138))</f>
        <v>5.8020477815699661E-2</v>
      </c>
      <c r="AI138" s="27"/>
      <c r="AJ138" s="27"/>
      <c r="AK138" s="29" t="e">
        <f>AK136/AK135*100-100</f>
        <v>#DIV/0!</v>
      </c>
      <c r="AL138" s="60" t="e">
        <f>AL136/AL135*100-100</f>
        <v>#DIV/0!</v>
      </c>
      <c r="AM138" s="26">
        <f>SUM(AM131:AM137)</f>
        <v>3</v>
      </c>
      <c r="AN138" s="27">
        <f>SUM(AN131:AN137)</f>
        <v>0</v>
      </c>
      <c r="AO138" s="27"/>
      <c r="AP138" s="27"/>
      <c r="AQ138" s="27">
        <f>SUM(AQ131:AQ137)</f>
        <v>1971</v>
      </c>
      <c r="AR138" s="28">
        <f>((AQ138+AS138)/7)/AO137</f>
        <v>0.50992063492063489</v>
      </c>
      <c r="AS138" s="27">
        <f>SUM(AS131:AS137)</f>
        <v>85</v>
      </c>
      <c r="AT138" s="28">
        <f>(AS138/(AS138+AQ138))</f>
        <v>4.1342412451361867E-2</v>
      </c>
      <c r="AU138" s="27"/>
      <c r="AV138" s="27"/>
      <c r="AW138" s="29" t="e">
        <f>AW136/AW135*100-100</f>
        <v>#DIV/0!</v>
      </c>
      <c r="AX138" s="60" t="e">
        <f>AX136/AX135*100-100</f>
        <v>#DIV/0!</v>
      </c>
      <c r="AY138" s="26">
        <f>SUM(AY131:AY137)</f>
        <v>5</v>
      </c>
      <c r="AZ138" s="27">
        <f>SUM(AZ131:AZ137)</f>
        <v>0</v>
      </c>
      <c r="BA138" s="27"/>
      <c r="BB138" s="27"/>
      <c r="BC138" s="27">
        <f>SUM(BC131:BC137)</f>
        <v>2045</v>
      </c>
      <c r="BD138" s="28">
        <f>((BC138+BE138)/7)/BA137</f>
        <v>0.54189803129732461</v>
      </c>
      <c r="BE138" s="27">
        <f>SUM(BE131:BE137)</f>
        <v>102</v>
      </c>
      <c r="BF138" s="28">
        <f>(BE138/(BE138+BC138))</f>
        <v>4.7508150908244062E-2</v>
      </c>
      <c r="BG138" s="27"/>
      <c r="BH138" s="27"/>
      <c r="BI138" s="29" t="e">
        <f>BI136/BI135*100-100</f>
        <v>#DIV/0!</v>
      </c>
      <c r="BJ138" s="60" t="e">
        <f>BJ136/BJ135*100-100</f>
        <v>#DIV/0!</v>
      </c>
      <c r="BK138" s="26">
        <f>SUM(BK131:BK137)</f>
        <v>1</v>
      </c>
      <c r="BL138" s="27">
        <f>SUM(BL131:BL137)</f>
        <v>0</v>
      </c>
      <c r="BM138" s="27"/>
      <c r="BN138" s="27"/>
      <c r="BO138" s="27">
        <f>SUM(BO131:BO137)</f>
        <v>1974</v>
      </c>
      <c r="BP138" s="28">
        <f>((BO138+BQ138)/7)/BM137</f>
        <v>0.5331991951710261</v>
      </c>
      <c r="BQ138" s="27">
        <f>SUM(BQ131:BQ137)</f>
        <v>146</v>
      </c>
      <c r="BR138" s="28">
        <f>(BQ138/(BQ138+BO138))</f>
        <v>6.8867924528301885E-2</v>
      </c>
      <c r="BS138" s="27"/>
      <c r="BT138" s="27"/>
      <c r="BU138" s="29" t="e">
        <f>BU136/BU135*100-100</f>
        <v>#DIV/0!</v>
      </c>
      <c r="BV138" s="60" t="e">
        <f>BV136/BV135*100-100</f>
        <v>#DIV/0!</v>
      </c>
      <c r="BW138" s="26">
        <f>SUM(BW131:BW137)</f>
        <v>0</v>
      </c>
      <c r="BX138" s="27">
        <f>SUM(BX131:BX137)</f>
        <v>0</v>
      </c>
      <c r="BY138" s="27"/>
      <c r="BZ138" s="27"/>
      <c r="CA138" s="27">
        <f>SUM(CA131:CA137)</f>
        <v>0</v>
      </c>
      <c r="CB138" s="28" t="e">
        <f>((CA138+CC138)/7)/BY137</f>
        <v>#DIV/0!</v>
      </c>
      <c r="CC138" s="27">
        <f>SUM(CC131:CC137)</f>
        <v>0</v>
      </c>
      <c r="CD138" s="28" t="e">
        <f>(CC138/(CC138+CA138))</f>
        <v>#DIV/0!</v>
      </c>
      <c r="CE138" s="27"/>
      <c r="CF138" s="27"/>
      <c r="CG138" s="29" t="e">
        <f>CG136/CG135*100-100</f>
        <v>#DIV/0!</v>
      </c>
      <c r="CH138" s="60" t="e">
        <f>CH136/CH135*100-100</f>
        <v>#DIV/0!</v>
      </c>
      <c r="CI138" s="26">
        <f>SUM(CI131:CI137)</f>
        <v>0</v>
      </c>
      <c r="CJ138" s="27">
        <f>SUM(CJ131:CJ137)</f>
        <v>0</v>
      </c>
      <c r="CK138" s="27"/>
      <c r="CL138" s="27"/>
      <c r="CM138" s="27">
        <f>SUM(CM131:CM137)</f>
        <v>0</v>
      </c>
      <c r="CN138" s="28" t="e">
        <f>((CM138+CO138)/7)/CK137</f>
        <v>#DIV/0!</v>
      </c>
      <c r="CO138" s="27">
        <f>SUM(CO131:CO137)</f>
        <v>0</v>
      </c>
      <c r="CP138" s="28" t="e">
        <f>(CO138/(CO138+CM138))</f>
        <v>#DIV/0!</v>
      </c>
      <c r="CQ138" s="27"/>
      <c r="CR138" s="27"/>
      <c r="CS138" s="29" t="e">
        <f>CS136/CS135*100-100</f>
        <v>#DIV/0!</v>
      </c>
      <c r="CT138" s="60" t="e">
        <f>CT136/CT135*100-100</f>
        <v>#DIV/0!</v>
      </c>
      <c r="CU138" s="26">
        <f>SUM(CU131:CU137)</f>
        <v>0</v>
      </c>
      <c r="CV138" s="27">
        <f>SUM(CV131:CV137)</f>
        <v>0</v>
      </c>
      <c r="CW138" s="27"/>
      <c r="CX138" s="27"/>
      <c r="CY138" s="27">
        <f>SUM(CY131:CY137)</f>
        <v>0</v>
      </c>
      <c r="CZ138" s="28" t="e">
        <f>((CY138+DA138)/7)/CW137</f>
        <v>#DIV/0!</v>
      </c>
      <c r="DA138" s="27">
        <f>SUM(DA131:DA137)</f>
        <v>0</v>
      </c>
      <c r="DB138" s="28" t="e">
        <f>(DA138/(DA138+CY138))</f>
        <v>#DIV/0!</v>
      </c>
      <c r="DC138" s="27"/>
      <c r="DD138" s="27"/>
      <c r="DE138" s="29" t="e">
        <f>DE136/DE135*100-100</f>
        <v>#DIV/0!</v>
      </c>
      <c r="DF138" s="60" t="e">
        <f>DF136/DF135*100-100</f>
        <v>#DIV/0!</v>
      </c>
      <c r="DG138" s="26">
        <f>SUM(DG131:DG137)</f>
        <v>0</v>
      </c>
      <c r="DH138" s="27">
        <f>SUM(DH131:DH137)</f>
        <v>0</v>
      </c>
      <c r="DI138" s="27"/>
      <c r="DJ138" s="27"/>
      <c r="DK138" s="27">
        <f>SUM(DK131:DK137)</f>
        <v>0</v>
      </c>
      <c r="DL138" s="28" t="e">
        <f>((DK138+DM138)/7)/DI137</f>
        <v>#DIV/0!</v>
      </c>
      <c r="DM138" s="27">
        <f>SUM(DM131:DM137)</f>
        <v>0</v>
      </c>
      <c r="DN138" s="28" t="e">
        <f>(DM138/(DM138+DK138))</f>
        <v>#DIV/0!</v>
      </c>
      <c r="DO138" s="27"/>
      <c r="DP138" s="27"/>
      <c r="DQ138" s="29" t="e">
        <f>DQ136/DQ135*100-100</f>
        <v>#DIV/0!</v>
      </c>
      <c r="DR138" s="60" t="e">
        <f>DR136/DR135*100-100</f>
        <v>#DIV/0!</v>
      </c>
      <c r="DS138" s="26">
        <f>SUM(DS131:DS137)</f>
        <v>0</v>
      </c>
      <c r="DT138" s="27">
        <f>SUM(DT131:DT137)</f>
        <v>0</v>
      </c>
      <c r="DU138" s="27"/>
      <c r="DV138" s="27"/>
      <c r="DW138" s="27">
        <f>SUM(DW131:DW137)</f>
        <v>0</v>
      </c>
      <c r="DX138" s="28" t="e">
        <f>((DW138+DY138)/7)/DU137</f>
        <v>#DIV/0!</v>
      </c>
      <c r="DY138" s="27">
        <f>SUM(DY131:DY137)</f>
        <v>0</v>
      </c>
      <c r="DZ138" s="28" t="e">
        <f>(DY138/(DY138+DW138))</f>
        <v>#DIV/0!</v>
      </c>
      <c r="EA138" s="27"/>
      <c r="EB138" s="27"/>
      <c r="EC138" s="29" t="e">
        <f>EC136/EC135*100-100</f>
        <v>#DIV/0!</v>
      </c>
      <c r="ED138" s="60" t="e">
        <f>ED136/ED135*100-100</f>
        <v>#DIV/0!</v>
      </c>
      <c r="EE138" s="26">
        <f>SUM(EE131:EE137)</f>
        <v>0</v>
      </c>
      <c r="EF138" s="27">
        <f>SUM(EF131:EF137)</f>
        <v>0</v>
      </c>
      <c r="EG138" s="27"/>
      <c r="EH138" s="27"/>
      <c r="EI138" s="27">
        <f>SUM(EI131:EI137)</f>
        <v>0</v>
      </c>
      <c r="EJ138" s="28" t="e">
        <f>((EI138+EK138)/7)/EG137</f>
        <v>#DIV/0!</v>
      </c>
      <c r="EK138" s="27">
        <f>SUM(EK131:EK137)</f>
        <v>0</v>
      </c>
      <c r="EL138" s="28" t="e">
        <f>(EK138/(EK138+EI138))</f>
        <v>#DIV/0!</v>
      </c>
      <c r="EM138" s="27"/>
      <c r="EN138" s="27"/>
      <c r="EO138" s="29" t="e">
        <f>EO136/EO135*100-100</f>
        <v>#DIV/0!</v>
      </c>
      <c r="EP138" s="60" t="e">
        <f>EP136/EP135*100-100</f>
        <v>#DIV/0!</v>
      </c>
      <c r="EQ138" s="26">
        <f>SUM(EQ131:EQ137)</f>
        <v>0</v>
      </c>
      <c r="ER138" s="27">
        <f>SUM(ER131:ER137)</f>
        <v>0</v>
      </c>
      <c r="ES138" s="27"/>
      <c r="ET138" s="27"/>
      <c r="EU138" s="27">
        <f>SUM(EU131:EU137)</f>
        <v>0</v>
      </c>
      <c r="EV138" s="28" t="e">
        <f>((EU138+EW138)/7)/ES137</f>
        <v>#DIV/0!</v>
      </c>
      <c r="EW138" s="27">
        <f>SUM(EW131:EW137)</f>
        <v>0</v>
      </c>
      <c r="EX138" s="28" t="e">
        <f>(EW138/(EW138+EU138))</f>
        <v>#DIV/0!</v>
      </c>
      <c r="EY138" s="27"/>
      <c r="EZ138" s="27"/>
      <c r="FA138" s="29" t="e">
        <f>FA136/FA135*100-100</f>
        <v>#DIV/0!</v>
      </c>
      <c r="FB138" s="60" t="e">
        <f>FB136/FB135*100-100</f>
        <v>#DIV/0!</v>
      </c>
      <c r="FC138" s="26">
        <f>SUM(FC131:FC137)</f>
        <v>0</v>
      </c>
      <c r="FD138" s="27">
        <f>SUM(FD131:FD137)</f>
        <v>0</v>
      </c>
      <c r="FE138" s="27"/>
      <c r="FF138" s="27"/>
      <c r="FG138" s="27">
        <f>SUM(FG131:FG137)</f>
        <v>0</v>
      </c>
      <c r="FH138" s="28" t="e">
        <f>((FG138+FI138)/7)/FE137</f>
        <v>#DIV/0!</v>
      </c>
      <c r="FI138" s="27">
        <f>SUM(FI131:FI137)</f>
        <v>0</v>
      </c>
      <c r="FJ138" s="28" t="e">
        <f>(FI138/(FI138+FG138))</f>
        <v>#DIV/0!</v>
      </c>
      <c r="FK138" s="27"/>
      <c r="FL138" s="27"/>
      <c r="FM138" s="29" t="e">
        <f>FM136/FM135*100-100</f>
        <v>#DIV/0!</v>
      </c>
      <c r="FN138" s="60" t="e">
        <f>FN136/FN135*100-100</f>
        <v>#DIV/0!</v>
      </c>
      <c r="FO138" s="26">
        <f>SUM(FO131:FO137)</f>
        <v>0</v>
      </c>
      <c r="FP138" s="27">
        <f>SUM(FP131:FP137)</f>
        <v>0</v>
      </c>
      <c r="FQ138" s="27"/>
      <c r="FR138" s="27"/>
      <c r="FS138" s="27">
        <f>SUM(FS131:FS137)</f>
        <v>0</v>
      </c>
      <c r="FT138" s="28" t="e">
        <f>((FS138+FU138)/7)/FQ137</f>
        <v>#DIV/0!</v>
      </c>
      <c r="FU138" s="27">
        <f>SUM(FU131:FU137)</f>
        <v>0</v>
      </c>
      <c r="FV138" s="28" t="e">
        <f>(FU138/(FU138+FS138))</f>
        <v>#DIV/0!</v>
      </c>
      <c r="FW138" s="27"/>
      <c r="FX138" s="27"/>
      <c r="FY138" s="29" t="e">
        <f>FY136/FY135*100-100</f>
        <v>#DIV/0!</v>
      </c>
      <c r="FZ138" s="60" t="e">
        <f>FZ136/FZ135*100-100</f>
        <v>#DIV/0!</v>
      </c>
      <c r="GA138" s="26">
        <f>SUM(GA131:GA137)</f>
        <v>0</v>
      </c>
      <c r="GB138" s="27">
        <f>SUM(GB131:GB137)</f>
        <v>0</v>
      </c>
      <c r="GC138" s="27"/>
      <c r="GD138" s="27"/>
      <c r="GE138" s="27">
        <f>SUM(GE131:GE137)</f>
        <v>0</v>
      </c>
      <c r="GF138" s="28" t="e">
        <f>((GE138+GG138)/7)/GC137</f>
        <v>#DIV/0!</v>
      </c>
      <c r="GG138" s="27">
        <f>SUM(GG131:GG137)</f>
        <v>0</v>
      </c>
      <c r="GH138" s="28" t="e">
        <f>(GG138/(GG138+GE138))</f>
        <v>#DIV/0!</v>
      </c>
      <c r="GI138" s="27"/>
      <c r="GJ138" s="27"/>
      <c r="GK138" s="29" t="e">
        <f>GK136/GK135*100-100</f>
        <v>#DIV/0!</v>
      </c>
      <c r="GL138" s="60" t="e">
        <f>GL136/GL135*100-100</f>
        <v>#DIV/0!</v>
      </c>
      <c r="GM138" s="26">
        <f>SUM(GM131:GM137)</f>
        <v>0</v>
      </c>
      <c r="GN138" s="27">
        <f>SUM(GN131:GN137)</f>
        <v>0</v>
      </c>
      <c r="GO138" s="27"/>
      <c r="GP138" s="27"/>
      <c r="GQ138" s="27">
        <f>SUM(GQ131:GQ137)</f>
        <v>0</v>
      </c>
      <c r="GR138" s="28" t="e">
        <f>((GQ138+GS138)/7)/GO137</f>
        <v>#DIV/0!</v>
      </c>
      <c r="GS138" s="27">
        <f>SUM(GS131:GS137)</f>
        <v>0</v>
      </c>
      <c r="GT138" s="28" t="e">
        <f>(GS138/(GS138+GQ138))</f>
        <v>#DIV/0!</v>
      </c>
      <c r="GU138" s="27"/>
      <c r="GV138" s="27"/>
      <c r="GW138" s="29" t="e">
        <f>GW136/GW135*100-100</f>
        <v>#DIV/0!</v>
      </c>
      <c r="GX138" s="60" t="e">
        <f>GX136/GX135*100-100</f>
        <v>#DIV/0!</v>
      </c>
      <c r="GY138" s="26">
        <f>SUM(GY131:GY137)</f>
        <v>0</v>
      </c>
      <c r="GZ138" s="27">
        <f>SUM(GZ131:GZ137)</f>
        <v>0</v>
      </c>
      <c r="HA138" s="27"/>
      <c r="HB138" s="27"/>
      <c r="HC138" s="27">
        <f>SUM(HC131:HC137)</f>
        <v>0</v>
      </c>
      <c r="HD138" s="28" t="e">
        <f>((HC138+HE138)/7)/HA137</f>
        <v>#DIV/0!</v>
      </c>
      <c r="HE138" s="27">
        <f>SUM(HE131:HE137)</f>
        <v>0</v>
      </c>
      <c r="HF138" s="28" t="e">
        <f>(HE138/(HE138+HC138))</f>
        <v>#DIV/0!</v>
      </c>
      <c r="HG138" s="27"/>
      <c r="HH138" s="27"/>
      <c r="HI138" s="29" t="e">
        <f>HI136/HI135*100-100</f>
        <v>#DIV/0!</v>
      </c>
      <c r="HJ138" s="60" t="e">
        <f>HJ136/HJ135*100-100</f>
        <v>#DIV/0!</v>
      </c>
      <c r="HK138" s="26">
        <f t="shared" si="1023"/>
        <v>26</v>
      </c>
      <c r="HL138" s="443">
        <f t="shared" si="1023"/>
        <v>0</v>
      </c>
      <c r="HM138" s="365">
        <f t="shared" si="1023"/>
        <v>0</v>
      </c>
      <c r="HN138" s="27">
        <f t="shared" si="1023"/>
        <v>0</v>
      </c>
      <c r="HO138" s="27">
        <f t="shared" si="1024"/>
        <v>10862</v>
      </c>
      <c r="HP138" s="80">
        <f>+((HO138)/HM137)/7</f>
        <v>0.53935150702616819</v>
      </c>
      <c r="HQ138" s="57">
        <f t="shared" si="1026"/>
        <v>547</v>
      </c>
      <c r="HR138" s="48">
        <f t="shared" si="1047"/>
        <v>5.0359049898729517E-2</v>
      </c>
      <c r="HS138" s="49">
        <f>SUM(HS131:HS137)/7</f>
        <v>66.542857142857144</v>
      </c>
      <c r="HT138" s="50">
        <f>SUM(HT131:HT137)</f>
        <v>9423</v>
      </c>
      <c r="HU138" s="49">
        <f>AVERAGE(HU131:HU137)</f>
        <v>86.55263410572779</v>
      </c>
      <c r="HV138" s="58" t="e">
        <f>HV136/HV135*100-100</f>
        <v>#DIV/0!</v>
      </c>
      <c r="HW138" s="60" t="e">
        <f>HW136/HW135*100-100</f>
        <v>#DIV/0!</v>
      </c>
    </row>
    <row r="139" spans="1:231" ht="19.5" thickBot="1" x14ac:dyDescent="0.3">
      <c r="A139" s="52"/>
      <c r="B139" s="437"/>
      <c r="C139" s="40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2"/>
      <c r="O139" s="40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2"/>
      <c r="AA139" s="40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2"/>
      <c r="AM139" s="40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2"/>
      <c r="AY139" s="40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2"/>
      <c r="BK139" s="40"/>
      <c r="BL139" s="41"/>
      <c r="BM139" s="41"/>
      <c r="BN139" s="41"/>
      <c r="BO139" s="41"/>
      <c r="BP139" s="41"/>
      <c r="BQ139" s="41"/>
      <c r="BR139" s="41"/>
      <c r="BS139" s="41"/>
      <c r="BT139" s="41"/>
      <c r="BU139" s="41"/>
      <c r="BV139" s="42"/>
      <c r="BW139" s="40"/>
      <c r="BX139" s="41"/>
      <c r="BY139" s="41"/>
      <c r="BZ139" s="41"/>
      <c r="CA139" s="41"/>
      <c r="CB139" s="41"/>
      <c r="CC139" s="41"/>
      <c r="CD139" s="41"/>
      <c r="CE139" s="41"/>
      <c r="CF139" s="41"/>
      <c r="CG139" s="41"/>
      <c r="CH139" s="42"/>
      <c r="CI139" s="40"/>
      <c r="CJ139" s="41"/>
      <c r="CK139" s="41"/>
      <c r="CL139" s="41"/>
      <c r="CM139" s="41"/>
      <c r="CN139" s="41"/>
      <c r="CO139" s="41"/>
      <c r="CP139" s="41"/>
      <c r="CQ139" s="41"/>
      <c r="CR139" s="41"/>
      <c r="CS139" s="41"/>
      <c r="CT139" s="42"/>
      <c r="CU139" s="40"/>
      <c r="CV139" s="41"/>
      <c r="CW139" s="41"/>
      <c r="CX139" s="41"/>
      <c r="CY139" s="41"/>
      <c r="CZ139" s="41"/>
      <c r="DA139" s="41"/>
      <c r="DB139" s="41"/>
      <c r="DC139" s="41"/>
      <c r="DD139" s="41"/>
      <c r="DE139" s="41"/>
      <c r="DF139" s="42"/>
      <c r="DG139" s="40"/>
      <c r="DH139" s="41"/>
      <c r="DI139" s="41"/>
      <c r="DJ139" s="41"/>
      <c r="DK139" s="41"/>
      <c r="DL139" s="41"/>
      <c r="DM139" s="41"/>
      <c r="DN139" s="41"/>
      <c r="DO139" s="41"/>
      <c r="DP139" s="41"/>
      <c r="DQ139" s="41"/>
      <c r="DR139" s="42"/>
      <c r="DS139" s="40"/>
      <c r="DT139" s="41"/>
      <c r="DU139" s="41"/>
      <c r="DV139" s="41"/>
      <c r="DW139" s="41"/>
      <c r="DX139" s="41"/>
      <c r="DY139" s="41"/>
      <c r="DZ139" s="41"/>
      <c r="EA139" s="41"/>
      <c r="EB139" s="41"/>
      <c r="EC139" s="41"/>
      <c r="ED139" s="42"/>
      <c r="EE139" s="40"/>
      <c r="EF139" s="41"/>
      <c r="EG139" s="41"/>
      <c r="EH139" s="41"/>
      <c r="EI139" s="41"/>
      <c r="EJ139" s="41"/>
      <c r="EK139" s="41"/>
      <c r="EL139" s="41"/>
      <c r="EM139" s="41"/>
      <c r="EN139" s="41"/>
      <c r="EO139" s="41"/>
      <c r="EP139" s="42"/>
      <c r="EQ139" s="40"/>
      <c r="ER139" s="41"/>
      <c r="ES139" s="41"/>
      <c r="ET139" s="41"/>
      <c r="EU139" s="41"/>
      <c r="EV139" s="41"/>
      <c r="EW139" s="41"/>
      <c r="EX139" s="41"/>
      <c r="EY139" s="41"/>
      <c r="EZ139" s="41"/>
      <c r="FA139" s="41"/>
      <c r="FB139" s="42"/>
      <c r="FC139" s="40"/>
      <c r="FD139" s="41"/>
      <c r="FE139" s="41"/>
      <c r="FF139" s="41"/>
      <c r="FG139" s="41"/>
      <c r="FH139" s="41"/>
      <c r="FI139" s="41"/>
      <c r="FJ139" s="41"/>
      <c r="FK139" s="41"/>
      <c r="FL139" s="41"/>
      <c r="FM139" s="41"/>
      <c r="FN139" s="42"/>
      <c r="FO139" s="40"/>
      <c r="FP139" s="41"/>
      <c r="FQ139" s="41"/>
      <c r="FR139" s="41"/>
      <c r="FS139" s="41"/>
      <c r="FT139" s="41"/>
      <c r="FU139" s="41"/>
      <c r="FV139" s="41"/>
      <c r="FW139" s="41"/>
      <c r="FX139" s="41"/>
      <c r="FY139" s="41"/>
      <c r="FZ139" s="42"/>
      <c r="GA139" s="40"/>
      <c r="GB139" s="41"/>
      <c r="GC139" s="41"/>
      <c r="GD139" s="41"/>
      <c r="GE139" s="41"/>
      <c r="GF139" s="41"/>
      <c r="GG139" s="41"/>
      <c r="GH139" s="41"/>
      <c r="GI139" s="41"/>
      <c r="GJ139" s="41"/>
      <c r="GK139" s="41"/>
      <c r="GL139" s="42"/>
      <c r="GM139" s="40"/>
      <c r="GN139" s="41"/>
      <c r="GO139" s="41"/>
      <c r="GP139" s="41"/>
      <c r="GQ139" s="41"/>
      <c r="GR139" s="41"/>
      <c r="GS139" s="41"/>
      <c r="GT139" s="41"/>
      <c r="GU139" s="41"/>
      <c r="GV139" s="41"/>
      <c r="GW139" s="41"/>
      <c r="GX139" s="42"/>
      <c r="GY139" s="40"/>
      <c r="GZ139" s="41"/>
      <c r="HA139" s="41"/>
      <c r="HB139" s="41"/>
      <c r="HC139" s="41"/>
      <c r="HD139" s="41"/>
      <c r="HE139" s="41"/>
      <c r="HF139" s="41"/>
      <c r="HG139" s="41"/>
      <c r="HH139" s="41"/>
      <c r="HI139" s="41"/>
      <c r="HJ139" s="42"/>
      <c r="HK139" s="444">
        <f>HK138/HM128</f>
        <v>8.956252152945229E-3</v>
      </c>
      <c r="HL139" s="445">
        <f>HL138/HN128</f>
        <v>0</v>
      </c>
      <c r="HM139" s="65"/>
      <c r="HN139" s="41"/>
      <c r="HO139" s="41"/>
      <c r="HP139" s="41"/>
      <c r="HQ139" s="41"/>
      <c r="HR139" s="41"/>
      <c r="HS139" s="41"/>
      <c r="HT139" s="51"/>
      <c r="HU139" s="41"/>
      <c r="HV139" s="41"/>
      <c r="HW139" s="42"/>
    </row>
    <row r="140" spans="1:231" ht="18.75" x14ac:dyDescent="0.25">
      <c r="A140" s="736">
        <v>40</v>
      </c>
      <c r="B140" s="435">
        <f>B137+1</f>
        <v>45701</v>
      </c>
      <c r="C140" s="32">
        <v>2</v>
      </c>
      <c r="D140" s="33"/>
      <c r="E140" s="33">
        <f>E137-C140</f>
        <v>545</v>
      </c>
      <c r="F140" s="33">
        <f>F137-D140</f>
        <v>49</v>
      </c>
      <c r="G140" s="33">
        <v>282</v>
      </c>
      <c r="H140" s="34">
        <f t="shared" ref="H140:H146" si="1048">((G140+I140)/E140)</f>
        <v>0.5321100917431193</v>
      </c>
      <c r="I140" s="33">
        <v>8</v>
      </c>
      <c r="J140" s="34">
        <f>I140/(G140+I140)</f>
        <v>2.7586206896551724E-2</v>
      </c>
      <c r="K140" s="35"/>
      <c r="L140" s="33"/>
      <c r="M140" s="33"/>
      <c r="N140" s="36"/>
      <c r="O140" s="32"/>
      <c r="P140" s="33"/>
      <c r="Q140" s="33">
        <f>Q137-O140</f>
        <v>563</v>
      </c>
      <c r="R140" s="33">
        <f>R137-P140</f>
        <v>50</v>
      </c>
      <c r="S140" s="33">
        <v>292</v>
      </c>
      <c r="T140" s="34">
        <f t="shared" ref="T140:T146" si="1049">((S140+U140)/Q140)</f>
        <v>0.55595026642984013</v>
      </c>
      <c r="U140" s="33">
        <v>21</v>
      </c>
      <c r="V140" s="34">
        <f t="shared" ref="V140:V146" si="1050">U140/(S140+U140)</f>
        <v>6.7092651757188496E-2</v>
      </c>
      <c r="W140" s="35"/>
      <c r="X140" s="33"/>
      <c r="Y140" s="33"/>
      <c r="Z140" s="36"/>
      <c r="AA140" s="32">
        <v>1</v>
      </c>
      <c r="AB140" s="33"/>
      <c r="AC140" s="33">
        <f>AC137-AA140</f>
        <v>56</v>
      </c>
      <c r="AD140" s="33">
        <f>AD137-AB140</f>
        <v>6</v>
      </c>
      <c r="AE140" s="33">
        <v>29</v>
      </c>
      <c r="AF140" s="34">
        <f t="shared" ref="AF140:AF146" si="1051">((AE140+AG140)/AC140)</f>
        <v>0.5892857142857143</v>
      </c>
      <c r="AG140" s="33">
        <v>4</v>
      </c>
      <c r="AH140" s="34">
        <f t="shared" ref="AH140:AH146" si="1052">AG140/(AE140+AG140)</f>
        <v>0.12121212121212122</v>
      </c>
      <c r="AI140" s="35"/>
      <c r="AJ140" s="33"/>
      <c r="AK140" s="33"/>
      <c r="AL140" s="36"/>
      <c r="AM140" s="32">
        <v>2</v>
      </c>
      <c r="AN140" s="33"/>
      <c r="AO140" s="33">
        <f>AO137-AM140</f>
        <v>574</v>
      </c>
      <c r="AP140" s="33">
        <f>AP137-AN140</f>
        <v>50</v>
      </c>
      <c r="AQ140" s="33">
        <v>201</v>
      </c>
      <c r="AR140" s="34">
        <f t="shared" ref="AR140:AR146" si="1053">((AQ140+AS140)/AO140)</f>
        <v>0.36585365853658536</v>
      </c>
      <c r="AS140" s="33">
        <v>9</v>
      </c>
      <c r="AT140" s="34">
        <f t="shared" ref="AT140:AT146" si="1054">AS140/(AQ140+AS140)</f>
        <v>4.2857142857142858E-2</v>
      </c>
      <c r="AU140" s="35"/>
      <c r="AV140" s="33"/>
      <c r="AW140" s="33"/>
      <c r="AX140" s="36"/>
      <c r="AY140" s="32">
        <v>3</v>
      </c>
      <c r="AZ140" s="33"/>
      <c r="BA140" s="33">
        <f>BA137-AY140</f>
        <v>563</v>
      </c>
      <c r="BB140" s="33">
        <f>BB137-AZ140</f>
        <v>50</v>
      </c>
      <c r="BC140" s="33">
        <v>296</v>
      </c>
      <c r="BD140" s="34">
        <f t="shared" ref="BD140:BD146" si="1055">((BC140+BE140)/BA140)</f>
        <v>0.55239786856127882</v>
      </c>
      <c r="BE140" s="33">
        <v>15</v>
      </c>
      <c r="BF140" s="34">
        <f t="shared" ref="BF140:BF146" si="1056">BE140/(BC140+BE140)</f>
        <v>4.8231511254019289E-2</v>
      </c>
      <c r="BG140" s="35"/>
      <c r="BH140" s="33"/>
      <c r="BI140" s="33"/>
      <c r="BJ140" s="36"/>
      <c r="BK140" s="32"/>
      <c r="BL140" s="33"/>
      <c r="BM140" s="33">
        <f>BM137-BK140</f>
        <v>568</v>
      </c>
      <c r="BN140" s="33">
        <f>BN137-BL140</f>
        <v>50</v>
      </c>
      <c r="BO140" s="33">
        <v>256</v>
      </c>
      <c r="BP140" s="34">
        <f t="shared" ref="BP140:BP146" si="1057">((BO140+BQ140)/BM140)</f>
        <v>0.47359154929577463</v>
      </c>
      <c r="BQ140" s="33">
        <v>13</v>
      </c>
      <c r="BR140" s="34">
        <f t="shared" ref="BR140:BR146" si="1058">BQ140/(BO140+BQ140)</f>
        <v>4.8327137546468404E-2</v>
      </c>
      <c r="BS140" s="35"/>
      <c r="BT140" s="33"/>
      <c r="BU140" s="33"/>
      <c r="BV140" s="36"/>
      <c r="BW140" s="32"/>
      <c r="BX140" s="33"/>
      <c r="BY140" s="33">
        <f>BY137-BW140</f>
        <v>0</v>
      </c>
      <c r="BZ140" s="33">
        <f>BZ137-BX140</f>
        <v>0</v>
      </c>
      <c r="CA140" s="33"/>
      <c r="CB140" s="34" t="e">
        <f t="shared" ref="CB140:CB146" si="1059">((CA140+CC140)/BY140)</f>
        <v>#DIV/0!</v>
      </c>
      <c r="CC140" s="33"/>
      <c r="CD140" s="34" t="e">
        <f t="shared" ref="CD140:CD146" si="1060">CC140/(CA140+CC140)</f>
        <v>#DIV/0!</v>
      </c>
      <c r="CE140" s="35"/>
      <c r="CF140" s="33"/>
      <c r="CG140" s="33"/>
      <c r="CH140" s="36"/>
      <c r="CI140" s="32"/>
      <c r="CJ140" s="33"/>
      <c r="CK140" s="33">
        <f>CK137-CI140</f>
        <v>0</v>
      </c>
      <c r="CL140" s="33">
        <f>CL137-CJ140</f>
        <v>0</v>
      </c>
      <c r="CM140" s="33"/>
      <c r="CN140" s="34" t="e">
        <f t="shared" ref="CN140:CN146" si="1061">((CM140+CO140)/CK140)</f>
        <v>#DIV/0!</v>
      </c>
      <c r="CO140" s="33"/>
      <c r="CP140" s="34" t="e">
        <f t="shared" ref="CP140:CP146" si="1062">CO140/(CM140+CO140)</f>
        <v>#DIV/0!</v>
      </c>
      <c r="CQ140" s="35"/>
      <c r="CR140" s="33"/>
      <c r="CS140" s="33"/>
      <c r="CT140" s="36"/>
      <c r="CU140" s="32"/>
      <c r="CV140" s="33"/>
      <c r="CW140" s="33">
        <f>CW137-CU140</f>
        <v>0</v>
      </c>
      <c r="CX140" s="33">
        <f>CX137-CV140</f>
        <v>0</v>
      </c>
      <c r="CY140" s="33"/>
      <c r="CZ140" s="34" t="e">
        <f t="shared" ref="CZ140:CZ146" si="1063">((CY140+DA140)/CW140)</f>
        <v>#DIV/0!</v>
      </c>
      <c r="DA140" s="33"/>
      <c r="DB140" s="34" t="e">
        <f t="shared" ref="DB140:DB146" si="1064">DA140/(CY140+DA140)</f>
        <v>#DIV/0!</v>
      </c>
      <c r="DC140" s="35"/>
      <c r="DD140" s="33"/>
      <c r="DE140" s="33"/>
      <c r="DF140" s="36"/>
      <c r="DG140" s="32"/>
      <c r="DH140" s="33"/>
      <c r="DI140" s="33">
        <f>DI137-DG140</f>
        <v>0</v>
      </c>
      <c r="DJ140" s="33">
        <f>DJ137-DH140</f>
        <v>0</v>
      </c>
      <c r="DK140" s="33"/>
      <c r="DL140" s="34" t="e">
        <f t="shared" ref="DL140:DL146" si="1065">((DK140+DM140)/DI140)</f>
        <v>#DIV/0!</v>
      </c>
      <c r="DM140" s="33"/>
      <c r="DN140" s="34" t="e">
        <f t="shared" ref="DN140:DN146" si="1066">DM140/(DK140+DM140)</f>
        <v>#DIV/0!</v>
      </c>
      <c r="DO140" s="35"/>
      <c r="DP140" s="33"/>
      <c r="DQ140" s="33"/>
      <c r="DR140" s="36"/>
      <c r="DS140" s="32"/>
      <c r="DT140" s="33"/>
      <c r="DU140" s="33">
        <f>DU137-DS140</f>
        <v>0</v>
      </c>
      <c r="DV140" s="33">
        <f>DV137-DT140</f>
        <v>0</v>
      </c>
      <c r="DW140" s="33"/>
      <c r="DX140" s="34" t="e">
        <f t="shared" ref="DX140:DX146" si="1067">((DW140+DY140)/DU140)</f>
        <v>#DIV/0!</v>
      </c>
      <c r="DY140" s="33"/>
      <c r="DZ140" s="34" t="e">
        <f t="shared" ref="DZ140:DZ146" si="1068">DY140/(DW140+DY140)</f>
        <v>#DIV/0!</v>
      </c>
      <c r="EA140" s="35"/>
      <c r="EB140" s="33"/>
      <c r="EC140" s="33"/>
      <c r="ED140" s="36"/>
      <c r="EE140" s="32"/>
      <c r="EF140" s="33"/>
      <c r="EG140" s="33">
        <f>EG137-EE140</f>
        <v>0</v>
      </c>
      <c r="EH140" s="33">
        <f>EH137-EF140</f>
        <v>0</v>
      </c>
      <c r="EI140" s="33"/>
      <c r="EJ140" s="34" t="e">
        <f t="shared" ref="EJ140:EJ146" si="1069">((EI140+EK140)/EG140)</f>
        <v>#DIV/0!</v>
      </c>
      <c r="EK140" s="33"/>
      <c r="EL140" s="34" t="e">
        <f t="shared" ref="EL140:EL146" si="1070">EK140/(EI140+EK140)</f>
        <v>#DIV/0!</v>
      </c>
      <c r="EM140" s="35"/>
      <c r="EN140" s="33"/>
      <c r="EO140" s="33"/>
      <c r="EP140" s="36"/>
      <c r="EQ140" s="32"/>
      <c r="ER140" s="33"/>
      <c r="ES140" s="33">
        <f>ES137-EQ140</f>
        <v>0</v>
      </c>
      <c r="ET140" s="33">
        <f>ET137-ER140</f>
        <v>0</v>
      </c>
      <c r="EU140" s="33"/>
      <c r="EV140" s="34" t="e">
        <f t="shared" ref="EV140:EV146" si="1071">((EU140+EW140)/ES140)</f>
        <v>#DIV/0!</v>
      </c>
      <c r="EW140" s="33"/>
      <c r="EX140" s="34" t="e">
        <f t="shared" ref="EX140:EX146" si="1072">EW140/(EU140+EW140)</f>
        <v>#DIV/0!</v>
      </c>
      <c r="EY140" s="35"/>
      <c r="EZ140" s="33"/>
      <c r="FA140" s="33"/>
      <c r="FB140" s="36"/>
      <c r="FC140" s="32"/>
      <c r="FD140" s="33"/>
      <c r="FE140" s="33">
        <f>FE137-FC140</f>
        <v>0</v>
      </c>
      <c r="FF140" s="33">
        <f>FF137-FD140</f>
        <v>0</v>
      </c>
      <c r="FG140" s="33"/>
      <c r="FH140" s="34" t="e">
        <f t="shared" ref="FH140:FH146" si="1073">((FG140+FI140)/FE140)</f>
        <v>#DIV/0!</v>
      </c>
      <c r="FI140" s="33"/>
      <c r="FJ140" s="34" t="e">
        <f t="shared" ref="FJ140:FJ146" si="1074">FI140/(FG140+FI140)</f>
        <v>#DIV/0!</v>
      </c>
      <c r="FK140" s="35"/>
      <c r="FL140" s="33"/>
      <c r="FM140" s="33"/>
      <c r="FN140" s="36"/>
      <c r="FO140" s="32"/>
      <c r="FP140" s="33"/>
      <c r="FQ140" s="33">
        <f>FQ137-FO140</f>
        <v>0</v>
      </c>
      <c r="FR140" s="33">
        <f>FR137-FP140</f>
        <v>0</v>
      </c>
      <c r="FS140" s="33"/>
      <c r="FT140" s="34" t="e">
        <f t="shared" ref="FT140:FT146" si="1075">((FS140+FU140)/FQ140)</f>
        <v>#DIV/0!</v>
      </c>
      <c r="FU140" s="33"/>
      <c r="FV140" s="34" t="e">
        <f t="shared" ref="FV140:FV146" si="1076">FU140/(FS140+FU140)</f>
        <v>#DIV/0!</v>
      </c>
      <c r="FW140" s="35"/>
      <c r="FX140" s="33"/>
      <c r="FY140" s="33"/>
      <c r="FZ140" s="36"/>
      <c r="GA140" s="32"/>
      <c r="GB140" s="33"/>
      <c r="GC140" s="33">
        <f>GC137-GA140</f>
        <v>0</v>
      </c>
      <c r="GD140" s="33">
        <f>GD137-GB140</f>
        <v>0</v>
      </c>
      <c r="GE140" s="33"/>
      <c r="GF140" s="34" t="e">
        <f t="shared" ref="GF140:GF146" si="1077">((GE140+GG140)/GC140)</f>
        <v>#DIV/0!</v>
      </c>
      <c r="GG140" s="33"/>
      <c r="GH140" s="34" t="e">
        <f t="shared" ref="GH140:GH146" si="1078">GG140/(GE140+GG140)</f>
        <v>#DIV/0!</v>
      </c>
      <c r="GI140" s="35"/>
      <c r="GJ140" s="33"/>
      <c r="GK140" s="33"/>
      <c r="GL140" s="36"/>
      <c r="GM140" s="32"/>
      <c r="GN140" s="33"/>
      <c r="GO140" s="33">
        <f>GO137-GM140</f>
        <v>0</v>
      </c>
      <c r="GP140" s="33">
        <f>GP137-GN140</f>
        <v>0</v>
      </c>
      <c r="GQ140" s="33"/>
      <c r="GR140" s="34" t="e">
        <f t="shared" ref="GR140:GR146" si="1079">((GQ140+GS140)/GO140)</f>
        <v>#DIV/0!</v>
      </c>
      <c r="GS140" s="33"/>
      <c r="GT140" s="34" t="e">
        <f t="shared" ref="GT140:GT146" si="1080">GS140/(GQ140+GS140)</f>
        <v>#DIV/0!</v>
      </c>
      <c r="GU140" s="35"/>
      <c r="GV140" s="33"/>
      <c r="GW140" s="33"/>
      <c r="GX140" s="36"/>
      <c r="GY140" s="32"/>
      <c r="GZ140" s="33"/>
      <c r="HA140" s="33">
        <f>HA137-GY140</f>
        <v>0</v>
      </c>
      <c r="HB140" s="33">
        <f>HB137-GZ140</f>
        <v>0</v>
      </c>
      <c r="HC140" s="33"/>
      <c r="HD140" s="34" t="e">
        <f t="shared" ref="HD140:HD146" si="1081">((HC140+HE140)/HA140)</f>
        <v>#DIV/0!</v>
      </c>
      <c r="HE140" s="33"/>
      <c r="HF140" s="34" t="e">
        <f t="shared" ref="HF140:HF146" si="1082">HE140/(HC140+HE140)</f>
        <v>#DIV/0!</v>
      </c>
      <c r="HG140" s="35"/>
      <c r="HH140" s="33"/>
      <c r="HI140" s="33"/>
      <c r="HJ140" s="36"/>
      <c r="HK140" s="32">
        <f t="shared" ref="HK140:HN147" si="1083">+C140+O140+AA140+AM140+AY140+BK140+BW140+CI140+CU140+DG140+DS140+EE140+EQ140+FC140+FO140+GA140+GM140+GY140</f>
        <v>8</v>
      </c>
      <c r="HL140" s="36">
        <f t="shared" si="1083"/>
        <v>0</v>
      </c>
      <c r="HM140" s="380">
        <f t="shared" si="1083"/>
        <v>2869</v>
      </c>
      <c r="HN140" s="33">
        <f t="shared" si="1083"/>
        <v>255</v>
      </c>
      <c r="HO140" s="33">
        <f t="shared" ref="HO140:HO147" si="1084">+G140+S140+AE140+AQ140+BC140+BO140+CA140+CM140+CY140+DK140+DW140+EI140+EU140+FG140+FS140+GE140+GQ140+HC140+I140+U140+AG140+AS140+BE140+BQ140+CC140+CO140+DA140+DM140+DY140+EK140+EW140+FI140+FU140+GG140+GS140+HE140</f>
        <v>1426</v>
      </c>
      <c r="HP140" s="78">
        <f t="shared" ref="HP140:HP146" si="1085">+(HO140)/HM140</f>
        <v>0.49703729522481699</v>
      </c>
      <c r="HQ140" s="44">
        <f t="shared" ref="HQ140:HQ147" si="1086">+I140+U140+AG140+AS140+BE140+BQ140+CC140+CO140+DA140+DM140+DY140+EK140+EW140+FI140+FU140+GG140+GS140+HE140</f>
        <v>70</v>
      </c>
      <c r="HR140" s="34">
        <f>+(HQ140/(HO140))</f>
        <v>4.9088359046283309E-2</v>
      </c>
      <c r="HS140" s="45">
        <v>66.8</v>
      </c>
      <c r="HT140" s="46">
        <v>1365</v>
      </c>
      <c r="HU140" s="45">
        <f t="shared" ref="HU140:HU146" si="1087">+HT140/HO140*100</f>
        <v>95.722300140252457</v>
      </c>
      <c r="HV140" s="44"/>
      <c r="HW140" s="36"/>
    </row>
    <row r="141" spans="1:231" ht="18.75" x14ac:dyDescent="0.25">
      <c r="A141" s="734"/>
      <c r="B141" s="436">
        <f t="shared" si="987"/>
        <v>45702</v>
      </c>
      <c r="C141" s="10"/>
      <c r="D141" s="11"/>
      <c r="E141" s="61">
        <f t="shared" ref="E141:F145" si="1088">E140-C141</f>
        <v>545</v>
      </c>
      <c r="F141" s="11">
        <f t="shared" si="1088"/>
        <v>49</v>
      </c>
      <c r="G141" s="11">
        <v>293</v>
      </c>
      <c r="H141" s="12">
        <f t="shared" si="1048"/>
        <v>0.56697247706422016</v>
      </c>
      <c r="I141" s="11">
        <v>16</v>
      </c>
      <c r="J141" s="12">
        <f t="shared" ref="J141:J146" si="1089">I141/(G141+I141)</f>
        <v>5.1779935275080909E-2</v>
      </c>
      <c r="K141" s="13"/>
      <c r="L141" s="11"/>
      <c r="M141" s="11"/>
      <c r="N141" s="14"/>
      <c r="O141" s="10"/>
      <c r="P141" s="11"/>
      <c r="Q141" s="11">
        <f t="shared" ref="Q141:R146" si="1090">Q140-O141</f>
        <v>563</v>
      </c>
      <c r="R141" s="11">
        <f t="shared" si="1090"/>
        <v>50</v>
      </c>
      <c r="S141" s="11">
        <v>300</v>
      </c>
      <c r="T141" s="12">
        <f t="shared" si="1049"/>
        <v>0.56127886323268206</v>
      </c>
      <c r="U141" s="11">
        <v>16</v>
      </c>
      <c r="V141" s="12">
        <f t="shared" si="1050"/>
        <v>5.0632911392405063E-2</v>
      </c>
      <c r="W141" s="13"/>
      <c r="X141" s="11"/>
      <c r="Y141" s="11"/>
      <c r="Z141" s="14"/>
      <c r="AA141" s="10"/>
      <c r="AB141" s="11"/>
      <c r="AC141" s="11">
        <f t="shared" ref="AC141:AD146" si="1091">AC140-AA141</f>
        <v>56</v>
      </c>
      <c r="AD141" s="11">
        <f t="shared" si="1091"/>
        <v>6</v>
      </c>
      <c r="AE141" s="11">
        <v>35</v>
      </c>
      <c r="AF141" s="12">
        <f t="shared" si="1051"/>
        <v>0.7142857142857143</v>
      </c>
      <c r="AG141" s="11">
        <v>5</v>
      </c>
      <c r="AH141" s="12">
        <f t="shared" si="1052"/>
        <v>0.125</v>
      </c>
      <c r="AI141" s="13"/>
      <c r="AJ141" s="11"/>
      <c r="AK141" s="11"/>
      <c r="AL141" s="14"/>
      <c r="AM141" s="10">
        <v>2</v>
      </c>
      <c r="AN141" s="11"/>
      <c r="AO141" s="61">
        <f t="shared" ref="AO141:AP146" si="1092">AO140-AM141</f>
        <v>572</v>
      </c>
      <c r="AP141" s="11">
        <f t="shared" si="1092"/>
        <v>50</v>
      </c>
      <c r="AQ141" s="11">
        <v>291</v>
      </c>
      <c r="AR141" s="12">
        <f t="shared" si="1053"/>
        <v>0.54195804195804198</v>
      </c>
      <c r="AS141" s="11">
        <v>19</v>
      </c>
      <c r="AT141" s="12">
        <f t="shared" si="1054"/>
        <v>6.1290322580645158E-2</v>
      </c>
      <c r="AU141" s="13"/>
      <c r="AV141" s="11"/>
      <c r="AW141" s="11"/>
      <c r="AX141" s="14"/>
      <c r="AY141" s="10"/>
      <c r="AZ141" s="11"/>
      <c r="BA141" s="11">
        <f t="shared" ref="BA141:BB146" si="1093">BA140-AY141</f>
        <v>563</v>
      </c>
      <c r="BB141" s="11">
        <f t="shared" si="1093"/>
        <v>50</v>
      </c>
      <c r="BC141" s="11">
        <v>290</v>
      </c>
      <c r="BD141" s="12">
        <f t="shared" si="1055"/>
        <v>0.54529307282415629</v>
      </c>
      <c r="BE141" s="11">
        <v>17</v>
      </c>
      <c r="BF141" s="12">
        <f t="shared" si="1056"/>
        <v>5.5374592833876218E-2</v>
      </c>
      <c r="BG141" s="13"/>
      <c r="BH141" s="11"/>
      <c r="BI141" s="11"/>
      <c r="BJ141" s="14"/>
      <c r="BK141" s="10"/>
      <c r="BL141" s="11"/>
      <c r="BM141" s="11">
        <f t="shared" ref="BM141:BN146" si="1094">BM140-BK141</f>
        <v>568</v>
      </c>
      <c r="BN141" s="11">
        <f t="shared" si="1094"/>
        <v>50</v>
      </c>
      <c r="BO141" s="11">
        <v>293</v>
      </c>
      <c r="BP141" s="12">
        <f t="shared" si="1057"/>
        <v>0.5598591549295775</v>
      </c>
      <c r="BQ141" s="11">
        <v>25</v>
      </c>
      <c r="BR141" s="12">
        <f t="shared" si="1058"/>
        <v>7.8616352201257858E-2</v>
      </c>
      <c r="BS141" s="13"/>
      <c r="BT141" s="11"/>
      <c r="BU141" s="11"/>
      <c r="BV141" s="14"/>
      <c r="BW141" s="10"/>
      <c r="BX141" s="11"/>
      <c r="BY141" s="61">
        <f t="shared" ref="BY141:BZ146" si="1095">BY140-BW141</f>
        <v>0</v>
      </c>
      <c r="BZ141" s="61">
        <f t="shared" si="1095"/>
        <v>0</v>
      </c>
      <c r="CA141" s="11"/>
      <c r="CB141" s="12" t="e">
        <f t="shared" si="1059"/>
        <v>#DIV/0!</v>
      </c>
      <c r="CC141" s="11"/>
      <c r="CD141" s="12" t="e">
        <f t="shared" si="1060"/>
        <v>#DIV/0!</v>
      </c>
      <c r="CE141" s="13"/>
      <c r="CF141" s="11"/>
      <c r="CG141" s="11"/>
      <c r="CH141" s="14"/>
      <c r="CI141" s="10"/>
      <c r="CJ141" s="11"/>
      <c r="CK141" s="61">
        <f t="shared" ref="CK141:CL146" si="1096">CK140-CI141</f>
        <v>0</v>
      </c>
      <c r="CL141" s="61">
        <f t="shared" si="1096"/>
        <v>0</v>
      </c>
      <c r="CM141" s="11"/>
      <c r="CN141" s="12" t="e">
        <f t="shared" si="1061"/>
        <v>#DIV/0!</v>
      </c>
      <c r="CO141" s="11"/>
      <c r="CP141" s="12" t="e">
        <f t="shared" si="1062"/>
        <v>#DIV/0!</v>
      </c>
      <c r="CQ141" s="13"/>
      <c r="CR141" s="11"/>
      <c r="CS141" s="11"/>
      <c r="CT141" s="14"/>
      <c r="CU141" s="10"/>
      <c r="CV141" s="11"/>
      <c r="CW141" s="61">
        <f t="shared" ref="CW141:CX146" si="1097">CW140-CU141</f>
        <v>0</v>
      </c>
      <c r="CX141" s="61">
        <f t="shared" si="1097"/>
        <v>0</v>
      </c>
      <c r="CY141" s="11"/>
      <c r="CZ141" s="12" t="e">
        <f t="shared" si="1063"/>
        <v>#DIV/0!</v>
      </c>
      <c r="DA141" s="11"/>
      <c r="DB141" s="12" t="e">
        <f t="shared" si="1064"/>
        <v>#DIV/0!</v>
      </c>
      <c r="DC141" s="13"/>
      <c r="DD141" s="11"/>
      <c r="DE141" s="11"/>
      <c r="DF141" s="14"/>
      <c r="DG141" s="10"/>
      <c r="DH141" s="11"/>
      <c r="DI141" s="61">
        <f t="shared" ref="DI141:DJ146" si="1098">DI140-DG141</f>
        <v>0</v>
      </c>
      <c r="DJ141" s="61">
        <f t="shared" si="1098"/>
        <v>0</v>
      </c>
      <c r="DK141" s="11"/>
      <c r="DL141" s="12" t="e">
        <f t="shared" si="1065"/>
        <v>#DIV/0!</v>
      </c>
      <c r="DM141" s="11"/>
      <c r="DN141" s="12" t="e">
        <f t="shared" si="1066"/>
        <v>#DIV/0!</v>
      </c>
      <c r="DO141" s="13"/>
      <c r="DP141" s="11"/>
      <c r="DQ141" s="11"/>
      <c r="DR141" s="14"/>
      <c r="DS141" s="10"/>
      <c r="DT141" s="11"/>
      <c r="DU141" s="61">
        <f t="shared" ref="DU141:DV146" si="1099">DU140-DS141</f>
        <v>0</v>
      </c>
      <c r="DV141" s="61">
        <f t="shared" si="1099"/>
        <v>0</v>
      </c>
      <c r="DW141" s="11"/>
      <c r="DX141" s="12" t="e">
        <f t="shared" si="1067"/>
        <v>#DIV/0!</v>
      </c>
      <c r="DY141" s="11"/>
      <c r="DZ141" s="12" t="e">
        <f t="shared" si="1068"/>
        <v>#DIV/0!</v>
      </c>
      <c r="EA141" s="13"/>
      <c r="EB141" s="11"/>
      <c r="EC141" s="11"/>
      <c r="ED141" s="14"/>
      <c r="EE141" s="10"/>
      <c r="EF141" s="11"/>
      <c r="EG141" s="61">
        <f t="shared" ref="EG141:EH146" si="1100">EG140-EE141</f>
        <v>0</v>
      </c>
      <c r="EH141" s="61">
        <f t="shared" si="1100"/>
        <v>0</v>
      </c>
      <c r="EI141" s="11"/>
      <c r="EJ141" s="12" t="e">
        <f t="shared" si="1069"/>
        <v>#DIV/0!</v>
      </c>
      <c r="EK141" s="11"/>
      <c r="EL141" s="12" t="e">
        <f t="shared" si="1070"/>
        <v>#DIV/0!</v>
      </c>
      <c r="EM141" s="13"/>
      <c r="EN141" s="11"/>
      <c r="EO141" s="11"/>
      <c r="EP141" s="14"/>
      <c r="EQ141" s="10"/>
      <c r="ER141" s="11"/>
      <c r="ES141" s="61">
        <f t="shared" ref="ES141:ET146" si="1101">ES140-EQ141</f>
        <v>0</v>
      </c>
      <c r="ET141" s="61">
        <f t="shared" si="1101"/>
        <v>0</v>
      </c>
      <c r="EU141" s="11"/>
      <c r="EV141" s="12" t="e">
        <f t="shared" si="1071"/>
        <v>#DIV/0!</v>
      </c>
      <c r="EW141" s="11"/>
      <c r="EX141" s="12" t="e">
        <f t="shared" si="1072"/>
        <v>#DIV/0!</v>
      </c>
      <c r="EY141" s="13"/>
      <c r="EZ141" s="11"/>
      <c r="FA141" s="11"/>
      <c r="FB141" s="14"/>
      <c r="FC141" s="10"/>
      <c r="FD141" s="11"/>
      <c r="FE141" s="61">
        <f t="shared" ref="FE141:FF146" si="1102">FE140-FC141</f>
        <v>0</v>
      </c>
      <c r="FF141" s="61">
        <f t="shared" si="1102"/>
        <v>0</v>
      </c>
      <c r="FG141" s="11"/>
      <c r="FH141" s="12" t="e">
        <f t="shared" si="1073"/>
        <v>#DIV/0!</v>
      </c>
      <c r="FI141" s="11"/>
      <c r="FJ141" s="12" t="e">
        <f t="shared" si="1074"/>
        <v>#DIV/0!</v>
      </c>
      <c r="FK141" s="13"/>
      <c r="FL141" s="11"/>
      <c r="FM141" s="11"/>
      <c r="FN141" s="14"/>
      <c r="FO141" s="10"/>
      <c r="FP141" s="11"/>
      <c r="FQ141" s="61">
        <f t="shared" ref="FQ141:FR146" si="1103">FQ140-FO141</f>
        <v>0</v>
      </c>
      <c r="FR141" s="61">
        <f t="shared" si="1103"/>
        <v>0</v>
      </c>
      <c r="FS141" s="11"/>
      <c r="FT141" s="12" t="e">
        <f t="shared" si="1075"/>
        <v>#DIV/0!</v>
      </c>
      <c r="FU141" s="11"/>
      <c r="FV141" s="12" t="e">
        <f t="shared" si="1076"/>
        <v>#DIV/0!</v>
      </c>
      <c r="FW141" s="13"/>
      <c r="FX141" s="11"/>
      <c r="FY141" s="11"/>
      <c r="FZ141" s="14"/>
      <c r="GA141" s="10"/>
      <c r="GB141" s="11"/>
      <c r="GC141" s="61">
        <f t="shared" ref="GC141:GD146" si="1104">GC140-GA141</f>
        <v>0</v>
      </c>
      <c r="GD141" s="61">
        <f t="shared" si="1104"/>
        <v>0</v>
      </c>
      <c r="GE141" s="11"/>
      <c r="GF141" s="12" t="e">
        <f t="shared" si="1077"/>
        <v>#DIV/0!</v>
      </c>
      <c r="GG141" s="11"/>
      <c r="GH141" s="12" t="e">
        <f t="shared" si="1078"/>
        <v>#DIV/0!</v>
      </c>
      <c r="GI141" s="13"/>
      <c r="GJ141" s="11"/>
      <c r="GK141" s="11"/>
      <c r="GL141" s="14"/>
      <c r="GM141" s="10"/>
      <c r="GN141" s="11"/>
      <c r="GO141" s="61">
        <f t="shared" ref="GO141:GP146" si="1105">GO140-GM141</f>
        <v>0</v>
      </c>
      <c r="GP141" s="61">
        <f t="shared" si="1105"/>
        <v>0</v>
      </c>
      <c r="GQ141" s="11"/>
      <c r="GR141" s="12" t="e">
        <f t="shared" si="1079"/>
        <v>#DIV/0!</v>
      </c>
      <c r="GS141" s="11"/>
      <c r="GT141" s="12" t="e">
        <f t="shared" si="1080"/>
        <v>#DIV/0!</v>
      </c>
      <c r="GU141" s="13"/>
      <c r="GV141" s="11"/>
      <c r="GW141" s="11"/>
      <c r="GX141" s="14"/>
      <c r="GY141" s="10"/>
      <c r="GZ141" s="11"/>
      <c r="HA141" s="61">
        <f t="shared" ref="HA141:HB146" si="1106">HA140-GY141</f>
        <v>0</v>
      </c>
      <c r="HB141" s="61">
        <f t="shared" si="1106"/>
        <v>0</v>
      </c>
      <c r="HC141" s="11"/>
      <c r="HD141" s="12" t="e">
        <f t="shared" si="1081"/>
        <v>#DIV/0!</v>
      </c>
      <c r="HE141" s="11"/>
      <c r="HF141" s="12" t="e">
        <f t="shared" si="1082"/>
        <v>#DIV/0!</v>
      </c>
      <c r="HG141" s="13"/>
      <c r="HH141" s="11"/>
      <c r="HI141" s="11"/>
      <c r="HJ141" s="14"/>
      <c r="HK141" s="10">
        <f t="shared" si="1083"/>
        <v>2</v>
      </c>
      <c r="HL141" s="14">
        <f t="shared" si="1083"/>
        <v>0</v>
      </c>
      <c r="HM141" s="381">
        <f t="shared" si="1083"/>
        <v>2867</v>
      </c>
      <c r="HN141" s="11">
        <f t="shared" si="1083"/>
        <v>255</v>
      </c>
      <c r="HO141" s="11">
        <f t="shared" si="1084"/>
        <v>1600</v>
      </c>
      <c r="HP141" s="79">
        <f t="shared" si="1085"/>
        <v>0.55807464248343219</v>
      </c>
      <c r="HQ141" s="15">
        <f t="shared" si="1086"/>
        <v>98</v>
      </c>
      <c r="HR141" s="12">
        <f t="shared" ref="HR141:HR147" si="1107">+(HQ141/(HO141))</f>
        <v>6.1249999999999999E-2</v>
      </c>
      <c r="HS141" s="16">
        <v>67.7</v>
      </c>
      <c r="HT141" s="17">
        <v>1438</v>
      </c>
      <c r="HU141" s="16">
        <f t="shared" si="1087"/>
        <v>89.875</v>
      </c>
      <c r="HV141" s="15"/>
      <c r="HW141" s="14"/>
    </row>
    <row r="142" spans="1:231" ht="18.75" x14ac:dyDescent="0.25">
      <c r="A142" s="734"/>
      <c r="B142" s="436">
        <f t="shared" si="987"/>
        <v>45703</v>
      </c>
      <c r="C142" s="10">
        <v>1</v>
      </c>
      <c r="D142" s="11"/>
      <c r="E142" s="61">
        <f t="shared" si="1088"/>
        <v>544</v>
      </c>
      <c r="F142" s="11">
        <f t="shared" si="1088"/>
        <v>49</v>
      </c>
      <c r="G142" s="11">
        <v>272</v>
      </c>
      <c r="H142" s="12">
        <f t="shared" si="1048"/>
        <v>0.52941176470588236</v>
      </c>
      <c r="I142" s="11">
        <v>16</v>
      </c>
      <c r="J142" s="12">
        <f t="shared" si="1089"/>
        <v>5.5555555555555552E-2</v>
      </c>
      <c r="K142" s="13"/>
      <c r="L142" s="11"/>
      <c r="M142" s="11"/>
      <c r="N142" s="14"/>
      <c r="O142" s="10">
        <v>1</v>
      </c>
      <c r="P142" s="11"/>
      <c r="Q142" s="11">
        <f t="shared" si="1090"/>
        <v>562</v>
      </c>
      <c r="R142" s="11">
        <f t="shared" si="1090"/>
        <v>50</v>
      </c>
      <c r="S142" s="11">
        <v>280</v>
      </c>
      <c r="T142" s="12">
        <f t="shared" si="1049"/>
        <v>0.53202846975088969</v>
      </c>
      <c r="U142" s="11">
        <v>19</v>
      </c>
      <c r="V142" s="12">
        <f t="shared" si="1050"/>
        <v>6.354515050167224E-2</v>
      </c>
      <c r="W142" s="13"/>
      <c r="X142" s="11"/>
      <c r="Y142" s="11"/>
      <c r="Z142" s="14"/>
      <c r="AA142" s="10">
        <v>1</v>
      </c>
      <c r="AB142" s="11"/>
      <c r="AC142" s="11">
        <f t="shared" si="1091"/>
        <v>55</v>
      </c>
      <c r="AD142" s="11">
        <f t="shared" si="1091"/>
        <v>6</v>
      </c>
      <c r="AE142" s="11">
        <v>35</v>
      </c>
      <c r="AF142" s="12">
        <f t="shared" si="1051"/>
        <v>0.70909090909090911</v>
      </c>
      <c r="AG142" s="11">
        <v>4</v>
      </c>
      <c r="AH142" s="12">
        <f t="shared" si="1052"/>
        <v>0.10256410256410256</v>
      </c>
      <c r="AI142" s="13"/>
      <c r="AJ142" s="11"/>
      <c r="AK142" s="11"/>
      <c r="AL142" s="14"/>
      <c r="AM142" s="10"/>
      <c r="AN142" s="11"/>
      <c r="AO142" s="61">
        <f t="shared" si="1092"/>
        <v>572</v>
      </c>
      <c r="AP142" s="11">
        <f t="shared" si="1092"/>
        <v>50</v>
      </c>
      <c r="AQ142" s="11">
        <v>282</v>
      </c>
      <c r="AR142" s="12">
        <f t="shared" si="1053"/>
        <v>0.51573426573426573</v>
      </c>
      <c r="AS142" s="11">
        <v>13</v>
      </c>
      <c r="AT142" s="12">
        <f t="shared" si="1054"/>
        <v>4.4067796610169491E-2</v>
      </c>
      <c r="AU142" s="13"/>
      <c r="AV142" s="11"/>
      <c r="AW142" s="11"/>
      <c r="AX142" s="14"/>
      <c r="AY142" s="10"/>
      <c r="AZ142" s="11"/>
      <c r="BA142" s="11">
        <f t="shared" si="1093"/>
        <v>563</v>
      </c>
      <c r="BB142" s="11">
        <f t="shared" si="1093"/>
        <v>50</v>
      </c>
      <c r="BC142" s="11">
        <v>288</v>
      </c>
      <c r="BD142" s="12">
        <f t="shared" si="1055"/>
        <v>0.53641207815275316</v>
      </c>
      <c r="BE142" s="11">
        <v>14</v>
      </c>
      <c r="BF142" s="12">
        <f t="shared" si="1056"/>
        <v>4.6357615894039736E-2</v>
      </c>
      <c r="BG142" s="13"/>
      <c r="BH142" s="11"/>
      <c r="BI142" s="11"/>
      <c r="BJ142" s="14"/>
      <c r="BK142" s="10"/>
      <c r="BL142" s="11"/>
      <c r="BM142" s="11">
        <f t="shared" si="1094"/>
        <v>568</v>
      </c>
      <c r="BN142" s="11">
        <f t="shared" si="1094"/>
        <v>50</v>
      </c>
      <c r="BO142" s="11">
        <v>283</v>
      </c>
      <c r="BP142" s="12">
        <f t="shared" si="1057"/>
        <v>0.53169014084507038</v>
      </c>
      <c r="BQ142" s="11">
        <v>19</v>
      </c>
      <c r="BR142" s="12">
        <f t="shared" si="1058"/>
        <v>6.2913907284768214E-2</v>
      </c>
      <c r="BS142" s="13"/>
      <c r="BT142" s="11"/>
      <c r="BU142" s="11"/>
      <c r="BV142" s="14"/>
      <c r="BW142" s="10"/>
      <c r="BX142" s="11"/>
      <c r="BY142" s="61">
        <f t="shared" si="1095"/>
        <v>0</v>
      </c>
      <c r="BZ142" s="61">
        <f t="shared" si="1095"/>
        <v>0</v>
      </c>
      <c r="CA142" s="11"/>
      <c r="CB142" s="12" t="e">
        <f t="shared" si="1059"/>
        <v>#DIV/0!</v>
      </c>
      <c r="CC142" s="11"/>
      <c r="CD142" s="12" t="e">
        <f t="shared" si="1060"/>
        <v>#DIV/0!</v>
      </c>
      <c r="CE142" s="13"/>
      <c r="CF142" s="11"/>
      <c r="CG142" s="11"/>
      <c r="CH142" s="14"/>
      <c r="CI142" s="10"/>
      <c r="CJ142" s="11"/>
      <c r="CK142" s="61">
        <f t="shared" si="1096"/>
        <v>0</v>
      </c>
      <c r="CL142" s="61">
        <f t="shared" si="1096"/>
        <v>0</v>
      </c>
      <c r="CM142" s="11"/>
      <c r="CN142" s="12" t="e">
        <f t="shared" si="1061"/>
        <v>#DIV/0!</v>
      </c>
      <c r="CO142" s="11"/>
      <c r="CP142" s="12" t="e">
        <f t="shared" si="1062"/>
        <v>#DIV/0!</v>
      </c>
      <c r="CQ142" s="13"/>
      <c r="CR142" s="11"/>
      <c r="CS142" s="11"/>
      <c r="CT142" s="14"/>
      <c r="CU142" s="10"/>
      <c r="CV142" s="11"/>
      <c r="CW142" s="61">
        <f t="shared" si="1097"/>
        <v>0</v>
      </c>
      <c r="CX142" s="61">
        <f t="shared" si="1097"/>
        <v>0</v>
      </c>
      <c r="CY142" s="11"/>
      <c r="CZ142" s="12" t="e">
        <f t="shared" si="1063"/>
        <v>#DIV/0!</v>
      </c>
      <c r="DA142" s="11"/>
      <c r="DB142" s="12" t="e">
        <f t="shared" si="1064"/>
        <v>#DIV/0!</v>
      </c>
      <c r="DC142" s="13"/>
      <c r="DD142" s="11"/>
      <c r="DE142" s="11"/>
      <c r="DF142" s="14"/>
      <c r="DG142" s="10"/>
      <c r="DH142" s="11"/>
      <c r="DI142" s="61">
        <f t="shared" si="1098"/>
        <v>0</v>
      </c>
      <c r="DJ142" s="61">
        <f t="shared" si="1098"/>
        <v>0</v>
      </c>
      <c r="DK142" s="11"/>
      <c r="DL142" s="12" t="e">
        <f t="shared" si="1065"/>
        <v>#DIV/0!</v>
      </c>
      <c r="DM142" s="11"/>
      <c r="DN142" s="12" t="e">
        <f t="shared" si="1066"/>
        <v>#DIV/0!</v>
      </c>
      <c r="DO142" s="13"/>
      <c r="DP142" s="11"/>
      <c r="DQ142" s="11"/>
      <c r="DR142" s="14"/>
      <c r="DS142" s="10"/>
      <c r="DT142" s="11"/>
      <c r="DU142" s="61">
        <f t="shared" si="1099"/>
        <v>0</v>
      </c>
      <c r="DV142" s="61">
        <f t="shared" si="1099"/>
        <v>0</v>
      </c>
      <c r="DW142" s="11"/>
      <c r="DX142" s="12" t="e">
        <f t="shared" si="1067"/>
        <v>#DIV/0!</v>
      </c>
      <c r="DY142" s="11"/>
      <c r="DZ142" s="12" t="e">
        <f t="shared" si="1068"/>
        <v>#DIV/0!</v>
      </c>
      <c r="EA142" s="13"/>
      <c r="EB142" s="11"/>
      <c r="EC142" s="11"/>
      <c r="ED142" s="14"/>
      <c r="EE142" s="10"/>
      <c r="EF142" s="11"/>
      <c r="EG142" s="61">
        <f t="shared" si="1100"/>
        <v>0</v>
      </c>
      <c r="EH142" s="61">
        <f t="shared" si="1100"/>
        <v>0</v>
      </c>
      <c r="EI142" s="11"/>
      <c r="EJ142" s="12" t="e">
        <f t="shared" si="1069"/>
        <v>#DIV/0!</v>
      </c>
      <c r="EK142" s="11"/>
      <c r="EL142" s="12" t="e">
        <f t="shared" si="1070"/>
        <v>#DIV/0!</v>
      </c>
      <c r="EM142" s="13"/>
      <c r="EN142" s="11"/>
      <c r="EO142" s="11"/>
      <c r="EP142" s="14"/>
      <c r="EQ142" s="10"/>
      <c r="ER142" s="11"/>
      <c r="ES142" s="61">
        <f t="shared" si="1101"/>
        <v>0</v>
      </c>
      <c r="ET142" s="61">
        <f t="shared" si="1101"/>
        <v>0</v>
      </c>
      <c r="EU142" s="11"/>
      <c r="EV142" s="12" t="e">
        <f t="shared" si="1071"/>
        <v>#DIV/0!</v>
      </c>
      <c r="EW142" s="11"/>
      <c r="EX142" s="12" t="e">
        <f t="shared" si="1072"/>
        <v>#DIV/0!</v>
      </c>
      <c r="EY142" s="13"/>
      <c r="EZ142" s="11"/>
      <c r="FA142" s="11"/>
      <c r="FB142" s="14"/>
      <c r="FC142" s="10"/>
      <c r="FD142" s="11"/>
      <c r="FE142" s="61">
        <f t="shared" si="1102"/>
        <v>0</v>
      </c>
      <c r="FF142" s="61">
        <f t="shared" si="1102"/>
        <v>0</v>
      </c>
      <c r="FG142" s="11"/>
      <c r="FH142" s="12" t="e">
        <f t="shared" si="1073"/>
        <v>#DIV/0!</v>
      </c>
      <c r="FI142" s="11"/>
      <c r="FJ142" s="12" t="e">
        <f t="shared" si="1074"/>
        <v>#DIV/0!</v>
      </c>
      <c r="FK142" s="13"/>
      <c r="FL142" s="11"/>
      <c r="FM142" s="11"/>
      <c r="FN142" s="14"/>
      <c r="FO142" s="10"/>
      <c r="FP142" s="11"/>
      <c r="FQ142" s="61">
        <f t="shared" si="1103"/>
        <v>0</v>
      </c>
      <c r="FR142" s="61">
        <f t="shared" si="1103"/>
        <v>0</v>
      </c>
      <c r="FS142" s="11"/>
      <c r="FT142" s="12" t="e">
        <f t="shared" si="1075"/>
        <v>#DIV/0!</v>
      </c>
      <c r="FU142" s="11"/>
      <c r="FV142" s="12" t="e">
        <f t="shared" si="1076"/>
        <v>#DIV/0!</v>
      </c>
      <c r="FW142" s="13"/>
      <c r="FX142" s="11"/>
      <c r="FY142" s="11"/>
      <c r="FZ142" s="14"/>
      <c r="GA142" s="10"/>
      <c r="GB142" s="11"/>
      <c r="GC142" s="61">
        <f t="shared" si="1104"/>
        <v>0</v>
      </c>
      <c r="GD142" s="61">
        <f t="shared" si="1104"/>
        <v>0</v>
      </c>
      <c r="GE142" s="11"/>
      <c r="GF142" s="12" t="e">
        <f t="shared" si="1077"/>
        <v>#DIV/0!</v>
      </c>
      <c r="GG142" s="11"/>
      <c r="GH142" s="12" t="e">
        <f t="shared" si="1078"/>
        <v>#DIV/0!</v>
      </c>
      <c r="GI142" s="13"/>
      <c r="GJ142" s="11"/>
      <c r="GK142" s="11"/>
      <c r="GL142" s="14"/>
      <c r="GM142" s="10"/>
      <c r="GN142" s="11"/>
      <c r="GO142" s="61">
        <f t="shared" si="1105"/>
        <v>0</v>
      </c>
      <c r="GP142" s="61">
        <f t="shared" si="1105"/>
        <v>0</v>
      </c>
      <c r="GQ142" s="11"/>
      <c r="GR142" s="12" t="e">
        <f t="shared" si="1079"/>
        <v>#DIV/0!</v>
      </c>
      <c r="GS142" s="11"/>
      <c r="GT142" s="12" t="e">
        <f t="shared" si="1080"/>
        <v>#DIV/0!</v>
      </c>
      <c r="GU142" s="13"/>
      <c r="GV142" s="11"/>
      <c r="GW142" s="11"/>
      <c r="GX142" s="14"/>
      <c r="GY142" s="10"/>
      <c r="GZ142" s="11"/>
      <c r="HA142" s="61">
        <f t="shared" si="1106"/>
        <v>0</v>
      </c>
      <c r="HB142" s="61">
        <f t="shared" si="1106"/>
        <v>0</v>
      </c>
      <c r="HC142" s="11"/>
      <c r="HD142" s="12" t="e">
        <f t="shared" si="1081"/>
        <v>#DIV/0!</v>
      </c>
      <c r="HE142" s="11"/>
      <c r="HF142" s="12" t="e">
        <f t="shared" si="1082"/>
        <v>#DIV/0!</v>
      </c>
      <c r="HG142" s="13"/>
      <c r="HH142" s="11"/>
      <c r="HI142" s="11"/>
      <c r="HJ142" s="14"/>
      <c r="HK142" s="10">
        <f t="shared" si="1083"/>
        <v>3</v>
      </c>
      <c r="HL142" s="14">
        <f t="shared" si="1083"/>
        <v>0</v>
      </c>
      <c r="HM142" s="381">
        <f t="shared" si="1083"/>
        <v>2864</v>
      </c>
      <c r="HN142" s="11">
        <f t="shared" si="1083"/>
        <v>255</v>
      </c>
      <c r="HO142" s="11">
        <f t="shared" si="1084"/>
        <v>1525</v>
      </c>
      <c r="HP142" s="79">
        <f t="shared" si="1085"/>
        <v>0.5324720670391061</v>
      </c>
      <c r="HQ142" s="15">
        <f t="shared" si="1086"/>
        <v>85</v>
      </c>
      <c r="HR142" s="12">
        <f t="shared" si="1107"/>
        <v>5.5737704918032788E-2</v>
      </c>
      <c r="HS142" s="16">
        <v>67.7</v>
      </c>
      <c r="HT142" s="17">
        <v>1389</v>
      </c>
      <c r="HU142" s="16">
        <f t="shared" si="1087"/>
        <v>91.081967213114751</v>
      </c>
      <c r="HV142" s="15"/>
      <c r="HW142" s="14"/>
    </row>
    <row r="143" spans="1:231" ht="18.75" x14ac:dyDescent="0.25">
      <c r="A143" s="734"/>
      <c r="B143" s="436">
        <f t="shared" si="987"/>
        <v>45704</v>
      </c>
      <c r="C143" s="10">
        <v>1</v>
      </c>
      <c r="D143" s="11"/>
      <c r="E143" s="61">
        <f t="shared" si="1088"/>
        <v>543</v>
      </c>
      <c r="F143" s="11">
        <f t="shared" si="1088"/>
        <v>49</v>
      </c>
      <c r="G143" s="11">
        <v>283</v>
      </c>
      <c r="H143" s="12">
        <f t="shared" si="1048"/>
        <v>0.55064456721915289</v>
      </c>
      <c r="I143" s="11">
        <v>16</v>
      </c>
      <c r="J143" s="12">
        <f t="shared" si="1089"/>
        <v>5.3511705685618728E-2</v>
      </c>
      <c r="K143" s="11"/>
      <c r="L143" s="11"/>
      <c r="M143" s="18"/>
      <c r="N143" s="20"/>
      <c r="O143" s="10"/>
      <c r="P143" s="11"/>
      <c r="Q143" s="11">
        <f t="shared" si="1090"/>
        <v>562</v>
      </c>
      <c r="R143" s="11">
        <f t="shared" si="1090"/>
        <v>50</v>
      </c>
      <c r="S143" s="11">
        <v>289</v>
      </c>
      <c r="T143" s="12">
        <f t="shared" si="1049"/>
        <v>0.53558718861209964</v>
      </c>
      <c r="U143" s="11">
        <v>12</v>
      </c>
      <c r="V143" s="12">
        <f t="shared" si="1050"/>
        <v>3.9867109634551492E-2</v>
      </c>
      <c r="W143" s="11"/>
      <c r="X143" s="11"/>
      <c r="Y143" s="18"/>
      <c r="Z143" s="20"/>
      <c r="AA143" s="10">
        <v>2</v>
      </c>
      <c r="AB143" s="11"/>
      <c r="AC143" s="11">
        <f t="shared" si="1091"/>
        <v>53</v>
      </c>
      <c r="AD143" s="11">
        <f t="shared" si="1091"/>
        <v>6</v>
      </c>
      <c r="AE143" s="11">
        <v>28</v>
      </c>
      <c r="AF143" s="12">
        <f t="shared" si="1051"/>
        <v>0.54716981132075471</v>
      </c>
      <c r="AG143" s="11">
        <v>1</v>
      </c>
      <c r="AH143" s="12">
        <f t="shared" si="1052"/>
        <v>3.4482758620689655E-2</v>
      </c>
      <c r="AI143" s="11"/>
      <c r="AJ143" s="11"/>
      <c r="AK143" s="18"/>
      <c r="AL143" s="20"/>
      <c r="AM143" s="10"/>
      <c r="AN143" s="11"/>
      <c r="AO143" s="61">
        <f t="shared" si="1092"/>
        <v>572</v>
      </c>
      <c r="AP143" s="11">
        <f t="shared" si="1092"/>
        <v>50</v>
      </c>
      <c r="AQ143" s="11">
        <v>282</v>
      </c>
      <c r="AR143" s="12">
        <f t="shared" si="1053"/>
        <v>0.52447552447552448</v>
      </c>
      <c r="AS143" s="11">
        <v>18</v>
      </c>
      <c r="AT143" s="12">
        <f t="shared" si="1054"/>
        <v>0.06</v>
      </c>
      <c r="AU143" s="11"/>
      <c r="AV143" s="11"/>
      <c r="AW143" s="18"/>
      <c r="AX143" s="20"/>
      <c r="AY143" s="10">
        <v>2</v>
      </c>
      <c r="AZ143" s="11"/>
      <c r="BA143" s="11">
        <f t="shared" si="1093"/>
        <v>561</v>
      </c>
      <c r="BB143" s="11">
        <f t="shared" si="1093"/>
        <v>50</v>
      </c>
      <c r="BC143" s="11">
        <v>275</v>
      </c>
      <c r="BD143" s="12">
        <f t="shared" si="1055"/>
        <v>0.50980392156862742</v>
      </c>
      <c r="BE143" s="11">
        <v>11</v>
      </c>
      <c r="BF143" s="12">
        <f t="shared" si="1056"/>
        <v>3.8461538461538464E-2</v>
      </c>
      <c r="BG143" s="11"/>
      <c r="BH143" s="11"/>
      <c r="BI143" s="18"/>
      <c r="BJ143" s="20"/>
      <c r="BK143" s="10">
        <v>1</v>
      </c>
      <c r="BL143" s="11"/>
      <c r="BM143" s="11">
        <f t="shared" si="1094"/>
        <v>567</v>
      </c>
      <c r="BN143" s="11">
        <f t="shared" si="1094"/>
        <v>50</v>
      </c>
      <c r="BO143" s="11">
        <v>309</v>
      </c>
      <c r="BP143" s="12">
        <f t="shared" si="1057"/>
        <v>0.59259259259259256</v>
      </c>
      <c r="BQ143" s="11">
        <v>27</v>
      </c>
      <c r="BR143" s="12">
        <f t="shared" si="1058"/>
        <v>8.0357142857142863E-2</v>
      </c>
      <c r="BS143" s="11"/>
      <c r="BT143" s="11"/>
      <c r="BU143" s="18"/>
      <c r="BV143" s="20"/>
      <c r="BW143" s="10"/>
      <c r="BX143" s="11"/>
      <c r="BY143" s="61">
        <f t="shared" si="1095"/>
        <v>0</v>
      </c>
      <c r="BZ143" s="61">
        <f t="shared" si="1095"/>
        <v>0</v>
      </c>
      <c r="CA143" s="11"/>
      <c r="CB143" s="12" t="e">
        <f t="shared" si="1059"/>
        <v>#DIV/0!</v>
      </c>
      <c r="CC143" s="11"/>
      <c r="CD143" s="12" t="e">
        <f t="shared" si="1060"/>
        <v>#DIV/0!</v>
      </c>
      <c r="CE143" s="11"/>
      <c r="CF143" s="11"/>
      <c r="CG143" s="18"/>
      <c r="CH143" s="20"/>
      <c r="CI143" s="10"/>
      <c r="CJ143" s="11"/>
      <c r="CK143" s="61">
        <f t="shared" si="1096"/>
        <v>0</v>
      </c>
      <c r="CL143" s="61">
        <f t="shared" si="1096"/>
        <v>0</v>
      </c>
      <c r="CM143" s="11"/>
      <c r="CN143" s="12" t="e">
        <f t="shared" si="1061"/>
        <v>#DIV/0!</v>
      </c>
      <c r="CO143" s="11"/>
      <c r="CP143" s="12" t="e">
        <f t="shared" si="1062"/>
        <v>#DIV/0!</v>
      </c>
      <c r="CQ143" s="11"/>
      <c r="CR143" s="11"/>
      <c r="CS143" s="18"/>
      <c r="CT143" s="20"/>
      <c r="CU143" s="10"/>
      <c r="CV143" s="11"/>
      <c r="CW143" s="61">
        <f t="shared" si="1097"/>
        <v>0</v>
      </c>
      <c r="CX143" s="61">
        <f t="shared" si="1097"/>
        <v>0</v>
      </c>
      <c r="CY143" s="11"/>
      <c r="CZ143" s="12" t="e">
        <f t="shared" si="1063"/>
        <v>#DIV/0!</v>
      </c>
      <c r="DA143" s="11"/>
      <c r="DB143" s="12" t="e">
        <f t="shared" si="1064"/>
        <v>#DIV/0!</v>
      </c>
      <c r="DC143" s="11"/>
      <c r="DD143" s="11"/>
      <c r="DE143" s="18"/>
      <c r="DF143" s="20"/>
      <c r="DG143" s="10"/>
      <c r="DH143" s="11"/>
      <c r="DI143" s="61">
        <f t="shared" si="1098"/>
        <v>0</v>
      </c>
      <c r="DJ143" s="61">
        <f t="shared" si="1098"/>
        <v>0</v>
      </c>
      <c r="DK143" s="11"/>
      <c r="DL143" s="12" t="e">
        <f t="shared" si="1065"/>
        <v>#DIV/0!</v>
      </c>
      <c r="DM143" s="11"/>
      <c r="DN143" s="12" t="e">
        <f t="shared" si="1066"/>
        <v>#DIV/0!</v>
      </c>
      <c r="DO143" s="11"/>
      <c r="DP143" s="11"/>
      <c r="DQ143" s="18"/>
      <c r="DR143" s="20"/>
      <c r="DS143" s="10"/>
      <c r="DT143" s="11"/>
      <c r="DU143" s="61">
        <f t="shared" si="1099"/>
        <v>0</v>
      </c>
      <c r="DV143" s="61">
        <f t="shared" si="1099"/>
        <v>0</v>
      </c>
      <c r="DW143" s="11"/>
      <c r="DX143" s="12" t="e">
        <f t="shared" si="1067"/>
        <v>#DIV/0!</v>
      </c>
      <c r="DY143" s="11"/>
      <c r="DZ143" s="12" t="e">
        <f t="shared" si="1068"/>
        <v>#DIV/0!</v>
      </c>
      <c r="EA143" s="11"/>
      <c r="EB143" s="11"/>
      <c r="EC143" s="18"/>
      <c r="ED143" s="20"/>
      <c r="EE143" s="10"/>
      <c r="EF143" s="11"/>
      <c r="EG143" s="61">
        <f t="shared" si="1100"/>
        <v>0</v>
      </c>
      <c r="EH143" s="61">
        <f t="shared" si="1100"/>
        <v>0</v>
      </c>
      <c r="EI143" s="11"/>
      <c r="EJ143" s="12" t="e">
        <f t="shared" si="1069"/>
        <v>#DIV/0!</v>
      </c>
      <c r="EK143" s="11"/>
      <c r="EL143" s="12" t="e">
        <f t="shared" si="1070"/>
        <v>#DIV/0!</v>
      </c>
      <c r="EM143" s="11"/>
      <c r="EN143" s="11"/>
      <c r="EO143" s="18"/>
      <c r="EP143" s="20"/>
      <c r="EQ143" s="10"/>
      <c r="ER143" s="11"/>
      <c r="ES143" s="61">
        <f t="shared" si="1101"/>
        <v>0</v>
      </c>
      <c r="ET143" s="61">
        <f t="shared" si="1101"/>
        <v>0</v>
      </c>
      <c r="EU143" s="11"/>
      <c r="EV143" s="12" t="e">
        <f t="shared" si="1071"/>
        <v>#DIV/0!</v>
      </c>
      <c r="EW143" s="11"/>
      <c r="EX143" s="12" t="e">
        <f t="shared" si="1072"/>
        <v>#DIV/0!</v>
      </c>
      <c r="EY143" s="11"/>
      <c r="EZ143" s="11"/>
      <c r="FA143" s="18"/>
      <c r="FB143" s="20"/>
      <c r="FC143" s="10"/>
      <c r="FD143" s="11"/>
      <c r="FE143" s="61">
        <f t="shared" si="1102"/>
        <v>0</v>
      </c>
      <c r="FF143" s="61">
        <f t="shared" si="1102"/>
        <v>0</v>
      </c>
      <c r="FG143" s="11"/>
      <c r="FH143" s="12" t="e">
        <f t="shared" si="1073"/>
        <v>#DIV/0!</v>
      </c>
      <c r="FI143" s="11"/>
      <c r="FJ143" s="12" t="e">
        <f t="shared" si="1074"/>
        <v>#DIV/0!</v>
      </c>
      <c r="FK143" s="11"/>
      <c r="FL143" s="11"/>
      <c r="FM143" s="18"/>
      <c r="FN143" s="20"/>
      <c r="FO143" s="10"/>
      <c r="FP143" s="11"/>
      <c r="FQ143" s="61">
        <f t="shared" si="1103"/>
        <v>0</v>
      </c>
      <c r="FR143" s="61">
        <f t="shared" si="1103"/>
        <v>0</v>
      </c>
      <c r="FS143" s="11"/>
      <c r="FT143" s="12" t="e">
        <f t="shared" si="1075"/>
        <v>#DIV/0!</v>
      </c>
      <c r="FU143" s="11"/>
      <c r="FV143" s="12" t="e">
        <f t="shared" si="1076"/>
        <v>#DIV/0!</v>
      </c>
      <c r="FW143" s="11"/>
      <c r="FX143" s="11"/>
      <c r="FY143" s="18"/>
      <c r="FZ143" s="20"/>
      <c r="GA143" s="10"/>
      <c r="GB143" s="11"/>
      <c r="GC143" s="61">
        <f t="shared" si="1104"/>
        <v>0</v>
      </c>
      <c r="GD143" s="61">
        <f t="shared" si="1104"/>
        <v>0</v>
      </c>
      <c r="GE143" s="11"/>
      <c r="GF143" s="12" t="e">
        <f t="shared" si="1077"/>
        <v>#DIV/0!</v>
      </c>
      <c r="GG143" s="11"/>
      <c r="GH143" s="12" t="e">
        <f t="shared" si="1078"/>
        <v>#DIV/0!</v>
      </c>
      <c r="GI143" s="11"/>
      <c r="GJ143" s="11"/>
      <c r="GK143" s="18"/>
      <c r="GL143" s="20"/>
      <c r="GM143" s="10"/>
      <c r="GN143" s="11"/>
      <c r="GO143" s="61">
        <f t="shared" si="1105"/>
        <v>0</v>
      </c>
      <c r="GP143" s="61">
        <f t="shared" si="1105"/>
        <v>0</v>
      </c>
      <c r="GQ143" s="11"/>
      <c r="GR143" s="12" t="e">
        <f t="shared" si="1079"/>
        <v>#DIV/0!</v>
      </c>
      <c r="GS143" s="11"/>
      <c r="GT143" s="12" t="e">
        <f t="shared" si="1080"/>
        <v>#DIV/0!</v>
      </c>
      <c r="GU143" s="11"/>
      <c r="GV143" s="11"/>
      <c r="GW143" s="18"/>
      <c r="GX143" s="20"/>
      <c r="GY143" s="10"/>
      <c r="GZ143" s="11"/>
      <c r="HA143" s="61">
        <f t="shared" si="1106"/>
        <v>0</v>
      </c>
      <c r="HB143" s="61">
        <f t="shared" si="1106"/>
        <v>0</v>
      </c>
      <c r="HC143" s="11"/>
      <c r="HD143" s="12" t="e">
        <f t="shared" si="1081"/>
        <v>#DIV/0!</v>
      </c>
      <c r="HE143" s="11"/>
      <c r="HF143" s="12" t="e">
        <f t="shared" si="1082"/>
        <v>#DIV/0!</v>
      </c>
      <c r="HG143" s="11"/>
      <c r="HH143" s="11"/>
      <c r="HI143" s="18"/>
      <c r="HJ143" s="20"/>
      <c r="HK143" s="10">
        <f t="shared" si="1083"/>
        <v>6</v>
      </c>
      <c r="HL143" s="14">
        <f t="shared" si="1083"/>
        <v>0</v>
      </c>
      <c r="HM143" s="381">
        <f t="shared" si="1083"/>
        <v>2858</v>
      </c>
      <c r="HN143" s="11">
        <f t="shared" si="1083"/>
        <v>255</v>
      </c>
      <c r="HO143" s="11">
        <f t="shared" si="1084"/>
        <v>1551</v>
      </c>
      <c r="HP143" s="79">
        <f t="shared" si="1085"/>
        <v>0.54268719384184749</v>
      </c>
      <c r="HQ143" s="15">
        <f t="shared" si="1086"/>
        <v>85</v>
      </c>
      <c r="HR143" s="12">
        <f t="shared" si="1107"/>
        <v>5.4803352675693098E-2</v>
      </c>
      <c r="HS143" s="16">
        <v>67.599999999999994</v>
      </c>
      <c r="HT143" s="17">
        <v>1410</v>
      </c>
      <c r="HU143" s="16">
        <f t="shared" si="1087"/>
        <v>90.909090909090907</v>
      </c>
      <c r="HV143" s="18"/>
      <c r="HW143" s="20"/>
    </row>
    <row r="144" spans="1:231" ht="18.75" x14ac:dyDescent="0.25">
      <c r="A144" s="734"/>
      <c r="B144" s="436">
        <f t="shared" si="987"/>
        <v>45705</v>
      </c>
      <c r="C144" s="10"/>
      <c r="D144" s="11"/>
      <c r="E144" s="61">
        <f t="shared" si="1088"/>
        <v>543</v>
      </c>
      <c r="F144" s="11">
        <f t="shared" si="1088"/>
        <v>49</v>
      </c>
      <c r="G144" s="11">
        <v>269</v>
      </c>
      <c r="H144" s="12">
        <f t="shared" si="1048"/>
        <v>0.52117863720073665</v>
      </c>
      <c r="I144" s="11">
        <v>14</v>
      </c>
      <c r="J144" s="12">
        <f t="shared" si="1089"/>
        <v>4.9469964664310952E-2</v>
      </c>
      <c r="K144" s="13"/>
      <c r="L144" s="13"/>
      <c r="M144" s="25"/>
      <c r="N144" s="37"/>
      <c r="O144" s="10">
        <v>1</v>
      </c>
      <c r="P144" s="11"/>
      <c r="Q144" s="11">
        <f t="shared" si="1090"/>
        <v>561</v>
      </c>
      <c r="R144" s="11">
        <f t="shared" si="1090"/>
        <v>50</v>
      </c>
      <c r="S144" s="11">
        <v>326</v>
      </c>
      <c r="T144" s="12">
        <f t="shared" si="1049"/>
        <v>0.59536541889483063</v>
      </c>
      <c r="U144" s="11">
        <v>8</v>
      </c>
      <c r="V144" s="12">
        <f t="shared" si="1050"/>
        <v>2.3952095808383235E-2</v>
      </c>
      <c r="W144" s="13"/>
      <c r="X144" s="13"/>
      <c r="Y144" s="25"/>
      <c r="Z144" s="37"/>
      <c r="AA144" s="10"/>
      <c r="AB144" s="11"/>
      <c r="AC144" s="11">
        <f t="shared" si="1091"/>
        <v>53</v>
      </c>
      <c r="AD144" s="11">
        <f t="shared" si="1091"/>
        <v>6</v>
      </c>
      <c r="AE144" s="11">
        <v>24</v>
      </c>
      <c r="AF144" s="12">
        <f t="shared" si="1051"/>
        <v>0.52830188679245282</v>
      </c>
      <c r="AG144" s="11">
        <v>4</v>
      </c>
      <c r="AH144" s="12">
        <f t="shared" si="1052"/>
        <v>0.14285714285714285</v>
      </c>
      <c r="AI144" s="13"/>
      <c r="AJ144" s="13"/>
      <c r="AK144" s="25"/>
      <c r="AL144" s="37"/>
      <c r="AM144" s="10"/>
      <c r="AN144" s="11"/>
      <c r="AO144" s="61">
        <f t="shared" si="1092"/>
        <v>572</v>
      </c>
      <c r="AP144" s="11">
        <f t="shared" si="1092"/>
        <v>50</v>
      </c>
      <c r="AQ144" s="11">
        <v>278</v>
      </c>
      <c r="AR144" s="12">
        <f t="shared" si="1053"/>
        <v>0.50874125874125875</v>
      </c>
      <c r="AS144" s="11">
        <v>13</v>
      </c>
      <c r="AT144" s="12">
        <f t="shared" si="1054"/>
        <v>4.4673539518900345E-2</v>
      </c>
      <c r="AU144" s="13"/>
      <c r="AV144" s="13"/>
      <c r="AW144" s="25"/>
      <c r="AX144" s="37"/>
      <c r="AY144" s="10">
        <v>1</v>
      </c>
      <c r="AZ144" s="11"/>
      <c r="BA144" s="11">
        <f t="shared" si="1093"/>
        <v>560</v>
      </c>
      <c r="BB144" s="11">
        <f t="shared" si="1093"/>
        <v>50</v>
      </c>
      <c r="BC144" s="11">
        <v>295</v>
      </c>
      <c r="BD144" s="12">
        <f t="shared" si="1055"/>
        <v>0.55714285714285716</v>
      </c>
      <c r="BE144" s="11">
        <v>17</v>
      </c>
      <c r="BF144" s="12">
        <f t="shared" si="1056"/>
        <v>5.4487179487179488E-2</v>
      </c>
      <c r="BG144" s="13"/>
      <c r="BH144" s="13"/>
      <c r="BI144" s="25"/>
      <c r="BJ144" s="37"/>
      <c r="BK144" s="10"/>
      <c r="BL144" s="11"/>
      <c r="BM144" s="11">
        <f t="shared" si="1094"/>
        <v>567</v>
      </c>
      <c r="BN144" s="11">
        <f t="shared" si="1094"/>
        <v>50</v>
      </c>
      <c r="BO144" s="11">
        <v>262</v>
      </c>
      <c r="BP144" s="12">
        <f t="shared" si="1057"/>
        <v>0.48500881834215165</v>
      </c>
      <c r="BQ144" s="11">
        <v>13</v>
      </c>
      <c r="BR144" s="12">
        <f t="shared" si="1058"/>
        <v>4.7272727272727272E-2</v>
      </c>
      <c r="BS144" s="13"/>
      <c r="BT144" s="13"/>
      <c r="BU144" s="25"/>
      <c r="BV144" s="37"/>
      <c r="BW144" s="10"/>
      <c r="BX144" s="11"/>
      <c r="BY144" s="61">
        <f t="shared" si="1095"/>
        <v>0</v>
      </c>
      <c r="BZ144" s="61">
        <f t="shared" si="1095"/>
        <v>0</v>
      </c>
      <c r="CA144" s="11"/>
      <c r="CB144" s="12" t="e">
        <f t="shared" si="1059"/>
        <v>#DIV/0!</v>
      </c>
      <c r="CC144" s="11"/>
      <c r="CD144" s="12" t="e">
        <f t="shared" si="1060"/>
        <v>#DIV/0!</v>
      </c>
      <c r="CE144" s="13"/>
      <c r="CF144" s="13"/>
      <c r="CG144" s="25"/>
      <c r="CH144" s="37"/>
      <c r="CI144" s="10"/>
      <c r="CJ144" s="11"/>
      <c r="CK144" s="61">
        <f t="shared" si="1096"/>
        <v>0</v>
      </c>
      <c r="CL144" s="61">
        <f t="shared" si="1096"/>
        <v>0</v>
      </c>
      <c r="CM144" s="11"/>
      <c r="CN144" s="12" t="e">
        <f t="shared" si="1061"/>
        <v>#DIV/0!</v>
      </c>
      <c r="CO144" s="11"/>
      <c r="CP144" s="12" t="e">
        <f t="shared" si="1062"/>
        <v>#DIV/0!</v>
      </c>
      <c r="CQ144" s="13"/>
      <c r="CR144" s="13"/>
      <c r="CS144" s="25"/>
      <c r="CT144" s="37"/>
      <c r="CU144" s="10"/>
      <c r="CV144" s="11"/>
      <c r="CW144" s="61">
        <f t="shared" si="1097"/>
        <v>0</v>
      </c>
      <c r="CX144" s="61">
        <f t="shared" si="1097"/>
        <v>0</v>
      </c>
      <c r="CY144" s="11"/>
      <c r="CZ144" s="12" t="e">
        <f t="shared" si="1063"/>
        <v>#DIV/0!</v>
      </c>
      <c r="DA144" s="11"/>
      <c r="DB144" s="12" t="e">
        <f t="shared" si="1064"/>
        <v>#DIV/0!</v>
      </c>
      <c r="DC144" s="13"/>
      <c r="DD144" s="13"/>
      <c r="DE144" s="25"/>
      <c r="DF144" s="37"/>
      <c r="DG144" s="10"/>
      <c r="DH144" s="11"/>
      <c r="DI144" s="61">
        <f t="shared" si="1098"/>
        <v>0</v>
      </c>
      <c r="DJ144" s="61">
        <f t="shared" si="1098"/>
        <v>0</v>
      </c>
      <c r="DK144" s="11"/>
      <c r="DL144" s="12" t="e">
        <f t="shared" si="1065"/>
        <v>#DIV/0!</v>
      </c>
      <c r="DM144" s="11"/>
      <c r="DN144" s="12" t="e">
        <f t="shared" si="1066"/>
        <v>#DIV/0!</v>
      </c>
      <c r="DO144" s="13"/>
      <c r="DP144" s="13"/>
      <c r="DQ144" s="25"/>
      <c r="DR144" s="37"/>
      <c r="DS144" s="10"/>
      <c r="DT144" s="11"/>
      <c r="DU144" s="61">
        <f t="shared" si="1099"/>
        <v>0</v>
      </c>
      <c r="DV144" s="61">
        <f t="shared" si="1099"/>
        <v>0</v>
      </c>
      <c r="DW144" s="11"/>
      <c r="DX144" s="12" t="e">
        <f t="shared" si="1067"/>
        <v>#DIV/0!</v>
      </c>
      <c r="DY144" s="11"/>
      <c r="DZ144" s="12" t="e">
        <f t="shared" si="1068"/>
        <v>#DIV/0!</v>
      </c>
      <c r="EA144" s="13"/>
      <c r="EB144" s="13"/>
      <c r="EC144" s="25"/>
      <c r="ED144" s="37"/>
      <c r="EE144" s="10"/>
      <c r="EF144" s="11"/>
      <c r="EG144" s="61">
        <f t="shared" si="1100"/>
        <v>0</v>
      </c>
      <c r="EH144" s="61">
        <f t="shared" si="1100"/>
        <v>0</v>
      </c>
      <c r="EI144" s="11"/>
      <c r="EJ144" s="12" t="e">
        <f t="shared" si="1069"/>
        <v>#DIV/0!</v>
      </c>
      <c r="EK144" s="11"/>
      <c r="EL144" s="12" t="e">
        <f t="shared" si="1070"/>
        <v>#DIV/0!</v>
      </c>
      <c r="EM144" s="13"/>
      <c r="EN144" s="13"/>
      <c r="EO144" s="25"/>
      <c r="EP144" s="37"/>
      <c r="EQ144" s="10"/>
      <c r="ER144" s="11"/>
      <c r="ES144" s="61">
        <f t="shared" si="1101"/>
        <v>0</v>
      </c>
      <c r="ET144" s="61">
        <f t="shared" si="1101"/>
        <v>0</v>
      </c>
      <c r="EU144" s="11"/>
      <c r="EV144" s="12" t="e">
        <f t="shared" si="1071"/>
        <v>#DIV/0!</v>
      </c>
      <c r="EW144" s="11"/>
      <c r="EX144" s="12" t="e">
        <f t="shared" si="1072"/>
        <v>#DIV/0!</v>
      </c>
      <c r="EY144" s="13"/>
      <c r="EZ144" s="13"/>
      <c r="FA144" s="25"/>
      <c r="FB144" s="37"/>
      <c r="FC144" s="10"/>
      <c r="FD144" s="11"/>
      <c r="FE144" s="61">
        <f t="shared" si="1102"/>
        <v>0</v>
      </c>
      <c r="FF144" s="61">
        <f t="shared" si="1102"/>
        <v>0</v>
      </c>
      <c r="FG144" s="11"/>
      <c r="FH144" s="12" t="e">
        <f t="shared" si="1073"/>
        <v>#DIV/0!</v>
      </c>
      <c r="FI144" s="11"/>
      <c r="FJ144" s="12" t="e">
        <f t="shared" si="1074"/>
        <v>#DIV/0!</v>
      </c>
      <c r="FK144" s="13"/>
      <c r="FL144" s="13"/>
      <c r="FM144" s="25"/>
      <c r="FN144" s="37"/>
      <c r="FO144" s="10"/>
      <c r="FP144" s="11"/>
      <c r="FQ144" s="61">
        <f t="shared" si="1103"/>
        <v>0</v>
      </c>
      <c r="FR144" s="61">
        <f t="shared" si="1103"/>
        <v>0</v>
      </c>
      <c r="FS144" s="11"/>
      <c r="FT144" s="12" t="e">
        <f t="shared" si="1075"/>
        <v>#DIV/0!</v>
      </c>
      <c r="FU144" s="11"/>
      <c r="FV144" s="12" t="e">
        <f t="shared" si="1076"/>
        <v>#DIV/0!</v>
      </c>
      <c r="FW144" s="13"/>
      <c r="FX144" s="13"/>
      <c r="FY144" s="25"/>
      <c r="FZ144" s="37"/>
      <c r="GA144" s="10"/>
      <c r="GB144" s="11"/>
      <c r="GC144" s="61">
        <f t="shared" si="1104"/>
        <v>0</v>
      </c>
      <c r="GD144" s="61">
        <f t="shared" si="1104"/>
        <v>0</v>
      </c>
      <c r="GE144" s="11"/>
      <c r="GF144" s="12" t="e">
        <f t="shared" si="1077"/>
        <v>#DIV/0!</v>
      </c>
      <c r="GG144" s="11"/>
      <c r="GH144" s="12" t="e">
        <f t="shared" si="1078"/>
        <v>#DIV/0!</v>
      </c>
      <c r="GI144" s="13"/>
      <c r="GJ144" s="13"/>
      <c r="GK144" s="25"/>
      <c r="GL144" s="37"/>
      <c r="GM144" s="10"/>
      <c r="GN144" s="11"/>
      <c r="GO144" s="61">
        <f t="shared" si="1105"/>
        <v>0</v>
      </c>
      <c r="GP144" s="61">
        <f t="shared" si="1105"/>
        <v>0</v>
      </c>
      <c r="GQ144" s="11"/>
      <c r="GR144" s="12" t="e">
        <f t="shared" si="1079"/>
        <v>#DIV/0!</v>
      </c>
      <c r="GS144" s="11"/>
      <c r="GT144" s="12" t="e">
        <f t="shared" si="1080"/>
        <v>#DIV/0!</v>
      </c>
      <c r="GU144" s="13"/>
      <c r="GV144" s="13"/>
      <c r="GW144" s="25"/>
      <c r="GX144" s="37"/>
      <c r="GY144" s="10"/>
      <c r="GZ144" s="11"/>
      <c r="HA144" s="61">
        <f t="shared" si="1106"/>
        <v>0</v>
      </c>
      <c r="HB144" s="61">
        <f t="shared" si="1106"/>
        <v>0</v>
      </c>
      <c r="HC144" s="11"/>
      <c r="HD144" s="12" t="e">
        <f t="shared" si="1081"/>
        <v>#DIV/0!</v>
      </c>
      <c r="HE144" s="11"/>
      <c r="HF144" s="12" t="e">
        <f t="shared" si="1082"/>
        <v>#DIV/0!</v>
      </c>
      <c r="HG144" s="13"/>
      <c r="HH144" s="13"/>
      <c r="HI144" s="25"/>
      <c r="HJ144" s="37"/>
      <c r="HK144" s="10">
        <f t="shared" si="1083"/>
        <v>2</v>
      </c>
      <c r="HL144" s="14">
        <f t="shared" si="1083"/>
        <v>0</v>
      </c>
      <c r="HM144" s="381">
        <f t="shared" si="1083"/>
        <v>2856</v>
      </c>
      <c r="HN144" s="11">
        <f t="shared" si="1083"/>
        <v>255</v>
      </c>
      <c r="HO144" s="11">
        <f t="shared" si="1084"/>
        <v>1523</v>
      </c>
      <c r="HP144" s="79">
        <f t="shared" si="1085"/>
        <v>0.53326330532212884</v>
      </c>
      <c r="HQ144" s="15">
        <f t="shared" si="1086"/>
        <v>69</v>
      </c>
      <c r="HR144" s="12">
        <f t="shared" si="1107"/>
        <v>4.530531845042679E-2</v>
      </c>
      <c r="HS144" s="16">
        <v>66</v>
      </c>
      <c r="HT144" s="17">
        <v>1374</v>
      </c>
      <c r="HU144" s="16">
        <f t="shared" si="1087"/>
        <v>90.216677609980295</v>
      </c>
      <c r="HV144" s="23"/>
      <c r="HW144" s="22"/>
    </row>
    <row r="145" spans="1:231" ht="18.75" x14ac:dyDescent="0.25">
      <c r="A145" s="734"/>
      <c r="B145" s="436">
        <f t="shared" si="987"/>
        <v>45706</v>
      </c>
      <c r="C145" s="10">
        <v>3</v>
      </c>
      <c r="D145" s="11"/>
      <c r="E145" s="61">
        <f t="shared" si="1088"/>
        <v>540</v>
      </c>
      <c r="F145" s="11">
        <f t="shared" si="1088"/>
        <v>49</v>
      </c>
      <c r="G145" s="11">
        <v>282</v>
      </c>
      <c r="H145" s="12">
        <f t="shared" si="1048"/>
        <v>0.55000000000000004</v>
      </c>
      <c r="I145" s="11">
        <v>15</v>
      </c>
      <c r="J145" s="12">
        <f t="shared" si="1089"/>
        <v>5.0505050505050504E-2</v>
      </c>
      <c r="K145" s="13"/>
      <c r="L145" s="11"/>
      <c r="M145" s="25"/>
      <c r="N145" s="37"/>
      <c r="O145" s="10">
        <v>1</v>
      </c>
      <c r="P145" s="11"/>
      <c r="Q145" s="11">
        <f t="shared" si="1090"/>
        <v>560</v>
      </c>
      <c r="R145" s="11">
        <f t="shared" si="1090"/>
        <v>50</v>
      </c>
      <c r="S145" s="11">
        <v>310</v>
      </c>
      <c r="T145" s="12">
        <f t="shared" si="1049"/>
        <v>0.59464285714285714</v>
      </c>
      <c r="U145" s="11">
        <v>23</v>
      </c>
      <c r="V145" s="12">
        <f t="shared" si="1050"/>
        <v>6.9069069069069067E-2</v>
      </c>
      <c r="W145" s="13"/>
      <c r="X145" s="11"/>
      <c r="Y145" s="25"/>
      <c r="Z145" s="37"/>
      <c r="AA145" s="10">
        <v>2</v>
      </c>
      <c r="AB145" s="11"/>
      <c r="AC145" s="11">
        <f t="shared" si="1091"/>
        <v>51</v>
      </c>
      <c r="AD145" s="11">
        <f t="shared" si="1091"/>
        <v>6</v>
      </c>
      <c r="AE145" s="11">
        <v>23</v>
      </c>
      <c r="AF145" s="12">
        <f t="shared" si="1051"/>
        <v>0.50980392156862742</v>
      </c>
      <c r="AG145" s="11">
        <v>3</v>
      </c>
      <c r="AH145" s="12">
        <f t="shared" si="1052"/>
        <v>0.11538461538461539</v>
      </c>
      <c r="AI145" s="13"/>
      <c r="AJ145" s="11"/>
      <c r="AK145" s="25"/>
      <c r="AL145" s="37"/>
      <c r="AM145" s="10"/>
      <c r="AN145" s="11"/>
      <c r="AO145" s="61">
        <f t="shared" si="1092"/>
        <v>572</v>
      </c>
      <c r="AP145" s="11">
        <f t="shared" si="1092"/>
        <v>50</v>
      </c>
      <c r="AQ145" s="11">
        <v>300</v>
      </c>
      <c r="AR145" s="12">
        <f t="shared" si="1053"/>
        <v>0.54895104895104896</v>
      </c>
      <c r="AS145" s="11">
        <v>14</v>
      </c>
      <c r="AT145" s="12">
        <f t="shared" si="1054"/>
        <v>4.4585987261146494E-2</v>
      </c>
      <c r="AU145" s="13"/>
      <c r="AV145" s="11"/>
      <c r="AW145" s="25"/>
      <c r="AX145" s="37"/>
      <c r="AY145" s="10">
        <v>1</v>
      </c>
      <c r="AZ145" s="11"/>
      <c r="BA145" s="11">
        <f t="shared" si="1093"/>
        <v>559</v>
      </c>
      <c r="BB145" s="11">
        <f t="shared" si="1093"/>
        <v>50</v>
      </c>
      <c r="BC145" s="11">
        <v>282</v>
      </c>
      <c r="BD145" s="12">
        <f t="shared" si="1055"/>
        <v>0.53309481216457966</v>
      </c>
      <c r="BE145" s="11">
        <v>16</v>
      </c>
      <c r="BF145" s="12">
        <f t="shared" si="1056"/>
        <v>5.3691275167785234E-2</v>
      </c>
      <c r="BG145" s="13"/>
      <c r="BH145" s="11"/>
      <c r="BI145" s="25"/>
      <c r="BJ145" s="37"/>
      <c r="BK145" s="10">
        <v>2</v>
      </c>
      <c r="BL145" s="11"/>
      <c r="BM145" s="11">
        <f t="shared" si="1094"/>
        <v>565</v>
      </c>
      <c r="BN145" s="11">
        <f t="shared" si="1094"/>
        <v>50</v>
      </c>
      <c r="BO145" s="11">
        <v>292</v>
      </c>
      <c r="BP145" s="12">
        <f t="shared" si="1057"/>
        <v>0.55044247787610623</v>
      </c>
      <c r="BQ145" s="11">
        <v>19</v>
      </c>
      <c r="BR145" s="12">
        <f t="shared" si="1058"/>
        <v>6.1093247588424437E-2</v>
      </c>
      <c r="BS145" s="13"/>
      <c r="BT145" s="11"/>
      <c r="BU145" s="25"/>
      <c r="BV145" s="37"/>
      <c r="BW145" s="10"/>
      <c r="BX145" s="11"/>
      <c r="BY145" s="61">
        <f t="shared" si="1095"/>
        <v>0</v>
      </c>
      <c r="BZ145" s="61">
        <f t="shared" si="1095"/>
        <v>0</v>
      </c>
      <c r="CA145" s="11"/>
      <c r="CB145" s="12" t="e">
        <f t="shared" si="1059"/>
        <v>#DIV/0!</v>
      </c>
      <c r="CC145" s="11"/>
      <c r="CD145" s="12" t="e">
        <f t="shared" si="1060"/>
        <v>#DIV/0!</v>
      </c>
      <c r="CE145" s="13"/>
      <c r="CF145" s="11"/>
      <c r="CG145" s="25"/>
      <c r="CH145" s="37"/>
      <c r="CI145" s="10"/>
      <c r="CJ145" s="11"/>
      <c r="CK145" s="61">
        <f t="shared" si="1096"/>
        <v>0</v>
      </c>
      <c r="CL145" s="61">
        <f t="shared" si="1096"/>
        <v>0</v>
      </c>
      <c r="CM145" s="11"/>
      <c r="CN145" s="12" t="e">
        <f t="shared" si="1061"/>
        <v>#DIV/0!</v>
      </c>
      <c r="CO145" s="11"/>
      <c r="CP145" s="12" t="e">
        <f t="shared" si="1062"/>
        <v>#DIV/0!</v>
      </c>
      <c r="CQ145" s="13"/>
      <c r="CR145" s="11"/>
      <c r="CS145" s="25"/>
      <c r="CT145" s="37"/>
      <c r="CU145" s="10"/>
      <c r="CV145" s="11"/>
      <c r="CW145" s="61">
        <f t="shared" si="1097"/>
        <v>0</v>
      </c>
      <c r="CX145" s="61">
        <f t="shared" si="1097"/>
        <v>0</v>
      </c>
      <c r="CY145" s="11"/>
      <c r="CZ145" s="12" t="e">
        <f t="shared" si="1063"/>
        <v>#DIV/0!</v>
      </c>
      <c r="DA145" s="11"/>
      <c r="DB145" s="12" t="e">
        <f t="shared" si="1064"/>
        <v>#DIV/0!</v>
      </c>
      <c r="DC145" s="13"/>
      <c r="DD145" s="11"/>
      <c r="DE145" s="25"/>
      <c r="DF145" s="37"/>
      <c r="DG145" s="10"/>
      <c r="DH145" s="11"/>
      <c r="DI145" s="61">
        <f t="shared" si="1098"/>
        <v>0</v>
      </c>
      <c r="DJ145" s="61">
        <f t="shared" si="1098"/>
        <v>0</v>
      </c>
      <c r="DK145" s="11"/>
      <c r="DL145" s="12" t="e">
        <f t="shared" si="1065"/>
        <v>#DIV/0!</v>
      </c>
      <c r="DM145" s="11"/>
      <c r="DN145" s="12" t="e">
        <f t="shared" si="1066"/>
        <v>#DIV/0!</v>
      </c>
      <c r="DO145" s="13"/>
      <c r="DP145" s="11"/>
      <c r="DQ145" s="25"/>
      <c r="DR145" s="37"/>
      <c r="DS145" s="10"/>
      <c r="DT145" s="11"/>
      <c r="DU145" s="61">
        <f t="shared" si="1099"/>
        <v>0</v>
      </c>
      <c r="DV145" s="61">
        <f t="shared" si="1099"/>
        <v>0</v>
      </c>
      <c r="DW145" s="11"/>
      <c r="DX145" s="12" t="e">
        <f t="shared" si="1067"/>
        <v>#DIV/0!</v>
      </c>
      <c r="DY145" s="11"/>
      <c r="DZ145" s="12" t="e">
        <f t="shared" si="1068"/>
        <v>#DIV/0!</v>
      </c>
      <c r="EA145" s="13"/>
      <c r="EB145" s="11"/>
      <c r="EC145" s="25"/>
      <c r="ED145" s="37"/>
      <c r="EE145" s="10"/>
      <c r="EF145" s="11"/>
      <c r="EG145" s="61">
        <f t="shared" si="1100"/>
        <v>0</v>
      </c>
      <c r="EH145" s="61">
        <f t="shared" si="1100"/>
        <v>0</v>
      </c>
      <c r="EI145" s="11"/>
      <c r="EJ145" s="12" t="e">
        <f t="shared" si="1069"/>
        <v>#DIV/0!</v>
      </c>
      <c r="EK145" s="11"/>
      <c r="EL145" s="12" t="e">
        <f t="shared" si="1070"/>
        <v>#DIV/0!</v>
      </c>
      <c r="EM145" s="13"/>
      <c r="EN145" s="11"/>
      <c r="EO145" s="25"/>
      <c r="EP145" s="37"/>
      <c r="EQ145" s="10"/>
      <c r="ER145" s="11"/>
      <c r="ES145" s="61">
        <f t="shared" si="1101"/>
        <v>0</v>
      </c>
      <c r="ET145" s="61">
        <f t="shared" si="1101"/>
        <v>0</v>
      </c>
      <c r="EU145" s="11"/>
      <c r="EV145" s="12" t="e">
        <f t="shared" si="1071"/>
        <v>#DIV/0!</v>
      </c>
      <c r="EW145" s="11"/>
      <c r="EX145" s="12" t="e">
        <f t="shared" si="1072"/>
        <v>#DIV/0!</v>
      </c>
      <c r="EY145" s="13"/>
      <c r="EZ145" s="11"/>
      <c r="FA145" s="25"/>
      <c r="FB145" s="37"/>
      <c r="FC145" s="10"/>
      <c r="FD145" s="11"/>
      <c r="FE145" s="61">
        <f t="shared" si="1102"/>
        <v>0</v>
      </c>
      <c r="FF145" s="61">
        <f t="shared" si="1102"/>
        <v>0</v>
      </c>
      <c r="FG145" s="11"/>
      <c r="FH145" s="12" t="e">
        <f t="shared" si="1073"/>
        <v>#DIV/0!</v>
      </c>
      <c r="FI145" s="11"/>
      <c r="FJ145" s="12" t="e">
        <f t="shared" si="1074"/>
        <v>#DIV/0!</v>
      </c>
      <c r="FK145" s="13"/>
      <c r="FL145" s="11"/>
      <c r="FM145" s="25"/>
      <c r="FN145" s="37"/>
      <c r="FO145" s="10"/>
      <c r="FP145" s="11"/>
      <c r="FQ145" s="61">
        <f t="shared" si="1103"/>
        <v>0</v>
      </c>
      <c r="FR145" s="61">
        <f t="shared" si="1103"/>
        <v>0</v>
      </c>
      <c r="FS145" s="11"/>
      <c r="FT145" s="12" t="e">
        <f t="shared" si="1075"/>
        <v>#DIV/0!</v>
      </c>
      <c r="FU145" s="11"/>
      <c r="FV145" s="12" t="e">
        <f t="shared" si="1076"/>
        <v>#DIV/0!</v>
      </c>
      <c r="FW145" s="13"/>
      <c r="FX145" s="11"/>
      <c r="FY145" s="25"/>
      <c r="FZ145" s="37"/>
      <c r="GA145" s="10"/>
      <c r="GB145" s="11"/>
      <c r="GC145" s="61">
        <f t="shared" si="1104"/>
        <v>0</v>
      </c>
      <c r="GD145" s="61">
        <f t="shared" si="1104"/>
        <v>0</v>
      </c>
      <c r="GE145" s="11"/>
      <c r="GF145" s="12" t="e">
        <f t="shared" si="1077"/>
        <v>#DIV/0!</v>
      </c>
      <c r="GG145" s="11"/>
      <c r="GH145" s="12" t="e">
        <f t="shared" si="1078"/>
        <v>#DIV/0!</v>
      </c>
      <c r="GI145" s="13"/>
      <c r="GJ145" s="11"/>
      <c r="GK145" s="25"/>
      <c r="GL145" s="37"/>
      <c r="GM145" s="10"/>
      <c r="GN145" s="11"/>
      <c r="GO145" s="61">
        <f t="shared" si="1105"/>
        <v>0</v>
      </c>
      <c r="GP145" s="61">
        <f t="shared" si="1105"/>
        <v>0</v>
      </c>
      <c r="GQ145" s="11"/>
      <c r="GR145" s="12" t="e">
        <f t="shared" si="1079"/>
        <v>#DIV/0!</v>
      </c>
      <c r="GS145" s="11"/>
      <c r="GT145" s="12" t="e">
        <f t="shared" si="1080"/>
        <v>#DIV/0!</v>
      </c>
      <c r="GU145" s="13"/>
      <c r="GV145" s="11"/>
      <c r="GW145" s="25"/>
      <c r="GX145" s="37"/>
      <c r="GY145" s="10"/>
      <c r="GZ145" s="11"/>
      <c r="HA145" s="61">
        <f t="shared" si="1106"/>
        <v>0</v>
      </c>
      <c r="HB145" s="61">
        <f t="shared" si="1106"/>
        <v>0</v>
      </c>
      <c r="HC145" s="11"/>
      <c r="HD145" s="12" t="e">
        <f t="shared" si="1081"/>
        <v>#DIV/0!</v>
      </c>
      <c r="HE145" s="11"/>
      <c r="HF145" s="12" t="e">
        <f t="shared" si="1082"/>
        <v>#DIV/0!</v>
      </c>
      <c r="HG145" s="13"/>
      <c r="HH145" s="11"/>
      <c r="HI145" s="25"/>
      <c r="HJ145" s="37"/>
      <c r="HK145" s="10">
        <f t="shared" si="1083"/>
        <v>9</v>
      </c>
      <c r="HL145" s="14">
        <f t="shared" si="1083"/>
        <v>0</v>
      </c>
      <c r="HM145" s="381">
        <f t="shared" si="1083"/>
        <v>2847</v>
      </c>
      <c r="HN145" s="11">
        <f t="shared" si="1083"/>
        <v>255</v>
      </c>
      <c r="HO145" s="11">
        <f t="shared" si="1084"/>
        <v>1579</v>
      </c>
      <c r="HP145" s="79">
        <f t="shared" si="1085"/>
        <v>0.55461889708465051</v>
      </c>
      <c r="HQ145" s="15">
        <f t="shared" si="1086"/>
        <v>90</v>
      </c>
      <c r="HR145" s="12">
        <f t="shared" si="1107"/>
        <v>5.6998100063331225E-2</v>
      </c>
      <c r="HS145" s="16">
        <v>66.099999999999994</v>
      </c>
      <c r="HT145" s="17">
        <v>1421</v>
      </c>
      <c r="HU145" s="16">
        <f t="shared" si="1087"/>
        <v>89.993666877770735</v>
      </c>
      <c r="HV145" s="23"/>
      <c r="HW145" s="22"/>
    </row>
    <row r="146" spans="1:231" ht="18.75" x14ac:dyDescent="0.25">
      <c r="A146" s="734"/>
      <c r="B146" s="436">
        <f t="shared" si="987"/>
        <v>45707</v>
      </c>
      <c r="C146" s="10"/>
      <c r="D146" s="11"/>
      <c r="E146" s="61">
        <f>E145-C146</f>
        <v>540</v>
      </c>
      <c r="F146" s="11">
        <f>F145-D146</f>
        <v>49</v>
      </c>
      <c r="G146" s="11">
        <v>274</v>
      </c>
      <c r="H146" s="12">
        <f t="shared" si="1048"/>
        <v>0.53333333333333333</v>
      </c>
      <c r="I146" s="11">
        <v>14</v>
      </c>
      <c r="J146" s="12">
        <f t="shared" si="1089"/>
        <v>4.8611111111111112E-2</v>
      </c>
      <c r="K146" s="13"/>
      <c r="L146" s="11"/>
      <c r="M146" s="38"/>
      <c r="N146" s="39"/>
      <c r="O146" s="10"/>
      <c r="P146" s="11"/>
      <c r="Q146" s="11">
        <f t="shared" si="1090"/>
        <v>560</v>
      </c>
      <c r="R146" s="11">
        <f t="shared" si="1090"/>
        <v>50</v>
      </c>
      <c r="S146" s="11">
        <v>271</v>
      </c>
      <c r="T146" s="12">
        <f t="shared" si="1049"/>
        <v>0.49464285714285716</v>
      </c>
      <c r="U146" s="11">
        <v>6</v>
      </c>
      <c r="V146" s="12">
        <f t="shared" si="1050"/>
        <v>2.1660649819494584E-2</v>
      </c>
      <c r="W146" s="13"/>
      <c r="X146" s="11"/>
      <c r="Y146" s="38"/>
      <c r="Z146" s="39"/>
      <c r="AA146" s="10">
        <v>1</v>
      </c>
      <c r="AB146" s="11"/>
      <c r="AC146" s="11">
        <f t="shared" si="1091"/>
        <v>50</v>
      </c>
      <c r="AD146" s="11">
        <f t="shared" si="1091"/>
        <v>6</v>
      </c>
      <c r="AE146" s="11">
        <v>28</v>
      </c>
      <c r="AF146" s="12">
        <f t="shared" si="1051"/>
        <v>0.64</v>
      </c>
      <c r="AG146" s="11">
        <v>4</v>
      </c>
      <c r="AH146" s="12">
        <f t="shared" si="1052"/>
        <v>0.125</v>
      </c>
      <c r="AI146" s="13"/>
      <c r="AJ146" s="11"/>
      <c r="AK146" s="38"/>
      <c r="AL146" s="39"/>
      <c r="AM146" s="10"/>
      <c r="AN146" s="11"/>
      <c r="AO146" s="61">
        <f t="shared" si="1092"/>
        <v>572</v>
      </c>
      <c r="AP146" s="11">
        <f t="shared" si="1092"/>
        <v>50</v>
      </c>
      <c r="AQ146" s="11">
        <v>271</v>
      </c>
      <c r="AR146" s="12">
        <f t="shared" si="1053"/>
        <v>0.49650349650349651</v>
      </c>
      <c r="AS146" s="11">
        <v>13</v>
      </c>
      <c r="AT146" s="12">
        <f t="shared" si="1054"/>
        <v>4.5774647887323945E-2</v>
      </c>
      <c r="AU146" s="13"/>
      <c r="AV146" s="11"/>
      <c r="AW146" s="38"/>
      <c r="AX146" s="39"/>
      <c r="AY146" s="10"/>
      <c r="AZ146" s="11"/>
      <c r="BA146" s="11">
        <f t="shared" si="1093"/>
        <v>559</v>
      </c>
      <c r="BB146" s="11">
        <f t="shared" si="1093"/>
        <v>50</v>
      </c>
      <c r="BC146" s="11">
        <v>270</v>
      </c>
      <c r="BD146" s="12">
        <f t="shared" si="1055"/>
        <v>0.50805008944543828</v>
      </c>
      <c r="BE146" s="11">
        <v>14</v>
      </c>
      <c r="BF146" s="12">
        <f t="shared" si="1056"/>
        <v>4.9295774647887321E-2</v>
      </c>
      <c r="BG146" s="13"/>
      <c r="BH146" s="11"/>
      <c r="BI146" s="38"/>
      <c r="BJ146" s="39"/>
      <c r="BK146" s="10"/>
      <c r="BL146" s="11"/>
      <c r="BM146" s="11">
        <f t="shared" si="1094"/>
        <v>565</v>
      </c>
      <c r="BN146" s="11">
        <f t="shared" si="1094"/>
        <v>50</v>
      </c>
      <c r="BO146" s="11">
        <v>277</v>
      </c>
      <c r="BP146" s="12">
        <f t="shared" si="1057"/>
        <v>0.53982300884955747</v>
      </c>
      <c r="BQ146" s="11">
        <v>28</v>
      </c>
      <c r="BR146" s="12">
        <f t="shared" si="1058"/>
        <v>9.1803278688524587E-2</v>
      </c>
      <c r="BS146" s="13"/>
      <c r="BT146" s="11"/>
      <c r="BU146" s="38"/>
      <c r="BV146" s="39"/>
      <c r="BW146" s="10"/>
      <c r="BX146" s="11"/>
      <c r="BY146" s="61">
        <f t="shared" si="1095"/>
        <v>0</v>
      </c>
      <c r="BZ146" s="61">
        <f t="shared" si="1095"/>
        <v>0</v>
      </c>
      <c r="CA146" s="11"/>
      <c r="CB146" s="12" t="e">
        <f t="shared" si="1059"/>
        <v>#DIV/0!</v>
      </c>
      <c r="CC146" s="11"/>
      <c r="CD146" s="12" t="e">
        <f t="shared" si="1060"/>
        <v>#DIV/0!</v>
      </c>
      <c r="CE146" s="13"/>
      <c r="CF146" s="11"/>
      <c r="CG146" s="38"/>
      <c r="CH146" s="39"/>
      <c r="CI146" s="10"/>
      <c r="CJ146" s="11"/>
      <c r="CK146" s="61">
        <f t="shared" si="1096"/>
        <v>0</v>
      </c>
      <c r="CL146" s="61">
        <f t="shared" si="1096"/>
        <v>0</v>
      </c>
      <c r="CM146" s="11"/>
      <c r="CN146" s="12" t="e">
        <f t="shared" si="1061"/>
        <v>#DIV/0!</v>
      </c>
      <c r="CO146" s="11"/>
      <c r="CP146" s="12" t="e">
        <f t="shared" si="1062"/>
        <v>#DIV/0!</v>
      </c>
      <c r="CQ146" s="13"/>
      <c r="CR146" s="11"/>
      <c r="CS146" s="38"/>
      <c r="CT146" s="39"/>
      <c r="CU146" s="10"/>
      <c r="CV146" s="11"/>
      <c r="CW146" s="61">
        <f t="shared" si="1097"/>
        <v>0</v>
      </c>
      <c r="CX146" s="61">
        <f t="shared" si="1097"/>
        <v>0</v>
      </c>
      <c r="CY146" s="11"/>
      <c r="CZ146" s="12" t="e">
        <f t="shared" si="1063"/>
        <v>#DIV/0!</v>
      </c>
      <c r="DA146" s="11"/>
      <c r="DB146" s="12" t="e">
        <f t="shared" si="1064"/>
        <v>#DIV/0!</v>
      </c>
      <c r="DC146" s="13"/>
      <c r="DD146" s="11"/>
      <c r="DE146" s="38"/>
      <c r="DF146" s="39"/>
      <c r="DG146" s="10"/>
      <c r="DH146" s="11"/>
      <c r="DI146" s="61">
        <f t="shared" si="1098"/>
        <v>0</v>
      </c>
      <c r="DJ146" s="61">
        <f t="shared" si="1098"/>
        <v>0</v>
      </c>
      <c r="DK146" s="11"/>
      <c r="DL146" s="12" t="e">
        <f t="shared" si="1065"/>
        <v>#DIV/0!</v>
      </c>
      <c r="DM146" s="11"/>
      <c r="DN146" s="12" t="e">
        <f t="shared" si="1066"/>
        <v>#DIV/0!</v>
      </c>
      <c r="DO146" s="13"/>
      <c r="DP146" s="11"/>
      <c r="DQ146" s="38"/>
      <c r="DR146" s="39"/>
      <c r="DS146" s="10"/>
      <c r="DT146" s="11"/>
      <c r="DU146" s="61">
        <f t="shared" si="1099"/>
        <v>0</v>
      </c>
      <c r="DV146" s="61">
        <f t="shared" si="1099"/>
        <v>0</v>
      </c>
      <c r="DW146" s="11"/>
      <c r="DX146" s="12" t="e">
        <f t="shared" si="1067"/>
        <v>#DIV/0!</v>
      </c>
      <c r="DY146" s="11"/>
      <c r="DZ146" s="12" t="e">
        <f t="shared" si="1068"/>
        <v>#DIV/0!</v>
      </c>
      <c r="EA146" s="13"/>
      <c r="EB146" s="11"/>
      <c r="EC146" s="38"/>
      <c r="ED146" s="39"/>
      <c r="EE146" s="10"/>
      <c r="EF146" s="11"/>
      <c r="EG146" s="61">
        <f t="shared" si="1100"/>
        <v>0</v>
      </c>
      <c r="EH146" s="61">
        <f t="shared" si="1100"/>
        <v>0</v>
      </c>
      <c r="EI146" s="11"/>
      <c r="EJ146" s="12" t="e">
        <f t="shared" si="1069"/>
        <v>#DIV/0!</v>
      </c>
      <c r="EK146" s="11"/>
      <c r="EL146" s="12" t="e">
        <f t="shared" si="1070"/>
        <v>#DIV/0!</v>
      </c>
      <c r="EM146" s="13"/>
      <c r="EN146" s="11"/>
      <c r="EO146" s="38"/>
      <c r="EP146" s="39"/>
      <c r="EQ146" s="10"/>
      <c r="ER146" s="11"/>
      <c r="ES146" s="61">
        <f t="shared" si="1101"/>
        <v>0</v>
      </c>
      <c r="ET146" s="61">
        <f t="shared" si="1101"/>
        <v>0</v>
      </c>
      <c r="EU146" s="11"/>
      <c r="EV146" s="12" t="e">
        <f t="shared" si="1071"/>
        <v>#DIV/0!</v>
      </c>
      <c r="EW146" s="11"/>
      <c r="EX146" s="12" t="e">
        <f t="shared" si="1072"/>
        <v>#DIV/0!</v>
      </c>
      <c r="EY146" s="13"/>
      <c r="EZ146" s="11"/>
      <c r="FA146" s="38"/>
      <c r="FB146" s="39"/>
      <c r="FC146" s="10"/>
      <c r="FD146" s="11"/>
      <c r="FE146" s="61">
        <f t="shared" si="1102"/>
        <v>0</v>
      </c>
      <c r="FF146" s="61">
        <f t="shared" si="1102"/>
        <v>0</v>
      </c>
      <c r="FG146" s="11"/>
      <c r="FH146" s="12" t="e">
        <f t="shared" si="1073"/>
        <v>#DIV/0!</v>
      </c>
      <c r="FI146" s="11"/>
      <c r="FJ146" s="12" t="e">
        <f t="shared" si="1074"/>
        <v>#DIV/0!</v>
      </c>
      <c r="FK146" s="13"/>
      <c r="FL146" s="11"/>
      <c r="FM146" s="38"/>
      <c r="FN146" s="39"/>
      <c r="FO146" s="10"/>
      <c r="FP146" s="11"/>
      <c r="FQ146" s="61">
        <f t="shared" si="1103"/>
        <v>0</v>
      </c>
      <c r="FR146" s="61">
        <f t="shared" si="1103"/>
        <v>0</v>
      </c>
      <c r="FS146" s="11"/>
      <c r="FT146" s="12" t="e">
        <f t="shared" si="1075"/>
        <v>#DIV/0!</v>
      </c>
      <c r="FU146" s="11"/>
      <c r="FV146" s="12" t="e">
        <f t="shared" si="1076"/>
        <v>#DIV/0!</v>
      </c>
      <c r="FW146" s="13"/>
      <c r="FX146" s="11"/>
      <c r="FY146" s="38"/>
      <c r="FZ146" s="39"/>
      <c r="GA146" s="10"/>
      <c r="GB146" s="11"/>
      <c r="GC146" s="61">
        <f t="shared" si="1104"/>
        <v>0</v>
      </c>
      <c r="GD146" s="61">
        <f t="shared" si="1104"/>
        <v>0</v>
      </c>
      <c r="GE146" s="11"/>
      <c r="GF146" s="12" t="e">
        <f t="shared" si="1077"/>
        <v>#DIV/0!</v>
      </c>
      <c r="GG146" s="11"/>
      <c r="GH146" s="12" t="e">
        <f t="shared" si="1078"/>
        <v>#DIV/0!</v>
      </c>
      <c r="GI146" s="13"/>
      <c r="GJ146" s="11"/>
      <c r="GK146" s="38"/>
      <c r="GL146" s="39"/>
      <c r="GM146" s="10"/>
      <c r="GN146" s="11"/>
      <c r="GO146" s="61">
        <f t="shared" si="1105"/>
        <v>0</v>
      </c>
      <c r="GP146" s="61">
        <f t="shared" si="1105"/>
        <v>0</v>
      </c>
      <c r="GQ146" s="11"/>
      <c r="GR146" s="12" t="e">
        <f t="shared" si="1079"/>
        <v>#DIV/0!</v>
      </c>
      <c r="GS146" s="11"/>
      <c r="GT146" s="12" t="e">
        <f t="shared" si="1080"/>
        <v>#DIV/0!</v>
      </c>
      <c r="GU146" s="13"/>
      <c r="GV146" s="11"/>
      <c r="GW146" s="38"/>
      <c r="GX146" s="39"/>
      <c r="GY146" s="10"/>
      <c r="GZ146" s="11"/>
      <c r="HA146" s="61">
        <f t="shared" si="1106"/>
        <v>0</v>
      </c>
      <c r="HB146" s="61">
        <f t="shared" si="1106"/>
        <v>0</v>
      </c>
      <c r="HC146" s="11"/>
      <c r="HD146" s="12" t="e">
        <f t="shared" si="1081"/>
        <v>#DIV/0!</v>
      </c>
      <c r="HE146" s="11"/>
      <c r="HF146" s="12" t="e">
        <f t="shared" si="1082"/>
        <v>#DIV/0!</v>
      </c>
      <c r="HG146" s="13"/>
      <c r="HH146" s="11"/>
      <c r="HI146" s="38"/>
      <c r="HJ146" s="39"/>
      <c r="HK146" s="10">
        <f t="shared" si="1083"/>
        <v>1</v>
      </c>
      <c r="HL146" s="14">
        <f t="shared" si="1083"/>
        <v>0</v>
      </c>
      <c r="HM146" s="381">
        <f t="shared" si="1083"/>
        <v>2846</v>
      </c>
      <c r="HN146" s="11">
        <f t="shared" si="1083"/>
        <v>255</v>
      </c>
      <c r="HO146" s="11">
        <f t="shared" si="1084"/>
        <v>1470</v>
      </c>
      <c r="HP146" s="79">
        <f t="shared" si="1085"/>
        <v>0.51651440618411804</v>
      </c>
      <c r="HQ146" s="15">
        <f t="shared" si="1086"/>
        <v>79</v>
      </c>
      <c r="HR146" s="12">
        <f t="shared" si="1107"/>
        <v>5.3741496598639457E-2</v>
      </c>
      <c r="HS146" s="16">
        <v>66.2</v>
      </c>
      <c r="HT146" s="17">
        <v>1320</v>
      </c>
      <c r="HU146" s="16">
        <f t="shared" si="1087"/>
        <v>89.795918367346943</v>
      </c>
      <c r="HV146" s="23"/>
      <c r="HW146" s="22"/>
    </row>
    <row r="147" spans="1:231" ht="19.5" thickBot="1" x14ac:dyDescent="0.3">
      <c r="A147" s="734"/>
      <c r="B147" s="437"/>
      <c r="C147" s="26">
        <f>SUM(C140:C146)</f>
        <v>7</v>
      </c>
      <c r="D147" s="27">
        <f>SUM(D140:D146)</f>
        <v>0</v>
      </c>
      <c r="E147" s="27"/>
      <c r="F147" s="27"/>
      <c r="G147" s="27">
        <f>SUM(G140:G146)</f>
        <v>1955</v>
      </c>
      <c r="H147" s="28">
        <f>((G147+I147)/7)/E146</f>
        <v>0.54338624338624342</v>
      </c>
      <c r="I147" s="27">
        <f>SUM(I140:I146)</f>
        <v>99</v>
      </c>
      <c r="J147" s="28">
        <f>(I147/(I147+G147))</f>
        <v>4.8198636806231744E-2</v>
      </c>
      <c r="K147" s="27"/>
      <c r="L147" s="27"/>
      <c r="M147" s="29" t="e">
        <f>M145/M144*100-100</f>
        <v>#DIV/0!</v>
      </c>
      <c r="N147" s="60" t="e">
        <f>N145/N144*100-100</f>
        <v>#DIV/0!</v>
      </c>
      <c r="O147" s="26">
        <f>SUM(O140:O146)</f>
        <v>3</v>
      </c>
      <c r="P147" s="27">
        <f>SUM(P140:P146)</f>
        <v>0</v>
      </c>
      <c r="Q147" s="27"/>
      <c r="R147" s="27"/>
      <c r="S147" s="27">
        <f>SUM(S140:S146)</f>
        <v>2068</v>
      </c>
      <c r="T147" s="28">
        <f>((S147+U147)/7)/Q146</f>
        <v>0.55433673469387756</v>
      </c>
      <c r="U147" s="27">
        <f>SUM(U140:U146)</f>
        <v>105</v>
      </c>
      <c r="V147" s="28">
        <f>(U147/(U147+S147))</f>
        <v>4.8320294523699951E-2</v>
      </c>
      <c r="W147" s="27"/>
      <c r="X147" s="27"/>
      <c r="Y147" s="29" t="e">
        <f>Y145/Y144*100-100</f>
        <v>#DIV/0!</v>
      </c>
      <c r="Z147" s="60" t="e">
        <f>Z145/Z144*100-100</f>
        <v>#DIV/0!</v>
      </c>
      <c r="AA147" s="26">
        <f>SUM(AA140:AA146)</f>
        <v>7</v>
      </c>
      <c r="AB147" s="27">
        <f>SUM(AB140:AB146)</f>
        <v>0</v>
      </c>
      <c r="AC147" s="27"/>
      <c r="AD147" s="27"/>
      <c r="AE147" s="27">
        <f>SUM(AE140:AE146)</f>
        <v>202</v>
      </c>
      <c r="AF147" s="28">
        <f>((AE147+AG147)/7)/AC146</f>
        <v>0.64857142857142858</v>
      </c>
      <c r="AG147" s="27">
        <f>SUM(AG140:AG146)</f>
        <v>25</v>
      </c>
      <c r="AH147" s="28">
        <f>(AG147/(AG147+AE147))</f>
        <v>0.11013215859030837</v>
      </c>
      <c r="AI147" s="27"/>
      <c r="AJ147" s="27"/>
      <c r="AK147" s="29" t="e">
        <f>AK145/AK144*100-100</f>
        <v>#DIV/0!</v>
      </c>
      <c r="AL147" s="60" t="e">
        <f>AL145/AL144*100-100</f>
        <v>#DIV/0!</v>
      </c>
      <c r="AM147" s="26">
        <f>SUM(AM140:AM146)</f>
        <v>4</v>
      </c>
      <c r="AN147" s="27">
        <f>SUM(AN140:AN146)</f>
        <v>0</v>
      </c>
      <c r="AO147" s="27"/>
      <c r="AP147" s="27"/>
      <c r="AQ147" s="27">
        <f>SUM(AQ140:AQ146)</f>
        <v>1905</v>
      </c>
      <c r="AR147" s="28">
        <f>((AQ147+AS147)/7)/AO146</f>
        <v>0.50049950049950054</v>
      </c>
      <c r="AS147" s="27">
        <f>SUM(AS140:AS146)</f>
        <v>99</v>
      </c>
      <c r="AT147" s="28">
        <f>(AS147/(AS147+AQ147))</f>
        <v>4.940119760479042E-2</v>
      </c>
      <c r="AU147" s="27"/>
      <c r="AV147" s="27"/>
      <c r="AW147" s="29" t="e">
        <f>AW145/AW144*100-100</f>
        <v>#DIV/0!</v>
      </c>
      <c r="AX147" s="60" t="e">
        <f>AX145/AX144*100-100</f>
        <v>#DIV/0!</v>
      </c>
      <c r="AY147" s="26">
        <f>SUM(AY140:AY146)</f>
        <v>7</v>
      </c>
      <c r="AZ147" s="27">
        <f>SUM(AZ140:AZ146)</f>
        <v>0</v>
      </c>
      <c r="BA147" s="27"/>
      <c r="BB147" s="27"/>
      <c r="BC147" s="27">
        <f>SUM(BC140:BC146)</f>
        <v>1996</v>
      </c>
      <c r="BD147" s="28">
        <f>((BC147+BE147)/7)/BA146</f>
        <v>0.53667262969588547</v>
      </c>
      <c r="BE147" s="27">
        <f>SUM(BE140:BE146)</f>
        <v>104</v>
      </c>
      <c r="BF147" s="28">
        <f>(BE147/(BE147+BC147))</f>
        <v>4.9523809523809526E-2</v>
      </c>
      <c r="BG147" s="27"/>
      <c r="BH147" s="27"/>
      <c r="BI147" s="29" t="e">
        <f>BI145/BI144*100-100</f>
        <v>#DIV/0!</v>
      </c>
      <c r="BJ147" s="60" t="e">
        <f>BJ145/BJ144*100-100</f>
        <v>#DIV/0!</v>
      </c>
      <c r="BK147" s="26">
        <f>SUM(BK140:BK146)</f>
        <v>3</v>
      </c>
      <c r="BL147" s="27">
        <f>SUM(BL140:BL146)</f>
        <v>0</v>
      </c>
      <c r="BM147" s="27"/>
      <c r="BN147" s="27"/>
      <c r="BO147" s="27">
        <f>SUM(BO140:BO146)</f>
        <v>1972</v>
      </c>
      <c r="BP147" s="28">
        <f>((BO147+BQ147)/7)/BM146</f>
        <v>0.53501896333754739</v>
      </c>
      <c r="BQ147" s="27">
        <f>SUM(BQ140:BQ146)</f>
        <v>144</v>
      </c>
      <c r="BR147" s="28">
        <f>(BQ147/(BQ147+BO147))</f>
        <v>6.8052930056710773E-2</v>
      </c>
      <c r="BS147" s="27"/>
      <c r="BT147" s="27"/>
      <c r="BU147" s="29" t="e">
        <f>BU145/BU144*100-100</f>
        <v>#DIV/0!</v>
      </c>
      <c r="BV147" s="60" t="e">
        <f>BV145/BV144*100-100</f>
        <v>#DIV/0!</v>
      </c>
      <c r="BW147" s="26">
        <f>SUM(BW140:BW146)</f>
        <v>0</v>
      </c>
      <c r="BX147" s="27">
        <f>SUM(BX140:BX146)</f>
        <v>0</v>
      </c>
      <c r="BY147" s="27"/>
      <c r="BZ147" s="27"/>
      <c r="CA147" s="27">
        <f>SUM(CA140:CA146)</f>
        <v>0</v>
      </c>
      <c r="CB147" s="28" t="e">
        <f>((CA147+CC147)/7)/BY146</f>
        <v>#DIV/0!</v>
      </c>
      <c r="CC147" s="27">
        <f>SUM(CC140:CC146)</f>
        <v>0</v>
      </c>
      <c r="CD147" s="28" t="e">
        <f>(CC147/(CC147+CA147))</f>
        <v>#DIV/0!</v>
      </c>
      <c r="CE147" s="27"/>
      <c r="CF147" s="27"/>
      <c r="CG147" s="29" t="e">
        <f>CG145/CG144*100-100</f>
        <v>#DIV/0!</v>
      </c>
      <c r="CH147" s="60" t="e">
        <f>CH145/CH144*100-100</f>
        <v>#DIV/0!</v>
      </c>
      <c r="CI147" s="26">
        <f>SUM(CI140:CI146)</f>
        <v>0</v>
      </c>
      <c r="CJ147" s="27">
        <f>SUM(CJ140:CJ146)</f>
        <v>0</v>
      </c>
      <c r="CK147" s="27"/>
      <c r="CL147" s="27"/>
      <c r="CM147" s="27">
        <f>SUM(CM140:CM146)</f>
        <v>0</v>
      </c>
      <c r="CN147" s="28" t="e">
        <f>((CM147+CO147)/7)/CK146</f>
        <v>#DIV/0!</v>
      </c>
      <c r="CO147" s="27">
        <f>SUM(CO140:CO146)</f>
        <v>0</v>
      </c>
      <c r="CP147" s="28" t="e">
        <f>(CO147/(CO147+CM147))</f>
        <v>#DIV/0!</v>
      </c>
      <c r="CQ147" s="27"/>
      <c r="CR147" s="27"/>
      <c r="CS147" s="29" t="e">
        <f>CS145/CS144*100-100</f>
        <v>#DIV/0!</v>
      </c>
      <c r="CT147" s="60" t="e">
        <f>CT145/CT144*100-100</f>
        <v>#DIV/0!</v>
      </c>
      <c r="CU147" s="26">
        <f>SUM(CU140:CU146)</f>
        <v>0</v>
      </c>
      <c r="CV147" s="27">
        <f>SUM(CV140:CV146)</f>
        <v>0</v>
      </c>
      <c r="CW147" s="27"/>
      <c r="CX147" s="27"/>
      <c r="CY147" s="27">
        <f>SUM(CY140:CY146)</f>
        <v>0</v>
      </c>
      <c r="CZ147" s="28" t="e">
        <f>((CY147+DA147)/7)/CW146</f>
        <v>#DIV/0!</v>
      </c>
      <c r="DA147" s="27">
        <f>SUM(DA140:DA146)</f>
        <v>0</v>
      </c>
      <c r="DB147" s="28" t="e">
        <f>(DA147/(DA147+CY147))</f>
        <v>#DIV/0!</v>
      </c>
      <c r="DC147" s="27"/>
      <c r="DD147" s="27"/>
      <c r="DE147" s="29" t="e">
        <f>DE145/DE144*100-100</f>
        <v>#DIV/0!</v>
      </c>
      <c r="DF147" s="60" t="e">
        <f>DF145/DF144*100-100</f>
        <v>#DIV/0!</v>
      </c>
      <c r="DG147" s="26">
        <f>SUM(DG140:DG146)</f>
        <v>0</v>
      </c>
      <c r="DH147" s="27">
        <f>SUM(DH140:DH146)</f>
        <v>0</v>
      </c>
      <c r="DI147" s="27"/>
      <c r="DJ147" s="27"/>
      <c r="DK147" s="27">
        <f>SUM(DK140:DK146)</f>
        <v>0</v>
      </c>
      <c r="DL147" s="28" t="e">
        <f>((DK147+DM147)/7)/DI146</f>
        <v>#DIV/0!</v>
      </c>
      <c r="DM147" s="27">
        <f>SUM(DM140:DM146)</f>
        <v>0</v>
      </c>
      <c r="DN147" s="28" t="e">
        <f>(DM147/(DM147+DK147))</f>
        <v>#DIV/0!</v>
      </c>
      <c r="DO147" s="27"/>
      <c r="DP147" s="27"/>
      <c r="DQ147" s="29" t="e">
        <f>DQ145/DQ144*100-100</f>
        <v>#DIV/0!</v>
      </c>
      <c r="DR147" s="60" t="e">
        <f>DR145/DR144*100-100</f>
        <v>#DIV/0!</v>
      </c>
      <c r="DS147" s="26">
        <f>SUM(DS140:DS146)</f>
        <v>0</v>
      </c>
      <c r="DT147" s="27">
        <f>SUM(DT140:DT146)</f>
        <v>0</v>
      </c>
      <c r="DU147" s="27"/>
      <c r="DV147" s="27"/>
      <c r="DW147" s="27">
        <f>SUM(DW140:DW146)</f>
        <v>0</v>
      </c>
      <c r="DX147" s="28" t="e">
        <f>((DW147+DY147)/7)/DU146</f>
        <v>#DIV/0!</v>
      </c>
      <c r="DY147" s="27">
        <f>SUM(DY140:DY146)</f>
        <v>0</v>
      </c>
      <c r="DZ147" s="28" t="e">
        <f>(DY147/(DY147+DW147))</f>
        <v>#DIV/0!</v>
      </c>
      <c r="EA147" s="27"/>
      <c r="EB147" s="27"/>
      <c r="EC147" s="29" t="e">
        <f>EC145/EC144*100-100</f>
        <v>#DIV/0!</v>
      </c>
      <c r="ED147" s="60" t="e">
        <f>ED145/ED144*100-100</f>
        <v>#DIV/0!</v>
      </c>
      <c r="EE147" s="26">
        <f>SUM(EE140:EE146)</f>
        <v>0</v>
      </c>
      <c r="EF147" s="27">
        <f>SUM(EF140:EF146)</f>
        <v>0</v>
      </c>
      <c r="EG147" s="27"/>
      <c r="EH147" s="27"/>
      <c r="EI147" s="27">
        <f>SUM(EI140:EI146)</f>
        <v>0</v>
      </c>
      <c r="EJ147" s="28" t="e">
        <f>((EI147+EK147)/7)/EG146</f>
        <v>#DIV/0!</v>
      </c>
      <c r="EK147" s="27">
        <f>SUM(EK140:EK146)</f>
        <v>0</v>
      </c>
      <c r="EL147" s="28" t="e">
        <f>(EK147/(EK147+EI147))</f>
        <v>#DIV/0!</v>
      </c>
      <c r="EM147" s="27"/>
      <c r="EN147" s="27"/>
      <c r="EO147" s="29" t="e">
        <f>EO145/EO144*100-100</f>
        <v>#DIV/0!</v>
      </c>
      <c r="EP147" s="60" t="e">
        <f>EP145/EP144*100-100</f>
        <v>#DIV/0!</v>
      </c>
      <c r="EQ147" s="26">
        <f>SUM(EQ140:EQ146)</f>
        <v>0</v>
      </c>
      <c r="ER147" s="27">
        <f>SUM(ER140:ER146)</f>
        <v>0</v>
      </c>
      <c r="ES147" s="27"/>
      <c r="ET147" s="27"/>
      <c r="EU147" s="27">
        <f>SUM(EU140:EU146)</f>
        <v>0</v>
      </c>
      <c r="EV147" s="28" t="e">
        <f>((EU147+EW147)/7)/ES146</f>
        <v>#DIV/0!</v>
      </c>
      <c r="EW147" s="27">
        <f>SUM(EW140:EW146)</f>
        <v>0</v>
      </c>
      <c r="EX147" s="28" t="e">
        <f>(EW147/(EW147+EU147))</f>
        <v>#DIV/0!</v>
      </c>
      <c r="EY147" s="27"/>
      <c r="EZ147" s="27"/>
      <c r="FA147" s="29" t="e">
        <f>FA145/FA144*100-100</f>
        <v>#DIV/0!</v>
      </c>
      <c r="FB147" s="60" t="e">
        <f>FB145/FB144*100-100</f>
        <v>#DIV/0!</v>
      </c>
      <c r="FC147" s="26">
        <f>SUM(FC140:FC146)</f>
        <v>0</v>
      </c>
      <c r="FD147" s="27">
        <f>SUM(FD140:FD146)</f>
        <v>0</v>
      </c>
      <c r="FE147" s="27"/>
      <c r="FF147" s="27"/>
      <c r="FG147" s="27">
        <f>SUM(FG140:FG146)</f>
        <v>0</v>
      </c>
      <c r="FH147" s="28" t="e">
        <f>((FG147+FI147)/7)/FE146</f>
        <v>#DIV/0!</v>
      </c>
      <c r="FI147" s="27">
        <f>SUM(FI140:FI146)</f>
        <v>0</v>
      </c>
      <c r="FJ147" s="28" t="e">
        <f>(FI147/(FI147+FG147))</f>
        <v>#DIV/0!</v>
      </c>
      <c r="FK147" s="27"/>
      <c r="FL147" s="27"/>
      <c r="FM147" s="29" t="e">
        <f>FM145/FM144*100-100</f>
        <v>#DIV/0!</v>
      </c>
      <c r="FN147" s="60" t="e">
        <f>FN145/FN144*100-100</f>
        <v>#DIV/0!</v>
      </c>
      <c r="FO147" s="26">
        <f>SUM(FO140:FO146)</f>
        <v>0</v>
      </c>
      <c r="FP147" s="27">
        <f>SUM(FP140:FP146)</f>
        <v>0</v>
      </c>
      <c r="FQ147" s="27"/>
      <c r="FR147" s="27"/>
      <c r="FS147" s="27">
        <f>SUM(FS140:FS146)</f>
        <v>0</v>
      </c>
      <c r="FT147" s="28" t="e">
        <f>((FS147+FU147)/7)/FQ146</f>
        <v>#DIV/0!</v>
      </c>
      <c r="FU147" s="27">
        <f>SUM(FU140:FU146)</f>
        <v>0</v>
      </c>
      <c r="FV147" s="28" t="e">
        <f>(FU147/(FU147+FS147))</f>
        <v>#DIV/0!</v>
      </c>
      <c r="FW147" s="27"/>
      <c r="FX147" s="27"/>
      <c r="FY147" s="29" t="e">
        <f>FY145/FY144*100-100</f>
        <v>#DIV/0!</v>
      </c>
      <c r="FZ147" s="60" t="e">
        <f>FZ145/FZ144*100-100</f>
        <v>#DIV/0!</v>
      </c>
      <c r="GA147" s="26">
        <f>SUM(GA140:GA146)</f>
        <v>0</v>
      </c>
      <c r="GB147" s="27">
        <f>SUM(GB140:GB146)</f>
        <v>0</v>
      </c>
      <c r="GC147" s="27"/>
      <c r="GD147" s="27"/>
      <c r="GE147" s="27">
        <f>SUM(GE140:GE146)</f>
        <v>0</v>
      </c>
      <c r="GF147" s="28" t="e">
        <f>((GE147+GG147)/7)/GC146</f>
        <v>#DIV/0!</v>
      </c>
      <c r="GG147" s="27">
        <f>SUM(GG140:GG146)</f>
        <v>0</v>
      </c>
      <c r="GH147" s="28" t="e">
        <f>(GG147/(GG147+GE147))</f>
        <v>#DIV/0!</v>
      </c>
      <c r="GI147" s="27"/>
      <c r="GJ147" s="27"/>
      <c r="GK147" s="29" t="e">
        <f>GK145/GK144*100-100</f>
        <v>#DIV/0!</v>
      </c>
      <c r="GL147" s="60" t="e">
        <f>GL145/GL144*100-100</f>
        <v>#DIV/0!</v>
      </c>
      <c r="GM147" s="26">
        <f>SUM(GM140:GM146)</f>
        <v>0</v>
      </c>
      <c r="GN147" s="27">
        <f>SUM(GN140:GN146)</f>
        <v>0</v>
      </c>
      <c r="GO147" s="27"/>
      <c r="GP147" s="27"/>
      <c r="GQ147" s="27">
        <f>SUM(GQ140:GQ146)</f>
        <v>0</v>
      </c>
      <c r="GR147" s="28" t="e">
        <f>((GQ147+GS147)/7)/GO146</f>
        <v>#DIV/0!</v>
      </c>
      <c r="GS147" s="27">
        <f>SUM(GS140:GS146)</f>
        <v>0</v>
      </c>
      <c r="GT147" s="28" t="e">
        <f>(GS147/(GS147+GQ147))</f>
        <v>#DIV/0!</v>
      </c>
      <c r="GU147" s="27"/>
      <c r="GV147" s="27"/>
      <c r="GW147" s="29" t="e">
        <f>GW145/GW144*100-100</f>
        <v>#DIV/0!</v>
      </c>
      <c r="GX147" s="60" t="e">
        <f>GX145/GX144*100-100</f>
        <v>#DIV/0!</v>
      </c>
      <c r="GY147" s="26">
        <f>SUM(GY140:GY146)</f>
        <v>0</v>
      </c>
      <c r="GZ147" s="27">
        <f>SUM(GZ140:GZ146)</f>
        <v>0</v>
      </c>
      <c r="HA147" s="27"/>
      <c r="HB147" s="27"/>
      <c r="HC147" s="27">
        <f>SUM(HC140:HC146)</f>
        <v>0</v>
      </c>
      <c r="HD147" s="28" t="e">
        <f>((HC147+HE147)/7)/HA146</f>
        <v>#DIV/0!</v>
      </c>
      <c r="HE147" s="27">
        <f>SUM(HE140:HE146)</f>
        <v>0</v>
      </c>
      <c r="HF147" s="28" t="e">
        <f>(HE147/(HE147+HC147))</f>
        <v>#DIV/0!</v>
      </c>
      <c r="HG147" s="27"/>
      <c r="HH147" s="27"/>
      <c r="HI147" s="29" t="e">
        <f>HI145/HI144*100-100</f>
        <v>#DIV/0!</v>
      </c>
      <c r="HJ147" s="60" t="e">
        <f>HJ145/HJ144*100-100</f>
        <v>#DIV/0!</v>
      </c>
      <c r="HK147" s="26">
        <f t="shared" si="1083"/>
        <v>31</v>
      </c>
      <c r="HL147" s="443">
        <f t="shared" si="1083"/>
        <v>0</v>
      </c>
      <c r="HM147" s="365">
        <f t="shared" si="1083"/>
        <v>0</v>
      </c>
      <c r="HN147" s="27">
        <f t="shared" si="1083"/>
        <v>0</v>
      </c>
      <c r="HO147" s="27">
        <f t="shared" si="1084"/>
        <v>10674</v>
      </c>
      <c r="HP147" s="80">
        <f>+((HO147)/HM146)/7</f>
        <v>0.53578957935950211</v>
      </c>
      <c r="HQ147" s="57">
        <f t="shared" si="1086"/>
        <v>576</v>
      </c>
      <c r="HR147" s="48">
        <f t="shared" si="1107"/>
        <v>5.3962900505902189E-2</v>
      </c>
      <c r="HS147" s="49">
        <f>SUM(HS140:HS146)/7</f>
        <v>66.871428571428567</v>
      </c>
      <c r="HT147" s="50">
        <f>SUM(HT140:HT146)</f>
        <v>9717</v>
      </c>
      <c r="HU147" s="49">
        <f>AVERAGE(HU140:HU146)</f>
        <v>91.08494587393659</v>
      </c>
      <c r="HV147" s="58" t="e">
        <f>HV145/HV144*100-100</f>
        <v>#DIV/0!</v>
      </c>
      <c r="HW147" s="60" t="e">
        <f>HW145/HW144*100-100</f>
        <v>#DIV/0!</v>
      </c>
    </row>
    <row r="148" spans="1:231" ht="19.5" thickBot="1" x14ac:dyDescent="0.3">
      <c r="A148" s="52"/>
      <c r="B148" s="437"/>
      <c r="C148" s="40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2"/>
      <c r="O148" s="40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2"/>
      <c r="AA148" s="40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2"/>
      <c r="AM148" s="40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2"/>
      <c r="AY148" s="40"/>
      <c r="AZ148" s="41"/>
      <c r="BA148" s="41"/>
      <c r="BB148" s="41"/>
      <c r="BC148" s="41"/>
      <c r="BD148" s="41"/>
      <c r="BE148" s="41"/>
      <c r="BF148" s="41"/>
      <c r="BG148" s="41"/>
      <c r="BH148" s="41"/>
      <c r="BI148" s="41"/>
      <c r="BJ148" s="42"/>
      <c r="BK148" s="40"/>
      <c r="BL148" s="41"/>
      <c r="BM148" s="41"/>
      <c r="BN148" s="41"/>
      <c r="BO148" s="41"/>
      <c r="BP148" s="41"/>
      <c r="BQ148" s="41"/>
      <c r="BR148" s="41"/>
      <c r="BS148" s="41"/>
      <c r="BT148" s="41"/>
      <c r="BU148" s="41"/>
      <c r="BV148" s="42"/>
      <c r="BW148" s="40"/>
      <c r="BX148" s="41"/>
      <c r="BY148" s="41"/>
      <c r="BZ148" s="41"/>
      <c r="CA148" s="41"/>
      <c r="CB148" s="41"/>
      <c r="CC148" s="41"/>
      <c r="CD148" s="41"/>
      <c r="CE148" s="41"/>
      <c r="CF148" s="41"/>
      <c r="CG148" s="41"/>
      <c r="CH148" s="42"/>
      <c r="CI148" s="40"/>
      <c r="CJ148" s="41"/>
      <c r="CK148" s="41"/>
      <c r="CL148" s="41"/>
      <c r="CM148" s="41"/>
      <c r="CN148" s="41"/>
      <c r="CO148" s="41"/>
      <c r="CP148" s="41"/>
      <c r="CQ148" s="41"/>
      <c r="CR148" s="41"/>
      <c r="CS148" s="41"/>
      <c r="CT148" s="42"/>
      <c r="CU148" s="40"/>
      <c r="CV148" s="41"/>
      <c r="CW148" s="41"/>
      <c r="CX148" s="41"/>
      <c r="CY148" s="41"/>
      <c r="CZ148" s="41"/>
      <c r="DA148" s="41"/>
      <c r="DB148" s="41"/>
      <c r="DC148" s="41"/>
      <c r="DD148" s="41"/>
      <c r="DE148" s="41"/>
      <c r="DF148" s="42"/>
      <c r="DG148" s="40"/>
      <c r="DH148" s="41"/>
      <c r="DI148" s="41"/>
      <c r="DJ148" s="41"/>
      <c r="DK148" s="41"/>
      <c r="DL148" s="41"/>
      <c r="DM148" s="41"/>
      <c r="DN148" s="41"/>
      <c r="DO148" s="41"/>
      <c r="DP148" s="41"/>
      <c r="DQ148" s="41"/>
      <c r="DR148" s="42"/>
      <c r="DS148" s="40"/>
      <c r="DT148" s="41"/>
      <c r="DU148" s="41"/>
      <c r="DV148" s="41"/>
      <c r="DW148" s="41"/>
      <c r="DX148" s="41"/>
      <c r="DY148" s="41"/>
      <c r="DZ148" s="41"/>
      <c r="EA148" s="41"/>
      <c r="EB148" s="41"/>
      <c r="EC148" s="41"/>
      <c r="ED148" s="42"/>
      <c r="EE148" s="40"/>
      <c r="EF148" s="41"/>
      <c r="EG148" s="41"/>
      <c r="EH148" s="41"/>
      <c r="EI148" s="41"/>
      <c r="EJ148" s="41"/>
      <c r="EK148" s="41"/>
      <c r="EL148" s="41"/>
      <c r="EM148" s="41"/>
      <c r="EN148" s="41"/>
      <c r="EO148" s="41"/>
      <c r="EP148" s="42"/>
      <c r="EQ148" s="40"/>
      <c r="ER148" s="41"/>
      <c r="ES148" s="41"/>
      <c r="ET148" s="41"/>
      <c r="EU148" s="41"/>
      <c r="EV148" s="41"/>
      <c r="EW148" s="41"/>
      <c r="EX148" s="41"/>
      <c r="EY148" s="41"/>
      <c r="EZ148" s="41"/>
      <c r="FA148" s="41"/>
      <c r="FB148" s="42"/>
      <c r="FC148" s="40"/>
      <c r="FD148" s="41"/>
      <c r="FE148" s="41"/>
      <c r="FF148" s="41"/>
      <c r="FG148" s="41"/>
      <c r="FH148" s="41"/>
      <c r="FI148" s="41"/>
      <c r="FJ148" s="41"/>
      <c r="FK148" s="41"/>
      <c r="FL148" s="41"/>
      <c r="FM148" s="41"/>
      <c r="FN148" s="42"/>
      <c r="FO148" s="40"/>
      <c r="FP148" s="41"/>
      <c r="FQ148" s="41"/>
      <c r="FR148" s="41"/>
      <c r="FS148" s="41"/>
      <c r="FT148" s="41"/>
      <c r="FU148" s="41"/>
      <c r="FV148" s="41"/>
      <c r="FW148" s="41"/>
      <c r="FX148" s="41"/>
      <c r="FY148" s="41"/>
      <c r="FZ148" s="42"/>
      <c r="GA148" s="40"/>
      <c r="GB148" s="41"/>
      <c r="GC148" s="41"/>
      <c r="GD148" s="41"/>
      <c r="GE148" s="41"/>
      <c r="GF148" s="41"/>
      <c r="GG148" s="41"/>
      <c r="GH148" s="41"/>
      <c r="GI148" s="41"/>
      <c r="GJ148" s="41"/>
      <c r="GK148" s="41"/>
      <c r="GL148" s="42"/>
      <c r="GM148" s="40"/>
      <c r="GN148" s="41"/>
      <c r="GO148" s="41"/>
      <c r="GP148" s="41"/>
      <c r="GQ148" s="41"/>
      <c r="GR148" s="41"/>
      <c r="GS148" s="41"/>
      <c r="GT148" s="41"/>
      <c r="GU148" s="41"/>
      <c r="GV148" s="41"/>
      <c r="GW148" s="41"/>
      <c r="GX148" s="42"/>
      <c r="GY148" s="40"/>
      <c r="GZ148" s="41"/>
      <c r="HA148" s="41"/>
      <c r="HB148" s="41"/>
      <c r="HC148" s="41"/>
      <c r="HD148" s="41"/>
      <c r="HE148" s="41"/>
      <c r="HF148" s="41"/>
      <c r="HG148" s="41"/>
      <c r="HH148" s="41"/>
      <c r="HI148" s="41"/>
      <c r="HJ148" s="42"/>
      <c r="HK148" s="444">
        <f>HK147/HM137</f>
        <v>1.0775112964893988E-2</v>
      </c>
      <c r="HL148" s="445">
        <f>HL147/HN137</f>
        <v>0</v>
      </c>
      <c r="HM148" s="65"/>
      <c r="HN148" s="41"/>
      <c r="HO148" s="41"/>
      <c r="HP148" s="41"/>
      <c r="HQ148" s="41"/>
      <c r="HR148" s="41"/>
      <c r="HS148" s="41"/>
      <c r="HT148" s="51"/>
      <c r="HU148" s="41"/>
      <c r="HV148" s="41"/>
      <c r="HW148" s="42"/>
    </row>
    <row r="149" spans="1:231" ht="18.75" x14ac:dyDescent="0.25">
      <c r="A149" s="736">
        <v>41</v>
      </c>
      <c r="B149" s="435">
        <f>B146+1</f>
        <v>45708</v>
      </c>
      <c r="C149" s="32"/>
      <c r="D149" s="33"/>
      <c r="E149" s="33">
        <f>E146-C149</f>
        <v>540</v>
      </c>
      <c r="F149" s="33">
        <f>F146-D149</f>
        <v>49</v>
      </c>
      <c r="G149" s="33">
        <v>263</v>
      </c>
      <c r="H149" s="34">
        <f t="shared" ref="H149:H155" si="1108">((G149+I149)/E149)</f>
        <v>0.51851851851851849</v>
      </c>
      <c r="I149" s="33">
        <v>17</v>
      </c>
      <c r="J149" s="34">
        <f>I149/(G149+I149)</f>
        <v>6.0714285714285714E-2</v>
      </c>
      <c r="K149" s="35"/>
      <c r="L149" s="33"/>
      <c r="M149" s="33"/>
      <c r="N149" s="36"/>
      <c r="O149" s="32"/>
      <c r="P149" s="33"/>
      <c r="Q149" s="33">
        <f>Q146-O149</f>
        <v>560</v>
      </c>
      <c r="R149" s="33">
        <f>R146-P149</f>
        <v>50</v>
      </c>
      <c r="S149" s="33">
        <v>270</v>
      </c>
      <c r="T149" s="34">
        <f t="shared" ref="T149:T155" si="1109">((S149+U149)/Q149)</f>
        <v>0.5089285714285714</v>
      </c>
      <c r="U149" s="33">
        <v>15</v>
      </c>
      <c r="V149" s="34">
        <f t="shared" ref="V149:V155" si="1110">U149/(S149+U149)</f>
        <v>5.2631578947368418E-2</v>
      </c>
      <c r="W149" s="35"/>
      <c r="X149" s="33"/>
      <c r="Y149" s="33"/>
      <c r="Z149" s="36"/>
      <c r="AA149" s="32">
        <v>3</v>
      </c>
      <c r="AB149" s="33"/>
      <c r="AC149" s="33">
        <f>AC146-AA149</f>
        <v>47</v>
      </c>
      <c r="AD149" s="33">
        <f>AD146-AB149</f>
        <v>6</v>
      </c>
      <c r="AE149" s="33">
        <v>36</v>
      </c>
      <c r="AF149" s="34">
        <f t="shared" ref="AF149:AF155" si="1111">((AE149+AG149)/AC149)</f>
        <v>0.78723404255319152</v>
      </c>
      <c r="AG149" s="33">
        <v>1</v>
      </c>
      <c r="AH149" s="34">
        <f t="shared" ref="AH149:AH155" si="1112">AG149/(AE149+AG149)</f>
        <v>2.7027027027027029E-2</v>
      </c>
      <c r="AI149" s="35"/>
      <c r="AJ149" s="33"/>
      <c r="AK149" s="33"/>
      <c r="AL149" s="36"/>
      <c r="AM149" s="32"/>
      <c r="AN149" s="33"/>
      <c r="AO149" s="33">
        <f>AO146-AM149</f>
        <v>572</v>
      </c>
      <c r="AP149" s="33">
        <f>AP146-AN149</f>
        <v>50</v>
      </c>
      <c r="AQ149" s="33">
        <v>280</v>
      </c>
      <c r="AR149" s="34">
        <f t="shared" ref="AR149:AR155" si="1113">((AQ149+AS149)/AO149)</f>
        <v>0.51398601398601396</v>
      </c>
      <c r="AS149" s="33">
        <v>14</v>
      </c>
      <c r="AT149" s="34">
        <f t="shared" ref="AT149:AT155" si="1114">AS149/(AQ149+AS149)</f>
        <v>4.7619047619047616E-2</v>
      </c>
      <c r="AU149" s="35"/>
      <c r="AV149" s="33"/>
      <c r="AW149" s="33"/>
      <c r="AX149" s="36"/>
      <c r="AY149" s="32"/>
      <c r="AZ149" s="33"/>
      <c r="BA149" s="33">
        <f>BA146-AY149</f>
        <v>559</v>
      </c>
      <c r="BB149" s="33">
        <f>BB146-AZ149</f>
        <v>50</v>
      </c>
      <c r="BC149" s="33">
        <v>306</v>
      </c>
      <c r="BD149" s="34">
        <f t="shared" ref="BD149:BD155" si="1115">((BC149+BE149)/BA149)</f>
        <v>0.56708407871198574</v>
      </c>
      <c r="BE149" s="33">
        <v>11</v>
      </c>
      <c r="BF149" s="34">
        <f t="shared" ref="BF149:BF155" si="1116">BE149/(BC149+BE149)</f>
        <v>3.4700315457413249E-2</v>
      </c>
      <c r="BG149" s="35"/>
      <c r="BH149" s="33"/>
      <c r="BI149" s="33"/>
      <c r="BJ149" s="36"/>
      <c r="BK149" s="32">
        <v>1</v>
      </c>
      <c r="BL149" s="33"/>
      <c r="BM149" s="33">
        <f>BM146-BK149</f>
        <v>564</v>
      </c>
      <c r="BN149" s="33">
        <f>BN146-BL149</f>
        <v>50</v>
      </c>
      <c r="BO149" s="33">
        <v>270</v>
      </c>
      <c r="BP149" s="34">
        <f t="shared" ref="BP149:BP155" si="1117">((BO149+BQ149)/BM149)</f>
        <v>0.50531914893617025</v>
      </c>
      <c r="BQ149" s="33">
        <v>15</v>
      </c>
      <c r="BR149" s="34">
        <f t="shared" ref="BR149:BR155" si="1118">BQ149/(BO149+BQ149)</f>
        <v>5.2631578947368418E-2</v>
      </c>
      <c r="BS149" s="35"/>
      <c r="BT149" s="33"/>
      <c r="BU149" s="33"/>
      <c r="BV149" s="36"/>
      <c r="BW149" s="32"/>
      <c r="BX149" s="33"/>
      <c r="BY149" s="33">
        <f>BY146-BW149</f>
        <v>0</v>
      </c>
      <c r="BZ149" s="33">
        <f>BZ146-BX149</f>
        <v>0</v>
      </c>
      <c r="CA149" s="33"/>
      <c r="CB149" s="34" t="e">
        <f t="shared" ref="CB149:CB155" si="1119">((CA149+CC149)/BY149)</f>
        <v>#DIV/0!</v>
      </c>
      <c r="CC149" s="33"/>
      <c r="CD149" s="34" t="e">
        <f t="shared" ref="CD149:CD155" si="1120">CC149/(CA149+CC149)</f>
        <v>#DIV/0!</v>
      </c>
      <c r="CE149" s="35"/>
      <c r="CF149" s="33"/>
      <c r="CG149" s="33"/>
      <c r="CH149" s="36"/>
      <c r="CI149" s="32"/>
      <c r="CJ149" s="33"/>
      <c r="CK149" s="33">
        <f>CK146-CI149</f>
        <v>0</v>
      </c>
      <c r="CL149" s="33">
        <f>CL146-CJ149</f>
        <v>0</v>
      </c>
      <c r="CM149" s="33"/>
      <c r="CN149" s="34" t="e">
        <f t="shared" ref="CN149:CN155" si="1121">((CM149+CO149)/CK149)</f>
        <v>#DIV/0!</v>
      </c>
      <c r="CO149" s="33"/>
      <c r="CP149" s="34" t="e">
        <f t="shared" ref="CP149:CP155" si="1122">CO149/(CM149+CO149)</f>
        <v>#DIV/0!</v>
      </c>
      <c r="CQ149" s="35"/>
      <c r="CR149" s="33"/>
      <c r="CS149" s="33"/>
      <c r="CT149" s="36"/>
      <c r="CU149" s="32"/>
      <c r="CV149" s="33"/>
      <c r="CW149" s="33">
        <f>CW146-CU149</f>
        <v>0</v>
      </c>
      <c r="CX149" s="33">
        <f>CX146-CV149</f>
        <v>0</v>
      </c>
      <c r="CY149" s="33"/>
      <c r="CZ149" s="34" t="e">
        <f t="shared" ref="CZ149:CZ155" si="1123">((CY149+DA149)/CW149)</f>
        <v>#DIV/0!</v>
      </c>
      <c r="DA149" s="33"/>
      <c r="DB149" s="34" t="e">
        <f t="shared" ref="DB149:DB155" si="1124">DA149/(CY149+DA149)</f>
        <v>#DIV/0!</v>
      </c>
      <c r="DC149" s="35"/>
      <c r="DD149" s="33"/>
      <c r="DE149" s="33"/>
      <c r="DF149" s="36"/>
      <c r="DG149" s="32"/>
      <c r="DH149" s="33"/>
      <c r="DI149" s="33">
        <f>DI146-DG149</f>
        <v>0</v>
      </c>
      <c r="DJ149" s="33">
        <f>DJ146-DH149</f>
        <v>0</v>
      </c>
      <c r="DK149" s="33"/>
      <c r="DL149" s="34" t="e">
        <f t="shared" ref="DL149:DL155" si="1125">((DK149+DM149)/DI149)</f>
        <v>#DIV/0!</v>
      </c>
      <c r="DM149" s="33"/>
      <c r="DN149" s="34" t="e">
        <f t="shared" ref="DN149:DN155" si="1126">DM149/(DK149+DM149)</f>
        <v>#DIV/0!</v>
      </c>
      <c r="DO149" s="35"/>
      <c r="DP149" s="33"/>
      <c r="DQ149" s="33"/>
      <c r="DR149" s="36"/>
      <c r="DS149" s="32"/>
      <c r="DT149" s="33"/>
      <c r="DU149" s="33">
        <f>DU146-DS149</f>
        <v>0</v>
      </c>
      <c r="DV149" s="33">
        <f>DV146-DT149</f>
        <v>0</v>
      </c>
      <c r="DW149" s="33"/>
      <c r="DX149" s="34" t="e">
        <f t="shared" ref="DX149:DX155" si="1127">((DW149+DY149)/DU149)</f>
        <v>#DIV/0!</v>
      </c>
      <c r="DY149" s="33"/>
      <c r="DZ149" s="34" t="e">
        <f t="shared" ref="DZ149:DZ155" si="1128">DY149/(DW149+DY149)</f>
        <v>#DIV/0!</v>
      </c>
      <c r="EA149" s="35"/>
      <c r="EB149" s="33"/>
      <c r="EC149" s="33"/>
      <c r="ED149" s="36"/>
      <c r="EE149" s="32"/>
      <c r="EF149" s="33"/>
      <c r="EG149" s="33">
        <f>EG146-EE149</f>
        <v>0</v>
      </c>
      <c r="EH149" s="33">
        <f>EH146-EF149</f>
        <v>0</v>
      </c>
      <c r="EI149" s="33"/>
      <c r="EJ149" s="34" t="e">
        <f t="shared" ref="EJ149:EJ155" si="1129">((EI149+EK149)/EG149)</f>
        <v>#DIV/0!</v>
      </c>
      <c r="EK149" s="33"/>
      <c r="EL149" s="34" t="e">
        <f t="shared" ref="EL149:EL155" si="1130">EK149/(EI149+EK149)</f>
        <v>#DIV/0!</v>
      </c>
      <c r="EM149" s="35"/>
      <c r="EN149" s="33"/>
      <c r="EO149" s="33"/>
      <c r="EP149" s="36"/>
      <c r="EQ149" s="32"/>
      <c r="ER149" s="33"/>
      <c r="ES149" s="33">
        <f>ES146-EQ149</f>
        <v>0</v>
      </c>
      <c r="ET149" s="33">
        <f>ET146-ER149</f>
        <v>0</v>
      </c>
      <c r="EU149" s="33"/>
      <c r="EV149" s="34" t="e">
        <f t="shared" ref="EV149:EV155" si="1131">((EU149+EW149)/ES149)</f>
        <v>#DIV/0!</v>
      </c>
      <c r="EW149" s="33"/>
      <c r="EX149" s="34" t="e">
        <f t="shared" ref="EX149:EX155" si="1132">EW149/(EU149+EW149)</f>
        <v>#DIV/0!</v>
      </c>
      <c r="EY149" s="35"/>
      <c r="EZ149" s="33"/>
      <c r="FA149" s="33"/>
      <c r="FB149" s="36"/>
      <c r="FC149" s="32"/>
      <c r="FD149" s="33"/>
      <c r="FE149" s="33">
        <f>FE146-FC149</f>
        <v>0</v>
      </c>
      <c r="FF149" s="33">
        <f>FF146-FD149</f>
        <v>0</v>
      </c>
      <c r="FG149" s="33"/>
      <c r="FH149" s="34" t="e">
        <f t="shared" ref="FH149:FH155" si="1133">((FG149+FI149)/FE149)</f>
        <v>#DIV/0!</v>
      </c>
      <c r="FI149" s="33"/>
      <c r="FJ149" s="34" t="e">
        <f t="shared" ref="FJ149:FJ155" si="1134">FI149/(FG149+FI149)</f>
        <v>#DIV/0!</v>
      </c>
      <c r="FK149" s="35"/>
      <c r="FL149" s="33"/>
      <c r="FM149" s="33"/>
      <c r="FN149" s="36"/>
      <c r="FO149" s="32"/>
      <c r="FP149" s="33"/>
      <c r="FQ149" s="33">
        <f>FQ146-FO149</f>
        <v>0</v>
      </c>
      <c r="FR149" s="33">
        <f>FR146-FP149</f>
        <v>0</v>
      </c>
      <c r="FS149" s="33"/>
      <c r="FT149" s="34" t="e">
        <f t="shared" ref="FT149:FT155" si="1135">((FS149+FU149)/FQ149)</f>
        <v>#DIV/0!</v>
      </c>
      <c r="FU149" s="33"/>
      <c r="FV149" s="34" t="e">
        <f t="shared" ref="FV149:FV155" si="1136">FU149/(FS149+FU149)</f>
        <v>#DIV/0!</v>
      </c>
      <c r="FW149" s="35"/>
      <c r="FX149" s="33"/>
      <c r="FY149" s="33"/>
      <c r="FZ149" s="36"/>
      <c r="GA149" s="32"/>
      <c r="GB149" s="33"/>
      <c r="GC149" s="33">
        <f>GC146-GA149</f>
        <v>0</v>
      </c>
      <c r="GD149" s="33">
        <f>GD146-GB149</f>
        <v>0</v>
      </c>
      <c r="GE149" s="33"/>
      <c r="GF149" s="34" t="e">
        <f t="shared" ref="GF149:GF155" si="1137">((GE149+GG149)/GC149)</f>
        <v>#DIV/0!</v>
      </c>
      <c r="GG149" s="33"/>
      <c r="GH149" s="34" t="e">
        <f t="shared" ref="GH149:GH155" si="1138">GG149/(GE149+GG149)</f>
        <v>#DIV/0!</v>
      </c>
      <c r="GI149" s="35"/>
      <c r="GJ149" s="33"/>
      <c r="GK149" s="33"/>
      <c r="GL149" s="36"/>
      <c r="GM149" s="32"/>
      <c r="GN149" s="33"/>
      <c r="GO149" s="33">
        <f>GO146-GM149</f>
        <v>0</v>
      </c>
      <c r="GP149" s="33">
        <f>GP146-GN149</f>
        <v>0</v>
      </c>
      <c r="GQ149" s="33"/>
      <c r="GR149" s="34" t="e">
        <f t="shared" ref="GR149:GR155" si="1139">((GQ149+GS149)/GO149)</f>
        <v>#DIV/0!</v>
      </c>
      <c r="GS149" s="33"/>
      <c r="GT149" s="34" t="e">
        <f t="shared" ref="GT149:GT155" si="1140">GS149/(GQ149+GS149)</f>
        <v>#DIV/0!</v>
      </c>
      <c r="GU149" s="35"/>
      <c r="GV149" s="33"/>
      <c r="GW149" s="33"/>
      <c r="GX149" s="36"/>
      <c r="GY149" s="32"/>
      <c r="GZ149" s="33"/>
      <c r="HA149" s="33">
        <f>HA146-GY149</f>
        <v>0</v>
      </c>
      <c r="HB149" s="33">
        <f>HB146-GZ149</f>
        <v>0</v>
      </c>
      <c r="HC149" s="33"/>
      <c r="HD149" s="34" t="e">
        <f t="shared" ref="HD149:HD155" si="1141">((HC149+HE149)/HA149)</f>
        <v>#DIV/0!</v>
      </c>
      <c r="HE149" s="33"/>
      <c r="HF149" s="34" t="e">
        <f t="shared" ref="HF149:HF155" si="1142">HE149/(HC149+HE149)</f>
        <v>#DIV/0!</v>
      </c>
      <c r="HG149" s="35"/>
      <c r="HH149" s="33"/>
      <c r="HI149" s="33"/>
      <c r="HJ149" s="36"/>
      <c r="HK149" s="32">
        <f t="shared" ref="HK149:HN156" si="1143">+C149+O149+AA149+AM149+AY149+BK149+BW149+CI149+CU149+DG149+DS149+EE149+EQ149+FC149+FO149+GA149+GM149+GY149</f>
        <v>4</v>
      </c>
      <c r="HL149" s="36">
        <f t="shared" si="1143"/>
        <v>0</v>
      </c>
      <c r="HM149" s="380">
        <f t="shared" si="1143"/>
        <v>2842</v>
      </c>
      <c r="HN149" s="33">
        <f t="shared" si="1143"/>
        <v>255</v>
      </c>
      <c r="HO149" s="33">
        <f t="shared" ref="HO149:HO156" si="1144">+G149+S149+AE149+AQ149+BC149+BO149+CA149+CM149+CY149+DK149+DW149+EI149+EU149+FG149+FS149+GE149+GQ149+HC149+I149+U149+AG149+AS149+BE149+BQ149+CC149+CO149+DA149+DM149+DY149+EK149+EW149+FI149+FU149+GG149+GS149+HE149</f>
        <v>1498</v>
      </c>
      <c r="HP149" s="78">
        <f t="shared" ref="HP149:HP155" si="1145">+(HO149)/HM149</f>
        <v>0.52709359605911332</v>
      </c>
      <c r="HQ149" s="44">
        <f t="shared" ref="HQ149:HQ156" si="1146">+I149+U149+AG149+AS149+BE149+BQ149+CC149+CO149+DA149+DM149+DY149+EK149+EW149+FI149+FU149+GG149+GS149+HE149</f>
        <v>73</v>
      </c>
      <c r="HR149" s="34">
        <f>+(HQ149/(HO149))</f>
        <v>4.8731642189586116E-2</v>
      </c>
      <c r="HS149" s="45">
        <v>66.400000000000006</v>
      </c>
      <c r="HT149" s="46">
        <v>1356</v>
      </c>
      <c r="HU149" s="45">
        <f t="shared" ref="HU149:HU155" si="1147">+HT149/HO149*100</f>
        <v>90.520694259012018</v>
      </c>
      <c r="HV149" s="44"/>
      <c r="HW149" s="36"/>
    </row>
    <row r="150" spans="1:231" ht="18.75" x14ac:dyDescent="0.25">
      <c r="A150" s="734"/>
      <c r="B150" s="436">
        <f t="shared" si="987"/>
        <v>45709</v>
      </c>
      <c r="C150" s="10"/>
      <c r="D150" s="11"/>
      <c r="E150" s="61">
        <f t="shared" ref="E150:F154" si="1148">E149-C150</f>
        <v>540</v>
      </c>
      <c r="F150" s="11">
        <f t="shared" si="1148"/>
        <v>49</v>
      </c>
      <c r="G150" s="11">
        <v>288</v>
      </c>
      <c r="H150" s="12">
        <f t="shared" si="1108"/>
        <v>0.55185185185185182</v>
      </c>
      <c r="I150" s="11">
        <v>10</v>
      </c>
      <c r="J150" s="12">
        <f t="shared" ref="J150:J155" si="1149">I150/(G150+I150)</f>
        <v>3.3557046979865772E-2</v>
      </c>
      <c r="K150" s="13"/>
      <c r="L150" s="11"/>
      <c r="M150" s="11"/>
      <c r="N150" s="14"/>
      <c r="O150" s="10">
        <v>2</v>
      </c>
      <c r="P150" s="11"/>
      <c r="Q150" s="11">
        <f t="shared" ref="Q150:R155" si="1150">Q149-O150</f>
        <v>558</v>
      </c>
      <c r="R150" s="11">
        <f t="shared" si="1150"/>
        <v>50</v>
      </c>
      <c r="S150" s="11">
        <v>296</v>
      </c>
      <c r="T150" s="12">
        <f t="shared" si="1109"/>
        <v>0.57526881720430112</v>
      </c>
      <c r="U150" s="11">
        <v>25</v>
      </c>
      <c r="V150" s="12">
        <f t="shared" si="1110"/>
        <v>7.7881619937694699E-2</v>
      </c>
      <c r="W150" s="13"/>
      <c r="X150" s="11"/>
      <c r="Y150" s="11"/>
      <c r="Z150" s="14"/>
      <c r="AA150" s="10"/>
      <c r="AB150" s="11"/>
      <c r="AC150" s="11">
        <f t="shared" ref="AC150:AD155" si="1151">AC149-AA150</f>
        <v>47</v>
      </c>
      <c r="AD150" s="11">
        <f t="shared" si="1151"/>
        <v>6</v>
      </c>
      <c r="AE150" s="11">
        <v>38</v>
      </c>
      <c r="AF150" s="12">
        <f t="shared" si="1111"/>
        <v>0.91489361702127658</v>
      </c>
      <c r="AG150" s="11">
        <v>5</v>
      </c>
      <c r="AH150" s="12">
        <f t="shared" si="1112"/>
        <v>0.11627906976744186</v>
      </c>
      <c r="AI150" s="13"/>
      <c r="AJ150" s="11"/>
      <c r="AK150" s="11"/>
      <c r="AL150" s="14"/>
      <c r="AM150" s="10">
        <v>1</v>
      </c>
      <c r="AN150" s="11"/>
      <c r="AO150" s="61">
        <f t="shared" ref="AO150:AP155" si="1152">AO149-AM150</f>
        <v>571</v>
      </c>
      <c r="AP150" s="11">
        <f t="shared" si="1152"/>
        <v>50</v>
      </c>
      <c r="AQ150" s="11">
        <v>287</v>
      </c>
      <c r="AR150" s="12">
        <f t="shared" si="1113"/>
        <v>0.51838879159369522</v>
      </c>
      <c r="AS150" s="11">
        <v>9</v>
      </c>
      <c r="AT150" s="12">
        <f t="shared" si="1114"/>
        <v>3.0405405405405407E-2</v>
      </c>
      <c r="AU150" s="13"/>
      <c r="AV150" s="11"/>
      <c r="AW150" s="11"/>
      <c r="AX150" s="14"/>
      <c r="AY150" s="10"/>
      <c r="AZ150" s="11"/>
      <c r="BA150" s="11">
        <f t="shared" ref="BA150:BB155" si="1153">BA149-AY150</f>
        <v>559</v>
      </c>
      <c r="BB150" s="11">
        <f t="shared" si="1153"/>
        <v>50</v>
      </c>
      <c r="BC150" s="11">
        <v>309</v>
      </c>
      <c r="BD150" s="12">
        <f t="shared" si="1115"/>
        <v>0.57066189624329156</v>
      </c>
      <c r="BE150" s="11">
        <v>10</v>
      </c>
      <c r="BF150" s="12">
        <f t="shared" si="1116"/>
        <v>3.1347962382445138E-2</v>
      </c>
      <c r="BG150" s="13"/>
      <c r="BH150" s="11"/>
      <c r="BI150" s="11"/>
      <c r="BJ150" s="14"/>
      <c r="BK150" s="10"/>
      <c r="BL150" s="11"/>
      <c r="BM150" s="11">
        <f t="shared" ref="BM150:BN155" si="1154">BM149-BK150</f>
        <v>564</v>
      </c>
      <c r="BN150" s="11">
        <f t="shared" si="1154"/>
        <v>50</v>
      </c>
      <c r="BO150" s="11">
        <v>280</v>
      </c>
      <c r="BP150" s="12">
        <f t="shared" si="1117"/>
        <v>0.50531914893617025</v>
      </c>
      <c r="BQ150" s="11">
        <v>5</v>
      </c>
      <c r="BR150" s="12">
        <f t="shared" si="1118"/>
        <v>1.7543859649122806E-2</v>
      </c>
      <c r="BS150" s="13"/>
      <c r="BT150" s="11"/>
      <c r="BU150" s="11"/>
      <c r="BV150" s="14"/>
      <c r="BW150" s="10"/>
      <c r="BX150" s="11"/>
      <c r="BY150" s="61">
        <f t="shared" ref="BY150:BZ155" si="1155">BY149-BW150</f>
        <v>0</v>
      </c>
      <c r="BZ150" s="61">
        <f t="shared" si="1155"/>
        <v>0</v>
      </c>
      <c r="CA150" s="11"/>
      <c r="CB150" s="12" t="e">
        <f t="shared" si="1119"/>
        <v>#DIV/0!</v>
      </c>
      <c r="CC150" s="11"/>
      <c r="CD150" s="12" t="e">
        <f t="shared" si="1120"/>
        <v>#DIV/0!</v>
      </c>
      <c r="CE150" s="13"/>
      <c r="CF150" s="11"/>
      <c r="CG150" s="11"/>
      <c r="CH150" s="14"/>
      <c r="CI150" s="10"/>
      <c r="CJ150" s="11"/>
      <c r="CK150" s="61">
        <f t="shared" ref="CK150:CL155" si="1156">CK149-CI150</f>
        <v>0</v>
      </c>
      <c r="CL150" s="61">
        <f t="shared" si="1156"/>
        <v>0</v>
      </c>
      <c r="CM150" s="11"/>
      <c r="CN150" s="12" t="e">
        <f t="shared" si="1121"/>
        <v>#DIV/0!</v>
      </c>
      <c r="CO150" s="11"/>
      <c r="CP150" s="12" t="e">
        <f t="shared" si="1122"/>
        <v>#DIV/0!</v>
      </c>
      <c r="CQ150" s="13"/>
      <c r="CR150" s="11"/>
      <c r="CS150" s="11"/>
      <c r="CT150" s="14"/>
      <c r="CU150" s="10"/>
      <c r="CV150" s="11"/>
      <c r="CW150" s="61">
        <f t="shared" ref="CW150:CX155" si="1157">CW149-CU150</f>
        <v>0</v>
      </c>
      <c r="CX150" s="61">
        <f t="shared" si="1157"/>
        <v>0</v>
      </c>
      <c r="CY150" s="11"/>
      <c r="CZ150" s="12" t="e">
        <f t="shared" si="1123"/>
        <v>#DIV/0!</v>
      </c>
      <c r="DA150" s="11"/>
      <c r="DB150" s="12" t="e">
        <f t="shared" si="1124"/>
        <v>#DIV/0!</v>
      </c>
      <c r="DC150" s="13"/>
      <c r="DD150" s="11"/>
      <c r="DE150" s="11"/>
      <c r="DF150" s="14"/>
      <c r="DG150" s="10"/>
      <c r="DH150" s="11"/>
      <c r="DI150" s="61">
        <f t="shared" ref="DI150:DJ155" si="1158">DI149-DG150</f>
        <v>0</v>
      </c>
      <c r="DJ150" s="61">
        <f t="shared" si="1158"/>
        <v>0</v>
      </c>
      <c r="DK150" s="11"/>
      <c r="DL150" s="12" t="e">
        <f t="shared" si="1125"/>
        <v>#DIV/0!</v>
      </c>
      <c r="DM150" s="11"/>
      <c r="DN150" s="12" t="e">
        <f t="shared" si="1126"/>
        <v>#DIV/0!</v>
      </c>
      <c r="DO150" s="13"/>
      <c r="DP150" s="11"/>
      <c r="DQ150" s="11"/>
      <c r="DR150" s="14"/>
      <c r="DS150" s="10"/>
      <c r="DT150" s="11"/>
      <c r="DU150" s="61">
        <f t="shared" ref="DU150:DV155" si="1159">DU149-DS150</f>
        <v>0</v>
      </c>
      <c r="DV150" s="61">
        <f t="shared" si="1159"/>
        <v>0</v>
      </c>
      <c r="DW150" s="11"/>
      <c r="DX150" s="12" t="e">
        <f t="shared" si="1127"/>
        <v>#DIV/0!</v>
      </c>
      <c r="DY150" s="11"/>
      <c r="DZ150" s="12" t="e">
        <f t="shared" si="1128"/>
        <v>#DIV/0!</v>
      </c>
      <c r="EA150" s="13"/>
      <c r="EB150" s="11"/>
      <c r="EC150" s="11"/>
      <c r="ED150" s="14"/>
      <c r="EE150" s="10"/>
      <c r="EF150" s="11"/>
      <c r="EG150" s="61">
        <f t="shared" ref="EG150:EH155" si="1160">EG149-EE150</f>
        <v>0</v>
      </c>
      <c r="EH150" s="61">
        <f t="shared" si="1160"/>
        <v>0</v>
      </c>
      <c r="EI150" s="11"/>
      <c r="EJ150" s="12" t="e">
        <f t="shared" si="1129"/>
        <v>#DIV/0!</v>
      </c>
      <c r="EK150" s="11"/>
      <c r="EL150" s="12" t="e">
        <f t="shared" si="1130"/>
        <v>#DIV/0!</v>
      </c>
      <c r="EM150" s="13"/>
      <c r="EN150" s="11"/>
      <c r="EO150" s="11"/>
      <c r="EP150" s="14"/>
      <c r="EQ150" s="10"/>
      <c r="ER150" s="11"/>
      <c r="ES150" s="61">
        <f t="shared" ref="ES150:ET155" si="1161">ES149-EQ150</f>
        <v>0</v>
      </c>
      <c r="ET150" s="61">
        <f t="shared" si="1161"/>
        <v>0</v>
      </c>
      <c r="EU150" s="11"/>
      <c r="EV150" s="12" t="e">
        <f t="shared" si="1131"/>
        <v>#DIV/0!</v>
      </c>
      <c r="EW150" s="11"/>
      <c r="EX150" s="12" t="e">
        <f t="shared" si="1132"/>
        <v>#DIV/0!</v>
      </c>
      <c r="EY150" s="13"/>
      <c r="EZ150" s="11"/>
      <c r="FA150" s="11"/>
      <c r="FB150" s="14"/>
      <c r="FC150" s="10"/>
      <c r="FD150" s="11"/>
      <c r="FE150" s="61">
        <f t="shared" ref="FE150:FF155" si="1162">FE149-FC150</f>
        <v>0</v>
      </c>
      <c r="FF150" s="61">
        <f t="shared" si="1162"/>
        <v>0</v>
      </c>
      <c r="FG150" s="11"/>
      <c r="FH150" s="12" t="e">
        <f t="shared" si="1133"/>
        <v>#DIV/0!</v>
      </c>
      <c r="FI150" s="11"/>
      <c r="FJ150" s="12" t="e">
        <f t="shared" si="1134"/>
        <v>#DIV/0!</v>
      </c>
      <c r="FK150" s="13"/>
      <c r="FL150" s="11"/>
      <c r="FM150" s="11"/>
      <c r="FN150" s="14"/>
      <c r="FO150" s="10"/>
      <c r="FP150" s="11"/>
      <c r="FQ150" s="61">
        <f t="shared" ref="FQ150:FR155" si="1163">FQ149-FO150</f>
        <v>0</v>
      </c>
      <c r="FR150" s="61">
        <f t="shared" si="1163"/>
        <v>0</v>
      </c>
      <c r="FS150" s="11"/>
      <c r="FT150" s="12" t="e">
        <f t="shared" si="1135"/>
        <v>#DIV/0!</v>
      </c>
      <c r="FU150" s="11"/>
      <c r="FV150" s="12" t="e">
        <f t="shared" si="1136"/>
        <v>#DIV/0!</v>
      </c>
      <c r="FW150" s="13"/>
      <c r="FX150" s="11"/>
      <c r="FY150" s="11"/>
      <c r="FZ150" s="14"/>
      <c r="GA150" s="10"/>
      <c r="GB150" s="11"/>
      <c r="GC150" s="61">
        <f t="shared" ref="GC150:GD155" si="1164">GC149-GA150</f>
        <v>0</v>
      </c>
      <c r="GD150" s="61">
        <f t="shared" si="1164"/>
        <v>0</v>
      </c>
      <c r="GE150" s="11"/>
      <c r="GF150" s="12" t="e">
        <f t="shared" si="1137"/>
        <v>#DIV/0!</v>
      </c>
      <c r="GG150" s="11"/>
      <c r="GH150" s="12" t="e">
        <f t="shared" si="1138"/>
        <v>#DIV/0!</v>
      </c>
      <c r="GI150" s="13"/>
      <c r="GJ150" s="11"/>
      <c r="GK150" s="11"/>
      <c r="GL150" s="14"/>
      <c r="GM150" s="10"/>
      <c r="GN150" s="11"/>
      <c r="GO150" s="61">
        <f t="shared" ref="GO150:GP155" si="1165">GO149-GM150</f>
        <v>0</v>
      </c>
      <c r="GP150" s="61">
        <f t="shared" si="1165"/>
        <v>0</v>
      </c>
      <c r="GQ150" s="11"/>
      <c r="GR150" s="12" t="e">
        <f t="shared" si="1139"/>
        <v>#DIV/0!</v>
      </c>
      <c r="GS150" s="11"/>
      <c r="GT150" s="12" t="e">
        <f t="shared" si="1140"/>
        <v>#DIV/0!</v>
      </c>
      <c r="GU150" s="13"/>
      <c r="GV150" s="11"/>
      <c r="GW150" s="11"/>
      <c r="GX150" s="14"/>
      <c r="GY150" s="10"/>
      <c r="GZ150" s="11"/>
      <c r="HA150" s="61">
        <f t="shared" ref="HA150:HB155" si="1166">HA149-GY150</f>
        <v>0</v>
      </c>
      <c r="HB150" s="61">
        <f t="shared" si="1166"/>
        <v>0</v>
      </c>
      <c r="HC150" s="11"/>
      <c r="HD150" s="12" t="e">
        <f t="shared" si="1141"/>
        <v>#DIV/0!</v>
      </c>
      <c r="HE150" s="11"/>
      <c r="HF150" s="12" t="e">
        <f t="shared" si="1142"/>
        <v>#DIV/0!</v>
      </c>
      <c r="HG150" s="13"/>
      <c r="HH150" s="11"/>
      <c r="HI150" s="11"/>
      <c r="HJ150" s="14"/>
      <c r="HK150" s="10">
        <f t="shared" si="1143"/>
        <v>3</v>
      </c>
      <c r="HL150" s="14">
        <f t="shared" si="1143"/>
        <v>0</v>
      </c>
      <c r="HM150" s="381">
        <f t="shared" si="1143"/>
        <v>2839</v>
      </c>
      <c r="HN150" s="11">
        <f t="shared" si="1143"/>
        <v>255</v>
      </c>
      <c r="HO150" s="11">
        <f t="shared" si="1144"/>
        <v>1562</v>
      </c>
      <c r="HP150" s="79">
        <f t="shared" si="1145"/>
        <v>0.55019373018668549</v>
      </c>
      <c r="HQ150" s="15">
        <f t="shared" si="1146"/>
        <v>64</v>
      </c>
      <c r="HR150" s="12">
        <f t="shared" ref="HR150:HR156" si="1167">+(HQ150/(HO150))</f>
        <v>4.0973111395646605E-2</v>
      </c>
      <c r="HS150" s="16">
        <v>66.5</v>
      </c>
      <c r="HT150" s="17">
        <v>1431</v>
      </c>
      <c r="HU150" s="16">
        <f t="shared" si="1147"/>
        <v>91.613316261203579</v>
      </c>
      <c r="HV150" s="15"/>
      <c r="HW150" s="14"/>
    </row>
    <row r="151" spans="1:231" ht="18.75" x14ac:dyDescent="0.25">
      <c r="A151" s="734"/>
      <c r="B151" s="436">
        <f t="shared" si="987"/>
        <v>45710</v>
      </c>
      <c r="C151" s="10">
        <v>1</v>
      </c>
      <c r="D151" s="11"/>
      <c r="E151" s="61">
        <f t="shared" si="1148"/>
        <v>539</v>
      </c>
      <c r="F151" s="11">
        <f t="shared" si="1148"/>
        <v>49</v>
      </c>
      <c r="G151" s="11">
        <v>237</v>
      </c>
      <c r="H151" s="12">
        <f t="shared" si="1108"/>
        <v>0.46011131725417442</v>
      </c>
      <c r="I151" s="11">
        <v>11</v>
      </c>
      <c r="J151" s="12">
        <f t="shared" si="1149"/>
        <v>4.4354838709677422E-2</v>
      </c>
      <c r="K151" s="13"/>
      <c r="L151" s="11"/>
      <c r="M151" s="11"/>
      <c r="N151" s="14"/>
      <c r="O151" s="10"/>
      <c r="P151" s="11"/>
      <c r="Q151" s="11">
        <f t="shared" si="1150"/>
        <v>558</v>
      </c>
      <c r="R151" s="11">
        <f t="shared" si="1150"/>
        <v>50</v>
      </c>
      <c r="S151" s="11">
        <v>288</v>
      </c>
      <c r="T151" s="12">
        <f t="shared" si="1109"/>
        <v>0.5376344086021505</v>
      </c>
      <c r="U151" s="11">
        <v>12</v>
      </c>
      <c r="V151" s="12">
        <f t="shared" si="1110"/>
        <v>0.04</v>
      </c>
      <c r="W151" s="13"/>
      <c r="X151" s="11"/>
      <c r="Y151" s="11"/>
      <c r="Z151" s="14"/>
      <c r="AA151" s="10">
        <v>3</v>
      </c>
      <c r="AB151" s="11"/>
      <c r="AC151" s="11">
        <f t="shared" si="1151"/>
        <v>44</v>
      </c>
      <c r="AD151" s="11">
        <f t="shared" si="1151"/>
        <v>6</v>
      </c>
      <c r="AE151" s="11">
        <v>29</v>
      </c>
      <c r="AF151" s="12">
        <f t="shared" si="1111"/>
        <v>0.72727272727272729</v>
      </c>
      <c r="AG151" s="11">
        <v>3</v>
      </c>
      <c r="AH151" s="12">
        <f t="shared" si="1112"/>
        <v>9.375E-2</v>
      </c>
      <c r="AI151" s="13"/>
      <c r="AJ151" s="11"/>
      <c r="AK151" s="11"/>
      <c r="AL151" s="14"/>
      <c r="AM151" s="10"/>
      <c r="AN151" s="11"/>
      <c r="AO151" s="61">
        <f t="shared" si="1152"/>
        <v>571</v>
      </c>
      <c r="AP151" s="11">
        <f t="shared" si="1152"/>
        <v>50</v>
      </c>
      <c r="AQ151" s="11">
        <v>259</v>
      </c>
      <c r="AR151" s="12">
        <f t="shared" si="1113"/>
        <v>0.47985989492119091</v>
      </c>
      <c r="AS151" s="11">
        <v>15</v>
      </c>
      <c r="AT151" s="12">
        <f t="shared" si="1114"/>
        <v>5.4744525547445258E-2</v>
      </c>
      <c r="AU151" s="13"/>
      <c r="AV151" s="11"/>
      <c r="AW151" s="11"/>
      <c r="AX151" s="14"/>
      <c r="AY151" s="10"/>
      <c r="AZ151" s="11"/>
      <c r="BA151" s="11">
        <f t="shared" si="1153"/>
        <v>559</v>
      </c>
      <c r="BB151" s="11">
        <f t="shared" si="1153"/>
        <v>50</v>
      </c>
      <c r="BC151" s="11">
        <v>261</v>
      </c>
      <c r="BD151" s="12">
        <f t="shared" si="1115"/>
        <v>0.49194991055456172</v>
      </c>
      <c r="BE151" s="11">
        <v>14</v>
      </c>
      <c r="BF151" s="12">
        <f t="shared" si="1116"/>
        <v>5.0909090909090911E-2</v>
      </c>
      <c r="BG151" s="13"/>
      <c r="BH151" s="11"/>
      <c r="BI151" s="11"/>
      <c r="BJ151" s="14"/>
      <c r="BK151" s="10"/>
      <c r="BL151" s="11"/>
      <c r="BM151" s="11">
        <f t="shared" si="1154"/>
        <v>564</v>
      </c>
      <c r="BN151" s="11">
        <f t="shared" si="1154"/>
        <v>50</v>
      </c>
      <c r="BO151" s="11">
        <v>270</v>
      </c>
      <c r="BP151" s="12">
        <f t="shared" si="1117"/>
        <v>0.49822695035460995</v>
      </c>
      <c r="BQ151" s="11">
        <v>11</v>
      </c>
      <c r="BR151" s="12">
        <f t="shared" si="1118"/>
        <v>3.9145907473309607E-2</v>
      </c>
      <c r="BS151" s="13"/>
      <c r="BT151" s="11"/>
      <c r="BU151" s="11"/>
      <c r="BV151" s="14"/>
      <c r="BW151" s="10"/>
      <c r="BX151" s="11"/>
      <c r="BY151" s="61">
        <f t="shared" si="1155"/>
        <v>0</v>
      </c>
      <c r="BZ151" s="61">
        <f t="shared" si="1155"/>
        <v>0</v>
      </c>
      <c r="CA151" s="11"/>
      <c r="CB151" s="12" t="e">
        <f t="shared" si="1119"/>
        <v>#DIV/0!</v>
      </c>
      <c r="CC151" s="11"/>
      <c r="CD151" s="12" t="e">
        <f t="shared" si="1120"/>
        <v>#DIV/0!</v>
      </c>
      <c r="CE151" s="13"/>
      <c r="CF151" s="11"/>
      <c r="CG151" s="11"/>
      <c r="CH151" s="14"/>
      <c r="CI151" s="10"/>
      <c r="CJ151" s="11"/>
      <c r="CK151" s="61">
        <f t="shared" si="1156"/>
        <v>0</v>
      </c>
      <c r="CL151" s="61">
        <f t="shared" si="1156"/>
        <v>0</v>
      </c>
      <c r="CM151" s="11"/>
      <c r="CN151" s="12" t="e">
        <f t="shared" si="1121"/>
        <v>#DIV/0!</v>
      </c>
      <c r="CO151" s="11"/>
      <c r="CP151" s="12" t="e">
        <f t="shared" si="1122"/>
        <v>#DIV/0!</v>
      </c>
      <c r="CQ151" s="13"/>
      <c r="CR151" s="11"/>
      <c r="CS151" s="11"/>
      <c r="CT151" s="14"/>
      <c r="CU151" s="10"/>
      <c r="CV151" s="11"/>
      <c r="CW151" s="61">
        <f t="shared" si="1157"/>
        <v>0</v>
      </c>
      <c r="CX151" s="61">
        <f t="shared" si="1157"/>
        <v>0</v>
      </c>
      <c r="CY151" s="11"/>
      <c r="CZ151" s="12" t="e">
        <f t="shared" si="1123"/>
        <v>#DIV/0!</v>
      </c>
      <c r="DA151" s="11"/>
      <c r="DB151" s="12" t="e">
        <f t="shared" si="1124"/>
        <v>#DIV/0!</v>
      </c>
      <c r="DC151" s="13"/>
      <c r="DD151" s="11"/>
      <c r="DE151" s="11"/>
      <c r="DF151" s="14"/>
      <c r="DG151" s="10"/>
      <c r="DH151" s="11"/>
      <c r="DI151" s="61">
        <f t="shared" si="1158"/>
        <v>0</v>
      </c>
      <c r="DJ151" s="61">
        <f t="shared" si="1158"/>
        <v>0</v>
      </c>
      <c r="DK151" s="11"/>
      <c r="DL151" s="12" t="e">
        <f t="shared" si="1125"/>
        <v>#DIV/0!</v>
      </c>
      <c r="DM151" s="11"/>
      <c r="DN151" s="12" t="e">
        <f t="shared" si="1126"/>
        <v>#DIV/0!</v>
      </c>
      <c r="DO151" s="13"/>
      <c r="DP151" s="11"/>
      <c r="DQ151" s="11"/>
      <c r="DR151" s="14"/>
      <c r="DS151" s="10"/>
      <c r="DT151" s="11"/>
      <c r="DU151" s="61">
        <f t="shared" si="1159"/>
        <v>0</v>
      </c>
      <c r="DV151" s="61">
        <f t="shared" si="1159"/>
        <v>0</v>
      </c>
      <c r="DW151" s="11"/>
      <c r="DX151" s="12" t="e">
        <f t="shared" si="1127"/>
        <v>#DIV/0!</v>
      </c>
      <c r="DY151" s="11"/>
      <c r="DZ151" s="12" t="e">
        <f t="shared" si="1128"/>
        <v>#DIV/0!</v>
      </c>
      <c r="EA151" s="13"/>
      <c r="EB151" s="11"/>
      <c r="EC151" s="11"/>
      <c r="ED151" s="14"/>
      <c r="EE151" s="10"/>
      <c r="EF151" s="11"/>
      <c r="EG151" s="61">
        <f t="shared" si="1160"/>
        <v>0</v>
      </c>
      <c r="EH151" s="61">
        <f t="shared" si="1160"/>
        <v>0</v>
      </c>
      <c r="EI151" s="11"/>
      <c r="EJ151" s="12" t="e">
        <f t="shared" si="1129"/>
        <v>#DIV/0!</v>
      </c>
      <c r="EK151" s="11"/>
      <c r="EL151" s="12" t="e">
        <f t="shared" si="1130"/>
        <v>#DIV/0!</v>
      </c>
      <c r="EM151" s="13"/>
      <c r="EN151" s="11"/>
      <c r="EO151" s="11"/>
      <c r="EP151" s="14"/>
      <c r="EQ151" s="10"/>
      <c r="ER151" s="11"/>
      <c r="ES151" s="61">
        <f t="shared" si="1161"/>
        <v>0</v>
      </c>
      <c r="ET151" s="61">
        <f t="shared" si="1161"/>
        <v>0</v>
      </c>
      <c r="EU151" s="11"/>
      <c r="EV151" s="12" t="e">
        <f t="shared" si="1131"/>
        <v>#DIV/0!</v>
      </c>
      <c r="EW151" s="11"/>
      <c r="EX151" s="12" t="e">
        <f t="shared" si="1132"/>
        <v>#DIV/0!</v>
      </c>
      <c r="EY151" s="13"/>
      <c r="EZ151" s="11"/>
      <c r="FA151" s="11"/>
      <c r="FB151" s="14"/>
      <c r="FC151" s="10"/>
      <c r="FD151" s="11"/>
      <c r="FE151" s="61">
        <f t="shared" si="1162"/>
        <v>0</v>
      </c>
      <c r="FF151" s="61">
        <f t="shared" si="1162"/>
        <v>0</v>
      </c>
      <c r="FG151" s="11"/>
      <c r="FH151" s="12" t="e">
        <f t="shared" si="1133"/>
        <v>#DIV/0!</v>
      </c>
      <c r="FI151" s="11"/>
      <c r="FJ151" s="12" t="e">
        <f t="shared" si="1134"/>
        <v>#DIV/0!</v>
      </c>
      <c r="FK151" s="13"/>
      <c r="FL151" s="11"/>
      <c r="FM151" s="11"/>
      <c r="FN151" s="14"/>
      <c r="FO151" s="10"/>
      <c r="FP151" s="11"/>
      <c r="FQ151" s="61">
        <f t="shared" si="1163"/>
        <v>0</v>
      </c>
      <c r="FR151" s="61">
        <f t="shared" si="1163"/>
        <v>0</v>
      </c>
      <c r="FS151" s="11"/>
      <c r="FT151" s="12" t="e">
        <f t="shared" si="1135"/>
        <v>#DIV/0!</v>
      </c>
      <c r="FU151" s="11"/>
      <c r="FV151" s="12" t="e">
        <f t="shared" si="1136"/>
        <v>#DIV/0!</v>
      </c>
      <c r="FW151" s="13"/>
      <c r="FX151" s="11"/>
      <c r="FY151" s="11"/>
      <c r="FZ151" s="14"/>
      <c r="GA151" s="10"/>
      <c r="GB151" s="11"/>
      <c r="GC151" s="61">
        <f t="shared" si="1164"/>
        <v>0</v>
      </c>
      <c r="GD151" s="61">
        <f t="shared" si="1164"/>
        <v>0</v>
      </c>
      <c r="GE151" s="11"/>
      <c r="GF151" s="12" t="e">
        <f t="shared" si="1137"/>
        <v>#DIV/0!</v>
      </c>
      <c r="GG151" s="11"/>
      <c r="GH151" s="12" t="e">
        <f t="shared" si="1138"/>
        <v>#DIV/0!</v>
      </c>
      <c r="GI151" s="13"/>
      <c r="GJ151" s="11"/>
      <c r="GK151" s="11"/>
      <c r="GL151" s="14"/>
      <c r="GM151" s="10"/>
      <c r="GN151" s="11"/>
      <c r="GO151" s="61">
        <f t="shared" si="1165"/>
        <v>0</v>
      </c>
      <c r="GP151" s="61">
        <f t="shared" si="1165"/>
        <v>0</v>
      </c>
      <c r="GQ151" s="11"/>
      <c r="GR151" s="12" t="e">
        <f t="shared" si="1139"/>
        <v>#DIV/0!</v>
      </c>
      <c r="GS151" s="11"/>
      <c r="GT151" s="12" t="e">
        <f t="shared" si="1140"/>
        <v>#DIV/0!</v>
      </c>
      <c r="GU151" s="13"/>
      <c r="GV151" s="11"/>
      <c r="GW151" s="11"/>
      <c r="GX151" s="14"/>
      <c r="GY151" s="10"/>
      <c r="GZ151" s="11"/>
      <c r="HA151" s="61">
        <f t="shared" si="1166"/>
        <v>0</v>
      </c>
      <c r="HB151" s="61">
        <f t="shared" si="1166"/>
        <v>0</v>
      </c>
      <c r="HC151" s="11"/>
      <c r="HD151" s="12" t="e">
        <f t="shared" si="1141"/>
        <v>#DIV/0!</v>
      </c>
      <c r="HE151" s="11"/>
      <c r="HF151" s="12" t="e">
        <f t="shared" si="1142"/>
        <v>#DIV/0!</v>
      </c>
      <c r="HG151" s="13"/>
      <c r="HH151" s="11"/>
      <c r="HI151" s="11"/>
      <c r="HJ151" s="14"/>
      <c r="HK151" s="10">
        <f t="shared" si="1143"/>
        <v>4</v>
      </c>
      <c r="HL151" s="14">
        <f t="shared" si="1143"/>
        <v>0</v>
      </c>
      <c r="HM151" s="381">
        <f t="shared" si="1143"/>
        <v>2835</v>
      </c>
      <c r="HN151" s="11">
        <f t="shared" si="1143"/>
        <v>255</v>
      </c>
      <c r="HO151" s="11">
        <f t="shared" si="1144"/>
        <v>1410</v>
      </c>
      <c r="HP151" s="79">
        <f t="shared" si="1145"/>
        <v>0.49735449735449733</v>
      </c>
      <c r="HQ151" s="15">
        <f t="shared" si="1146"/>
        <v>66</v>
      </c>
      <c r="HR151" s="12">
        <f t="shared" si="1167"/>
        <v>4.6808510638297871E-2</v>
      </c>
      <c r="HS151" s="16">
        <v>67</v>
      </c>
      <c r="HT151" s="17">
        <v>1296</v>
      </c>
      <c r="HU151" s="16">
        <f t="shared" si="1147"/>
        <v>91.914893617021278</v>
      </c>
      <c r="HV151" s="15"/>
      <c r="HW151" s="14"/>
    </row>
    <row r="152" spans="1:231" ht="18.75" x14ac:dyDescent="0.25">
      <c r="A152" s="734"/>
      <c r="B152" s="436">
        <f t="shared" si="987"/>
        <v>45711</v>
      </c>
      <c r="C152" s="10"/>
      <c r="D152" s="11"/>
      <c r="E152" s="61">
        <f t="shared" si="1148"/>
        <v>539</v>
      </c>
      <c r="F152" s="11">
        <f t="shared" si="1148"/>
        <v>49</v>
      </c>
      <c r="G152" s="11">
        <v>251</v>
      </c>
      <c r="H152" s="12">
        <f t="shared" si="1108"/>
        <v>0.48794063079777367</v>
      </c>
      <c r="I152" s="11">
        <v>12</v>
      </c>
      <c r="J152" s="12">
        <f t="shared" si="1149"/>
        <v>4.5627376425855515E-2</v>
      </c>
      <c r="K152" s="11"/>
      <c r="L152" s="11"/>
      <c r="M152" s="18"/>
      <c r="N152" s="20"/>
      <c r="O152" s="10">
        <v>1</v>
      </c>
      <c r="P152" s="11"/>
      <c r="Q152" s="11">
        <f t="shared" si="1150"/>
        <v>557</v>
      </c>
      <c r="R152" s="11">
        <f t="shared" si="1150"/>
        <v>50</v>
      </c>
      <c r="S152" s="11">
        <v>271</v>
      </c>
      <c r="T152" s="12">
        <f t="shared" si="1109"/>
        <v>0.50807899461400363</v>
      </c>
      <c r="U152" s="11">
        <v>12</v>
      </c>
      <c r="V152" s="12">
        <f t="shared" si="1110"/>
        <v>4.2402826855123678E-2</v>
      </c>
      <c r="W152" s="11"/>
      <c r="X152" s="11"/>
      <c r="Y152" s="18"/>
      <c r="Z152" s="20"/>
      <c r="AA152" s="10">
        <v>2</v>
      </c>
      <c r="AB152" s="11"/>
      <c r="AC152" s="11">
        <f t="shared" si="1151"/>
        <v>42</v>
      </c>
      <c r="AD152" s="11">
        <f t="shared" si="1151"/>
        <v>6</v>
      </c>
      <c r="AE152" s="11">
        <v>37</v>
      </c>
      <c r="AF152" s="12">
        <f t="shared" si="1111"/>
        <v>0.90476190476190477</v>
      </c>
      <c r="AG152" s="11">
        <v>1</v>
      </c>
      <c r="AH152" s="12">
        <f t="shared" si="1112"/>
        <v>2.6315789473684209E-2</v>
      </c>
      <c r="AI152" s="11"/>
      <c r="AJ152" s="11"/>
      <c r="AK152" s="18"/>
      <c r="AL152" s="20"/>
      <c r="AM152" s="10"/>
      <c r="AN152" s="11"/>
      <c r="AO152" s="61">
        <f t="shared" si="1152"/>
        <v>571</v>
      </c>
      <c r="AP152" s="11">
        <f t="shared" si="1152"/>
        <v>50</v>
      </c>
      <c r="AQ152" s="11">
        <v>277</v>
      </c>
      <c r="AR152" s="12">
        <f t="shared" si="1113"/>
        <v>0.51488616462346759</v>
      </c>
      <c r="AS152" s="11">
        <v>17</v>
      </c>
      <c r="AT152" s="12">
        <f t="shared" si="1114"/>
        <v>5.7823129251700682E-2</v>
      </c>
      <c r="AU152" s="11"/>
      <c r="AV152" s="11"/>
      <c r="AW152" s="18"/>
      <c r="AX152" s="20"/>
      <c r="AY152" s="10"/>
      <c r="AZ152" s="11"/>
      <c r="BA152" s="11">
        <f t="shared" si="1153"/>
        <v>559</v>
      </c>
      <c r="BB152" s="11">
        <f t="shared" si="1153"/>
        <v>50</v>
      </c>
      <c r="BC152" s="11">
        <v>290</v>
      </c>
      <c r="BD152" s="12">
        <f t="shared" si="1115"/>
        <v>0.53846153846153844</v>
      </c>
      <c r="BE152" s="11">
        <v>11</v>
      </c>
      <c r="BF152" s="12">
        <f t="shared" si="1116"/>
        <v>3.6544850498338874E-2</v>
      </c>
      <c r="BG152" s="11"/>
      <c r="BH152" s="11"/>
      <c r="BI152" s="18"/>
      <c r="BJ152" s="20"/>
      <c r="BK152" s="10"/>
      <c r="BL152" s="11"/>
      <c r="BM152" s="11">
        <f t="shared" si="1154"/>
        <v>564</v>
      </c>
      <c r="BN152" s="11">
        <f t="shared" si="1154"/>
        <v>50</v>
      </c>
      <c r="BO152" s="11">
        <v>233</v>
      </c>
      <c r="BP152" s="12">
        <f t="shared" si="1117"/>
        <v>0.44858156028368795</v>
      </c>
      <c r="BQ152" s="11">
        <v>20</v>
      </c>
      <c r="BR152" s="12">
        <f t="shared" si="1118"/>
        <v>7.9051383399209488E-2</v>
      </c>
      <c r="BS152" s="11"/>
      <c r="BT152" s="11"/>
      <c r="BU152" s="18"/>
      <c r="BV152" s="20"/>
      <c r="BW152" s="10"/>
      <c r="BX152" s="11"/>
      <c r="BY152" s="61">
        <f t="shared" si="1155"/>
        <v>0</v>
      </c>
      <c r="BZ152" s="61">
        <f t="shared" si="1155"/>
        <v>0</v>
      </c>
      <c r="CA152" s="11"/>
      <c r="CB152" s="12" t="e">
        <f t="shared" si="1119"/>
        <v>#DIV/0!</v>
      </c>
      <c r="CC152" s="11"/>
      <c r="CD152" s="12" t="e">
        <f t="shared" si="1120"/>
        <v>#DIV/0!</v>
      </c>
      <c r="CE152" s="11"/>
      <c r="CF152" s="11"/>
      <c r="CG152" s="18"/>
      <c r="CH152" s="20"/>
      <c r="CI152" s="10"/>
      <c r="CJ152" s="11"/>
      <c r="CK152" s="61">
        <f t="shared" si="1156"/>
        <v>0</v>
      </c>
      <c r="CL152" s="61">
        <f t="shared" si="1156"/>
        <v>0</v>
      </c>
      <c r="CM152" s="11"/>
      <c r="CN152" s="12" t="e">
        <f t="shared" si="1121"/>
        <v>#DIV/0!</v>
      </c>
      <c r="CO152" s="11"/>
      <c r="CP152" s="12" t="e">
        <f t="shared" si="1122"/>
        <v>#DIV/0!</v>
      </c>
      <c r="CQ152" s="11"/>
      <c r="CR152" s="11"/>
      <c r="CS152" s="18"/>
      <c r="CT152" s="20"/>
      <c r="CU152" s="10"/>
      <c r="CV152" s="11"/>
      <c r="CW152" s="61">
        <f t="shared" si="1157"/>
        <v>0</v>
      </c>
      <c r="CX152" s="61">
        <f t="shared" si="1157"/>
        <v>0</v>
      </c>
      <c r="CY152" s="11"/>
      <c r="CZ152" s="12" t="e">
        <f t="shared" si="1123"/>
        <v>#DIV/0!</v>
      </c>
      <c r="DA152" s="11"/>
      <c r="DB152" s="12" t="e">
        <f t="shared" si="1124"/>
        <v>#DIV/0!</v>
      </c>
      <c r="DC152" s="11"/>
      <c r="DD152" s="11"/>
      <c r="DE152" s="18"/>
      <c r="DF152" s="20"/>
      <c r="DG152" s="10"/>
      <c r="DH152" s="11"/>
      <c r="DI152" s="61">
        <f t="shared" si="1158"/>
        <v>0</v>
      </c>
      <c r="DJ152" s="61">
        <f t="shared" si="1158"/>
        <v>0</v>
      </c>
      <c r="DK152" s="11"/>
      <c r="DL152" s="12" t="e">
        <f t="shared" si="1125"/>
        <v>#DIV/0!</v>
      </c>
      <c r="DM152" s="11"/>
      <c r="DN152" s="12" t="e">
        <f t="shared" si="1126"/>
        <v>#DIV/0!</v>
      </c>
      <c r="DO152" s="11"/>
      <c r="DP152" s="11"/>
      <c r="DQ152" s="18"/>
      <c r="DR152" s="20"/>
      <c r="DS152" s="10"/>
      <c r="DT152" s="11"/>
      <c r="DU152" s="61">
        <f t="shared" si="1159"/>
        <v>0</v>
      </c>
      <c r="DV152" s="61">
        <f t="shared" si="1159"/>
        <v>0</v>
      </c>
      <c r="DW152" s="11"/>
      <c r="DX152" s="12" t="e">
        <f t="shared" si="1127"/>
        <v>#DIV/0!</v>
      </c>
      <c r="DY152" s="11"/>
      <c r="DZ152" s="12" t="e">
        <f t="shared" si="1128"/>
        <v>#DIV/0!</v>
      </c>
      <c r="EA152" s="11"/>
      <c r="EB152" s="11"/>
      <c r="EC152" s="18"/>
      <c r="ED152" s="20"/>
      <c r="EE152" s="10"/>
      <c r="EF152" s="11"/>
      <c r="EG152" s="61">
        <f t="shared" si="1160"/>
        <v>0</v>
      </c>
      <c r="EH152" s="61">
        <f t="shared" si="1160"/>
        <v>0</v>
      </c>
      <c r="EI152" s="11"/>
      <c r="EJ152" s="12" t="e">
        <f t="shared" si="1129"/>
        <v>#DIV/0!</v>
      </c>
      <c r="EK152" s="11"/>
      <c r="EL152" s="12" t="e">
        <f t="shared" si="1130"/>
        <v>#DIV/0!</v>
      </c>
      <c r="EM152" s="11"/>
      <c r="EN152" s="11"/>
      <c r="EO152" s="18"/>
      <c r="EP152" s="20"/>
      <c r="EQ152" s="10"/>
      <c r="ER152" s="11"/>
      <c r="ES152" s="61">
        <f t="shared" si="1161"/>
        <v>0</v>
      </c>
      <c r="ET152" s="61">
        <f t="shared" si="1161"/>
        <v>0</v>
      </c>
      <c r="EU152" s="11"/>
      <c r="EV152" s="12" t="e">
        <f t="shared" si="1131"/>
        <v>#DIV/0!</v>
      </c>
      <c r="EW152" s="11"/>
      <c r="EX152" s="12" t="e">
        <f t="shared" si="1132"/>
        <v>#DIV/0!</v>
      </c>
      <c r="EY152" s="11"/>
      <c r="EZ152" s="11"/>
      <c r="FA152" s="18"/>
      <c r="FB152" s="20"/>
      <c r="FC152" s="10"/>
      <c r="FD152" s="11"/>
      <c r="FE152" s="61">
        <f t="shared" si="1162"/>
        <v>0</v>
      </c>
      <c r="FF152" s="61">
        <f t="shared" si="1162"/>
        <v>0</v>
      </c>
      <c r="FG152" s="11"/>
      <c r="FH152" s="12" t="e">
        <f t="shared" si="1133"/>
        <v>#DIV/0!</v>
      </c>
      <c r="FI152" s="11"/>
      <c r="FJ152" s="12" t="e">
        <f t="shared" si="1134"/>
        <v>#DIV/0!</v>
      </c>
      <c r="FK152" s="11"/>
      <c r="FL152" s="11"/>
      <c r="FM152" s="18"/>
      <c r="FN152" s="20"/>
      <c r="FO152" s="10"/>
      <c r="FP152" s="11"/>
      <c r="FQ152" s="61">
        <f t="shared" si="1163"/>
        <v>0</v>
      </c>
      <c r="FR152" s="61">
        <f t="shared" si="1163"/>
        <v>0</v>
      </c>
      <c r="FS152" s="11"/>
      <c r="FT152" s="12" t="e">
        <f t="shared" si="1135"/>
        <v>#DIV/0!</v>
      </c>
      <c r="FU152" s="11"/>
      <c r="FV152" s="12" t="e">
        <f t="shared" si="1136"/>
        <v>#DIV/0!</v>
      </c>
      <c r="FW152" s="11"/>
      <c r="FX152" s="11"/>
      <c r="FY152" s="18"/>
      <c r="FZ152" s="20"/>
      <c r="GA152" s="10"/>
      <c r="GB152" s="11"/>
      <c r="GC152" s="61">
        <f t="shared" si="1164"/>
        <v>0</v>
      </c>
      <c r="GD152" s="61">
        <f t="shared" si="1164"/>
        <v>0</v>
      </c>
      <c r="GE152" s="11"/>
      <c r="GF152" s="12" t="e">
        <f t="shared" si="1137"/>
        <v>#DIV/0!</v>
      </c>
      <c r="GG152" s="11"/>
      <c r="GH152" s="12" t="e">
        <f t="shared" si="1138"/>
        <v>#DIV/0!</v>
      </c>
      <c r="GI152" s="11"/>
      <c r="GJ152" s="11"/>
      <c r="GK152" s="18"/>
      <c r="GL152" s="20"/>
      <c r="GM152" s="10"/>
      <c r="GN152" s="11"/>
      <c r="GO152" s="61">
        <f t="shared" si="1165"/>
        <v>0</v>
      </c>
      <c r="GP152" s="61">
        <f t="shared" si="1165"/>
        <v>0</v>
      </c>
      <c r="GQ152" s="11"/>
      <c r="GR152" s="12" t="e">
        <f t="shared" si="1139"/>
        <v>#DIV/0!</v>
      </c>
      <c r="GS152" s="11"/>
      <c r="GT152" s="12" t="e">
        <f t="shared" si="1140"/>
        <v>#DIV/0!</v>
      </c>
      <c r="GU152" s="11"/>
      <c r="GV152" s="11"/>
      <c r="GW152" s="18"/>
      <c r="GX152" s="20"/>
      <c r="GY152" s="10"/>
      <c r="GZ152" s="11"/>
      <c r="HA152" s="61">
        <f t="shared" si="1166"/>
        <v>0</v>
      </c>
      <c r="HB152" s="61">
        <f t="shared" si="1166"/>
        <v>0</v>
      </c>
      <c r="HC152" s="11"/>
      <c r="HD152" s="12" t="e">
        <f t="shared" si="1141"/>
        <v>#DIV/0!</v>
      </c>
      <c r="HE152" s="11"/>
      <c r="HF152" s="12" t="e">
        <f t="shared" si="1142"/>
        <v>#DIV/0!</v>
      </c>
      <c r="HG152" s="11"/>
      <c r="HH152" s="11"/>
      <c r="HI152" s="18"/>
      <c r="HJ152" s="20"/>
      <c r="HK152" s="10">
        <f t="shared" si="1143"/>
        <v>3</v>
      </c>
      <c r="HL152" s="14">
        <f t="shared" si="1143"/>
        <v>0</v>
      </c>
      <c r="HM152" s="381">
        <f t="shared" si="1143"/>
        <v>2832</v>
      </c>
      <c r="HN152" s="11">
        <f t="shared" si="1143"/>
        <v>255</v>
      </c>
      <c r="HO152" s="11">
        <f t="shared" si="1144"/>
        <v>1432</v>
      </c>
      <c r="HP152" s="79">
        <f t="shared" si="1145"/>
        <v>0.50564971751412424</v>
      </c>
      <c r="HQ152" s="15">
        <f t="shared" si="1146"/>
        <v>73</v>
      </c>
      <c r="HR152" s="12">
        <f t="shared" si="1167"/>
        <v>5.0977653631284918E-2</v>
      </c>
      <c r="HS152" s="16">
        <v>68.3</v>
      </c>
      <c r="HT152" s="17">
        <v>1311</v>
      </c>
      <c r="HU152" s="16">
        <f t="shared" si="1147"/>
        <v>91.550279329608941</v>
      </c>
      <c r="HV152" s="18"/>
      <c r="HW152" s="20"/>
    </row>
    <row r="153" spans="1:231" ht="18.75" x14ac:dyDescent="0.25">
      <c r="A153" s="734"/>
      <c r="B153" s="436">
        <f t="shared" si="987"/>
        <v>45712</v>
      </c>
      <c r="C153" s="10"/>
      <c r="D153" s="11"/>
      <c r="E153" s="61">
        <v>519</v>
      </c>
      <c r="F153" s="11">
        <f>F152-D153-2</f>
        <v>47</v>
      </c>
      <c r="G153" s="11">
        <v>276</v>
      </c>
      <c r="H153" s="12">
        <f t="shared" si="1108"/>
        <v>0.5684007707129094</v>
      </c>
      <c r="I153" s="11">
        <v>19</v>
      </c>
      <c r="J153" s="12">
        <f t="shared" si="1149"/>
        <v>6.4406779661016947E-2</v>
      </c>
      <c r="K153" s="13"/>
      <c r="L153" s="13"/>
      <c r="M153" s="25"/>
      <c r="N153" s="37"/>
      <c r="O153" s="10">
        <v>1</v>
      </c>
      <c r="P153" s="11"/>
      <c r="Q153" s="11">
        <f>Q152-O153-19</f>
        <v>537</v>
      </c>
      <c r="R153" s="11">
        <f>R152-P153-1</f>
        <v>49</v>
      </c>
      <c r="S153" s="11">
        <v>277</v>
      </c>
      <c r="T153" s="12">
        <f t="shared" si="1109"/>
        <v>0.54189944134078216</v>
      </c>
      <c r="U153" s="11">
        <v>14</v>
      </c>
      <c r="V153" s="12">
        <f t="shared" si="1110"/>
        <v>4.8109965635738834E-2</v>
      </c>
      <c r="W153" s="13"/>
      <c r="X153" s="13"/>
      <c r="Y153" s="25"/>
      <c r="Z153" s="37"/>
      <c r="AA153" s="10">
        <v>2</v>
      </c>
      <c r="AB153" s="11"/>
      <c r="AC153" s="11">
        <f>AC152-AA153+59</f>
        <v>99</v>
      </c>
      <c r="AD153" s="11">
        <f>AD152-AB153+3</f>
        <v>9</v>
      </c>
      <c r="AE153" s="11">
        <v>42</v>
      </c>
      <c r="AF153" s="12">
        <f t="shared" si="1111"/>
        <v>0.44444444444444442</v>
      </c>
      <c r="AG153" s="11">
        <v>2</v>
      </c>
      <c r="AH153" s="12">
        <f t="shared" si="1112"/>
        <v>4.5454545454545456E-2</v>
      </c>
      <c r="AI153" s="13"/>
      <c r="AJ153" s="13"/>
      <c r="AK153" s="25"/>
      <c r="AL153" s="37"/>
      <c r="AM153" s="10"/>
      <c r="AN153" s="11"/>
      <c r="AO153" s="61">
        <f>AO152-AM153-8</f>
        <v>563</v>
      </c>
      <c r="AP153" s="11">
        <f t="shared" si="1152"/>
        <v>50</v>
      </c>
      <c r="AQ153" s="11">
        <v>296</v>
      </c>
      <c r="AR153" s="12">
        <f t="shared" si="1113"/>
        <v>0.56127886323268206</v>
      </c>
      <c r="AS153" s="11">
        <v>20</v>
      </c>
      <c r="AT153" s="12">
        <f t="shared" si="1114"/>
        <v>6.3291139240506333E-2</v>
      </c>
      <c r="AU153" s="13"/>
      <c r="AV153" s="13"/>
      <c r="AW153" s="25"/>
      <c r="AX153" s="37"/>
      <c r="AY153" s="10"/>
      <c r="AZ153" s="11"/>
      <c r="BA153" s="11">
        <f>BA152-AY153-7</f>
        <v>552</v>
      </c>
      <c r="BB153" s="11">
        <f t="shared" si="1153"/>
        <v>50</v>
      </c>
      <c r="BC153" s="11">
        <v>276</v>
      </c>
      <c r="BD153" s="12">
        <f t="shared" si="1115"/>
        <v>0.53260869565217395</v>
      </c>
      <c r="BE153" s="11">
        <v>18</v>
      </c>
      <c r="BF153" s="12">
        <f t="shared" si="1116"/>
        <v>6.1224489795918366E-2</v>
      </c>
      <c r="BG153" s="13"/>
      <c r="BH153" s="13"/>
      <c r="BI153" s="25"/>
      <c r="BJ153" s="37"/>
      <c r="BK153" s="10"/>
      <c r="BL153" s="11"/>
      <c r="BM153" s="11">
        <f>BM152-BK153-5</f>
        <v>559</v>
      </c>
      <c r="BN153" s="11">
        <f t="shared" si="1154"/>
        <v>50</v>
      </c>
      <c r="BO153" s="11">
        <v>285</v>
      </c>
      <c r="BP153" s="12">
        <f t="shared" si="1117"/>
        <v>0.54203935599284436</v>
      </c>
      <c r="BQ153" s="11">
        <v>18</v>
      </c>
      <c r="BR153" s="12">
        <f t="shared" si="1118"/>
        <v>5.9405940594059403E-2</v>
      </c>
      <c r="BS153" s="13"/>
      <c r="BT153" s="13"/>
      <c r="BU153" s="25"/>
      <c r="BV153" s="37"/>
      <c r="BW153" s="10"/>
      <c r="BX153" s="11"/>
      <c r="BY153" s="61">
        <f t="shared" si="1155"/>
        <v>0</v>
      </c>
      <c r="BZ153" s="61">
        <f t="shared" si="1155"/>
        <v>0</v>
      </c>
      <c r="CA153" s="11"/>
      <c r="CB153" s="12" t="e">
        <f t="shared" si="1119"/>
        <v>#DIV/0!</v>
      </c>
      <c r="CC153" s="11"/>
      <c r="CD153" s="12" t="e">
        <f t="shared" si="1120"/>
        <v>#DIV/0!</v>
      </c>
      <c r="CE153" s="13"/>
      <c r="CF153" s="13"/>
      <c r="CG153" s="25"/>
      <c r="CH153" s="37"/>
      <c r="CI153" s="10"/>
      <c r="CJ153" s="11"/>
      <c r="CK153" s="61">
        <f t="shared" si="1156"/>
        <v>0</v>
      </c>
      <c r="CL153" s="61">
        <f t="shared" si="1156"/>
        <v>0</v>
      </c>
      <c r="CM153" s="11"/>
      <c r="CN153" s="12" t="e">
        <f t="shared" si="1121"/>
        <v>#DIV/0!</v>
      </c>
      <c r="CO153" s="11"/>
      <c r="CP153" s="12" t="e">
        <f t="shared" si="1122"/>
        <v>#DIV/0!</v>
      </c>
      <c r="CQ153" s="13"/>
      <c r="CR153" s="13"/>
      <c r="CS153" s="25"/>
      <c r="CT153" s="37"/>
      <c r="CU153" s="10"/>
      <c r="CV153" s="11"/>
      <c r="CW153" s="61">
        <f t="shared" si="1157"/>
        <v>0</v>
      </c>
      <c r="CX153" s="61">
        <f t="shared" si="1157"/>
        <v>0</v>
      </c>
      <c r="CY153" s="11"/>
      <c r="CZ153" s="12" t="e">
        <f t="shared" si="1123"/>
        <v>#DIV/0!</v>
      </c>
      <c r="DA153" s="11"/>
      <c r="DB153" s="12" t="e">
        <f t="shared" si="1124"/>
        <v>#DIV/0!</v>
      </c>
      <c r="DC153" s="13"/>
      <c r="DD153" s="13"/>
      <c r="DE153" s="25"/>
      <c r="DF153" s="37"/>
      <c r="DG153" s="10"/>
      <c r="DH153" s="11"/>
      <c r="DI153" s="61">
        <f t="shared" si="1158"/>
        <v>0</v>
      </c>
      <c r="DJ153" s="61">
        <f t="shared" si="1158"/>
        <v>0</v>
      </c>
      <c r="DK153" s="11"/>
      <c r="DL153" s="12" t="e">
        <f t="shared" si="1125"/>
        <v>#DIV/0!</v>
      </c>
      <c r="DM153" s="11"/>
      <c r="DN153" s="12" t="e">
        <f t="shared" si="1126"/>
        <v>#DIV/0!</v>
      </c>
      <c r="DO153" s="13"/>
      <c r="DP153" s="13"/>
      <c r="DQ153" s="25"/>
      <c r="DR153" s="37"/>
      <c r="DS153" s="10"/>
      <c r="DT153" s="11"/>
      <c r="DU153" s="61">
        <f t="shared" si="1159"/>
        <v>0</v>
      </c>
      <c r="DV153" s="61">
        <f t="shared" si="1159"/>
        <v>0</v>
      </c>
      <c r="DW153" s="11"/>
      <c r="DX153" s="12" t="e">
        <f t="shared" si="1127"/>
        <v>#DIV/0!</v>
      </c>
      <c r="DY153" s="11"/>
      <c r="DZ153" s="12" t="e">
        <f t="shared" si="1128"/>
        <v>#DIV/0!</v>
      </c>
      <c r="EA153" s="13"/>
      <c r="EB153" s="13"/>
      <c r="EC153" s="25"/>
      <c r="ED153" s="37"/>
      <c r="EE153" s="10"/>
      <c r="EF153" s="11"/>
      <c r="EG153" s="61">
        <f t="shared" si="1160"/>
        <v>0</v>
      </c>
      <c r="EH153" s="61">
        <f t="shared" si="1160"/>
        <v>0</v>
      </c>
      <c r="EI153" s="11"/>
      <c r="EJ153" s="12" t="e">
        <f t="shared" si="1129"/>
        <v>#DIV/0!</v>
      </c>
      <c r="EK153" s="11"/>
      <c r="EL153" s="12" t="e">
        <f t="shared" si="1130"/>
        <v>#DIV/0!</v>
      </c>
      <c r="EM153" s="13"/>
      <c r="EN153" s="13"/>
      <c r="EO153" s="25"/>
      <c r="EP153" s="37"/>
      <c r="EQ153" s="10"/>
      <c r="ER153" s="11"/>
      <c r="ES153" s="61">
        <f t="shared" si="1161"/>
        <v>0</v>
      </c>
      <c r="ET153" s="61">
        <f t="shared" si="1161"/>
        <v>0</v>
      </c>
      <c r="EU153" s="11"/>
      <c r="EV153" s="12" t="e">
        <f t="shared" si="1131"/>
        <v>#DIV/0!</v>
      </c>
      <c r="EW153" s="11"/>
      <c r="EX153" s="12" t="e">
        <f t="shared" si="1132"/>
        <v>#DIV/0!</v>
      </c>
      <c r="EY153" s="13"/>
      <c r="EZ153" s="13"/>
      <c r="FA153" s="25"/>
      <c r="FB153" s="37"/>
      <c r="FC153" s="10"/>
      <c r="FD153" s="11"/>
      <c r="FE153" s="61">
        <f t="shared" si="1162"/>
        <v>0</v>
      </c>
      <c r="FF153" s="61">
        <f t="shared" si="1162"/>
        <v>0</v>
      </c>
      <c r="FG153" s="11"/>
      <c r="FH153" s="12" t="e">
        <f t="shared" si="1133"/>
        <v>#DIV/0!</v>
      </c>
      <c r="FI153" s="11"/>
      <c r="FJ153" s="12" t="e">
        <f t="shared" si="1134"/>
        <v>#DIV/0!</v>
      </c>
      <c r="FK153" s="13"/>
      <c r="FL153" s="13"/>
      <c r="FM153" s="25"/>
      <c r="FN153" s="37"/>
      <c r="FO153" s="10"/>
      <c r="FP153" s="11"/>
      <c r="FQ153" s="61">
        <f t="shared" si="1163"/>
        <v>0</v>
      </c>
      <c r="FR153" s="61">
        <f t="shared" si="1163"/>
        <v>0</v>
      </c>
      <c r="FS153" s="11"/>
      <c r="FT153" s="12" t="e">
        <f t="shared" si="1135"/>
        <v>#DIV/0!</v>
      </c>
      <c r="FU153" s="11"/>
      <c r="FV153" s="12" t="e">
        <f t="shared" si="1136"/>
        <v>#DIV/0!</v>
      </c>
      <c r="FW153" s="13"/>
      <c r="FX153" s="13"/>
      <c r="FY153" s="25"/>
      <c r="FZ153" s="37"/>
      <c r="GA153" s="10"/>
      <c r="GB153" s="11"/>
      <c r="GC153" s="61">
        <f t="shared" si="1164"/>
        <v>0</v>
      </c>
      <c r="GD153" s="61">
        <f t="shared" si="1164"/>
        <v>0</v>
      </c>
      <c r="GE153" s="11"/>
      <c r="GF153" s="12" t="e">
        <f t="shared" si="1137"/>
        <v>#DIV/0!</v>
      </c>
      <c r="GG153" s="11"/>
      <c r="GH153" s="12" t="e">
        <f t="shared" si="1138"/>
        <v>#DIV/0!</v>
      </c>
      <c r="GI153" s="13"/>
      <c r="GJ153" s="13"/>
      <c r="GK153" s="25"/>
      <c r="GL153" s="37"/>
      <c r="GM153" s="10"/>
      <c r="GN153" s="11"/>
      <c r="GO153" s="61">
        <f t="shared" si="1165"/>
        <v>0</v>
      </c>
      <c r="GP153" s="61">
        <f t="shared" si="1165"/>
        <v>0</v>
      </c>
      <c r="GQ153" s="11"/>
      <c r="GR153" s="12" t="e">
        <f t="shared" si="1139"/>
        <v>#DIV/0!</v>
      </c>
      <c r="GS153" s="11"/>
      <c r="GT153" s="12" t="e">
        <f t="shared" si="1140"/>
        <v>#DIV/0!</v>
      </c>
      <c r="GU153" s="13"/>
      <c r="GV153" s="13"/>
      <c r="GW153" s="25"/>
      <c r="GX153" s="37"/>
      <c r="GY153" s="10"/>
      <c r="GZ153" s="11"/>
      <c r="HA153" s="61">
        <f t="shared" si="1166"/>
        <v>0</v>
      </c>
      <c r="HB153" s="61">
        <f t="shared" si="1166"/>
        <v>0</v>
      </c>
      <c r="HC153" s="11"/>
      <c r="HD153" s="12" t="e">
        <f t="shared" si="1141"/>
        <v>#DIV/0!</v>
      </c>
      <c r="HE153" s="11"/>
      <c r="HF153" s="12" t="e">
        <f t="shared" si="1142"/>
        <v>#DIV/0!</v>
      </c>
      <c r="HG153" s="13"/>
      <c r="HH153" s="13"/>
      <c r="HI153" s="25"/>
      <c r="HJ153" s="37"/>
      <c r="HK153" s="10">
        <f t="shared" si="1143"/>
        <v>3</v>
      </c>
      <c r="HL153" s="14">
        <f t="shared" si="1143"/>
        <v>0</v>
      </c>
      <c r="HM153" s="381">
        <f t="shared" si="1143"/>
        <v>2829</v>
      </c>
      <c r="HN153" s="11">
        <f t="shared" si="1143"/>
        <v>255</v>
      </c>
      <c r="HO153" s="11">
        <f t="shared" si="1144"/>
        <v>1543</v>
      </c>
      <c r="HP153" s="79">
        <f t="shared" si="1145"/>
        <v>0.54542241074584663</v>
      </c>
      <c r="HQ153" s="15">
        <f t="shared" si="1146"/>
        <v>91</v>
      </c>
      <c r="HR153" s="12">
        <f t="shared" si="1167"/>
        <v>5.8976020738820481E-2</v>
      </c>
      <c r="HS153" s="16">
        <v>67.3</v>
      </c>
      <c r="HT153" s="17">
        <v>1401</v>
      </c>
      <c r="HU153" s="16">
        <f t="shared" si="1147"/>
        <v>90.797148412184058</v>
      </c>
      <c r="HV153" s="23"/>
      <c r="HW153" s="22"/>
    </row>
    <row r="154" spans="1:231" ht="18.75" x14ac:dyDescent="0.25">
      <c r="A154" s="734"/>
      <c r="B154" s="436">
        <f t="shared" si="987"/>
        <v>45713</v>
      </c>
      <c r="C154" s="10">
        <v>1</v>
      </c>
      <c r="D154" s="11"/>
      <c r="E154" s="61">
        <f t="shared" si="1148"/>
        <v>518</v>
      </c>
      <c r="F154" s="11">
        <f t="shared" si="1148"/>
        <v>47</v>
      </c>
      <c r="G154" s="11">
        <v>269</v>
      </c>
      <c r="H154" s="12">
        <f t="shared" si="1108"/>
        <v>0.53861003861003864</v>
      </c>
      <c r="I154" s="11">
        <v>10</v>
      </c>
      <c r="J154" s="12">
        <f t="shared" si="1149"/>
        <v>3.5842293906810034E-2</v>
      </c>
      <c r="K154" s="13"/>
      <c r="L154" s="11"/>
      <c r="M154" s="25"/>
      <c r="N154" s="37"/>
      <c r="O154" s="10"/>
      <c r="P154" s="11"/>
      <c r="Q154" s="11">
        <f t="shared" si="1150"/>
        <v>537</v>
      </c>
      <c r="R154" s="11">
        <f t="shared" si="1150"/>
        <v>49</v>
      </c>
      <c r="S154" s="11">
        <v>257</v>
      </c>
      <c r="T154" s="12">
        <f t="shared" si="1109"/>
        <v>0.5027932960893855</v>
      </c>
      <c r="U154" s="11">
        <v>13</v>
      </c>
      <c r="V154" s="12">
        <f t="shared" si="1110"/>
        <v>4.8148148148148148E-2</v>
      </c>
      <c r="W154" s="13"/>
      <c r="X154" s="11"/>
      <c r="Y154" s="25"/>
      <c r="Z154" s="37"/>
      <c r="AA154" s="10">
        <v>1</v>
      </c>
      <c r="AB154" s="11"/>
      <c r="AC154" s="11">
        <f t="shared" si="1151"/>
        <v>98</v>
      </c>
      <c r="AD154" s="11">
        <f t="shared" si="1151"/>
        <v>9</v>
      </c>
      <c r="AE154" s="11">
        <v>24</v>
      </c>
      <c r="AF154" s="12">
        <f t="shared" si="1111"/>
        <v>0.25510204081632654</v>
      </c>
      <c r="AG154" s="11">
        <v>1</v>
      </c>
      <c r="AH154" s="12">
        <f t="shared" si="1112"/>
        <v>0.04</v>
      </c>
      <c r="AI154" s="13"/>
      <c r="AJ154" s="11"/>
      <c r="AK154" s="25"/>
      <c r="AL154" s="37"/>
      <c r="AM154" s="10">
        <v>1</v>
      </c>
      <c r="AN154" s="11"/>
      <c r="AO154" s="61">
        <f t="shared" si="1152"/>
        <v>562</v>
      </c>
      <c r="AP154" s="11">
        <f t="shared" si="1152"/>
        <v>50</v>
      </c>
      <c r="AQ154" s="11">
        <v>277</v>
      </c>
      <c r="AR154" s="12">
        <f t="shared" si="1113"/>
        <v>0.51067615658362986</v>
      </c>
      <c r="AS154" s="11">
        <v>10</v>
      </c>
      <c r="AT154" s="12">
        <f t="shared" si="1114"/>
        <v>3.484320557491289E-2</v>
      </c>
      <c r="AU154" s="13"/>
      <c r="AV154" s="11"/>
      <c r="AW154" s="25"/>
      <c r="AX154" s="37"/>
      <c r="AY154" s="10"/>
      <c r="AZ154" s="11"/>
      <c r="BA154" s="11">
        <f t="shared" si="1153"/>
        <v>552</v>
      </c>
      <c r="BB154" s="11">
        <f t="shared" si="1153"/>
        <v>50</v>
      </c>
      <c r="BC154" s="11">
        <v>261</v>
      </c>
      <c r="BD154" s="12">
        <f t="shared" si="1115"/>
        <v>0.5</v>
      </c>
      <c r="BE154" s="11">
        <v>15</v>
      </c>
      <c r="BF154" s="12">
        <f t="shared" si="1116"/>
        <v>5.434782608695652E-2</v>
      </c>
      <c r="BG154" s="13"/>
      <c r="BH154" s="11"/>
      <c r="BI154" s="25"/>
      <c r="BJ154" s="37"/>
      <c r="BK154" s="10">
        <v>1</v>
      </c>
      <c r="BL154" s="11"/>
      <c r="BM154" s="11">
        <f t="shared" si="1154"/>
        <v>558</v>
      </c>
      <c r="BN154" s="11">
        <f t="shared" si="1154"/>
        <v>50</v>
      </c>
      <c r="BO154" s="11">
        <v>287</v>
      </c>
      <c r="BP154" s="12">
        <f t="shared" si="1117"/>
        <v>0.54480286738351258</v>
      </c>
      <c r="BQ154" s="11">
        <v>17</v>
      </c>
      <c r="BR154" s="12">
        <f t="shared" si="1118"/>
        <v>5.5921052631578948E-2</v>
      </c>
      <c r="BS154" s="13"/>
      <c r="BT154" s="11"/>
      <c r="BU154" s="25"/>
      <c r="BV154" s="37"/>
      <c r="BW154" s="10"/>
      <c r="BX154" s="11"/>
      <c r="BY154" s="61">
        <f t="shared" si="1155"/>
        <v>0</v>
      </c>
      <c r="BZ154" s="61">
        <f t="shared" si="1155"/>
        <v>0</v>
      </c>
      <c r="CA154" s="11"/>
      <c r="CB154" s="12" t="e">
        <f t="shared" si="1119"/>
        <v>#DIV/0!</v>
      </c>
      <c r="CC154" s="11"/>
      <c r="CD154" s="12" t="e">
        <f t="shared" si="1120"/>
        <v>#DIV/0!</v>
      </c>
      <c r="CE154" s="13"/>
      <c r="CF154" s="11"/>
      <c r="CG154" s="25"/>
      <c r="CH154" s="37"/>
      <c r="CI154" s="10"/>
      <c r="CJ154" s="11"/>
      <c r="CK154" s="61">
        <f t="shared" si="1156"/>
        <v>0</v>
      </c>
      <c r="CL154" s="61">
        <f t="shared" si="1156"/>
        <v>0</v>
      </c>
      <c r="CM154" s="11"/>
      <c r="CN154" s="12" t="e">
        <f t="shared" si="1121"/>
        <v>#DIV/0!</v>
      </c>
      <c r="CO154" s="11"/>
      <c r="CP154" s="12" t="e">
        <f t="shared" si="1122"/>
        <v>#DIV/0!</v>
      </c>
      <c r="CQ154" s="13"/>
      <c r="CR154" s="11"/>
      <c r="CS154" s="25"/>
      <c r="CT154" s="37"/>
      <c r="CU154" s="10"/>
      <c r="CV154" s="11"/>
      <c r="CW154" s="61">
        <f t="shared" si="1157"/>
        <v>0</v>
      </c>
      <c r="CX154" s="61">
        <f t="shared" si="1157"/>
        <v>0</v>
      </c>
      <c r="CY154" s="11"/>
      <c r="CZ154" s="12" t="e">
        <f t="shared" si="1123"/>
        <v>#DIV/0!</v>
      </c>
      <c r="DA154" s="11"/>
      <c r="DB154" s="12" t="e">
        <f t="shared" si="1124"/>
        <v>#DIV/0!</v>
      </c>
      <c r="DC154" s="13"/>
      <c r="DD154" s="11"/>
      <c r="DE154" s="25"/>
      <c r="DF154" s="37"/>
      <c r="DG154" s="10"/>
      <c r="DH154" s="11"/>
      <c r="DI154" s="61">
        <f t="shared" si="1158"/>
        <v>0</v>
      </c>
      <c r="DJ154" s="61">
        <f t="shared" si="1158"/>
        <v>0</v>
      </c>
      <c r="DK154" s="11"/>
      <c r="DL154" s="12" t="e">
        <f t="shared" si="1125"/>
        <v>#DIV/0!</v>
      </c>
      <c r="DM154" s="11"/>
      <c r="DN154" s="12" t="e">
        <f t="shared" si="1126"/>
        <v>#DIV/0!</v>
      </c>
      <c r="DO154" s="13"/>
      <c r="DP154" s="11"/>
      <c r="DQ154" s="25"/>
      <c r="DR154" s="37"/>
      <c r="DS154" s="10"/>
      <c r="DT154" s="11"/>
      <c r="DU154" s="61">
        <f t="shared" si="1159"/>
        <v>0</v>
      </c>
      <c r="DV154" s="61">
        <f t="shared" si="1159"/>
        <v>0</v>
      </c>
      <c r="DW154" s="11"/>
      <c r="DX154" s="12" t="e">
        <f t="shared" si="1127"/>
        <v>#DIV/0!</v>
      </c>
      <c r="DY154" s="11"/>
      <c r="DZ154" s="12" t="e">
        <f t="shared" si="1128"/>
        <v>#DIV/0!</v>
      </c>
      <c r="EA154" s="13"/>
      <c r="EB154" s="11"/>
      <c r="EC154" s="25"/>
      <c r="ED154" s="37"/>
      <c r="EE154" s="10"/>
      <c r="EF154" s="11"/>
      <c r="EG154" s="61">
        <f t="shared" si="1160"/>
        <v>0</v>
      </c>
      <c r="EH154" s="61">
        <f t="shared" si="1160"/>
        <v>0</v>
      </c>
      <c r="EI154" s="11"/>
      <c r="EJ154" s="12" t="e">
        <f t="shared" si="1129"/>
        <v>#DIV/0!</v>
      </c>
      <c r="EK154" s="11"/>
      <c r="EL154" s="12" t="e">
        <f t="shared" si="1130"/>
        <v>#DIV/0!</v>
      </c>
      <c r="EM154" s="13"/>
      <c r="EN154" s="11"/>
      <c r="EO154" s="25"/>
      <c r="EP154" s="37"/>
      <c r="EQ154" s="10"/>
      <c r="ER154" s="11"/>
      <c r="ES154" s="61">
        <f t="shared" si="1161"/>
        <v>0</v>
      </c>
      <c r="ET154" s="61">
        <f t="shared" si="1161"/>
        <v>0</v>
      </c>
      <c r="EU154" s="11"/>
      <c r="EV154" s="12" t="e">
        <f t="shared" si="1131"/>
        <v>#DIV/0!</v>
      </c>
      <c r="EW154" s="11"/>
      <c r="EX154" s="12" t="e">
        <f t="shared" si="1132"/>
        <v>#DIV/0!</v>
      </c>
      <c r="EY154" s="13"/>
      <c r="EZ154" s="11"/>
      <c r="FA154" s="25"/>
      <c r="FB154" s="37"/>
      <c r="FC154" s="10"/>
      <c r="FD154" s="11"/>
      <c r="FE154" s="61">
        <f t="shared" si="1162"/>
        <v>0</v>
      </c>
      <c r="FF154" s="61">
        <f t="shared" si="1162"/>
        <v>0</v>
      </c>
      <c r="FG154" s="11"/>
      <c r="FH154" s="12" t="e">
        <f t="shared" si="1133"/>
        <v>#DIV/0!</v>
      </c>
      <c r="FI154" s="11"/>
      <c r="FJ154" s="12" t="e">
        <f t="shared" si="1134"/>
        <v>#DIV/0!</v>
      </c>
      <c r="FK154" s="13"/>
      <c r="FL154" s="11"/>
      <c r="FM154" s="25"/>
      <c r="FN154" s="37"/>
      <c r="FO154" s="10"/>
      <c r="FP154" s="11"/>
      <c r="FQ154" s="61">
        <f t="shared" si="1163"/>
        <v>0</v>
      </c>
      <c r="FR154" s="61">
        <f t="shared" si="1163"/>
        <v>0</v>
      </c>
      <c r="FS154" s="11"/>
      <c r="FT154" s="12" t="e">
        <f t="shared" si="1135"/>
        <v>#DIV/0!</v>
      </c>
      <c r="FU154" s="11"/>
      <c r="FV154" s="12" t="e">
        <f t="shared" si="1136"/>
        <v>#DIV/0!</v>
      </c>
      <c r="FW154" s="13"/>
      <c r="FX154" s="11"/>
      <c r="FY154" s="25"/>
      <c r="FZ154" s="37"/>
      <c r="GA154" s="10"/>
      <c r="GB154" s="11"/>
      <c r="GC154" s="61">
        <f t="shared" si="1164"/>
        <v>0</v>
      </c>
      <c r="GD154" s="61">
        <f t="shared" si="1164"/>
        <v>0</v>
      </c>
      <c r="GE154" s="11"/>
      <c r="GF154" s="12" t="e">
        <f t="shared" si="1137"/>
        <v>#DIV/0!</v>
      </c>
      <c r="GG154" s="11"/>
      <c r="GH154" s="12" t="e">
        <f t="shared" si="1138"/>
        <v>#DIV/0!</v>
      </c>
      <c r="GI154" s="13"/>
      <c r="GJ154" s="11"/>
      <c r="GK154" s="25"/>
      <c r="GL154" s="37"/>
      <c r="GM154" s="10"/>
      <c r="GN154" s="11"/>
      <c r="GO154" s="61">
        <f t="shared" si="1165"/>
        <v>0</v>
      </c>
      <c r="GP154" s="61">
        <f t="shared" si="1165"/>
        <v>0</v>
      </c>
      <c r="GQ154" s="11"/>
      <c r="GR154" s="12" t="e">
        <f t="shared" si="1139"/>
        <v>#DIV/0!</v>
      </c>
      <c r="GS154" s="11"/>
      <c r="GT154" s="12" t="e">
        <f t="shared" si="1140"/>
        <v>#DIV/0!</v>
      </c>
      <c r="GU154" s="13"/>
      <c r="GV154" s="11"/>
      <c r="GW154" s="25"/>
      <c r="GX154" s="37"/>
      <c r="GY154" s="10"/>
      <c r="GZ154" s="11"/>
      <c r="HA154" s="61">
        <f t="shared" si="1166"/>
        <v>0</v>
      </c>
      <c r="HB154" s="61">
        <f t="shared" si="1166"/>
        <v>0</v>
      </c>
      <c r="HC154" s="11"/>
      <c r="HD154" s="12" t="e">
        <f t="shared" si="1141"/>
        <v>#DIV/0!</v>
      </c>
      <c r="HE154" s="11"/>
      <c r="HF154" s="12" t="e">
        <f t="shared" si="1142"/>
        <v>#DIV/0!</v>
      </c>
      <c r="HG154" s="13"/>
      <c r="HH154" s="11"/>
      <c r="HI154" s="25"/>
      <c r="HJ154" s="37"/>
      <c r="HK154" s="10">
        <f t="shared" si="1143"/>
        <v>4</v>
      </c>
      <c r="HL154" s="14">
        <f t="shared" si="1143"/>
        <v>0</v>
      </c>
      <c r="HM154" s="381">
        <f t="shared" si="1143"/>
        <v>2825</v>
      </c>
      <c r="HN154" s="11">
        <f t="shared" si="1143"/>
        <v>255</v>
      </c>
      <c r="HO154" s="11">
        <f t="shared" si="1144"/>
        <v>1441</v>
      </c>
      <c r="HP154" s="79">
        <f t="shared" si="1145"/>
        <v>0.51008849557522129</v>
      </c>
      <c r="HQ154" s="15">
        <f t="shared" si="1146"/>
        <v>66</v>
      </c>
      <c r="HR154" s="12">
        <f t="shared" si="1167"/>
        <v>4.5801526717557252E-2</v>
      </c>
      <c r="HS154" s="16">
        <v>66.900000000000006</v>
      </c>
      <c r="HT154" s="17">
        <v>1311</v>
      </c>
      <c r="HU154" s="16">
        <f t="shared" si="1147"/>
        <v>90.978487161693266</v>
      </c>
      <c r="HV154" s="23"/>
      <c r="HW154" s="22"/>
    </row>
    <row r="155" spans="1:231" ht="18.75" x14ac:dyDescent="0.25">
      <c r="A155" s="734"/>
      <c r="B155" s="436">
        <f t="shared" si="987"/>
        <v>45714</v>
      </c>
      <c r="C155" s="10"/>
      <c r="D155" s="11"/>
      <c r="E155" s="61">
        <f>E154-C155</f>
        <v>518</v>
      </c>
      <c r="F155" s="11">
        <f>F154-D155</f>
        <v>47</v>
      </c>
      <c r="G155" s="11">
        <v>250</v>
      </c>
      <c r="H155" s="12">
        <f t="shared" si="1108"/>
        <v>0.50386100386100385</v>
      </c>
      <c r="I155" s="11">
        <v>11</v>
      </c>
      <c r="J155" s="12">
        <f t="shared" si="1149"/>
        <v>4.2145593869731802E-2</v>
      </c>
      <c r="K155" s="13"/>
      <c r="L155" s="11"/>
      <c r="M155" s="38"/>
      <c r="N155" s="39"/>
      <c r="O155" s="10">
        <v>3</v>
      </c>
      <c r="P155" s="11"/>
      <c r="Q155" s="11">
        <f t="shared" si="1150"/>
        <v>534</v>
      </c>
      <c r="R155" s="11">
        <f t="shared" si="1150"/>
        <v>49</v>
      </c>
      <c r="S155" s="11">
        <v>270</v>
      </c>
      <c r="T155" s="12">
        <f t="shared" si="1109"/>
        <v>0.5393258426966292</v>
      </c>
      <c r="U155" s="11">
        <v>18</v>
      </c>
      <c r="V155" s="12">
        <f t="shared" si="1110"/>
        <v>6.25E-2</v>
      </c>
      <c r="W155" s="13"/>
      <c r="X155" s="11"/>
      <c r="Y155" s="38"/>
      <c r="Z155" s="39"/>
      <c r="AA155" s="10">
        <v>2</v>
      </c>
      <c r="AB155" s="11"/>
      <c r="AC155" s="11">
        <f t="shared" si="1151"/>
        <v>96</v>
      </c>
      <c r="AD155" s="11">
        <f t="shared" si="1151"/>
        <v>9</v>
      </c>
      <c r="AE155" s="11">
        <v>37</v>
      </c>
      <c r="AF155" s="12">
        <f t="shared" si="1111"/>
        <v>0.41666666666666669</v>
      </c>
      <c r="AG155" s="11">
        <v>3</v>
      </c>
      <c r="AH155" s="12">
        <f t="shared" si="1112"/>
        <v>7.4999999999999997E-2</v>
      </c>
      <c r="AI155" s="13"/>
      <c r="AJ155" s="11"/>
      <c r="AK155" s="38"/>
      <c r="AL155" s="39"/>
      <c r="AM155" s="10"/>
      <c r="AN155" s="11"/>
      <c r="AO155" s="61">
        <f t="shared" si="1152"/>
        <v>562</v>
      </c>
      <c r="AP155" s="11">
        <f t="shared" si="1152"/>
        <v>50</v>
      </c>
      <c r="AQ155" s="11">
        <v>279</v>
      </c>
      <c r="AR155" s="12">
        <f t="shared" si="1113"/>
        <v>0.5195729537366548</v>
      </c>
      <c r="AS155" s="11">
        <v>13</v>
      </c>
      <c r="AT155" s="12">
        <f t="shared" si="1114"/>
        <v>4.4520547945205477E-2</v>
      </c>
      <c r="AU155" s="13"/>
      <c r="AV155" s="11"/>
      <c r="AW155" s="38"/>
      <c r="AX155" s="39"/>
      <c r="AY155" s="10">
        <v>1</v>
      </c>
      <c r="AZ155" s="11"/>
      <c r="BA155" s="11">
        <f t="shared" si="1153"/>
        <v>551</v>
      </c>
      <c r="BB155" s="11">
        <f t="shared" si="1153"/>
        <v>50</v>
      </c>
      <c r="BC155" s="11">
        <v>287</v>
      </c>
      <c r="BD155" s="12">
        <f t="shared" si="1115"/>
        <v>0.53901996370235938</v>
      </c>
      <c r="BE155" s="11">
        <v>10</v>
      </c>
      <c r="BF155" s="12">
        <f t="shared" si="1116"/>
        <v>3.3670033670033669E-2</v>
      </c>
      <c r="BG155" s="13"/>
      <c r="BH155" s="11"/>
      <c r="BI155" s="38"/>
      <c r="BJ155" s="39"/>
      <c r="BK155" s="10"/>
      <c r="BL155" s="11"/>
      <c r="BM155" s="11">
        <f t="shared" si="1154"/>
        <v>558</v>
      </c>
      <c r="BN155" s="11">
        <f t="shared" si="1154"/>
        <v>50</v>
      </c>
      <c r="BO155" s="11">
        <v>270</v>
      </c>
      <c r="BP155" s="12">
        <f t="shared" si="1117"/>
        <v>0.50896057347670254</v>
      </c>
      <c r="BQ155" s="11">
        <v>14</v>
      </c>
      <c r="BR155" s="12">
        <f t="shared" si="1118"/>
        <v>4.9295774647887321E-2</v>
      </c>
      <c r="BS155" s="13"/>
      <c r="BT155" s="11"/>
      <c r="BU155" s="38"/>
      <c r="BV155" s="39"/>
      <c r="BW155" s="10"/>
      <c r="BX155" s="11"/>
      <c r="BY155" s="61">
        <f t="shared" si="1155"/>
        <v>0</v>
      </c>
      <c r="BZ155" s="61">
        <f t="shared" si="1155"/>
        <v>0</v>
      </c>
      <c r="CA155" s="11"/>
      <c r="CB155" s="12" t="e">
        <f t="shared" si="1119"/>
        <v>#DIV/0!</v>
      </c>
      <c r="CC155" s="11"/>
      <c r="CD155" s="12" t="e">
        <f t="shared" si="1120"/>
        <v>#DIV/0!</v>
      </c>
      <c r="CE155" s="13"/>
      <c r="CF155" s="11"/>
      <c r="CG155" s="38"/>
      <c r="CH155" s="39"/>
      <c r="CI155" s="10"/>
      <c r="CJ155" s="11"/>
      <c r="CK155" s="61">
        <f t="shared" si="1156"/>
        <v>0</v>
      </c>
      <c r="CL155" s="61">
        <f t="shared" si="1156"/>
        <v>0</v>
      </c>
      <c r="CM155" s="11"/>
      <c r="CN155" s="12" t="e">
        <f t="shared" si="1121"/>
        <v>#DIV/0!</v>
      </c>
      <c r="CO155" s="11"/>
      <c r="CP155" s="12" t="e">
        <f t="shared" si="1122"/>
        <v>#DIV/0!</v>
      </c>
      <c r="CQ155" s="13"/>
      <c r="CR155" s="11"/>
      <c r="CS155" s="38"/>
      <c r="CT155" s="39"/>
      <c r="CU155" s="10"/>
      <c r="CV155" s="11"/>
      <c r="CW155" s="61">
        <f t="shared" si="1157"/>
        <v>0</v>
      </c>
      <c r="CX155" s="61">
        <f t="shared" si="1157"/>
        <v>0</v>
      </c>
      <c r="CY155" s="11"/>
      <c r="CZ155" s="12" t="e">
        <f t="shared" si="1123"/>
        <v>#DIV/0!</v>
      </c>
      <c r="DA155" s="11"/>
      <c r="DB155" s="12" t="e">
        <f t="shared" si="1124"/>
        <v>#DIV/0!</v>
      </c>
      <c r="DC155" s="13"/>
      <c r="DD155" s="11"/>
      <c r="DE155" s="38"/>
      <c r="DF155" s="39"/>
      <c r="DG155" s="10"/>
      <c r="DH155" s="11"/>
      <c r="DI155" s="61">
        <f t="shared" si="1158"/>
        <v>0</v>
      </c>
      <c r="DJ155" s="61">
        <f t="shared" si="1158"/>
        <v>0</v>
      </c>
      <c r="DK155" s="11"/>
      <c r="DL155" s="12" t="e">
        <f t="shared" si="1125"/>
        <v>#DIV/0!</v>
      </c>
      <c r="DM155" s="11"/>
      <c r="DN155" s="12" t="e">
        <f t="shared" si="1126"/>
        <v>#DIV/0!</v>
      </c>
      <c r="DO155" s="13"/>
      <c r="DP155" s="11"/>
      <c r="DQ155" s="38"/>
      <c r="DR155" s="39"/>
      <c r="DS155" s="10"/>
      <c r="DT155" s="11"/>
      <c r="DU155" s="61">
        <f t="shared" si="1159"/>
        <v>0</v>
      </c>
      <c r="DV155" s="61">
        <f t="shared" si="1159"/>
        <v>0</v>
      </c>
      <c r="DW155" s="11"/>
      <c r="DX155" s="12" t="e">
        <f t="shared" si="1127"/>
        <v>#DIV/0!</v>
      </c>
      <c r="DY155" s="11"/>
      <c r="DZ155" s="12" t="e">
        <f t="shared" si="1128"/>
        <v>#DIV/0!</v>
      </c>
      <c r="EA155" s="13"/>
      <c r="EB155" s="11"/>
      <c r="EC155" s="38"/>
      <c r="ED155" s="39"/>
      <c r="EE155" s="10"/>
      <c r="EF155" s="11"/>
      <c r="EG155" s="61">
        <f t="shared" si="1160"/>
        <v>0</v>
      </c>
      <c r="EH155" s="61">
        <f t="shared" si="1160"/>
        <v>0</v>
      </c>
      <c r="EI155" s="11"/>
      <c r="EJ155" s="12" t="e">
        <f t="shared" si="1129"/>
        <v>#DIV/0!</v>
      </c>
      <c r="EK155" s="11"/>
      <c r="EL155" s="12" t="e">
        <f t="shared" si="1130"/>
        <v>#DIV/0!</v>
      </c>
      <c r="EM155" s="13"/>
      <c r="EN155" s="11"/>
      <c r="EO155" s="38"/>
      <c r="EP155" s="39"/>
      <c r="EQ155" s="10"/>
      <c r="ER155" s="11"/>
      <c r="ES155" s="61">
        <f t="shared" si="1161"/>
        <v>0</v>
      </c>
      <c r="ET155" s="61">
        <f t="shared" si="1161"/>
        <v>0</v>
      </c>
      <c r="EU155" s="11"/>
      <c r="EV155" s="12" t="e">
        <f t="shared" si="1131"/>
        <v>#DIV/0!</v>
      </c>
      <c r="EW155" s="11"/>
      <c r="EX155" s="12" t="e">
        <f t="shared" si="1132"/>
        <v>#DIV/0!</v>
      </c>
      <c r="EY155" s="13"/>
      <c r="EZ155" s="11"/>
      <c r="FA155" s="38"/>
      <c r="FB155" s="39"/>
      <c r="FC155" s="10"/>
      <c r="FD155" s="11"/>
      <c r="FE155" s="61">
        <f t="shared" si="1162"/>
        <v>0</v>
      </c>
      <c r="FF155" s="61">
        <f t="shared" si="1162"/>
        <v>0</v>
      </c>
      <c r="FG155" s="11"/>
      <c r="FH155" s="12" t="e">
        <f t="shared" si="1133"/>
        <v>#DIV/0!</v>
      </c>
      <c r="FI155" s="11"/>
      <c r="FJ155" s="12" t="e">
        <f t="shared" si="1134"/>
        <v>#DIV/0!</v>
      </c>
      <c r="FK155" s="13"/>
      <c r="FL155" s="11"/>
      <c r="FM155" s="38"/>
      <c r="FN155" s="39"/>
      <c r="FO155" s="10"/>
      <c r="FP155" s="11"/>
      <c r="FQ155" s="61">
        <f t="shared" si="1163"/>
        <v>0</v>
      </c>
      <c r="FR155" s="61">
        <f t="shared" si="1163"/>
        <v>0</v>
      </c>
      <c r="FS155" s="11"/>
      <c r="FT155" s="12" t="e">
        <f t="shared" si="1135"/>
        <v>#DIV/0!</v>
      </c>
      <c r="FU155" s="11"/>
      <c r="FV155" s="12" t="e">
        <f t="shared" si="1136"/>
        <v>#DIV/0!</v>
      </c>
      <c r="FW155" s="13"/>
      <c r="FX155" s="11"/>
      <c r="FY155" s="38"/>
      <c r="FZ155" s="39"/>
      <c r="GA155" s="10"/>
      <c r="GB155" s="11"/>
      <c r="GC155" s="61">
        <f t="shared" si="1164"/>
        <v>0</v>
      </c>
      <c r="GD155" s="61">
        <f t="shared" si="1164"/>
        <v>0</v>
      </c>
      <c r="GE155" s="11"/>
      <c r="GF155" s="12" t="e">
        <f t="shared" si="1137"/>
        <v>#DIV/0!</v>
      </c>
      <c r="GG155" s="11"/>
      <c r="GH155" s="12" t="e">
        <f t="shared" si="1138"/>
        <v>#DIV/0!</v>
      </c>
      <c r="GI155" s="13"/>
      <c r="GJ155" s="11"/>
      <c r="GK155" s="38"/>
      <c r="GL155" s="39"/>
      <c r="GM155" s="10"/>
      <c r="GN155" s="11"/>
      <c r="GO155" s="61">
        <f t="shared" si="1165"/>
        <v>0</v>
      </c>
      <c r="GP155" s="61">
        <f t="shared" si="1165"/>
        <v>0</v>
      </c>
      <c r="GQ155" s="11"/>
      <c r="GR155" s="12" t="e">
        <f t="shared" si="1139"/>
        <v>#DIV/0!</v>
      </c>
      <c r="GS155" s="11"/>
      <c r="GT155" s="12" t="e">
        <f t="shared" si="1140"/>
        <v>#DIV/0!</v>
      </c>
      <c r="GU155" s="13"/>
      <c r="GV155" s="11"/>
      <c r="GW155" s="38"/>
      <c r="GX155" s="39"/>
      <c r="GY155" s="10"/>
      <c r="GZ155" s="11"/>
      <c r="HA155" s="61">
        <f t="shared" si="1166"/>
        <v>0</v>
      </c>
      <c r="HB155" s="61">
        <f t="shared" si="1166"/>
        <v>0</v>
      </c>
      <c r="HC155" s="11"/>
      <c r="HD155" s="12" t="e">
        <f t="shared" si="1141"/>
        <v>#DIV/0!</v>
      </c>
      <c r="HE155" s="11"/>
      <c r="HF155" s="12" t="e">
        <f t="shared" si="1142"/>
        <v>#DIV/0!</v>
      </c>
      <c r="HG155" s="13"/>
      <c r="HH155" s="11"/>
      <c r="HI155" s="38"/>
      <c r="HJ155" s="39"/>
      <c r="HK155" s="10">
        <f t="shared" si="1143"/>
        <v>6</v>
      </c>
      <c r="HL155" s="14">
        <f t="shared" si="1143"/>
        <v>0</v>
      </c>
      <c r="HM155" s="381">
        <f t="shared" si="1143"/>
        <v>2819</v>
      </c>
      <c r="HN155" s="11">
        <f t="shared" si="1143"/>
        <v>255</v>
      </c>
      <c r="HO155" s="11">
        <f t="shared" si="1144"/>
        <v>1462</v>
      </c>
      <c r="HP155" s="79">
        <f t="shared" si="1145"/>
        <v>0.51862362539907769</v>
      </c>
      <c r="HQ155" s="15">
        <f t="shared" si="1146"/>
        <v>69</v>
      </c>
      <c r="HR155" s="12">
        <f t="shared" si="1167"/>
        <v>4.7195622435020519E-2</v>
      </c>
      <c r="HS155" s="16">
        <v>68.2</v>
      </c>
      <c r="HT155" s="17">
        <v>1343</v>
      </c>
      <c r="HU155" s="16">
        <f t="shared" si="1147"/>
        <v>91.860465116279073</v>
      </c>
      <c r="HV155" s="23"/>
      <c r="HW155" s="22"/>
    </row>
    <row r="156" spans="1:231" ht="19.5" thickBot="1" x14ac:dyDescent="0.3">
      <c r="A156" s="734"/>
      <c r="B156" s="437"/>
      <c r="C156" s="26">
        <f>SUM(C149:C155)</f>
        <v>2</v>
      </c>
      <c r="D156" s="27">
        <f>SUM(D149:D155)</f>
        <v>0</v>
      </c>
      <c r="E156" s="27"/>
      <c r="F156" s="27"/>
      <c r="G156" s="27">
        <f>SUM(G149:G155)</f>
        <v>1834</v>
      </c>
      <c r="H156" s="28">
        <f>((G156+I156)/7)/E155</f>
        <v>0.53061224489795911</v>
      </c>
      <c r="I156" s="27">
        <f>SUM(I149:I155)</f>
        <v>90</v>
      </c>
      <c r="J156" s="28">
        <f>(I156/(I156+G156))</f>
        <v>4.677754677754678E-2</v>
      </c>
      <c r="K156" s="27"/>
      <c r="L156" s="27"/>
      <c r="M156" s="29" t="e">
        <f>M154/M153*100-100</f>
        <v>#DIV/0!</v>
      </c>
      <c r="N156" s="60" t="e">
        <f>N154/N153*100-100</f>
        <v>#DIV/0!</v>
      </c>
      <c r="O156" s="26">
        <f>SUM(O149:O155)</f>
        <v>7</v>
      </c>
      <c r="P156" s="27">
        <f>SUM(P149:P155)</f>
        <v>0</v>
      </c>
      <c r="Q156" s="27"/>
      <c r="R156" s="27"/>
      <c r="S156" s="27">
        <f>SUM(S149:S155)</f>
        <v>1929</v>
      </c>
      <c r="T156" s="28">
        <f>((S156+U156)/7)/Q155</f>
        <v>0.54521134296415197</v>
      </c>
      <c r="U156" s="27">
        <f>SUM(U149:U155)</f>
        <v>109</v>
      </c>
      <c r="V156" s="28">
        <f>(U156/(U156+S156))</f>
        <v>5.3483807654563301E-2</v>
      </c>
      <c r="W156" s="27"/>
      <c r="X156" s="27"/>
      <c r="Y156" s="29" t="e">
        <f>Y154/Y153*100-100</f>
        <v>#DIV/0!</v>
      </c>
      <c r="Z156" s="60" t="e">
        <f>Z154/Z153*100-100</f>
        <v>#DIV/0!</v>
      </c>
      <c r="AA156" s="26">
        <f>SUM(AA149:AA155)</f>
        <v>13</v>
      </c>
      <c r="AB156" s="27">
        <f>SUM(AB149:AB155)</f>
        <v>0</v>
      </c>
      <c r="AC156" s="27"/>
      <c r="AD156" s="27"/>
      <c r="AE156" s="27">
        <f>SUM(AE149:AE155)</f>
        <v>243</v>
      </c>
      <c r="AF156" s="28">
        <f>((AE156+AG156)/7)/AC155</f>
        <v>0.38541666666666669</v>
      </c>
      <c r="AG156" s="27">
        <f>SUM(AG149:AG155)</f>
        <v>16</v>
      </c>
      <c r="AH156" s="28">
        <f>(AG156/(AG156+AE156))</f>
        <v>6.1776061776061778E-2</v>
      </c>
      <c r="AI156" s="27"/>
      <c r="AJ156" s="27"/>
      <c r="AK156" s="29" t="e">
        <f>AK154/AK153*100-100</f>
        <v>#DIV/0!</v>
      </c>
      <c r="AL156" s="60" t="e">
        <f>AL154/AL153*100-100</f>
        <v>#DIV/0!</v>
      </c>
      <c r="AM156" s="26">
        <f>SUM(AM149:AM155)</f>
        <v>2</v>
      </c>
      <c r="AN156" s="27">
        <f>SUM(AN149:AN155)</f>
        <v>0</v>
      </c>
      <c r="AO156" s="27"/>
      <c r="AP156" s="27"/>
      <c r="AQ156" s="27">
        <f>SUM(AQ149:AQ155)</f>
        <v>1955</v>
      </c>
      <c r="AR156" s="28">
        <f>((AQ156+AS156)/7)/AO155</f>
        <v>0.52186070157600406</v>
      </c>
      <c r="AS156" s="27">
        <f>SUM(AS149:AS155)</f>
        <v>98</v>
      </c>
      <c r="AT156" s="28">
        <f>(AS156/(AS156+AQ156))</f>
        <v>4.7735021919142716E-2</v>
      </c>
      <c r="AU156" s="27"/>
      <c r="AV156" s="27"/>
      <c r="AW156" s="29" t="e">
        <f>AW154/AW153*100-100</f>
        <v>#DIV/0!</v>
      </c>
      <c r="AX156" s="60" t="e">
        <f>AX154/AX153*100-100</f>
        <v>#DIV/0!</v>
      </c>
      <c r="AY156" s="26">
        <f>SUM(AY149:AY155)</f>
        <v>1</v>
      </c>
      <c r="AZ156" s="27">
        <f>SUM(AZ149:AZ155)</f>
        <v>0</v>
      </c>
      <c r="BA156" s="27"/>
      <c r="BB156" s="27"/>
      <c r="BC156" s="27">
        <f>SUM(BC149:BC155)</f>
        <v>1990</v>
      </c>
      <c r="BD156" s="28">
        <f>((BC156+BE156)/7)/BA155</f>
        <v>0.53901996370235938</v>
      </c>
      <c r="BE156" s="27">
        <f>SUM(BE149:BE155)</f>
        <v>89</v>
      </c>
      <c r="BF156" s="28">
        <f>(BE156/(BE156+BC156))</f>
        <v>4.280904280904281E-2</v>
      </c>
      <c r="BG156" s="27"/>
      <c r="BH156" s="27"/>
      <c r="BI156" s="29" t="e">
        <f>BI154/BI153*100-100</f>
        <v>#DIV/0!</v>
      </c>
      <c r="BJ156" s="60" t="e">
        <f>BJ154/BJ153*100-100</f>
        <v>#DIV/0!</v>
      </c>
      <c r="BK156" s="26">
        <f>SUM(BK149:BK155)</f>
        <v>2</v>
      </c>
      <c r="BL156" s="27">
        <f>SUM(BL149:BL155)</f>
        <v>0</v>
      </c>
      <c r="BM156" s="27"/>
      <c r="BN156" s="27"/>
      <c r="BO156" s="27">
        <f>SUM(BO149:BO155)</f>
        <v>1895</v>
      </c>
      <c r="BP156" s="28">
        <f>((BO156+BQ156)/7)/BM155</f>
        <v>0.510752688172043</v>
      </c>
      <c r="BQ156" s="27">
        <f>SUM(BQ149:BQ155)</f>
        <v>100</v>
      </c>
      <c r="BR156" s="28">
        <f>(BQ156/(BQ156+BO156))</f>
        <v>5.0125313283208017E-2</v>
      </c>
      <c r="BS156" s="27"/>
      <c r="BT156" s="27"/>
      <c r="BU156" s="29" t="e">
        <f>BU154/BU153*100-100</f>
        <v>#DIV/0!</v>
      </c>
      <c r="BV156" s="60" t="e">
        <f>BV154/BV153*100-100</f>
        <v>#DIV/0!</v>
      </c>
      <c r="BW156" s="26">
        <f>SUM(BW149:BW155)</f>
        <v>0</v>
      </c>
      <c r="BX156" s="27">
        <f>SUM(BX149:BX155)</f>
        <v>0</v>
      </c>
      <c r="BY156" s="27"/>
      <c r="BZ156" s="27"/>
      <c r="CA156" s="27">
        <f>SUM(CA149:CA155)</f>
        <v>0</v>
      </c>
      <c r="CB156" s="28" t="e">
        <f>((CA156+CC156)/7)/BY155</f>
        <v>#DIV/0!</v>
      </c>
      <c r="CC156" s="27">
        <f>SUM(CC149:CC155)</f>
        <v>0</v>
      </c>
      <c r="CD156" s="28" t="e">
        <f>(CC156/(CC156+CA156))</f>
        <v>#DIV/0!</v>
      </c>
      <c r="CE156" s="27"/>
      <c r="CF156" s="27"/>
      <c r="CG156" s="29" t="e">
        <f>CG154/CG153*100-100</f>
        <v>#DIV/0!</v>
      </c>
      <c r="CH156" s="60" t="e">
        <f>CH154/CH153*100-100</f>
        <v>#DIV/0!</v>
      </c>
      <c r="CI156" s="26">
        <f>SUM(CI149:CI155)</f>
        <v>0</v>
      </c>
      <c r="CJ156" s="27">
        <f>SUM(CJ149:CJ155)</f>
        <v>0</v>
      </c>
      <c r="CK156" s="27"/>
      <c r="CL156" s="27"/>
      <c r="CM156" s="27">
        <f>SUM(CM149:CM155)</f>
        <v>0</v>
      </c>
      <c r="CN156" s="28" t="e">
        <f>((CM156+CO156)/7)/CK155</f>
        <v>#DIV/0!</v>
      </c>
      <c r="CO156" s="27">
        <f>SUM(CO149:CO155)</f>
        <v>0</v>
      </c>
      <c r="CP156" s="28" t="e">
        <f>(CO156/(CO156+CM156))</f>
        <v>#DIV/0!</v>
      </c>
      <c r="CQ156" s="27"/>
      <c r="CR156" s="27"/>
      <c r="CS156" s="29" t="e">
        <f>CS154/CS153*100-100</f>
        <v>#DIV/0!</v>
      </c>
      <c r="CT156" s="60" t="e">
        <f>CT154/CT153*100-100</f>
        <v>#DIV/0!</v>
      </c>
      <c r="CU156" s="26">
        <f>SUM(CU149:CU155)</f>
        <v>0</v>
      </c>
      <c r="CV156" s="27">
        <f>SUM(CV149:CV155)</f>
        <v>0</v>
      </c>
      <c r="CW156" s="27"/>
      <c r="CX156" s="27"/>
      <c r="CY156" s="27">
        <f>SUM(CY149:CY155)</f>
        <v>0</v>
      </c>
      <c r="CZ156" s="28" t="e">
        <f>((CY156+DA156)/7)/CW155</f>
        <v>#DIV/0!</v>
      </c>
      <c r="DA156" s="27">
        <f>SUM(DA149:DA155)</f>
        <v>0</v>
      </c>
      <c r="DB156" s="28" t="e">
        <f>(DA156/(DA156+CY156))</f>
        <v>#DIV/0!</v>
      </c>
      <c r="DC156" s="27"/>
      <c r="DD156" s="27"/>
      <c r="DE156" s="29" t="e">
        <f>DE154/DE153*100-100</f>
        <v>#DIV/0!</v>
      </c>
      <c r="DF156" s="60" t="e">
        <f>DF154/DF153*100-100</f>
        <v>#DIV/0!</v>
      </c>
      <c r="DG156" s="26">
        <f>SUM(DG149:DG155)</f>
        <v>0</v>
      </c>
      <c r="DH156" s="27">
        <f>SUM(DH149:DH155)</f>
        <v>0</v>
      </c>
      <c r="DI156" s="27"/>
      <c r="DJ156" s="27"/>
      <c r="DK156" s="27">
        <f>SUM(DK149:DK155)</f>
        <v>0</v>
      </c>
      <c r="DL156" s="28" t="e">
        <f>((DK156+DM156)/7)/DI155</f>
        <v>#DIV/0!</v>
      </c>
      <c r="DM156" s="27">
        <f>SUM(DM149:DM155)</f>
        <v>0</v>
      </c>
      <c r="DN156" s="28" t="e">
        <f>(DM156/(DM156+DK156))</f>
        <v>#DIV/0!</v>
      </c>
      <c r="DO156" s="27"/>
      <c r="DP156" s="27"/>
      <c r="DQ156" s="29" t="e">
        <f>DQ154/DQ153*100-100</f>
        <v>#DIV/0!</v>
      </c>
      <c r="DR156" s="60" t="e">
        <f>DR154/DR153*100-100</f>
        <v>#DIV/0!</v>
      </c>
      <c r="DS156" s="26">
        <f>SUM(DS149:DS155)</f>
        <v>0</v>
      </c>
      <c r="DT156" s="27">
        <f>SUM(DT149:DT155)</f>
        <v>0</v>
      </c>
      <c r="DU156" s="27"/>
      <c r="DV156" s="27"/>
      <c r="DW156" s="27">
        <f>SUM(DW149:DW155)</f>
        <v>0</v>
      </c>
      <c r="DX156" s="28" t="e">
        <f>((DW156+DY156)/7)/DU155</f>
        <v>#DIV/0!</v>
      </c>
      <c r="DY156" s="27">
        <f>SUM(DY149:DY155)</f>
        <v>0</v>
      </c>
      <c r="DZ156" s="28" t="e">
        <f>(DY156/(DY156+DW156))</f>
        <v>#DIV/0!</v>
      </c>
      <c r="EA156" s="27"/>
      <c r="EB156" s="27"/>
      <c r="EC156" s="29" t="e">
        <f>EC154/EC153*100-100</f>
        <v>#DIV/0!</v>
      </c>
      <c r="ED156" s="60" t="e">
        <f>ED154/ED153*100-100</f>
        <v>#DIV/0!</v>
      </c>
      <c r="EE156" s="26">
        <f>SUM(EE149:EE155)</f>
        <v>0</v>
      </c>
      <c r="EF156" s="27">
        <f>SUM(EF149:EF155)</f>
        <v>0</v>
      </c>
      <c r="EG156" s="27"/>
      <c r="EH156" s="27"/>
      <c r="EI156" s="27">
        <f>SUM(EI149:EI155)</f>
        <v>0</v>
      </c>
      <c r="EJ156" s="28" t="e">
        <f>((EI156+EK156)/7)/EG155</f>
        <v>#DIV/0!</v>
      </c>
      <c r="EK156" s="27">
        <f>SUM(EK149:EK155)</f>
        <v>0</v>
      </c>
      <c r="EL156" s="28" t="e">
        <f>(EK156/(EK156+EI156))</f>
        <v>#DIV/0!</v>
      </c>
      <c r="EM156" s="27"/>
      <c r="EN156" s="27"/>
      <c r="EO156" s="29" t="e">
        <f>EO154/EO153*100-100</f>
        <v>#DIV/0!</v>
      </c>
      <c r="EP156" s="60" t="e">
        <f>EP154/EP153*100-100</f>
        <v>#DIV/0!</v>
      </c>
      <c r="EQ156" s="26">
        <f>SUM(EQ149:EQ155)</f>
        <v>0</v>
      </c>
      <c r="ER156" s="27">
        <f>SUM(ER149:ER155)</f>
        <v>0</v>
      </c>
      <c r="ES156" s="27"/>
      <c r="ET156" s="27"/>
      <c r="EU156" s="27">
        <f>SUM(EU149:EU155)</f>
        <v>0</v>
      </c>
      <c r="EV156" s="28" t="e">
        <f>((EU156+EW156)/7)/ES155</f>
        <v>#DIV/0!</v>
      </c>
      <c r="EW156" s="27">
        <f>SUM(EW149:EW155)</f>
        <v>0</v>
      </c>
      <c r="EX156" s="28" t="e">
        <f>(EW156/(EW156+EU156))</f>
        <v>#DIV/0!</v>
      </c>
      <c r="EY156" s="27"/>
      <c r="EZ156" s="27"/>
      <c r="FA156" s="29" t="e">
        <f>FA154/FA153*100-100</f>
        <v>#DIV/0!</v>
      </c>
      <c r="FB156" s="60" t="e">
        <f>FB154/FB153*100-100</f>
        <v>#DIV/0!</v>
      </c>
      <c r="FC156" s="26">
        <f>SUM(FC149:FC155)</f>
        <v>0</v>
      </c>
      <c r="FD156" s="27">
        <f>SUM(FD149:FD155)</f>
        <v>0</v>
      </c>
      <c r="FE156" s="27"/>
      <c r="FF156" s="27"/>
      <c r="FG156" s="27">
        <f>SUM(FG149:FG155)</f>
        <v>0</v>
      </c>
      <c r="FH156" s="28" t="e">
        <f>((FG156+FI156)/7)/FE155</f>
        <v>#DIV/0!</v>
      </c>
      <c r="FI156" s="27">
        <f>SUM(FI149:FI155)</f>
        <v>0</v>
      </c>
      <c r="FJ156" s="28" t="e">
        <f>(FI156/(FI156+FG156))</f>
        <v>#DIV/0!</v>
      </c>
      <c r="FK156" s="27"/>
      <c r="FL156" s="27"/>
      <c r="FM156" s="29" t="e">
        <f>FM154/FM153*100-100</f>
        <v>#DIV/0!</v>
      </c>
      <c r="FN156" s="60" t="e">
        <f>FN154/FN153*100-100</f>
        <v>#DIV/0!</v>
      </c>
      <c r="FO156" s="26">
        <f>SUM(FO149:FO155)</f>
        <v>0</v>
      </c>
      <c r="FP156" s="27">
        <f>SUM(FP149:FP155)</f>
        <v>0</v>
      </c>
      <c r="FQ156" s="27"/>
      <c r="FR156" s="27"/>
      <c r="FS156" s="27">
        <f>SUM(FS149:FS155)</f>
        <v>0</v>
      </c>
      <c r="FT156" s="28" t="e">
        <f>((FS156+FU156)/7)/FQ155</f>
        <v>#DIV/0!</v>
      </c>
      <c r="FU156" s="27">
        <f>SUM(FU149:FU155)</f>
        <v>0</v>
      </c>
      <c r="FV156" s="28" t="e">
        <f>(FU156/(FU156+FS156))</f>
        <v>#DIV/0!</v>
      </c>
      <c r="FW156" s="27"/>
      <c r="FX156" s="27"/>
      <c r="FY156" s="29" t="e">
        <f>FY154/FY153*100-100</f>
        <v>#DIV/0!</v>
      </c>
      <c r="FZ156" s="60" t="e">
        <f>FZ154/FZ153*100-100</f>
        <v>#DIV/0!</v>
      </c>
      <c r="GA156" s="26">
        <f>SUM(GA149:GA155)</f>
        <v>0</v>
      </c>
      <c r="GB156" s="27">
        <f>SUM(GB149:GB155)</f>
        <v>0</v>
      </c>
      <c r="GC156" s="27"/>
      <c r="GD156" s="27"/>
      <c r="GE156" s="27">
        <f>SUM(GE149:GE155)</f>
        <v>0</v>
      </c>
      <c r="GF156" s="28" t="e">
        <f>((GE156+GG156)/7)/GC155</f>
        <v>#DIV/0!</v>
      </c>
      <c r="GG156" s="27">
        <f>SUM(GG149:GG155)</f>
        <v>0</v>
      </c>
      <c r="GH156" s="28" t="e">
        <f>(GG156/(GG156+GE156))</f>
        <v>#DIV/0!</v>
      </c>
      <c r="GI156" s="27"/>
      <c r="GJ156" s="27"/>
      <c r="GK156" s="29" t="e">
        <f>GK154/GK153*100-100</f>
        <v>#DIV/0!</v>
      </c>
      <c r="GL156" s="60" t="e">
        <f>GL154/GL153*100-100</f>
        <v>#DIV/0!</v>
      </c>
      <c r="GM156" s="26">
        <f>SUM(GM149:GM155)</f>
        <v>0</v>
      </c>
      <c r="GN156" s="27">
        <f>SUM(GN149:GN155)</f>
        <v>0</v>
      </c>
      <c r="GO156" s="27"/>
      <c r="GP156" s="27"/>
      <c r="GQ156" s="27">
        <f>SUM(GQ149:GQ155)</f>
        <v>0</v>
      </c>
      <c r="GR156" s="28" t="e">
        <f>((GQ156+GS156)/7)/GO155</f>
        <v>#DIV/0!</v>
      </c>
      <c r="GS156" s="27">
        <f>SUM(GS149:GS155)</f>
        <v>0</v>
      </c>
      <c r="GT156" s="28" t="e">
        <f>(GS156/(GS156+GQ156))</f>
        <v>#DIV/0!</v>
      </c>
      <c r="GU156" s="27"/>
      <c r="GV156" s="27"/>
      <c r="GW156" s="29" t="e">
        <f>GW154/GW153*100-100</f>
        <v>#DIV/0!</v>
      </c>
      <c r="GX156" s="60" t="e">
        <f>GX154/GX153*100-100</f>
        <v>#DIV/0!</v>
      </c>
      <c r="GY156" s="26">
        <f>SUM(GY149:GY155)</f>
        <v>0</v>
      </c>
      <c r="GZ156" s="27">
        <f>SUM(GZ149:GZ155)</f>
        <v>0</v>
      </c>
      <c r="HA156" s="27"/>
      <c r="HB156" s="27"/>
      <c r="HC156" s="27">
        <f>SUM(HC149:HC155)</f>
        <v>0</v>
      </c>
      <c r="HD156" s="28" t="e">
        <f>((HC156+HE156)/7)/HA155</f>
        <v>#DIV/0!</v>
      </c>
      <c r="HE156" s="27">
        <f>SUM(HE149:HE155)</f>
        <v>0</v>
      </c>
      <c r="HF156" s="28" t="e">
        <f>(HE156/(HE156+HC156))</f>
        <v>#DIV/0!</v>
      </c>
      <c r="HG156" s="27"/>
      <c r="HH156" s="27"/>
      <c r="HI156" s="29" t="e">
        <f>HI154/HI153*100-100</f>
        <v>#DIV/0!</v>
      </c>
      <c r="HJ156" s="60" t="e">
        <f>HJ154/HJ153*100-100</f>
        <v>#DIV/0!</v>
      </c>
      <c r="HK156" s="26">
        <f t="shared" si="1143"/>
        <v>27</v>
      </c>
      <c r="HL156" s="443">
        <f t="shared" si="1143"/>
        <v>0</v>
      </c>
      <c r="HM156" s="365">
        <f t="shared" si="1143"/>
        <v>0</v>
      </c>
      <c r="HN156" s="27">
        <f t="shared" si="1143"/>
        <v>0</v>
      </c>
      <c r="HO156" s="27">
        <f t="shared" si="1144"/>
        <v>10348</v>
      </c>
      <c r="HP156" s="80">
        <f>+((HO156)/HM155)/7</f>
        <v>0.52440075001266917</v>
      </c>
      <c r="HQ156" s="57">
        <f t="shared" si="1146"/>
        <v>502</v>
      </c>
      <c r="HR156" s="48">
        <f t="shared" si="1167"/>
        <v>4.8511789717819866E-2</v>
      </c>
      <c r="HS156" s="49">
        <f>SUM(HS149:HS155)/7</f>
        <v>67.228571428571428</v>
      </c>
      <c r="HT156" s="50">
        <f>SUM(HT149:HT155)</f>
        <v>9449</v>
      </c>
      <c r="HU156" s="49">
        <f>AVERAGE(HU149:HU155)</f>
        <v>91.319326308143189</v>
      </c>
      <c r="HV156" s="58" t="e">
        <f>HV154/HV153*100-100</f>
        <v>#DIV/0!</v>
      </c>
      <c r="HW156" s="60" t="e">
        <f>HW154/HW153*100-100</f>
        <v>#DIV/0!</v>
      </c>
    </row>
    <row r="157" spans="1:231" ht="19.5" thickBot="1" x14ac:dyDescent="0.3">
      <c r="A157" s="52"/>
      <c r="B157" s="437"/>
      <c r="C157" s="40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2"/>
      <c r="O157" s="40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2"/>
      <c r="AA157" s="40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2"/>
      <c r="AM157" s="40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2"/>
      <c r="AY157" s="40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2"/>
      <c r="BK157" s="40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2"/>
      <c r="BW157" s="40"/>
      <c r="BX157" s="41"/>
      <c r="BY157" s="41"/>
      <c r="BZ157" s="41"/>
      <c r="CA157" s="41"/>
      <c r="CB157" s="41"/>
      <c r="CC157" s="41"/>
      <c r="CD157" s="41"/>
      <c r="CE157" s="41"/>
      <c r="CF157" s="41"/>
      <c r="CG157" s="41"/>
      <c r="CH157" s="42"/>
      <c r="CI157" s="40"/>
      <c r="CJ157" s="41"/>
      <c r="CK157" s="41"/>
      <c r="CL157" s="41"/>
      <c r="CM157" s="41"/>
      <c r="CN157" s="41"/>
      <c r="CO157" s="41"/>
      <c r="CP157" s="41"/>
      <c r="CQ157" s="41"/>
      <c r="CR157" s="41"/>
      <c r="CS157" s="41"/>
      <c r="CT157" s="42"/>
      <c r="CU157" s="40"/>
      <c r="CV157" s="41"/>
      <c r="CW157" s="41"/>
      <c r="CX157" s="41"/>
      <c r="CY157" s="41"/>
      <c r="CZ157" s="41"/>
      <c r="DA157" s="41"/>
      <c r="DB157" s="41"/>
      <c r="DC157" s="41"/>
      <c r="DD157" s="41"/>
      <c r="DE157" s="41"/>
      <c r="DF157" s="42"/>
      <c r="DG157" s="40"/>
      <c r="DH157" s="41"/>
      <c r="DI157" s="41"/>
      <c r="DJ157" s="41"/>
      <c r="DK157" s="41"/>
      <c r="DL157" s="41"/>
      <c r="DM157" s="41"/>
      <c r="DN157" s="41"/>
      <c r="DO157" s="41"/>
      <c r="DP157" s="41"/>
      <c r="DQ157" s="41"/>
      <c r="DR157" s="42"/>
      <c r="DS157" s="40"/>
      <c r="DT157" s="41"/>
      <c r="DU157" s="41"/>
      <c r="DV157" s="41"/>
      <c r="DW157" s="41"/>
      <c r="DX157" s="41"/>
      <c r="DY157" s="41"/>
      <c r="DZ157" s="41"/>
      <c r="EA157" s="41"/>
      <c r="EB157" s="41"/>
      <c r="EC157" s="41"/>
      <c r="ED157" s="42"/>
      <c r="EE157" s="40"/>
      <c r="EF157" s="41"/>
      <c r="EG157" s="41"/>
      <c r="EH157" s="41"/>
      <c r="EI157" s="41"/>
      <c r="EJ157" s="41"/>
      <c r="EK157" s="41"/>
      <c r="EL157" s="41"/>
      <c r="EM157" s="41"/>
      <c r="EN157" s="41"/>
      <c r="EO157" s="41"/>
      <c r="EP157" s="42"/>
      <c r="EQ157" s="40"/>
      <c r="ER157" s="41"/>
      <c r="ES157" s="41"/>
      <c r="ET157" s="41"/>
      <c r="EU157" s="41"/>
      <c r="EV157" s="41"/>
      <c r="EW157" s="41"/>
      <c r="EX157" s="41"/>
      <c r="EY157" s="41"/>
      <c r="EZ157" s="41"/>
      <c r="FA157" s="41"/>
      <c r="FB157" s="42"/>
      <c r="FC157" s="40"/>
      <c r="FD157" s="41"/>
      <c r="FE157" s="41"/>
      <c r="FF157" s="41"/>
      <c r="FG157" s="41"/>
      <c r="FH157" s="41"/>
      <c r="FI157" s="41"/>
      <c r="FJ157" s="41"/>
      <c r="FK157" s="41"/>
      <c r="FL157" s="41"/>
      <c r="FM157" s="41"/>
      <c r="FN157" s="42"/>
      <c r="FO157" s="40"/>
      <c r="FP157" s="41"/>
      <c r="FQ157" s="41"/>
      <c r="FR157" s="41"/>
      <c r="FS157" s="41"/>
      <c r="FT157" s="41"/>
      <c r="FU157" s="41"/>
      <c r="FV157" s="41"/>
      <c r="FW157" s="41"/>
      <c r="FX157" s="41"/>
      <c r="FY157" s="41"/>
      <c r="FZ157" s="42"/>
      <c r="GA157" s="40"/>
      <c r="GB157" s="41"/>
      <c r="GC157" s="41"/>
      <c r="GD157" s="41"/>
      <c r="GE157" s="41"/>
      <c r="GF157" s="41"/>
      <c r="GG157" s="41"/>
      <c r="GH157" s="41"/>
      <c r="GI157" s="41"/>
      <c r="GJ157" s="41"/>
      <c r="GK157" s="41"/>
      <c r="GL157" s="42"/>
      <c r="GM157" s="40"/>
      <c r="GN157" s="41"/>
      <c r="GO157" s="41"/>
      <c r="GP157" s="41"/>
      <c r="GQ157" s="41"/>
      <c r="GR157" s="41"/>
      <c r="GS157" s="41"/>
      <c r="GT157" s="41"/>
      <c r="GU157" s="41"/>
      <c r="GV157" s="41"/>
      <c r="GW157" s="41"/>
      <c r="GX157" s="42"/>
      <c r="GY157" s="40"/>
      <c r="GZ157" s="41"/>
      <c r="HA157" s="41"/>
      <c r="HB157" s="41"/>
      <c r="HC157" s="41"/>
      <c r="HD157" s="41"/>
      <c r="HE157" s="41"/>
      <c r="HF157" s="41"/>
      <c r="HG157" s="41"/>
      <c r="HH157" s="41"/>
      <c r="HI157" s="41"/>
      <c r="HJ157" s="42"/>
      <c r="HK157" s="444">
        <f>HK156/HM146</f>
        <v>9.4869992972593121E-3</v>
      </c>
      <c r="HL157" s="445">
        <f>HL156/HN146</f>
        <v>0</v>
      </c>
      <c r="HM157" s="65"/>
      <c r="HN157" s="41"/>
      <c r="HO157" s="41"/>
      <c r="HP157" s="41"/>
      <c r="HQ157" s="41"/>
      <c r="HR157" s="41"/>
      <c r="HS157" s="41"/>
      <c r="HT157" s="51"/>
      <c r="HU157" s="41"/>
      <c r="HV157" s="41"/>
      <c r="HW157" s="42"/>
    </row>
    <row r="158" spans="1:231" ht="18.75" x14ac:dyDescent="0.25">
      <c r="A158" s="736">
        <v>42</v>
      </c>
      <c r="B158" s="435">
        <f>B155+1</f>
        <v>45715</v>
      </c>
      <c r="C158" s="32"/>
      <c r="D158" s="33"/>
      <c r="E158" s="33">
        <f>E155-C158</f>
        <v>518</v>
      </c>
      <c r="F158" s="33">
        <f>F155-D158</f>
        <v>47</v>
      </c>
      <c r="G158" s="33">
        <v>264</v>
      </c>
      <c r="H158" s="34">
        <f t="shared" ref="H158:H164" si="1168">((G158+I158)/E158)</f>
        <v>0.54054054054054057</v>
      </c>
      <c r="I158" s="33">
        <v>16</v>
      </c>
      <c r="J158" s="34">
        <f>I158/(G158+I158)</f>
        <v>5.7142857142857141E-2</v>
      </c>
      <c r="K158" s="35"/>
      <c r="L158" s="33"/>
      <c r="M158" s="33"/>
      <c r="N158" s="36"/>
      <c r="O158" s="32"/>
      <c r="P158" s="33"/>
      <c r="Q158" s="33">
        <f>Q155-O158</f>
        <v>534</v>
      </c>
      <c r="R158" s="33">
        <f>R155-P158</f>
        <v>49</v>
      </c>
      <c r="S158" s="33">
        <v>270</v>
      </c>
      <c r="T158" s="34">
        <f t="shared" ref="T158:T164" si="1169">((S158+U158)/Q158)</f>
        <v>0.53183520599250933</v>
      </c>
      <c r="U158" s="33">
        <v>14</v>
      </c>
      <c r="V158" s="34">
        <f t="shared" ref="V158:V164" si="1170">U158/(S158+U158)</f>
        <v>4.9295774647887321E-2</v>
      </c>
      <c r="W158" s="35"/>
      <c r="X158" s="33"/>
      <c r="Y158" s="33"/>
      <c r="Z158" s="36"/>
      <c r="AA158" s="32">
        <v>1</v>
      </c>
      <c r="AB158" s="33"/>
      <c r="AC158" s="33">
        <f>AC155-AA158</f>
        <v>95</v>
      </c>
      <c r="AD158" s="33">
        <f>AD155-AB158</f>
        <v>9</v>
      </c>
      <c r="AE158" s="33">
        <v>30</v>
      </c>
      <c r="AF158" s="34">
        <f t="shared" ref="AF158:AF164" si="1171">((AE158+AG158)/AC158)</f>
        <v>0.32631578947368423</v>
      </c>
      <c r="AG158" s="33">
        <v>1</v>
      </c>
      <c r="AH158" s="34">
        <f t="shared" ref="AH158:AH164" si="1172">AG158/(AE158+AG158)</f>
        <v>3.2258064516129031E-2</v>
      </c>
      <c r="AI158" s="35"/>
      <c r="AJ158" s="33"/>
      <c r="AK158" s="33"/>
      <c r="AL158" s="36"/>
      <c r="AM158" s="32"/>
      <c r="AN158" s="33"/>
      <c r="AO158" s="33">
        <f>AO155-AM158</f>
        <v>562</v>
      </c>
      <c r="AP158" s="33">
        <f>AP155-AN158</f>
        <v>50</v>
      </c>
      <c r="AQ158" s="33">
        <v>281</v>
      </c>
      <c r="AR158" s="34">
        <f t="shared" ref="AR158:AR164" si="1173">((AQ158+AS158)/AO158)</f>
        <v>0.5266903914590747</v>
      </c>
      <c r="AS158" s="33">
        <v>15</v>
      </c>
      <c r="AT158" s="34">
        <f t="shared" ref="AT158:AT164" si="1174">AS158/(AQ158+AS158)</f>
        <v>5.0675675675675678E-2</v>
      </c>
      <c r="AU158" s="35"/>
      <c r="AV158" s="33"/>
      <c r="AW158" s="33"/>
      <c r="AX158" s="36"/>
      <c r="AY158" s="32"/>
      <c r="AZ158" s="33"/>
      <c r="BA158" s="33">
        <f>BA155-AY158</f>
        <v>551</v>
      </c>
      <c r="BB158" s="33">
        <f>BB155-AZ158</f>
        <v>50</v>
      </c>
      <c r="BC158" s="33">
        <v>270</v>
      </c>
      <c r="BD158" s="34">
        <f t="shared" ref="BD158:BD164" si="1175">((BC158+BE158)/BA158)</f>
        <v>0.52087114337568063</v>
      </c>
      <c r="BE158" s="33">
        <v>17</v>
      </c>
      <c r="BF158" s="34">
        <f t="shared" ref="BF158:BF164" si="1176">BE158/(BC158+BE158)</f>
        <v>5.9233449477351915E-2</v>
      </c>
      <c r="BG158" s="35"/>
      <c r="BH158" s="33"/>
      <c r="BI158" s="33"/>
      <c r="BJ158" s="36"/>
      <c r="BK158" s="32"/>
      <c r="BL158" s="33"/>
      <c r="BM158" s="33">
        <f>BM155-BK158</f>
        <v>558</v>
      </c>
      <c r="BN158" s="33">
        <f>BN155-BL158</f>
        <v>50</v>
      </c>
      <c r="BO158" s="33">
        <v>258</v>
      </c>
      <c r="BP158" s="34">
        <f t="shared" ref="BP158:BP164" si="1177">((BO158+BQ158)/BM158)</f>
        <v>0.4946236559139785</v>
      </c>
      <c r="BQ158" s="33">
        <v>18</v>
      </c>
      <c r="BR158" s="34">
        <f t="shared" ref="BR158:BR164" si="1178">BQ158/(BO158+BQ158)</f>
        <v>6.5217391304347824E-2</v>
      </c>
      <c r="BS158" s="35"/>
      <c r="BT158" s="33"/>
      <c r="BU158" s="33"/>
      <c r="BV158" s="36"/>
      <c r="BW158" s="32"/>
      <c r="BX158" s="33"/>
      <c r="BY158" s="33">
        <f>BY155-BW158</f>
        <v>0</v>
      </c>
      <c r="BZ158" s="33">
        <f>BZ155-BX158</f>
        <v>0</v>
      </c>
      <c r="CA158" s="33"/>
      <c r="CB158" s="34" t="e">
        <f t="shared" ref="CB158:CB164" si="1179">((CA158+CC158)/BY158)</f>
        <v>#DIV/0!</v>
      </c>
      <c r="CC158" s="33"/>
      <c r="CD158" s="34" t="e">
        <f t="shared" ref="CD158:CD164" si="1180">CC158/(CA158+CC158)</f>
        <v>#DIV/0!</v>
      </c>
      <c r="CE158" s="35"/>
      <c r="CF158" s="33"/>
      <c r="CG158" s="33"/>
      <c r="CH158" s="36"/>
      <c r="CI158" s="32"/>
      <c r="CJ158" s="33"/>
      <c r="CK158" s="33">
        <f>CK155-CI158</f>
        <v>0</v>
      </c>
      <c r="CL158" s="33">
        <f>CL155-CJ158</f>
        <v>0</v>
      </c>
      <c r="CM158" s="33"/>
      <c r="CN158" s="34" t="e">
        <f t="shared" ref="CN158:CN164" si="1181">((CM158+CO158)/CK158)</f>
        <v>#DIV/0!</v>
      </c>
      <c r="CO158" s="33"/>
      <c r="CP158" s="34" t="e">
        <f t="shared" ref="CP158:CP164" si="1182">CO158/(CM158+CO158)</f>
        <v>#DIV/0!</v>
      </c>
      <c r="CQ158" s="35"/>
      <c r="CR158" s="33"/>
      <c r="CS158" s="33"/>
      <c r="CT158" s="36"/>
      <c r="CU158" s="32"/>
      <c r="CV158" s="33"/>
      <c r="CW158" s="33">
        <f>CW155-CU158</f>
        <v>0</v>
      </c>
      <c r="CX158" s="33">
        <f>CX155-CV158</f>
        <v>0</v>
      </c>
      <c r="CY158" s="33"/>
      <c r="CZ158" s="34" t="e">
        <f t="shared" ref="CZ158:CZ164" si="1183">((CY158+DA158)/CW158)</f>
        <v>#DIV/0!</v>
      </c>
      <c r="DA158" s="33"/>
      <c r="DB158" s="34" t="e">
        <f t="shared" ref="DB158:DB164" si="1184">DA158/(CY158+DA158)</f>
        <v>#DIV/0!</v>
      </c>
      <c r="DC158" s="35"/>
      <c r="DD158" s="33"/>
      <c r="DE158" s="33"/>
      <c r="DF158" s="36"/>
      <c r="DG158" s="32"/>
      <c r="DH158" s="33"/>
      <c r="DI158" s="33">
        <f>DI155-DG158</f>
        <v>0</v>
      </c>
      <c r="DJ158" s="33">
        <f>DJ155-DH158</f>
        <v>0</v>
      </c>
      <c r="DK158" s="33"/>
      <c r="DL158" s="34" t="e">
        <f t="shared" ref="DL158:DL164" si="1185">((DK158+DM158)/DI158)</f>
        <v>#DIV/0!</v>
      </c>
      <c r="DM158" s="33"/>
      <c r="DN158" s="34" t="e">
        <f t="shared" ref="DN158:DN164" si="1186">DM158/(DK158+DM158)</f>
        <v>#DIV/0!</v>
      </c>
      <c r="DO158" s="35"/>
      <c r="DP158" s="33"/>
      <c r="DQ158" s="33"/>
      <c r="DR158" s="36"/>
      <c r="DS158" s="32"/>
      <c r="DT158" s="33"/>
      <c r="DU158" s="33">
        <f>DU155-DS158</f>
        <v>0</v>
      </c>
      <c r="DV158" s="33">
        <f>DV155-DT158</f>
        <v>0</v>
      </c>
      <c r="DW158" s="33"/>
      <c r="DX158" s="34" t="e">
        <f t="shared" ref="DX158:DX164" si="1187">((DW158+DY158)/DU158)</f>
        <v>#DIV/0!</v>
      </c>
      <c r="DY158" s="33"/>
      <c r="DZ158" s="34" t="e">
        <f t="shared" ref="DZ158:DZ164" si="1188">DY158/(DW158+DY158)</f>
        <v>#DIV/0!</v>
      </c>
      <c r="EA158" s="35"/>
      <c r="EB158" s="33"/>
      <c r="EC158" s="33"/>
      <c r="ED158" s="36"/>
      <c r="EE158" s="32"/>
      <c r="EF158" s="33"/>
      <c r="EG158" s="33">
        <f>EG155-EE158</f>
        <v>0</v>
      </c>
      <c r="EH158" s="33">
        <f>EH155-EF158</f>
        <v>0</v>
      </c>
      <c r="EI158" s="33"/>
      <c r="EJ158" s="34" t="e">
        <f t="shared" ref="EJ158:EJ164" si="1189">((EI158+EK158)/EG158)</f>
        <v>#DIV/0!</v>
      </c>
      <c r="EK158" s="33"/>
      <c r="EL158" s="34" t="e">
        <f t="shared" ref="EL158:EL164" si="1190">EK158/(EI158+EK158)</f>
        <v>#DIV/0!</v>
      </c>
      <c r="EM158" s="35"/>
      <c r="EN158" s="33"/>
      <c r="EO158" s="33"/>
      <c r="EP158" s="36"/>
      <c r="EQ158" s="32"/>
      <c r="ER158" s="33"/>
      <c r="ES158" s="33">
        <f>ES155-EQ158</f>
        <v>0</v>
      </c>
      <c r="ET158" s="33">
        <f>ET155-ER158</f>
        <v>0</v>
      </c>
      <c r="EU158" s="33"/>
      <c r="EV158" s="34" t="e">
        <f t="shared" ref="EV158:EV164" si="1191">((EU158+EW158)/ES158)</f>
        <v>#DIV/0!</v>
      </c>
      <c r="EW158" s="33"/>
      <c r="EX158" s="34" t="e">
        <f t="shared" ref="EX158:EX164" si="1192">EW158/(EU158+EW158)</f>
        <v>#DIV/0!</v>
      </c>
      <c r="EY158" s="35"/>
      <c r="EZ158" s="33"/>
      <c r="FA158" s="33"/>
      <c r="FB158" s="36"/>
      <c r="FC158" s="32"/>
      <c r="FD158" s="33"/>
      <c r="FE158" s="33">
        <f>FE155-FC158</f>
        <v>0</v>
      </c>
      <c r="FF158" s="33">
        <f>FF155-FD158</f>
        <v>0</v>
      </c>
      <c r="FG158" s="33"/>
      <c r="FH158" s="34" t="e">
        <f t="shared" ref="FH158:FH164" si="1193">((FG158+FI158)/FE158)</f>
        <v>#DIV/0!</v>
      </c>
      <c r="FI158" s="33"/>
      <c r="FJ158" s="34" t="e">
        <f t="shared" ref="FJ158:FJ164" si="1194">FI158/(FG158+FI158)</f>
        <v>#DIV/0!</v>
      </c>
      <c r="FK158" s="35"/>
      <c r="FL158" s="33"/>
      <c r="FM158" s="33"/>
      <c r="FN158" s="36"/>
      <c r="FO158" s="32"/>
      <c r="FP158" s="33"/>
      <c r="FQ158" s="33">
        <f>FQ155-FO158</f>
        <v>0</v>
      </c>
      <c r="FR158" s="33">
        <f>FR155-FP158</f>
        <v>0</v>
      </c>
      <c r="FS158" s="33"/>
      <c r="FT158" s="34" t="e">
        <f t="shared" ref="FT158:FT164" si="1195">((FS158+FU158)/FQ158)</f>
        <v>#DIV/0!</v>
      </c>
      <c r="FU158" s="33"/>
      <c r="FV158" s="34" t="e">
        <f t="shared" ref="FV158:FV164" si="1196">FU158/(FS158+FU158)</f>
        <v>#DIV/0!</v>
      </c>
      <c r="FW158" s="35"/>
      <c r="FX158" s="33"/>
      <c r="FY158" s="33"/>
      <c r="FZ158" s="36"/>
      <c r="GA158" s="32"/>
      <c r="GB158" s="33"/>
      <c r="GC158" s="33">
        <f>GC155-GA158</f>
        <v>0</v>
      </c>
      <c r="GD158" s="33">
        <f>GD155-GB158</f>
        <v>0</v>
      </c>
      <c r="GE158" s="33"/>
      <c r="GF158" s="34" t="e">
        <f t="shared" ref="GF158:GF164" si="1197">((GE158+GG158)/GC158)</f>
        <v>#DIV/0!</v>
      </c>
      <c r="GG158" s="33"/>
      <c r="GH158" s="34" t="e">
        <f t="shared" ref="GH158:GH164" si="1198">GG158/(GE158+GG158)</f>
        <v>#DIV/0!</v>
      </c>
      <c r="GI158" s="35"/>
      <c r="GJ158" s="33"/>
      <c r="GK158" s="33"/>
      <c r="GL158" s="36"/>
      <c r="GM158" s="32"/>
      <c r="GN158" s="33"/>
      <c r="GO158" s="33">
        <f>GO155-GM158</f>
        <v>0</v>
      </c>
      <c r="GP158" s="33">
        <f>GP155-GN158</f>
        <v>0</v>
      </c>
      <c r="GQ158" s="33"/>
      <c r="GR158" s="34" t="e">
        <f t="shared" ref="GR158:GR164" si="1199">((GQ158+GS158)/GO158)</f>
        <v>#DIV/0!</v>
      </c>
      <c r="GS158" s="33"/>
      <c r="GT158" s="34" t="e">
        <f t="shared" ref="GT158:GT164" si="1200">GS158/(GQ158+GS158)</f>
        <v>#DIV/0!</v>
      </c>
      <c r="GU158" s="35"/>
      <c r="GV158" s="33"/>
      <c r="GW158" s="33"/>
      <c r="GX158" s="36"/>
      <c r="GY158" s="32"/>
      <c r="GZ158" s="33"/>
      <c r="HA158" s="33">
        <f>HA155-GY158</f>
        <v>0</v>
      </c>
      <c r="HB158" s="33">
        <f>HB155-GZ158</f>
        <v>0</v>
      </c>
      <c r="HC158" s="33"/>
      <c r="HD158" s="34" t="e">
        <f t="shared" ref="HD158:HD164" si="1201">((HC158+HE158)/HA158)</f>
        <v>#DIV/0!</v>
      </c>
      <c r="HE158" s="33"/>
      <c r="HF158" s="34" t="e">
        <f t="shared" ref="HF158:HF164" si="1202">HE158/(HC158+HE158)</f>
        <v>#DIV/0!</v>
      </c>
      <c r="HG158" s="35"/>
      <c r="HH158" s="33"/>
      <c r="HI158" s="33"/>
      <c r="HJ158" s="36"/>
      <c r="HK158" s="32">
        <f t="shared" ref="HK158:HN165" si="1203">+C158+O158+AA158+AM158+AY158+BK158+BW158+CI158+CU158+DG158+DS158+EE158+EQ158+FC158+FO158+GA158+GM158+GY158</f>
        <v>1</v>
      </c>
      <c r="HL158" s="36">
        <f t="shared" si="1203"/>
        <v>0</v>
      </c>
      <c r="HM158" s="380">
        <f t="shared" si="1203"/>
        <v>2818</v>
      </c>
      <c r="HN158" s="33">
        <f t="shared" si="1203"/>
        <v>255</v>
      </c>
      <c r="HO158" s="33">
        <f t="shared" ref="HO158:HO165" si="1204">+G158+S158+AE158+AQ158+BC158+BO158+CA158+CM158+CY158+DK158+DW158+EI158+EU158+FG158+FS158+GE158+GQ158+HC158+I158+U158+AG158+AS158+BE158+BQ158+CC158+CO158+DA158+DM158+DY158+EK158+EW158+FI158+FU158+GG158+GS158+HE158</f>
        <v>1454</v>
      </c>
      <c r="HP158" s="78">
        <f t="shared" ref="HP158:HP164" si="1205">+(HO158)/HM158</f>
        <v>0.51596877217885029</v>
      </c>
      <c r="HQ158" s="44">
        <f t="shared" ref="HQ158:HQ165" si="1206">+I158+U158+AG158+AS158+BE158+BQ158+CC158+CO158+DA158+DM158+DY158+EK158+EW158+FI158+FU158+GG158+GS158+HE158</f>
        <v>81</v>
      </c>
      <c r="HR158" s="34">
        <f>+(HQ158/(HO158))</f>
        <v>5.5708390646492432E-2</v>
      </c>
      <c r="HS158" s="45">
        <v>68.400000000000006</v>
      </c>
      <c r="HT158" s="46">
        <v>1307</v>
      </c>
      <c r="HU158" s="45">
        <f t="shared" ref="HU158:HU164" si="1207">+HT158/HO158*100</f>
        <v>89.88995873452545</v>
      </c>
      <c r="HV158" s="44"/>
      <c r="HW158" s="36"/>
    </row>
    <row r="159" spans="1:231" ht="18.75" x14ac:dyDescent="0.25">
      <c r="A159" s="734"/>
      <c r="B159" s="436">
        <f t="shared" si="987"/>
        <v>45716</v>
      </c>
      <c r="C159" s="10"/>
      <c r="D159" s="11"/>
      <c r="E159" s="61">
        <f t="shared" ref="E159:F163" si="1208">E158-C159</f>
        <v>518</v>
      </c>
      <c r="F159" s="11">
        <f t="shared" si="1208"/>
        <v>47</v>
      </c>
      <c r="G159" s="11">
        <v>250</v>
      </c>
      <c r="H159" s="12">
        <f t="shared" si="1168"/>
        <v>0.51351351351351349</v>
      </c>
      <c r="I159" s="11">
        <v>16</v>
      </c>
      <c r="J159" s="12">
        <f t="shared" ref="J159:J164" si="1209">I159/(G159+I159)</f>
        <v>6.0150375939849621E-2</v>
      </c>
      <c r="K159" s="13"/>
      <c r="L159" s="11"/>
      <c r="M159" s="11"/>
      <c r="N159" s="14"/>
      <c r="O159" s="10"/>
      <c r="P159" s="11"/>
      <c r="Q159" s="11">
        <f t="shared" ref="Q159:R164" si="1210">Q158-O159</f>
        <v>534</v>
      </c>
      <c r="R159" s="11">
        <f t="shared" si="1210"/>
        <v>49</v>
      </c>
      <c r="S159" s="11">
        <v>254</v>
      </c>
      <c r="T159" s="12">
        <f t="shared" si="1169"/>
        <v>0.49063670411985016</v>
      </c>
      <c r="U159" s="11">
        <v>8</v>
      </c>
      <c r="V159" s="12">
        <f t="shared" si="1170"/>
        <v>3.0534351145038167E-2</v>
      </c>
      <c r="W159" s="13"/>
      <c r="X159" s="11"/>
      <c r="Y159" s="11"/>
      <c r="Z159" s="14"/>
      <c r="AA159" s="10">
        <v>2</v>
      </c>
      <c r="AB159" s="11"/>
      <c r="AC159" s="11">
        <f t="shared" ref="AC159:AD164" si="1211">AC158-AA159</f>
        <v>93</v>
      </c>
      <c r="AD159" s="11">
        <f t="shared" si="1211"/>
        <v>9</v>
      </c>
      <c r="AE159" s="11">
        <v>34</v>
      </c>
      <c r="AF159" s="12">
        <f t="shared" si="1171"/>
        <v>0.37634408602150538</v>
      </c>
      <c r="AG159" s="11">
        <v>1</v>
      </c>
      <c r="AH159" s="12">
        <f t="shared" si="1172"/>
        <v>2.8571428571428571E-2</v>
      </c>
      <c r="AI159" s="13"/>
      <c r="AJ159" s="11"/>
      <c r="AK159" s="11"/>
      <c r="AL159" s="14"/>
      <c r="AM159" s="10">
        <v>1</v>
      </c>
      <c r="AN159" s="11"/>
      <c r="AO159" s="61">
        <f t="shared" ref="AO159:AP164" si="1212">AO158-AM159</f>
        <v>561</v>
      </c>
      <c r="AP159" s="11">
        <f t="shared" si="1212"/>
        <v>50</v>
      </c>
      <c r="AQ159" s="11">
        <v>240</v>
      </c>
      <c r="AR159" s="12">
        <f t="shared" si="1173"/>
        <v>0.45276292335115864</v>
      </c>
      <c r="AS159" s="11">
        <v>14</v>
      </c>
      <c r="AT159" s="12">
        <f t="shared" si="1174"/>
        <v>5.5118110236220472E-2</v>
      </c>
      <c r="AU159" s="13"/>
      <c r="AV159" s="11"/>
      <c r="AW159" s="11"/>
      <c r="AX159" s="14"/>
      <c r="AY159" s="10">
        <v>1</v>
      </c>
      <c r="AZ159" s="11"/>
      <c r="BA159" s="11">
        <f t="shared" ref="BA159:BB164" si="1213">BA158-AY159</f>
        <v>550</v>
      </c>
      <c r="BB159" s="11">
        <f t="shared" si="1213"/>
        <v>50</v>
      </c>
      <c r="BC159" s="11">
        <v>261</v>
      </c>
      <c r="BD159" s="12">
        <f t="shared" si="1175"/>
        <v>0.49272727272727274</v>
      </c>
      <c r="BE159" s="11">
        <v>10</v>
      </c>
      <c r="BF159" s="12">
        <f t="shared" si="1176"/>
        <v>3.6900369003690037E-2</v>
      </c>
      <c r="BG159" s="13"/>
      <c r="BH159" s="11"/>
      <c r="BI159" s="11"/>
      <c r="BJ159" s="14"/>
      <c r="BK159" s="10"/>
      <c r="BL159" s="11"/>
      <c r="BM159" s="11">
        <f t="shared" ref="BM159:BN164" si="1214">BM158-BK159</f>
        <v>558</v>
      </c>
      <c r="BN159" s="11">
        <f t="shared" si="1214"/>
        <v>50</v>
      </c>
      <c r="BO159" s="11">
        <v>258</v>
      </c>
      <c r="BP159" s="12">
        <f t="shared" si="1177"/>
        <v>0.49820788530465948</v>
      </c>
      <c r="BQ159" s="11">
        <v>20</v>
      </c>
      <c r="BR159" s="12">
        <f t="shared" si="1178"/>
        <v>7.1942446043165464E-2</v>
      </c>
      <c r="BS159" s="13"/>
      <c r="BT159" s="11"/>
      <c r="BU159" s="11"/>
      <c r="BV159" s="14"/>
      <c r="BW159" s="10"/>
      <c r="BX159" s="11"/>
      <c r="BY159" s="61">
        <f t="shared" ref="BY159:BZ164" si="1215">BY158-BW159</f>
        <v>0</v>
      </c>
      <c r="BZ159" s="61">
        <f t="shared" si="1215"/>
        <v>0</v>
      </c>
      <c r="CA159" s="11"/>
      <c r="CB159" s="12" t="e">
        <f t="shared" si="1179"/>
        <v>#DIV/0!</v>
      </c>
      <c r="CC159" s="11"/>
      <c r="CD159" s="12" t="e">
        <f t="shared" si="1180"/>
        <v>#DIV/0!</v>
      </c>
      <c r="CE159" s="13"/>
      <c r="CF159" s="11"/>
      <c r="CG159" s="11"/>
      <c r="CH159" s="14"/>
      <c r="CI159" s="10"/>
      <c r="CJ159" s="11"/>
      <c r="CK159" s="61">
        <f t="shared" ref="CK159:CL164" si="1216">CK158-CI159</f>
        <v>0</v>
      </c>
      <c r="CL159" s="61">
        <f t="shared" si="1216"/>
        <v>0</v>
      </c>
      <c r="CM159" s="11"/>
      <c r="CN159" s="12" t="e">
        <f t="shared" si="1181"/>
        <v>#DIV/0!</v>
      </c>
      <c r="CO159" s="11"/>
      <c r="CP159" s="12" t="e">
        <f t="shared" si="1182"/>
        <v>#DIV/0!</v>
      </c>
      <c r="CQ159" s="13"/>
      <c r="CR159" s="11"/>
      <c r="CS159" s="11"/>
      <c r="CT159" s="14"/>
      <c r="CU159" s="10"/>
      <c r="CV159" s="11"/>
      <c r="CW159" s="61">
        <f t="shared" ref="CW159:CX164" si="1217">CW158-CU159</f>
        <v>0</v>
      </c>
      <c r="CX159" s="61">
        <f t="shared" si="1217"/>
        <v>0</v>
      </c>
      <c r="CY159" s="11"/>
      <c r="CZ159" s="12" t="e">
        <f t="shared" si="1183"/>
        <v>#DIV/0!</v>
      </c>
      <c r="DA159" s="11"/>
      <c r="DB159" s="12" t="e">
        <f t="shared" si="1184"/>
        <v>#DIV/0!</v>
      </c>
      <c r="DC159" s="13"/>
      <c r="DD159" s="11"/>
      <c r="DE159" s="11"/>
      <c r="DF159" s="14"/>
      <c r="DG159" s="10"/>
      <c r="DH159" s="11"/>
      <c r="DI159" s="61">
        <f t="shared" ref="DI159:DJ164" si="1218">DI158-DG159</f>
        <v>0</v>
      </c>
      <c r="DJ159" s="61">
        <f t="shared" si="1218"/>
        <v>0</v>
      </c>
      <c r="DK159" s="11"/>
      <c r="DL159" s="12" t="e">
        <f t="shared" si="1185"/>
        <v>#DIV/0!</v>
      </c>
      <c r="DM159" s="11"/>
      <c r="DN159" s="12" t="e">
        <f t="shared" si="1186"/>
        <v>#DIV/0!</v>
      </c>
      <c r="DO159" s="13"/>
      <c r="DP159" s="11"/>
      <c r="DQ159" s="11"/>
      <c r="DR159" s="14"/>
      <c r="DS159" s="10"/>
      <c r="DT159" s="11"/>
      <c r="DU159" s="61">
        <f t="shared" ref="DU159:DV164" si="1219">DU158-DS159</f>
        <v>0</v>
      </c>
      <c r="DV159" s="61">
        <f t="shared" si="1219"/>
        <v>0</v>
      </c>
      <c r="DW159" s="11"/>
      <c r="DX159" s="12" t="e">
        <f t="shared" si="1187"/>
        <v>#DIV/0!</v>
      </c>
      <c r="DY159" s="11"/>
      <c r="DZ159" s="12" t="e">
        <f t="shared" si="1188"/>
        <v>#DIV/0!</v>
      </c>
      <c r="EA159" s="13"/>
      <c r="EB159" s="11"/>
      <c r="EC159" s="11"/>
      <c r="ED159" s="14"/>
      <c r="EE159" s="10"/>
      <c r="EF159" s="11"/>
      <c r="EG159" s="61">
        <f t="shared" ref="EG159:EH164" si="1220">EG158-EE159</f>
        <v>0</v>
      </c>
      <c r="EH159" s="61">
        <f t="shared" si="1220"/>
        <v>0</v>
      </c>
      <c r="EI159" s="11"/>
      <c r="EJ159" s="12" t="e">
        <f t="shared" si="1189"/>
        <v>#DIV/0!</v>
      </c>
      <c r="EK159" s="11"/>
      <c r="EL159" s="12" t="e">
        <f t="shared" si="1190"/>
        <v>#DIV/0!</v>
      </c>
      <c r="EM159" s="13"/>
      <c r="EN159" s="11"/>
      <c r="EO159" s="11"/>
      <c r="EP159" s="14"/>
      <c r="EQ159" s="10"/>
      <c r="ER159" s="11"/>
      <c r="ES159" s="61">
        <f t="shared" ref="ES159:ET164" si="1221">ES158-EQ159</f>
        <v>0</v>
      </c>
      <c r="ET159" s="61">
        <f t="shared" si="1221"/>
        <v>0</v>
      </c>
      <c r="EU159" s="11"/>
      <c r="EV159" s="12" t="e">
        <f t="shared" si="1191"/>
        <v>#DIV/0!</v>
      </c>
      <c r="EW159" s="11"/>
      <c r="EX159" s="12" t="e">
        <f t="shared" si="1192"/>
        <v>#DIV/0!</v>
      </c>
      <c r="EY159" s="13"/>
      <c r="EZ159" s="11"/>
      <c r="FA159" s="11"/>
      <c r="FB159" s="14"/>
      <c r="FC159" s="10"/>
      <c r="FD159" s="11"/>
      <c r="FE159" s="61">
        <f t="shared" ref="FE159:FF164" si="1222">FE158-FC159</f>
        <v>0</v>
      </c>
      <c r="FF159" s="61">
        <f t="shared" si="1222"/>
        <v>0</v>
      </c>
      <c r="FG159" s="11"/>
      <c r="FH159" s="12" t="e">
        <f t="shared" si="1193"/>
        <v>#DIV/0!</v>
      </c>
      <c r="FI159" s="11"/>
      <c r="FJ159" s="12" t="e">
        <f t="shared" si="1194"/>
        <v>#DIV/0!</v>
      </c>
      <c r="FK159" s="13"/>
      <c r="FL159" s="11"/>
      <c r="FM159" s="11"/>
      <c r="FN159" s="14"/>
      <c r="FO159" s="10"/>
      <c r="FP159" s="11"/>
      <c r="FQ159" s="61">
        <f t="shared" ref="FQ159:FR164" si="1223">FQ158-FO159</f>
        <v>0</v>
      </c>
      <c r="FR159" s="61">
        <f t="shared" si="1223"/>
        <v>0</v>
      </c>
      <c r="FS159" s="11"/>
      <c r="FT159" s="12" t="e">
        <f t="shared" si="1195"/>
        <v>#DIV/0!</v>
      </c>
      <c r="FU159" s="11"/>
      <c r="FV159" s="12" t="e">
        <f t="shared" si="1196"/>
        <v>#DIV/0!</v>
      </c>
      <c r="FW159" s="13"/>
      <c r="FX159" s="11"/>
      <c r="FY159" s="11"/>
      <c r="FZ159" s="14"/>
      <c r="GA159" s="10"/>
      <c r="GB159" s="11"/>
      <c r="GC159" s="61">
        <f t="shared" ref="GC159:GD164" si="1224">GC158-GA159</f>
        <v>0</v>
      </c>
      <c r="GD159" s="61">
        <f t="shared" si="1224"/>
        <v>0</v>
      </c>
      <c r="GE159" s="11"/>
      <c r="GF159" s="12" t="e">
        <f t="shared" si="1197"/>
        <v>#DIV/0!</v>
      </c>
      <c r="GG159" s="11"/>
      <c r="GH159" s="12" t="e">
        <f t="shared" si="1198"/>
        <v>#DIV/0!</v>
      </c>
      <c r="GI159" s="13"/>
      <c r="GJ159" s="11"/>
      <c r="GK159" s="11"/>
      <c r="GL159" s="14"/>
      <c r="GM159" s="10"/>
      <c r="GN159" s="11"/>
      <c r="GO159" s="61">
        <f t="shared" ref="GO159:GP164" si="1225">GO158-GM159</f>
        <v>0</v>
      </c>
      <c r="GP159" s="61">
        <f t="shared" si="1225"/>
        <v>0</v>
      </c>
      <c r="GQ159" s="11"/>
      <c r="GR159" s="12" t="e">
        <f t="shared" si="1199"/>
        <v>#DIV/0!</v>
      </c>
      <c r="GS159" s="11"/>
      <c r="GT159" s="12" t="e">
        <f t="shared" si="1200"/>
        <v>#DIV/0!</v>
      </c>
      <c r="GU159" s="13"/>
      <c r="GV159" s="11"/>
      <c r="GW159" s="11"/>
      <c r="GX159" s="14"/>
      <c r="GY159" s="10"/>
      <c r="GZ159" s="11"/>
      <c r="HA159" s="61">
        <f t="shared" ref="HA159:HB164" si="1226">HA158-GY159</f>
        <v>0</v>
      </c>
      <c r="HB159" s="61">
        <f t="shared" si="1226"/>
        <v>0</v>
      </c>
      <c r="HC159" s="11"/>
      <c r="HD159" s="12" t="e">
        <f t="shared" si="1201"/>
        <v>#DIV/0!</v>
      </c>
      <c r="HE159" s="11"/>
      <c r="HF159" s="12" t="e">
        <f t="shared" si="1202"/>
        <v>#DIV/0!</v>
      </c>
      <c r="HG159" s="13"/>
      <c r="HH159" s="11"/>
      <c r="HI159" s="11"/>
      <c r="HJ159" s="14"/>
      <c r="HK159" s="10">
        <f t="shared" si="1203"/>
        <v>4</v>
      </c>
      <c r="HL159" s="14">
        <f t="shared" si="1203"/>
        <v>0</v>
      </c>
      <c r="HM159" s="381">
        <f t="shared" si="1203"/>
        <v>2814</v>
      </c>
      <c r="HN159" s="11">
        <f t="shared" si="1203"/>
        <v>255</v>
      </c>
      <c r="HO159" s="11">
        <f t="shared" si="1204"/>
        <v>1366</v>
      </c>
      <c r="HP159" s="79">
        <f t="shared" si="1205"/>
        <v>0.48542999289267946</v>
      </c>
      <c r="HQ159" s="15">
        <f t="shared" si="1206"/>
        <v>69</v>
      </c>
      <c r="HR159" s="12">
        <f t="shared" ref="HR159:HR165" si="1227">+(HQ159/(HO159))</f>
        <v>5.0512445095168376E-2</v>
      </c>
      <c r="HS159" s="16">
        <v>69.3</v>
      </c>
      <c r="HT159" s="17">
        <v>1247</v>
      </c>
      <c r="HU159" s="16">
        <f t="shared" si="1207"/>
        <v>91.288433382137626</v>
      </c>
      <c r="HV159" s="15"/>
      <c r="HW159" s="14"/>
    </row>
    <row r="160" spans="1:231" ht="18.75" x14ac:dyDescent="0.25">
      <c r="A160" s="734"/>
      <c r="B160" s="436">
        <f t="shared" si="987"/>
        <v>45717</v>
      </c>
      <c r="C160" s="10"/>
      <c r="D160" s="11"/>
      <c r="E160" s="61">
        <f t="shared" si="1208"/>
        <v>518</v>
      </c>
      <c r="F160" s="11">
        <f t="shared" si="1208"/>
        <v>47</v>
      </c>
      <c r="G160" s="11">
        <v>263</v>
      </c>
      <c r="H160" s="12">
        <f t="shared" si="1168"/>
        <v>0.52509652509652505</v>
      </c>
      <c r="I160" s="11">
        <v>9</v>
      </c>
      <c r="J160" s="12">
        <f t="shared" si="1209"/>
        <v>3.3088235294117647E-2</v>
      </c>
      <c r="K160" s="13"/>
      <c r="L160" s="11"/>
      <c r="M160" s="11"/>
      <c r="N160" s="14"/>
      <c r="O160" s="10">
        <v>2</v>
      </c>
      <c r="P160" s="11"/>
      <c r="Q160" s="11">
        <f t="shared" si="1210"/>
        <v>532</v>
      </c>
      <c r="R160" s="11">
        <f t="shared" si="1210"/>
        <v>49</v>
      </c>
      <c r="S160" s="11">
        <v>301</v>
      </c>
      <c r="T160" s="12">
        <f t="shared" si="1169"/>
        <v>0.59962406015037595</v>
      </c>
      <c r="U160" s="11">
        <v>18</v>
      </c>
      <c r="V160" s="12">
        <f t="shared" si="1170"/>
        <v>5.6426332288401257E-2</v>
      </c>
      <c r="W160" s="13"/>
      <c r="X160" s="11"/>
      <c r="Y160" s="11"/>
      <c r="Z160" s="14"/>
      <c r="AA160" s="10">
        <v>1</v>
      </c>
      <c r="AB160" s="11"/>
      <c r="AC160" s="11">
        <f t="shared" si="1211"/>
        <v>92</v>
      </c>
      <c r="AD160" s="11">
        <f t="shared" si="1211"/>
        <v>9</v>
      </c>
      <c r="AE160" s="11">
        <v>30</v>
      </c>
      <c r="AF160" s="12">
        <f t="shared" si="1171"/>
        <v>0.33695652173913043</v>
      </c>
      <c r="AG160" s="11">
        <v>1</v>
      </c>
      <c r="AH160" s="12">
        <f t="shared" si="1172"/>
        <v>3.2258064516129031E-2</v>
      </c>
      <c r="AI160" s="13"/>
      <c r="AJ160" s="11"/>
      <c r="AK160" s="11"/>
      <c r="AL160" s="14"/>
      <c r="AM160" s="10"/>
      <c r="AN160" s="11"/>
      <c r="AO160" s="61">
        <f t="shared" si="1212"/>
        <v>561</v>
      </c>
      <c r="AP160" s="11">
        <f t="shared" si="1212"/>
        <v>50</v>
      </c>
      <c r="AQ160" s="11">
        <v>265</v>
      </c>
      <c r="AR160" s="12">
        <f t="shared" si="1173"/>
        <v>0.50267379679144386</v>
      </c>
      <c r="AS160" s="11">
        <v>17</v>
      </c>
      <c r="AT160" s="12">
        <f t="shared" si="1174"/>
        <v>6.0283687943262408E-2</v>
      </c>
      <c r="AU160" s="13"/>
      <c r="AV160" s="11"/>
      <c r="AW160" s="11"/>
      <c r="AX160" s="14"/>
      <c r="AY160" s="10">
        <v>2</v>
      </c>
      <c r="AZ160" s="11"/>
      <c r="BA160" s="11">
        <f t="shared" si="1213"/>
        <v>548</v>
      </c>
      <c r="BB160" s="11">
        <f t="shared" si="1213"/>
        <v>50</v>
      </c>
      <c r="BC160" s="11">
        <v>289</v>
      </c>
      <c r="BD160" s="12">
        <f t="shared" si="1175"/>
        <v>0.55474452554744524</v>
      </c>
      <c r="BE160" s="11">
        <v>15</v>
      </c>
      <c r="BF160" s="12">
        <f t="shared" si="1176"/>
        <v>4.9342105263157895E-2</v>
      </c>
      <c r="BG160" s="13"/>
      <c r="BH160" s="11"/>
      <c r="BI160" s="11"/>
      <c r="BJ160" s="14"/>
      <c r="BK160" s="10"/>
      <c r="BL160" s="11"/>
      <c r="BM160" s="11">
        <f t="shared" si="1214"/>
        <v>558</v>
      </c>
      <c r="BN160" s="11">
        <f t="shared" si="1214"/>
        <v>50</v>
      </c>
      <c r="BO160" s="11">
        <v>288</v>
      </c>
      <c r="BP160" s="12">
        <f t="shared" si="1177"/>
        <v>0.543010752688172</v>
      </c>
      <c r="BQ160" s="11">
        <v>15</v>
      </c>
      <c r="BR160" s="12">
        <f t="shared" si="1178"/>
        <v>4.9504950495049507E-2</v>
      </c>
      <c r="BS160" s="13"/>
      <c r="BT160" s="11"/>
      <c r="BU160" s="11"/>
      <c r="BV160" s="14"/>
      <c r="BW160" s="10"/>
      <c r="BX160" s="11"/>
      <c r="BY160" s="61">
        <f t="shared" si="1215"/>
        <v>0</v>
      </c>
      <c r="BZ160" s="61">
        <f t="shared" si="1215"/>
        <v>0</v>
      </c>
      <c r="CA160" s="11"/>
      <c r="CB160" s="12" t="e">
        <f t="shared" si="1179"/>
        <v>#DIV/0!</v>
      </c>
      <c r="CC160" s="11"/>
      <c r="CD160" s="12" t="e">
        <f t="shared" si="1180"/>
        <v>#DIV/0!</v>
      </c>
      <c r="CE160" s="13"/>
      <c r="CF160" s="11"/>
      <c r="CG160" s="11"/>
      <c r="CH160" s="14"/>
      <c r="CI160" s="10"/>
      <c r="CJ160" s="11"/>
      <c r="CK160" s="61">
        <f t="shared" si="1216"/>
        <v>0</v>
      </c>
      <c r="CL160" s="61">
        <f t="shared" si="1216"/>
        <v>0</v>
      </c>
      <c r="CM160" s="11"/>
      <c r="CN160" s="12" t="e">
        <f t="shared" si="1181"/>
        <v>#DIV/0!</v>
      </c>
      <c r="CO160" s="11"/>
      <c r="CP160" s="12" t="e">
        <f t="shared" si="1182"/>
        <v>#DIV/0!</v>
      </c>
      <c r="CQ160" s="13"/>
      <c r="CR160" s="11"/>
      <c r="CS160" s="11"/>
      <c r="CT160" s="14"/>
      <c r="CU160" s="10"/>
      <c r="CV160" s="11"/>
      <c r="CW160" s="61">
        <f t="shared" si="1217"/>
        <v>0</v>
      </c>
      <c r="CX160" s="61">
        <f t="shared" si="1217"/>
        <v>0</v>
      </c>
      <c r="CY160" s="11"/>
      <c r="CZ160" s="12" t="e">
        <f t="shared" si="1183"/>
        <v>#DIV/0!</v>
      </c>
      <c r="DA160" s="11"/>
      <c r="DB160" s="12" t="e">
        <f t="shared" si="1184"/>
        <v>#DIV/0!</v>
      </c>
      <c r="DC160" s="13"/>
      <c r="DD160" s="11"/>
      <c r="DE160" s="11"/>
      <c r="DF160" s="14"/>
      <c r="DG160" s="10"/>
      <c r="DH160" s="11"/>
      <c r="DI160" s="61">
        <f t="shared" si="1218"/>
        <v>0</v>
      </c>
      <c r="DJ160" s="61">
        <f t="shared" si="1218"/>
        <v>0</v>
      </c>
      <c r="DK160" s="11"/>
      <c r="DL160" s="12" t="e">
        <f t="shared" si="1185"/>
        <v>#DIV/0!</v>
      </c>
      <c r="DM160" s="11"/>
      <c r="DN160" s="12" t="e">
        <f t="shared" si="1186"/>
        <v>#DIV/0!</v>
      </c>
      <c r="DO160" s="13"/>
      <c r="DP160" s="11"/>
      <c r="DQ160" s="11"/>
      <c r="DR160" s="14"/>
      <c r="DS160" s="10"/>
      <c r="DT160" s="11"/>
      <c r="DU160" s="61">
        <f t="shared" si="1219"/>
        <v>0</v>
      </c>
      <c r="DV160" s="61">
        <f t="shared" si="1219"/>
        <v>0</v>
      </c>
      <c r="DW160" s="11"/>
      <c r="DX160" s="12" t="e">
        <f t="shared" si="1187"/>
        <v>#DIV/0!</v>
      </c>
      <c r="DY160" s="11"/>
      <c r="DZ160" s="12" t="e">
        <f t="shared" si="1188"/>
        <v>#DIV/0!</v>
      </c>
      <c r="EA160" s="13"/>
      <c r="EB160" s="11"/>
      <c r="EC160" s="11"/>
      <c r="ED160" s="14"/>
      <c r="EE160" s="10"/>
      <c r="EF160" s="11"/>
      <c r="EG160" s="61">
        <f t="shared" si="1220"/>
        <v>0</v>
      </c>
      <c r="EH160" s="61">
        <f t="shared" si="1220"/>
        <v>0</v>
      </c>
      <c r="EI160" s="11"/>
      <c r="EJ160" s="12" t="e">
        <f t="shared" si="1189"/>
        <v>#DIV/0!</v>
      </c>
      <c r="EK160" s="11"/>
      <c r="EL160" s="12" t="e">
        <f t="shared" si="1190"/>
        <v>#DIV/0!</v>
      </c>
      <c r="EM160" s="13"/>
      <c r="EN160" s="11"/>
      <c r="EO160" s="11"/>
      <c r="EP160" s="14"/>
      <c r="EQ160" s="10"/>
      <c r="ER160" s="11"/>
      <c r="ES160" s="61">
        <f t="shared" si="1221"/>
        <v>0</v>
      </c>
      <c r="ET160" s="61">
        <f t="shared" si="1221"/>
        <v>0</v>
      </c>
      <c r="EU160" s="11"/>
      <c r="EV160" s="12" t="e">
        <f t="shared" si="1191"/>
        <v>#DIV/0!</v>
      </c>
      <c r="EW160" s="11"/>
      <c r="EX160" s="12" t="e">
        <f t="shared" si="1192"/>
        <v>#DIV/0!</v>
      </c>
      <c r="EY160" s="13"/>
      <c r="EZ160" s="11"/>
      <c r="FA160" s="11"/>
      <c r="FB160" s="14"/>
      <c r="FC160" s="10"/>
      <c r="FD160" s="11"/>
      <c r="FE160" s="61">
        <f t="shared" si="1222"/>
        <v>0</v>
      </c>
      <c r="FF160" s="61">
        <f t="shared" si="1222"/>
        <v>0</v>
      </c>
      <c r="FG160" s="11"/>
      <c r="FH160" s="12" t="e">
        <f t="shared" si="1193"/>
        <v>#DIV/0!</v>
      </c>
      <c r="FI160" s="11"/>
      <c r="FJ160" s="12" t="e">
        <f t="shared" si="1194"/>
        <v>#DIV/0!</v>
      </c>
      <c r="FK160" s="13"/>
      <c r="FL160" s="11"/>
      <c r="FM160" s="11"/>
      <c r="FN160" s="14"/>
      <c r="FO160" s="10"/>
      <c r="FP160" s="11"/>
      <c r="FQ160" s="61">
        <f t="shared" si="1223"/>
        <v>0</v>
      </c>
      <c r="FR160" s="61">
        <f t="shared" si="1223"/>
        <v>0</v>
      </c>
      <c r="FS160" s="11"/>
      <c r="FT160" s="12" t="e">
        <f t="shared" si="1195"/>
        <v>#DIV/0!</v>
      </c>
      <c r="FU160" s="11"/>
      <c r="FV160" s="12" t="e">
        <f t="shared" si="1196"/>
        <v>#DIV/0!</v>
      </c>
      <c r="FW160" s="13"/>
      <c r="FX160" s="11"/>
      <c r="FY160" s="11"/>
      <c r="FZ160" s="14"/>
      <c r="GA160" s="10"/>
      <c r="GB160" s="11"/>
      <c r="GC160" s="61">
        <f t="shared" si="1224"/>
        <v>0</v>
      </c>
      <c r="GD160" s="61">
        <f t="shared" si="1224"/>
        <v>0</v>
      </c>
      <c r="GE160" s="11"/>
      <c r="GF160" s="12" t="e">
        <f t="shared" si="1197"/>
        <v>#DIV/0!</v>
      </c>
      <c r="GG160" s="11"/>
      <c r="GH160" s="12" t="e">
        <f t="shared" si="1198"/>
        <v>#DIV/0!</v>
      </c>
      <c r="GI160" s="13"/>
      <c r="GJ160" s="11"/>
      <c r="GK160" s="11"/>
      <c r="GL160" s="14"/>
      <c r="GM160" s="10"/>
      <c r="GN160" s="11"/>
      <c r="GO160" s="61">
        <f t="shared" si="1225"/>
        <v>0</v>
      </c>
      <c r="GP160" s="61">
        <f t="shared" si="1225"/>
        <v>0</v>
      </c>
      <c r="GQ160" s="11"/>
      <c r="GR160" s="12" t="e">
        <f t="shared" si="1199"/>
        <v>#DIV/0!</v>
      </c>
      <c r="GS160" s="11"/>
      <c r="GT160" s="12" t="e">
        <f t="shared" si="1200"/>
        <v>#DIV/0!</v>
      </c>
      <c r="GU160" s="13"/>
      <c r="GV160" s="11"/>
      <c r="GW160" s="11"/>
      <c r="GX160" s="14"/>
      <c r="GY160" s="10"/>
      <c r="GZ160" s="11"/>
      <c r="HA160" s="61">
        <f t="shared" si="1226"/>
        <v>0</v>
      </c>
      <c r="HB160" s="61">
        <f t="shared" si="1226"/>
        <v>0</v>
      </c>
      <c r="HC160" s="11"/>
      <c r="HD160" s="12" t="e">
        <f t="shared" si="1201"/>
        <v>#DIV/0!</v>
      </c>
      <c r="HE160" s="11"/>
      <c r="HF160" s="12" t="e">
        <f t="shared" si="1202"/>
        <v>#DIV/0!</v>
      </c>
      <c r="HG160" s="13"/>
      <c r="HH160" s="11"/>
      <c r="HI160" s="11"/>
      <c r="HJ160" s="14"/>
      <c r="HK160" s="10">
        <f t="shared" si="1203"/>
        <v>5</v>
      </c>
      <c r="HL160" s="14">
        <f t="shared" si="1203"/>
        <v>0</v>
      </c>
      <c r="HM160" s="381">
        <f t="shared" si="1203"/>
        <v>2809</v>
      </c>
      <c r="HN160" s="11">
        <f t="shared" si="1203"/>
        <v>255</v>
      </c>
      <c r="HO160" s="11">
        <f t="shared" si="1204"/>
        <v>1511</v>
      </c>
      <c r="HP160" s="79">
        <f t="shared" si="1205"/>
        <v>0.53791384834460665</v>
      </c>
      <c r="HQ160" s="15">
        <f t="shared" si="1206"/>
        <v>75</v>
      </c>
      <c r="HR160" s="12">
        <f t="shared" si="1227"/>
        <v>4.9636002647253472E-2</v>
      </c>
      <c r="HS160" s="16">
        <v>68.099999999999994</v>
      </c>
      <c r="HT160" s="17">
        <v>1371</v>
      </c>
      <c r="HU160" s="16">
        <f t="shared" si="1207"/>
        <v>90.734612839179348</v>
      </c>
      <c r="HV160" s="15"/>
      <c r="HW160" s="14"/>
    </row>
    <row r="161" spans="1:231" ht="18.75" x14ac:dyDescent="0.25">
      <c r="A161" s="734"/>
      <c r="B161" s="436">
        <f t="shared" si="987"/>
        <v>45718</v>
      </c>
      <c r="C161" s="10"/>
      <c r="D161" s="11"/>
      <c r="E161" s="61">
        <f t="shared" si="1208"/>
        <v>518</v>
      </c>
      <c r="F161" s="11">
        <f t="shared" si="1208"/>
        <v>47</v>
      </c>
      <c r="G161" s="11">
        <v>265</v>
      </c>
      <c r="H161" s="12">
        <f t="shared" si="1168"/>
        <v>0.53088803088803094</v>
      </c>
      <c r="I161" s="11">
        <v>10</v>
      </c>
      <c r="J161" s="12">
        <f t="shared" si="1209"/>
        <v>3.6363636363636362E-2</v>
      </c>
      <c r="K161" s="11"/>
      <c r="L161" s="11"/>
      <c r="M161" s="18"/>
      <c r="N161" s="20"/>
      <c r="O161" s="10">
        <v>1</v>
      </c>
      <c r="P161" s="11"/>
      <c r="Q161" s="11">
        <f t="shared" si="1210"/>
        <v>531</v>
      </c>
      <c r="R161" s="11">
        <f t="shared" si="1210"/>
        <v>49</v>
      </c>
      <c r="S161" s="11">
        <v>260</v>
      </c>
      <c r="T161" s="12">
        <f t="shared" si="1169"/>
        <v>0.51977401129943501</v>
      </c>
      <c r="U161" s="11">
        <v>16</v>
      </c>
      <c r="V161" s="12">
        <f t="shared" si="1170"/>
        <v>5.7971014492753624E-2</v>
      </c>
      <c r="W161" s="11"/>
      <c r="X161" s="11"/>
      <c r="Y161" s="18"/>
      <c r="Z161" s="20"/>
      <c r="AA161" s="10">
        <v>1</v>
      </c>
      <c r="AB161" s="11"/>
      <c r="AC161" s="11">
        <f>AC160-AA161</f>
        <v>91</v>
      </c>
      <c r="AD161" s="11">
        <f t="shared" si="1211"/>
        <v>9</v>
      </c>
      <c r="AE161" s="11">
        <v>39</v>
      </c>
      <c r="AF161" s="12">
        <f t="shared" si="1171"/>
        <v>0.45054945054945056</v>
      </c>
      <c r="AG161" s="11">
        <v>2</v>
      </c>
      <c r="AH161" s="12">
        <f t="shared" si="1172"/>
        <v>4.878048780487805E-2</v>
      </c>
      <c r="AI161" s="11"/>
      <c r="AJ161" s="11"/>
      <c r="AK161" s="18"/>
      <c r="AL161" s="20"/>
      <c r="AM161" s="10"/>
      <c r="AN161" s="11"/>
      <c r="AO161" s="61">
        <f t="shared" si="1212"/>
        <v>561</v>
      </c>
      <c r="AP161" s="11">
        <f t="shared" si="1212"/>
        <v>50</v>
      </c>
      <c r="AQ161" s="11">
        <v>247</v>
      </c>
      <c r="AR161" s="12">
        <f t="shared" si="1173"/>
        <v>0.45811051693404636</v>
      </c>
      <c r="AS161" s="11">
        <v>10</v>
      </c>
      <c r="AT161" s="12">
        <f t="shared" si="1174"/>
        <v>3.8910505836575876E-2</v>
      </c>
      <c r="AU161" s="11"/>
      <c r="AV161" s="11"/>
      <c r="AW161" s="18"/>
      <c r="AX161" s="20"/>
      <c r="AY161" s="10"/>
      <c r="AZ161" s="11"/>
      <c r="BA161" s="11">
        <f t="shared" si="1213"/>
        <v>548</v>
      </c>
      <c r="BB161" s="11">
        <f t="shared" si="1213"/>
        <v>50</v>
      </c>
      <c r="BC161" s="11">
        <v>256</v>
      </c>
      <c r="BD161" s="12">
        <f t="shared" si="1175"/>
        <v>0.49635036496350365</v>
      </c>
      <c r="BE161" s="11">
        <v>16</v>
      </c>
      <c r="BF161" s="12">
        <f t="shared" si="1176"/>
        <v>5.8823529411764705E-2</v>
      </c>
      <c r="BG161" s="11"/>
      <c r="BH161" s="11"/>
      <c r="BI161" s="18"/>
      <c r="BJ161" s="20"/>
      <c r="BK161" s="10"/>
      <c r="BL161" s="11"/>
      <c r="BM161" s="11">
        <f t="shared" si="1214"/>
        <v>558</v>
      </c>
      <c r="BN161" s="11">
        <f t="shared" si="1214"/>
        <v>50</v>
      </c>
      <c r="BO161" s="11">
        <v>250</v>
      </c>
      <c r="BP161" s="12">
        <f t="shared" si="1177"/>
        <v>0.47491039426523296</v>
      </c>
      <c r="BQ161" s="11">
        <v>15</v>
      </c>
      <c r="BR161" s="12">
        <f t="shared" si="1178"/>
        <v>5.6603773584905662E-2</v>
      </c>
      <c r="BS161" s="11"/>
      <c r="BT161" s="11"/>
      <c r="BU161" s="18"/>
      <c r="BV161" s="20"/>
      <c r="BW161" s="10"/>
      <c r="BX161" s="11"/>
      <c r="BY161" s="61">
        <f t="shared" si="1215"/>
        <v>0</v>
      </c>
      <c r="BZ161" s="61">
        <f t="shared" si="1215"/>
        <v>0</v>
      </c>
      <c r="CA161" s="11"/>
      <c r="CB161" s="12" t="e">
        <f t="shared" si="1179"/>
        <v>#DIV/0!</v>
      </c>
      <c r="CC161" s="11"/>
      <c r="CD161" s="12" t="e">
        <f t="shared" si="1180"/>
        <v>#DIV/0!</v>
      </c>
      <c r="CE161" s="11"/>
      <c r="CF161" s="11"/>
      <c r="CG161" s="18"/>
      <c r="CH161" s="20"/>
      <c r="CI161" s="10"/>
      <c r="CJ161" s="11"/>
      <c r="CK161" s="61">
        <f t="shared" si="1216"/>
        <v>0</v>
      </c>
      <c r="CL161" s="61">
        <f t="shared" si="1216"/>
        <v>0</v>
      </c>
      <c r="CM161" s="11"/>
      <c r="CN161" s="12" t="e">
        <f t="shared" si="1181"/>
        <v>#DIV/0!</v>
      </c>
      <c r="CO161" s="11"/>
      <c r="CP161" s="12" t="e">
        <f t="shared" si="1182"/>
        <v>#DIV/0!</v>
      </c>
      <c r="CQ161" s="11"/>
      <c r="CR161" s="11"/>
      <c r="CS161" s="18"/>
      <c r="CT161" s="20"/>
      <c r="CU161" s="10"/>
      <c r="CV161" s="11"/>
      <c r="CW161" s="61">
        <f t="shared" si="1217"/>
        <v>0</v>
      </c>
      <c r="CX161" s="61">
        <f t="shared" si="1217"/>
        <v>0</v>
      </c>
      <c r="CY161" s="11"/>
      <c r="CZ161" s="12" t="e">
        <f t="shared" si="1183"/>
        <v>#DIV/0!</v>
      </c>
      <c r="DA161" s="11"/>
      <c r="DB161" s="12" t="e">
        <f t="shared" si="1184"/>
        <v>#DIV/0!</v>
      </c>
      <c r="DC161" s="11"/>
      <c r="DD161" s="11"/>
      <c r="DE161" s="18"/>
      <c r="DF161" s="20"/>
      <c r="DG161" s="10"/>
      <c r="DH161" s="11"/>
      <c r="DI161" s="61">
        <f t="shared" si="1218"/>
        <v>0</v>
      </c>
      <c r="DJ161" s="61">
        <f t="shared" si="1218"/>
        <v>0</v>
      </c>
      <c r="DK161" s="11"/>
      <c r="DL161" s="12" t="e">
        <f t="shared" si="1185"/>
        <v>#DIV/0!</v>
      </c>
      <c r="DM161" s="11"/>
      <c r="DN161" s="12" t="e">
        <f t="shared" si="1186"/>
        <v>#DIV/0!</v>
      </c>
      <c r="DO161" s="11"/>
      <c r="DP161" s="11"/>
      <c r="DQ161" s="18"/>
      <c r="DR161" s="20"/>
      <c r="DS161" s="10"/>
      <c r="DT161" s="11"/>
      <c r="DU161" s="61">
        <f t="shared" si="1219"/>
        <v>0</v>
      </c>
      <c r="DV161" s="61">
        <f t="shared" si="1219"/>
        <v>0</v>
      </c>
      <c r="DW161" s="11"/>
      <c r="DX161" s="12" t="e">
        <f t="shared" si="1187"/>
        <v>#DIV/0!</v>
      </c>
      <c r="DY161" s="11"/>
      <c r="DZ161" s="12" t="e">
        <f t="shared" si="1188"/>
        <v>#DIV/0!</v>
      </c>
      <c r="EA161" s="11"/>
      <c r="EB161" s="11"/>
      <c r="EC161" s="18"/>
      <c r="ED161" s="20"/>
      <c r="EE161" s="10"/>
      <c r="EF161" s="11"/>
      <c r="EG161" s="61">
        <f t="shared" si="1220"/>
        <v>0</v>
      </c>
      <c r="EH161" s="61">
        <f t="shared" si="1220"/>
        <v>0</v>
      </c>
      <c r="EI161" s="11"/>
      <c r="EJ161" s="12" t="e">
        <f t="shared" si="1189"/>
        <v>#DIV/0!</v>
      </c>
      <c r="EK161" s="11"/>
      <c r="EL161" s="12" t="e">
        <f t="shared" si="1190"/>
        <v>#DIV/0!</v>
      </c>
      <c r="EM161" s="11"/>
      <c r="EN161" s="11"/>
      <c r="EO161" s="18"/>
      <c r="EP161" s="20"/>
      <c r="EQ161" s="10"/>
      <c r="ER161" s="11"/>
      <c r="ES161" s="61">
        <f t="shared" si="1221"/>
        <v>0</v>
      </c>
      <c r="ET161" s="61">
        <f t="shared" si="1221"/>
        <v>0</v>
      </c>
      <c r="EU161" s="11"/>
      <c r="EV161" s="12" t="e">
        <f t="shared" si="1191"/>
        <v>#DIV/0!</v>
      </c>
      <c r="EW161" s="11"/>
      <c r="EX161" s="12" t="e">
        <f t="shared" si="1192"/>
        <v>#DIV/0!</v>
      </c>
      <c r="EY161" s="11"/>
      <c r="EZ161" s="11"/>
      <c r="FA161" s="18"/>
      <c r="FB161" s="20"/>
      <c r="FC161" s="10"/>
      <c r="FD161" s="11"/>
      <c r="FE161" s="61">
        <f t="shared" si="1222"/>
        <v>0</v>
      </c>
      <c r="FF161" s="61">
        <f t="shared" si="1222"/>
        <v>0</v>
      </c>
      <c r="FG161" s="11"/>
      <c r="FH161" s="12" t="e">
        <f t="shared" si="1193"/>
        <v>#DIV/0!</v>
      </c>
      <c r="FI161" s="11"/>
      <c r="FJ161" s="12" t="e">
        <f t="shared" si="1194"/>
        <v>#DIV/0!</v>
      </c>
      <c r="FK161" s="11"/>
      <c r="FL161" s="11"/>
      <c r="FM161" s="18"/>
      <c r="FN161" s="20"/>
      <c r="FO161" s="10"/>
      <c r="FP161" s="11"/>
      <c r="FQ161" s="61">
        <f t="shared" si="1223"/>
        <v>0</v>
      </c>
      <c r="FR161" s="61">
        <f t="shared" si="1223"/>
        <v>0</v>
      </c>
      <c r="FS161" s="11"/>
      <c r="FT161" s="12" t="e">
        <f t="shared" si="1195"/>
        <v>#DIV/0!</v>
      </c>
      <c r="FU161" s="11"/>
      <c r="FV161" s="12" t="e">
        <f t="shared" si="1196"/>
        <v>#DIV/0!</v>
      </c>
      <c r="FW161" s="11"/>
      <c r="FX161" s="11"/>
      <c r="FY161" s="18"/>
      <c r="FZ161" s="20"/>
      <c r="GA161" s="10"/>
      <c r="GB161" s="11"/>
      <c r="GC161" s="61">
        <f t="shared" si="1224"/>
        <v>0</v>
      </c>
      <c r="GD161" s="61">
        <f t="shared" si="1224"/>
        <v>0</v>
      </c>
      <c r="GE161" s="11"/>
      <c r="GF161" s="12" t="e">
        <f t="shared" si="1197"/>
        <v>#DIV/0!</v>
      </c>
      <c r="GG161" s="11"/>
      <c r="GH161" s="12" t="e">
        <f t="shared" si="1198"/>
        <v>#DIV/0!</v>
      </c>
      <c r="GI161" s="11"/>
      <c r="GJ161" s="11"/>
      <c r="GK161" s="18"/>
      <c r="GL161" s="20"/>
      <c r="GM161" s="10"/>
      <c r="GN161" s="11"/>
      <c r="GO161" s="61">
        <f t="shared" si="1225"/>
        <v>0</v>
      </c>
      <c r="GP161" s="61">
        <f t="shared" si="1225"/>
        <v>0</v>
      </c>
      <c r="GQ161" s="11"/>
      <c r="GR161" s="12" t="e">
        <f t="shared" si="1199"/>
        <v>#DIV/0!</v>
      </c>
      <c r="GS161" s="11"/>
      <c r="GT161" s="12" t="e">
        <f t="shared" si="1200"/>
        <v>#DIV/0!</v>
      </c>
      <c r="GU161" s="11"/>
      <c r="GV161" s="11"/>
      <c r="GW161" s="18"/>
      <c r="GX161" s="20"/>
      <c r="GY161" s="10"/>
      <c r="GZ161" s="11"/>
      <c r="HA161" s="61">
        <f t="shared" si="1226"/>
        <v>0</v>
      </c>
      <c r="HB161" s="61">
        <f t="shared" si="1226"/>
        <v>0</v>
      </c>
      <c r="HC161" s="11"/>
      <c r="HD161" s="12" t="e">
        <f t="shared" si="1201"/>
        <v>#DIV/0!</v>
      </c>
      <c r="HE161" s="11"/>
      <c r="HF161" s="12" t="e">
        <f t="shared" si="1202"/>
        <v>#DIV/0!</v>
      </c>
      <c r="HG161" s="11"/>
      <c r="HH161" s="11"/>
      <c r="HI161" s="18"/>
      <c r="HJ161" s="20"/>
      <c r="HK161" s="10">
        <f t="shared" si="1203"/>
        <v>2</v>
      </c>
      <c r="HL161" s="14">
        <f t="shared" si="1203"/>
        <v>0</v>
      </c>
      <c r="HM161" s="381">
        <f t="shared" si="1203"/>
        <v>2807</v>
      </c>
      <c r="HN161" s="11">
        <f t="shared" si="1203"/>
        <v>255</v>
      </c>
      <c r="HO161" s="11">
        <f t="shared" si="1204"/>
        <v>1386</v>
      </c>
      <c r="HP161" s="79">
        <f t="shared" si="1205"/>
        <v>0.49376558603491272</v>
      </c>
      <c r="HQ161" s="15">
        <f t="shared" si="1206"/>
        <v>69</v>
      </c>
      <c r="HR161" s="12">
        <f t="shared" si="1227"/>
        <v>4.9783549783549784E-2</v>
      </c>
      <c r="HS161" s="16">
        <v>69.099999999999994</v>
      </c>
      <c r="HT161" s="17">
        <v>1262</v>
      </c>
      <c r="HU161" s="16">
        <f t="shared" si="1207"/>
        <v>91.053391053391053</v>
      </c>
      <c r="HV161" s="18"/>
      <c r="HW161" s="20"/>
    </row>
    <row r="162" spans="1:231" ht="18.75" x14ac:dyDescent="0.25">
      <c r="A162" s="734"/>
      <c r="B162" s="436">
        <f t="shared" si="987"/>
        <v>45719</v>
      </c>
      <c r="C162" s="10">
        <v>2</v>
      </c>
      <c r="D162" s="11"/>
      <c r="E162" s="61">
        <f t="shared" si="1208"/>
        <v>516</v>
      </c>
      <c r="F162" s="11">
        <f t="shared" si="1208"/>
        <v>47</v>
      </c>
      <c r="G162" s="11">
        <v>283</v>
      </c>
      <c r="H162" s="12">
        <f t="shared" si="1168"/>
        <v>0.57558139534883723</v>
      </c>
      <c r="I162" s="11">
        <v>14</v>
      </c>
      <c r="J162" s="12">
        <f t="shared" si="1209"/>
        <v>4.7138047138047139E-2</v>
      </c>
      <c r="K162" s="13"/>
      <c r="L162" s="13"/>
      <c r="M162" s="25"/>
      <c r="N162" s="37"/>
      <c r="O162" s="10">
        <v>1</v>
      </c>
      <c r="P162" s="11"/>
      <c r="Q162" s="11">
        <f t="shared" si="1210"/>
        <v>530</v>
      </c>
      <c r="R162" s="11">
        <f t="shared" si="1210"/>
        <v>49</v>
      </c>
      <c r="S162" s="11">
        <v>283</v>
      </c>
      <c r="T162" s="12">
        <f t="shared" si="1169"/>
        <v>0.56792452830188678</v>
      </c>
      <c r="U162" s="11">
        <v>18</v>
      </c>
      <c r="V162" s="12">
        <f t="shared" si="1170"/>
        <v>5.9800664451827246E-2</v>
      </c>
      <c r="W162" s="13"/>
      <c r="X162" s="13"/>
      <c r="Y162" s="25"/>
      <c r="Z162" s="37"/>
      <c r="AA162" s="10">
        <v>1</v>
      </c>
      <c r="AB162" s="11"/>
      <c r="AC162" s="11">
        <f t="shared" si="1211"/>
        <v>90</v>
      </c>
      <c r="AD162" s="11">
        <f t="shared" si="1211"/>
        <v>9</v>
      </c>
      <c r="AE162" s="11">
        <v>27</v>
      </c>
      <c r="AF162" s="12">
        <f t="shared" si="1171"/>
        <v>0.32222222222222224</v>
      </c>
      <c r="AG162" s="11">
        <v>2</v>
      </c>
      <c r="AH162" s="12">
        <f t="shared" si="1172"/>
        <v>6.8965517241379309E-2</v>
      </c>
      <c r="AI162" s="13"/>
      <c r="AJ162" s="13"/>
      <c r="AK162" s="25"/>
      <c r="AL162" s="37"/>
      <c r="AM162" s="10">
        <v>1</v>
      </c>
      <c r="AN162" s="11"/>
      <c r="AO162" s="61">
        <f t="shared" si="1212"/>
        <v>560</v>
      </c>
      <c r="AP162" s="11">
        <f t="shared" si="1212"/>
        <v>50</v>
      </c>
      <c r="AQ162" s="11">
        <v>261</v>
      </c>
      <c r="AR162" s="12">
        <f t="shared" si="1173"/>
        <v>0.49642857142857144</v>
      </c>
      <c r="AS162" s="11">
        <v>17</v>
      </c>
      <c r="AT162" s="12">
        <f t="shared" si="1174"/>
        <v>6.1151079136690649E-2</v>
      </c>
      <c r="AU162" s="13"/>
      <c r="AV162" s="13"/>
      <c r="AW162" s="25"/>
      <c r="AX162" s="37"/>
      <c r="AY162" s="10">
        <v>1</v>
      </c>
      <c r="AZ162" s="11"/>
      <c r="BA162" s="11">
        <f t="shared" si="1213"/>
        <v>547</v>
      </c>
      <c r="BB162" s="11">
        <f t="shared" si="1213"/>
        <v>50</v>
      </c>
      <c r="BC162" s="11">
        <v>265</v>
      </c>
      <c r="BD162" s="12">
        <f t="shared" si="1175"/>
        <v>0.50639853747714803</v>
      </c>
      <c r="BE162" s="11">
        <v>12</v>
      </c>
      <c r="BF162" s="12">
        <f t="shared" si="1176"/>
        <v>4.3321299638989168E-2</v>
      </c>
      <c r="BG162" s="13"/>
      <c r="BH162" s="13"/>
      <c r="BI162" s="25"/>
      <c r="BJ162" s="37"/>
      <c r="BK162" s="10"/>
      <c r="BL162" s="11"/>
      <c r="BM162" s="11">
        <f t="shared" si="1214"/>
        <v>558</v>
      </c>
      <c r="BN162" s="11">
        <f t="shared" si="1214"/>
        <v>50</v>
      </c>
      <c r="BO162" s="11">
        <v>249</v>
      </c>
      <c r="BP162" s="12">
        <f t="shared" si="1177"/>
        <v>0.49641577060931902</v>
      </c>
      <c r="BQ162" s="11">
        <v>28</v>
      </c>
      <c r="BR162" s="12">
        <f t="shared" si="1178"/>
        <v>0.10108303249097472</v>
      </c>
      <c r="BS162" s="13"/>
      <c r="BT162" s="13"/>
      <c r="BU162" s="25"/>
      <c r="BV162" s="37"/>
      <c r="BW162" s="10"/>
      <c r="BX162" s="11"/>
      <c r="BY162" s="61">
        <f t="shared" si="1215"/>
        <v>0</v>
      </c>
      <c r="BZ162" s="61">
        <f t="shared" si="1215"/>
        <v>0</v>
      </c>
      <c r="CA162" s="11"/>
      <c r="CB162" s="12" t="e">
        <f t="shared" si="1179"/>
        <v>#DIV/0!</v>
      </c>
      <c r="CC162" s="11"/>
      <c r="CD162" s="12" t="e">
        <f t="shared" si="1180"/>
        <v>#DIV/0!</v>
      </c>
      <c r="CE162" s="13"/>
      <c r="CF162" s="13"/>
      <c r="CG162" s="25"/>
      <c r="CH162" s="37"/>
      <c r="CI162" s="10"/>
      <c r="CJ162" s="11"/>
      <c r="CK162" s="61">
        <f t="shared" si="1216"/>
        <v>0</v>
      </c>
      <c r="CL162" s="61">
        <f t="shared" si="1216"/>
        <v>0</v>
      </c>
      <c r="CM162" s="11"/>
      <c r="CN162" s="12" t="e">
        <f t="shared" si="1181"/>
        <v>#DIV/0!</v>
      </c>
      <c r="CO162" s="11"/>
      <c r="CP162" s="12" t="e">
        <f t="shared" si="1182"/>
        <v>#DIV/0!</v>
      </c>
      <c r="CQ162" s="13"/>
      <c r="CR162" s="13"/>
      <c r="CS162" s="25"/>
      <c r="CT162" s="37"/>
      <c r="CU162" s="10"/>
      <c r="CV162" s="11"/>
      <c r="CW162" s="61">
        <f t="shared" si="1217"/>
        <v>0</v>
      </c>
      <c r="CX162" s="61">
        <f t="shared" si="1217"/>
        <v>0</v>
      </c>
      <c r="CY162" s="11"/>
      <c r="CZ162" s="12" t="e">
        <f t="shared" si="1183"/>
        <v>#DIV/0!</v>
      </c>
      <c r="DA162" s="11"/>
      <c r="DB162" s="12" t="e">
        <f t="shared" si="1184"/>
        <v>#DIV/0!</v>
      </c>
      <c r="DC162" s="13"/>
      <c r="DD162" s="13"/>
      <c r="DE162" s="25"/>
      <c r="DF162" s="37"/>
      <c r="DG162" s="10"/>
      <c r="DH162" s="11"/>
      <c r="DI162" s="61">
        <f t="shared" si="1218"/>
        <v>0</v>
      </c>
      <c r="DJ162" s="61">
        <f t="shared" si="1218"/>
        <v>0</v>
      </c>
      <c r="DK162" s="11"/>
      <c r="DL162" s="12" t="e">
        <f t="shared" si="1185"/>
        <v>#DIV/0!</v>
      </c>
      <c r="DM162" s="11"/>
      <c r="DN162" s="12" t="e">
        <f t="shared" si="1186"/>
        <v>#DIV/0!</v>
      </c>
      <c r="DO162" s="13"/>
      <c r="DP162" s="13"/>
      <c r="DQ162" s="25"/>
      <c r="DR162" s="37"/>
      <c r="DS162" s="10"/>
      <c r="DT162" s="11"/>
      <c r="DU162" s="61">
        <f t="shared" si="1219"/>
        <v>0</v>
      </c>
      <c r="DV162" s="61">
        <f t="shared" si="1219"/>
        <v>0</v>
      </c>
      <c r="DW162" s="11"/>
      <c r="DX162" s="12" t="e">
        <f t="shared" si="1187"/>
        <v>#DIV/0!</v>
      </c>
      <c r="DY162" s="11"/>
      <c r="DZ162" s="12" t="e">
        <f t="shared" si="1188"/>
        <v>#DIV/0!</v>
      </c>
      <c r="EA162" s="13"/>
      <c r="EB162" s="13"/>
      <c r="EC162" s="25"/>
      <c r="ED162" s="37"/>
      <c r="EE162" s="10"/>
      <c r="EF162" s="11"/>
      <c r="EG162" s="61">
        <f t="shared" si="1220"/>
        <v>0</v>
      </c>
      <c r="EH162" s="61">
        <f t="shared" si="1220"/>
        <v>0</v>
      </c>
      <c r="EI162" s="11"/>
      <c r="EJ162" s="12" t="e">
        <f t="shared" si="1189"/>
        <v>#DIV/0!</v>
      </c>
      <c r="EK162" s="11"/>
      <c r="EL162" s="12" t="e">
        <f t="shared" si="1190"/>
        <v>#DIV/0!</v>
      </c>
      <c r="EM162" s="13"/>
      <c r="EN162" s="13"/>
      <c r="EO162" s="25"/>
      <c r="EP162" s="37"/>
      <c r="EQ162" s="10"/>
      <c r="ER162" s="11"/>
      <c r="ES162" s="61">
        <f t="shared" si="1221"/>
        <v>0</v>
      </c>
      <c r="ET162" s="61">
        <f t="shared" si="1221"/>
        <v>0</v>
      </c>
      <c r="EU162" s="11"/>
      <c r="EV162" s="12" t="e">
        <f t="shared" si="1191"/>
        <v>#DIV/0!</v>
      </c>
      <c r="EW162" s="11"/>
      <c r="EX162" s="12" t="e">
        <f t="shared" si="1192"/>
        <v>#DIV/0!</v>
      </c>
      <c r="EY162" s="13"/>
      <c r="EZ162" s="13"/>
      <c r="FA162" s="25"/>
      <c r="FB162" s="37"/>
      <c r="FC162" s="10"/>
      <c r="FD162" s="11"/>
      <c r="FE162" s="61">
        <f t="shared" si="1222"/>
        <v>0</v>
      </c>
      <c r="FF162" s="61">
        <f t="shared" si="1222"/>
        <v>0</v>
      </c>
      <c r="FG162" s="11"/>
      <c r="FH162" s="12" t="e">
        <f t="shared" si="1193"/>
        <v>#DIV/0!</v>
      </c>
      <c r="FI162" s="11"/>
      <c r="FJ162" s="12" t="e">
        <f t="shared" si="1194"/>
        <v>#DIV/0!</v>
      </c>
      <c r="FK162" s="13"/>
      <c r="FL162" s="13"/>
      <c r="FM162" s="25"/>
      <c r="FN162" s="37"/>
      <c r="FO162" s="10"/>
      <c r="FP162" s="11"/>
      <c r="FQ162" s="61">
        <f t="shared" si="1223"/>
        <v>0</v>
      </c>
      <c r="FR162" s="61">
        <f t="shared" si="1223"/>
        <v>0</v>
      </c>
      <c r="FS162" s="11"/>
      <c r="FT162" s="12" t="e">
        <f t="shared" si="1195"/>
        <v>#DIV/0!</v>
      </c>
      <c r="FU162" s="11"/>
      <c r="FV162" s="12" t="e">
        <f t="shared" si="1196"/>
        <v>#DIV/0!</v>
      </c>
      <c r="FW162" s="13"/>
      <c r="FX162" s="13"/>
      <c r="FY162" s="25"/>
      <c r="FZ162" s="37"/>
      <c r="GA162" s="10"/>
      <c r="GB162" s="11"/>
      <c r="GC162" s="61">
        <f t="shared" si="1224"/>
        <v>0</v>
      </c>
      <c r="GD162" s="61">
        <f t="shared" si="1224"/>
        <v>0</v>
      </c>
      <c r="GE162" s="11"/>
      <c r="GF162" s="12" t="e">
        <f t="shared" si="1197"/>
        <v>#DIV/0!</v>
      </c>
      <c r="GG162" s="11"/>
      <c r="GH162" s="12" t="e">
        <f t="shared" si="1198"/>
        <v>#DIV/0!</v>
      </c>
      <c r="GI162" s="13"/>
      <c r="GJ162" s="13"/>
      <c r="GK162" s="25"/>
      <c r="GL162" s="37"/>
      <c r="GM162" s="10"/>
      <c r="GN162" s="11"/>
      <c r="GO162" s="61">
        <f t="shared" si="1225"/>
        <v>0</v>
      </c>
      <c r="GP162" s="61">
        <f t="shared" si="1225"/>
        <v>0</v>
      </c>
      <c r="GQ162" s="11"/>
      <c r="GR162" s="12" t="e">
        <f t="shared" si="1199"/>
        <v>#DIV/0!</v>
      </c>
      <c r="GS162" s="11"/>
      <c r="GT162" s="12" t="e">
        <f t="shared" si="1200"/>
        <v>#DIV/0!</v>
      </c>
      <c r="GU162" s="13"/>
      <c r="GV162" s="13"/>
      <c r="GW162" s="25"/>
      <c r="GX162" s="37"/>
      <c r="GY162" s="10"/>
      <c r="GZ162" s="11"/>
      <c r="HA162" s="61">
        <f t="shared" si="1226"/>
        <v>0</v>
      </c>
      <c r="HB162" s="61">
        <f t="shared" si="1226"/>
        <v>0</v>
      </c>
      <c r="HC162" s="11"/>
      <c r="HD162" s="12" t="e">
        <f t="shared" si="1201"/>
        <v>#DIV/0!</v>
      </c>
      <c r="HE162" s="11"/>
      <c r="HF162" s="12" t="e">
        <f t="shared" si="1202"/>
        <v>#DIV/0!</v>
      </c>
      <c r="HG162" s="13"/>
      <c r="HH162" s="13"/>
      <c r="HI162" s="25"/>
      <c r="HJ162" s="37"/>
      <c r="HK162" s="10">
        <f t="shared" si="1203"/>
        <v>6</v>
      </c>
      <c r="HL162" s="14">
        <f t="shared" si="1203"/>
        <v>0</v>
      </c>
      <c r="HM162" s="381">
        <f t="shared" si="1203"/>
        <v>2801</v>
      </c>
      <c r="HN162" s="11">
        <f t="shared" si="1203"/>
        <v>255</v>
      </c>
      <c r="HO162" s="11">
        <f t="shared" si="1204"/>
        <v>1459</v>
      </c>
      <c r="HP162" s="79">
        <f t="shared" si="1205"/>
        <v>0.52088539807211709</v>
      </c>
      <c r="HQ162" s="15">
        <f t="shared" si="1206"/>
        <v>91</v>
      </c>
      <c r="HR162" s="12">
        <f t="shared" si="1227"/>
        <v>6.2371487320082249E-2</v>
      </c>
      <c r="HS162" s="16">
        <v>69.099999999999994</v>
      </c>
      <c r="HT162" s="17">
        <v>1272</v>
      </c>
      <c r="HU162" s="16">
        <f t="shared" si="1207"/>
        <v>87.183002056202881</v>
      </c>
      <c r="HV162" s="23"/>
      <c r="HW162" s="22"/>
    </row>
    <row r="163" spans="1:231" ht="18.75" x14ac:dyDescent="0.25">
      <c r="A163" s="734"/>
      <c r="B163" s="436">
        <f t="shared" si="987"/>
        <v>45720</v>
      </c>
      <c r="C163" s="10">
        <v>1</v>
      </c>
      <c r="D163" s="11"/>
      <c r="E163" s="61">
        <f t="shared" si="1208"/>
        <v>515</v>
      </c>
      <c r="F163" s="11">
        <f t="shared" si="1208"/>
        <v>47</v>
      </c>
      <c r="G163" s="11">
        <v>251</v>
      </c>
      <c r="H163" s="12">
        <f t="shared" si="1168"/>
        <v>0.51262135922330099</v>
      </c>
      <c r="I163" s="11">
        <v>13</v>
      </c>
      <c r="J163" s="12">
        <f t="shared" si="1209"/>
        <v>4.924242424242424E-2</v>
      </c>
      <c r="K163" s="13"/>
      <c r="L163" s="11"/>
      <c r="M163" s="25"/>
      <c r="N163" s="37"/>
      <c r="O163" s="10"/>
      <c r="P163" s="11"/>
      <c r="Q163" s="11">
        <f t="shared" si="1210"/>
        <v>530</v>
      </c>
      <c r="R163" s="11">
        <f t="shared" si="1210"/>
        <v>49</v>
      </c>
      <c r="S163" s="11">
        <v>288</v>
      </c>
      <c r="T163" s="12">
        <f t="shared" si="1169"/>
        <v>0.5641509433962264</v>
      </c>
      <c r="U163" s="11">
        <v>11</v>
      </c>
      <c r="V163" s="12">
        <f t="shared" si="1170"/>
        <v>3.678929765886288E-2</v>
      </c>
      <c r="W163" s="13"/>
      <c r="X163" s="11"/>
      <c r="Y163" s="25"/>
      <c r="Z163" s="37"/>
      <c r="AA163" s="10"/>
      <c r="AB163" s="11"/>
      <c r="AC163" s="11">
        <f t="shared" si="1211"/>
        <v>90</v>
      </c>
      <c r="AD163" s="11">
        <f t="shared" si="1211"/>
        <v>9</v>
      </c>
      <c r="AE163" s="11">
        <v>30</v>
      </c>
      <c r="AF163" s="12">
        <f t="shared" si="1171"/>
        <v>0.43333333333333335</v>
      </c>
      <c r="AG163" s="11">
        <v>9</v>
      </c>
      <c r="AH163" s="12">
        <f t="shared" si="1172"/>
        <v>0.23076923076923078</v>
      </c>
      <c r="AI163" s="13"/>
      <c r="AJ163" s="11"/>
      <c r="AK163" s="25"/>
      <c r="AL163" s="37"/>
      <c r="AM163" s="10">
        <v>1</v>
      </c>
      <c r="AN163" s="11"/>
      <c r="AO163" s="61">
        <f t="shared" si="1212"/>
        <v>559</v>
      </c>
      <c r="AP163" s="11">
        <f t="shared" si="1212"/>
        <v>50</v>
      </c>
      <c r="AQ163" s="11">
        <v>281</v>
      </c>
      <c r="AR163" s="12">
        <f t="shared" si="1173"/>
        <v>0.52236135957066188</v>
      </c>
      <c r="AS163" s="11">
        <v>11</v>
      </c>
      <c r="AT163" s="12">
        <f t="shared" si="1174"/>
        <v>3.7671232876712327E-2</v>
      </c>
      <c r="AU163" s="13"/>
      <c r="AV163" s="11"/>
      <c r="AW163" s="25"/>
      <c r="AX163" s="37"/>
      <c r="AY163" s="10"/>
      <c r="AZ163" s="11"/>
      <c r="BA163" s="11">
        <f t="shared" si="1213"/>
        <v>547</v>
      </c>
      <c r="BB163" s="11">
        <f t="shared" si="1213"/>
        <v>50</v>
      </c>
      <c r="BC163" s="11">
        <v>291</v>
      </c>
      <c r="BD163" s="12">
        <f t="shared" si="1175"/>
        <v>0.54661791590493602</v>
      </c>
      <c r="BE163" s="11">
        <v>8</v>
      </c>
      <c r="BF163" s="12">
        <f t="shared" si="1176"/>
        <v>2.6755852842809364E-2</v>
      </c>
      <c r="BG163" s="13"/>
      <c r="BH163" s="11"/>
      <c r="BI163" s="25"/>
      <c r="BJ163" s="37"/>
      <c r="BK163" s="10">
        <v>1</v>
      </c>
      <c r="BL163" s="11"/>
      <c r="BM163" s="11">
        <f t="shared" si="1214"/>
        <v>557</v>
      </c>
      <c r="BN163" s="11">
        <f t="shared" si="1214"/>
        <v>50</v>
      </c>
      <c r="BO163" s="11">
        <v>240</v>
      </c>
      <c r="BP163" s="12">
        <f t="shared" si="1177"/>
        <v>0.4524236983842011</v>
      </c>
      <c r="BQ163" s="11">
        <v>12</v>
      </c>
      <c r="BR163" s="12">
        <f t="shared" si="1178"/>
        <v>4.7619047619047616E-2</v>
      </c>
      <c r="BS163" s="13"/>
      <c r="BT163" s="11"/>
      <c r="BU163" s="25"/>
      <c r="BV163" s="37"/>
      <c r="BW163" s="10"/>
      <c r="BX163" s="11"/>
      <c r="BY163" s="61">
        <f t="shared" si="1215"/>
        <v>0</v>
      </c>
      <c r="BZ163" s="61">
        <f t="shared" si="1215"/>
        <v>0</v>
      </c>
      <c r="CA163" s="11"/>
      <c r="CB163" s="12" t="e">
        <f t="shared" si="1179"/>
        <v>#DIV/0!</v>
      </c>
      <c r="CC163" s="11"/>
      <c r="CD163" s="12" t="e">
        <f t="shared" si="1180"/>
        <v>#DIV/0!</v>
      </c>
      <c r="CE163" s="13"/>
      <c r="CF163" s="11"/>
      <c r="CG163" s="25"/>
      <c r="CH163" s="37"/>
      <c r="CI163" s="10"/>
      <c r="CJ163" s="11"/>
      <c r="CK163" s="61">
        <f t="shared" si="1216"/>
        <v>0</v>
      </c>
      <c r="CL163" s="61">
        <f t="shared" si="1216"/>
        <v>0</v>
      </c>
      <c r="CM163" s="11"/>
      <c r="CN163" s="12" t="e">
        <f t="shared" si="1181"/>
        <v>#DIV/0!</v>
      </c>
      <c r="CO163" s="11"/>
      <c r="CP163" s="12" t="e">
        <f t="shared" si="1182"/>
        <v>#DIV/0!</v>
      </c>
      <c r="CQ163" s="13"/>
      <c r="CR163" s="11"/>
      <c r="CS163" s="25"/>
      <c r="CT163" s="37"/>
      <c r="CU163" s="10"/>
      <c r="CV163" s="11"/>
      <c r="CW163" s="61">
        <f t="shared" si="1217"/>
        <v>0</v>
      </c>
      <c r="CX163" s="61">
        <f t="shared" si="1217"/>
        <v>0</v>
      </c>
      <c r="CY163" s="11"/>
      <c r="CZ163" s="12" t="e">
        <f t="shared" si="1183"/>
        <v>#DIV/0!</v>
      </c>
      <c r="DA163" s="11"/>
      <c r="DB163" s="12" t="e">
        <f t="shared" si="1184"/>
        <v>#DIV/0!</v>
      </c>
      <c r="DC163" s="13"/>
      <c r="DD163" s="11"/>
      <c r="DE163" s="25"/>
      <c r="DF163" s="37"/>
      <c r="DG163" s="10"/>
      <c r="DH163" s="11"/>
      <c r="DI163" s="61">
        <f t="shared" si="1218"/>
        <v>0</v>
      </c>
      <c r="DJ163" s="61">
        <f t="shared" si="1218"/>
        <v>0</v>
      </c>
      <c r="DK163" s="11"/>
      <c r="DL163" s="12" t="e">
        <f t="shared" si="1185"/>
        <v>#DIV/0!</v>
      </c>
      <c r="DM163" s="11"/>
      <c r="DN163" s="12" t="e">
        <f t="shared" si="1186"/>
        <v>#DIV/0!</v>
      </c>
      <c r="DO163" s="13"/>
      <c r="DP163" s="11"/>
      <c r="DQ163" s="25"/>
      <c r="DR163" s="37"/>
      <c r="DS163" s="10"/>
      <c r="DT163" s="11"/>
      <c r="DU163" s="61">
        <f t="shared" si="1219"/>
        <v>0</v>
      </c>
      <c r="DV163" s="61">
        <f t="shared" si="1219"/>
        <v>0</v>
      </c>
      <c r="DW163" s="11"/>
      <c r="DX163" s="12" t="e">
        <f t="shared" si="1187"/>
        <v>#DIV/0!</v>
      </c>
      <c r="DY163" s="11"/>
      <c r="DZ163" s="12" t="e">
        <f t="shared" si="1188"/>
        <v>#DIV/0!</v>
      </c>
      <c r="EA163" s="13"/>
      <c r="EB163" s="11"/>
      <c r="EC163" s="25"/>
      <c r="ED163" s="37"/>
      <c r="EE163" s="10"/>
      <c r="EF163" s="11"/>
      <c r="EG163" s="61">
        <f t="shared" si="1220"/>
        <v>0</v>
      </c>
      <c r="EH163" s="61">
        <f t="shared" si="1220"/>
        <v>0</v>
      </c>
      <c r="EI163" s="11"/>
      <c r="EJ163" s="12" t="e">
        <f t="shared" si="1189"/>
        <v>#DIV/0!</v>
      </c>
      <c r="EK163" s="11"/>
      <c r="EL163" s="12" t="e">
        <f t="shared" si="1190"/>
        <v>#DIV/0!</v>
      </c>
      <c r="EM163" s="13"/>
      <c r="EN163" s="11"/>
      <c r="EO163" s="25"/>
      <c r="EP163" s="37"/>
      <c r="EQ163" s="10"/>
      <c r="ER163" s="11"/>
      <c r="ES163" s="61">
        <f t="shared" si="1221"/>
        <v>0</v>
      </c>
      <c r="ET163" s="61">
        <f t="shared" si="1221"/>
        <v>0</v>
      </c>
      <c r="EU163" s="11"/>
      <c r="EV163" s="12" t="e">
        <f t="shared" si="1191"/>
        <v>#DIV/0!</v>
      </c>
      <c r="EW163" s="11"/>
      <c r="EX163" s="12" t="e">
        <f t="shared" si="1192"/>
        <v>#DIV/0!</v>
      </c>
      <c r="EY163" s="13"/>
      <c r="EZ163" s="11"/>
      <c r="FA163" s="25"/>
      <c r="FB163" s="37"/>
      <c r="FC163" s="10"/>
      <c r="FD163" s="11"/>
      <c r="FE163" s="61">
        <f t="shared" si="1222"/>
        <v>0</v>
      </c>
      <c r="FF163" s="61">
        <f t="shared" si="1222"/>
        <v>0</v>
      </c>
      <c r="FG163" s="11"/>
      <c r="FH163" s="12" t="e">
        <f t="shared" si="1193"/>
        <v>#DIV/0!</v>
      </c>
      <c r="FI163" s="11"/>
      <c r="FJ163" s="12" t="e">
        <f t="shared" si="1194"/>
        <v>#DIV/0!</v>
      </c>
      <c r="FK163" s="13"/>
      <c r="FL163" s="11"/>
      <c r="FM163" s="25"/>
      <c r="FN163" s="37"/>
      <c r="FO163" s="10"/>
      <c r="FP163" s="11"/>
      <c r="FQ163" s="61">
        <f t="shared" si="1223"/>
        <v>0</v>
      </c>
      <c r="FR163" s="61">
        <f t="shared" si="1223"/>
        <v>0</v>
      </c>
      <c r="FS163" s="11"/>
      <c r="FT163" s="12" t="e">
        <f t="shared" si="1195"/>
        <v>#DIV/0!</v>
      </c>
      <c r="FU163" s="11"/>
      <c r="FV163" s="12" t="e">
        <f t="shared" si="1196"/>
        <v>#DIV/0!</v>
      </c>
      <c r="FW163" s="13"/>
      <c r="FX163" s="11"/>
      <c r="FY163" s="25"/>
      <c r="FZ163" s="37"/>
      <c r="GA163" s="10"/>
      <c r="GB163" s="11"/>
      <c r="GC163" s="61">
        <f t="shared" si="1224"/>
        <v>0</v>
      </c>
      <c r="GD163" s="61">
        <f t="shared" si="1224"/>
        <v>0</v>
      </c>
      <c r="GE163" s="11"/>
      <c r="GF163" s="12" t="e">
        <f t="shared" si="1197"/>
        <v>#DIV/0!</v>
      </c>
      <c r="GG163" s="11"/>
      <c r="GH163" s="12" t="e">
        <f t="shared" si="1198"/>
        <v>#DIV/0!</v>
      </c>
      <c r="GI163" s="13"/>
      <c r="GJ163" s="11"/>
      <c r="GK163" s="25"/>
      <c r="GL163" s="37"/>
      <c r="GM163" s="10"/>
      <c r="GN163" s="11"/>
      <c r="GO163" s="61">
        <f t="shared" si="1225"/>
        <v>0</v>
      </c>
      <c r="GP163" s="61">
        <f t="shared" si="1225"/>
        <v>0</v>
      </c>
      <c r="GQ163" s="11"/>
      <c r="GR163" s="12" t="e">
        <f t="shared" si="1199"/>
        <v>#DIV/0!</v>
      </c>
      <c r="GS163" s="11"/>
      <c r="GT163" s="12" t="e">
        <f t="shared" si="1200"/>
        <v>#DIV/0!</v>
      </c>
      <c r="GU163" s="13"/>
      <c r="GV163" s="11"/>
      <c r="GW163" s="25"/>
      <c r="GX163" s="37"/>
      <c r="GY163" s="10"/>
      <c r="GZ163" s="11"/>
      <c r="HA163" s="61">
        <f t="shared" si="1226"/>
        <v>0</v>
      </c>
      <c r="HB163" s="61">
        <f t="shared" si="1226"/>
        <v>0</v>
      </c>
      <c r="HC163" s="11"/>
      <c r="HD163" s="12" t="e">
        <f t="shared" si="1201"/>
        <v>#DIV/0!</v>
      </c>
      <c r="HE163" s="11"/>
      <c r="HF163" s="12" t="e">
        <f t="shared" si="1202"/>
        <v>#DIV/0!</v>
      </c>
      <c r="HG163" s="13"/>
      <c r="HH163" s="11"/>
      <c r="HI163" s="25"/>
      <c r="HJ163" s="37"/>
      <c r="HK163" s="10">
        <f t="shared" si="1203"/>
        <v>3</v>
      </c>
      <c r="HL163" s="14">
        <f t="shared" si="1203"/>
        <v>0</v>
      </c>
      <c r="HM163" s="381">
        <f t="shared" si="1203"/>
        <v>2798</v>
      </c>
      <c r="HN163" s="11">
        <f t="shared" si="1203"/>
        <v>255</v>
      </c>
      <c r="HO163" s="11">
        <f t="shared" si="1204"/>
        <v>1445</v>
      </c>
      <c r="HP163" s="79">
        <f t="shared" si="1205"/>
        <v>0.51644031451036454</v>
      </c>
      <c r="HQ163" s="15">
        <f t="shared" si="1206"/>
        <v>64</v>
      </c>
      <c r="HR163" s="12">
        <f t="shared" si="1227"/>
        <v>4.4290657439446365E-2</v>
      </c>
      <c r="HS163" s="16">
        <v>68.2</v>
      </c>
      <c r="HT163" s="17">
        <v>1346</v>
      </c>
      <c r="HU163" s="16">
        <f t="shared" si="1207"/>
        <v>93.14878892733563</v>
      </c>
      <c r="HV163" s="23"/>
      <c r="HW163" s="22"/>
    </row>
    <row r="164" spans="1:231" ht="18.75" x14ac:dyDescent="0.25">
      <c r="A164" s="734"/>
      <c r="B164" s="436">
        <f t="shared" si="987"/>
        <v>45721</v>
      </c>
      <c r="C164" s="10"/>
      <c r="D164" s="11"/>
      <c r="E164" s="61">
        <f>E163-C164</f>
        <v>515</v>
      </c>
      <c r="F164" s="11">
        <f>F163-D164</f>
        <v>47</v>
      </c>
      <c r="G164" s="11">
        <v>235</v>
      </c>
      <c r="H164" s="12">
        <f t="shared" si="1168"/>
        <v>0.48155339805825242</v>
      </c>
      <c r="I164" s="11">
        <v>13</v>
      </c>
      <c r="J164" s="12">
        <f t="shared" si="1209"/>
        <v>5.2419354838709679E-2</v>
      </c>
      <c r="K164" s="13"/>
      <c r="L164" s="11"/>
      <c r="M164" s="38"/>
      <c r="N164" s="39"/>
      <c r="O164" s="10"/>
      <c r="P164" s="11"/>
      <c r="Q164" s="11">
        <f t="shared" si="1210"/>
        <v>530</v>
      </c>
      <c r="R164" s="11">
        <f t="shared" si="1210"/>
        <v>49</v>
      </c>
      <c r="S164" s="11">
        <v>253</v>
      </c>
      <c r="T164" s="12">
        <f t="shared" si="1169"/>
        <v>0.50377358490566038</v>
      </c>
      <c r="U164" s="11">
        <v>14</v>
      </c>
      <c r="V164" s="12">
        <f t="shared" si="1170"/>
        <v>5.2434456928838954E-2</v>
      </c>
      <c r="W164" s="13"/>
      <c r="X164" s="11"/>
      <c r="Y164" s="38"/>
      <c r="Z164" s="39"/>
      <c r="AA164" s="10">
        <v>8</v>
      </c>
      <c r="AB164" s="11"/>
      <c r="AC164" s="11">
        <f t="shared" si="1211"/>
        <v>82</v>
      </c>
      <c r="AD164" s="11">
        <f t="shared" si="1211"/>
        <v>9</v>
      </c>
      <c r="AE164" s="11">
        <v>31</v>
      </c>
      <c r="AF164" s="12">
        <f t="shared" si="1171"/>
        <v>0.46341463414634149</v>
      </c>
      <c r="AG164" s="11">
        <v>7</v>
      </c>
      <c r="AH164" s="12">
        <f t="shared" si="1172"/>
        <v>0.18421052631578946</v>
      </c>
      <c r="AI164" s="13"/>
      <c r="AJ164" s="11"/>
      <c r="AK164" s="38"/>
      <c r="AL164" s="39"/>
      <c r="AM164" s="10"/>
      <c r="AN164" s="11"/>
      <c r="AO164" s="61">
        <f t="shared" si="1212"/>
        <v>559</v>
      </c>
      <c r="AP164" s="11">
        <f t="shared" si="1212"/>
        <v>50</v>
      </c>
      <c r="AQ164" s="11">
        <v>231</v>
      </c>
      <c r="AR164" s="12">
        <f t="shared" si="1173"/>
        <v>0.43649373881932019</v>
      </c>
      <c r="AS164" s="11">
        <v>13</v>
      </c>
      <c r="AT164" s="12">
        <f t="shared" si="1174"/>
        <v>5.3278688524590161E-2</v>
      </c>
      <c r="AU164" s="13"/>
      <c r="AV164" s="11"/>
      <c r="AW164" s="38"/>
      <c r="AX164" s="39"/>
      <c r="AY164" s="10">
        <v>1</v>
      </c>
      <c r="AZ164" s="11"/>
      <c r="BA164" s="11">
        <f t="shared" si="1213"/>
        <v>546</v>
      </c>
      <c r="BB164" s="11">
        <f t="shared" si="1213"/>
        <v>50</v>
      </c>
      <c r="BC164" s="11">
        <v>255</v>
      </c>
      <c r="BD164" s="12">
        <f t="shared" si="1175"/>
        <v>0.47985347985347987</v>
      </c>
      <c r="BE164" s="11">
        <v>7</v>
      </c>
      <c r="BF164" s="12">
        <f t="shared" si="1176"/>
        <v>2.6717557251908396E-2</v>
      </c>
      <c r="BG164" s="13"/>
      <c r="BH164" s="11"/>
      <c r="BI164" s="38"/>
      <c r="BJ164" s="39"/>
      <c r="BK164" s="10"/>
      <c r="BL164" s="11"/>
      <c r="BM164" s="11">
        <f t="shared" si="1214"/>
        <v>557</v>
      </c>
      <c r="BN164" s="11">
        <f t="shared" si="1214"/>
        <v>50</v>
      </c>
      <c r="BO164" s="11">
        <v>245</v>
      </c>
      <c r="BP164" s="12">
        <f t="shared" si="1177"/>
        <v>0.45960502692998206</v>
      </c>
      <c r="BQ164" s="11">
        <v>11</v>
      </c>
      <c r="BR164" s="12">
        <f t="shared" si="1178"/>
        <v>4.296875E-2</v>
      </c>
      <c r="BS164" s="13"/>
      <c r="BT164" s="11"/>
      <c r="BU164" s="38"/>
      <c r="BV164" s="39"/>
      <c r="BW164" s="10"/>
      <c r="BX164" s="11"/>
      <c r="BY164" s="61">
        <f t="shared" si="1215"/>
        <v>0</v>
      </c>
      <c r="BZ164" s="61">
        <f t="shared" si="1215"/>
        <v>0</v>
      </c>
      <c r="CA164" s="11"/>
      <c r="CB164" s="12" t="e">
        <f t="shared" si="1179"/>
        <v>#DIV/0!</v>
      </c>
      <c r="CC164" s="11"/>
      <c r="CD164" s="12" t="e">
        <f t="shared" si="1180"/>
        <v>#DIV/0!</v>
      </c>
      <c r="CE164" s="13"/>
      <c r="CF164" s="11"/>
      <c r="CG164" s="38"/>
      <c r="CH164" s="39"/>
      <c r="CI164" s="10"/>
      <c r="CJ164" s="11"/>
      <c r="CK164" s="61">
        <f t="shared" si="1216"/>
        <v>0</v>
      </c>
      <c r="CL164" s="61">
        <f t="shared" si="1216"/>
        <v>0</v>
      </c>
      <c r="CM164" s="11"/>
      <c r="CN164" s="12" t="e">
        <f t="shared" si="1181"/>
        <v>#DIV/0!</v>
      </c>
      <c r="CO164" s="11"/>
      <c r="CP164" s="12" t="e">
        <f t="shared" si="1182"/>
        <v>#DIV/0!</v>
      </c>
      <c r="CQ164" s="13"/>
      <c r="CR164" s="11"/>
      <c r="CS164" s="38"/>
      <c r="CT164" s="39"/>
      <c r="CU164" s="10"/>
      <c r="CV164" s="11"/>
      <c r="CW164" s="61">
        <f t="shared" si="1217"/>
        <v>0</v>
      </c>
      <c r="CX164" s="61">
        <f t="shared" si="1217"/>
        <v>0</v>
      </c>
      <c r="CY164" s="11"/>
      <c r="CZ164" s="12" t="e">
        <f t="shared" si="1183"/>
        <v>#DIV/0!</v>
      </c>
      <c r="DA164" s="11"/>
      <c r="DB164" s="12" t="e">
        <f t="shared" si="1184"/>
        <v>#DIV/0!</v>
      </c>
      <c r="DC164" s="13"/>
      <c r="DD164" s="11"/>
      <c r="DE164" s="38"/>
      <c r="DF164" s="39"/>
      <c r="DG164" s="10"/>
      <c r="DH164" s="11"/>
      <c r="DI164" s="61">
        <f t="shared" si="1218"/>
        <v>0</v>
      </c>
      <c r="DJ164" s="61">
        <f t="shared" si="1218"/>
        <v>0</v>
      </c>
      <c r="DK164" s="11"/>
      <c r="DL164" s="12" t="e">
        <f t="shared" si="1185"/>
        <v>#DIV/0!</v>
      </c>
      <c r="DM164" s="11"/>
      <c r="DN164" s="12" t="e">
        <f t="shared" si="1186"/>
        <v>#DIV/0!</v>
      </c>
      <c r="DO164" s="13"/>
      <c r="DP164" s="11"/>
      <c r="DQ164" s="38"/>
      <c r="DR164" s="39"/>
      <c r="DS164" s="10"/>
      <c r="DT164" s="11"/>
      <c r="DU164" s="61">
        <f t="shared" si="1219"/>
        <v>0</v>
      </c>
      <c r="DV164" s="61">
        <f t="shared" si="1219"/>
        <v>0</v>
      </c>
      <c r="DW164" s="11"/>
      <c r="DX164" s="12" t="e">
        <f t="shared" si="1187"/>
        <v>#DIV/0!</v>
      </c>
      <c r="DY164" s="11"/>
      <c r="DZ164" s="12" t="e">
        <f t="shared" si="1188"/>
        <v>#DIV/0!</v>
      </c>
      <c r="EA164" s="13"/>
      <c r="EB164" s="11"/>
      <c r="EC164" s="38"/>
      <c r="ED164" s="39"/>
      <c r="EE164" s="10"/>
      <c r="EF164" s="11"/>
      <c r="EG164" s="61">
        <f t="shared" si="1220"/>
        <v>0</v>
      </c>
      <c r="EH164" s="61">
        <f t="shared" si="1220"/>
        <v>0</v>
      </c>
      <c r="EI164" s="11"/>
      <c r="EJ164" s="12" t="e">
        <f t="shared" si="1189"/>
        <v>#DIV/0!</v>
      </c>
      <c r="EK164" s="11"/>
      <c r="EL164" s="12" t="e">
        <f t="shared" si="1190"/>
        <v>#DIV/0!</v>
      </c>
      <c r="EM164" s="13"/>
      <c r="EN164" s="11"/>
      <c r="EO164" s="38"/>
      <c r="EP164" s="39"/>
      <c r="EQ164" s="10"/>
      <c r="ER164" s="11"/>
      <c r="ES164" s="61">
        <f t="shared" si="1221"/>
        <v>0</v>
      </c>
      <c r="ET164" s="61">
        <f t="shared" si="1221"/>
        <v>0</v>
      </c>
      <c r="EU164" s="11"/>
      <c r="EV164" s="12" t="e">
        <f t="shared" si="1191"/>
        <v>#DIV/0!</v>
      </c>
      <c r="EW164" s="11"/>
      <c r="EX164" s="12" t="e">
        <f t="shared" si="1192"/>
        <v>#DIV/0!</v>
      </c>
      <c r="EY164" s="13"/>
      <c r="EZ164" s="11"/>
      <c r="FA164" s="38"/>
      <c r="FB164" s="39"/>
      <c r="FC164" s="10"/>
      <c r="FD164" s="11"/>
      <c r="FE164" s="61">
        <f t="shared" si="1222"/>
        <v>0</v>
      </c>
      <c r="FF164" s="61">
        <f t="shared" si="1222"/>
        <v>0</v>
      </c>
      <c r="FG164" s="11"/>
      <c r="FH164" s="12" t="e">
        <f t="shared" si="1193"/>
        <v>#DIV/0!</v>
      </c>
      <c r="FI164" s="11"/>
      <c r="FJ164" s="12" t="e">
        <f t="shared" si="1194"/>
        <v>#DIV/0!</v>
      </c>
      <c r="FK164" s="13"/>
      <c r="FL164" s="11"/>
      <c r="FM164" s="38"/>
      <c r="FN164" s="39"/>
      <c r="FO164" s="10"/>
      <c r="FP164" s="11"/>
      <c r="FQ164" s="61">
        <f t="shared" si="1223"/>
        <v>0</v>
      </c>
      <c r="FR164" s="61">
        <f t="shared" si="1223"/>
        <v>0</v>
      </c>
      <c r="FS164" s="11"/>
      <c r="FT164" s="12" t="e">
        <f t="shared" si="1195"/>
        <v>#DIV/0!</v>
      </c>
      <c r="FU164" s="11"/>
      <c r="FV164" s="12" t="e">
        <f t="shared" si="1196"/>
        <v>#DIV/0!</v>
      </c>
      <c r="FW164" s="13"/>
      <c r="FX164" s="11"/>
      <c r="FY164" s="38"/>
      <c r="FZ164" s="39"/>
      <c r="GA164" s="10"/>
      <c r="GB164" s="11"/>
      <c r="GC164" s="61">
        <f t="shared" si="1224"/>
        <v>0</v>
      </c>
      <c r="GD164" s="61">
        <f t="shared" si="1224"/>
        <v>0</v>
      </c>
      <c r="GE164" s="11"/>
      <c r="GF164" s="12" t="e">
        <f t="shared" si="1197"/>
        <v>#DIV/0!</v>
      </c>
      <c r="GG164" s="11"/>
      <c r="GH164" s="12" t="e">
        <f t="shared" si="1198"/>
        <v>#DIV/0!</v>
      </c>
      <c r="GI164" s="13"/>
      <c r="GJ164" s="11"/>
      <c r="GK164" s="38"/>
      <c r="GL164" s="39"/>
      <c r="GM164" s="10"/>
      <c r="GN164" s="11"/>
      <c r="GO164" s="61">
        <f t="shared" si="1225"/>
        <v>0</v>
      </c>
      <c r="GP164" s="61">
        <f t="shared" si="1225"/>
        <v>0</v>
      </c>
      <c r="GQ164" s="11"/>
      <c r="GR164" s="12" t="e">
        <f t="shared" si="1199"/>
        <v>#DIV/0!</v>
      </c>
      <c r="GS164" s="11"/>
      <c r="GT164" s="12" t="e">
        <f t="shared" si="1200"/>
        <v>#DIV/0!</v>
      </c>
      <c r="GU164" s="13"/>
      <c r="GV164" s="11"/>
      <c r="GW164" s="38"/>
      <c r="GX164" s="39"/>
      <c r="GY164" s="10"/>
      <c r="GZ164" s="11"/>
      <c r="HA164" s="61">
        <f t="shared" si="1226"/>
        <v>0</v>
      </c>
      <c r="HB164" s="61">
        <f t="shared" si="1226"/>
        <v>0</v>
      </c>
      <c r="HC164" s="11"/>
      <c r="HD164" s="12" t="e">
        <f t="shared" si="1201"/>
        <v>#DIV/0!</v>
      </c>
      <c r="HE164" s="11"/>
      <c r="HF164" s="12" t="e">
        <f t="shared" si="1202"/>
        <v>#DIV/0!</v>
      </c>
      <c r="HG164" s="13"/>
      <c r="HH164" s="11"/>
      <c r="HI164" s="38"/>
      <c r="HJ164" s="39"/>
      <c r="HK164" s="10">
        <f t="shared" si="1203"/>
        <v>9</v>
      </c>
      <c r="HL164" s="14">
        <f t="shared" si="1203"/>
        <v>0</v>
      </c>
      <c r="HM164" s="381">
        <f t="shared" si="1203"/>
        <v>2789</v>
      </c>
      <c r="HN164" s="11">
        <f t="shared" si="1203"/>
        <v>255</v>
      </c>
      <c r="HO164" s="11">
        <f t="shared" si="1204"/>
        <v>1315</v>
      </c>
      <c r="HP164" s="79">
        <f t="shared" si="1205"/>
        <v>0.47149515955539623</v>
      </c>
      <c r="HQ164" s="15">
        <f t="shared" si="1206"/>
        <v>65</v>
      </c>
      <c r="HR164" s="12">
        <f t="shared" si="1227"/>
        <v>4.9429657794676805E-2</v>
      </c>
      <c r="HS164" s="16">
        <v>68.5</v>
      </c>
      <c r="HT164" s="17">
        <v>1229</v>
      </c>
      <c r="HU164" s="16">
        <f t="shared" si="1207"/>
        <v>93.460076045627375</v>
      </c>
      <c r="HV164" s="23"/>
      <c r="HW164" s="22"/>
    </row>
    <row r="165" spans="1:231" ht="19.5" thickBot="1" x14ac:dyDescent="0.3">
      <c r="A165" s="734"/>
      <c r="B165" s="437"/>
      <c r="C165" s="26">
        <f>SUM(C158:C164)</f>
        <v>3</v>
      </c>
      <c r="D165" s="27">
        <f>SUM(D158:D164)</f>
        <v>0</v>
      </c>
      <c r="E165" s="27"/>
      <c r="F165" s="27"/>
      <c r="G165" s="27">
        <f>SUM(G158:G164)</f>
        <v>1811</v>
      </c>
      <c r="H165" s="28">
        <f>((G165+I165)/7)/E164</f>
        <v>0.52760055478502077</v>
      </c>
      <c r="I165" s="27">
        <f>SUM(I158:I164)</f>
        <v>91</v>
      </c>
      <c r="J165" s="28">
        <f>(I165/(I165+G165))</f>
        <v>4.7844374342797057E-2</v>
      </c>
      <c r="K165" s="27"/>
      <c r="L165" s="27"/>
      <c r="M165" s="29" t="e">
        <f>M163/M162*100-100</f>
        <v>#DIV/0!</v>
      </c>
      <c r="N165" s="60" t="e">
        <f>N163/N162*100-100</f>
        <v>#DIV/0!</v>
      </c>
      <c r="O165" s="26">
        <f>SUM(O158:O164)</f>
        <v>4</v>
      </c>
      <c r="P165" s="27">
        <f>SUM(P158:P164)</f>
        <v>0</v>
      </c>
      <c r="Q165" s="27"/>
      <c r="R165" s="27"/>
      <c r="S165" s="27">
        <f>SUM(S158:S164)</f>
        <v>1909</v>
      </c>
      <c r="T165" s="28">
        <f>((S165+U165)/7)/Q164</f>
        <v>0.54123989218328838</v>
      </c>
      <c r="U165" s="27">
        <f>SUM(U158:U164)</f>
        <v>99</v>
      </c>
      <c r="V165" s="28">
        <f>(U165/(U165+S165))</f>
        <v>4.9302788844621512E-2</v>
      </c>
      <c r="W165" s="27"/>
      <c r="X165" s="27"/>
      <c r="Y165" s="29" t="e">
        <f>Y163/Y162*100-100</f>
        <v>#DIV/0!</v>
      </c>
      <c r="Z165" s="60" t="e">
        <f>Z163/Z162*100-100</f>
        <v>#DIV/0!</v>
      </c>
      <c r="AA165" s="26">
        <f>SUM(AA158:AA164)</f>
        <v>14</v>
      </c>
      <c r="AB165" s="27">
        <f>SUM(AB158:AB164)</f>
        <v>0</v>
      </c>
      <c r="AC165" s="27"/>
      <c r="AD165" s="27"/>
      <c r="AE165" s="27">
        <f>SUM(AE158:AE164)</f>
        <v>221</v>
      </c>
      <c r="AF165" s="28">
        <f>((AE165+AG165)/7)/AC164</f>
        <v>0.42508710801393723</v>
      </c>
      <c r="AG165" s="27">
        <f>SUM(AG158:AG164)</f>
        <v>23</v>
      </c>
      <c r="AH165" s="28">
        <f>(AG165/(AG165+AE165))</f>
        <v>9.4262295081967207E-2</v>
      </c>
      <c r="AI165" s="27"/>
      <c r="AJ165" s="27"/>
      <c r="AK165" s="29" t="e">
        <f>AK163/AK162*100-100</f>
        <v>#DIV/0!</v>
      </c>
      <c r="AL165" s="60" t="e">
        <f>AL163/AL162*100-100</f>
        <v>#DIV/0!</v>
      </c>
      <c r="AM165" s="26">
        <f>SUM(AM158:AM164)</f>
        <v>3</v>
      </c>
      <c r="AN165" s="27">
        <f>SUM(AN158:AN164)</f>
        <v>0</v>
      </c>
      <c r="AO165" s="27"/>
      <c r="AP165" s="27"/>
      <c r="AQ165" s="27">
        <f>SUM(AQ158:AQ164)</f>
        <v>1806</v>
      </c>
      <c r="AR165" s="28">
        <f>((AQ165+AS165)/7)/AO164</f>
        <v>0.48632762586250955</v>
      </c>
      <c r="AS165" s="27">
        <f>SUM(AS158:AS164)</f>
        <v>97</v>
      </c>
      <c r="AT165" s="28">
        <f>(AS165/(AS165+AQ165))</f>
        <v>5.0972149238045189E-2</v>
      </c>
      <c r="AU165" s="27"/>
      <c r="AV165" s="27"/>
      <c r="AW165" s="29" t="e">
        <f>AW163/AW162*100-100</f>
        <v>#DIV/0!</v>
      </c>
      <c r="AX165" s="60" t="e">
        <f>AX163/AX162*100-100</f>
        <v>#DIV/0!</v>
      </c>
      <c r="AY165" s="26">
        <f>SUM(AY158:AY164)</f>
        <v>5</v>
      </c>
      <c r="AZ165" s="27">
        <f>SUM(AZ158:AZ164)</f>
        <v>0</v>
      </c>
      <c r="BA165" s="27"/>
      <c r="BB165" s="27"/>
      <c r="BC165" s="27">
        <f>SUM(BC158:BC164)</f>
        <v>1887</v>
      </c>
      <c r="BD165" s="28">
        <f>((BC165+BE165)/7)/BA164</f>
        <v>0.51596023024594451</v>
      </c>
      <c r="BE165" s="27">
        <f>SUM(BE158:BE164)</f>
        <v>85</v>
      </c>
      <c r="BF165" s="28">
        <f>(BE165/(BE165+BC165))</f>
        <v>4.3103448275862072E-2</v>
      </c>
      <c r="BG165" s="27"/>
      <c r="BH165" s="27"/>
      <c r="BI165" s="29" t="e">
        <f>BI163/BI162*100-100</f>
        <v>#DIV/0!</v>
      </c>
      <c r="BJ165" s="60" t="e">
        <f>BJ163/BJ162*100-100</f>
        <v>#DIV/0!</v>
      </c>
      <c r="BK165" s="26">
        <f>SUM(BK158:BK164)</f>
        <v>1</v>
      </c>
      <c r="BL165" s="27">
        <f>SUM(BL158:BL164)</f>
        <v>0</v>
      </c>
      <c r="BM165" s="27"/>
      <c r="BN165" s="27"/>
      <c r="BO165" s="27">
        <f>SUM(BO158:BO164)</f>
        <v>1788</v>
      </c>
      <c r="BP165" s="28">
        <f>((BO165+BQ165)/7)/BM164</f>
        <v>0.48909976917158249</v>
      </c>
      <c r="BQ165" s="27">
        <f>SUM(BQ158:BQ164)</f>
        <v>119</v>
      </c>
      <c r="BR165" s="28">
        <f>(BQ165/(BQ165+BO165))</f>
        <v>6.2401678028316726E-2</v>
      </c>
      <c r="BS165" s="27"/>
      <c r="BT165" s="27"/>
      <c r="BU165" s="29" t="e">
        <f>BU163/BU162*100-100</f>
        <v>#DIV/0!</v>
      </c>
      <c r="BV165" s="60" t="e">
        <f>BV163/BV162*100-100</f>
        <v>#DIV/0!</v>
      </c>
      <c r="BW165" s="26">
        <f>SUM(BW158:BW164)</f>
        <v>0</v>
      </c>
      <c r="BX165" s="27">
        <f>SUM(BX158:BX164)</f>
        <v>0</v>
      </c>
      <c r="BY165" s="27"/>
      <c r="BZ165" s="27"/>
      <c r="CA165" s="27">
        <f>SUM(CA158:CA164)</f>
        <v>0</v>
      </c>
      <c r="CB165" s="28" t="e">
        <f>((CA165+CC165)/7)/BY164</f>
        <v>#DIV/0!</v>
      </c>
      <c r="CC165" s="27">
        <f>SUM(CC158:CC164)</f>
        <v>0</v>
      </c>
      <c r="CD165" s="28" t="e">
        <f>(CC165/(CC165+CA165))</f>
        <v>#DIV/0!</v>
      </c>
      <c r="CE165" s="27"/>
      <c r="CF165" s="27"/>
      <c r="CG165" s="29" t="e">
        <f>CG163/CG162*100-100</f>
        <v>#DIV/0!</v>
      </c>
      <c r="CH165" s="60" t="e">
        <f>CH163/CH162*100-100</f>
        <v>#DIV/0!</v>
      </c>
      <c r="CI165" s="26">
        <f>SUM(CI158:CI164)</f>
        <v>0</v>
      </c>
      <c r="CJ165" s="27">
        <f>SUM(CJ158:CJ164)</f>
        <v>0</v>
      </c>
      <c r="CK165" s="27"/>
      <c r="CL165" s="27"/>
      <c r="CM165" s="27">
        <f>SUM(CM158:CM164)</f>
        <v>0</v>
      </c>
      <c r="CN165" s="28" t="e">
        <f>((CM165+CO165)/7)/CK164</f>
        <v>#DIV/0!</v>
      </c>
      <c r="CO165" s="27">
        <f>SUM(CO158:CO164)</f>
        <v>0</v>
      </c>
      <c r="CP165" s="28" t="e">
        <f>(CO165/(CO165+CM165))</f>
        <v>#DIV/0!</v>
      </c>
      <c r="CQ165" s="27"/>
      <c r="CR165" s="27"/>
      <c r="CS165" s="29" t="e">
        <f>CS163/CS162*100-100</f>
        <v>#DIV/0!</v>
      </c>
      <c r="CT165" s="60" t="e">
        <f>CT163/CT162*100-100</f>
        <v>#DIV/0!</v>
      </c>
      <c r="CU165" s="26">
        <f>SUM(CU158:CU164)</f>
        <v>0</v>
      </c>
      <c r="CV165" s="27">
        <f>SUM(CV158:CV164)</f>
        <v>0</v>
      </c>
      <c r="CW165" s="27"/>
      <c r="CX165" s="27"/>
      <c r="CY165" s="27">
        <f>SUM(CY158:CY164)</f>
        <v>0</v>
      </c>
      <c r="CZ165" s="28" t="e">
        <f>((CY165+DA165)/7)/CW164</f>
        <v>#DIV/0!</v>
      </c>
      <c r="DA165" s="27">
        <f>SUM(DA158:DA164)</f>
        <v>0</v>
      </c>
      <c r="DB165" s="28" t="e">
        <f>(DA165/(DA165+CY165))</f>
        <v>#DIV/0!</v>
      </c>
      <c r="DC165" s="27"/>
      <c r="DD165" s="27"/>
      <c r="DE165" s="29" t="e">
        <f>DE163/DE162*100-100</f>
        <v>#DIV/0!</v>
      </c>
      <c r="DF165" s="60" t="e">
        <f>DF163/DF162*100-100</f>
        <v>#DIV/0!</v>
      </c>
      <c r="DG165" s="26">
        <f>SUM(DG158:DG164)</f>
        <v>0</v>
      </c>
      <c r="DH165" s="27">
        <f>SUM(DH158:DH164)</f>
        <v>0</v>
      </c>
      <c r="DI165" s="27"/>
      <c r="DJ165" s="27"/>
      <c r="DK165" s="27">
        <f>SUM(DK158:DK164)</f>
        <v>0</v>
      </c>
      <c r="DL165" s="28" t="e">
        <f>((DK165+DM165)/7)/DI164</f>
        <v>#DIV/0!</v>
      </c>
      <c r="DM165" s="27">
        <f>SUM(DM158:DM164)</f>
        <v>0</v>
      </c>
      <c r="DN165" s="28" t="e">
        <f>(DM165/(DM165+DK165))</f>
        <v>#DIV/0!</v>
      </c>
      <c r="DO165" s="27"/>
      <c r="DP165" s="27"/>
      <c r="DQ165" s="29" t="e">
        <f>DQ163/DQ162*100-100</f>
        <v>#DIV/0!</v>
      </c>
      <c r="DR165" s="60" t="e">
        <f>DR163/DR162*100-100</f>
        <v>#DIV/0!</v>
      </c>
      <c r="DS165" s="26">
        <f>SUM(DS158:DS164)</f>
        <v>0</v>
      </c>
      <c r="DT165" s="27">
        <f>SUM(DT158:DT164)</f>
        <v>0</v>
      </c>
      <c r="DU165" s="27"/>
      <c r="DV165" s="27"/>
      <c r="DW165" s="27">
        <f>SUM(DW158:DW164)</f>
        <v>0</v>
      </c>
      <c r="DX165" s="28" t="e">
        <f>((DW165+DY165)/7)/DU164</f>
        <v>#DIV/0!</v>
      </c>
      <c r="DY165" s="27">
        <f>SUM(DY158:DY164)</f>
        <v>0</v>
      </c>
      <c r="DZ165" s="28" t="e">
        <f>(DY165/(DY165+DW165))</f>
        <v>#DIV/0!</v>
      </c>
      <c r="EA165" s="27"/>
      <c r="EB165" s="27"/>
      <c r="EC165" s="29" t="e">
        <f>EC163/EC162*100-100</f>
        <v>#DIV/0!</v>
      </c>
      <c r="ED165" s="60" t="e">
        <f>ED163/ED162*100-100</f>
        <v>#DIV/0!</v>
      </c>
      <c r="EE165" s="26">
        <f>SUM(EE158:EE164)</f>
        <v>0</v>
      </c>
      <c r="EF165" s="27">
        <f>SUM(EF158:EF164)</f>
        <v>0</v>
      </c>
      <c r="EG165" s="27"/>
      <c r="EH165" s="27"/>
      <c r="EI165" s="27">
        <f>SUM(EI158:EI164)</f>
        <v>0</v>
      </c>
      <c r="EJ165" s="28" t="e">
        <f>((EI165+EK165)/7)/EG164</f>
        <v>#DIV/0!</v>
      </c>
      <c r="EK165" s="27">
        <f>SUM(EK158:EK164)</f>
        <v>0</v>
      </c>
      <c r="EL165" s="28" t="e">
        <f>(EK165/(EK165+EI165))</f>
        <v>#DIV/0!</v>
      </c>
      <c r="EM165" s="27"/>
      <c r="EN165" s="27"/>
      <c r="EO165" s="29" t="e">
        <f>EO163/EO162*100-100</f>
        <v>#DIV/0!</v>
      </c>
      <c r="EP165" s="60" t="e">
        <f>EP163/EP162*100-100</f>
        <v>#DIV/0!</v>
      </c>
      <c r="EQ165" s="26">
        <f>SUM(EQ158:EQ164)</f>
        <v>0</v>
      </c>
      <c r="ER165" s="27">
        <f>SUM(ER158:ER164)</f>
        <v>0</v>
      </c>
      <c r="ES165" s="27"/>
      <c r="ET165" s="27"/>
      <c r="EU165" s="27">
        <f>SUM(EU158:EU164)</f>
        <v>0</v>
      </c>
      <c r="EV165" s="28" t="e">
        <f>((EU165+EW165)/7)/ES164</f>
        <v>#DIV/0!</v>
      </c>
      <c r="EW165" s="27">
        <f>SUM(EW158:EW164)</f>
        <v>0</v>
      </c>
      <c r="EX165" s="28" t="e">
        <f>(EW165/(EW165+EU165))</f>
        <v>#DIV/0!</v>
      </c>
      <c r="EY165" s="27"/>
      <c r="EZ165" s="27"/>
      <c r="FA165" s="29" t="e">
        <f>FA163/FA162*100-100</f>
        <v>#DIV/0!</v>
      </c>
      <c r="FB165" s="60" t="e">
        <f>FB163/FB162*100-100</f>
        <v>#DIV/0!</v>
      </c>
      <c r="FC165" s="26">
        <f>SUM(FC158:FC164)</f>
        <v>0</v>
      </c>
      <c r="FD165" s="27">
        <f>SUM(FD158:FD164)</f>
        <v>0</v>
      </c>
      <c r="FE165" s="27"/>
      <c r="FF165" s="27"/>
      <c r="FG165" s="27">
        <f>SUM(FG158:FG164)</f>
        <v>0</v>
      </c>
      <c r="FH165" s="28" t="e">
        <f>((FG165+FI165)/7)/FE164</f>
        <v>#DIV/0!</v>
      </c>
      <c r="FI165" s="27">
        <f>SUM(FI158:FI164)</f>
        <v>0</v>
      </c>
      <c r="FJ165" s="28" t="e">
        <f>(FI165/(FI165+FG165))</f>
        <v>#DIV/0!</v>
      </c>
      <c r="FK165" s="27"/>
      <c r="FL165" s="27"/>
      <c r="FM165" s="29" t="e">
        <f>FM163/FM162*100-100</f>
        <v>#DIV/0!</v>
      </c>
      <c r="FN165" s="60" t="e">
        <f>FN163/FN162*100-100</f>
        <v>#DIV/0!</v>
      </c>
      <c r="FO165" s="26">
        <f>SUM(FO158:FO164)</f>
        <v>0</v>
      </c>
      <c r="FP165" s="27">
        <f>SUM(FP158:FP164)</f>
        <v>0</v>
      </c>
      <c r="FQ165" s="27"/>
      <c r="FR165" s="27"/>
      <c r="FS165" s="27">
        <f>SUM(FS158:FS164)</f>
        <v>0</v>
      </c>
      <c r="FT165" s="28" t="e">
        <f>((FS165+FU165)/7)/FQ164</f>
        <v>#DIV/0!</v>
      </c>
      <c r="FU165" s="27">
        <f>SUM(FU158:FU164)</f>
        <v>0</v>
      </c>
      <c r="FV165" s="28" t="e">
        <f>(FU165/(FU165+FS165))</f>
        <v>#DIV/0!</v>
      </c>
      <c r="FW165" s="27"/>
      <c r="FX165" s="27"/>
      <c r="FY165" s="29" t="e">
        <f>FY163/FY162*100-100</f>
        <v>#DIV/0!</v>
      </c>
      <c r="FZ165" s="60" t="e">
        <f>FZ163/FZ162*100-100</f>
        <v>#DIV/0!</v>
      </c>
      <c r="GA165" s="26">
        <f>SUM(GA158:GA164)</f>
        <v>0</v>
      </c>
      <c r="GB165" s="27">
        <f>SUM(GB158:GB164)</f>
        <v>0</v>
      </c>
      <c r="GC165" s="27"/>
      <c r="GD165" s="27"/>
      <c r="GE165" s="27">
        <f>SUM(GE158:GE164)</f>
        <v>0</v>
      </c>
      <c r="GF165" s="28" t="e">
        <f>((GE165+GG165)/7)/GC164</f>
        <v>#DIV/0!</v>
      </c>
      <c r="GG165" s="27">
        <f>SUM(GG158:GG164)</f>
        <v>0</v>
      </c>
      <c r="GH165" s="28" t="e">
        <f>(GG165/(GG165+GE165))</f>
        <v>#DIV/0!</v>
      </c>
      <c r="GI165" s="27"/>
      <c r="GJ165" s="27"/>
      <c r="GK165" s="29" t="e">
        <f>GK163/GK162*100-100</f>
        <v>#DIV/0!</v>
      </c>
      <c r="GL165" s="60" t="e">
        <f>GL163/GL162*100-100</f>
        <v>#DIV/0!</v>
      </c>
      <c r="GM165" s="26">
        <f>SUM(GM158:GM164)</f>
        <v>0</v>
      </c>
      <c r="GN165" s="27">
        <f>SUM(GN158:GN164)</f>
        <v>0</v>
      </c>
      <c r="GO165" s="27"/>
      <c r="GP165" s="27"/>
      <c r="GQ165" s="27">
        <f>SUM(GQ158:GQ164)</f>
        <v>0</v>
      </c>
      <c r="GR165" s="28" t="e">
        <f>((GQ165+GS165)/7)/GO164</f>
        <v>#DIV/0!</v>
      </c>
      <c r="GS165" s="27">
        <f>SUM(GS158:GS164)</f>
        <v>0</v>
      </c>
      <c r="GT165" s="28" t="e">
        <f>(GS165/(GS165+GQ165))</f>
        <v>#DIV/0!</v>
      </c>
      <c r="GU165" s="27"/>
      <c r="GV165" s="27"/>
      <c r="GW165" s="29" t="e">
        <f>GW163/GW162*100-100</f>
        <v>#DIV/0!</v>
      </c>
      <c r="GX165" s="60" t="e">
        <f>GX163/GX162*100-100</f>
        <v>#DIV/0!</v>
      </c>
      <c r="GY165" s="26">
        <f>SUM(GY158:GY164)</f>
        <v>0</v>
      </c>
      <c r="GZ165" s="27">
        <f>SUM(GZ158:GZ164)</f>
        <v>0</v>
      </c>
      <c r="HA165" s="27"/>
      <c r="HB165" s="27"/>
      <c r="HC165" s="27">
        <f>SUM(HC158:HC164)</f>
        <v>0</v>
      </c>
      <c r="HD165" s="28" t="e">
        <f>((HC165+HE165)/7)/HA164</f>
        <v>#DIV/0!</v>
      </c>
      <c r="HE165" s="27">
        <f>SUM(HE158:HE164)</f>
        <v>0</v>
      </c>
      <c r="HF165" s="28" t="e">
        <f>(HE165/(HE165+HC165))</f>
        <v>#DIV/0!</v>
      </c>
      <c r="HG165" s="27"/>
      <c r="HH165" s="27"/>
      <c r="HI165" s="29" t="e">
        <f>HI163/HI162*100-100</f>
        <v>#DIV/0!</v>
      </c>
      <c r="HJ165" s="60" t="e">
        <f>HJ163/HJ162*100-100</f>
        <v>#DIV/0!</v>
      </c>
      <c r="HK165" s="26">
        <f t="shared" si="1203"/>
        <v>30</v>
      </c>
      <c r="HL165" s="443">
        <f t="shared" si="1203"/>
        <v>0</v>
      </c>
      <c r="HM165" s="365">
        <f t="shared" si="1203"/>
        <v>0</v>
      </c>
      <c r="HN165" s="27">
        <f t="shared" si="1203"/>
        <v>0</v>
      </c>
      <c r="HO165" s="27">
        <f t="shared" si="1204"/>
        <v>9936</v>
      </c>
      <c r="HP165" s="80">
        <f>+((HO165)/HM164)/7</f>
        <v>0.50893817548532494</v>
      </c>
      <c r="HQ165" s="57">
        <f t="shared" si="1206"/>
        <v>514</v>
      </c>
      <c r="HR165" s="48">
        <f t="shared" si="1227"/>
        <v>5.1731078904991949E-2</v>
      </c>
      <c r="HS165" s="49">
        <f>SUM(HS158:HS164)/7</f>
        <v>68.671428571428564</v>
      </c>
      <c r="HT165" s="50">
        <f>SUM(HT158:HT164)</f>
        <v>9034</v>
      </c>
      <c r="HU165" s="49">
        <f>AVERAGE(HU158:HU164)</f>
        <v>90.96546614834277</v>
      </c>
      <c r="HV165" s="58" t="e">
        <f>HV163/HV162*100-100</f>
        <v>#DIV/0!</v>
      </c>
      <c r="HW165" s="60" t="e">
        <f>HW163/HW162*100-100</f>
        <v>#DIV/0!</v>
      </c>
    </row>
    <row r="166" spans="1:231" ht="19.5" thickBot="1" x14ac:dyDescent="0.3">
      <c r="A166" s="52"/>
      <c r="B166" s="437"/>
      <c r="C166" s="40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2"/>
      <c r="O166" s="40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2"/>
      <c r="AA166" s="40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2"/>
      <c r="AM166" s="40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2"/>
      <c r="AY166" s="40"/>
      <c r="AZ166" s="41"/>
      <c r="BA166" s="41"/>
      <c r="BB166" s="41"/>
      <c r="BC166" s="41"/>
      <c r="BD166" s="41"/>
      <c r="BE166" s="41"/>
      <c r="BF166" s="41"/>
      <c r="BG166" s="41"/>
      <c r="BH166" s="41"/>
      <c r="BI166" s="41"/>
      <c r="BJ166" s="42"/>
      <c r="BK166" s="40"/>
      <c r="BL166" s="41"/>
      <c r="BM166" s="41"/>
      <c r="BN166" s="41"/>
      <c r="BO166" s="41"/>
      <c r="BP166" s="41"/>
      <c r="BQ166" s="41"/>
      <c r="BR166" s="41"/>
      <c r="BS166" s="41"/>
      <c r="BT166" s="41"/>
      <c r="BU166" s="41"/>
      <c r="BV166" s="42"/>
      <c r="BW166" s="40"/>
      <c r="BX166" s="41"/>
      <c r="BY166" s="41"/>
      <c r="BZ166" s="41"/>
      <c r="CA166" s="41"/>
      <c r="CB166" s="41"/>
      <c r="CC166" s="41"/>
      <c r="CD166" s="41"/>
      <c r="CE166" s="41"/>
      <c r="CF166" s="41"/>
      <c r="CG166" s="41"/>
      <c r="CH166" s="42"/>
      <c r="CI166" s="40"/>
      <c r="CJ166" s="41"/>
      <c r="CK166" s="41"/>
      <c r="CL166" s="41"/>
      <c r="CM166" s="41"/>
      <c r="CN166" s="41"/>
      <c r="CO166" s="41"/>
      <c r="CP166" s="41"/>
      <c r="CQ166" s="41"/>
      <c r="CR166" s="41"/>
      <c r="CS166" s="41"/>
      <c r="CT166" s="42"/>
      <c r="CU166" s="40"/>
      <c r="CV166" s="41"/>
      <c r="CW166" s="41"/>
      <c r="CX166" s="41"/>
      <c r="CY166" s="41"/>
      <c r="CZ166" s="41"/>
      <c r="DA166" s="41"/>
      <c r="DB166" s="41"/>
      <c r="DC166" s="41"/>
      <c r="DD166" s="41"/>
      <c r="DE166" s="41"/>
      <c r="DF166" s="42"/>
      <c r="DG166" s="40"/>
      <c r="DH166" s="41"/>
      <c r="DI166" s="41"/>
      <c r="DJ166" s="41"/>
      <c r="DK166" s="41"/>
      <c r="DL166" s="41"/>
      <c r="DM166" s="41"/>
      <c r="DN166" s="41"/>
      <c r="DO166" s="41"/>
      <c r="DP166" s="41"/>
      <c r="DQ166" s="41"/>
      <c r="DR166" s="42"/>
      <c r="DS166" s="40"/>
      <c r="DT166" s="41"/>
      <c r="DU166" s="41"/>
      <c r="DV166" s="41"/>
      <c r="DW166" s="41"/>
      <c r="DX166" s="41"/>
      <c r="DY166" s="41"/>
      <c r="DZ166" s="41"/>
      <c r="EA166" s="41"/>
      <c r="EB166" s="41"/>
      <c r="EC166" s="41"/>
      <c r="ED166" s="42"/>
      <c r="EE166" s="40"/>
      <c r="EF166" s="41"/>
      <c r="EG166" s="41"/>
      <c r="EH166" s="41"/>
      <c r="EI166" s="41"/>
      <c r="EJ166" s="41"/>
      <c r="EK166" s="41"/>
      <c r="EL166" s="41"/>
      <c r="EM166" s="41"/>
      <c r="EN166" s="41"/>
      <c r="EO166" s="41"/>
      <c r="EP166" s="42"/>
      <c r="EQ166" s="40"/>
      <c r="ER166" s="41"/>
      <c r="ES166" s="41"/>
      <c r="ET166" s="41"/>
      <c r="EU166" s="41"/>
      <c r="EV166" s="41"/>
      <c r="EW166" s="41"/>
      <c r="EX166" s="41"/>
      <c r="EY166" s="41"/>
      <c r="EZ166" s="41"/>
      <c r="FA166" s="41"/>
      <c r="FB166" s="42"/>
      <c r="FC166" s="40"/>
      <c r="FD166" s="41"/>
      <c r="FE166" s="41"/>
      <c r="FF166" s="41"/>
      <c r="FG166" s="41"/>
      <c r="FH166" s="41"/>
      <c r="FI166" s="41"/>
      <c r="FJ166" s="41"/>
      <c r="FK166" s="41"/>
      <c r="FL166" s="41"/>
      <c r="FM166" s="41"/>
      <c r="FN166" s="42"/>
      <c r="FO166" s="40"/>
      <c r="FP166" s="41"/>
      <c r="FQ166" s="41"/>
      <c r="FR166" s="41"/>
      <c r="FS166" s="41"/>
      <c r="FT166" s="41"/>
      <c r="FU166" s="41"/>
      <c r="FV166" s="41"/>
      <c r="FW166" s="41"/>
      <c r="FX166" s="41"/>
      <c r="FY166" s="41"/>
      <c r="FZ166" s="42"/>
      <c r="GA166" s="40"/>
      <c r="GB166" s="41"/>
      <c r="GC166" s="41"/>
      <c r="GD166" s="41"/>
      <c r="GE166" s="41"/>
      <c r="GF166" s="41"/>
      <c r="GG166" s="41"/>
      <c r="GH166" s="41"/>
      <c r="GI166" s="41"/>
      <c r="GJ166" s="41"/>
      <c r="GK166" s="41"/>
      <c r="GL166" s="42"/>
      <c r="GM166" s="40"/>
      <c r="GN166" s="41"/>
      <c r="GO166" s="41"/>
      <c r="GP166" s="41"/>
      <c r="GQ166" s="41"/>
      <c r="GR166" s="41"/>
      <c r="GS166" s="41"/>
      <c r="GT166" s="41"/>
      <c r="GU166" s="41"/>
      <c r="GV166" s="41"/>
      <c r="GW166" s="41"/>
      <c r="GX166" s="42"/>
      <c r="GY166" s="40"/>
      <c r="GZ166" s="41"/>
      <c r="HA166" s="41"/>
      <c r="HB166" s="41"/>
      <c r="HC166" s="41"/>
      <c r="HD166" s="41"/>
      <c r="HE166" s="41"/>
      <c r="HF166" s="41"/>
      <c r="HG166" s="41"/>
      <c r="HH166" s="41"/>
      <c r="HI166" s="41"/>
      <c r="HJ166" s="42"/>
      <c r="HK166" s="444">
        <f>HK165/HM155</f>
        <v>1.0642071656615822E-2</v>
      </c>
      <c r="HL166" s="445">
        <f>HL165/HN155</f>
        <v>0</v>
      </c>
      <c r="HM166" s="65"/>
      <c r="HN166" s="41"/>
      <c r="HO166" s="41"/>
      <c r="HP166" s="41"/>
      <c r="HQ166" s="41"/>
      <c r="HR166" s="41"/>
      <c r="HS166" s="41"/>
      <c r="HT166" s="51"/>
      <c r="HU166" s="41"/>
      <c r="HV166" s="41"/>
      <c r="HW166" s="42"/>
    </row>
    <row r="167" spans="1:231" ht="18.75" x14ac:dyDescent="0.25">
      <c r="A167" s="736">
        <v>43</v>
      </c>
      <c r="B167" s="435">
        <f>B164+1</f>
        <v>45722</v>
      </c>
      <c r="C167" s="32"/>
      <c r="D167" s="33"/>
      <c r="E167" s="33">
        <f>E164-C167</f>
        <v>515</v>
      </c>
      <c r="F167" s="33">
        <f>F164-D167</f>
        <v>47</v>
      </c>
      <c r="G167" s="33">
        <v>252</v>
      </c>
      <c r="H167" s="34">
        <f t="shared" ref="H167:H173" si="1228">((G167+I167)/E167)</f>
        <v>0.52233009708737865</v>
      </c>
      <c r="I167" s="33">
        <v>17</v>
      </c>
      <c r="J167" s="34">
        <f>I167/(G167+I167)</f>
        <v>6.3197026022304828E-2</v>
      </c>
      <c r="K167" s="35"/>
      <c r="L167" s="33"/>
      <c r="M167" s="33"/>
      <c r="N167" s="36"/>
      <c r="O167" s="32"/>
      <c r="P167" s="33"/>
      <c r="Q167" s="33">
        <f>Q164-O167</f>
        <v>530</v>
      </c>
      <c r="R167" s="33">
        <f>R164-P167</f>
        <v>49</v>
      </c>
      <c r="S167" s="33">
        <v>260</v>
      </c>
      <c r="T167" s="34">
        <f t="shared" ref="T167:T173" si="1229">((S167+U167)/Q167)</f>
        <v>0.52075471698113207</v>
      </c>
      <c r="U167" s="33">
        <v>16</v>
      </c>
      <c r="V167" s="34">
        <f t="shared" ref="V167:V173" si="1230">U167/(S167+U167)</f>
        <v>5.7971014492753624E-2</v>
      </c>
      <c r="W167" s="35"/>
      <c r="X167" s="33"/>
      <c r="Y167" s="33"/>
      <c r="Z167" s="36"/>
      <c r="AA167" s="32"/>
      <c r="AB167" s="33"/>
      <c r="AC167" s="33">
        <f>AC164-AA167</f>
        <v>82</v>
      </c>
      <c r="AD167" s="33">
        <f>AD164-AB167</f>
        <v>9</v>
      </c>
      <c r="AE167" s="33">
        <v>26</v>
      </c>
      <c r="AF167" s="34">
        <f t="shared" ref="AF167:AF173" si="1231">((AE167+AG167)/AC167)</f>
        <v>0.35365853658536583</v>
      </c>
      <c r="AG167" s="33">
        <v>3</v>
      </c>
      <c r="AH167" s="34">
        <f t="shared" ref="AH167:AH173" si="1232">AG167/(AE167+AG167)</f>
        <v>0.10344827586206896</v>
      </c>
      <c r="AI167" s="35"/>
      <c r="AJ167" s="33"/>
      <c r="AK167" s="33"/>
      <c r="AL167" s="36"/>
      <c r="AM167" s="32">
        <v>1</v>
      </c>
      <c r="AN167" s="33"/>
      <c r="AO167" s="33">
        <f>AO164-AM167</f>
        <v>558</v>
      </c>
      <c r="AP167" s="33">
        <f>AP164-AN167</f>
        <v>50</v>
      </c>
      <c r="AQ167" s="33">
        <v>252</v>
      </c>
      <c r="AR167" s="34">
        <f t="shared" ref="AR167:AR173" si="1233">((AQ167+AS167)/AO167)</f>
        <v>0.48745519713261648</v>
      </c>
      <c r="AS167" s="33">
        <v>20</v>
      </c>
      <c r="AT167" s="34">
        <f t="shared" ref="AT167:AT173" si="1234">AS167/(AQ167+AS167)</f>
        <v>7.3529411764705885E-2</v>
      </c>
      <c r="AU167" s="35"/>
      <c r="AV167" s="33"/>
      <c r="AW167" s="33"/>
      <c r="AX167" s="36"/>
      <c r="AY167" s="32"/>
      <c r="AZ167" s="33"/>
      <c r="BA167" s="33">
        <f>BA164-AY167</f>
        <v>546</v>
      </c>
      <c r="BB167" s="33">
        <f>BB164-AZ167</f>
        <v>50</v>
      </c>
      <c r="BC167" s="33">
        <v>257</v>
      </c>
      <c r="BD167" s="34">
        <f t="shared" ref="BD167:BD173" si="1235">((BC167+BE167)/BA167)</f>
        <v>0.49816849816849818</v>
      </c>
      <c r="BE167" s="33">
        <v>15</v>
      </c>
      <c r="BF167" s="34">
        <f t="shared" ref="BF167:BF173" si="1236">BE167/(BC167+BE167)</f>
        <v>5.514705882352941E-2</v>
      </c>
      <c r="BG167" s="35"/>
      <c r="BH167" s="33"/>
      <c r="BI167" s="33"/>
      <c r="BJ167" s="36"/>
      <c r="BK167" s="32"/>
      <c r="BL167" s="33"/>
      <c r="BM167" s="33">
        <f>BM164-BK167</f>
        <v>557</v>
      </c>
      <c r="BN167" s="33">
        <f>BN164-BL167</f>
        <v>50</v>
      </c>
      <c r="BO167" s="33">
        <v>241</v>
      </c>
      <c r="BP167" s="34">
        <f t="shared" ref="BP167:BP173" si="1237">((BO167+BQ167)/BM167)</f>
        <v>0.45421903052064633</v>
      </c>
      <c r="BQ167" s="33">
        <v>12</v>
      </c>
      <c r="BR167" s="34">
        <f t="shared" ref="BR167:BR173" si="1238">BQ167/(BO167+BQ167)</f>
        <v>4.7430830039525688E-2</v>
      </c>
      <c r="BS167" s="35"/>
      <c r="BT167" s="33"/>
      <c r="BU167" s="33"/>
      <c r="BV167" s="36"/>
      <c r="BW167" s="32"/>
      <c r="BX167" s="33"/>
      <c r="BY167" s="33">
        <f>BY164-BW167</f>
        <v>0</v>
      </c>
      <c r="BZ167" s="33">
        <f>BZ164-BX167</f>
        <v>0</v>
      </c>
      <c r="CA167" s="33"/>
      <c r="CB167" s="34" t="e">
        <f t="shared" ref="CB167:CB173" si="1239">((CA167+CC167)/BY167)</f>
        <v>#DIV/0!</v>
      </c>
      <c r="CC167" s="33"/>
      <c r="CD167" s="34" t="e">
        <f t="shared" ref="CD167:CD173" si="1240">CC167/(CA167+CC167)</f>
        <v>#DIV/0!</v>
      </c>
      <c r="CE167" s="35"/>
      <c r="CF167" s="33"/>
      <c r="CG167" s="33"/>
      <c r="CH167" s="36"/>
      <c r="CI167" s="32"/>
      <c r="CJ167" s="33"/>
      <c r="CK167" s="33">
        <f>CK164-CI167</f>
        <v>0</v>
      </c>
      <c r="CL167" s="33">
        <f>CL164-CJ167</f>
        <v>0</v>
      </c>
      <c r="CM167" s="33"/>
      <c r="CN167" s="34" t="e">
        <f t="shared" ref="CN167:CN173" si="1241">((CM167+CO167)/CK167)</f>
        <v>#DIV/0!</v>
      </c>
      <c r="CO167" s="33"/>
      <c r="CP167" s="34" t="e">
        <f t="shared" ref="CP167:CP173" si="1242">CO167/(CM167+CO167)</f>
        <v>#DIV/0!</v>
      </c>
      <c r="CQ167" s="35"/>
      <c r="CR167" s="33"/>
      <c r="CS167" s="33"/>
      <c r="CT167" s="36"/>
      <c r="CU167" s="32"/>
      <c r="CV167" s="33"/>
      <c r="CW167" s="33">
        <f>CW164-CU167</f>
        <v>0</v>
      </c>
      <c r="CX167" s="33">
        <f>CX164-CV167</f>
        <v>0</v>
      </c>
      <c r="CY167" s="33"/>
      <c r="CZ167" s="34" t="e">
        <f t="shared" ref="CZ167:CZ173" si="1243">((CY167+DA167)/CW167)</f>
        <v>#DIV/0!</v>
      </c>
      <c r="DA167" s="33"/>
      <c r="DB167" s="34" t="e">
        <f t="shared" ref="DB167:DB173" si="1244">DA167/(CY167+DA167)</f>
        <v>#DIV/0!</v>
      </c>
      <c r="DC167" s="35"/>
      <c r="DD167" s="33"/>
      <c r="DE167" s="33"/>
      <c r="DF167" s="36"/>
      <c r="DG167" s="32"/>
      <c r="DH167" s="33"/>
      <c r="DI167" s="33">
        <f>DI164-DG167</f>
        <v>0</v>
      </c>
      <c r="DJ167" s="33">
        <f>DJ164-DH167</f>
        <v>0</v>
      </c>
      <c r="DK167" s="33"/>
      <c r="DL167" s="34" t="e">
        <f t="shared" ref="DL167:DL173" si="1245">((DK167+DM167)/DI167)</f>
        <v>#DIV/0!</v>
      </c>
      <c r="DM167" s="33"/>
      <c r="DN167" s="34" t="e">
        <f t="shared" ref="DN167:DN173" si="1246">DM167/(DK167+DM167)</f>
        <v>#DIV/0!</v>
      </c>
      <c r="DO167" s="35"/>
      <c r="DP167" s="33"/>
      <c r="DQ167" s="33"/>
      <c r="DR167" s="36"/>
      <c r="DS167" s="32"/>
      <c r="DT167" s="33"/>
      <c r="DU167" s="33">
        <f>DU164-DS167</f>
        <v>0</v>
      </c>
      <c r="DV167" s="33">
        <f>DV164-DT167</f>
        <v>0</v>
      </c>
      <c r="DW167" s="33"/>
      <c r="DX167" s="34" t="e">
        <f t="shared" ref="DX167:DX173" si="1247">((DW167+DY167)/DU167)</f>
        <v>#DIV/0!</v>
      </c>
      <c r="DY167" s="33"/>
      <c r="DZ167" s="34" t="e">
        <f t="shared" ref="DZ167:DZ173" si="1248">DY167/(DW167+DY167)</f>
        <v>#DIV/0!</v>
      </c>
      <c r="EA167" s="35"/>
      <c r="EB167" s="33"/>
      <c r="EC167" s="33"/>
      <c r="ED167" s="36"/>
      <c r="EE167" s="32"/>
      <c r="EF167" s="33"/>
      <c r="EG167" s="33">
        <f>EG164-EE167</f>
        <v>0</v>
      </c>
      <c r="EH167" s="33">
        <f>EH164-EF167</f>
        <v>0</v>
      </c>
      <c r="EI167" s="33"/>
      <c r="EJ167" s="34" t="e">
        <f t="shared" ref="EJ167:EJ173" si="1249">((EI167+EK167)/EG167)</f>
        <v>#DIV/0!</v>
      </c>
      <c r="EK167" s="33"/>
      <c r="EL167" s="34" t="e">
        <f t="shared" ref="EL167:EL173" si="1250">EK167/(EI167+EK167)</f>
        <v>#DIV/0!</v>
      </c>
      <c r="EM167" s="35"/>
      <c r="EN167" s="33"/>
      <c r="EO167" s="33"/>
      <c r="EP167" s="36"/>
      <c r="EQ167" s="32"/>
      <c r="ER167" s="33"/>
      <c r="ES167" s="33">
        <f>ES164-EQ167</f>
        <v>0</v>
      </c>
      <c r="ET167" s="33">
        <f>ET164-ER167</f>
        <v>0</v>
      </c>
      <c r="EU167" s="33"/>
      <c r="EV167" s="34" t="e">
        <f t="shared" ref="EV167:EV173" si="1251">((EU167+EW167)/ES167)</f>
        <v>#DIV/0!</v>
      </c>
      <c r="EW167" s="33"/>
      <c r="EX167" s="34" t="e">
        <f t="shared" ref="EX167:EX173" si="1252">EW167/(EU167+EW167)</f>
        <v>#DIV/0!</v>
      </c>
      <c r="EY167" s="35"/>
      <c r="EZ167" s="33"/>
      <c r="FA167" s="33"/>
      <c r="FB167" s="36"/>
      <c r="FC167" s="32"/>
      <c r="FD167" s="33"/>
      <c r="FE167" s="33">
        <f>FE164-FC167</f>
        <v>0</v>
      </c>
      <c r="FF167" s="33">
        <f>FF164-FD167</f>
        <v>0</v>
      </c>
      <c r="FG167" s="33"/>
      <c r="FH167" s="34" t="e">
        <f t="shared" ref="FH167:FH173" si="1253">((FG167+FI167)/FE167)</f>
        <v>#DIV/0!</v>
      </c>
      <c r="FI167" s="33"/>
      <c r="FJ167" s="34" t="e">
        <f t="shared" ref="FJ167:FJ173" si="1254">FI167/(FG167+FI167)</f>
        <v>#DIV/0!</v>
      </c>
      <c r="FK167" s="35"/>
      <c r="FL167" s="33"/>
      <c r="FM167" s="33"/>
      <c r="FN167" s="36"/>
      <c r="FO167" s="32"/>
      <c r="FP167" s="33"/>
      <c r="FQ167" s="33">
        <f>FQ164-FO167</f>
        <v>0</v>
      </c>
      <c r="FR167" s="33">
        <f>FR164-FP167</f>
        <v>0</v>
      </c>
      <c r="FS167" s="33"/>
      <c r="FT167" s="34" t="e">
        <f t="shared" ref="FT167:FT173" si="1255">((FS167+FU167)/FQ167)</f>
        <v>#DIV/0!</v>
      </c>
      <c r="FU167" s="33"/>
      <c r="FV167" s="34" t="e">
        <f t="shared" ref="FV167:FV173" si="1256">FU167/(FS167+FU167)</f>
        <v>#DIV/0!</v>
      </c>
      <c r="FW167" s="35"/>
      <c r="FX167" s="33"/>
      <c r="FY167" s="33"/>
      <c r="FZ167" s="36"/>
      <c r="GA167" s="32"/>
      <c r="GB167" s="33"/>
      <c r="GC167" s="33">
        <f>GC164-GA167</f>
        <v>0</v>
      </c>
      <c r="GD167" s="33">
        <f>GD164-GB167</f>
        <v>0</v>
      </c>
      <c r="GE167" s="33"/>
      <c r="GF167" s="34" t="e">
        <f t="shared" ref="GF167:GF173" si="1257">((GE167+GG167)/GC167)</f>
        <v>#DIV/0!</v>
      </c>
      <c r="GG167" s="33"/>
      <c r="GH167" s="34" t="e">
        <f t="shared" ref="GH167:GH173" si="1258">GG167/(GE167+GG167)</f>
        <v>#DIV/0!</v>
      </c>
      <c r="GI167" s="35"/>
      <c r="GJ167" s="33"/>
      <c r="GK167" s="33"/>
      <c r="GL167" s="36"/>
      <c r="GM167" s="32"/>
      <c r="GN167" s="33"/>
      <c r="GO167" s="33">
        <f>GO164-GM167</f>
        <v>0</v>
      </c>
      <c r="GP167" s="33">
        <f>GP164-GN167</f>
        <v>0</v>
      </c>
      <c r="GQ167" s="33"/>
      <c r="GR167" s="34" t="e">
        <f t="shared" ref="GR167:GR173" si="1259">((GQ167+GS167)/GO167)</f>
        <v>#DIV/0!</v>
      </c>
      <c r="GS167" s="33"/>
      <c r="GT167" s="34" t="e">
        <f t="shared" ref="GT167:GT173" si="1260">GS167/(GQ167+GS167)</f>
        <v>#DIV/0!</v>
      </c>
      <c r="GU167" s="35"/>
      <c r="GV167" s="33"/>
      <c r="GW167" s="33"/>
      <c r="GX167" s="36"/>
      <c r="GY167" s="32"/>
      <c r="GZ167" s="33"/>
      <c r="HA167" s="33">
        <f>HA164-GY167</f>
        <v>0</v>
      </c>
      <c r="HB167" s="33">
        <f>HB164-GZ167</f>
        <v>0</v>
      </c>
      <c r="HC167" s="33"/>
      <c r="HD167" s="34" t="e">
        <f t="shared" ref="HD167:HD173" si="1261">((HC167+HE167)/HA167)</f>
        <v>#DIV/0!</v>
      </c>
      <c r="HE167" s="33"/>
      <c r="HF167" s="34" t="e">
        <f t="shared" ref="HF167:HF173" si="1262">HE167/(HC167+HE167)</f>
        <v>#DIV/0!</v>
      </c>
      <c r="HG167" s="35"/>
      <c r="HH167" s="33"/>
      <c r="HI167" s="33"/>
      <c r="HJ167" s="36"/>
      <c r="HK167" s="32">
        <f t="shared" ref="HK167:HN174" si="1263">+C167+O167+AA167+AM167+AY167+BK167+BW167+CI167+CU167+DG167+DS167+EE167+EQ167+FC167+FO167+GA167+GM167+GY167</f>
        <v>1</v>
      </c>
      <c r="HL167" s="36">
        <f t="shared" si="1263"/>
        <v>0</v>
      </c>
      <c r="HM167" s="380">
        <f t="shared" si="1263"/>
        <v>2788</v>
      </c>
      <c r="HN167" s="33">
        <f t="shared" si="1263"/>
        <v>255</v>
      </c>
      <c r="HO167" s="33">
        <f t="shared" ref="HO167:HO174" si="1264">+G167+S167+AE167+AQ167+BC167+BO167+CA167+CM167+CY167+DK167+DW167+EI167+EU167+FG167+FS167+GE167+GQ167+HC167+I167+U167+AG167+AS167+BE167+BQ167+CC167+CO167+DA167+DM167+DY167+EK167+EW167+FI167+FU167+GG167+GS167+HE167</f>
        <v>1371</v>
      </c>
      <c r="HP167" s="78">
        <f t="shared" ref="HP167:HP173" si="1265">+(HO167)/HM167</f>
        <v>0.4917503586800574</v>
      </c>
      <c r="HQ167" s="44">
        <f t="shared" ref="HQ167:HQ174" si="1266">+I167+U167+AG167+AS167+BE167+BQ167+CC167+CO167+DA167+DM167+DY167+EK167+EW167+FI167+FU167+GG167+GS167+HE167</f>
        <v>83</v>
      </c>
      <c r="HR167" s="34">
        <f>+(HQ167/(HO167))</f>
        <v>6.0539752005835154E-2</v>
      </c>
      <c r="HS167" s="45">
        <v>69</v>
      </c>
      <c r="HT167" s="46">
        <v>1255</v>
      </c>
      <c r="HU167" s="45">
        <f t="shared" ref="HU167:HU173" si="1267">+HT167/HO167*100</f>
        <v>91.539022611232681</v>
      </c>
      <c r="HV167" s="44"/>
      <c r="HW167" s="36"/>
    </row>
    <row r="168" spans="1:231" ht="18.75" x14ac:dyDescent="0.25">
      <c r="A168" s="734"/>
      <c r="B168" s="436">
        <f t="shared" si="987"/>
        <v>45723</v>
      </c>
      <c r="C168" s="10">
        <v>1</v>
      </c>
      <c r="D168" s="11"/>
      <c r="E168" s="61">
        <f t="shared" ref="E168:F172" si="1268">E167-C168</f>
        <v>514</v>
      </c>
      <c r="F168" s="11">
        <f t="shared" si="1268"/>
        <v>47</v>
      </c>
      <c r="G168" s="11">
        <v>262</v>
      </c>
      <c r="H168" s="12">
        <f t="shared" si="1228"/>
        <v>0.53696498054474706</v>
      </c>
      <c r="I168" s="11">
        <v>14</v>
      </c>
      <c r="J168" s="12">
        <f t="shared" ref="J168:J173" si="1269">I168/(G168+I168)</f>
        <v>5.0724637681159424E-2</v>
      </c>
      <c r="K168" s="13"/>
      <c r="L168" s="11"/>
      <c r="M168" s="11"/>
      <c r="N168" s="14"/>
      <c r="O168" s="10"/>
      <c r="P168" s="11"/>
      <c r="Q168" s="11">
        <f t="shared" ref="Q168:R173" si="1270">Q167-O168</f>
        <v>530</v>
      </c>
      <c r="R168" s="11">
        <f t="shared" si="1270"/>
        <v>49</v>
      </c>
      <c r="S168" s="11">
        <v>262</v>
      </c>
      <c r="T168" s="12">
        <f t="shared" si="1229"/>
        <v>0.51320754716981132</v>
      </c>
      <c r="U168" s="11">
        <v>10</v>
      </c>
      <c r="V168" s="12">
        <f t="shared" si="1230"/>
        <v>3.6764705882352942E-2</v>
      </c>
      <c r="W168" s="13"/>
      <c r="X168" s="11"/>
      <c r="Y168" s="11"/>
      <c r="Z168" s="14"/>
      <c r="AA168" s="10"/>
      <c r="AB168" s="11"/>
      <c r="AC168" s="11">
        <f t="shared" ref="AC168:AD173" si="1271">AC167-AA168</f>
        <v>82</v>
      </c>
      <c r="AD168" s="11">
        <f t="shared" si="1271"/>
        <v>9</v>
      </c>
      <c r="AE168" s="11">
        <v>36</v>
      </c>
      <c r="AF168" s="12">
        <f t="shared" si="1231"/>
        <v>0.48780487804878048</v>
      </c>
      <c r="AG168" s="11">
        <v>4</v>
      </c>
      <c r="AH168" s="12">
        <f t="shared" si="1232"/>
        <v>0.1</v>
      </c>
      <c r="AI168" s="13"/>
      <c r="AJ168" s="11"/>
      <c r="AK168" s="11"/>
      <c r="AL168" s="14"/>
      <c r="AM168" s="10">
        <v>1</v>
      </c>
      <c r="AN168" s="11"/>
      <c r="AO168" s="61">
        <f t="shared" ref="AO168:AP173" si="1272">AO167-AM168</f>
        <v>557</v>
      </c>
      <c r="AP168" s="11">
        <f t="shared" si="1272"/>
        <v>50</v>
      </c>
      <c r="AQ168" s="11">
        <v>260</v>
      </c>
      <c r="AR168" s="12">
        <f t="shared" si="1233"/>
        <v>0.48833034111310591</v>
      </c>
      <c r="AS168" s="11">
        <v>12</v>
      </c>
      <c r="AT168" s="12">
        <f t="shared" si="1234"/>
        <v>4.4117647058823532E-2</v>
      </c>
      <c r="AU168" s="13"/>
      <c r="AV168" s="11"/>
      <c r="AW168" s="11"/>
      <c r="AX168" s="14"/>
      <c r="AY168" s="10"/>
      <c r="AZ168" s="11"/>
      <c r="BA168" s="11">
        <f t="shared" ref="BA168:BB173" si="1273">BA167-AY168</f>
        <v>546</v>
      </c>
      <c r="BB168" s="11">
        <f t="shared" si="1273"/>
        <v>50</v>
      </c>
      <c r="BC168" s="11">
        <v>264</v>
      </c>
      <c r="BD168" s="12">
        <f t="shared" si="1235"/>
        <v>0.50549450549450547</v>
      </c>
      <c r="BE168" s="11">
        <v>12</v>
      </c>
      <c r="BF168" s="12">
        <f t="shared" si="1236"/>
        <v>4.3478260869565216E-2</v>
      </c>
      <c r="BG168" s="13"/>
      <c r="BH168" s="11"/>
      <c r="BI168" s="11"/>
      <c r="BJ168" s="14"/>
      <c r="BK168" s="10"/>
      <c r="BL168" s="11"/>
      <c r="BM168" s="11">
        <f t="shared" ref="BM168:BN173" si="1274">BM167-BK168</f>
        <v>557</v>
      </c>
      <c r="BN168" s="11">
        <f t="shared" si="1274"/>
        <v>50</v>
      </c>
      <c r="BO168" s="11">
        <v>261</v>
      </c>
      <c r="BP168" s="12">
        <f t="shared" si="1237"/>
        <v>0.49012567324955114</v>
      </c>
      <c r="BQ168" s="11">
        <v>12</v>
      </c>
      <c r="BR168" s="12">
        <f t="shared" si="1238"/>
        <v>4.3956043956043959E-2</v>
      </c>
      <c r="BS168" s="13"/>
      <c r="BT168" s="11"/>
      <c r="BU168" s="11"/>
      <c r="BV168" s="14"/>
      <c r="BW168" s="10"/>
      <c r="BX168" s="11"/>
      <c r="BY168" s="61">
        <f t="shared" ref="BY168:BZ173" si="1275">BY167-BW168</f>
        <v>0</v>
      </c>
      <c r="BZ168" s="61">
        <f t="shared" si="1275"/>
        <v>0</v>
      </c>
      <c r="CA168" s="11"/>
      <c r="CB168" s="12" t="e">
        <f t="shared" si="1239"/>
        <v>#DIV/0!</v>
      </c>
      <c r="CC168" s="11"/>
      <c r="CD168" s="12" t="e">
        <f t="shared" si="1240"/>
        <v>#DIV/0!</v>
      </c>
      <c r="CE168" s="13"/>
      <c r="CF168" s="11"/>
      <c r="CG168" s="11"/>
      <c r="CH168" s="14"/>
      <c r="CI168" s="10"/>
      <c r="CJ168" s="11"/>
      <c r="CK168" s="61">
        <f t="shared" ref="CK168:CL173" si="1276">CK167-CI168</f>
        <v>0</v>
      </c>
      <c r="CL168" s="61">
        <f t="shared" si="1276"/>
        <v>0</v>
      </c>
      <c r="CM168" s="11"/>
      <c r="CN168" s="12" t="e">
        <f t="shared" si="1241"/>
        <v>#DIV/0!</v>
      </c>
      <c r="CO168" s="11"/>
      <c r="CP168" s="12" t="e">
        <f t="shared" si="1242"/>
        <v>#DIV/0!</v>
      </c>
      <c r="CQ168" s="13"/>
      <c r="CR168" s="11"/>
      <c r="CS168" s="11"/>
      <c r="CT168" s="14"/>
      <c r="CU168" s="10"/>
      <c r="CV168" s="11"/>
      <c r="CW168" s="61">
        <f t="shared" ref="CW168:CX173" si="1277">CW167-CU168</f>
        <v>0</v>
      </c>
      <c r="CX168" s="61">
        <f t="shared" si="1277"/>
        <v>0</v>
      </c>
      <c r="CY168" s="11"/>
      <c r="CZ168" s="12" t="e">
        <f t="shared" si="1243"/>
        <v>#DIV/0!</v>
      </c>
      <c r="DA168" s="11"/>
      <c r="DB168" s="12" t="e">
        <f t="shared" si="1244"/>
        <v>#DIV/0!</v>
      </c>
      <c r="DC168" s="13"/>
      <c r="DD168" s="11"/>
      <c r="DE168" s="11"/>
      <c r="DF168" s="14"/>
      <c r="DG168" s="10"/>
      <c r="DH168" s="11"/>
      <c r="DI168" s="61">
        <f t="shared" ref="DI168:DJ173" si="1278">DI167-DG168</f>
        <v>0</v>
      </c>
      <c r="DJ168" s="61">
        <f t="shared" si="1278"/>
        <v>0</v>
      </c>
      <c r="DK168" s="11"/>
      <c r="DL168" s="12" t="e">
        <f t="shared" si="1245"/>
        <v>#DIV/0!</v>
      </c>
      <c r="DM168" s="11"/>
      <c r="DN168" s="12" t="e">
        <f t="shared" si="1246"/>
        <v>#DIV/0!</v>
      </c>
      <c r="DO168" s="13"/>
      <c r="DP168" s="11"/>
      <c r="DQ168" s="11"/>
      <c r="DR168" s="14"/>
      <c r="DS168" s="10"/>
      <c r="DT168" s="11"/>
      <c r="DU168" s="61">
        <f t="shared" ref="DU168:DV173" si="1279">DU167-DS168</f>
        <v>0</v>
      </c>
      <c r="DV168" s="61">
        <f t="shared" si="1279"/>
        <v>0</v>
      </c>
      <c r="DW168" s="11"/>
      <c r="DX168" s="12" t="e">
        <f t="shared" si="1247"/>
        <v>#DIV/0!</v>
      </c>
      <c r="DY168" s="11"/>
      <c r="DZ168" s="12" t="e">
        <f t="shared" si="1248"/>
        <v>#DIV/0!</v>
      </c>
      <c r="EA168" s="13"/>
      <c r="EB168" s="11"/>
      <c r="EC168" s="11"/>
      <c r="ED168" s="14"/>
      <c r="EE168" s="10"/>
      <c r="EF168" s="11"/>
      <c r="EG168" s="61">
        <f t="shared" ref="EG168:EH173" si="1280">EG167-EE168</f>
        <v>0</v>
      </c>
      <c r="EH168" s="61">
        <f t="shared" si="1280"/>
        <v>0</v>
      </c>
      <c r="EI168" s="11"/>
      <c r="EJ168" s="12" t="e">
        <f t="shared" si="1249"/>
        <v>#DIV/0!</v>
      </c>
      <c r="EK168" s="11"/>
      <c r="EL168" s="12" t="e">
        <f t="shared" si="1250"/>
        <v>#DIV/0!</v>
      </c>
      <c r="EM168" s="13"/>
      <c r="EN168" s="11"/>
      <c r="EO168" s="11"/>
      <c r="EP168" s="14"/>
      <c r="EQ168" s="10"/>
      <c r="ER168" s="11"/>
      <c r="ES168" s="61">
        <f t="shared" ref="ES168:ET173" si="1281">ES167-EQ168</f>
        <v>0</v>
      </c>
      <c r="ET168" s="61">
        <f t="shared" si="1281"/>
        <v>0</v>
      </c>
      <c r="EU168" s="11"/>
      <c r="EV168" s="12" t="e">
        <f t="shared" si="1251"/>
        <v>#DIV/0!</v>
      </c>
      <c r="EW168" s="11"/>
      <c r="EX168" s="12" t="e">
        <f t="shared" si="1252"/>
        <v>#DIV/0!</v>
      </c>
      <c r="EY168" s="13"/>
      <c r="EZ168" s="11"/>
      <c r="FA168" s="11"/>
      <c r="FB168" s="14"/>
      <c r="FC168" s="10"/>
      <c r="FD168" s="11"/>
      <c r="FE168" s="61">
        <f t="shared" ref="FE168:FF173" si="1282">FE167-FC168</f>
        <v>0</v>
      </c>
      <c r="FF168" s="61">
        <f t="shared" si="1282"/>
        <v>0</v>
      </c>
      <c r="FG168" s="11"/>
      <c r="FH168" s="12" t="e">
        <f t="shared" si="1253"/>
        <v>#DIV/0!</v>
      </c>
      <c r="FI168" s="11"/>
      <c r="FJ168" s="12" t="e">
        <f t="shared" si="1254"/>
        <v>#DIV/0!</v>
      </c>
      <c r="FK168" s="13"/>
      <c r="FL168" s="11"/>
      <c r="FM168" s="11"/>
      <c r="FN168" s="14"/>
      <c r="FO168" s="10"/>
      <c r="FP168" s="11"/>
      <c r="FQ168" s="61">
        <f t="shared" ref="FQ168:FR173" si="1283">FQ167-FO168</f>
        <v>0</v>
      </c>
      <c r="FR168" s="61">
        <f t="shared" si="1283"/>
        <v>0</v>
      </c>
      <c r="FS168" s="11"/>
      <c r="FT168" s="12" t="e">
        <f t="shared" si="1255"/>
        <v>#DIV/0!</v>
      </c>
      <c r="FU168" s="11"/>
      <c r="FV168" s="12" t="e">
        <f t="shared" si="1256"/>
        <v>#DIV/0!</v>
      </c>
      <c r="FW168" s="13"/>
      <c r="FX168" s="11"/>
      <c r="FY168" s="11"/>
      <c r="FZ168" s="14"/>
      <c r="GA168" s="10"/>
      <c r="GB168" s="11"/>
      <c r="GC168" s="61">
        <f t="shared" ref="GC168:GD173" si="1284">GC167-GA168</f>
        <v>0</v>
      </c>
      <c r="GD168" s="61">
        <f t="shared" si="1284"/>
        <v>0</v>
      </c>
      <c r="GE168" s="11"/>
      <c r="GF168" s="12" t="e">
        <f t="shared" si="1257"/>
        <v>#DIV/0!</v>
      </c>
      <c r="GG168" s="11"/>
      <c r="GH168" s="12" t="e">
        <f t="shared" si="1258"/>
        <v>#DIV/0!</v>
      </c>
      <c r="GI168" s="13"/>
      <c r="GJ168" s="11"/>
      <c r="GK168" s="11"/>
      <c r="GL168" s="14"/>
      <c r="GM168" s="10"/>
      <c r="GN168" s="11"/>
      <c r="GO168" s="61">
        <f t="shared" ref="GO168:GP173" si="1285">GO167-GM168</f>
        <v>0</v>
      </c>
      <c r="GP168" s="61">
        <f t="shared" si="1285"/>
        <v>0</v>
      </c>
      <c r="GQ168" s="11"/>
      <c r="GR168" s="12" t="e">
        <f t="shared" si="1259"/>
        <v>#DIV/0!</v>
      </c>
      <c r="GS168" s="11"/>
      <c r="GT168" s="12" t="e">
        <f t="shared" si="1260"/>
        <v>#DIV/0!</v>
      </c>
      <c r="GU168" s="13"/>
      <c r="GV168" s="11"/>
      <c r="GW168" s="11"/>
      <c r="GX168" s="14"/>
      <c r="GY168" s="10"/>
      <c r="GZ168" s="11"/>
      <c r="HA168" s="61">
        <f t="shared" ref="HA168:HB173" si="1286">HA167-GY168</f>
        <v>0</v>
      </c>
      <c r="HB168" s="61">
        <f t="shared" si="1286"/>
        <v>0</v>
      </c>
      <c r="HC168" s="11"/>
      <c r="HD168" s="12" t="e">
        <f t="shared" si="1261"/>
        <v>#DIV/0!</v>
      </c>
      <c r="HE168" s="11"/>
      <c r="HF168" s="12" t="e">
        <f t="shared" si="1262"/>
        <v>#DIV/0!</v>
      </c>
      <c r="HG168" s="13"/>
      <c r="HH168" s="11"/>
      <c r="HI168" s="11"/>
      <c r="HJ168" s="14"/>
      <c r="HK168" s="10">
        <f t="shared" si="1263"/>
        <v>2</v>
      </c>
      <c r="HL168" s="14">
        <f t="shared" si="1263"/>
        <v>0</v>
      </c>
      <c r="HM168" s="381">
        <f t="shared" si="1263"/>
        <v>2786</v>
      </c>
      <c r="HN168" s="11">
        <f t="shared" si="1263"/>
        <v>255</v>
      </c>
      <c r="HO168" s="11">
        <f t="shared" si="1264"/>
        <v>1409</v>
      </c>
      <c r="HP168" s="79">
        <f t="shared" si="1265"/>
        <v>0.50574300071787504</v>
      </c>
      <c r="HQ168" s="15">
        <f t="shared" si="1266"/>
        <v>64</v>
      </c>
      <c r="HR168" s="12">
        <f t="shared" ref="HR168:HR174" si="1287">+(HQ168/(HO168))</f>
        <v>4.5422285308729597E-2</v>
      </c>
      <c r="HS168" s="16">
        <v>69</v>
      </c>
      <c r="HT168" s="17">
        <v>1287</v>
      </c>
      <c r="HU168" s="16">
        <f t="shared" si="1267"/>
        <v>91.341376863023413</v>
      </c>
      <c r="HV168" s="15"/>
      <c r="HW168" s="14"/>
    </row>
    <row r="169" spans="1:231" ht="18.75" x14ac:dyDescent="0.25">
      <c r="A169" s="734"/>
      <c r="B169" s="436">
        <f t="shared" si="987"/>
        <v>45724</v>
      </c>
      <c r="C169" s="10"/>
      <c r="D169" s="11"/>
      <c r="E169" s="61">
        <f t="shared" si="1268"/>
        <v>514</v>
      </c>
      <c r="F169" s="11">
        <f t="shared" si="1268"/>
        <v>47</v>
      </c>
      <c r="G169" s="11">
        <v>249</v>
      </c>
      <c r="H169" s="12">
        <f t="shared" si="1228"/>
        <v>0.5</v>
      </c>
      <c r="I169" s="11">
        <v>8</v>
      </c>
      <c r="J169" s="12">
        <f t="shared" si="1269"/>
        <v>3.1128404669260701E-2</v>
      </c>
      <c r="K169" s="13"/>
      <c r="L169" s="11"/>
      <c r="M169" s="11"/>
      <c r="N169" s="14"/>
      <c r="O169" s="10"/>
      <c r="P169" s="11"/>
      <c r="Q169" s="11">
        <f t="shared" si="1270"/>
        <v>530</v>
      </c>
      <c r="R169" s="11">
        <f t="shared" si="1270"/>
        <v>49</v>
      </c>
      <c r="S169" s="11">
        <v>241</v>
      </c>
      <c r="T169" s="12">
        <f t="shared" si="1229"/>
        <v>0.47924528301886793</v>
      </c>
      <c r="U169" s="11">
        <v>13</v>
      </c>
      <c r="V169" s="12">
        <f t="shared" si="1230"/>
        <v>5.1181102362204724E-2</v>
      </c>
      <c r="W169" s="13"/>
      <c r="X169" s="11"/>
      <c r="Y169" s="11"/>
      <c r="Z169" s="14"/>
      <c r="AA169" s="10"/>
      <c r="AB169" s="11"/>
      <c r="AC169" s="11">
        <f t="shared" si="1271"/>
        <v>82</v>
      </c>
      <c r="AD169" s="11">
        <f t="shared" si="1271"/>
        <v>9</v>
      </c>
      <c r="AE169" s="11">
        <v>30</v>
      </c>
      <c r="AF169" s="12">
        <f t="shared" si="1231"/>
        <v>0.40243902439024393</v>
      </c>
      <c r="AG169" s="11">
        <v>3</v>
      </c>
      <c r="AH169" s="12">
        <f t="shared" si="1232"/>
        <v>9.0909090909090912E-2</v>
      </c>
      <c r="AI169" s="13"/>
      <c r="AJ169" s="11"/>
      <c r="AK169" s="11"/>
      <c r="AL169" s="14"/>
      <c r="AM169" s="10"/>
      <c r="AN169" s="11"/>
      <c r="AO169" s="61">
        <f t="shared" si="1272"/>
        <v>557</v>
      </c>
      <c r="AP169" s="11">
        <f t="shared" si="1272"/>
        <v>50</v>
      </c>
      <c r="AQ169" s="11">
        <v>242</v>
      </c>
      <c r="AR169" s="12">
        <f t="shared" si="1233"/>
        <v>0.45421903052064633</v>
      </c>
      <c r="AS169" s="11">
        <v>11</v>
      </c>
      <c r="AT169" s="12">
        <f t="shared" si="1234"/>
        <v>4.3478260869565216E-2</v>
      </c>
      <c r="AU169" s="13"/>
      <c r="AV169" s="11"/>
      <c r="AW169" s="11"/>
      <c r="AX169" s="14"/>
      <c r="AY169" s="10"/>
      <c r="AZ169" s="11"/>
      <c r="BA169" s="11">
        <f t="shared" si="1273"/>
        <v>546</v>
      </c>
      <c r="BB169" s="11">
        <f t="shared" si="1273"/>
        <v>50</v>
      </c>
      <c r="BC169" s="11">
        <v>280</v>
      </c>
      <c r="BD169" s="12">
        <f t="shared" si="1235"/>
        <v>0.54029304029304026</v>
      </c>
      <c r="BE169" s="11">
        <v>15</v>
      </c>
      <c r="BF169" s="12">
        <f t="shared" si="1236"/>
        <v>5.0847457627118647E-2</v>
      </c>
      <c r="BG169" s="13"/>
      <c r="BH169" s="11"/>
      <c r="BI169" s="11"/>
      <c r="BJ169" s="14"/>
      <c r="BK169" s="10"/>
      <c r="BL169" s="11"/>
      <c r="BM169" s="11">
        <f t="shared" si="1274"/>
        <v>557</v>
      </c>
      <c r="BN169" s="11">
        <f t="shared" si="1274"/>
        <v>50</v>
      </c>
      <c r="BO169" s="11">
        <v>232</v>
      </c>
      <c r="BP169" s="12">
        <f t="shared" si="1237"/>
        <v>0.46678635547576303</v>
      </c>
      <c r="BQ169" s="11">
        <v>28</v>
      </c>
      <c r="BR169" s="12">
        <f t="shared" si="1238"/>
        <v>0.1076923076923077</v>
      </c>
      <c r="BS169" s="13"/>
      <c r="BT169" s="11"/>
      <c r="BU169" s="11"/>
      <c r="BV169" s="14"/>
      <c r="BW169" s="10"/>
      <c r="BX169" s="11"/>
      <c r="BY169" s="61">
        <f t="shared" si="1275"/>
        <v>0</v>
      </c>
      <c r="BZ169" s="61">
        <f t="shared" si="1275"/>
        <v>0</v>
      </c>
      <c r="CA169" s="11"/>
      <c r="CB169" s="12" t="e">
        <f t="shared" si="1239"/>
        <v>#DIV/0!</v>
      </c>
      <c r="CC169" s="11"/>
      <c r="CD169" s="12" t="e">
        <f t="shared" si="1240"/>
        <v>#DIV/0!</v>
      </c>
      <c r="CE169" s="13"/>
      <c r="CF169" s="11"/>
      <c r="CG169" s="11"/>
      <c r="CH169" s="14"/>
      <c r="CI169" s="10"/>
      <c r="CJ169" s="11"/>
      <c r="CK169" s="61">
        <f t="shared" si="1276"/>
        <v>0</v>
      </c>
      <c r="CL169" s="61">
        <f t="shared" si="1276"/>
        <v>0</v>
      </c>
      <c r="CM169" s="11"/>
      <c r="CN169" s="12" t="e">
        <f t="shared" si="1241"/>
        <v>#DIV/0!</v>
      </c>
      <c r="CO169" s="11"/>
      <c r="CP169" s="12" t="e">
        <f t="shared" si="1242"/>
        <v>#DIV/0!</v>
      </c>
      <c r="CQ169" s="13"/>
      <c r="CR169" s="11"/>
      <c r="CS169" s="11"/>
      <c r="CT169" s="14"/>
      <c r="CU169" s="10"/>
      <c r="CV169" s="11"/>
      <c r="CW169" s="61">
        <f t="shared" si="1277"/>
        <v>0</v>
      </c>
      <c r="CX169" s="61">
        <f t="shared" si="1277"/>
        <v>0</v>
      </c>
      <c r="CY169" s="11"/>
      <c r="CZ169" s="12" t="e">
        <f t="shared" si="1243"/>
        <v>#DIV/0!</v>
      </c>
      <c r="DA169" s="11"/>
      <c r="DB169" s="12" t="e">
        <f t="shared" si="1244"/>
        <v>#DIV/0!</v>
      </c>
      <c r="DC169" s="13"/>
      <c r="DD169" s="11"/>
      <c r="DE169" s="11"/>
      <c r="DF169" s="14"/>
      <c r="DG169" s="10"/>
      <c r="DH169" s="11"/>
      <c r="DI169" s="61">
        <f t="shared" si="1278"/>
        <v>0</v>
      </c>
      <c r="DJ169" s="61">
        <f t="shared" si="1278"/>
        <v>0</v>
      </c>
      <c r="DK169" s="11"/>
      <c r="DL169" s="12" t="e">
        <f t="shared" si="1245"/>
        <v>#DIV/0!</v>
      </c>
      <c r="DM169" s="11"/>
      <c r="DN169" s="12" t="e">
        <f t="shared" si="1246"/>
        <v>#DIV/0!</v>
      </c>
      <c r="DO169" s="13"/>
      <c r="DP169" s="11"/>
      <c r="DQ169" s="11"/>
      <c r="DR169" s="14"/>
      <c r="DS169" s="10"/>
      <c r="DT169" s="11"/>
      <c r="DU169" s="61">
        <f t="shared" si="1279"/>
        <v>0</v>
      </c>
      <c r="DV169" s="61">
        <f t="shared" si="1279"/>
        <v>0</v>
      </c>
      <c r="DW169" s="11"/>
      <c r="DX169" s="12" t="e">
        <f t="shared" si="1247"/>
        <v>#DIV/0!</v>
      </c>
      <c r="DY169" s="11"/>
      <c r="DZ169" s="12" t="e">
        <f t="shared" si="1248"/>
        <v>#DIV/0!</v>
      </c>
      <c r="EA169" s="13"/>
      <c r="EB169" s="11"/>
      <c r="EC169" s="11"/>
      <c r="ED169" s="14"/>
      <c r="EE169" s="10"/>
      <c r="EF169" s="11"/>
      <c r="EG169" s="61">
        <f t="shared" si="1280"/>
        <v>0</v>
      </c>
      <c r="EH169" s="61">
        <f t="shared" si="1280"/>
        <v>0</v>
      </c>
      <c r="EI169" s="11"/>
      <c r="EJ169" s="12" t="e">
        <f t="shared" si="1249"/>
        <v>#DIV/0!</v>
      </c>
      <c r="EK169" s="11"/>
      <c r="EL169" s="12" t="e">
        <f t="shared" si="1250"/>
        <v>#DIV/0!</v>
      </c>
      <c r="EM169" s="13"/>
      <c r="EN169" s="11"/>
      <c r="EO169" s="11"/>
      <c r="EP169" s="14"/>
      <c r="EQ169" s="10"/>
      <c r="ER169" s="11"/>
      <c r="ES169" s="61">
        <f t="shared" si="1281"/>
        <v>0</v>
      </c>
      <c r="ET169" s="61">
        <f t="shared" si="1281"/>
        <v>0</v>
      </c>
      <c r="EU169" s="11"/>
      <c r="EV169" s="12" t="e">
        <f t="shared" si="1251"/>
        <v>#DIV/0!</v>
      </c>
      <c r="EW169" s="11"/>
      <c r="EX169" s="12" t="e">
        <f t="shared" si="1252"/>
        <v>#DIV/0!</v>
      </c>
      <c r="EY169" s="13"/>
      <c r="EZ169" s="11"/>
      <c r="FA169" s="11"/>
      <c r="FB169" s="14"/>
      <c r="FC169" s="10"/>
      <c r="FD169" s="11"/>
      <c r="FE169" s="61">
        <f t="shared" si="1282"/>
        <v>0</v>
      </c>
      <c r="FF169" s="61">
        <f t="shared" si="1282"/>
        <v>0</v>
      </c>
      <c r="FG169" s="11"/>
      <c r="FH169" s="12" t="e">
        <f t="shared" si="1253"/>
        <v>#DIV/0!</v>
      </c>
      <c r="FI169" s="11"/>
      <c r="FJ169" s="12" t="e">
        <f t="shared" si="1254"/>
        <v>#DIV/0!</v>
      </c>
      <c r="FK169" s="13"/>
      <c r="FL169" s="11"/>
      <c r="FM169" s="11"/>
      <c r="FN169" s="14"/>
      <c r="FO169" s="10"/>
      <c r="FP169" s="11"/>
      <c r="FQ169" s="61">
        <f t="shared" si="1283"/>
        <v>0</v>
      </c>
      <c r="FR169" s="61">
        <f t="shared" si="1283"/>
        <v>0</v>
      </c>
      <c r="FS169" s="11"/>
      <c r="FT169" s="12" t="e">
        <f t="shared" si="1255"/>
        <v>#DIV/0!</v>
      </c>
      <c r="FU169" s="11"/>
      <c r="FV169" s="12" t="e">
        <f t="shared" si="1256"/>
        <v>#DIV/0!</v>
      </c>
      <c r="FW169" s="13"/>
      <c r="FX169" s="11"/>
      <c r="FY169" s="11"/>
      <c r="FZ169" s="14"/>
      <c r="GA169" s="10"/>
      <c r="GB169" s="11"/>
      <c r="GC169" s="61">
        <f t="shared" si="1284"/>
        <v>0</v>
      </c>
      <c r="GD169" s="61">
        <f t="shared" si="1284"/>
        <v>0</v>
      </c>
      <c r="GE169" s="11"/>
      <c r="GF169" s="12" t="e">
        <f t="shared" si="1257"/>
        <v>#DIV/0!</v>
      </c>
      <c r="GG169" s="11"/>
      <c r="GH169" s="12" t="e">
        <f t="shared" si="1258"/>
        <v>#DIV/0!</v>
      </c>
      <c r="GI169" s="13"/>
      <c r="GJ169" s="11"/>
      <c r="GK169" s="11"/>
      <c r="GL169" s="14"/>
      <c r="GM169" s="10"/>
      <c r="GN169" s="11"/>
      <c r="GO169" s="61">
        <f t="shared" si="1285"/>
        <v>0</v>
      </c>
      <c r="GP169" s="61">
        <f t="shared" si="1285"/>
        <v>0</v>
      </c>
      <c r="GQ169" s="11"/>
      <c r="GR169" s="12" t="e">
        <f t="shared" si="1259"/>
        <v>#DIV/0!</v>
      </c>
      <c r="GS169" s="11"/>
      <c r="GT169" s="12" t="e">
        <f t="shared" si="1260"/>
        <v>#DIV/0!</v>
      </c>
      <c r="GU169" s="13"/>
      <c r="GV169" s="11"/>
      <c r="GW169" s="11"/>
      <c r="GX169" s="14"/>
      <c r="GY169" s="10"/>
      <c r="GZ169" s="11"/>
      <c r="HA169" s="61">
        <f t="shared" si="1286"/>
        <v>0</v>
      </c>
      <c r="HB169" s="61">
        <f t="shared" si="1286"/>
        <v>0</v>
      </c>
      <c r="HC169" s="11"/>
      <c r="HD169" s="12" t="e">
        <f t="shared" si="1261"/>
        <v>#DIV/0!</v>
      </c>
      <c r="HE169" s="11"/>
      <c r="HF169" s="12" t="e">
        <f t="shared" si="1262"/>
        <v>#DIV/0!</v>
      </c>
      <c r="HG169" s="13"/>
      <c r="HH169" s="11"/>
      <c r="HI169" s="11"/>
      <c r="HJ169" s="14"/>
      <c r="HK169" s="10">
        <f t="shared" si="1263"/>
        <v>0</v>
      </c>
      <c r="HL169" s="14">
        <f t="shared" si="1263"/>
        <v>0</v>
      </c>
      <c r="HM169" s="381">
        <f t="shared" si="1263"/>
        <v>2786</v>
      </c>
      <c r="HN169" s="11">
        <f t="shared" si="1263"/>
        <v>255</v>
      </c>
      <c r="HO169" s="11">
        <f t="shared" si="1264"/>
        <v>1352</v>
      </c>
      <c r="HP169" s="79">
        <f t="shared" si="1265"/>
        <v>0.48528356066044509</v>
      </c>
      <c r="HQ169" s="15">
        <f t="shared" si="1266"/>
        <v>78</v>
      </c>
      <c r="HR169" s="12">
        <f t="shared" si="1287"/>
        <v>5.7692307692307696E-2</v>
      </c>
      <c r="HS169" s="16">
        <v>70</v>
      </c>
      <c r="HT169" s="17">
        <v>1220</v>
      </c>
      <c r="HU169" s="16">
        <f t="shared" si="1267"/>
        <v>90.23668639053254</v>
      </c>
      <c r="HV169" s="15"/>
      <c r="HW169" s="14"/>
    </row>
    <row r="170" spans="1:231" ht="18.75" x14ac:dyDescent="0.25">
      <c r="A170" s="734"/>
      <c r="B170" s="436">
        <f t="shared" si="987"/>
        <v>45725</v>
      </c>
      <c r="C170" s="10"/>
      <c r="D170" s="11"/>
      <c r="E170" s="61">
        <f t="shared" si="1268"/>
        <v>514</v>
      </c>
      <c r="F170" s="11">
        <f t="shared" si="1268"/>
        <v>47</v>
      </c>
      <c r="G170" s="11">
        <v>249</v>
      </c>
      <c r="H170" s="12">
        <f t="shared" si="1228"/>
        <v>0.50583657587548636</v>
      </c>
      <c r="I170" s="11">
        <v>11</v>
      </c>
      <c r="J170" s="12">
        <f t="shared" si="1269"/>
        <v>4.230769230769231E-2</v>
      </c>
      <c r="K170" s="11"/>
      <c r="L170" s="11"/>
      <c r="M170" s="18"/>
      <c r="N170" s="20"/>
      <c r="O170" s="10"/>
      <c r="P170" s="11"/>
      <c r="Q170" s="11">
        <f t="shared" si="1270"/>
        <v>530</v>
      </c>
      <c r="R170" s="11">
        <f t="shared" si="1270"/>
        <v>49</v>
      </c>
      <c r="S170" s="11">
        <v>253</v>
      </c>
      <c r="T170" s="12">
        <f t="shared" si="1229"/>
        <v>0.51320754716981132</v>
      </c>
      <c r="U170" s="11">
        <v>19</v>
      </c>
      <c r="V170" s="12">
        <f t="shared" si="1230"/>
        <v>6.985294117647059E-2</v>
      </c>
      <c r="W170" s="11"/>
      <c r="X170" s="11"/>
      <c r="Y170" s="18"/>
      <c r="Z170" s="20"/>
      <c r="AA170" s="10">
        <v>1</v>
      </c>
      <c r="AB170" s="11"/>
      <c r="AC170" s="11">
        <f t="shared" si="1271"/>
        <v>81</v>
      </c>
      <c r="AD170" s="11">
        <f t="shared" si="1271"/>
        <v>9</v>
      </c>
      <c r="AE170" s="11">
        <v>32</v>
      </c>
      <c r="AF170" s="12">
        <f t="shared" si="1231"/>
        <v>0.49382716049382713</v>
      </c>
      <c r="AG170" s="11">
        <v>8</v>
      </c>
      <c r="AH170" s="12">
        <f t="shared" si="1232"/>
        <v>0.2</v>
      </c>
      <c r="AI170" s="11"/>
      <c r="AJ170" s="11"/>
      <c r="AK170" s="18"/>
      <c r="AL170" s="20"/>
      <c r="AM170" s="10"/>
      <c r="AN170" s="11"/>
      <c r="AO170" s="61">
        <f t="shared" si="1272"/>
        <v>557</v>
      </c>
      <c r="AP170" s="11">
        <f t="shared" si="1272"/>
        <v>50</v>
      </c>
      <c r="AQ170" s="11">
        <v>256</v>
      </c>
      <c r="AR170" s="12">
        <f t="shared" si="1233"/>
        <v>0.48653500897666069</v>
      </c>
      <c r="AS170" s="11">
        <v>15</v>
      </c>
      <c r="AT170" s="12">
        <f t="shared" si="1234"/>
        <v>5.5350553505535055E-2</v>
      </c>
      <c r="AU170" s="11"/>
      <c r="AV170" s="11"/>
      <c r="AW170" s="18"/>
      <c r="AX170" s="20"/>
      <c r="AY170" s="10"/>
      <c r="AZ170" s="11"/>
      <c r="BA170" s="11">
        <f t="shared" si="1273"/>
        <v>546</v>
      </c>
      <c r="BB170" s="11">
        <f t="shared" si="1273"/>
        <v>50</v>
      </c>
      <c r="BC170" s="11">
        <v>256</v>
      </c>
      <c r="BD170" s="12">
        <f t="shared" si="1235"/>
        <v>0.49633699633699635</v>
      </c>
      <c r="BE170" s="11">
        <v>15</v>
      </c>
      <c r="BF170" s="12">
        <f t="shared" si="1236"/>
        <v>5.5350553505535055E-2</v>
      </c>
      <c r="BG170" s="11"/>
      <c r="BH170" s="11"/>
      <c r="BI170" s="18"/>
      <c r="BJ170" s="20"/>
      <c r="BK170" s="10"/>
      <c r="BL170" s="11"/>
      <c r="BM170" s="11">
        <f t="shared" si="1274"/>
        <v>557</v>
      </c>
      <c r="BN170" s="11">
        <f t="shared" si="1274"/>
        <v>50</v>
      </c>
      <c r="BO170" s="11">
        <v>238</v>
      </c>
      <c r="BP170" s="12">
        <f t="shared" si="1237"/>
        <v>0.46678635547576303</v>
      </c>
      <c r="BQ170" s="11">
        <v>22</v>
      </c>
      <c r="BR170" s="12">
        <f t="shared" si="1238"/>
        <v>8.461538461538462E-2</v>
      </c>
      <c r="BS170" s="11"/>
      <c r="BT170" s="11"/>
      <c r="BU170" s="18"/>
      <c r="BV170" s="20"/>
      <c r="BW170" s="10"/>
      <c r="BX170" s="11"/>
      <c r="BY170" s="61">
        <f t="shared" si="1275"/>
        <v>0</v>
      </c>
      <c r="BZ170" s="61">
        <f t="shared" si="1275"/>
        <v>0</v>
      </c>
      <c r="CA170" s="11"/>
      <c r="CB170" s="12" t="e">
        <f t="shared" si="1239"/>
        <v>#DIV/0!</v>
      </c>
      <c r="CC170" s="11"/>
      <c r="CD170" s="12" t="e">
        <f t="shared" si="1240"/>
        <v>#DIV/0!</v>
      </c>
      <c r="CE170" s="11"/>
      <c r="CF170" s="11"/>
      <c r="CG170" s="18"/>
      <c r="CH170" s="20"/>
      <c r="CI170" s="10"/>
      <c r="CJ170" s="11"/>
      <c r="CK170" s="61">
        <f t="shared" si="1276"/>
        <v>0</v>
      </c>
      <c r="CL170" s="61">
        <f t="shared" si="1276"/>
        <v>0</v>
      </c>
      <c r="CM170" s="11"/>
      <c r="CN170" s="12" t="e">
        <f t="shared" si="1241"/>
        <v>#DIV/0!</v>
      </c>
      <c r="CO170" s="11"/>
      <c r="CP170" s="12" t="e">
        <f t="shared" si="1242"/>
        <v>#DIV/0!</v>
      </c>
      <c r="CQ170" s="11"/>
      <c r="CR170" s="11"/>
      <c r="CS170" s="18"/>
      <c r="CT170" s="20"/>
      <c r="CU170" s="10"/>
      <c r="CV170" s="11"/>
      <c r="CW170" s="61">
        <f t="shared" si="1277"/>
        <v>0</v>
      </c>
      <c r="CX170" s="61">
        <f t="shared" si="1277"/>
        <v>0</v>
      </c>
      <c r="CY170" s="11"/>
      <c r="CZ170" s="12" t="e">
        <f t="shared" si="1243"/>
        <v>#DIV/0!</v>
      </c>
      <c r="DA170" s="11"/>
      <c r="DB170" s="12" t="e">
        <f t="shared" si="1244"/>
        <v>#DIV/0!</v>
      </c>
      <c r="DC170" s="11"/>
      <c r="DD170" s="11"/>
      <c r="DE170" s="18"/>
      <c r="DF170" s="20"/>
      <c r="DG170" s="10"/>
      <c r="DH170" s="11"/>
      <c r="DI170" s="61">
        <f t="shared" si="1278"/>
        <v>0</v>
      </c>
      <c r="DJ170" s="61">
        <f t="shared" si="1278"/>
        <v>0</v>
      </c>
      <c r="DK170" s="11"/>
      <c r="DL170" s="12" t="e">
        <f t="shared" si="1245"/>
        <v>#DIV/0!</v>
      </c>
      <c r="DM170" s="11"/>
      <c r="DN170" s="12" t="e">
        <f t="shared" si="1246"/>
        <v>#DIV/0!</v>
      </c>
      <c r="DO170" s="11"/>
      <c r="DP170" s="11"/>
      <c r="DQ170" s="18"/>
      <c r="DR170" s="20"/>
      <c r="DS170" s="10"/>
      <c r="DT170" s="11"/>
      <c r="DU170" s="61">
        <f t="shared" si="1279"/>
        <v>0</v>
      </c>
      <c r="DV170" s="61">
        <f t="shared" si="1279"/>
        <v>0</v>
      </c>
      <c r="DW170" s="11"/>
      <c r="DX170" s="12" t="e">
        <f t="shared" si="1247"/>
        <v>#DIV/0!</v>
      </c>
      <c r="DY170" s="11"/>
      <c r="DZ170" s="12" t="e">
        <f t="shared" si="1248"/>
        <v>#DIV/0!</v>
      </c>
      <c r="EA170" s="11"/>
      <c r="EB170" s="11"/>
      <c r="EC170" s="18"/>
      <c r="ED170" s="20"/>
      <c r="EE170" s="10"/>
      <c r="EF170" s="11"/>
      <c r="EG170" s="61">
        <f t="shared" si="1280"/>
        <v>0</v>
      </c>
      <c r="EH170" s="61">
        <f t="shared" si="1280"/>
        <v>0</v>
      </c>
      <c r="EI170" s="11"/>
      <c r="EJ170" s="12" t="e">
        <f t="shared" si="1249"/>
        <v>#DIV/0!</v>
      </c>
      <c r="EK170" s="11"/>
      <c r="EL170" s="12" t="e">
        <f t="shared" si="1250"/>
        <v>#DIV/0!</v>
      </c>
      <c r="EM170" s="11"/>
      <c r="EN170" s="11"/>
      <c r="EO170" s="18"/>
      <c r="EP170" s="20"/>
      <c r="EQ170" s="10"/>
      <c r="ER170" s="11"/>
      <c r="ES170" s="61">
        <f t="shared" si="1281"/>
        <v>0</v>
      </c>
      <c r="ET170" s="61">
        <f t="shared" si="1281"/>
        <v>0</v>
      </c>
      <c r="EU170" s="11"/>
      <c r="EV170" s="12" t="e">
        <f t="shared" si="1251"/>
        <v>#DIV/0!</v>
      </c>
      <c r="EW170" s="11"/>
      <c r="EX170" s="12" t="e">
        <f t="shared" si="1252"/>
        <v>#DIV/0!</v>
      </c>
      <c r="EY170" s="11"/>
      <c r="EZ170" s="11"/>
      <c r="FA170" s="18"/>
      <c r="FB170" s="20"/>
      <c r="FC170" s="10"/>
      <c r="FD170" s="11"/>
      <c r="FE170" s="61">
        <f t="shared" si="1282"/>
        <v>0</v>
      </c>
      <c r="FF170" s="61">
        <f t="shared" si="1282"/>
        <v>0</v>
      </c>
      <c r="FG170" s="11"/>
      <c r="FH170" s="12" t="e">
        <f t="shared" si="1253"/>
        <v>#DIV/0!</v>
      </c>
      <c r="FI170" s="11"/>
      <c r="FJ170" s="12" t="e">
        <f t="shared" si="1254"/>
        <v>#DIV/0!</v>
      </c>
      <c r="FK170" s="11"/>
      <c r="FL170" s="11"/>
      <c r="FM170" s="18"/>
      <c r="FN170" s="20"/>
      <c r="FO170" s="10"/>
      <c r="FP170" s="11"/>
      <c r="FQ170" s="61">
        <f t="shared" si="1283"/>
        <v>0</v>
      </c>
      <c r="FR170" s="61">
        <f t="shared" si="1283"/>
        <v>0</v>
      </c>
      <c r="FS170" s="11"/>
      <c r="FT170" s="12" t="e">
        <f t="shared" si="1255"/>
        <v>#DIV/0!</v>
      </c>
      <c r="FU170" s="11"/>
      <c r="FV170" s="12" t="e">
        <f t="shared" si="1256"/>
        <v>#DIV/0!</v>
      </c>
      <c r="FW170" s="11"/>
      <c r="FX170" s="11"/>
      <c r="FY170" s="18"/>
      <c r="FZ170" s="20"/>
      <c r="GA170" s="10"/>
      <c r="GB170" s="11"/>
      <c r="GC170" s="61">
        <f t="shared" si="1284"/>
        <v>0</v>
      </c>
      <c r="GD170" s="61">
        <f t="shared" si="1284"/>
        <v>0</v>
      </c>
      <c r="GE170" s="11"/>
      <c r="GF170" s="12" t="e">
        <f t="shared" si="1257"/>
        <v>#DIV/0!</v>
      </c>
      <c r="GG170" s="11"/>
      <c r="GH170" s="12" t="e">
        <f t="shared" si="1258"/>
        <v>#DIV/0!</v>
      </c>
      <c r="GI170" s="11"/>
      <c r="GJ170" s="11"/>
      <c r="GK170" s="18"/>
      <c r="GL170" s="20"/>
      <c r="GM170" s="10"/>
      <c r="GN170" s="11"/>
      <c r="GO170" s="61">
        <f t="shared" si="1285"/>
        <v>0</v>
      </c>
      <c r="GP170" s="61">
        <f t="shared" si="1285"/>
        <v>0</v>
      </c>
      <c r="GQ170" s="11"/>
      <c r="GR170" s="12" t="e">
        <f t="shared" si="1259"/>
        <v>#DIV/0!</v>
      </c>
      <c r="GS170" s="11"/>
      <c r="GT170" s="12" t="e">
        <f t="shared" si="1260"/>
        <v>#DIV/0!</v>
      </c>
      <c r="GU170" s="11"/>
      <c r="GV170" s="11"/>
      <c r="GW170" s="18"/>
      <c r="GX170" s="20"/>
      <c r="GY170" s="10"/>
      <c r="GZ170" s="11"/>
      <c r="HA170" s="61">
        <f t="shared" si="1286"/>
        <v>0</v>
      </c>
      <c r="HB170" s="61">
        <f t="shared" si="1286"/>
        <v>0</v>
      </c>
      <c r="HC170" s="11"/>
      <c r="HD170" s="12" t="e">
        <f t="shared" si="1261"/>
        <v>#DIV/0!</v>
      </c>
      <c r="HE170" s="11"/>
      <c r="HF170" s="12" t="e">
        <f t="shared" si="1262"/>
        <v>#DIV/0!</v>
      </c>
      <c r="HG170" s="11"/>
      <c r="HH170" s="11"/>
      <c r="HI170" s="18"/>
      <c r="HJ170" s="20"/>
      <c r="HK170" s="10">
        <f t="shared" si="1263"/>
        <v>1</v>
      </c>
      <c r="HL170" s="14">
        <f t="shared" si="1263"/>
        <v>0</v>
      </c>
      <c r="HM170" s="381">
        <f t="shared" si="1263"/>
        <v>2785</v>
      </c>
      <c r="HN170" s="11">
        <f t="shared" si="1263"/>
        <v>255</v>
      </c>
      <c r="HO170" s="11">
        <f t="shared" si="1264"/>
        <v>1374</v>
      </c>
      <c r="HP170" s="79">
        <f t="shared" si="1265"/>
        <v>0.49335727109515259</v>
      </c>
      <c r="HQ170" s="15">
        <f t="shared" si="1266"/>
        <v>90</v>
      </c>
      <c r="HR170" s="12">
        <f t="shared" si="1287"/>
        <v>6.5502183406113537E-2</v>
      </c>
      <c r="HS170" s="16">
        <v>69.099999999999994</v>
      </c>
      <c r="HT170" s="17">
        <v>1249</v>
      </c>
      <c r="HU170" s="16">
        <f t="shared" si="1267"/>
        <v>90.902474526928671</v>
      </c>
      <c r="HV170" s="18"/>
      <c r="HW170" s="20"/>
    </row>
    <row r="171" spans="1:231" ht="18.75" x14ac:dyDescent="0.25">
      <c r="A171" s="734"/>
      <c r="B171" s="436">
        <f t="shared" si="987"/>
        <v>45726</v>
      </c>
      <c r="C171" s="10"/>
      <c r="D171" s="11"/>
      <c r="E171" s="61">
        <f t="shared" si="1268"/>
        <v>514</v>
      </c>
      <c r="F171" s="11">
        <f t="shared" si="1268"/>
        <v>47</v>
      </c>
      <c r="G171" s="11">
        <v>265</v>
      </c>
      <c r="H171" s="12">
        <f t="shared" si="1228"/>
        <v>0.55058365758754868</v>
      </c>
      <c r="I171" s="11">
        <v>18</v>
      </c>
      <c r="J171" s="12">
        <f t="shared" si="1269"/>
        <v>6.3604240282685506E-2</v>
      </c>
      <c r="K171" s="13"/>
      <c r="L171" s="13"/>
      <c r="M171" s="25"/>
      <c r="N171" s="37"/>
      <c r="O171" s="10"/>
      <c r="P171" s="11"/>
      <c r="Q171" s="11">
        <f t="shared" si="1270"/>
        <v>530</v>
      </c>
      <c r="R171" s="11">
        <f t="shared" si="1270"/>
        <v>49</v>
      </c>
      <c r="S171" s="11">
        <v>281</v>
      </c>
      <c r="T171" s="12">
        <f t="shared" si="1229"/>
        <v>0.56981132075471697</v>
      </c>
      <c r="U171" s="11">
        <v>21</v>
      </c>
      <c r="V171" s="12">
        <f t="shared" si="1230"/>
        <v>6.9536423841059597E-2</v>
      </c>
      <c r="W171" s="13"/>
      <c r="X171" s="13"/>
      <c r="Y171" s="25"/>
      <c r="Z171" s="37"/>
      <c r="AA171" s="10"/>
      <c r="AB171" s="11"/>
      <c r="AC171" s="11">
        <f t="shared" si="1271"/>
        <v>81</v>
      </c>
      <c r="AD171" s="11">
        <f t="shared" si="1271"/>
        <v>9</v>
      </c>
      <c r="AE171" s="11">
        <v>36</v>
      </c>
      <c r="AF171" s="12">
        <f t="shared" si="1231"/>
        <v>0.51851851851851849</v>
      </c>
      <c r="AG171" s="11">
        <v>6</v>
      </c>
      <c r="AH171" s="12">
        <f t="shared" si="1232"/>
        <v>0.14285714285714285</v>
      </c>
      <c r="AI171" s="13"/>
      <c r="AJ171" s="13"/>
      <c r="AK171" s="25"/>
      <c r="AL171" s="37"/>
      <c r="AM171" s="10"/>
      <c r="AN171" s="11"/>
      <c r="AO171" s="61">
        <f t="shared" si="1272"/>
        <v>557</v>
      </c>
      <c r="AP171" s="11">
        <f t="shared" si="1272"/>
        <v>50</v>
      </c>
      <c r="AQ171" s="11">
        <v>250</v>
      </c>
      <c r="AR171" s="12">
        <f t="shared" si="1233"/>
        <v>0.47396768402154399</v>
      </c>
      <c r="AS171" s="11">
        <v>14</v>
      </c>
      <c r="AT171" s="12">
        <f t="shared" si="1234"/>
        <v>5.3030303030303032E-2</v>
      </c>
      <c r="AU171" s="13"/>
      <c r="AV171" s="13"/>
      <c r="AW171" s="25"/>
      <c r="AX171" s="37"/>
      <c r="AY171" s="10"/>
      <c r="AZ171" s="11"/>
      <c r="BA171" s="11">
        <f t="shared" si="1273"/>
        <v>546</v>
      </c>
      <c r="BB171" s="11">
        <f t="shared" si="1273"/>
        <v>50</v>
      </c>
      <c r="BC171" s="11">
        <v>279</v>
      </c>
      <c r="BD171" s="12">
        <f t="shared" si="1235"/>
        <v>0.53663003663003661</v>
      </c>
      <c r="BE171" s="11">
        <v>14</v>
      </c>
      <c r="BF171" s="12">
        <f t="shared" si="1236"/>
        <v>4.778156996587031E-2</v>
      </c>
      <c r="BG171" s="13"/>
      <c r="BH171" s="13"/>
      <c r="BI171" s="25"/>
      <c r="BJ171" s="37"/>
      <c r="BK171" s="10"/>
      <c r="BL171" s="11"/>
      <c r="BM171" s="11">
        <f t="shared" si="1274"/>
        <v>557</v>
      </c>
      <c r="BN171" s="11">
        <f t="shared" si="1274"/>
        <v>50</v>
      </c>
      <c r="BO171" s="11">
        <v>237</v>
      </c>
      <c r="BP171" s="12">
        <f t="shared" si="1237"/>
        <v>0.47217235188509876</v>
      </c>
      <c r="BQ171" s="11">
        <v>26</v>
      </c>
      <c r="BR171" s="12">
        <f t="shared" si="1238"/>
        <v>9.8859315589353611E-2</v>
      </c>
      <c r="BS171" s="13"/>
      <c r="BT171" s="13"/>
      <c r="BU171" s="25"/>
      <c r="BV171" s="37"/>
      <c r="BW171" s="10"/>
      <c r="BX171" s="11"/>
      <c r="BY171" s="61">
        <f t="shared" si="1275"/>
        <v>0</v>
      </c>
      <c r="BZ171" s="61">
        <f t="shared" si="1275"/>
        <v>0</v>
      </c>
      <c r="CA171" s="11"/>
      <c r="CB171" s="12" t="e">
        <f t="shared" si="1239"/>
        <v>#DIV/0!</v>
      </c>
      <c r="CC171" s="11"/>
      <c r="CD171" s="12" t="e">
        <f t="shared" si="1240"/>
        <v>#DIV/0!</v>
      </c>
      <c r="CE171" s="13"/>
      <c r="CF171" s="13"/>
      <c r="CG171" s="25"/>
      <c r="CH171" s="37"/>
      <c r="CI171" s="10"/>
      <c r="CJ171" s="11"/>
      <c r="CK171" s="61">
        <f t="shared" si="1276"/>
        <v>0</v>
      </c>
      <c r="CL171" s="61">
        <f t="shared" si="1276"/>
        <v>0</v>
      </c>
      <c r="CM171" s="11"/>
      <c r="CN171" s="12" t="e">
        <f t="shared" si="1241"/>
        <v>#DIV/0!</v>
      </c>
      <c r="CO171" s="11"/>
      <c r="CP171" s="12" t="e">
        <f t="shared" si="1242"/>
        <v>#DIV/0!</v>
      </c>
      <c r="CQ171" s="13"/>
      <c r="CR171" s="13"/>
      <c r="CS171" s="25"/>
      <c r="CT171" s="37"/>
      <c r="CU171" s="10"/>
      <c r="CV171" s="11"/>
      <c r="CW171" s="61">
        <f t="shared" si="1277"/>
        <v>0</v>
      </c>
      <c r="CX171" s="61">
        <f t="shared" si="1277"/>
        <v>0</v>
      </c>
      <c r="CY171" s="11"/>
      <c r="CZ171" s="12" t="e">
        <f t="shared" si="1243"/>
        <v>#DIV/0!</v>
      </c>
      <c r="DA171" s="11"/>
      <c r="DB171" s="12" t="e">
        <f t="shared" si="1244"/>
        <v>#DIV/0!</v>
      </c>
      <c r="DC171" s="13"/>
      <c r="DD171" s="13"/>
      <c r="DE171" s="25"/>
      <c r="DF171" s="37"/>
      <c r="DG171" s="10"/>
      <c r="DH171" s="11"/>
      <c r="DI171" s="61">
        <f t="shared" si="1278"/>
        <v>0</v>
      </c>
      <c r="DJ171" s="61">
        <f t="shared" si="1278"/>
        <v>0</v>
      </c>
      <c r="DK171" s="11"/>
      <c r="DL171" s="12" t="e">
        <f t="shared" si="1245"/>
        <v>#DIV/0!</v>
      </c>
      <c r="DM171" s="11"/>
      <c r="DN171" s="12" t="e">
        <f t="shared" si="1246"/>
        <v>#DIV/0!</v>
      </c>
      <c r="DO171" s="13"/>
      <c r="DP171" s="13"/>
      <c r="DQ171" s="25"/>
      <c r="DR171" s="37"/>
      <c r="DS171" s="10"/>
      <c r="DT171" s="11"/>
      <c r="DU171" s="61">
        <f t="shared" si="1279"/>
        <v>0</v>
      </c>
      <c r="DV171" s="61">
        <f t="shared" si="1279"/>
        <v>0</v>
      </c>
      <c r="DW171" s="11"/>
      <c r="DX171" s="12" t="e">
        <f t="shared" si="1247"/>
        <v>#DIV/0!</v>
      </c>
      <c r="DY171" s="11"/>
      <c r="DZ171" s="12" t="e">
        <f t="shared" si="1248"/>
        <v>#DIV/0!</v>
      </c>
      <c r="EA171" s="13"/>
      <c r="EB171" s="13"/>
      <c r="EC171" s="25"/>
      <c r="ED171" s="37"/>
      <c r="EE171" s="10"/>
      <c r="EF171" s="11"/>
      <c r="EG171" s="61">
        <f t="shared" si="1280"/>
        <v>0</v>
      </c>
      <c r="EH171" s="61">
        <f t="shared" si="1280"/>
        <v>0</v>
      </c>
      <c r="EI171" s="11"/>
      <c r="EJ171" s="12" t="e">
        <f t="shared" si="1249"/>
        <v>#DIV/0!</v>
      </c>
      <c r="EK171" s="11"/>
      <c r="EL171" s="12" t="e">
        <f t="shared" si="1250"/>
        <v>#DIV/0!</v>
      </c>
      <c r="EM171" s="13"/>
      <c r="EN171" s="13"/>
      <c r="EO171" s="25"/>
      <c r="EP171" s="37"/>
      <c r="EQ171" s="10"/>
      <c r="ER171" s="11"/>
      <c r="ES171" s="61">
        <f t="shared" si="1281"/>
        <v>0</v>
      </c>
      <c r="ET171" s="61">
        <f t="shared" si="1281"/>
        <v>0</v>
      </c>
      <c r="EU171" s="11"/>
      <c r="EV171" s="12" t="e">
        <f t="shared" si="1251"/>
        <v>#DIV/0!</v>
      </c>
      <c r="EW171" s="11"/>
      <c r="EX171" s="12" t="e">
        <f t="shared" si="1252"/>
        <v>#DIV/0!</v>
      </c>
      <c r="EY171" s="13"/>
      <c r="EZ171" s="13"/>
      <c r="FA171" s="25"/>
      <c r="FB171" s="37"/>
      <c r="FC171" s="10"/>
      <c r="FD171" s="11"/>
      <c r="FE171" s="61">
        <f t="shared" si="1282"/>
        <v>0</v>
      </c>
      <c r="FF171" s="61">
        <f t="shared" si="1282"/>
        <v>0</v>
      </c>
      <c r="FG171" s="11"/>
      <c r="FH171" s="12" t="e">
        <f t="shared" si="1253"/>
        <v>#DIV/0!</v>
      </c>
      <c r="FI171" s="11"/>
      <c r="FJ171" s="12" t="e">
        <f t="shared" si="1254"/>
        <v>#DIV/0!</v>
      </c>
      <c r="FK171" s="13"/>
      <c r="FL171" s="13"/>
      <c r="FM171" s="25"/>
      <c r="FN171" s="37"/>
      <c r="FO171" s="10"/>
      <c r="FP171" s="11"/>
      <c r="FQ171" s="61">
        <f t="shared" si="1283"/>
        <v>0</v>
      </c>
      <c r="FR171" s="61">
        <f t="shared" si="1283"/>
        <v>0</v>
      </c>
      <c r="FS171" s="11"/>
      <c r="FT171" s="12" t="e">
        <f t="shared" si="1255"/>
        <v>#DIV/0!</v>
      </c>
      <c r="FU171" s="11"/>
      <c r="FV171" s="12" t="e">
        <f t="shared" si="1256"/>
        <v>#DIV/0!</v>
      </c>
      <c r="FW171" s="13"/>
      <c r="FX171" s="13"/>
      <c r="FY171" s="25"/>
      <c r="FZ171" s="37"/>
      <c r="GA171" s="10"/>
      <c r="GB171" s="11"/>
      <c r="GC171" s="61">
        <f t="shared" si="1284"/>
        <v>0</v>
      </c>
      <c r="GD171" s="61">
        <f t="shared" si="1284"/>
        <v>0</v>
      </c>
      <c r="GE171" s="11"/>
      <c r="GF171" s="12" t="e">
        <f t="shared" si="1257"/>
        <v>#DIV/0!</v>
      </c>
      <c r="GG171" s="11"/>
      <c r="GH171" s="12" t="e">
        <f t="shared" si="1258"/>
        <v>#DIV/0!</v>
      </c>
      <c r="GI171" s="13"/>
      <c r="GJ171" s="13"/>
      <c r="GK171" s="25"/>
      <c r="GL171" s="37"/>
      <c r="GM171" s="10"/>
      <c r="GN171" s="11"/>
      <c r="GO171" s="61">
        <f t="shared" si="1285"/>
        <v>0</v>
      </c>
      <c r="GP171" s="61">
        <f t="shared" si="1285"/>
        <v>0</v>
      </c>
      <c r="GQ171" s="11"/>
      <c r="GR171" s="12" t="e">
        <f t="shared" si="1259"/>
        <v>#DIV/0!</v>
      </c>
      <c r="GS171" s="11"/>
      <c r="GT171" s="12" t="e">
        <f t="shared" si="1260"/>
        <v>#DIV/0!</v>
      </c>
      <c r="GU171" s="13"/>
      <c r="GV171" s="13"/>
      <c r="GW171" s="25"/>
      <c r="GX171" s="37"/>
      <c r="GY171" s="10"/>
      <c r="GZ171" s="11"/>
      <c r="HA171" s="61">
        <f t="shared" si="1286"/>
        <v>0</v>
      </c>
      <c r="HB171" s="61">
        <f t="shared" si="1286"/>
        <v>0</v>
      </c>
      <c r="HC171" s="11"/>
      <c r="HD171" s="12" t="e">
        <f t="shared" si="1261"/>
        <v>#DIV/0!</v>
      </c>
      <c r="HE171" s="11"/>
      <c r="HF171" s="12" t="e">
        <f t="shared" si="1262"/>
        <v>#DIV/0!</v>
      </c>
      <c r="HG171" s="13"/>
      <c r="HH171" s="13"/>
      <c r="HI171" s="25"/>
      <c r="HJ171" s="37"/>
      <c r="HK171" s="10">
        <f t="shared" si="1263"/>
        <v>0</v>
      </c>
      <c r="HL171" s="14">
        <f t="shared" si="1263"/>
        <v>0</v>
      </c>
      <c r="HM171" s="381">
        <f t="shared" si="1263"/>
        <v>2785</v>
      </c>
      <c r="HN171" s="11">
        <f t="shared" si="1263"/>
        <v>255</v>
      </c>
      <c r="HO171" s="11">
        <f t="shared" si="1264"/>
        <v>1447</v>
      </c>
      <c r="HP171" s="79">
        <f t="shared" si="1265"/>
        <v>0.51956912028725311</v>
      </c>
      <c r="HQ171" s="15">
        <f t="shared" si="1266"/>
        <v>99</v>
      </c>
      <c r="HR171" s="12">
        <f t="shared" si="1287"/>
        <v>6.8417415342087076E-2</v>
      </c>
      <c r="HS171" s="16">
        <v>69.099999999999994</v>
      </c>
      <c r="HT171" s="17">
        <v>1304</v>
      </c>
      <c r="HU171" s="16">
        <f t="shared" si="1267"/>
        <v>90.117484450587426</v>
      </c>
      <c r="HV171" s="23"/>
      <c r="HW171" s="22"/>
    </row>
    <row r="172" spans="1:231" ht="18.75" x14ac:dyDescent="0.25">
      <c r="A172" s="734"/>
      <c r="B172" s="436">
        <f t="shared" si="987"/>
        <v>45727</v>
      </c>
      <c r="C172" s="10">
        <v>1</v>
      </c>
      <c r="D172" s="11"/>
      <c r="E172" s="61">
        <f t="shared" si="1268"/>
        <v>513</v>
      </c>
      <c r="F172" s="11">
        <f t="shared" si="1268"/>
        <v>47</v>
      </c>
      <c r="G172" s="11">
        <v>248</v>
      </c>
      <c r="H172" s="12">
        <f t="shared" si="1228"/>
        <v>0.50292397660818711</v>
      </c>
      <c r="I172" s="11">
        <v>10</v>
      </c>
      <c r="J172" s="12">
        <f t="shared" si="1269"/>
        <v>3.875968992248062E-2</v>
      </c>
      <c r="K172" s="13"/>
      <c r="L172" s="11"/>
      <c r="M172" s="25"/>
      <c r="N172" s="37"/>
      <c r="O172" s="10"/>
      <c r="P172" s="11"/>
      <c r="Q172" s="11">
        <f t="shared" si="1270"/>
        <v>530</v>
      </c>
      <c r="R172" s="11">
        <f t="shared" si="1270"/>
        <v>49</v>
      </c>
      <c r="S172" s="11">
        <v>249</v>
      </c>
      <c r="T172" s="12">
        <f t="shared" si="1229"/>
        <v>0.48301886792452831</v>
      </c>
      <c r="U172" s="11">
        <v>7</v>
      </c>
      <c r="V172" s="12">
        <f t="shared" si="1230"/>
        <v>2.734375E-2</v>
      </c>
      <c r="W172" s="13"/>
      <c r="X172" s="11"/>
      <c r="Y172" s="25"/>
      <c r="Z172" s="37"/>
      <c r="AA172" s="10"/>
      <c r="AB172" s="11"/>
      <c r="AC172" s="11">
        <f t="shared" si="1271"/>
        <v>81</v>
      </c>
      <c r="AD172" s="11">
        <f t="shared" si="1271"/>
        <v>9</v>
      </c>
      <c r="AE172" s="11">
        <v>33</v>
      </c>
      <c r="AF172" s="12">
        <f t="shared" si="1231"/>
        <v>0.4567901234567901</v>
      </c>
      <c r="AG172" s="11">
        <v>4</v>
      </c>
      <c r="AH172" s="12">
        <f t="shared" si="1232"/>
        <v>0.10810810810810811</v>
      </c>
      <c r="AI172" s="13"/>
      <c r="AJ172" s="11"/>
      <c r="AK172" s="25"/>
      <c r="AL172" s="37"/>
      <c r="AM172" s="10">
        <v>3</v>
      </c>
      <c r="AN172" s="11"/>
      <c r="AO172" s="61">
        <f t="shared" si="1272"/>
        <v>554</v>
      </c>
      <c r="AP172" s="11">
        <f t="shared" si="1272"/>
        <v>50</v>
      </c>
      <c r="AQ172" s="11">
        <v>244</v>
      </c>
      <c r="AR172" s="12">
        <f t="shared" si="1233"/>
        <v>0.4584837545126354</v>
      </c>
      <c r="AS172" s="11">
        <v>10</v>
      </c>
      <c r="AT172" s="12">
        <f t="shared" si="1234"/>
        <v>3.937007874015748E-2</v>
      </c>
      <c r="AU172" s="13"/>
      <c r="AV172" s="11"/>
      <c r="AW172" s="25"/>
      <c r="AX172" s="37"/>
      <c r="AY172" s="10"/>
      <c r="AZ172" s="11"/>
      <c r="BA172" s="11">
        <f t="shared" si="1273"/>
        <v>546</v>
      </c>
      <c r="BB172" s="11">
        <f t="shared" si="1273"/>
        <v>50</v>
      </c>
      <c r="BC172" s="11">
        <v>247</v>
      </c>
      <c r="BD172" s="12">
        <f t="shared" si="1235"/>
        <v>0.47435897435897434</v>
      </c>
      <c r="BE172" s="11">
        <v>12</v>
      </c>
      <c r="BF172" s="12">
        <f t="shared" si="1236"/>
        <v>4.633204633204633E-2</v>
      </c>
      <c r="BG172" s="13"/>
      <c r="BH172" s="11"/>
      <c r="BI172" s="25"/>
      <c r="BJ172" s="37"/>
      <c r="BK172" s="10"/>
      <c r="BL172" s="11"/>
      <c r="BM172" s="11">
        <f t="shared" si="1274"/>
        <v>557</v>
      </c>
      <c r="BN172" s="11">
        <f t="shared" si="1274"/>
        <v>50</v>
      </c>
      <c r="BO172" s="11">
        <v>245</v>
      </c>
      <c r="BP172" s="12">
        <f t="shared" si="1237"/>
        <v>0.47755834829443444</v>
      </c>
      <c r="BQ172" s="11">
        <v>21</v>
      </c>
      <c r="BR172" s="12">
        <f t="shared" si="1238"/>
        <v>7.8947368421052627E-2</v>
      </c>
      <c r="BS172" s="13"/>
      <c r="BT172" s="11"/>
      <c r="BU172" s="25"/>
      <c r="BV172" s="37"/>
      <c r="BW172" s="10"/>
      <c r="BX172" s="11"/>
      <c r="BY172" s="61">
        <f t="shared" si="1275"/>
        <v>0</v>
      </c>
      <c r="BZ172" s="61">
        <f t="shared" si="1275"/>
        <v>0</v>
      </c>
      <c r="CA172" s="11"/>
      <c r="CB172" s="12" t="e">
        <f t="shared" si="1239"/>
        <v>#DIV/0!</v>
      </c>
      <c r="CC172" s="11"/>
      <c r="CD172" s="12" t="e">
        <f t="shared" si="1240"/>
        <v>#DIV/0!</v>
      </c>
      <c r="CE172" s="13"/>
      <c r="CF172" s="11"/>
      <c r="CG172" s="25"/>
      <c r="CH172" s="37"/>
      <c r="CI172" s="10"/>
      <c r="CJ172" s="11"/>
      <c r="CK172" s="61">
        <f t="shared" si="1276"/>
        <v>0</v>
      </c>
      <c r="CL172" s="61">
        <f t="shared" si="1276"/>
        <v>0</v>
      </c>
      <c r="CM172" s="11"/>
      <c r="CN172" s="12" t="e">
        <f t="shared" si="1241"/>
        <v>#DIV/0!</v>
      </c>
      <c r="CO172" s="11"/>
      <c r="CP172" s="12" t="e">
        <f t="shared" si="1242"/>
        <v>#DIV/0!</v>
      </c>
      <c r="CQ172" s="13"/>
      <c r="CR172" s="11"/>
      <c r="CS172" s="25"/>
      <c r="CT172" s="37"/>
      <c r="CU172" s="10"/>
      <c r="CV172" s="11"/>
      <c r="CW172" s="61">
        <f t="shared" si="1277"/>
        <v>0</v>
      </c>
      <c r="CX172" s="61">
        <f t="shared" si="1277"/>
        <v>0</v>
      </c>
      <c r="CY172" s="11"/>
      <c r="CZ172" s="12" t="e">
        <f t="shared" si="1243"/>
        <v>#DIV/0!</v>
      </c>
      <c r="DA172" s="11"/>
      <c r="DB172" s="12" t="e">
        <f t="shared" si="1244"/>
        <v>#DIV/0!</v>
      </c>
      <c r="DC172" s="13"/>
      <c r="DD172" s="11"/>
      <c r="DE172" s="25"/>
      <c r="DF172" s="37"/>
      <c r="DG172" s="10"/>
      <c r="DH172" s="11"/>
      <c r="DI172" s="61">
        <f t="shared" si="1278"/>
        <v>0</v>
      </c>
      <c r="DJ172" s="61">
        <f t="shared" si="1278"/>
        <v>0</v>
      </c>
      <c r="DK172" s="11"/>
      <c r="DL172" s="12" t="e">
        <f t="shared" si="1245"/>
        <v>#DIV/0!</v>
      </c>
      <c r="DM172" s="11"/>
      <c r="DN172" s="12" t="e">
        <f t="shared" si="1246"/>
        <v>#DIV/0!</v>
      </c>
      <c r="DO172" s="13"/>
      <c r="DP172" s="11"/>
      <c r="DQ172" s="25"/>
      <c r="DR172" s="37"/>
      <c r="DS172" s="10"/>
      <c r="DT172" s="11"/>
      <c r="DU172" s="61">
        <f t="shared" si="1279"/>
        <v>0</v>
      </c>
      <c r="DV172" s="61">
        <f t="shared" si="1279"/>
        <v>0</v>
      </c>
      <c r="DW172" s="11"/>
      <c r="DX172" s="12" t="e">
        <f t="shared" si="1247"/>
        <v>#DIV/0!</v>
      </c>
      <c r="DY172" s="11"/>
      <c r="DZ172" s="12" t="e">
        <f t="shared" si="1248"/>
        <v>#DIV/0!</v>
      </c>
      <c r="EA172" s="13"/>
      <c r="EB172" s="11"/>
      <c r="EC172" s="25"/>
      <c r="ED172" s="37"/>
      <c r="EE172" s="10"/>
      <c r="EF172" s="11"/>
      <c r="EG172" s="61">
        <f t="shared" si="1280"/>
        <v>0</v>
      </c>
      <c r="EH172" s="61">
        <f t="shared" si="1280"/>
        <v>0</v>
      </c>
      <c r="EI172" s="11"/>
      <c r="EJ172" s="12" t="e">
        <f t="shared" si="1249"/>
        <v>#DIV/0!</v>
      </c>
      <c r="EK172" s="11"/>
      <c r="EL172" s="12" t="e">
        <f t="shared" si="1250"/>
        <v>#DIV/0!</v>
      </c>
      <c r="EM172" s="13"/>
      <c r="EN172" s="11"/>
      <c r="EO172" s="25"/>
      <c r="EP172" s="37"/>
      <c r="EQ172" s="10"/>
      <c r="ER172" s="11"/>
      <c r="ES172" s="61">
        <f t="shared" si="1281"/>
        <v>0</v>
      </c>
      <c r="ET172" s="61">
        <f t="shared" si="1281"/>
        <v>0</v>
      </c>
      <c r="EU172" s="11"/>
      <c r="EV172" s="12" t="e">
        <f t="shared" si="1251"/>
        <v>#DIV/0!</v>
      </c>
      <c r="EW172" s="11"/>
      <c r="EX172" s="12" t="e">
        <f t="shared" si="1252"/>
        <v>#DIV/0!</v>
      </c>
      <c r="EY172" s="13"/>
      <c r="EZ172" s="11"/>
      <c r="FA172" s="25"/>
      <c r="FB172" s="37"/>
      <c r="FC172" s="10"/>
      <c r="FD172" s="11"/>
      <c r="FE172" s="61">
        <f t="shared" si="1282"/>
        <v>0</v>
      </c>
      <c r="FF172" s="61">
        <f t="shared" si="1282"/>
        <v>0</v>
      </c>
      <c r="FG172" s="11"/>
      <c r="FH172" s="12" t="e">
        <f t="shared" si="1253"/>
        <v>#DIV/0!</v>
      </c>
      <c r="FI172" s="11"/>
      <c r="FJ172" s="12" t="e">
        <f t="shared" si="1254"/>
        <v>#DIV/0!</v>
      </c>
      <c r="FK172" s="13"/>
      <c r="FL172" s="11"/>
      <c r="FM172" s="25"/>
      <c r="FN172" s="37"/>
      <c r="FO172" s="10"/>
      <c r="FP172" s="11"/>
      <c r="FQ172" s="61">
        <f t="shared" si="1283"/>
        <v>0</v>
      </c>
      <c r="FR172" s="61">
        <f t="shared" si="1283"/>
        <v>0</v>
      </c>
      <c r="FS172" s="11"/>
      <c r="FT172" s="12" t="e">
        <f t="shared" si="1255"/>
        <v>#DIV/0!</v>
      </c>
      <c r="FU172" s="11"/>
      <c r="FV172" s="12" t="e">
        <f t="shared" si="1256"/>
        <v>#DIV/0!</v>
      </c>
      <c r="FW172" s="13"/>
      <c r="FX172" s="11"/>
      <c r="FY172" s="25"/>
      <c r="FZ172" s="37"/>
      <c r="GA172" s="10"/>
      <c r="GB172" s="11"/>
      <c r="GC172" s="61">
        <f t="shared" si="1284"/>
        <v>0</v>
      </c>
      <c r="GD172" s="61">
        <f t="shared" si="1284"/>
        <v>0</v>
      </c>
      <c r="GE172" s="11"/>
      <c r="GF172" s="12" t="e">
        <f t="shared" si="1257"/>
        <v>#DIV/0!</v>
      </c>
      <c r="GG172" s="11"/>
      <c r="GH172" s="12" t="e">
        <f t="shared" si="1258"/>
        <v>#DIV/0!</v>
      </c>
      <c r="GI172" s="13"/>
      <c r="GJ172" s="11"/>
      <c r="GK172" s="25"/>
      <c r="GL172" s="37"/>
      <c r="GM172" s="10"/>
      <c r="GN172" s="11"/>
      <c r="GO172" s="61">
        <f t="shared" si="1285"/>
        <v>0</v>
      </c>
      <c r="GP172" s="61">
        <f t="shared" si="1285"/>
        <v>0</v>
      </c>
      <c r="GQ172" s="11"/>
      <c r="GR172" s="12" t="e">
        <f t="shared" si="1259"/>
        <v>#DIV/0!</v>
      </c>
      <c r="GS172" s="11"/>
      <c r="GT172" s="12" t="e">
        <f t="shared" si="1260"/>
        <v>#DIV/0!</v>
      </c>
      <c r="GU172" s="13"/>
      <c r="GV172" s="11"/>
      <c r="GW172" s="25"/>
      <c r="GX172" s="37"/>
      <c r="GY172" s="10"/>
      <c r="GZ172" s="11"/>
      <c r="HA172" s="61">
        <f t="shared" si="1286"/>
        <v>0</v>
      </c>
      <c r="HB172" s="61">
        <f t="shared" si="1286"/>
        <v>0</v>
      </c>
      <c r="HC172" s="11"/>
      <c r="HD172" s="12" t="e">
        <f t="shared" si="1261"/>
        <v>#DIV/0!</v>
      </c>
      <c r="HE172" s="11"/>
      <c r="HF172" s="12" t="e">
        <f t="shared" si="1262"/>
        <v>#DIV/0!</v>
      </c>
      <c r="HG172" s="13"/>
      <c r="HH172" s="11"/>
      <c r="HI172" s="25"/>
      <c r="HJ172" s="37"/>
      <c r="HK172" s="10">
        <f t="shared" si="1263"/>
        <v>4</v>
      </c>
      <c r="HL172" s="14">
        <f t="shared" si="1263"/>
        <v>0</v>
      </c>
      <c r="HM172" s="381">
        <f t="shared" si="1263"/>
        <v>2781</v>
      </c>
      <c r="HN172" s="11">
        <f t="shared" si="1263"/>
        <v>255</v>
      </c>
      <c r="HO172" s="11">
        <f t="shared" si="1264"/>
        <v>1330</v>
      </c>
      <c r="HP172" s="79">
        <f t="shared" si="1265"/>
        <v>0.47824523552678894</v>
      </c>
      <c r="HQ172" s="15">
        <f t="shared" si="1266"/>
        <v>64</v>
      </c>
      <c r="HR172" s="12">
        <f t="shared" si="1287"/>
        <v>4.8120300751879702E-2</v>
      </c>
      <c r="HS172" s="16">
        <v>70.5</v>
      </c>
      <c r="HT172" s="17">
        <v>1216</v>
      </c>
      <c r="HU172" s="16">
        <f t="shared" si="1267"/>
        <v>91.428571428571431</v>
      </c>
      <c r="HV172" s="23"/>
      <c r="HW172" s="22"/>
    </row>
    <row r="173" spans="1:231" ht="18.75" x14ac:dyDescent="0.25">
      <c r="A173" s="734"/>
      <c r="B173" s="436">
        <f t="shared" si="987"/>
        <v>45728</v>
      </c>
      <c r="C173" s="10">
        <v>1</v>
      </c>
      <c r="D173" s="11"/>
      <c r="E173" s="61">
        <f>E172-C173</f>
        <v>512</v>
      </c>
      <c r="F173" s="11">
        <f>F172-D173</f>
        <v>47</v>
      </c>
      <c r="G173" s="11">
        <v>246</v>
      </c>
      <c r="H173" s="12">
        <f t="shared" si="1228"/>
        <v>0.513671875</v>
      </c>
      <c r="I173" s="11">
        <v>17</v>
      </c>
      <c r="J173" s="12">
        <f t="shared" si="1269"/>
        <v>6.4638783269961975E-2</v>
      </c>
      <c r="K173" s="13"/>
      <c r="L173" s="11"/>
      <c r="M173" s="38"/>
      <c r="N173" s="39"/>
      <c r="O173" s="10">
        <v>1</v>
      </c>
      <c r="P173" s="11"/>
      <c r="Q173" s="11">
        <f t="shared" si="1270"/>
        <v>529</v>
      </c>
      <c r="R173" s="11">
        <f t="shared" si="1270"/>
        <v>49</v>
      </c>
      <c r="S173" s="11">
        <v>261</v>
      </c>
      <c r="T173" s="12">
        <f t="shared" si="1229"/>
        <v>0.5311909262759924</v>
      </c>
      <c r="U173" s="11">
        <v>20</v>
      </c>
      <c r="V173" s="12">
        <f t="shared" si="1230"/>
        <v>7.1174377224199295E-2</v>
      </c>
      <c r="W173" s="13"/>
      <c r="X173" s="11"/>
      <c r="Y173" s="38"/>
      <c r="Z173" s="39"/>
      <c r="AA173" s="10"/>
      <c r="AB173" s="11"/>
      <c r="AC173" s="11">
        <f t="shared" si="1271"/>
        <v>81</v>
      </c>
      <c r="AD173" s="11">
        <f t="shared" si="1271"/>
        <v>9</v>
      </c>
      <c r="AE173" s="11">
        <v>29</v>
      </c>
      <c r="AF173" s="12">
        <f t="shared" si="1231"/>
        <v>0.39506172839506171</v>
      </c>
      <c r="AG173" s="11">
        <v>3</v>
      </c>
      <c r="AH173" s="12">
        <f t="shared" si="1232"/>
        <v>9.375E-2</v>
      </c>
      <c r="AI173" s="13"/>
      <c r="AJ173" s="11"/>
      <c r="AK173" s="38"/>
      <c r="AL173" s="39"/>
      <c r="AM173" s="10"/>
      <c r="AN173" s="11"/>
      <c r="AO173" s="61">
        <f t="shared" si="1272"/>
        <v>554</v>
      </c>
      <c r="AP173" s="11">
        <f t="shared" si="1272"/>
        <v>50</v>
      </c>
      <c r="AQ173" s="11">
        <v>246</v>
      </c>
      <c r="AR173" s="12">
        <f t="shared" si="1233"/>
        <v>0.48014440433212996</v>
      </c>
      <c r="AS173" s="11">
        <v>20</v>
      </c>
      <c r="AT173" s="12">
        <f t="shared" si="1234"/>
        <v>7.5187969924812026E-2</v>
      </c>
      <c r="AU173" s="13"/>
      <c r="AV173" s="11"/>
      <c r="AW173" s="38"/>
      <c r="AX173" s="39"/>
      <c r="AY173" s="10"/>
      <c r="AZ173" s="11"/>
      <c r="BA173" s="11">
        <f t="shared" si="1273"/>
        <v>546</v>
      </c>
      <c r="BB173" s="11">
        <f t="shared" si="1273"/>
        <v>50</v>
      </c>
      <c r="BC173" s="11">
        <v>238</v>
      </c>
      <c r="BD173" s="12">
        <f t="shared" si="1235"/>
        <v>0.45604395604395603</v>
      </c>
      <c r="BE173" s="11">
        <v>11</v>
      </c>
      <c r="BF173" s="12">
        <f t="shared" si="1236"/>
        <v>4.4176706827309238E-2</v>
      </c>
      <c r="BG173" s="13"/>
      <c r="BH173" s="11"/>
      <c r="BI173" s="38"/>
      <c r="BJ173" s="39"/>
      <c r="BK173" s="10"/>
      <c r="BL173" s="11"/>
      <c r="BM173" s="11">
        <f t="shared" si="1274"/>
        <v>557</v>
      </c>
      <c r="BN173" s="11">
        <f t="shared" si="1274"/>
        <v>50</v>
      </c>
      <c r="BO173" s="11">
        <v>251</v>
      </c>
      <c r="BP173" s="12">
        <f t="shared" si="1237"/>
        <v>0.47217235188509876</v>
      </c>
      <c r="BQ173" s="11">
        <v>12</v>
      </c>
      <c r="BR173" s="12">
        <f t="shared" si="1238"/>
        <v>4.5627376425855515E-2</v>
      </c>
      <c r="BS173" s="13"/>
      <c r="BT173" s="11"/>
      <c r="BU173" s="38"/>
      <c r="BV173" s="39"/>
      <c r="BW173" s="10"/>
      <c r="BX173" s="11"/>
      <c r="BY173" s="61">
        <f t="shared" si="1275"/>
        <v>0</v>
      </c>
      <c r="BZ173" s="61">
        <f t="shared" si="1275"/>
        <v>0</v>
      </c>
      <c r="CA173" s="11"/>
      <c r="CB173" s="12" t="e">
        <f t="shared" si="1239"/>
        <v>#DIV/0!</v>
      </c>
      <c r="CC173" s="11"/>
      <c r="CD173" s="12" t="e">
        <f t="shared" si="1240"/>
        <v>#DIV/0!</v>
      </c>
      <c r="CE173" s="13"/>
      <c r="CF173" s="11"/>
      <c r="CG173" s="38"/>
      <c r="CH173" s="39"/>
      <c r="CI173" s="10"/>
      <c r="CJ173" s="11"/>
      <c r="CK173" s="61">
        <f t="shared" si="1276"/>
        <v>0</v>
      </c>
      <c r="CL173" s="61">
        <f t="shared" si="1276"/>
        <v>0</v>
      </c>
      <c r="CM173" s="11"/>
      <c r="CN173" s="12" t="e">
        <f t="shared" si="1241"/>
        <v>#DIV/0!</v>
      </c>
      <c r="CO173" s="11"/>
      <c r="CP173" s="12" t="e">
        <f t="shared" si="1242"/>
        <v>#DIV/0!</v>
      </c>
      <c r="CQ173" s="13"/>
      <c r="CR173" s="11"/>
      <c r="CS173" s="38"/>
      <c r="CT173" s="39"/>
      <c r="CU173" s="10"/>
      <c r="CV173" s="11"/>
      <c r="CW173" s="61">
        <f t="shared" si="1277"/>
        <v>0</v>
      </c>
      <c r="CX173" s="61">
        <f t="shared" si="1277"/>
        <v>0</v>
      </c>
      <c r="CY173" s="11"/>
      <c r="CZ173" s="12" t="e">
        <f t="shared" si="1243"/>
        <v>#DIV/0!</v>
      </c>
      <c r="DA173" s="11"/>
      <c r="DB173" s="12" t="e">
        <f t="shared" si="1244"/>
        <v>#DIV/0!</v>
      </c>
      <c r="DC173" s="13"/>
      <c r="DD173" s="11"/>
      <c r="DE173" s="38"/>
      <c r="DF173" s="39"/>
      <c r="DG173" s="10"/>
      <c r="DH173" s="11"/>
      <c r="DI173" s="61">
        <f t="shared" si="1278"/>
        <v>0</v>
      </c>
      <c r="DJ173" s="61">
        <f t="shared" si="1278"/>
        <v>0</v>
      </c>
      <c r="DK173" s="11"/>
      <c r="DL173" s="12" t="e">
        <f t="shared" si="1245"/>
        <v>#DIV/0!</v>
      </c>
      <c r="DM173" s="11"/>
      <c r="DN173" s="12" t="e">
        <f t="shared" si="1246"/>
        <v>#DIV/0!</v>
      </c>
      <c r="DO173" s="13"/>
      <c r="DP173" s="11"/>
      <c r="DQ173" s="38"/>
      <c r="DR173" s="39"/>
      <c r="DS173" s="10"/>
      <c r="DT173" s="11"/>
      <c r="DU173" s="61">
        <f t="shared" si="1279"/>
        <v>0</v>
      </c>
      <c r="DV173" s="61">
        <f t="shared" si="1279"/>
        <v>0</v>
      </c>
      <c r="DW173" s="11"/>
      <c r="DX173" s="12" t="e">
        <f t="shared" si="1247"/>
        <v>#DIV/0!</v>
      </c>
      <c r="DY173" s="11"/>
      <c r="DZ173" s="12" t="e">
        <f t="shared" si="1248"/>
        <v>#DIV/0!</v>
      </c>
      <c r="EA173" s="13"/>
      <c r="EB173" s="11"/>
      <c r="EC173" s="38"/>
      <c r="ED173" s="39"/>
      <c r="EE173" s="10"/>
      <c r="EF173" s="11"/>
      <c r="EG173" s="61">
        <f t="shared" si="1280"/>
        <v>0</v>
      </c>
      <c r="EH173" s="61">
        <f t="shared" si="1280"/>
        <v>0</v>
      </c>
      <c r="EI173" s="11"/>
      <c r="EJ173" s="12" t="e">
        <f t="shared" si="1249"/>
        <v>#DIV/0!</v>
      </c>
      <c r="EK173" s="11"/>
      <c r="EL173" s="12" t="e">
        <f t="shared" si="1250"/>
        <v>#DIV/0!</v>
      </c>
      <c r="EM173" s="13"/>
      <c r="EN173" s="11"/>
      <c r="EO173" s="38"/>
      <c r="EP173" s="39"/>
      <c r="EQ173" s="10"/>
      <c r="ER173" s="11"/>
      <c r="ES173" s="61">
        <f t="shared" si="1281"/>
        <v>0</v>
      </c>
      <c r="ET173" s="61">
        <f t="shared" si="1281"/>
        <v>0</v>
      </c>
      <c r="EU173" s="11"/>
      <c r="EV173" s="12" t="e">
        <f t="shared" si="1251"/>
        <v>#DIV/0!</v>
      </c>
      <c r="EW173" s="11"/>
      <c r="EX173" s="12" t="e">
        <f t="shared" si="1252"/>
        <v>#DIV/0!</v>
      </c>
      <c r="EY173" s="13"/>
      <c r="EZ173" s="11"/>
      <c r="FA173" s="38"/>
      <c r="FB173" s="39"/>
      <c r="FC173" s="10"/>
      <c r="FD173" s="11"/>
      <c r="FE173" s="61">
        <f t="shared" si="1282"/>
        <v>0</v>
      </c>
      <c r="FF173" s="61">
        <f t="shared" si="1282"/>
        <v>0</v>
      </c>
      <c r="FG173" s="11"/>
      <c r="FH173" s="12" t="e">
        <f t="shared" si="1253"/>
        <v>#DIV/0!</v>
      </c>
      <c r="FI173" s="11"/>
      <c r="FJ173" s="12" t="e">
        <f t="shared" si="1254"/>
        <v>#DIV/0!</v>
      </c>
      <c r="FK173" s="13"/>
      <c r="FL173" s="11"/>
      <c r="FM173" s="38"/>
      <c r="FN173" s="39"/>
      <c r="FO173" s="10"/>
      <c r="FP173" s="11"/>
      <c r="FQ173" s="61">
        <f t="shared" si="1283"/>
        <v>0</v>
      </c>
      <c r="FR173" s="61">
        <f t="shared" si="1283"/>
        <v>0</v>
      </c>
      <c r="FS173" s="11"/>
      <c r="FT173" s="12" t="e">
        <f t="shared" si="1255"/>
        <v>#DIV/0!</v>
      </c>
      <c r="FU173" s="11"/>
      <c r="FV173" s="12" t="e">
        <f t="shared" si="1256"/>
        <v>#DIV/0!</v>
      </c>
      <c r="FW173" s="13"/>
      <c r="FX173" s="11"/>
      <c r="FY173" s="38"/>
      <c r="FZ173" s="39"/>
      <c r="GA173" s="10"/>
      <c r="GB173" s="11"/>
      <c r="GC173" s="61">
        <f t="shared" si="1284"/>
        <v>0</v>
      </c>
      <c r="GD173" s="61">
        <f t="shared" si="1284"/>
        <v>0</v>
      </c>
      <c r="GE173" s="11"/>
      <c r="GF173" s="12" t="e">
        <f t="shared" si="1257"/>
        <v>#DIV/0!</v>
      </c>
      <c r="GG173" s="11"/>
      <c r="GH173" s="12" t="e">
        <f t="shared" si="1258"/>
        <v>#DIV/0!</v>
      </c>
      <c r="GI173" s="13"/>
      <c r="GJ173" s="11"/>
      <c r="GK173" s="38"/>
      <c r="GL173" s="39"/>
      <c r="GM173" s="10"/>
      <c r="GN173" s="11"/>
      <c r="GO173" s="61">
        <f t="shared" si="1285"/>
        <v>0</v>
      </c>
      <c r="GP173" s="61">
        <f t="shared" si="1285"/>
        <v>0</v>
      </c>
      <c r="GQ173" s="11"/>
      <c r="GR173" s="12" t="e">
        <f t="shared" si="1259"/>
        <v>#DIV/0!</v>
      </c>
      <c r="GS173" s="11"/>
      <c r="GT173" s="12" t="e">
        <f t="shared" si="1260"/>
        <v>#DIV/0!</v>
      </c>
      <c r="GU173" s="13"/>
      <c r="GV173" s="11"/>
      <c r="GW173" s="38"/>
      <c r="GX173" s="39"/>
      <c r="GY173" s="10"/>
      <c r="GZ173" s="11"/>
      <c r="HA173" s="61">
        <f t="shared" si="1286"/>
        <v>0</v>
      </c>
      <c r="HB173" s="61">
        <f t="shared" si="1286"/>
        <v>0</v>
      </c>
      <c r="HC173" s="11"/>
      <c r="HD173" s="12" t="e">
        <f t="shared" si="1261"/>
        <v>#DIV/0!</v>
      </c>
      <c r="HE173" s="11"/>
      <c r="HF173" s="12" t="e">
        <f t="shared" si="1262"/>
        <v>#DIV/0!</v>
      </c>
      <c r="HG173" s="13"/>
      <c r="HH173" s="11"/>
      <c r="HI173" s="38"/>
      <c r="HJ173" s="39"/>
      <c r="HK173" s="10">
        <f t="shared" si="1263"/>
        <v>2</v>
      </c>
      <c r="HL173" s="14">
        <f t="shared" si="1263"/>
        <v>0</v>
      </c>
      <c r="HM173" s="381">
        <f t="shared" si="1263"/>
        <v>2779</v>
      </c>
      <c r="HN173" s="11">
        <f t="shared" si="1263"/>
        <v>255</v>
      </c>
      <c r="HO173" s="11">
        <f t="shared" si="1264"/>
        <v>1354</v>
      </c>
      <c r="HP173" s="79">
        <f t="shared" si="1265"/>
        <v>0.48722562072688019</v>
      </c>
      <c r="HQ173" s="15">
        <f t="shared" si="1266"/>
        <v>83</v>
      </c>
      <c r="HR173" s="12">
        <f t="shared" si="1287"/>
        <v>6.1299852289512555E-2</v>
      </c>
      <c r="HS173" s="16">
        <v>70.3</v>
      </c>
      <c r="HT173" s="17">
        <v>1223</v>
      </c>
      <c r="HU173" s="16">
        <f t="shared" si="1267"/>
        <v>90.324963072378139</v>
      </c>
      <c r="HV173" s="23"/>
      <c r="HW173" s="22"/>
    </row>
    <row r="174" spans="1:231" ht="19.5" thickBot="1" x14ac:dyDescent="0.3">
      <c r="A174" s="734"/>
      <c r="B174" s="437"/>
      <c r="C174" s="26">
        <f>SUM(C167:C173)</f>
        <v>3</v>
      </c>
      <c r="D174" s="27">
        <f>SUM(D167:D173)</f>
        <v>0</v>
      </c>
      <c r="E174" s="27"/>
      <c r="F174" s="27"/>
      <c r="G174" s="27">
        <f>SUM(G167:G173)</f>
        <v>1771</v>
      </c>
      <c r="H174" s="28">
        <f>((G174+I174)/7)/E173</f>
        <v>0.5206473214285714</v>
      </c>
      <c r="I174" s="27">
        <f>SUM(I167:I173)</f>
        <v>95</v>
      </c>
      <c r="J174" s="28">
        <f>(I174/(I174+G174))</f>
        <v>5.0911039657020367E-2</v>
      </c>
      <c r="K174" s="27"/>
      <c r="L174" s="27"/>
      <c r="M174" s="29" t="e">
        <f>M172/M171*100-100</f>
        <v>#DIV/0!</v>
      </c>
      <c r="N174" s="60" t="e">
        <f>N172/N171*100-100</f>
        <v>#DIV/0!</v>
      </c>
      <c r="O174" s="26">
        <f>SUM(O167:O173)</f>
        <v>1</v>
      </c>
      <c r="P174" s="27">
        <f>SUM(P167:P173)</f>
        <v>0</v>
      </c>
      <c r="Q174" s="27"/>
      <c r="R174" s="27"/>
      <c r="S174" s="27">
        <f>SUM(S167:S173)</f>
        <v>1807</v>
      </c>
      <c r="T174" s="28">
        <f>((S174+U174)/7)/Q173</f>
        <v>0.51660815554955442</v>
      </c>
      <c r="U174" s="27">
        <f>SUM(U167:U173)</f>
        <v>106</v>
      </c>
      <c r="V174" s="28">
        <f>(U174/(U174+S174))</f>
        <v>5.5410350235232622E-2</v>
      </c>
      <c r="W174" s="27"/>
      <c r="X174" s="27"/>
      <c r="Y174" s="29" t="e">
        <f>Y172/Y171*100-100</f>
        <v>#DIV/0!</v>
      </c>
      <c r="Z174" s="60" t="e">
        <f>Z172/Z171*100-100</f>
        <v>#DIV/0!</v>
      </c>
      <c r="AA174" s="26">
        <f>SUM(AA167:AA173)</f>
        <v>1</v>
      </c>
      <c r="AB174" s="27">
        <f>SUM(AB167:AB173)</f>
        <v>0</v>
      </c>
      <c r="AC174" s="27"/>
      <c r="AD174" s="27"/>
      <c r="AE174" s="27">
        <f>SUM(AE167:AE173)</f>
        <v>222</v>
      </c>
      <c r="AF174" s="28">
        <f>((AE174+AG174)/7)/AC173</f>
        <v>0.44620811287477957</v>
      </c>
      <c r="AG174" s="27">
        <f>SUM(AG167:AG173)</f>
        <v>31</v>
      </c>
      <c r="AH174" s="28">
        <f>(AG174/(AG174+AE174))</f>
        <v>0.1225296442687747</v>
      </c>
      <c r="AI174" s="27"/>
      <c r="AJ174" s="27"/>
      <c r="AK174" s="29" t="e">
        <f>AK172/AK171*100-100</f>
        <v>#DIV/0!</v>
      </c>
      <c r="AL174" s="60" t="e">
        <f>AL172/AL171*100-100</f>
        <v>#DIV/0!</v>
      </c>
      <c r="AM174" s="26">
        <f>SUM(AM167:AM173)</f>
        <v>5</v>
      </c>
      <c r="AN174" s="27">
        <f>SUM(AN167:AN173)</f>
        <v>0</v>
      </c>
      <c r="AO174" s="27"/>
      <c r="AP174" s="27"/>
      <c r="AQ174" s="27">
        <f>SUM(AQ167:AQ173)</f>
        <v>1750</v>
      </c>
      <c r="AR174" s="28">
        <f>((AQ174+AS174)/7)/AO173</f>
        <v>0.47756575554409486</v>
      </c>
      <c r="AS174" s="27">
        <f>SUM(AS167:AS173)</f>
        <v>102</v>
      </c>
      <c r="AT174" s="28">
        <f>(AS174/(AS174+AQ174))</f>
        <v>5.5075593952483799E-2</v>
      </c>
      <c r="AU174" s="27"/>
      <c r="AV174" s="27"/>
      <c r="AW174" s="29" t="e">
        <f>AW172/AW171*100-100</f>
        <v>#DIV/0!</v>
      </c>
      <c r="AX174" s="60" t="e">
        <f>AX172/AX171*100-100</f>
        <v>#DIV/0!</v>
      </c>
      <c r="AY174" s="26">
        <f>SUM(AY167:AY173)</f>
        <v>0</v>
      </c>
      <c r="AZ174" s="27">
        <f>SUM(AZ167:AZ173)</f>
        <v>0</v>
      </c>
      <c r="BA174" s="27"/>
      <c r="BB174" s="27"/>
      <c r="BC174" s="27">
        <f>SUM(BC167:BC173)</f>
        <v>1821</v>
      </c>
      <c r="BD174" s="28">
        <f>((BC174+BE174)/7)/BA173</f>
        <v>0.50104657247514384</v>
      </c>
      <c r="BE174" s="27">
        <f>SUM(BE167:BE173)</f>
        <v>94</v>
      </c>
      <c r="BF174" s="28">
        <f>(BE174/(BE174+BC174))</f>
        <v>4.9086161879895562E-2</v>
      </c>
      <c r="BG174" s="27"/>
      <c r="BH174" s="27"/>
      <c r="BI174" s="29" t="e">
        <f>BI172/BI171*100-100</f>
        <v>#DIV/0!</v>
      </c>
      <c r="BJ174" s="60" t="e">
        <f>BJ172/BJ171*100-100</f>
        <v>#DIV/0!</v>
      </c>
      <c r="BK174" s="26">
        <f>SUM(BK167:BK173)</f>
        <v>0</v>
      </c>
      <c r="BL174" s="27">
        <f>SUM(BL167:BL173)</f>
        <v>0</v>
      </c>
      <c r="BM174" s="27"/>
      <c r="BN174" s="27"/>
      <c r="BO174" s="27">
        <f>SUM(BO167:BO173)</f>
        <v>1705</v>
      </c>
      <c r="BP174" s="28">
        <f>((BO174+BQ174)/7)/BM173</f>
        <v>0.47140292382662219</v>
      </c>
      <c r="BQ174" s="27">
        <f>SUM(BQ167:BQ173)</f>
        <v>133</v>
      </c>
      <c r="BR174" s="28">
        <f>(BQ174/(BQ174+BO174))</f>
        <v>7.2361262241566915E-2</v>
      </c>
      <c r="BS174" s="27"/>
      <c r="BT174" s="27"/>
      <c r="BU174" s="29" t="e">
        <f>BU172/BU171*100-100</f>
        <v>#DIV/0!</v>
      </c>
      <c r="BV174" s="60" t="e">
        <f>BV172/BV171*100-100</f>
        <v>#DIV/0!</v>
      </c>
      <c r="BW174" s="26">
        <f>SUM(BW167:BW173)</f>
        <v>0</v>
      </c>
      <c r="BX174" s="27">
        <f>SUM(BX167:BX173)</f>
        <v>0</v>
      </c>
      <c r="BY174" s="27"/>
      <c r="BZ174" s="27"/>
      <c r="CA174" s="27">
        <f>SUM(CA167:CA173)</f>
        <v>0</v>
      </c>
      <c r="CB174" s="28" t="e">
        <f>((CA174+CC174)/7)/BY173</f>
        <v>#DIV/0!</v>
      </c>
      <c r="CC174" s="27">
        <f>SUM(CC167:CC173)</f>
        <v>0</v>
      </c>
      <c r="CD174" s="28" t="e">
        <f>(CC174/(CC174+CA174))</f>
        <v>#DIV/0!</v>
      </c>
      <c r="CE174" s="27"/>
      <c r="CF174" s="27"/>
      <c r="CG174" s="29" t="e">
        <f>CG172/CG171*100-100</f>
        <v>#DIV/0!</v>
      </c>
      <c r="CH174" s="60" t="e">
        <f>CH172/CH171*100-100</f>
        <v>#DIV/0!</v>
      </c>
      <c r="CI174" s="26">
        <f>SUM(CI167:CI173)</f>
        <v>0</v>
      </c>
      <c r="CJ174" s="27">
        <f>SUM(CJ167:CJ173)</f>
        <v>0</v>
      </c>
      <c r="CK174" s="27"/>
      <c r="CL174" s="27"/>
      <c r="CM174" s="27">
        <f>SUM(CM167:CM173)</f>
        <v>0</v>
      </c>
      <c r="CN174" s="28" t="e">
        <f>((CM174+CO174)/7)/CK173</f>
        <v>#DIV/0!</v>
      </c>
      <c r="CO174" s="27">
        <f>SUM(CO167:CO173)</f>
        <v>0</v>
      </c>
      <c r="CP174" s="28" t="e">
        <f>(CO174/(CO174+CM174))</f>
        <v>#DIV/0!</v>
      </c>
      <c r="CQ174" s="27"/>
      <c r="CR174" s="27"/>
      <c r="CS174" s="29" t="e">
        <f>CS172/CS171*100-100</f>
        <v>#DIV/0!</v>
      </c>
      <c r="CT174" s="60" t="e">
        <f>CT172/CT171*100-100</f>
        <v>#DIV/0!</v>
      </c>
      <c r="CU174" s="26">
        <f>SUM(CU167:CU173)</f>
        <v>0</v>
      </c>
      <c r="CV174" s="27">
        <f>SUM(CV167:CV173)</f>
        <v>0</v>
      </c>
      <c r="CW174" s="27"/>
      <c r="CX174" s="27"/>
      <c r="CY174" s="27">
        <f>SUM(CY167:CY173)</f>
        <v>0</v>
      </c>
      <c r="CZ174" s="28" t="e">
        <f>((CY174+DA174)/7)/CW173</f>
        <v>#DIV/0!</v>
      </c>
      <c r="DA174" s="27">
        <f>SUM(DA167:DA173)</f>
        <v>0</v>
      </c>
      <c r="DB174" s="28" t="e">
        <f>(DA174/(DA174+CY174))</f>
        <v>#DIV/0!</v>
      </c>
      <c r="DC174" s="27"/>
      <c r="DD174" s="27"/>
      <c r="DE174" s="29" t="e">
        <f>DE172/DE171*100-100</f>
        <v>#DIV/0!</v>
      </c>
      <c r="DF174" s="60" t="e">
        <f>DF172/DF171*100-100</f>
        <v>#DIV/0!</v>
      </c>
      <c r="DG174" s="26">
        <f>SUM(DG167:DG173)</f>
        <v>0</v>
      </c>
      <c r="DH174" s="27">
        <f>SUM(DH167:DH173)</f>
        <v>0</v>
      </c>
      <c r="DI174" s="27"/>
      <c r="DJ174" s="27"/>
      <c r="DK174" s="27">
        <f>SUM(DK167:DK173)</f>
        <v>0</v>
      </c>
      <c r="DL174" s="28" t="e">
        <f>((DK174+DM174)/7)/DI173</f>
        <v>#DIV/0!</v>
      </c>
      <c r="DM174" s="27">
        <f>SUM(DM167:DM173)</f>
        <v>0</v>
      </c>
      <c r="DN174" s="28" t="e">
        <f>(DM174/(DM174+DK174))</f>
        <v>#DIV/0!</v>
      </c>
      <c r="DO174" s="27"/>
      <c r="DP174" s="27"/>
      <c r="DQ174" s="29" t="e">
        <f>DQ172/DQ171*100-100</f>
        <v>#DIV/0!</v>
      </c>
      <c r="DR174" s="60" t="e">
        <f>DR172/DR171*100-100</f>
        <v>#DIV/0!</v>
      </c>
      <c r="DS174" s="26">
        <f>SUM(DS167:DS173)</f>
        <v>0</v>
      </c>
      <c r="DT174" s="27">
        <f>SUM(DT167:DT173)</f>
        <v>0</v>
      </c>
      <c r="DU174" s="27"/>
      <c r="DV174" s="27"/>
      <c r="DW174" s="27">
        <f>SUM(DW167:DW173)</f>
        <v>0</v>
      </c>
      <c r="DX174" s="28" t="e">
        <f>((DW174+DY174)/7)/DU173</f>
        <v>#DIV/0!</v>
      </c>
      <c r="DY174" s="27">
        <f>SUM(DY167:DY173)</f>
        <v>0</v>
      </c>
      <c r="DZ174" s="28" t="e">
        <f>(DY174/(DY174+DW174))</f>
        <v>#DIV/0!</v>
      </c>
      <c r="EA174" s="27"/>
      <c r="EB174" s="27"/>
      <c r="EC174" s="29" t="e">
        <f>EC172/EC171*100-100</f>
        <v>#DIV/0!</v>
      </c>
      <c r="ED174" s="60" t="e">
        <f>ED172/ED171*100-100</f>
        <v>#DIV/0!</v>
      </c>
      <c r="EE174" s="26">
        <f>SUM(EE167:EE173)</f>
        <v>0</v>
      </c>
      <c r="EF174" s="27">
        <f>SUM(EF167:EF173)</f>
        <v>0</v>
      </c>
      <c r="EG174" s="27"/>
      <c r="EH174" s="27"/>
      <c r="EI174" s="27">
        <f>SUM(EI167:EI173)</f>
        <v>0</v>
      </c>
      <c r="EJ174" s="28" t="e">
        <f>((EI174+EK174)/7)/EG173</f>
        <v>#DIV/0!</v>
      </c>
      <c r="EK174" s="27">
        <f>SUM(EK167:EK173)</f>
        <v>0</v>
      </c>
      <c r="EL174" s="28" t="e">
        <f>(EK174/(EK174+EI174))</f>
        <v>#DIV/0!</v>
      </c>
      <c r="EM174" s="27"/>
      <c r="EN174" s="27"/>
      <c r="EO174" s="29" t="e">
        <f>EO172/EO171*100-100</f>
        <v>#DIV/0!</v>
      </c>
      <c r="EP174" s="60" t="e">
        <f>EP172/EP171*100-100</f>
        <v>#DIV/0!</v>
      </c>
      <c r="EQ174" s="26">
        <f>SUM(EQ167:EQ173)</f>
        <v>0</v>
      </c>
      <c r="ER174" s="27">
        <f>SUM(ER167:ER173)</f>
        <v>0</v>
      </c>
      <c r="ES174" s="27"/>
      <c r="ET174" s="27"/>
      <c r="EU174" s="27">
        <f>SUM(EU167:EU173)</f>
        <v>0</v>
      </c>
      <c r="EV174" s="28" t="e">
        <f>((EU174+EW174)/7)/ES173</f>
        <v>#DIV/0!</v>
      </c>
      <c r="EW174" s="27">
        <f>SUM(EW167:EW173)</f>
        <v>0</v>
      </c>
      <c r="EX174" s="28" t="e">
        <f>(EW174/(EW174+EU174))</f>
        <v>#DIV/0!</v>
      </c>
      <c r="EY174" s="27"/>
      <c r="EZ174" s="27"/>
      <c r="FA174" s="29" t="e">
        <f>FA172/FA171*100-100</f>
        <v>#DIV/0!</v>
      </c>
      <c r="FB174" s="60" t="e">
        <f>FB172/FB171*100-100</f>
        <v>#DIV/0!</v>
      </c>
      <c r="FC174" s="26">
        <f>SUM(FC167:FC173)</f>
        <v>0</v>
      </c>
      <c r="FD174" s="27">
        <f>SUM(FD167:FD173)</f>
        <v>0</v>
      </c>
      <c r="FE174" s="27"/>
      <c r="FF174" s="27"/>
      <c r="FG174" s="27">
        <f>SUM(FG167:FG173)</f>
        <v>0</v>
      </c>
      <c r="FH174" s="28" t="e">
        <f>((FG174+FI174)/7)/FE173</f>
        <v>#DIV/0!</v>
      </c>
      <c r="FI174" s="27">
        <f>SUM(FI167:FI173)</f>
        <v>0</v>
      </c>
      <c r="FJ174" s="28" t="e">
        <f>(FI174/(FI174+FG174))</f>
        <v>#DIV/0!</v>
      </c>
      <c r="FK174" s="27"/>
      <c r="FL174" s="27"/>
      <c r="FM174" s="29" t="e">
        <f>FM172/FM171*100-100</f>
        <v>#DIV/0!</v>
      </c>
      <c r="FN174" s="60" t="e">
        <f>FN172/FN171*100-100</f>
        <v>#DIV/0!</v>
      </c>
      <c r="FO174" s="26">
        <f>SUM(FO167:FO173)</f>
        <v>0</v>
      </c>
      <c r="FP174" s="27">
        <f>SUM(FP167:FP173)</f>
        <v>0</v>
      </c>
      <c r="FQ174" s="27"/>
      <c r="FR174" s="27"/>
      <c r="FS174" s="27">
        <f>SUM(FS167:FS173)</f>
        <v>0</v>
      </c>
      <c r="FT174" s="28" t="e">
        <f>((FS174+FU174)/7)/FQ173</f>
        <v>#DIV/0!</v>
      </c>
      <c r="FU174" s="27">
        <f>SUM(FU167:FU173)</f>
        <v>0</v>
      </c>
      <c r="FV174" s="28" t="e">
        <f>(FU174/(FU174+FS174))</f>
        <v>#DIV/0!</v>
      </c>
      <c r="FW174" s="27"/>
      <c r="FX174" s="27"/>
      <c r="FY174" s="29" t="e">
        <f>FY172/FY171*100-100</f>
        <v>#DIV/0!</v>
      </c>
      <c r="FZ174" s="60" t="e">
        <f>FZ172/FZ171*100-100</f>
        <v>#DIV/0!</v>
      </c>
      <c r="GA174" s="26">
        <f>SUM(GA167:GA173)</f>
        <v>0</v>
      </c>
      <c r="GB174" s="27">
        <f>SUM(GB167:GB173)</f>
        <v>0</v>
      </c>
      <c r="GC174" s="27"/>
      <c r="GD174" s="27"/>
      <c r="GE174" s="27">
        <f>SUM(GE167:GE173)</f>
        <v>0</v>
      </c>
      <c r="GF174" s="28" t="e">
        <f>((GE174+GG174)/7)/GC173</f>
        <v>#DIV/0!</v>
      </c>
      <c r="GG174" s="27">
        <f>SUM(GG167:GG173)</f>
        <v>0</v>
      </c>
      <c r="GH174" s="28" t="e">
        <f>(GG174/(GG174+GE174))</f>
        <v>#DIV/0!</v>
      </c>
      <c r="GI174" s="27"/>
      <c r="GJ174" s="27"/>
      <c r="GK174" s="29" t="e">
        <f>GK172/GK171*100-100</f>
        <v>#DIV/0!</v>
      </c>
      <c r="GL174" s="60" t="e">
        <f>GL172/GL171*100-100</f>
        <v>#DIV/0!</v>
      </c>
      <c r="GM174" s="26">
        <f>SUM(GM167:GM173)</f>
        <v>0</v>
      </c>
      <c r="GN174" s="27">
        <f>SUM(GN167:GN173)</f>
        <v>0</v>
      </c>
      <c r="GO174" s="27"/>
      <c r="GP174" s="27"/>
      <c r="GQ174" s="27">
        <f>SUM(GQ167:GQ173)</f>
        <v>0</v>
      </c>
      <c r="GR174" s="28" t="e">
        <f>((GQ174+GS174)/7)/GO173</f>
        <v>#DIV/0!</v>
      </c>
      <c r="GS174" s="27">
        <f>SUM(GS167:GS173)</f>
        <v>0</v>
      </c>
      <c r="GT174" s="28" t="e">
        <f>(GS174/(GS174+GQ174))</f>
        <v>#DIV/0!</v>
      </c>
      <c r="GU174" s="27"/>
      <c r="GV174" s="27"/>
      <c r="GW174" s="29" t="e">
        <f>GW172/GW171*100-100</f>
        <v>#DIV/0!</v>
      </c>
      <c r="GX174" s="60" t="e">
        <f>GX172/GX171*100-100</f>
        <v>#DIV/0!</v>
      </c>
      <c r="GY174" s="26">
        <f>SUM(GY167:GY173)</f>
        <v>0</v>
      </c>
      <c r="GZ174" s="27">
        <f>SUM(GZ167:GZ173)</f>
        <v>0</v>
      </c>
      <c r="HA174" s="27"/>
      <c r="HB174" s="27"/>
      <c r="HC174" s="27">
        <f>SUM(HC167:HC173)</f>
        <v>0</v>
      </c>
      <c r="HD174" s="28" t="e">
        <f>((HC174+HE174)/7)/HA173</f>
        <v>#DIV/0!</v>
      </c>
      <c r="HE174" s="27">
        <f>SUM(HE167:HE173)</f>
        <v>0</v>
      </c>
      <c r="HF174" s="28" t="e">
        <f>(HE174/(HE174+HC174))</f>
        <v>#DIV/0!</v>
      </c>
      <c r="HG174" s="27"/>
      <c r="HH174" s="27"/>
      <c r="HI174" s="29" t="e">
        <f>HI172/HI171*100-100</f>
        <v>#DIV/0!</v>
      </c>
      <c r="HJ174" s="60" t="e">
        <f>HJ172/HJ171*100-100</f>
        <v>#DIV/0!</v>
      </c>
      <c r="HK174" s="26">
        <f t="shared" si="1263"/>
        <v>10</v>
      </c>
      <c r="HL174" s="443">
        <f t="shared" si="1263"/>
        <v>0</v>
      </c>
      <c r="HM174" s="365">
        <f t="shared" si="1263"/>
        <v>0</v>
      </c>
      <c r="HN174" s="27">
        <f t="shared" si="1263"/>
        <v>0</v>
      </c>
      <c r="HO174" s="27">
        <f t="shared" si="1264"/>
        <v>9637</v>
      </c>
      <c r="HP174" s="80">
        <f>+((HO174)/HM173)/7</f>
        <v>0.49539916722356453</v>
      </c>
      <c r="HQ174" s="57">
        <f t="shared" si="1266"/>
        <v>561</v>
      </c>
      <c r="HR174" s="48">
        <f t="shared" si="1287"/>
        <v>5.8213136868320019E-2</v>
      </c>
      <c r="HS174" s="49">
        <f>SUM(HS167:HS173)/7</f>
        <v>69.571428571428584</v>
      </c>
      <c r="HT174" s="50">
        <f>SUM(HT167:HT173)</f>
        <v>8754</v>
      </c>
      <c r="HU174" s="49">
        <f>AVERAGE(HU167:HU173)</f>
        <v>90.841511334750621</v>
      </c>
      <c r="HV174" s="58" t="e">
        <f>HV172/HV171*100-100</f>
        <v>#DIV/0!</v>
      </c>
      <c r="HW174" s="60" t="e">
        <f>HW172/HW171*100-100</f>
        <v>#DIV/0!</v>
      </c>
    </row>
    <row r="175" spans="1:231" ht="19.5" thickBot="1" x14ac:dyDescent="0.3">
      <c r="A175" s="52"/>
      <c r="B175" s="437"/>
      <c r="C175" s="40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2"/>
      <c r="O175" s="40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2"/>
      <c r="AA175" s="40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2"/>
      <c r="AM175" s="40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2"/>
      <c r="AY175" s="40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2"/>
      <c r="BK175" s="40"/>
      <c r="BL175" s="41"/>
      <c r="BM175" s="41"/>
      <c r="BN175" s="41"/>
      <c r="BO175" s="41"/>
      <c r="BP175" s="41"/>
      <c r="BQ175" s="41"/>
      <c r="BR175" s="41"/>
      <c r="BS175" s="41"/>
      <c r="BT175" s="41"/>
      <c r="BU175" s="41"/>
      <c r="BV175" s="42"/>
      <c r="BW175" s="40"/>
      <c r="BX175" s="41"/>
      <c r="BY175" s="41"/>
      <c r="BZ175" s="41"/>
      <c r="CA175" s="41"/>
      <c r="CB175" s="41"/>
      <c r="CC175" s="41"/>
      <c r="CD175" s="41"/>
      <c r="CE175" s="41"/>
      <c r="CF175" s="41"/>
      <c r="CG175" s="41"/>
      <c r="CH175" s="42"/>
      <c r="CI175" s="40"/>
      <c r="CJ175" s="41"/>
      <c r="CK175" s="41"/>
      <c r="CL175" s="41"/>
      <c r="CM175" s="41"/>
      <c r="CN175" s="41"/>
      <c r="CO175" s="41"/>
      <c r="CP175" s="41"/>
      <c r="CQ175" s="41"/>
      <c r="CR175" s="41"/>
      <c r="CS175" s="41"/>
      <c r="CT175" s="42"/>
      <c r="CU175" s="40"/>
      <c r="CV175" s="41"/>
      <c r="CW175" s="41"/>
      <c r="CX175" s="41"/>
      <c r="CY175" s="41"/>
      <c r="CZ175" s="41"/>
      <c r="DA175" s="41"/>
      <c r="DB175" s="41"/>
      <c r="DC175" s="41"/>
      <c r="DD175" s="41"/>
      <c r="DE175" s="41"/>
      <c r="DF175" s="42"/>
      <c r="DG175" s="40"/>
      <c r="DH175" s="41"/>
      <c r="DI175" s="41"/>
      <c r="DJ175" s="41"/>
      <c r="DK175" s="41"/>
      <c r="DL175" s="41"/>
      <c r="DM175" s="41"/>
      <c r="DN175" s="41"/>
      <c r="DO175" s="41"/>
      <c r="DP175" s="41"/>
      <c r="DQ175" s="41"/>
      <c r="DR175" s="42"/>
      <c r="DS175" s="40"/>
      <c r="DT175" s="41"/>
      <c r="DU175" s="41"/>
      <c r="DV175" s="41"/>
      <c r="DW175" s="41"/>
      <c r="DX175" s="41"/>
      <c r="DY175" s="41"/>
      <c r="DZ175" s="41"/>
      <c r="EA175" s="41"/>
      <c r="EB175" s="41"/>
      <c r="EC175" s="41"/>
      <c r="ED175" s="42"/>
      <c r="EE175" s="40"/>
      <c r="EF175" s="41"/>
      <c r="EG175" s="41"/>
      <c r="EH175" s="41"/>
      <c r="EI175" s="41"/>
      <c r="EJ175" s="41"/>
      <c r="EK175" s="41"/>
      <c r="EL175" s="41"/>
      <c r="EM175" s="41"/>
      <c r="EN175" s="41"/>
      <c r="EO175" s="41"/>
      <c r="EP175" s="42"/>
      <c r="EQ175" s="40"/>
      <c r="ER175" s="41"/>
      <c r="ES175" s="41"/>
      <c r="ET175" s="41"/>
      <c r="EU175" s="41"/>
      <c r="EV175" s="41"/>
      <c r="EW175" s="41"/>
      <c r="EX175" s="41"/>
      <c r="EY175" s="41"/>
      <c r="EZ175" s="41"/>
      <c r="FA175" s="41"/>
      <c r="FB175" s="42"/>
      <c r="FC175" s="40"/>
      <c r="FD175" s="41"/>
      <c r="FE175" s="41"/>
      <c r="FF175" s="41"/>
      <c r="FG175" s="41"/>
      <c r="FH175" s="41"/>
      <c r="FI175" s="41"/>
      <c r="FJ175" s="41"/>
      <c r="FK175" s="41"/>
      <c r="FL175" s="41"/>
      <c r="FM175" s="41"/>
      <c r="FN175" s="42"/>
      <c r="FO175" s="40"/>
      <c r="FP175" s="41"/>
      <c r="FQ175" s="41"/>
      <c r="FR175" s="41"/>
      <c r="FS175" s="41"/>
      <c r="FT175" s="41"/>
      <c r="FU175" s="41"/>
      <c r="FV175" s="41"/>
      <c r="FW175" s="41"/>
      <c r="FX175" s="41"/>
      <c r="FY175" s="41"/>
      <c r="FZ175" s="42"/>
      <c r="GA175" s="40"/>
      <c r="GB175" s="41"/>
      <c r="GC175" s="41"/>
      <c r="GD175" s="41"/>
      <c r="GE175" s="41"/>
      <c r="GF175" s="41"/>
      <c r="GG175" s="41"/>
      <c r="GH175" s="41"/>
      <c r="GI175" s="41"/>
      <c r="GJ175" s="41"/>
      <c r="GK175" s="41"/>
      <c r="GL175" s="42"/>
      <c r="GM175" s="40"/>
      <c r="GN175" s="41"/>
      <c r="GO175" s="41"/>
      <c r="GP175" s="41"/>
      <c r="GQ175" s="41"/>
      <c r="GR175" s="41"/>
      <c r="GS175" s="41"/>
      <c r="GT175" s="41"/>
      <c r="GU175" s="41"/>
      <c r="GV175" s="41"/>
      <c r="GW175" s="41"/>
      <c r="GX175" s="42"/>
      <c r="GY175" s="40"/>
      <c r="GZ175" s="41"/>
      <c r="HA175" s="41"/>
      <c r="HB175" s="41"/>
      <c r="HC175" s="41"/>
      <c r="HD175" s="41"/>
      <c r="HE175" s="41"/>
      <c r="HF175" s="41"/>
      <c r="HG175" s="41"/>
      <c r="HH175" s="41"/>
      <c r="HI175" s="41"/>
      <c r="HJ175" s="42"/>
      <c r="HK175" s="444">
        <f>HK174/HM164</f>
        <v>3.5855145213338113E-3</v>
      </c>
      <c r="HL175" s="445">
        <f>HL174/HN164</f>
        <v>0</v>
      </c>
      <c r="HM175" s="65"/>
      <c r="HN175" s="41"/>
      <c r="HO175" s="41"/>
      <c r="HP175" s="41"/>
      <c r="HQ175" s="41"/>
      <c r="HR175" s="41"/>
      <c r="HS175" s="41"/>
      <c r="HT175" s="51"/>
      <c r="HU175" s="41"/>
      <c r="HV175" s="41"/>
      <c r="HW175" s="42"/>
    </row>
    <row r="176" spans="1:231" ht="18.75" x14ac:dyDescent="0.25">
      <c r="A176" s="736">
        <v>44</v>
      </c>
      <c r="B176" s="435">
        <f>B173+1</f>
        <v>45729</v>
      </c>
      <c r="C176" s="32">
        <v>1</v>
      </c>
      <c r="D176" s="33"/>
      <c r="E176" s="33">
        <f>E173-C176</f>
        <v>511</v>
      </c>
      <c r="F176" s="33">
        <f>F173-D176</f>
        <v>47</v>
      </c>
      <c r="G176" s="33">
        <v>236</v>
      </c>
      <c r="H176" s="34">
        <f t="shared" ref="H176:H182" si="1288">((G176+I176)/E176)</f>
        <v>0.48923679060665359</v>
      </c>
      <c r="I176" s="33">
        <v>14</v>
      </c>
      <c r="J176" s="34">
        <f>I176/(G176+I176)</f>
        <v>5.6000000000000001E-2</v>
      </c>
      <c r="K176" s="35"/>
      <c r="L176" s="33"/>
      <c r="M176" s="33"/>
      <c r="N176" s="36"/>
      <c r="O176" s="32"/>
      <c r="P176" s="33"/>
      <c r="Q176" s="33">
        <f>Q173-O176</f>
        <v>529</v>
      </c>
      <c r="R176" s="33">
        <f>R173-P176</f>
        <v>49</v>
      </c>
      <c r="S176" s="33">
        <v>265</v>
      </c>
      <c r="T176" s="34">
        <f t="shared" ref="T176:T182" si="1289">((S176+U176)/Q176)</f>
        <v>0.52551984877126656</v>
      </c>
      <c r="U176" s="33">
        <v>13</v>
      </c>
      <c r="V176" s="34">
        <f t="shared" ref="V176:V182" si="1290">U176/(S176+U176)</f>
        <v>4.6762589928057555E-2</v>
      </c>
      <c r="W176" s="35"/>
      <c r="X176" s="33"/>
      <c r="Y176" s="33"/>
      <c r="Z176" s="36"/>
      <c r="AA176" s="32">
        <v>2</v>
      </c>
      <c r="AB176" s="33"/>
      <c r="AC176" s="33">
        <f>AC173-AA176</f>
        <v>79</v>
      </c>
      <c r="AD176" s="33">
        <f>AD173-AB176</f>
        <v>9</v>
      </c>
      <c r="AE176" s="33">
        <v>34</v>
      </c>
      <c r="AF176" s="34">
        <f t="shared" ref="AF176:AF182" si="1291">((AE176+AG176)/AC176)</f>
        <v>0.569620253164557</v>
      </c>
      <c r="AG176" s="33">
        <v>11</v>
      </c>
      <c r="AH176" s="34">
        <f t="shared" ref="AH176:AH182" si="1292">AG176/(AE176+AG176)</f>
        <v>0.24444444444444444</v>
      </c>
      <c r="AI176" s="35"/>
      <c r="AJ176" s="33"/>
      <c r="AK176" s="33"/>
      <c r="AL176" s="36"/>
      <c r="AM176" s="32"/>
      <c r="AN176" s="33"/>
      <c r="AO176" s="33">
        <f>AO173-AM176</f>
        <v>554</v>
      </c>
      <c r="AP176" s="33">
        <f>AP173-AN176</f>
        <v>50</v>
      </c>
      <c r="AQ176" s="33">
        <v>242</v>
      </c>
      <c r="AR176" s="34">
        <f t="shared" ref="AR176:AR182" si="1293">((AQ176+AS176)/AO176)</f>
        <v>0.47472924187725629</v>
      </c>
      <c r="AS176" s="33">
        <v>21</v>
      </c>
      <c r="AT176" s="34">
        <f t="shared" ref="AT176:AT182" si="1294">AS176/(AQ176+AS176)</f>
        <v>7.9847908745247151E-2</v>
      </c>
      <c r="AU176" s="35"/>
      <c r="AV176" s="33"/>
      <c r="AW176" s="33"/>
      <c r="AX176" s="36"/>
      <c r="AY176" s="32"/>
      <c r="AZ176" s="33"/>
      <c r="BA176" s="33">
        <f>BA173-AY176</f>
        <v>546</v>
      </c>
      <c r="BB176" s="33">
        <f>BB173-AZ176</f>
        <v>50</v>
      </c>
      <c r="BC176" s="33">
        <v>255</v>
      </c>
      <c r="BD176" s="34">
        <f t="shared" ref="BD176:BD182" si="1295">((BC176+BE176)/BA176)</f>
        <v>0.49816849816849818</v>
      </c>
      <c r="BE176" s="33">
        <v>17</v>
      </c>
      <c r="BF176" s="34">
        <f t="shared" ref="BF176:BF182" si="1296">BE176/(BC176+BE176)</f>
        <v>6.25E-2</v>
      </c>
      <c r="BG176" s="35"/>
      <c r="BH176" s="33"/>
      <c r="BI176" s="33"/>
      <c r="BJ176" s="36"/>
      <c r="BK176" s="32">
        <v>1</v>
      </c>
      <c r="BL176" s="33"/>
      <c r="BM176" s="33">
        <f>BM173-BK176</f>
        <v>556</v>
      </c>
      <c r="BN176" s="33">
        <f>BN173-BL176</f>
        <v>50</v>
      </c>
      <c r="BO176" s="33">
        <v>227</v>
      </c>
      <c r="BP176" s="34">
        <f t="shared" ref="BP176:BP182" si="1297">((BO176+BQ176)/BM176)</f>
        <v>0.44244604316546765</v>
      </c>
      <c r="BQ176" s="33">
        <v>19</v>
      </c>
      <c r="BR176" s="34">
        <f t="shared" ref="BR176:BR182" si="1298">BQ176/(BO176+BQ176)</f>
        <v>7.7235772357723581E-2</v>
      </c>
      <c r="BS176" s="35"/>
      <c r="BT176" s="33"/>
      <c r="BU176" s="33"/>
      <c r="BV176" s="36"/>
      <c r="BW176" s="32"/>
      <c r="BX176" s="33"/>
      <c r="BY176" s="33">
        <f>BY173-BW176</f>
        <v>0</v>
      </c>
      <c r="BZ176" s="33">
        <f>BZ173-BX176</f>
        <v>0</v>
      </c>
      <c r="CA176" s="33"/>
      <c r="CB176" s="34" t="e">
        <f t="shared" ref="CB176:CB182" si="1299">((CA176+CC176)/BY176)</f>
        <v>#DIV/0!</v>
      </c>
      <c r="CC176" s="33"/>
      <c r="CD176" s="34" t="e">
        <f t="shared" ref="CD176:CD182" si="1300">CC176/(CA176+CC176)</f>
        <v>#DIV/0!</v>
      </c>
      <c r="CE176" s="35"/>
      <c r="CF176" s="33"/>
      <c r="CG176" s="33"/>
      <c r="CH176" s="36"/>
      <c r="CI176" s="32"/>
      <c r="CJ176" s="33"/>
      <c r="CK176" s="33">
        <f>CK173-CI176</f>
        <v>0</v>
      </c>
      <c r="CL176" s="33">
        <f>CL173-CJ176</f>
        <v>0</v>
      </c>
      <c r="CM176" s="33"/>
      <c r="CN176" s="34" t="e">
        <f t="shared" ref="CN176:CN182" si="1301">((CM176+CO176)/CK176)</f>
        <v>#DIV/0!</v>
      </c>
      <c r="CO176" s="33"/>
      <c r="CP176" s="34" t="e">
        <f t="shared" ref="CP176:CP182" si="1302">CO176/(CM176+CO176)</f>
        <v>#DIV/0!</v>
      </c>
      <c r="CQ176" s="35"/>
      <c r="CR176" s="33"/>
      <c r="CS176" s="33"/>
      <c r="CT176" s="36"/>
      <c r="CU176" s="32"/>
      <c r="CV176" s="33"/>
      <c r="CW176" s="33">
        <f>CW173-CU176</f>
        <v>0</v>
      </c>
      <c r="CX176" s="33">
        <f>CX173-CV176</f>
        <v>0</v>
      </c>
      <c r="CY176" s="33"/>
      <c r="CZ176" s="34" t="e">
        <f t="shared" ref="CZ176:CZ182" si="1303">((CY176+DA176)/CW176)</f>
        <v>#DIV/0!</v>
      </c>
      <c r="DA176" s="33"/>
      <c r="DB176" s="34" t="e">
        <f t="shared" ref="DB176:DB182" si="1304">DA176/(CY176+DA176)</f>
        <v>#DIV/0!</v>
      </c>
      <c r="DC176" s="35"/>
      <c r="DD176" s="33"/>
      <c r="DE176" s="33"/>
      <c r="DF176" s="36"/>
      <c r="DG176" s="32"/>
      <c r="DH176" s="33"/>
      <c r="DI176" s="33">
        <f>DI173-DG176</f>
        <v>0</v>
      </c>
      <c r="DJ176" s="33">
        <f>DJ173-DH176</f>
        <v>0</v>
      </c>
      <c r="DK176" s="33"/>
      <c r="DL176" s="34" t="e">
        <f t="shared" ref="DL176:DL182" si="1305">((DK176+DM176)/DI176)</f>
        <v>#DIV/0!</v>
      </c>
      <c r="DM176" s="33"/>
      <c r="DN176" s="34" t="e">
        <f t="shared" ref="DN176:DN182" si="1306">DM176/(DK176+DM176)</f>
        <v>#DIV/0!</v>
      </c>
      <c r="DO176" s="35"/>
      <c r="DP176" s="33"/>
      <c r="DQ176" s="33"/>
      <c r="DR176" s="36"/>
      <c r="DS176" s="32"/>
      <c r="DT176" s="33"/>
      <c r="DU176" s="33">
        <f>DU173-DS176</f>
        <v>0</v>
      </c>
      <c r="DV176" s="33">
        <f>DV173-DT176</f>
        <v>0</v>
      </c>
      <c r="DW176" s="33"/>
      <c r="DX176" s="34" t="e">
        <f t="shared" ref="DX176:DX182" si="1307">((DW176+DY176)/DU176)</f>
        <v>#DIV/0!</v>
      </c>
      <c r="DY176" s="33"/>
      <c r="DZ176" s="34" t="e">
        <f t="shared" ref="DZ176:DZ182" si="1308">DY176/(DW176+DY176)</f>
        <v>#DIV/0!</v>
      </c>
      <c r="EA176" s="35"/>
      <c r="EB176" s="33"/>
      <c r="EC176" s="33"/>
      <c r="ED176" s="36"/>
      <c r="EE176" s="32"/>
      <c r="EF176" s="33"/>
      <c r="EG176" s="33">
        <f>EG173-EE176</f>
        <v>0</v>
      </c>
      <c r="EH176" s="33">
        <f>EH173-EF176</f>
        <v>0</v>
      </c>
      <c r="EI176" s="33"/>
      <c r="EJ176" s="34" t="e">
        <f t="shared" ref="EJ176:EJ182" si="1309">((EI176+EK176)/EG176)</f>
        <v>#DIV/0!</v>
      </c>
      <c r="EK176" s="33"/>
      <c r="EL176" s="34" t="e">
        <f t="shared" ref="EL176:EL182" si="1310">EK176/(EI176+EK176)</f>
        <v>#DIV/0!</v>
      </c>
      <c r="EM176" s="35"/>
      <c r="EN176" s="33"/>
      <c r="EO176" s="33"/>
      <c r="EP176" s="36"/>
      <c r="EQ176" s="32"/>
      <c r="ER176" s="33"/>
      <c r="ES176" s="33">
        <f>ES173-EQ176</f>
        <v>0</v>
      </c>
      <c r="ET176" s="33">
        <f>ET173-ER176</f>
        <v>0</v>
      </c>
      <c r="EU176" s="33"/>
      <c r="EV176" s="34" t="e">
        <f t="shared" ref="EV176:EV182" si="1311">((EU176+EW176)/ES176)</f>
        <v>#DIV/0!</v>
      </c>
      <c r="EW176" s="33"/>
      <c r="EX176" s="34" t="e">
        <f t="shared" ref="EX176:EX182" si="1312">EW176/(EU176+EW176)</f>
        <v>#DIV/0!</v>
      </c>
      <c r="EY176" s="35"/>
      <c r="EZ176" s="33"/>
      <c r="FA176" s="33"/>
      <c r="FB176" s="36"/>
      <c r="FC176" s="32"/>
      <c r="FD176" s="33"/>
      <c r="FE176" s="33">
        <f>FE173-FC176</f>
        <v>0</v>
      </c>
      <c r="FF176" s="33">
        <f>FF173-FD176</f>
        <v>0</v>
      </c>
      <c r="FG176" s="33"/>
      <c r="FH176" s="34" t="e">
        <f t="shared" ref="FH176:FH182" si="1313">((FG176+FI176)/FE176)</f>
        <v>#DIV/0!</v>
      </c>
      <c r="FI176" s="33"/>
      <c r="FJ176" s="34" t="e">
        <f t="shared" ref="FJ176:FJ182" si="1314">FI176/(FG176+FI176)</f>
        <v>#DIV/0!</v>
      </c>
      <c r="FK176" s="35"/>
      <c r="FL176" s="33"/>
      <c r="FM176" s="33"/>
      <c r="FN176" s="36"/>
      <c r="FO176" s="32"/>
      <c r="FP176" s="33"/>
      <c r="FQ176" s="33">
        <f>FQ173-FO176</f>
        <v>0</v>
      </c>
      <c r="FR176" s="33">
        <f>FR173-FP176</f>
        <v>0</v>
      </c>
      <c r="FS176" s="33"/>
      <c r="FT176" s="34" t="e">
        <f t="shared" ref="FT176:FT182" si="1315">((FS176+FU176)/FQ176)</f>
        <v>#DIV/0!</v>
      </c>
      <c r="FU176" s="33"/>
      <c r="FV176" s="34" t="e">
        <f t="shared" ref="FV176:FV182" si="1316">FU176/(FS176+FU176)</f>
        <v>#DIV/0!</v>
      </c>
      <c r="FW176" s="35"/>
      <c r="FX176" s="33"/>
      <c r="FY176" s="33"/>
      <c r="FZ176" s="36"/>
      <c r="GA176" s="32"/>
      <c r="GB176" s="33"/>
      <c r="GC176" s="33">
        <f>GC173-GA176</f>
        <v>0</v>
      </c>
      <c r="GD176" s="33">
        <f>GD173-GB176</f>
        <v>0</v>
      </c>
      <c r="GE176" s="33"/>
      <c r="GF176" s="34" t="e">
        <f t="shared" ref="GF176:GF182" si="1317">((GE176+GG176)/GC176)</f>
        <v>#DIV/0!</v>
      </c>
      <c r="GG176" s="33"/>
      <c r="GH176" s="34" t="e">
        <f t="shared" ref="GH176:GH182" si="1318">GG176/(GE176+GG176)</f>
        <v>#DIV/0!</v>
      </c>
      <c r="GI176" s="35"/>
      <c r="GJ176" s="33"/>
      <c r="GK176" s="33"/>
      <c r="GL176" s="36"/>
      <c r="GM176" s="32"/>
      <c r="GN176" s="33"/>
      <c r="GO176" s="33">
        <f>GO173-GM176</f>
        <v>0</v>
      </c>
      <c r="GP176" s="33">
        <f>GP173-GN176</f>
        <v>0</v>
      </c>
      <c r="GQ176" s="33"/>
      <c r="GR176" s="34" t="e">
        <f t="shared" ref="GR176:GR182" si="1319">((GQ176+GS176)/GO176)</f>
        <v>#DIV/0!</v>
      </c>
      <c r="GS176" s="33"/>
      <c r="GT176" s="34" t="e">
        <f t="shared" ref="GT176:GT182" si="1320">GS176/(GQ176+GS176)</f>
        <v>#DIV/0!</v>
      </c>
      <c r="GU176" s="35"/>
      <c r="GV176" s="33"/>
      <c r="GW176" s="33"/>
      <c r="GX176" s="36"/>
      <c r="GY176" s="32"/>
      <c r="GZ176" s="33"/>
      <c r="HA176" s="33">
        <f>HA173-GY176</f>
        <v>0</v>
      </c>
      <c r="HB176" s="33">
        <f>HB173-GZ176</f>
        <v>0</v>
      </c>
      <c r="HC176" s="33"/>
      <c r="HD176" s="34" t="e">
        <f t="shared" ref="HD176:HD182" si="1321">((HC176+HE176)/HA176)</f>
        <v>#DIV/0!</v>
      </c>
      <c r="HE176" s="33"/>
      <c r="HF176" s="34" t="e">
        <f t="shared" ref="HF176:HF182" si="1322">HE176/(HC176+HE176)</f>
        <v>#DIV/0!</v>
      </c>
      <c r="HG176" s="35"/>
      <c r="HH176" s="33"/>
      <c r="HI176" s="33"/>
      <c r="HJ176" s="36"/>
      <c r="HK176" s="32">
        <f t="shared" ref="HK176:HN183" si="1323">+C176+O176+AA176+AM176+AY176+BK176+BW176+CI176+CU176+DG176+DS176+EE176+EQ176+FC176+FO176+GA176+GM176+GY176</f>
        <v>4</v>
      </c>
      <c r="HL176" s="36">
        <f t="shared" si="1323"/>
        <v>0</v>
      </c>
      <c r="HM176" s="380">
        <f>+E176+Q176+AC176+AO176+BA176+BM176+BY176+CK176+CW176+DI176+DU176+EG176+ES176+FE176+FQ176+GC176+GO176+HA176</f>
        <v>2775</v>
      </c>
      <c r="HN176" s="33">
        <f t="shared" si="1323"/>
        <v>255</v>
      </c>
      <c r="HO176" s="33">
        <f t="shared" ref="HO176:HO183" si="1324">+G176+S176+AE176+AQ176+BC176+BO176+CA176+CM176+CY176+DK176+DW176+EI176+EU176+FG176+FS176+GE176+GQ176+HC176+I176+U176+AG176+AS176+BE176+BQ176+CC176+CO176+DA176+DM176+DY176+EK176+EW176+FI176+FU176+GG176+GS176+HE176</f>
        <v>1354</v>
      </c>
      <c r="HP176" s="78">
        <f t="shared" ref="HP176:HP182" si="1325">+(HO176)/HM176</f>
        <v>0.48792792792792794</v>
      </c>
      <c r="HQ176" s="44">
        <f t="shared" ref="HQ176:HQ183" si="1326">+I176+U176+AG176+AS176+BE176+BQ176+CC176+CO176+DA176+DM176+DY176+EK176+EW176+FI176+FU176+GG176+GS176+HE176</f>
        <v>95</v>
      </c>
      <c r="HR176" s="34">
        <f>+(HQ176/(HO176))</f>
        <v>7.0162481536189064E-2</v>
      </c>
      <c r="HS176" s="45">
        <v>69.5</v>
      </c>
      <c r="HT176" s="46">
        <v>1233</v>
      </c>
      <c r="HU176" s="45">
        <f t="shared" ref="HU176:HU182" si="1327">+HT176/HO176*100</f>
        <v>91.063515509601174</v>
      </c>
      <c r="HV176" s="44"/>
      <c r="HW176" s="36"/>
    </row>
    <row r="177" spans="1:231" ht="18.75" x14ac:dyDescent="0.25">
      <c r="A177" s="734"/>
      <c r="B177" s="436">
        <f t="shared" si="987"/>
        <v>45730</v>
      </c>
      <c r="C177" s="10"/>
      <c r="D177" s="11"/>
      <c r="E177" s="61">
        <f t="shared" ref="E177:F182" si="1328">E176-C177</f>
        <v>511</v>
      </c>
      <c r="F177" s="11">
        <f t="shared" si="1328"/>
        <v>47</v>
      </c>
      <c r="G177" s="11">
        <v>244</v>
      </c>
      <c r="H177" s="12">
        <f t="shared" si="1288"/>
        <v>0.49510763209393344</v>
      </c>
      <c r="I177" s="11">
        <v>9</v>
      </c>
      <c r="J177" s="12">
        <f t="shared" ref="J177:J182" si="1329">I177/(G177+I177)</f>
        <v>3.5573122529644272E-2</v>
      </c>
      <c r="K177" s="13"/>
      <c r="L177" s="11"/>
      <c r="M177" s="11"/>
      <c r="N177" s="14"/>
      <c r="O177" s="10">
        <v>2</v>
      </c>
      <c r="P177" s="11"/>
      <c r="Q177" s="11">
        <f t="shared" ref="Q177:R182" si="1330">Q176-O177</f>
        <v>527</v>
      </c>
      <c r="R177" s="11">
        <f t="shared" si="1330"/>
        <v>49</v>
      </c>
      <c r="S177" s="11">
        <v>239</v>
      </c>
      <c r="T177" s="12">
        <f t="shared" si="1289"/>
        <v>0.48197343453510438</v>
      </c>
      <c r="U177" s="11">
        <v>15</v>
      </c>
      <c r="V177" s="12">
        <f t="shared" si="1290"/>
        <v>5.905511811023622E-2</v>
      </c>
      <c r="W177" s="13"/>
      <c r="X177" s="11"/>
      <c r="Y177" s="11"/>
      <c r="Z177" s="14"/>
      <c r="AA177" s="10"/>
      <c r="AB177" s="11"/>
      <c r="AC177" s="11">
        <f t="shared" ref="AC177:AD182" si="1331">AC176-AA177</f>
        <v>79</v>
      </c>
      <c r="AD177" s="11">
        <f t="shared" si="1331"/>
        <v>9</v>
      </c>
      <c r="AE177" s="11">
        <v>30</v>
      </c>
      <c r="AF177" s="12">
        <f t="shared" si="1291"/>
        <v>0.44303797468354428</v>
      </c>
      <c r="AG177" s="11">
        <v>5</v>
      </c>
      <c r="AH177" s="12">
        <f t="shared" si="1292"/>
        <v>0.14285714285714285</v>
      </c>
      <c r="AI177" s="13"/>
      <c r="AJ177" s="11"/>
      <c r="AK177" s="11"/>
      <c r="AL177" s="14"/>
      <c r="AM177" s="10"/>
      <c r="AN177" s="11"/>
      <c r="AO177" s="61">
        <f t="shared" ref="AO177:AP182" si="1332">AO176-AM177</f>
        <v>554</v>
      </c>
      <c r="AP177" s="11">
        <f t="shared" si="1332"/>
        <v>50</v>
      </c>
      <c r="AQ177" s="11">
        <v>232</v>
      </c>
      <c r="AR177" s="12">
        <f t="shared" si="1293"/>
        <v>0.45306859205776173</v>
      </c>
      <c r="AS177" s="11">
        <v>19</v>
      </c>
      <c r="AT177" s="12">
        <f t="shared" si="1294"/>
        <v>7.5697211155378488E-2</v>
      </c>
      <c r="AU177" s="13"/>
      <c r="AV177" s="11"/>
      <c r="AW177" s="11"/>
      <c r="AX177" s="14"/>
      <c r="AY177" s="10"/>
      <c r="AZ177" s="11"/>
      <c r="BA177" s="11">
        <f t="shared" ref="BA177:BB182" si="1333">BA176-AY177</f>
        <v>546</v>
      </c>
      <c r="BB177" s="11">
        <f t="shared" si="1333"/>
        <v>50</v>
      </c>
      <c r="BC177" s="11">
        <v>260</v>
      </c>
      <c r="BD177" s="12">
        <f t="shared" si="1295"/>
        <v>0.49450549450549453</v>
      </c>
      <c r="BE177" s="11">
        <v>10</v>
      </c>
      <c r="BF177" s="12">
        <f t="shared" si="1296"/>
        <v>3.7037037037037035E-2</v>
      </c>
      <c r="BG177" s="13"/>
      <c r="BH177" s="11"/>
      <c r="BI177" s="11"/>
      <c r="BJ177" s="14"/>
      <c r="BK177" s="10"/>
      <c r="BL177" s="11"/>
      <c r="BM177" s="11">
        <f t="shared" ref="BM177:BN182" si="1334">BM176-BK177</f>
        <v>556</v>
      </c>
      <c r="BN177" s="11">
        <f t="shared" si="1334"/>
        <v>50</v>
      </c>
      <c r="BO177" s="11">
        <v>195</v>
      </c>
      <c r="BP177" s="12">
        <f t="shared" si="1297"/>
        <v>0.38489208633093525</v>
      </c>
      <c r="BQ177" s="11">
        <v>19</v>
      </c>
      <c r="BR177" s="12">
        <f t="shared" si="1298"/>
        <v>8.8785046728971959E-2</v>
      </c>
      <c r="BS177" s="13"/>
      <c r="BT177" s="11"/>
      <c r="BU177" s="11"/>
      <c r="BV177" s="14"/>
      <c r="BW177" s="10"/>
      <c r="BX177" s="11"/>
      <c r="BY177" s="61">
        <f t="shared" ref="BY177:BZ182" si="1335">BY176-BW177</f>
        <v>0</v>
      </c>
      <c r="BZ177" s="61">
        <f t="shared" si="1335"/>
        <v>0</v>
      </c>
      <c r="CA177" s="11"/>
      <c r="CB177" s="12" t="e">
        <f t="shared" si="1299"/>
        <v>#DIV/0!</v>
      </c>
      <c r="CC177" s="11"/>
      <c r="CD177" s="12" t="e">
        <f t="shared" si="1300"/>
        <v>#DIV/0!</v>
      </c>
      <c r="CE177" s="13"/>
      <c r="CF177" s="11"/>
      <c r="CG177" s="11"/>
      <c r="CH177" s="14"/>
      <c r="CI177" s="10"/>
      <c r="CJ177" s="11"/>
      <c r="CK177" s="61">
        <f t="shared" ref="CK177:CL182" si="1336">CK176-CI177</f>
        <v>0</v>
      </c>
      <c r="CL177" s="61">
        <f t="shared" si="1336"/>
        <v>0</v>
      </c>
      <c r="CM177" s="11"/>
      <c r="CN177" s="12" t="e">
        <f t="shared" si="1301"/>
        <v>#DIV/0!</v>
      </c>
      <c r="CO177" s="11"/>
      <c r="CP177" s="12" t="e">
        <f t="shared" si="1302"/>
        <v>#DIV/0!</v>
      </c>
      <c r="CQ177" s="13"/>
      <c r="CR177" s="11"/>
      <c r="CS177" s="11"/>
      <c r="CT177" s="14"/>
      <c r="CU177" s="10"/>
      <c r="CV177" s="11"/>
      <c r="CW177" s="61">
        <f t="shared" ref="CW177:CX182" si="1337">CW176-CU177</f>
        <v>0</v>
      </c>
      <c r="CX177" s="61">
        <f t="shared" si="1337"/>
        <v>0</v>
      </c>
      <c r="CY177" s="11"/>
      <c r="CZ177" s="12" t="e">
        <f t="shared" si="1303"/>
        <v>#DIV/0!</v>
      </c>
      <c r="DA177" s="11"/>
      <c r="DB177" s="12" t="e">
        <f t="shared" si="1304"/>
        <v>#DIV/0!</v>
      </c>
      <c r="DC177" s="13"/>
      <c r="DD177" s="11"/>
      <c r="DE177" s="11"/>
      <c r="DF177" s="14"/>
      <c r="DG177" s="10"/>
      <c r="DH177" s="11"/>
      <c r="DI177" s="61">
        <f t="shared" ref="DI177:DJ182" si="1338">DI176-DG177</f>
        <v>0</v>
      </c>
      <c r="DJ177" s="61">
        <f t="shared" si="1338"/>
        <v>0</v>
      </c>
      <c r="DK177" s="11"/>
      <c r="DL177" s="12" t="e">
        <f t="shared" si="1305"/>
        <v>#DIV/0!</v>
      </c>
      <c r="DM177" s="11"/>
      <c r="DN177" s="12" t="e">
        <f t="shared" si="1306"/>
        <v>#DIV/0!</v>
      </c>
      <c r="DO177" s="13"/>
      <c r="DP177" s="11"/>
      <c r="DQ177" s="11"/>
      <c r="DR177" s="14"/>
      <c r="DS177" s="10"/>
      <c r="DT177" s="11"/>
      <c r="DU177" s="61">
        <f t="shared" ref="DU177:DV182" si="1339">DU176-DS177</f>
        <v>0</v>
      </c>
      <c r="DV177" s="61">
        <f t="shared" si="1339"/>
        <v>0</v>
      </c>
      <c r="DW177" s="11"/>
      <c r="DX177" s="12" t="e">
        <f t="shared" si="1307"/>
        <v>#DIV/0!</v>
      </c>
      <c r="DY177" s="11"/>
      <c r="DZ177" s="12" t="e">
        <f t="shared" si="1308"/>
        <v>#DIV/0!</v>
      </c>
      <c r="EA177" s="13"/>
      <c r="EB177" s="11"/>
      <c r="EC177" s="11"/>
      <c r="ED177" s="14"/>
      <c r="EE177" s="10"/>
      <c r="EF177" s="11"/>
      <c r="EG177" s="61">
        <f t="shared" ref="EG177:EH182" si="1340">EG176-EE177</f>
        <v>0</v>
      </c>
      <c r="EH177" s="61">
        <f t="shared" si="1340"/>
        <v>0</v>
      </c>
      <c r="EI177" s="11"/>
      <c r="EJ177" s="12" t="e">
        <f t="shared" si="1309"/>
        <v>#DIV/0!</v>
      </c>
      <c r="EK177" s="11"/>
      <c r="EL177" s="12" t="e">
        <f t="shared" si="1310"/>
        <v>#DIV/0!</v>
      </c>
      <c r="EM177" s="13"/>
      <c r="EN177" s="11"/>
      <c r="EO177" s="11"/>
      <c r="EP177" s="14"/>
      <c r="EQ177" s="10"/>
      <c r="ER177" s="11"/>
      <c r="ES177" s="61">
        <f t="shared" ref="ES177:ET182" si="1341">ES176-EQ177</f>
        <v>0</v>
      </c>
      <c r="ET177" s="61">
        <f t="shared" si="1341"/>
        <v>0</v>
      </c>
      <c r="EU177" s="11"/>
      <c r="EV177" s="12" t="e">
        <f t="shared" si="1311"/>
        <v>#DIV/0!</v>
      </c>
      <c r="EW177" s="11"/>
      <c r="EX177" s="12" t="e">
        <f t="shared" si="1312"/>
        <v>#DIV/0!</v>
      </c>
      <c r="EY177" s="13"/>
      <c r="EZ177" s="11"/>
      <c r="FA177" s="11"/>
      <c r="FB177" s="14"/>
      <c r="FC177" s="10"/>
      <c r="FD177" s="11"/>
      <c r="FE177" s="61">
        <f t="shared" ref="FE177:FF182" si="1342">FE176-FC177</f>
        <v>0</v>
      </c>
      <c r="FF177" s="61">
        <f t="shared" si="1342"/>
        <v>0</v>
      </c>
      <c r="FG177" s="11"/>
      <c r="FH177" s="12" t="e">
        <f t="shared" si="1313"/>
        <v>#DIV/0!</v>
      </c>
      <c r="FI177" s="11"/>
      <c r="FJ177" s="12" t="e">
        <f t="shared" si="1314"/>
        <v>#DIV/0!</v>
      </c>
      <c r="FK177" s="13"/>
      <c r="FL177" s="11"/>
      <c r="FM177" s="11"/>
      <c r="FN177" s="14"/>
      <c r="FO177" s="10"/>
      <c r="FP177" s="11"/>
      <c r="FQ177" s="61">
        <f t="shared" ref="FQ177:FR182" si="1343">FQ176-FO177</f>
        <v>0</v>
      </c>
      <c r="FR177" s="61">
        <f t="shared" si="1343"/>
        <v>0</v>
      </c>
      <c r="FS177" s="11"/>
      <c r="FT177" s="12" t="e">
        <f t="shared" si="1315"/>
        <v>#DIV/0!</v>
      </c>
      <c r="FU177" s="11"/>
      <c r="FV177" s="12" t="e">
        <f t="shared" si="1316"/>
        <v>#DIV/0!</v>
      </c>
      <c r="FW177" s="13"/>
      <c r="FX177" s="11"/>
      <c r="FY177" s="11"/>
      <c r="FZ177" s="14"/>
      <c r="GA177" s="10"/>
      <c r="GB177" s="11"/>
      <c r="GC177" s="61">
        <f t="shared" ref="GC177:GD182" si="1344">GC176-GA177</f>
        <v>0</v>
      </c>
      <c r="GD177" s="61">
        <f t="shared" si="1344"/>
        <v>0</v>
      </c>
      <c r="GE177" s="11"/>
      <c r="GF177" s="12" t="e">
        <f t="shared" si="1317"/>
        <v>#DIV/0!</v>
      </c>
      <c r="GG177" s="11"/>
      <c r="GH177" s="12" t="e">
        <f t="shared" si="1318"/>
        <v>#DIV/0!</v>
      </c>
      <c r="GI177" s="13"/>
      <c r="GJ177" s="11"/>
      <c r="GK177" s="11"/>
      <c r="GL177" s="14"/>
      <c r="GM177" s="10"/>
      <c r="GN177" s="11"/>
      <c r="GO177" s="61">
        <f t="shared" ref="GO177:GP182" si="1345">GO176-GM177</f>
        <v>0</v>
      </c>
      <c r="GP177" s="61">
        <f t="shared" si="1345"/>
        <v>0</v>
      </c>
      <c r="GQ177" s="11"/>
      <c r="GR177" s="12" t="e">
        <f t="shared" si="1319"/>
        <v>#DIV/0!</v>
      </c>
      <c r="GS177" s="11"/>
      <c r="GT177" s="12" t="e">
        <f t="shared" si="1320"/>
        <v>#DIV/0!</v>
      </c>
      <c r="GU177" s="13"/>
      <c r="GV177" s="11"/>
      <c r="GW177" s="11"/>
      <c r="GX177" s="14"/>
      <c r="GY177" s="10"/>
      <c r="GZ177" s="11"/>
      <c r="HA177" s="61">
        <f t="shared" ref="HA177:HB182" si="1346">HA176-GY177</f>
        <v>0</v>
      </c>
      <c r="HB177" s="61">
        <f t="shared" si="1346"/>
        <v>0</v>
      </c>
      <c r="HC177" s="11"/>
      <c r="HD177" s="12" t="e">
        <f t="shared" si="1321"/>
        <v>#DIV/0!</v>
      </c>
      <c r="HE177" s="11"/>
      <c r="HF177" s="12" t="e">
        <f t="shared" si="1322"/>
        <v>#DIV/0!</v>
      </c>
      <c r="HG177" s="13"/>
      <c r="HH177" s="11"/>
      <c r="HI177" s="11"/>
      <c r="HJ177" s="14"/>
      <c r="HK177" s="10">
        <f t="shared" si="1323"/>
        <v>2</v>
      </c>
      <c r="HL177" s="14">
        <f t="shared" si="1323"/>
        <v>0</v>
      </c>
      <c r="HM177" s="381">
        <f t="shared" si="1323"/>
        <v>2773</v>
      </c>
      <c r="HN177" s="11">
        <f t="shared" si="1323"/>
        <v>255</v>
      </c>
      <c r="HO177" s="11">
        <f t="shared" si="1324"/>
        <v>1277</v>
      </c>
      <c r="HP177" s="79">
        <f t="shared" si="1325"/>
        <v>0.46051208077893979</v>
      </c>
      <c r="HQ177" s="15">
        <f t="shared" si="1326"/>
        <v>77</v>
      </c>
      <c r="HR177" s="12">
        <f t="shared" ref="HR177:HR183" si="1347">+(HQ177/(HO177))</f>
        <v>6.0297572435395456E-2</v>
      </c>
      <c r="HS177" s="16">
        <v>69.3</v>
      </c>
      <c r="HT177" s="17">
        <v>1182</v>
      </c>
      <c r="HU177" s="16">
        <f t="shared" si="1327"/>
        <v>92.560689115113547</v>
      </c>
      <c r="HV177" s="15"/>
      <c r="HW177" s="14"/>
    </row>
    <row r="178" spans="1:231" ht="18.75" x14ac:dyDescent="0.25">
      <c r="A178" s="734"/>
      <c r="B178" s="436">
        <f t="shared" si="987"/>
        <v>45731</v>
      </c>
      <c r="C178" s="10">
        <v>1</v>
      </c>
      <c r="D178" s="11"/>
      <c r="E178" s="61">
        <f t="shared" si="1328"/>
        <v>510</v>
      </c>
      <c r="F178" s="11">
        <f t="shared" si="1328"/>
        <v>47</v>
      </c>
      <c r="G178" s="11">
        <v>258</v>
      </c>
      <c r="H178" s="12">
        <f t="shared" si="1288"/>
        <v>0.52941176470588236</v>
      </c>
      <c r="I178" s="11">
        <v>12</v>
      </c>
      <c r="J178" s="12">
        <f t="shared" si="1329"/>
        <v>4.4444444444444446E-2</v>
      </c>
      <c r="K178" s="13"/>
      <c r="L178" s="11"/>
      <c r="M178" s="11"/>
      <c r="N178" s="14"/>
      <c r="O178" s="10">
        <v>2</v>
      </c>
      <c r="P178" s="11"/>
      <c r="Q178" s="11">
        <f t="shared" si="1330"/>
        <v>525</v>
      </c>
      <c r="R178" s="11">
        <f t="shared" si="1330"/>
        <v>49</v>
      </c>
      <c r="S178" s="11">
        <v>250</v>
      </c>
      <c r="T178" s="12">
        <f t="shared" si="1289"/>
        <v>0.50095238095238093</v>
      </c>
      <c r="U178" s="11">
        <v>13</v>
      </c>
      <c r="V178" s="12">
        <f t="shared" si="1290"/>
        <v>4.9429657794676805E-2</v>
      </c>
      <c r="W178" s="13"/>
      <c r="X178" s="11"/>
      <c r="Y178" s="11"/>
      <c r="Z178" s="14"/>
      <c r="AA178" s="10"/>
      <c r="AB178" s="11"/>
      <c r="AC178" s="11">
        <f t="shared" si="1331"/>
        <v>79</v>
      </c>
      <c r="AD178" s="11">
        <f t="shared" si="1331"/>
        <v>9</v>
      </c>
      <c r="AE178" s="11">
        <v>45</v>
      </c>
      <c r="AF178" s="12">
        <f t="shared" si="1291"/>
        <v>0.63291139240506333</v>
      </c>
      <c r="AG178" s="11">
        <v>5</v>
      </c>
      <c r="AH178" s="12">
        <f t="shared" si="1292"/>
        <v>0.1</v>
      </c>
      <c r="AI178" s="13"/>
      <c r="AJ178" s="11"/>
      <c r="AK178" s="11"/>
      <c r="AL178" s="14"/>
      <c r="AM178" s="10"/>
      <c r="AN178" s="11"/>
      <c r="AO178" s="61">
        <f t="shared" si="1332"/>
        <v>554</v>
      </c>
      <c r="AP178" s="11">
        <f t="shared" si="1332"/>
        <v>50</v>
      </c>
      <c r="AQ178" s="11">
        <v>268</v>
      </c>
      <c r="AR178" s="12">
        <f t="shared" si="1293"/>
        <v>0.50902527075812276</v>
      </c>
      <c r="AS178" s="11">
        <v>14</v>
      </c>
      <c r="AT178" s="12">
        <f t="shared" si="1294"/>
        <v>4.9645390070921988E-2</v>
      </c>
      <c r="AU178" s="13"/>
      <c r="AV178" s="11"/>
      <c r="AW178" s="11"/>
      <c r="AX178" s="14"/>
      <c r="AY178" s="10"/>
      <c r="AZ178" s="11"/>
      <c r="BA178" s="11">
        <f t="shared" si="1333"/>
        <v>546</v>
      </c>
      <c r="BB178" s="11">
        <f t="shared" si="1333"/>
        <v>50</v>
      </c>
      <c r="BC178" s="11">
        <v>262</v>
      </c>
      <c r="BD178" s="12">
        <f t="shared" si="1295"/>
        <v>0.49816849816849818</v>
      </c>
      <c r="BE178" s="11">
        <v>10</v>
      </c>
      <c r="BF178" s="12">
        <f t="shared" si="1296"/>
        <v>3.6764705882352942E-2</v>
      </c>
      <c r="BG178" s="13"/>
      <c r="BH178" s="11"/>
      <c r="BI178" s="11"/>
      <c r="BJ178" s="14"/>
      <c r="BK178" s="10"/>
      <c r="BL178" s="11"/>
      <c r="BM178" s="11">
        <f t="shared" si="1334"/>
        <v>556</v>
      </c>
      <c r="BN178" s="11">
        <f t="shared" si="1334"/>
        <v>50</v>
      </c>
      <c r="BO178" s="11">
        <v>250</v>
      </c>
      <c r="BP178" s="12">
        <f t="shared" si="1297"/>
        <v>0.47482014388489208</v>
      </c>
      <c r="BQ178" s="11">
        <v>14</v>
      </c>
      <c r="BR178" s="12">
        <f t="shared" si="1298"/>
        <v>5.3030303030303032E-2</v>
      </c>
      <c r="BS178" s="13"/>
      <c r="BT178" s="11"/>
      <c r="BU178" s="11"/>
      <c r="BV178" s="14"/>
      <c r="BW178" s="10"/>
      <c r="BX178" s="11"/>
      <c r="BY178" s="61">
        <f t="shared" si="1335"/>
        <v>0</v>
      </c>
      <c r="BZ178" s="61">
        <f t="shared" si="1335"/>
        <v>0</v>
      </c>
      <c r="CA178" s="11"/>
      <c r="CB178" s="12" t="e">
        <f t="shared" si="1299"/>
        <v>#DIV/0!</v>
      </c>
      <c r="CC178" s="11"/>
      <c r="CD178" s="12" t="e">
        <f t="shared" si="1300"/>
        <v>#DIV/0!</v>
      </c>
      <c r="CE178" s="13"/>
      <c r="CF178" s="11"/>
      <c r="CG178" s="11"/>
      <c r="CH178" s="14"/>
      <c r="CI178" s="10"/>
      <c r="CJ178" s="11"/>
      <c r="CK178" s="61">
        <f t="shared" si="1336"/>
        <v>0</v>
      </c>
      <c r="CL178" s="61">
        <f t="shared" si="1336"/>
        <v>0</v>
      </c>
      <c r="CM178" s="11"/>
      <c r="CN178" s="12" t="e">
        <f t="shared" si="1301"/>
        <v>#DIV/0!</v>
      </c>
      <c r="CO178" s="11"/>
      <c r="CP178" s="12" t="e">
        <f t="shared" si="1302"/>
        <v>#DIV/0!</v>
      </c>
      <c r="CQ178" s="13"/>
      <c r="CR178" s="11"/>
      <c r="CS178" s="11"/>
      <c r="CT178" s="14"/>
      <c r="CU178" s="10"/>
      <c r="CV178" s="11"/>
      <c r="CW178" s="61">
        <f t="shared" si="1337"/>
        <v>0</v>
      </c>
      <c r="CX178" s="61">
        <f t="shared" si="1337"/>
        <v>0</v>
      </c>
      <c r="CY178" s="11"/>
      <c r="CZ178" s="12" t="e">
        <f t="shared" si="1303"/>
        <v>#DIV/0!</v>
      </c>
      <c r="DA178" s="11"/>
      <c r="DB178" s="12" t="e">
        <f t="shared" si="1304"/>
        <v>#DIV/0!</v>
      </c>
      <c r="DC178" s="13"/>
      <c r="DD178" s="11"/>
      <c r="DE178" s="11"/>
      <c r="DF178" s="14"/>
      <c r="DG178" s="10"/>
      <c r="DH178" s="11"/>
      <c r="DI178" s="61">
        <f t="shared" si="1338"/>
        <v>0</v>
      </c>
      <c r="DJ178" s="61">
        <f t="shared" si="1338"/>
        <v>0</v>
      </c>
      <c r="DK178" s="11"/>
      <c r="DL178" s="12" t="e">
        <f t="shared" si="1305"/>
        <v>#DIV/0!</v>
      </c>
      <c r="DM178" s="11"/>
      <c r="DN178" s="12" t="e">
        <f t="shared" si="1306"/>
        <v>#DIV/0!</v>
      </c>
      <c r="DO178" s="13"/>
      <c r="DP178" s="11"/>
      <c r="DQ178" s="11"/>
      <c r="DR178" s="14"/>
      <c r="DS178" s="10"/>
      <c r="DT178" s="11"/>
      <c r="DU178" s="61">
        <f t="shared" si="1339"/>
        <v>0</v>
      </c>
      <c r="DV178" s="61">
        <f t="shared" si="1339"/>
        <v>0</v>
      </c>
      <c r="DW178" s="11"/>
      <c r="DX178" s="12" t="e">
        <f t="shared" si="1307"/>
        <v>#DIV/0!</v>
      </c>
      <c r="DY178" s="11"/>
      <c r="DZ178" s="12" t="e">
        <f t="shared" si="1308"/>
        <v>#DIV/0!</v>
      </c>
      <c r="EA178" s="13"/>
      <c r="EB178" s="11"/>
      <c r="EC178" s="11"/>
      <c r="ED178" s="14"/>
      <c r="EE178" s="10"/>
      <c r="EF178" s="11"/>
      <c r="EG178" s="61">
        <f t="shared" si="1340"/>
        <v>0</v>
      </c>
      <c r="EH178" s="61">
        <f t="shared" si="1340"/>
        <v>0</v>
      </c>
      <c r="EI178" s="11"/>
      <c r="EJ178" s="12" t="e">
        <f t="shared" si="1309"/>
        <v>#DIV/0!</v>
      </c>
      <c r="EK178" s="11"/>
      <c r="EL178" s="12" t="e">
        <f t="shared" si="1310"/>
        <v>#DIV/0!</v>
      </c>
      <c r="EM178" s="13"/>
      <c r="EN178" s="11"/>
      <c r="EO178" s="11"/>
      <c r="EP178" s="14"/>
      <c r="EQ178" s="10"/>
      <c r="ER178" s="11"/>
      <c r="ES178" s="61">
        <f t="shared" si="1341"/>
        <v>0</v>
      </c>
      <c r="ET178" s="61">
        <f t="shared" si="1341"/>
        <v>0</v>
      </c>
      <c r="EU178" s="11"/>
      <c r="EV178" s="12" t="e">
        <f t="shared" si="1311"/>
        <v>#DIV/0!</v>
      </c>
      <c r="EW178" s="11"/>
      <c r="EX178" s="12" t="e">
        <f t="shared" si="1312"/>
        <v>#DIV/0!</v>
      </c>
      <c r="EY178" s="13"/>
      <c r="EZ178" s="11"/>
      <c r="FA178" s="11"/>
      <c r="FB178" s="14"/>
      <c r="FC178" s="10"/>
      <c r="FD178" s="11"/>
      <c r="FE178" s="61">
        <f t="shared" si="1342"/>
        <v>0</v>
      </c>
      <c r="FF178" s="61">
        <f t="shared" si="1342"/>
        <v>0</v>
      </c>
      <c r="FG178" s="11"/>
      <c r="FH178" s="12" t="e">
        <f t="shared" si="1313"/>
        <v>#DIV/0!</v>
      </c>
      <c r="FI178" s="11"/>
      <c r="FJ178" s="12" t="e">
        <f t="shared" si="1314"/>
        <v>#DIV/0!</v>
      </c>
      <c r="FK178" s="13"/>
      <c r="FL178" s="11"/>
      <c r="FM178" s="11"/>
      <c r="FN178" s="14"/>
      <c r="FO178" s="10"/>
      <c r="FP178" s="11"/>
      <c r="FQ178" s="61">
        <f t="shared" si="1343"/>
        <v>0</v>
      </c>
      <c r="FR178" s="61">
        <f t="shared" si="1343"/>
        <v>0</v>
      </c>
      <c r="FS178" s="11"/>
      <c r="FT178" s="12" t="e">
        <f t="shared" si="1315"/>
        <v>#DIV/0!</v>
      </c>
      <c r="FU178" s="11"/>
      <c r="FV178" s="12" t="e">
        <f t="shared" si="1316"/>
        <v>#DIV/0!</v>
      </c>
      <c r="FW178" s="13"/>
      <c r="FX178" s="11"/>
      <c r="FY178" s="11"/>
      <c r="FZ178" s="14"/>
      <c r="GA178" s="10"/>
      <c r="GB178" s="11"/>
      <c r="GC178" s="61">
        <f t="shared" si="1344"/>
        <v>0</v>
      </c>
      <c r="GD178" s="61">
        <f t="shared" si="1344"/>
        <v>0</v>
      </c>
      <c r="GE178" s="11"/>
      <c r="GF178" s="12" t="e">
        <f t="shared" si="1317"/>
        <v>#DIV/0!</v>
      </c>
      <c r="GG178" s="11"/>
      <c r="GH178" s="12" t="e">
        <f t="shared" si="1318"/>
        <v>#DIV/0!</v>
      </c>
      <c r="GI178" s="13"/>
      <c r="GJ178" s="11"/>
      <c r="GK178" s="11"/>
      <c r="GL178" s="14"/>
      <c r="GM178" s="10"/>
      <c r="GN178" s="11"/>
      <c r="GO178" s="61">
        <f t="shared" si="1345"/>
        <v>0</v>
      </c>
      <c r="GP178" s="61">
        <f t="shared" si="1345"/>
        <v>0</v>
      </c>
      <c r="GQ178" s="11"/>
      <c r="GR178" s="12" t="e">
        <f t="shared" si="1319"/>
        <v>#DIV/0!</v>
      </c>
      <c r="GS178" s="11"/>
      <c r="GT178" s="12" t="e">
        <f t="shared" si="1320"/>
        <v>#DIV/0!</v>
      </c>
      <c r="GU178" s="13"/>
      <c r="GV178" s="11"/>
      <c r="GW178" s="11"/>
      <c r="GX178" s="14"/>
      <c r="GY178" s="10"/>
      <c r="GZ178" s="11"/>
      <c r="HA178" s="61">
        <f t="shared" si="1346"/>
        <v>0</v>
      </c>
      <c r="HB178" s="61">
        <f t="shared" si="1346"/>
        <v>0</v>
      </c>
      <c r="HC178" s="11"/>
      <c r="HD178" s="12" t="e">
        <f t="shared" si="1321"/>
        <v>#DIV/0!</v>
      </c>
      <c r="HE178" s="11"/>
      <c r="HF178" s="12" t="e">
        <f t="shared" si="1322"/>
        <v>#DIV/0!</v>
      </c>
      <c r="HG178" s="13"/>
      <c r="HH178" s="11"/>
      <c r="HI178" s="11"/>
      <c r="HJ178" s="14"/>
      <c r="HK178" s="10">
        <f t="shared" si="1323"/>
        <v>3</v>
      </c>
      <c r="HL178" s="14">
        <f t="shared" si="1323"/>
        <v>0</v>
      </c>
      <c r="HM178" s="381">
        <f t="shared" si="1323"/>
        <v>2770</v>
      </c>
      <c r="HN178" s="11">
        <f t="shared" si="1323"/>
        <v>255</v>
      </c>
      <c r="HO178" s="11">
        <f t="shared" si="1324"/>
        <v>1401</v>
      </c>
      <c r="HP178" s="79">
        <f t="shared" si="1325"/>
        <v>0.50577617328519853</v>
      </c>
      <c r="HQ178" s="15">
        <f t="shared" si="1326"/>
        <v>68</v>
      </c>
      <c r="HR178" s="12">
        <f t="shared" si="1347"/>
        <v>4.8536759457530339E-2</v>
      </c>
      <c r="HS178" s="16">
        <v>69.599999999999994</v>
      </c>
      <c r="HT178" s="17">
        <v>1298</v>
      </c>
      <c r="HU178" s="16">
        <f t="shared" si="1327"/>
        <v>92.648108493932895</v>
      </c>
      <c r="HV178" s="15"/>
      <c r="HW178" s="14"/>
    </row>
    <row r="179" spans="1:231" ht="18.75" x14ac:dyDescent="0.25">
      <c r="A179" s="734"/>
      <c r="B179" s="436">
        <f t="shared" si="987"/>
        <v>45732</v>
      </c>
      <c r="C179" s="10">
        <v>1</v>
      </c>
      <c r="D179" s="11"/>
      <c r="E179" s="61">
        <f t="shared" si="1328"/>
        <v>509</v>
      </c>
      <c r="F179" s="11">
        <f t="shared" si="1328"/>
        <v>47</v>
      </c>
      <c r="G179" s="11">
        <v>250</v>
      </c>
      <c r="H179" s="12">
        <f t="shared" si="1288"/>
        <v>0.51080550098231825</v>
      </c>
      <c r="I179" s="11">
        <v>10</v>
      </c>
      <c r="J179" s="12">
        <f t="shared" si="1329"/>
        <v>3.8461538461538464E-2</v>
      </c>
      <c r="K179" s="11"/>
      <c r="L179" s="11"/>
      <c r="M179" s="18"/>
      <c r="N179" s="20"/>
      <c r="O179" s="10">
        <v>1</v>
      </c>
      <c r="P179" s="11"/>
      <c r="Q179" s="11">
        <f t="shared" si="1330"/>
        <v>524</v>
      </c>
      <c r="R179" s="11">
        <f t="shared" si="1330"/>
        <v>49</v>
      </c>
      <c r="S179" s="11">
        <v>246</v>
      </c>
      <c r="T179" s="12">
        <f t="shared" si="1289"/>
        <v>0.5</v>
      </c>
      <c r="U179" s="11">
        <v>16</v>
      </c>
      <c r="V179" s="12">
        <f t="shared" si="1290"/>
        <v>6.1068702290076333E-2</v>
      </c>
      <c r="W179" s="11"/>
      <c r="X179" s="11"/>
      <c r="Y179" s="18"/>
      <c r="Z179" s="20"/>
      <c r="AA179" s="10">
        <v>1</v>
      </c>
      <c r="AB179" s="11"/>
      <c r="AC179" s="11">
        <f t="shared" si="1331"/>
        <v>78</v>
      </c>
      <c r="AD179" s="11">
        <f t="shared" si="1331"/>
        <v>9</v>
      </c>
      <c r="AE179" s="11">
        <v>38</v>
      </c>
      <c r="AF179" s="12">
        <f t="shared" si="1291"/>
        <v>0.52564102564102566</v>
      </c>
      <c r="AG179" s="11">
        <v>3</v>
      </c>
      <c r="AH179" s="12">
        <f t="shared" si="1292"/>
        <v>7.3170731707317069E-2</v>
      </c>
      <c r="AI179" s="11"/>
      <c r="AJ179" s="11"/>
      <c r="AK179" s="18"/>
      <c r="AL179" s="20"/>
      <c r="AM179" s="10">
        <v>1</v>
      </c>
      <c r="AN179" s="11"/>
      <c r="AO179" s="61">
        <f t="shared" si="1332"/>
        <v>553</v>
      </c>
      <c r="AP179" s="11">
        <f t="shared" si="1332"/>
        <v>50</v>
      </c>
      <c r="AQ179" s="11">
        <v>245</v>
      </c>
      <c r="AR179" s="12">
        <f t="shared" si="1293"/>
        <v>0.46654611211573238</v>
      </c>
      <c r="AS179" s="11">
        <v>13</v>
      </c>
      <c r="AT179" s="12">
        <f t="shared" si="1294"/>
        <v>5.0387596899224806E-2</v>
      </c>
      <c r="AU179" s="11"/>
      <c r="AV179" s="11"/>
      <c r="AW179" s="18"/>
      <c r="AX179" s="20"/>
      <c r="AY179" s="10"/>
      <c r="AZ179" s="11"/>
      <c r="BA179" s="11">
        <f t="shared" si="1333"/>
        <v>546</v>
      </c>
      <c r="BB179" s="11">
        <f t="shared" si="1333"/>
        <v>50</v>
      </c>
      <c r="BC179" s="11">
        <v>256</v>
      </c>
      <c r="BD179" s="12">
        <f t="shared" si="1295"/>
        <v>0.48168498168498169</v>
      </c>
      <c r="BE179" s="11">
        <v>7</v>
      </c>
      <c r="BF179" s="12">
        <f t="shared" si="1296"/>
        <v>2.6615969581749048E-2</v>
      </c>
      <c r="BG179" s="11"/>
      <c r="BH179" s="11"/>
      <c r="BI179" s="18"/>
      <c r="BJ179" s="20"/>
      <c r="BK179" s="10"/>
      <c r="BL179" s="11"/>
      <c r="BM179" s="11">
        <f t="shared" si="1334"/>
        <v>556</v>
      </c>
      <c r="BN179" s="11">
        <f t="shared" si="1334"/>
        <v>50</v>
      </c>
      <c r="BO179" s="11">
        <v>216</v>
      </c>
      <c r="BP179" s="12">
        <f t="shared" si="1297"/>
        <v>0.41187050359712229</v>
      </c>
      <c r="BQ179" s="11">
        <v>13</v>
      </c>
      <c r="BR179" s="12">
        <f t="shared" si="1298"/>
        <v>5.6768558951965066E-2</v>
      </c>
      <c r="BS179" s="11"/>
      <c r="BT179" s="11"/>
      <c r="BU179" s="18"/>
      <c r="BV179" s="20"/>
      <c r="BW179" s="10"/>
      <c r="BX179" s="11"/>
      <c r="BY179" s="61">
        <f t="shared" si="1335"/>
        <v>0</v>
      </c>
      <c r="BZ179" s="61">
        <f t="shared" si="1335"/>
        <v>0</v>
      </c>
      <c r="CA179" s="11"/>
      <c r="CB179" s="12" t="e">
        <f t="shared" si="1299"/>
        <v>#DIV/0!</v>
      </c>
      <c r="CC179" s="11"/>
      <c r="CD179" s="12" t="e">
        <f t="shared" si="1300"/>
        <v>#DIV/0!</v>
      </c>
      <c r="CE179" s="11"/>
      <c r="CF179" s="11"/>
      <c r="CG179" s="18"/>
      <c r="CH179" s="20"/>
      <c r="CI179" s="10"/>
      <c r="CJ179" s="11"/>
      <c r="CK179" s="61">
        <f t="shared" si="1336"/>
        <v>0</v>
      </c>
      <c r="CL179" s="61">
        <f t="shared" si="1336"/>
        <v>0</v>
      </c>
      <c r="CM179" s="11"/>
      <c r="CN179" s="12" t="e">
        <f t="shared" si="1301"/>
        <v>#DIV/0!</v>
      </c>
      <c r="CO179" s="11"/>
      <c r="CP179" s="12" t="e">
        <f t="shared" si="1302"/>
        <v>#DIV/0!</v>
      </c>
      <c r="CQ179" s="11"/>
      <c r="CR179" s="11"/>
      <c r="CS179" s="18"/>
      <c r="CT179" s="20"/>
      <c r="CU179" s="10"/>
      <c r="CV179" s="11"/>
      <c r="CW179" s="61">
        <f t="shared" si="1337"/>
        <v>0</v>
      </c>
      <c r="CX179" s="61">
        <f t="shared" si="1337"/>
        <v>0</v>
      </c>
      <c r="CY179" s="11"/>
      <c r="CZ179" s="12" t="e">
        <f t="shared" si="1303"/>
        <v>#DIV/0!</v>
      </c>
      <c r="DA179" s="11"/>
      <c r="DB179" s="12" t="e">
        <f t="shared" si="1304"/>
        <v>#DIV/0!</v>
      </c>
      <c r="DC179" s="11"/>
      <c r="DD179" s="11"/>
      <c r="DE179" s="18"/>
      <c r="DF179" s="20"/>
      <c r="DG179" s="10"/>
      <c r="DH179" s="11"/>
      <c r="DI179" s="61">
        <f t="shared" si="1338"/>
        <v>0</v>
      </c>
      <c r="DJ179" s="61">
        <f t="shared" si="1338"/>
        <v>0</v>
      </c>
      <c r="DK179" s="11"/>
      <c r="DL179" s="12" t="e">
        <f t="shared" si="1305"/>
        <v>#DIV/0!</v>
      </c>
      <c r="DM179" s="11"/>
      <c r="DN179" s="12" t="e">
        <f t="shared" si="1306"/>
        <v>#DIV/0!</v>
      </c>
      <c r="DO179" s="11"/>
      <c r="DP179" s="11"/>
      <c r="DQ179" s="18"/>
      <c r="DR179" s="20"/>
      <c r="DS179" s="10"/>
      <c r="DT179" s="11"/>
      <c r="DU179" s="61">
        <f t="shared" si="1339"/>
        <v>0</v>
      </c>
      <c r="DV179" s="61">
        <f t="shared" si="1339"/>
        <v>0</v>
      </c>
      <c r="DW179" s="11"/>
      <c r="DX179" s="12" t="e">
        <f t="shared" si="1307"/>
        <v>#DIV/0!</v>
      </c>
      <c r="DY179" s="11"/>
      <c r="DZ179" s="12" t="e">
        <f t="shared" si="1308"/>
        <v>#DIV/0!</v>
      </c>
      <c r="EA179" s="11"/>
      <c r="EB179" s="11"/>
      <c r="EC179" s="18"/>
      <c r="ED179" s="20"/>
      <c r="EE179" s="10"/>
      <c r="EF179" s="11"/>
      <c r="EG179" s="61">
        <f t="shared" si="1340"/>
        <v>0</v>
      </c>
      <c r="EH179" s="61">
        <f t="shared" si="1340"/>
        <v>0</v>
      </c>
      <c r="EI179" s="11"/>
      <c r="EJ179" s="12" t="e">
        <f t="shared" si="1309"/>
        <v>#DIV/0!</v>
      </c>
      <c r="EK179" s="11"/>
      <c r="EL179" s="12" t="e">
        <f t="shared" si="1310"/>
        <v>#DIV/0!</v>
      </c>
      <c r="EM179" s="11"/>
      <c r="EN179" s="11"/>
      <c r="EO179" s="18"/>
      <c r="EP179" s="20"/>
      <c r="EQ179" s="10"/>
      <c r="ER179" s="11"/>
      <c r="ES179" s="61">
        <f t="shared" si="1341"/>
        <v>0</v>
      </c>
      <c r="ET179" s="61">
        <f t="shared" si="1341"/>
        <v>0</v>
      </c>
      <c r="EU179" s="11"/>
      <c r="EV179" s="12" t="e">
        <f t="shared" si="1311"/>
        <v>#DIV/0!</v>
      </c>
      <c r="EW179" s="11"/>
      <c r="EX179" s="12" t="e">
        <f t="shared" si="1312"/>
        <v>#DIV/0!</v>
      </c>
      <c r="EY179" s="11"/>
      <c r="EZ179" s="11"/>
      <c r="FA179" s="18"/>
      <c r="FB179" s="20"/>
      <c r="FC179" s="10"/>
      <c r="FD179" s="11"/>
      <c r="FE179" s="61">
        <f t="shared" si="1342"/>
        <v>0</v>
      </c>
      <c r="FF179" s="61">
        <f t="shared" si="1342"/>
        <v>0</v>
      </c>
      <c r="FG179" s="11"/>
      <c r="FH179" s="12" t="e">
        <f t="shared" si="1313"/>
        <v>#DIV/0!</v>
      </c>
      <c r="FI179" s="11"/>
      <c r="FJ179" s="12" t="e">
        <f t="shared" si="1314"/>
        <v>#DIV/0!</v>
      </c>
      <c r="FK179" s="11"/>
      <c r="FL179" s="11"/>
      <c r="FM179" s="18"/>
      <c r="FN179" s="20"/>
      <c r="FO179" s="10"/>
      <c r="FP179" s="11"/>
      <c r="FQ179" s="61">
        <f t="shared" si="1343"/>
        <v>0</v>
      </c>
      <c r="FR179" s="61">
        <f t="shared" si="1343"/>
        <v>0</v>
      </c>
      <c r="FS179" s="11"/>
      <c r="FT179" s="12" t="e">
        <f t="shared" si="1315"/>
        <v>#DIV/0!</v>
      </c>
      <c r="FU179" s="11"/>
      <c r="FV179" s="12" t="e">
        <f t="shared" si="1316"/>
        <v>#DIV/0!</v>
      </c>
      <c r="FW179" s="11"/>
      <c r="FX179" s="11"/>
      <c r="FY179" s="18"/>
      <c r="FZ179" s="20"/>
      <c r="GA179" s="10"/>
      <c r="GB179" s="11"/>
      <c r="GC179" s="61">
        <f t="shared" si="1344"/>
        <v>0</v>
      </c>
      <c r="GD179" s="61">
        <f t="shared" si="1344"/>
        <v>0</v>
      </c>
      <c r="GE179" s="11"/>
      <c r="GF179" s="12" t="e">
        <f t="shared" si="1317"/>
        <v>#DIV/0!</v>
      </c>
      <c r="GG179" s="11"/>
      <c r="GH179" s="12" t="e">
        <f t="shared" si="1318"/>
        <v>#DIV/0!</v>
      </c>
      <c r="GI179" s="11"/>
      <c r="GJ179" s="11"/>
      <c r="GK179" s="18"/>
      <c r="GL179" s="20"/>
      <c r="GM179" s="10"/>
      <c r="GN179" s="11"/>
      <c r="GO179" s="61">
        <f t="shared" si="1345"/>
        <v>0</v>
      </c>
      <c r="GP179" s="61">
        <f t="shared" si="1345"/>
        <v>0</v>
      </c>
      <c r="GQ179" s="11"/>
      <c r="GR179" s="12" t="e">
        <f t="shared" si="1319"/>
        <v>#DIV/0!</v>
      </c>
      <c r="GS179" s="11"/>
      <c r="GT179" s="12" t="e">
        <f t="shared" si="1320"/>
        <v>#DIV/0!</v>
      </c>
      <c r="GU179" s="11"/>
      <c r="GV179" s="11"/>
      <c r="GW179" s="18"/>
      <c r="GX179" s="20"/>
      <c r="GY179" s="10"/>
      <c r="GZ179" s="11"/>
      <c r="HA179" s="61">
        <f t="shared" si="1346"/>
        <v>0</v>
      </c>
      <c r="HB179" s="61">
        <f t="shared" si="1346"/>
        <v>0</v>
      </c>
      <c r="HC179" s="11"/>
      <c r="HD179" s="12" t="e">
        <f t="shared" si="1321"/>
        <v>#DIV/0!</v>
      </c>
      <c r="HE179" s="11"/>
      <c r="HF179" s="12" t="e">
        <f t="shared" si="1322"/>
        <v>#DIV/0!</v>
      </c>
      <c r="HG179" s="11"/>
      <c r="HH179" s="11"/>
      <c r="HI179" s="18"/>
      <c r="HJ179" s="20"/>
      <c r="HK179" s="10">
        <f t="shared" si="1323"/>
        <v>4</v>
      </c>
      <c r="HL179" s="14">
        <f t="shared" si="1323"/>
        <v>0</v>
      </c>
      <c r="HM179" s="381">
        <f t="shared" si="1323"/>
        <v>2766</v>
      </c>
      <c r="HN179" s="11">
        <f t="shared" si="1323"/>
        <v>255</v>
      </c>
      <c r="HO179" s="11">
        <f t="shared" si="1324"/>
        <v>1313</v>
      </c>
      <c r="HP179" s="79">
        <f t="shared" si="1325"/>
        <v>0.47469269703543021</v>
      </c>
      <c r="HQ179" s="15">
        <f t="shared" si="1326"/>
        <v>62</v>
      </c>
      <c r="HR179" s="12">
        <f t="shared" si="1347"/>
        <v>4.7220106626047219E-2</v>
      </c>
      <c r="HS179" s="16">
        <v>69.3</v>
      </c>
      <c r="HT179" s="17">
        <v>1227</v>
      </c>
      <c r="HU179" s="16">
        <f t="shared" si="1327"/>
        <v>93.45011424219345</v>
      </c>
      <c r="HV179" s="18"/>
      <c r="HW179" s="20"/>
    </row>
    <row r="180" spans="1:231" ht="18.75" x14ac:dyDescent="0.25">
      <c r="A180" s="734"/>
      <c r="B180" s="436">
        <f t="shared" si="987"/>
        <v>45733</v>
      </c>
      <c r="C180" s="10">
        <v>1</v>
      </c>
      <c r="D180" s="11"/>
      <c r="E180" s="61">
        <f t="shared" si="1328"/>
        <v>508</v>
      </c>
      <c r="F180" s="11">
        <f t="shared" si="1328"/>
        <v>47</v>
      </c>
      <c r="G180" s="11">
        <v>214</v>
      </c>
      <c r="H180" s="12">
        <f t="shared" si="1288"/>
        <v>0.44291338582677164</v>
      </c>
      <c r="I180" s="11">
        <v>11</v>
      </c>
      <c r="J180" s="12">
        <f t="shared" si="1329"/>
        <v>4.8888888888888891E-2</v>
      </c>
      <c r="K180" s="13"/>
      <c r="L180" s="13"/>
      <c r="M180" s="25"/>
      <c r="N180" s="37"/>
      <c r="O180" s="10"/>
      <c r="P180" s="11"/>
      <c r="Q180" s="11">
        <f t="shared" si="1330"/>
        <v>524</v>
      </c>
      <c r="R180" s="11">
        <f t="shared" si="1330"/>
        <v>49</v>
      </c>
      <c r="S180" s="11">
        <v>253</v>
      </c>
      <c r="T180" s="12">
        <f t="shared" si="1289"/>
        <v>0.50763358778625955</v>
      </c>
      <c r="U180" s="11">
        <v>13</v>
      </c>
      <c r="V180" s="12">
        <f t="shared" si="1290"/>
        <v>4.8872180451127817E-2</v>
      </c>
      <c r="W180" s="13"/>
      <c r="X180" s="13"/>
      <c r="Y180" s="25"/>
      <c r="Z180" s="37"/>
      <c r="AA180" s="10">
        <v>2</v>
      </c>
      <c r="AB180" s="11"/>
      <c r="AC180" s="11">
        <f t="shared" si="1331"/>
        <v>76</v>
      </c>
      <c r="AD180" s="11">
        <f t="shared" si="1331"/>
        <v>9</v>
      </c>
      <c r="AE180" s="11">
        <v>26</v>
      </c>
      <c r="AF180" s="12">
        <f t="shared" si="1291"/>
        <v>0.36842105263157893</v>
      </c>
      <c r="AG180" s="11">
        <v>2</v>
      </c>
      <c r="AH180" s="12">
        <f t="shared" si="1292"/>
        <v>7.1428571428571425E-2</v>
      </c>
      <c r="AI180" s="13"/>
      <c r="AJ180" s="13"/>
      <c r="AK180" s="25"/>
      <c r="AL180" s="37"/>
      <c r="AM180" s="10">
        <v>1</v>
      </c>
      <c r="AN180" s="11"/>
      <c r="AO180" s="61">
        <f t="shared" si="1332"/>
        <v>552</v>
      </c>
      <c r="AP180" s="11">
        <f t="shared" si="1332"/>
        <v>50</v>
      </c>
      <c r="AQ180" s="11">
        <v>233</v>
      </c>
      <c r="AR180" s="12">
        <f t="shared" si="1293"/>
        <v>0.44565217391304346</v>
      </c>
      <c r="AS180" s="11">
        <v>13</v>
      </c>
      <c r="AT180" s="12">
        <f t="shared" si="1294"/>
        <v>5.2845528455284556E-2</v>
      </c>
      <c r="AU180" s="13"/>
      <c r="AV180" s="13"/>
      <c r="AW180" s="25"/>
      <c r="AX180" s="37"/>
      <c r="AY180" s="10"/>
      <c r="AZ180" s="11">
        <v>1</v>
      </c>
      <c r="BA180" s="11">
        <f t="shared" si="1333"/>
        <v>546</v>
      </c>
      <c r="BB180" s="11">
        <f t="shared" si="1333"/>
        <v>49</v>
      </c>
      <c r="BC180" s="11">
        <v>244</v>
      </c>
      <c r="BD180" s="12">
        <f t="shared" si="1295"/>
        <v>0.47435897435897434</v>
      </c>
      <c r="BE180" s="11">
        <v>15</v>
      </c>
      <c r="BF180" s="12">
        <f t="shared" si="1296"/>
        <v>5.7915057915057917E-2</v>
      </c>
      <c r="BG180" s="13"/>
      <c r="BH180" s="13"/>
      <c r="BI180" s="25"/>
      <c r="BJ180" s="37"/>
      <c r="BK180" s="10"/>
      <c r="BL180" s="11"/>
      <c r="BM180" s="11">
        <f t="shared" si="1334"/>
        <v>556</v>
      </c>
      <c r="BN180" s="11">
        <f t="shared" si="1334"/>
        <v>50</v>
      </c>
      <c r="BO180" s="11">
        <v>208</v>
      </c>
      <c r="BP180" s="12">
        <f t="shared" si="1297"/>
        <v>0.40647482014388492</v>
      </c>
      <c r="BQ180" s="11">
        <v>18</v>
      </c>
      <c r="BR180" s="12">
        <f t="shared" si="1298"/>
        <v>7.9646017699115043E-2</v>
      </c>
      <c r="BS180" s="13"/>
      <c r="BT180" s="13"/>
      <c r="BU180" s="25"/>
      <c r="BV180" s="37"/>
      <c r="BW180" s="10"/>
      <c r="BX180" s="11"/>
      <c r="BY180" s="61">
        <f t="shared" si="1335"/>
        <v>0</v>
      </c>
      <c r="BZ180" s="61">
        <f t="shared" si="1335"/>
        <v>0</v>
      </c>
      <c r="CA180" s="11"/>
      <c r="CB180" s="12" t="e">
        <f t="shared" si="1299"/>
        <v>#DIV/0!</v>
      </c>
      <c r="CC180" s="11"/>
      <c r="CD180" s="12" t="e">
        <f t="shared" si="1300"/>
        <v>#DIV/0!</v>
      </c>
      <c r="CE180" s="13"/>
      <c r="CF180" s="13"/>
      <c r="CG180" s="25"/>
      <c r="CH180" s="37"/>
      <c r="CI180" s="10"/>
      <c r="CJ180" s="11"/>
      <c r="CK180" s="61">
        <f t="shared" si="1336"/>
        <v>0</v>
      </c>
      <c r="CL180" s="61">
        <f t="shared" si="1336"/>
        <v>0</v>
      </c>
      <c r="CM180" s="11"/>
      <c r="CN180" s="12" t="e">
        <f t="shared" si="1301"/>
        <v>#DIV/0!</v>
      </c>
      <c r="CO180" s="11"/>
      <c r="CP180" s="12" t="e">
        <f t="shared" si="1302"/>
        <v>#DIV/0!</v>
      </c>
      <c r="CQ180" s="13"/>
      <c r="CR180" s="13"/>
      <c r="CS180" s="25"/>
      <c r="CT180" s="37"/>
      <c r="CU180" s="10"/>
      <c r="CV180" s="11"/>
      <c r="CW180" s="61">
        <f t="shared" si="1337"/>
        <v>0</v>
      </c>
      <c r="CX180" s="61">
        <f t="shared" si="1337"/>
        <v>0</v>
      </c>
      <c r="CY180" s="11"/>
      <c r="CZ180" s="12" t="e">
        <f t="shared" si="1303"/>
        <v>#DIV/0!</v>
      </c>
      <c r="DA180" s="11"/>
      <c r="DB180" s="12" t="e">
        <f t="shared" si="1304"/>
        <v>#DIV/0!</v>
      </c>
      <c r="DC180" s="13"/>
      <c r="DD180" s="13"/>
      <c r="DE180" s="25"/>
      <c r="DF180" s="37"/>
      <c r="DG180" s="10"/>
      <c r="DH180" s="11"/>
      <c r="DI180" s="61">
        <f t="shared" si="1338"/>
        <v>0</v>
      </c>
      <c r="DJ180" s="61">
        <f t="shared" si="1338"/>
        <v>0</v>
      </c>
      <c r="DK180" s="11"/>
      <c r="DL180" s="12" t="e">
        <f t="shared" si="1305"/>
        <v>#DIV/0!</v>
      </c>
      <c r="DM180" s="11"/>
      <c r="DN180" s="12" t="e">
        <f t="shared" si="1306"/>
        <v>#DIV/0!</v>
      </c>
      <c r="DO180" s="13"/>
      <c r="DP180" s="13"/>
      <c r="DQ180" s="25"/>
      <c r="DR180" s="37"/>
      <c r="DS180" s="10"/>
      <c r="DT180" s="11"/>
      <c r="DU180" s="61">
        <f t="shared" si="1339"/>
        <v>0</v>
      </c>
      <c r="DV180" s="61">
        <f t="shared" si="1339"/>
        <v>0</v>
      </c>
      <c r="DW180" s="11"/>
      <c r="DX180" s="12" t="e">
        <f t="shared" si="1307"/>
        <v>#DIV/0!</v>
      </c>
      <c r="DY180" s="11"/>
      <c r="DZ180" s="12" t="e">
        <f t="shared" si="1308"/>
        <v>#DIV/0!</v>
      </c>
      <c r="EA180" s="13"/>
      <c r="EB180" s="13"/>
      <c r="EC180" s="25"/>
      <c r="ED180" s="37"/>
      <c r="EE180" s="10"/>
      <c r="EF180" s="11"/>
      <c r="EG180" s="61">
        <f t="shared" si="1340"/>
        <v>0</v>
      </c>
      <c r="EH180" s="61">
        <f t="shared" si="1340"/>
        <v>0</v>
      </c>
      <c r="EI180" s="11"/>
      <c r="EJ180" s="12" t="e">
        <f t="shared" si="1309"/>
        <v>#DIV/0!</v>
      </c>
      <c r="EK180" s="11"/>
      <c r="EL180" s="12" t="e">
        <f t="shared" si="1310"/>
        <v>#DIV/0!</v>
      </c>
      <c r="EM180" s="13"/>
      <c r="EN180" s="13"/>
      <c r="EO180" s="25"/>
      <c r="EP180" s="37"/>
      <c r="EQ180" s="10"/>
      <c r="ER180" s="11"/>
      <c r="ES180" s="61">
        <f t="shared" si="1341"/>
        <v>0</v>
      </c>
      <c r="ET180" s="61">
        <f t="shared" si="1341"/>
        <v>0</v>
      </c>
      <c r="EU180" s="11"/>
      <c r="EV180" s="12" t="e">
        <f t="shared" si="1311"/>
        <v>#DIV/0!</v>
      </c>
      <c r="EW180" s="11"/>
      <c r="EX180" s="12" t="e">
        <f t="shared" si="1312"/>
        <v>#DIV/0!</v>
      </c>
      <c r="EY180" s="13"/>
      <c r="EZ180" s="13"/>
      <c r="FA180" s="25"/>
      <c r="FB180" s="37"/>
      <c r="FC180" s="10"/>
      <c r="FD180" s="11"/>
      <c r="FE180" s="61">
        <f t="shared" si="1342"/>
        <v>0</v>
      </c>
      <c r="FF180" s="61">
        <f t="shared" si="1342"/>
        <v>0</v>
      </c>
      <c r="FG180" s="11"/>
      <c r="FH180" s="12" t="e">
        <f t="shared" si="1313"/>
        <v>#DIV/0!</v>
      </c>
      <c r="FI180" s="11"/>
      <c r="FJ180" s="12" t="e">
        <f t="shared" si="1314"/>
        <v>#DIV/0!</v>
      </c>
      <c r="FK180" s="13"/>
      <c r="FL180" s="13"/>
      <c r="FM180" s="25"/>
      <c r="FN180" s="37"/>
      <c r="FO180" s="10"/>
      <c r="FP180" s="11"/>
      <c r="FQ180" s="61">
        <f t="shared" si="1343"/>
        <v>0</v>
      </c>
      <c r="FR180" s="61">
        <f t="shared" si="1343"/>
        <v>0</v>
      </c>
      <c r="FS180" s="11"/>
      <c r="FT180" s="12" t="e">
        <f t="shared" si="1315"/>
        <v>#DIV/0!</v>
      </c>
      <c r="FU180" s="11"/>
      <c r="FV180" s="12" t="e">
        <f t="shared" si="1316"/>
        <v>#DIV/0!</v>
      </c>
      <c r="FW180" s="13"/>
      <c r="FX180" s="13"/>
      <c r="FY180" s="25"/>
      <c r="FZ180" s="37"/>
      <c r="GA180" s="10"/>
      <c r="GB180" s="11"/>
      <c r="GC180" s="61">
        <f t="shared" si="1344"/>
        <v>0</v>
      </c>
      <c r="GD180" s="61">
        <f t="shared" si="1344"/>
        <v>0</v>
      </c>
      <c r="GE180" s="11"/>
      <c r="GF180" s="12" t="e">
        <f t="shared" si="1317"/>
        <v>#DIV/0!</v>
      </c>
      <c r="GG180" s="11"/>
      <c r="GH180" s="12" t="e">
        <f t="shared" si="1318"/>
        <v>#DIV/0!</v>
      </c>
      <c r="GI180" s="13"/>
      <c r="GJ180" s="13"/>
      <c r="GK180" s="25"/>
      <c r="GL180" s="37"/>
      <c r="GM180" s="10"/>
      <c r="GN180" s="11"/>
      <c r="GO180" s="61">
        <f t="shared" si="1345"/>
        <v>0</v>
      </c>
      <c r="GP180" s="61">
        <f t="shared" si="1345"/>
        <v>0</v>
      </c>
      <c r="GQ180" s="11"/>
      <c r="GR180" s="12" t="e">
        <f t="shared" si="1319"/>
        <v>#DIV/0!</v>
      </c>
      <c r="GS180" s="11"/>
      <c r="GT180" s="12" t="e">
        <f t="shared" si="1320"/>
        <v>#DIV/0!</v>
      </c>
      <c r="GU180" s="13"/>
      <c r="GV180" s="13"/>
      <c r="GW180" s="25"/>
      <c r="GX180" s="37"/>
      <c r="GY180" s="10"/>
      <c r="GZ180" s="11"/>
      <c r="HA180" s="61">
        <f t="shared" si="1346"/>
        <v>0</v>
      </c>
      <c r="HB180" s="61">
        <f t="shared" si="1346"/>
        <v>0</v>
      </c>
      <c r="HC180" s="11"/>
      <c r="HD180" s="12" t="e">
        <f t="shared" si="1321"/>
        <v>#DIV/0!</v>
      </c>
      <c r="HE180" s="11"/>
      <c r="HF180" s="12" t="e">
        <f t="shared" si="1322"/>
        <v>#DIV/0!</v>
      </c>
      <c r="HG180" s="13"/>
      <c r="HH180" s="13"/>
      <c r="HI180" s="25"/>
      <c r="HJ180" s="37"/>
      <c r="HK180" s="10">
        <f t="shared" si="1323"/>
        <v>4</v>
      </c>
      <c r="HL180" s="14">
        <f t="shared" si="1323"/>
        <v>1</v>
      </c>
      <c r="HM180" s="381">
        <f t="shared" si="1323"/>
        <v>2762</v>
      </c>
      <c r="HN180" s="11">
        <f t="shared" si="1323"/>
        <v>254</v>
      </c>
      <c r="HO180" s="11">
        <f t="shared" si="1324"/>
        <v>1250</v>
      </c>
      <c r="HP180" s="79">
        <f t="shared" si="1325"/>
        <v>0.45257060101375812</v>
      </c>
      <c r="HQ180" s="15">
        <f t="shared" si="1326"/>
        <v>72</v>
      </c>
      <c r="HR180" s="12">
        <f t="shared" si="1347"/>
        <v>5.7599999999999998E-2</v>
      </c>
      <c r="HS180" s="16">
        <v>69.3</v>
      </c>
      <c r="HT180" s="17">
        <v>1152</v>
      </c>
      <c r="HU180" s="16">
        <f t="shared" si="1327"/>
        <v>92.16</v>
      </c>
      <c r="HV180" s="23"/>
      <c r="HW180" s="22"/>
    </row>
    <row r="181" spans="1:231" ht="18.75" x14ac:dyDescent="0.25">
      <c r="A181" s="734"/>
      <c r="B181" s="436">
        <f t="shared" si="987"/>
        <v>45734</v>
      </c>
      <c r="C181" s="10">
        <v>1</v>
      </c>
      <c r="D181" s="11"/>
      <c r="E181" s="61">
        <f t="shared" si="1328"/>
        <v>507</v>
      </c>
      <c r="F181" s="11">
        <f t="shared" si="1328"/>
        <v>47</v>
      </c>
      <c r="G181" s="11">
        <v>221</v>
      </c>
      <c r="H181" s="12">
        <f t="shared" si="1288"/>
        <v>0.45956607495069035</v>
      </c>
      <c r="I181" s="11">
        <v>12</v>
      </c>
      <c r="J181" s="12">
        <f t="shared" si="1329"/>
        <v>5.1502145922746781E-2</v>
      </c>
      <c r="K181" s="13"/>
      <c r="L181" s="11"/>
      <c r="M181" s="25"/>
      <c r="N181" s="37"/>
      <c r="O181" s="10"/>
      <c r="P181" s="11"/>
      <c r="Q181" s="11">
        <f t="shared" si="1330"/>
        <v>524</v>
      </c>
      <c r="R181" s="11">
        <f t="shared" si="1330"/>
        <v>49</v>
      </c>
      <c r="S181" s="11">
        <v>237</v>
      </c>
      <c r="T181" s="12">
        <f t="shared" si="1289"/>
        <v>0.48091603053435117</v>
      </c>
      <c r="U181" s="11">
        <v>15</v>
      </c>
      <c r="V181" s="12">
        <f t="shared" si="1290"/>
        <v>5.9523809523809521E-2</v>
      </c>
      <c r="W181" s="13"/>
      <c r="X181" s="11"/>
      <c r="Y181" s="25"/>
      <c r="Z181" s="37"/>
      <c r="AA181" s="10">
        <v>1</v>
      </c>
      <c r="AB181" s="11"/>
      <c r="AC181" s="11">
        <f t="shared" si="1331"/>
        <v>75</v>
      </c>
      <c r="AD181" s="11">
        <f t="shared" si="1331"/>
        <v>9</v>
      </c>
      <c r="AE181" s="11">
        <v>40</v>
      </c>
      <c r="AF181" s="12">
        <f t="shared" si="1291"/>
        <v>0.58666666666666667</v>
      </c>
      <c r="AG181" s="11">
        <v>4</v>
      </c>
      <c r="AH181" s="12">
        <f t="shared" si="1292"/>
        <v>9.0909090909090912E-2</v>
      </c>
      <c r="AI181" s="13"/>
      <c r="AJ181" s="11"/>
      <c r="AK181" s="25"/>
      <c r="AL181" s="37"/>
      <c r="AM181" s="10">
        <v>2</v>
      </c>
      <c r="AN181" s="11"/>
      <c r="AO181" s="61">
        <f t="shared" si="1332"/>
        <v>550</v>
      </c>
      <c r="AP181" s="11">
        <f t="shared" si="1332"/>
        <v>50</v>
      </c>
      <c r="AQ181" s="11">
        <v>234</v>
      </c>
      <c r="AR181" s="12">
        <f t="shared" si="1293"/>
        <v>0.45818181818181819</v>
      </c>
      <c r="AS181" s="11">
        <v>18</v>
      </c>
      <c r="AT181" s="12">
        <f t="shared" si="1294"/>
        <v>7.1428571428571425E-2</v>
      </c>
      <c r="AU181" s="13"/>
      <c r="AV181" s="11"/>
      <c r="AW181" s="25"/>
      <c r="AX181" s="37"/>
      <c r="AY181" s="10"/>
      <c r="AZ181" s="11"/>
      <c r="BA181" s="11">
        <f t="shared" si="1333"/>
        <v>546</v>
      </c>
      <c r="BB181" s="11">
        <f t="shared" si="1333"/>
        <v>49</v>
      </c>
      <c r="BC181" s="11">
        <v>236</v>
      </c>
      <c r="BD181" s="12">
        <f t="shared" si="1295"/>
        <v>0.45238095238095238</v>
      </c>
      <c r="BE181" s="11">
        <v>11</v>
      </c>
      <c r="BF181" s="12">
        <f t="shared" si="1296"/>
        <v>4.4534412955465584E-2</v>
      </c>
      <c r="BG181" s="13"/>
      <c r="BH181" s="11"/>
      <c r="BI181" s="25"/>
      <c r="BJ181" s="37"/>
      <c r="BK181" s="10">
        <v>1</v>
      </c>
      <c r="BL181" s="11"/>
      <c r="BM181" s="11">
        <f t="shared" si="1334"/>
        <v>555</v>
      </c>
      <c r="BN181" s="11">
        <f t="shared" si="1334"/>
        <v>50</v>
      </c>
      <c r="BO181" s="11">
        <v>238</v>
      </c>
      <c r="BP181" s="12">
        <f t="shared" si="1297"/>
        <v>0.47207207207207208</v>
      </c>
      <c r="BQ181" s="11">
        <v>24</v>
      </c>
      <c r="BR181" s="12">
        <f t="shared" si="1298"/>
        <v>9.1603053435114504E-2</v>
      </c>
      <c r="BS181" s="13"/>
      <c r="BT181" s="11"/>
      <c r="BU181" s="25"/>
      <c r="BV181" s="37"/>
      <c r="BW181" s="10"/>
      <c r="BX181" s="11"/>
      <c r="BY181" s="61">
        <f t="shared" si="1335"/>
        <v>0</v>
      </c>
      <c r="BZ181" s="61">
        <f t="shared" si="1335"/>
        <v>0</v>
      </c>
      <c r="CA181" s="11"/>
      <c r="CB181" s="12" t="e">
        <f t="shared" si="1299"/>
        <v>#DIV/0!</v>
      </c>
      <c r="CC181" s="11"/>
      <c r="CD181" s="12" t="e">
        <f t="shared" si="1300"/>
        <v>#DIV/0!</v>
      </c>
      <c r="CE181" s="13"/>
      <c r="CF181" s="11"/>
      <c r="CG181" s="25"/>
      <c r="CH181" s="37"/>
      <c r="CI181" s="10"/>
      <c r="CJ181" s="11"/>
      <c r="CK181" s="61">
        <f t="shared" si="1336"/>
        <v>0</v>
      </c>
      <c r="CL181" s="61">
        <f t="shared" si="1336"/>
        <v>0</v>
      </c>
      <c r="CM181" s="11"/>
      <c r="CN181" s="12" t="e">
        <f t="shared" si="1301"/>
        <v>#DIV/0!</v>
      </c>
      <c r="CO181" s="11"/>
      <c r="CP181" s="12" t="e">
        <f t="shared" si="1302"/>
        <v>#DIV/0!</v>
      </c>
      <c r="CQ181" s="13"/>
      <c r="CR181" s="11"/>
      <c r="CS181" s="25"/>
      <c r="CT181" s="37"/>
      <c r="CU181" s="10"/>
      <c r="CV181" s="11"/>
      <c r="CW181" s="61">
        <f t="shared" si="1337"/>
        <v>0</v>
      </c>
      <c r="CX181" s="61">
        <f t="shared" si="1337"/>
        <v>0</v>
      </c>
      <c r="CY181" s="11"/>
      <c r="CZ181" s="12" t="e">
        <f t="shared" si="1303"/>
        <v>#DIV/0!</v>
      </c>
      <c r="DA181" s="11"/>
      <c r="DB181" s="12" t="e">
        <f t="shared" si="1304"/>
        <v>#DIV/0!</v>
      </c>
      <c r="DC181" s="13"/>
      <c r="DD181" s="11"/>
      <c r="DE181" s="25"/>
      <c r="DF181" s="37"/>
      <c r="DG181" s="10"/>
      <c r="DH181" s="11"/>
      <c r="DI181" s="61">
        <f t="shared" si="1338"/>
        <v>0</v>
      </c>
      <c r="DJ181" s="61">
        <f t="shared" si="1338"/>
        <v>0</v>
      </c>
      <c r="DK181" s="11"/>
      <c r="DL181" s="12" t="e">
        <f t="shared" si="1305"/>
        <v>#DIV/0!</v>
      </c>
      <c r="DM181" s="11"/>
      <c r="DN181" s="12" t="e">
        <f t="shared" si="1306"/>
        <v>#DIV/0!</v>
      </c>
      <c r="DO181" s="13"/>
      <c r="DP181" s="11"/>
      <c r="DQ181" s="25"/>
      <c r="DR181" s="37"/>
      <c r="DS181" s="10"/>
      <c r="DT181" s="11"/>
      <c r="DU181" s="61">
        <f t="shared" si="1339"/>
        <v>0</v>
      </c>
      <c r="DV181" s="61">
        <f t="shared" si="1339"/>
        <v>0</v>
      </c>
      <c r="DW181" s="11"/>
      <c r="DX181" s="12" t="e">
        <f t="shared" si="1307"/>
        <v>#DIV/0!</v>
      </c>
      <c r="DY181" s="11"/>
      <c r="DZ181" s="12" t="e">
        <f t="shared" si="1308"/>
        <v>#DIV/0!</v>
      </c>
      <c r="EA181" s="13"/>
      <c r="EB181" s="11"/>
      <c r="EC181" s="25"/>
      <c r="ED181" s="37"/>
      <c r="EE181" s="10"/>
      <c r="EF181" s="11"/>
      <c r="EG181" s="61">
        <f t="shared" si="1340"/>
        <v>0</v>
      </c>
      <c r="EH181" s="61">
        <f t="shared" si="1340"/>
        <v>0</v>
      </c>
      <c r="EI181" s="11"/>
      <c r="EJ181" s="12" t="e">
        <f t="shared" si="1309"/>
        <v>#DIV/0!</v>
      </c>
      <c r="EK181" s="11"/>
      <c r="EL181" s="12" t="e">
        <f t="shared" si="1310"/>
        <v>#DIV/0!</v>
      </c>
      <c r="EM181" s="13"/>
      <c r="EN181" s="11"/>
      <c r="EO181" s="25"/>
      <c r="EP181" s="37"/>
      <c r="EQ181" s="10"/>
      <c r="ER181" s="11"/>
      <c r="ES181" s="61">
        <f t="shared" si="1341"/>
        <v>0</v>
      </c>
      <c r="ET181" s="61">
        <f t="shared" si="1341"/>
        <v>0</v>
      </c>
      <c r="EU181" s="11"/>
      <c r="EV181" s="12" t="e">
        <f t="shared" si="1311"/>
        <v>#DIV/0!</v>
      </c>
      <c r="EW181" s="11"/>
      <c r="EX181" s="12" t="e">
        <f t="shared" si="1312"/>
        <v>#DIV/0!</v>
      </c>
      <c r="EY181" s="13"/>
      <c r="EZ181" s="11"/>
      <c r="FA181" s="25"/>
      <c r="FB181" s="37"/>
      <c r="FC181" s="10"/>
      <c r="FD181" s="11"/>
      <c r="FE181" s="61">
        <f t="shared" si="1342"/>
        <v>0</v>
      </c>
      <c r="FF181" s="61">
        <f t="shared" si="1342"/>
        <v>0</v>
      </c>
      <c r="FG181" s="11"/>
      <c r="FH181" s="12" t="e">
        <f t="shared" si="1313"/>
        <v>#DIV/0!</v>
      </c>
      <c r="FI181" s="11"/>
      <c r="FJ181" s="12" t="e">
        <f t="shared" si="1314"/>
        <v>#DIV/0!</v>
      </c>
      <c r="FK181" s="13"/>
      <c r="FL181" s="11"/>
      <c r="FM181" s="25"/>
      <c r="FN181" s="37"/>
      <c r="FO181" s="10"/>
      <c r="FP181" s="11"/>
      <c r="FQ181" s="61">
        <f t="shared" si="1343"/>
        <v>0</v>
      </c>
      <c r="FR181" s="61">
        <f t="shared" si="1343"/>
        <v>0</v>
      </c>
      <c r="FS181" s="11"/>
      <c r="FT181" s="12" t="e">
        <f t="shared" si="1315"/>
        <v>#DIV/0!</v>
      </c>
      <c r="FU181" s="11"/>
      <c r="FV181" s="12" t="e">
        <f t="shared" si="1316"/>
        <v>#DIV/0!</v>
      </c>
      <c r="FW181" s="13"/>
      <c r="FX181" s="11"/>
      <c r="FY181" s="25"/>
      <c r="FZ181" s="37"/>
      <c r="GA181" s="10"/>
      <c r="GB181" s="11"/>
      <c r="GC181" s="61">
        <f t="shared" si="1344"/>
        <v>0</v>
      </c>
      <c r="GD181" s="61">
        <f t="shared" si="1344"/>
        <v>0</v>
      </c>
      <c r="GE181" s="11"/>
      <c r="GF181" s="12" t="e">
        <f t="shared" si="1317"/>
        <v>#DIV/0!</v>
      </c>
      <c r="GG181" s="11"/>
      <c r="GH181" s="12" t="e">
        <f t="shared" si="1318"/>
        <v>#DIV/0!</v>
      </c>
      <c r="GI181" s="13"/>
      <c r="GJ181" s="11"/>
      <c r="GK181" s="25"/>
      <c r="GL181" s="37"/>
      <c r="GM181" s="10"/>
      <c r="GN181" s="11"/>
      <c r="GO181" s="61">
        <f t="shared" si="1345"/>
        <v>0</v>
      </c>
      <c r="GP181" s="61">
        <f t="shared" si="1345"/>
        <v>0</v>
      </c>
      <c r="GQ181" s="11"/>
      <c r="GR181" s="12" t="e">
        <f t="shared" si="1319"/>
        <v>#DIV/0!</v>
      </c>
      <c r="GS181" s="11"/>
      <c r="GT181" s="12" t="e">
        <f t="shared" si="1320"/>
        <v>#DIV/0!</v>
      </c>
      <c r="GU181" s="13"/>
      <c r="GV181" s="11"/>
      <c r="GW181" s="25"/>
      <c r="GX181" s="37"/>
      <c r="GY181" s="10"/>
      <c r="GZ181" s="11"/>
      <c r="HA181" s="61">
        <f t="shared" si="1346"/>
        <v>0</v>
      </c>
      <c r="HB181" s="61">
        <f t="shared" si="1346"/>
        <v>0</v>
      </c>
      <c r="HC181" s="11"/>
      <c r="HD181" s="12" t="e">
        <f t="shared" si="1321"/>
        <v>#DIV/0!</v>
      </c>
      <c r="HE181" s="11"/>
      <c r="HF181" s="12" t="e">
        <f t="shared" si="1322"/>
        <v>#DIV/0!</v>
      </c>
      <c r="HG181" s="13"/>
      <c r="HH181" s="11"/>
      <c r="HI181" s="25"/>
      <c r="HJ181" s="37"/>
      <c r="HK181" s="10">
        <f t="shared" si="1323"/>
        <v>5</v>
      </c>
      <c r="HL181" s="14">
        <f t="shared" si="1323"/>
        <v>0</v>
      </c>
      <c r="HM181" s="381">
        <f t="shared" si="1323"/>
        <v>2757</v>
      </c>
      <c r="HN181" s="11">
        <f t="shared" si="1323"/>
        <v>254</v>
      </c>
      <c r="HO181" s="11">
        <f t="shared" si="1324"/>
        <v>1290</v>
      </c>
      <c r="HP181" s="79">
        <f t="shared" si="1325"/>
        <v>0.46789989118607184</v>
      </c>
      <c r="HQ181" s="15">
        <f t="shared" si="1326"/>
        <v>84</v>
      </c>
      <c r="HR181" s="12">
        <f t="shared" si="1347"/>
        <v>6.5116279069767441E-2</v>
      </c>
      <c r="HS181" s="16">
        <v>70.599999999999994</v>
      </c>
      <c r="HT181" s="17">
        <v>1186</v>
      </c>
      <c r="HU181" s="16">
        <f t="shared" si="1327"/>
        <v>91.937984496124031</v>
      </c>
      <c r="HV181" s="23"/>
      <c r="HW181" s="22"/>
    </row>
    <row r="182" spans="1:231" ht="18.75" x14ac:dyDescent="0.25">
      <c r="A182" s="734"/>
      <c r="B182" s="436">
        <f t="shared" si="987"/>
        <v>45735</v>
      </c>
      <c r="C182" s="10">
        <v>1</v>
      </c>
      <c r="D182" s="11"/>
      <c r="E182" s="61">
        <f t="shared" si="1328"/>
        <v>506</v>
      </c>
      <c r="F182" s="11">
        <f>F181-D182</f>
        <v>47</v>
      </c>
      <c r="G182" s="11">
        <v>231</v>
      </c>
      <c r="H182" s="12">
        <f t="shared" si="1288"/>
        <v>0.48418972332015808</v>
      </c>
      <c r="I182" s="11">
        <v>14</v>
      </c>
      <c r="J182" s="12">
        <f t="shared" si="1329"/>
        <v>5.7142857142857141E-2</v>
      </c>
      <c r="K182" s="13"/>
      <c r="L182" s="11"/>
      <c r="M182" s="38"/>
      <c r="N182" s="39"/>
      <c r="O182" s="10"/>
      <c r="P182" s="11"/>
      <c r="Q182" s="11">
        <f t="shared" si="1330"/>
        <v>524</v>
      </c>
      <c r="R182" s="11">
        <f t="shared" si="1330"/>
        <v>49</v>
      </c>
      <c r="S182" s="11">
        <v>247</v>
      </c>
      <c r="T182" s="12">
        <f t="shared" si="1289"/>
        <v>0.49045801526717558</v>
      </c>
      <c r="U182" s="11">
        <v>10</v>
      </c>
      <c r="V182" s="12">
        <f t="shared" si="1290"/>
        <v>3.8910505836575876E-2</v>
      </c>
      <c r="W182" s="13"/>
      <c r="X182" s="11"/>
      <c r="Y182" s="38"/>
      <c r="Z182" s="39"/>
      <c r="AA182" s="10">
        <v>1</v>
      </c>
      <c r="AB182" s="11"/>
      <c r="AC182" s="11">
        <f t="shared" si="1331"/>
        <v>74</v>
      </c>
      <c r="AD182" s="11">
        <f t="shared" si="1331"/>
        <v>9</v>
      </c>
      <c r="AE182" s="11">
        <v>35</v>
      </c>
      <c r="AF182" s="12">
        <f t="shared" si="1291"/>
        <v>0.54054054054054057</v>
      </c>
      <c r="AG182" s="11">
        <v>5</v>
      </c>
      <c r="AH182" s="12">
        <f t="shared" si="1292"/>
        <v>0.125</v>
      </c>
      <c r="AI182" s="13"/>
      <c r="AJ182" s="11"/>
      <c r="AK182" s="38"/>
      <c r="AL182" s="39"/>
      <c r="AM182" s="10"/>
      <c r="AN182" s="11"/>
      <c r="AO182" s="61">
        <f t="shared" si="1332"/>
        <v>550</v>
      </c>
      <c r="AP182" s="11">
        <f t="shared" si="1332"/>
        <v>50</v>
      </c>
      <c r="AQ182" s="11">
        <v>228</v>
      </c>
      <c r="AR182" s="12">
        <f t="shared" si="1293"/>
        <v>0.44363636363636366</v>
      </c>
      <c r="AS182" s="11">
        <v>16</v>
      </c>
      <c r="AT182" s="12">
        <f t="shared" si="1294"/>
        <v>6.5573770491803282E-2</v>
      </c>
      <c r="AU182" s="13"/>
      <c r="AV182" s="11"/>
      <c r="AW182" s="38"/>
      <c r="AX182" s="39"/>
      <c r="AY182" s="10">
        <v>1</v>
      </c>
      <c r="AZ182" s="11"/>
      <c r="BA182" s="11">
        <f t="shared" si="1333"/>
        <v>545</v>
      </c>
      <c r="BB182" s="11">
        <f t="shared" si="1333"/>
        <v>49</v>
      </c>
      <c r="BC182" s="11">
        <v>239</v>
      </c>
      <c r="BD182" s="12">
        <f t="shared" si="1295"/>
        <v>0.45871559633027525</v>
      </c>
      <c r="BE182" s="11">
        <v>11</v>
      </c>
      <c r="BF182" s="12">
        <f t="shared" si="1296"/>
        <v>4.3999999999999997E-2</v>
      </c>
      <c r="BG182" s="13"/>
      <c r="BH182" s="11"/>
      <c r="BI182" s="38"/>
      <c r="BJ182" s="39"/>
      <c r="BK182" s="10"/>
      <c r="BL182" s="11"/>
      <c r="BM182" s="11">
        <f t="shared" si="1334"/>
        <v>555</v>
      </c>
      <c r="BN182" s="11">
        <f t="shared" si="1334"/>
        <v>50</v>
      </c>
      <c r="BO182" s="11">
        <v>235</v>
      </c>
      <c r="BP182" s="12">
        <f t="shared" si="1297"/>
        <v>0.44504504504504505</v>
      </c>
      <c r="BQ182" s="11">
        <v>12</v>
      </c>
      <c r="BR182" s="12">
        <f t="shared" si="1298"/>
        <v>4.8582995951417005E-2</v>
      </c>
      <c r="BS182" s="13"/>
      <c r="BT182" s="11"/>
      <c r="BU182" s="38"/>
      <c r="BV182" s="39"/>
      <c r="BW182" s="10"/>
      <c r="BX182" s="11"/>
      <c r="BY182" s="61">
        <f t="shared" si="1335"/>
        <v>0</v>
      </c>
      <c r="BZ182" s="61">
        <f t="shared" si="1335"/>
        <v>0</v>
      </c>
      <c r="CA182" s="11"/>
      <c r="CB182" s="12" t="e">
        <f t="shared" si="1299"/>
        <v>#DIV/0!</v>
      </c>
      <c r="CC182" s="11"/>
      <c r="CD182" s="12" t="e">
        <f t="shared" si="1300"/>
        <v>#DIV/0!</v>
      </c>
      <c r="CE182" s="13"/>
      <c r="CF182" s="11"/>
      <c r="CG182" s="38"/>
      <c r="CH182" s="39"/>
      <c r="CI182" s="10"/>
      <c r="CJ182" s="11"/>
      <c r="CK182" s="61">
        <f t="shared" si="1336"/>
        <v>0</v>
      </c>
      <c r="CL182" s="61">
        <f t="shared" si="1336"/>
        <v>0</v>
      </c>
      <c r="CM182" s="11"/>
      <c r="CN182" s="12" t="e">
        <f t="shared" si="1301"/>
        <v>#DIV/0!</v>
      </c>
      <c r="CO182" s="11"/>
      <c r="CP182" s="12" t="e">
        <f t="shared" si="1302"/>
        <v>#DIV/0!</v>
      </c>
      <c r="CQ182" s="13"/>
      <c r="CR182" s="11"/>
      <c r="CS182" s="38"/>
      <c r="CT182" s="39"/>
      <c r="CU182" s="10"/>
      <c r="CV182" s="11"/>
      <c r="CW182" s="61">
        <f t="shared" si="1337"/>
        <v>0</v>
      </c>
      <c r="CX182" s="61">
        <f t="shared" si="1337"/>
        <v>0</v>
      </c>
      <c r="CY182" s="11"/>
      <c r="CZ182" s="12" t="e">
        <f t="shared" si="1303"/>
        <v>#DIV/0!</v>
      </c>
      <c r="DA182" s="11"/>
      <c r="DB182" s="12" t="e">
        <f t="shared" si="1304"/>
        <v>#DIV/0!</v>
      </c>
      <c r="DC182" s="13"/>
      <c r="DD182" s="11"/>
      <c r="DE182" s="38"/>
      <c r="DF182" s="39"/>
      <c r="DG182" s="10"/>
      <c r="DH182" s="11"/>
      <c r="DI182" s="61">
        <f t="shared" si="1338"/>
        <v>0</v>
      </c>
      <c r="DJ182" s="61">
        <f t="shared" si="1338"/>
        <v>0</v>
      </c>
      <c r="DK182" s="11"/>
      <c r="DL182" s="12" t="e">
        <f t="shared" si="1305"/>
        <v>#DIV/0!</v>
      </c>
      <c r="DM182" s="11"/>
      <c r="DN182" s="12" t="e">
        <f t="shared" si="1306"/>
        <v>#DIV/0!</v>
      </c>
      <c r="DO182" s="13"/>
      <c r="DP182" s="11"/>
      <c r="DQ182" s="38"/>
      <c r="DR182" s="39"/>
      <c r="DS182" s="10"/>
      <c r="DT182" s="11"/>
      <c r="DU182" s="61">
        <f t="shared" si="1339"/>
        <v>0</v>
      </c>
      <c r="DV182" s="61">
        <f t="shared" si="1339"/>
        <v>0</v>
      </c>
      <c r="DW182" s="11"/>
      <c r="DX182" s="12" t="e">
        <f t="shared" si="1307"/>
        <v>#DIV/0!</v>
      </c>
      <c r="DY182" s="11"/>
      <c r="DZ182" s="12" t="e">
        <f t="shared" si="1308"/>
        <v>#DIV/0!</v>
      </c>
      <c r="EA182" s="13"/>
      <c r="EB182" s="11"/>
      <c r="EC182" s="38"/>
      <c r="ED182" s="39"/>
      <c r="EE182" s="10"/>
      <c r="EF182" s="11"/>
      <c r="EG182" s="61">
        <f t="shared" si="1340"/>
        <v>0</v>
      </c>
      <c r="EH182" s="61">
        <f t="shared" si="1340"/>
        <v>0</v>
      </c>
      <c r="EI182" s="11"/>
      <c r="EJ182" s="12" t="e">
        <f t="shared" si="1309"/>
        <v>#DIV/0!</v>
      </c>
      <c r="EK182" s="11"/>
      <c r="EL182" s="12" t="e">
        <f t="shared" si="1310"/>
        <v>#DIV/0!</v>
      </c>
      <c r="EM182" s="13"/>
      <c r="EN182" s="11"/>
      <c r="EO182" s="38"/>
      <c r="EP182" s="39"/>
      <c r="EQ182" s="10"/>
      <c r="ER182" s="11"/>
      <c r="ES182" s="61">
        <f t="shared" si="1341"/>
        <v>0</v>
      </c>
      <c r="ET182" s="61">
        <f t="shared" si="1341"/>
        <v>0</v>
      </c>
      <c r="EU182" s="11"/>
      <c r="EV182" s="12" t="e">
        <f t="shared" si="1311"/>
        <v>#DIV/0!</v>
      </c>
      <c r="EW182" s="11"/>
      <c r="EX182" s="12" t="e">
        <f t="shared" si="1312"/>
        <v>#DIV/0!</v>
      </c>
      <c r="EY182" s="13"/>
      <c r="EZ182" s="11"/>
      <c r="FA182" s="38"/>
      <c r="FB182" s="39"/>
      <c r="FC182" s="10"/>
      <c r="FD182" s="11"/>
      <c r="FE182" s="61">
        <f t="shared" si="1342"/>
        <v>0</v>
      </c>
      <c r="FF182" s="61">
        <f t="shared" si="1342"/>
        <v>0</v>
      </c>
      <c r="FG182" s="11"/>
      <c r="FH182" s="12" t="e">
        <f t="shared" si="1313"/>
        <v>#DIV/0!</v>
      </c>
      <c r="FI182" s="11"/>
      <c r="FJ182" s="12" t="e">
        <f t="shared" si="1314"/>
        <v>#DIV/0!</v>
      </c>
      <c r="FK182" s="13"/>
      <c r="FL182" s="11"/>
      <c r="FM182" s="38"/>
      <c r="FN182" s="39"/>
      <c r="FO182" s="10"/>
      <c r="FP182" s="11"/>
      <c r="FQ182" s="61">
        <f t="shared" si="1343"/>
        <v>0</v>
      </c>
      <c r="FR182" s="61">
        <f t="shared" si="1343"/>
        <v>0</v>
      </c>
      <c r="FS182" s="11"/>
      <c r="FT182" s="12" t="e">
        <f t="shared" si="1315"/>
        <v>#DIV/0!</v>
      </c>
      <c r="FU182" s="11"/>
      <c r="FV182" s="12" t="e">
        <f t="shared" si="1316"/>
        <v>#DIV/0!</v>
      </c>
      <c r="FW182" s="13"/>
      <c r="FX182" s="11"/>
      <c r="FY182" s="38"/>
      <c r="FZ182" s="39"/>
      <c r="GA182" s="10"/>
      <c r="GB182" s="11"/>
      <c r="GC182" s="61">
        <f t="shared" si="1344"/>
        <v>0</v>
      </c>
      <c r="GD182" s="61">
        <f t="shared" si="1344"/>
        <v>0</v>
      </c>
      <c r="GE182" s="11"/>
      <c r="GF182" s="12" t="e">
        <f t="shared" si="1317"/>
        <v>#DIV/0!</v>
      </c>
      <c r="GG182" s="11"/>
      <c r="GH182" s="12" t="e">
        <f t="shared" si="1318"/>
        <v>#DIV/0!</v>
      </c>
      <c r="GI182" s="13"/>
      <c r="GJ182" s="11"/>
      <c r="GK182" s="38"/>
      <c r="GL182" s="39"/>
      <c r="GM182" s="10"/>
      <c r="GN182" s="11"/>
      <c r="GO182" s="61">
        <f t="shared" si="1345"/>
        <v>0</v>
      </c>
      <c r="GP182" s="61">
        <f t="shared" si="1345"/>
        <v>0</v>
      </c>
      <c r="GQ182" s="11"/>
      <c r="GR182" s="12" t="e">
        <f t="shared" si="1319"/>
        <v>#DIV/0!</v>
      </c>
      <c r="GS182" s="11"/>
      <c r="GT182" s="12" t="e">
        <f t="shared" si="1320"/>
        <v>#DIV/0!</v>
      </c>
      <c r="GU182" s="13"/>
      <c r="GV182" s="11"/>
      <c r="GW182" s="38"/>
      <c r="GX182" s="39"/>
      <c r="GY182" s="10"/>
      <c r="GZ182" s="11"/>
      <c r="HA182" s="61">
        <f t="shared" si="1346"/>
        <v>0</v>
      </c>
      <c r="HB182" s="61">
        <f t="shared" si="1346"/>
        <v>0</v>
      </c>
      <c r="HC182" s="11"/>
      <c r="HD182" s="12" t="e">
        <f t="shared" si="1321"/>
        <v>#DIV/0!</v>
      </c>
      <c r="HE182" s="11"/>
      <c r="HF182" s="12" t="e">
        <f t="shared" si="1322"/>
        <v>#DIV/0!</v>
      </c>
      <c r="HG182" s="13"/>
      <c r="HH182" s="11"/>
      <c r="HI182" s="38"/>
      <c r="HJ182" s="39"/>
      <c r="HK182" s="10">
        <v>2</v>
      </c>
      <c r="HL182" s="14">
        <f t="shared" si="1323"/>
        <v>0</v>
      </c>
      <c r="HM182" s="381">
        <f>+E182+Q182+AC182+AO182+BA182+BM182+BY182+CK182+CW182+DI182+DU182+EG182+ES182+FE182+FQ182+GC182+GO182+HA182</f>
        <v>2754</v>
      </c>
      <c r="HN182" s="11">
        <f t="shared" si="1323"/>
        <v>254</v>
      </c>
      <c r="HO182" s="11">
        <f t="shared" si="1324"/>
        <v>1283</v>
      </c>
      <c r="HP182" s="79">
        <f t="shared" si="1325"/>
        <v>0.46586782861292664</v>
      </c>
      <c r="HQ182" s="15">
        <f t="shared" si="1326"/>
        <v>68</v>
      </c>
      <c r="HR182" s="12">
        <f t="shared" si="1347"/>
        <v>5.3000779423226813E-2</v>
      </c>
      <c r="HS182" s="16">
        <v>70.599999999999994</v>
      </c>
      <c r="HT182" s="17">
        <v>1184</v>
      </c>
      <c r="HU182" s="16">
        <f t="shared" si="1327"/>
        <v>92.283710054559634</v>
      </c>
      <c r="HV182" s="23"/>
      <c r="HW182" s="22"/>
    </row>
    <row r="183" spans="1:231" ht="19.5" thickBot="1" x14ac:dyDescent="0.3">
      <c r="A183" s="734"/>
      <c r="B183" s="437"/>
      <c r="C183" s="26">
        <f>SUM(C176:C182)</f>
        <v>6</v>
      </c>
      <c r="D183" s="27">
        <f>SUM(D176:D182)</f>
        <v>0</v>
      </c>
      <c r="E183" s="27"/>
      <c r="F183" s="27"/>
      <c r="G183" s="27">
        <f>SUM(G176:G182)</f>
        <v>1654</v>
      </c>
      <c r="H183" s="28">
        <f>((G183+I183)/7)/E182</f>
        <v>0.49011857707509882</v>
      </c>
      <c r="I183" s="27">
        <f>SUM(I176:I182)</f>
        <v>82</v>
      </c>
      <c r="J183" s="28">
        <f>(I183/(I183+G183))</f>
        <v>4.7235023041474651E-2</v>
      </c>
      <c r="K183" s="27"/>
      <c r="L183" s="27"/>
      <c r="M183" s="29" t="e">
        <f>M181/M180*100-100</f>
        <v>#DIV/0!</v>
      </c>
      <c r="N183" s="60" t="e">
        <f>N181/N180*100-100</f>
        <v>#DIV/0!</v>
      </c>
      <c r="O183" s="26">
        <f>SUM(O176:O182)</f>
        <v>5</v>
      </c>
      <c r="P183" s="27">
        <f>SUM(P176:P182)</f>
        <v>0</v>
      </c>
      <c r="Q183" s="27"/>
      <c r="R183" s="27"/>
      <c r="S183" s="27">
        <f>SUM(S176:S182)</f>
        <v>1737</v>
      </c>
      <c r="T183" s="28">
        <f>((S183+U183)/7)/Q182</f>
        <v>0.4994547437295529</v>
      </c>
      <c r="U183" s="27">
        <f>SUM(U176:U182)</f>
        <v>95</v>
      </c>
      <c r="V183" s="28">
        <f>(U183/(U183+S183))</f>
        <v>5.1855895196506553E-2</v>
      </c>
      <c r="W183" s="27"/>
      <c r="X183" s="27"/>
      <c r="Y183" s="29" t="e">
        <f>Y181/Y180*100-100</f>
        <v>#DIV/0!</v>
      </c>
      <c r="Z183" s="60" t="e">
        <f>Z181/Z180*100-100</f>
        <v>#DIV/0!</v>
      </c>
      <c r="AA183" s="26">
        <f>SUM(AA176:AA182)</f>
        <v>7</v>
      </c>
      <c r="AB183" s="27">
        <f>SUM(AB176:AB182)</f>
        <v>0</v>
      </c>
      <c r="AC183" s="27"/>
      <c r="AD183" s="27"/>
      <c r="AE183" s="27">
        <f>SUM(AE176:AE182)</f>
        <v>248</v>
      </c>
      <c r="AF183" s="28">
        <f>((AE183+AG183)/7)/AC182</f>
        <v>0.54633204633204635</v>
      </c>
      <c r="AG183" s="27">
        <f>SUM(AG176:AG182)</f>
        <v>35</v>
      </c>
      <c r="AH183" s="28">
        <f>(AG183/(AG183+AE183))</f>
        <v>0.12367491166077739</v>
      </c>
      <c r="AI183" s="27"/>
      <c r="AJ183" s="27"/>
      <c r="AK183" s="29" t="e">
        <f>AK181/AK180*100-100</f>
        <v>#DIV/0!</v>
      </c>
      <c r="AL183" s="60" t="e">
        <f>AL181/AL180*100-100</f>
        <v>#DIV/0!</v>
      </c>
      <c r="AM183" s="26">
        <f>SUM(AM176:AM182)</f>
        <v>4</v>
      </c>
      <c r="AN183" s="27">
        <f>SUM(AN176:AN182)</f>
        <v>0</v>
      </c>
      <c r="AO183" s="27"/>
      <c r="AP183" s="27"/>
      <c r="AQ183" s="27">
        <f>SUM(AQ176:AQ182)</f>
        <v>1682</v>
      </c>
      <c r="AR183" s="28">
        <f>((AQ183+AS183)/7)/AO182</f>
        <v>0.46649350649350646</v>
      </c>
      <c r="AS183" s="27">
        <f>SUM(AS176:AS182)</f>
        <v>114</v>
      </c>
      <c r="AT183" s="28">
        <f>(AS183/(AS183+AQ183))</f>
        <v>6.347438752783964E-2</v>
      </c>
      <c r="AU183" s="27"/>
      <c r="AV183" s="27"/>
      <c r="AW183" s="29" t="e">
        <f>AW181/AW180*100-100</f>
        <v>#DIV/0!</v>
      </c>
      <c r="AX183" s="60" t="e">
        <f>AX181/AX180*100-100</f>
        <v>#DIV/0!</v>
      </c>
      <c r="AY183" s="26">
        <f>SUM(AY176:AY182)</f>
        <v>1</v>
      </c>
      <c r="AZ183" s="27">
        <f>SUM(AZ176:AZ182)</f>
        <v>1</v>
      </c>
      <c r="BA183" s="27"/>
      <c r="BB183" s="27"/>
      <c r="BC183" s="27">
        <f>SUM(BC176:BC182)</f>
        <v>1752</v>
      </c>
      <c r="BD183" s="28">
        <f>((BC183+BE183)/7)/BA182</f>
        <v>0.48047182175622538</v>
      </c>
      <c r="BE183" s="27">
        <f>SUM(BE176:BE182)</f>
        <v>81</v>
      </c>
      <c r="BF183" s="28">
        <f>(BE183/(BE183+BC183))</f>
        <v>4.4189852700491E-2</v>
      </c>
      <c r="BG183" s="27"/>
      <c r="BH183" s="27"/>
      <c r="BI183" s="29" t="e">
        <f>BI181/BI180*100-100</f>
        <v>#DIV/0!</v>
      </c>
      <c r="BJ183" s="60" t="e">
        <f>BJ181/BJ180*100-100</f>
        <v>#DIV/0!</v>
      </c>
      <c r="BK183" s="26">
        <f>SUM(BK176:BK182)</f>
        <v>2</v>
      </c>
      <c r="BL183" s="27">
        <f>SUM(BL176:BL182)</f>
        <v>0</v>
      </c>
      <c r="BM183" s="27"/>
      <c r="BN183" s="27"/>
      <c r="BO183" s="27">
        <f>SUM(BO176:BO182)</f>
        <v>1569</v>
      </c>
      <c r="BP183" s="28">
        <f>((BO183+BQ183)/7)/BM182</f>
        <v>0.43449163449163447</v>
      </c>
      <c r="BQ183" s="27">
        <f>SUM(BQ176:BQ182)</f>
        <v>119</v>
      </c>
      <c r="BR183" s="28">
        <f>(BQ183/(BQ183+BO183))</f>
        <v>7.0497630331753561E-2</v>
      </c>
      <c r="BS183" s="27"/>
      <c r="BT183" s="27"/>
      <c r="BU183" s="29" t="e">
        <f>BU181/BU180*100-100</f>
        <v>#DIV/0!</v>
      </c>
      <c r="BV183" s="60" t="e">
        <f>BV181/BV180*100-100</f>
        <v>#DIV/0!</v>
      </c>
      <c r="BW183" s="26">
        <f>SUM(BW176:BW182)</f>
        <v>0</v>
      </c>
      <c r="BX183" s="27">
        <f>SUM(BX176:BX182)</f>
        <v>0</v>
      </c>
      <c r="BY183" s="27"/>
      <c r="BZ183" s="27"/>
      <c r="CA183" s="27">
        <f>SUM(CA176:CA182)</f>
        <v>0</v>
      </c>
      <c r="CB183" s="28" t="e">
        <f>((CA183+CC183)/7)/BY182</f>
        <v>#DIV/0!</v>
      </c>
      <c r="CC183" s="27">
        <f>SUM(CC176:CC182)</f>
        <v>0</v>
      </c>
      <c r="CD183" s="28" t="e">
        <f>(CC183/(CC183+CA183))</f>
        <v>#DIV/0!</v>
      </c>
      <c r="CE183" s="27"/>
      <c r="CF183" s="27"/>
      <c r="CG183" s="29" t="e">
        <f>CG181/CG180*100-100</f>
        <v>#DIV/0!</v>
      </c>
      <c r="CH183" s="60" t="e">
        <f>CH181/CH180*100-100</f>
        <v>#DIV/0!</v>
      </c>
      <c r="CI183" s="26">
        <f>SUM(CI176:CI182)</f>
        <v>0</v>
      </c>
      <c r="CJ183" s="27">
        <f>SUM(CJ176:CJ182)</f>
        <v>0</v>
      </c>
      <c r="CK183" s="27"/>
      <c r="CL183" s="27"/>
      <c r="CM183" s="27">
        <f>SUM(CM176:CM182)</f>
        <v>0</v>
      </c>
      <c r="CN183" s="28" t="e">
        <f>((CM183+CO183)/7)/CK182</f>
        <v>#DIV/0!</v>
      </c>
      <c r="CO183" s="27">
        <f>SUM(CO176:CO182)</f>
        <v>0</v>
      </c>
      <c r="CP183" s="28" t="e">
        <f>(CO183/(CO183+CM183))</f>
        <v>#DIV/0!</v>
      </c>
      <c r="CQ183" s="27"/>
      <c r="CR183" s="27"/>
      <c r="CS183" s="29" t="e">
        <f>CS181/CS180*100-100</f>
        <v>#DIV/0!</v>
      </c>
      <c r="CT183" s="60" t="e">
        <f>CT181/CT180*100-100</f>
        <v>#DIV/0!</v>
      </c>
      <c r="CU183" s="26">
        <f>SUM(CU176:CU182)</f>
        <v>0</v>
      </c>
      <c r="CV183" s="27">
        <f>SUM(CV176:CV182)</f>
        <v>0</v>
      </c>
      <c r="CW183" s="27"/>
      <c r="CX183" s="27"/>
      <c r="CY183" s="27">
        <f>SUM(CY176:CY182)</f>
        <v>0</v>
      </c>
      <c r="CZ183" s="28" t="e">
        <f>((CY183+DA183)/7)/CW182</f>
        <v>#DIV/0!</v>
      </c>
      <c r="DA183" s="27">
        <f>SUM(DA176:DA182)</f>
        <v>0</v>
      </c>
      <c r="DB183" s="28" t="e">
        <f>(DA183/(DA183+CY183))</f>
        <v>#DIV/0!</v>
      </c>
      <c r="DC183" s="27"/>
      <c r="DD183" s="27"/>
      <c r="DE183" s="29" t="e">
        <f>DE181/DE180*100-100</f>
        <v>#DIV/0!</v>
      </c>
      <c r="DF183" s="60" t="e">
        <f>DF181/DF180*100-100</f>
        <v>#DIV/0!</v>
      </c>
      <c r="DG183" s="26">
        <f>SUM(DG176:DG182)</f>
        <v>0</v>
      </c>
      <c r="DH183" s="27">
        <f>SUM(DH176:DH182)</f>
        <v>0</v>
      </c>
      <c r="DI183" s="27"/>
      <c r="DJ183" s="27"/>
      <c r="DK183" s="27">
        <f>SUM(DK176:DK182)</f>
        <v>0</v>
      </c>
      <c r="DL183" s="28" t="e">
        <f>((DK183+DM183)/7)/DI182</f>
        <v>#DIV/0!</v>
      </c>
      <c r="DM183" s="27">
        <f>SUM(DM176:DM182)</f>
        <v>0</v>
      </c>
      <c r="DN183" s="28" t="e">
        <f>(DM183/(DM183+DK183))</f>
        <v>#DIV/0!</v>
      </c>
      <c r="DO183" s="27"/>
      <c r="DP183" s="27"/>
      <c r="DQ183" s="29" t="e">
        <f>DQ181/DQ180*100-100</f>
        <v>#DIV/0!</v>
      </c>
      <c r="DR183" s="60" t="e">
        <f>DR181/DR180*100-100</f>
        <v>#DIV/0!</v>
      </c>
      <c r="DS183" s="26">
        <f>SUM(DS176:DS182)</f>
        <v>0</v>
      </c>
      <c r="DT183" s="27">
        <f>SUM(DT176:DT182)</f>
        <v>0</v>
      </c>
      <c r="DU183" s="27"/>
      <c r="DV183" s="27"/>
      <c r="DW183" s="27">
        <f>SUM(DW176:DW182)</f>
        <v>0</v>
      </c>
      <c r="DX183" s="28" t="e">
        <f>((DW183+DY183)/7)/DU182</f>
        <v>#DIV/0!</v>
      </c>
      <c r="DY183" s="27">
        <f>SUM(DY176:DY182)</f>
        <v>0</v>
      </c>
      <c r="DZ183" s="28" t="e">
        <f>(DY183/(DY183+DW183))</f>
        <v>#DIV/0!</v>
      </c>
      <c r="EA183" s="27"/>
      <c r="EB183" s="27"/>
      <c r="EC183" s="29" t="e">
        <f>EC181/EC180*100-100</f>
        <v>#DIV/0!</v>
      </c>
      <c r="ED183" s="60" t="e">
        <f>ED181/ED180*100-100</f>
        <v>#DIV/0!</v>
      </c>
      <c r="EE183" s="26">
        <f>SUM(EE176:EE182)</f>
        <v>0</v>
      </c>
      <c r="EF183" s="27">
        <f>SUM(EF176:EF182)</f>
        <v>0</v>
      </c>
      <c r="EG183" s="27"/>
      <c r="EH183" s="27"/>
      <c r="EI183" s="27">
        <f>SUM(EI176:EI182)</f>
        <v>0</v>
      </c>
      <c r="EJ183" s="28" t="e">
        <f>((EI183+EK183)/7)/EG182</f>
        <v>#DIV/0!</v>
      </c>
      <c r="EK183" s="27">
        <f>SUM(EK176:EK182)</f>
        <v>0</v>
      </c>
      <c r="EL183" s="28" t="e">
        <f>(EK183/(EK183+EI183))</f>
        <v>#DIV/0!</v>
      </c>
      <c r="EM183" s="27"/>
      <c r="EN183" s="27"/>
      <c r="EO183" s="29" t="e">
        <f>EO181/EO180*100-100</f>
        <v>#DIV/0!</v>
      </c>
      <c r="EP183" s="60" t="e">
        <f>EP181/EP180*100-100</f>
        <v>#DIV/0!</v>
      </c>
      <c r="EQ183" s="26">
        <f>SUM(EQ176:EQ182)</f>
        <v>0</v>
      </c>
      <c r="ER183" s="27">
        <f>SUM(ER176:ER182)</f>
        <v>0</v>
      </c>
      <c r="ES183" s="27"/>
      <c r="ET183" s="27"/>
      <c r="EU183" s="27">
        <f>SUM(EU176:EU182)</f>
        <v>0</v>
      </c>
      <c r="EV183" s="28" t="e">
        <f>((EU183+EW183)/7)/ES182</f>
        <v>#DIV/0!</v>
      </c>
      <c r="EW183" s="27">
        <f>SUM(EW176:EW182)</f>
        <v>0</v>
      </c>
      <c r="EX183" s="28" t="e">
        <f>(EW183/(EW183+EU183))</f>
        <v>#DIV/0!</v>
      </c>
      <c r="EY183" s="27"/>
      <c r="EZ183" s="27"/>
      <c r="FA183" s="29" t="e">
        <f>FA181/FA180*100-100</f>
        <v>#DIV/0!</v>
      </c>
      <c r="FB183" s="60" t="e">
        <f>FB181/FB180*100-100</f>
        <v>#DIV/0!</v>
      </c>
      <c r="FC183" s="26">
        <f>SUM(FC176:FC182)</f>
        <v>0</v>
      </c>
      <c r="FD183" s="27">
        <f>SUM(FD176:FD182)</f>
        <v>0</v>
      </c>
      <c r="FE183" s="27"/>
      <c r="FF183" s="27"/>
      <c r="FG183" s="27">
        <f>SUM(FG176:FG182)</f>
        <v>0</v>
      </c>
      <c r="FH183" s="28" t="e">
        <f>((FG183+FI183)/7)/FE182</f>
        <v>#DIV/0!</v>
      </c>
      <c r="FI183" s="27">
        <f>SUM(FI176:FI182)</f>
        <v>0</v>
      </c>
      <c r="FJ183" s="28" t="e">
        <f>(FI183/(FI183+FG183))</f>
        <v>#DIV/0!</v>
      </c>
      <c r="FK183" s="27"/>
      <c r="FL183" s="27"/>
      <c r="FM183" s="29" t="e">
        <f>FM181/FM180*100-100</f>
        <v>#DIV/0!</v>
      </c>
      <c r="FN183" s="60" t="e">
        <f>FN181/FN180*100-100</f>
        <v>#DIV/0!</v>
      </c>
      <c r="FO183" s="26">
        <f>SUM(FO176:FO182)</f>
        <v>0</v>
      </c>
      <c r="FP183" s="27">
        <f>SUM(FP176:FP182)</f>
        <v>0</v>
      </c>
      <c r="FQ183" s="27"/>
      <c r="FR183" s="27"/>
      <c r="FS183" s="27">
        <f>SUM(FS176:FS182)</f>
        <v>0</v>
      </c>
      <c r="FT183" s="28" t="e">
        <f>((FS183+FU183)/7)/FQ182</f>
        <v>#DIV/0!</v>
      </c>
      <c r="FU183" s="27">
        <f>SUM(FU176:FU182)</f>
        <v>0</v>
      </c>
      <c r="FV183" s="28" t="e">
        <f>(FU183/(FU183+FS183))</f>
        <v>#DIV/0!</v>
      </c>
      <c r="FW183" s="27"/>
      <c r="FX183" s="27"/>
      <c r="FY183" s="29" t="e">
        <f>FY181/FY180*100-100</f>
        <v>#DIV/0!</v>
      </c>
      <c r="FZ183" s="60" t="e">
        <f>FZ181/FZ180*100-100</f>
        <v>#DIV/0!</v>
      </c>
      <c r="GA183" s="26">
        <f>SUM(GA176:GA182)</f>
        <v>0</v>
      </c>
      <c r="GB183" s="27">
        <f>SUM(GB176:GB182)</f>
        <v>0</v>
      </c>
      <c r="GC183" s="27"/>
      <c r="GD183" s="27"/>
      <c r="GE183" s="27">
        <f>SUM(GE176:GE182)</f>
        <v>0</v>
      </c>
      <c r="GF183" s="28" t="e">
        <f>((GE183+GG183)/7)/GC182</f>
        <v>#DIV/0!</v>
      </c>
      <c r="GG183" s="27">
        <f>SUM(GG176:GG182)</f>
        <v>0</v>
      </c>
      <c r="GH183" s="28" t="e">
        <f>(GG183/(GG183+GE183))</f>
        <v>#DIV/0!</v>
      </c>
      <c r="GI183" s="27"/>
      <c r="GJ183" s="27"/>
      <c r="GK183" s="29" t="e">
        <f>GK181/GK180*100-100</f>
        <v>#DIV/0!</v>
      </c>
      <c r="GL183" s="60" t="e">
        <f>GL181/GL180*100-100</f>
        <v>#DIV/0!</v>
      </c>
      <c r="GM183" s="26">
        <f>SUM(GM176:GM182)</f>
        <v>0</v>
      </c>
      <c r="GN183" s="27">
        <f>SUM(GN176:GN182)</f>
        <v>0</v>
      </c>
      <c r="GO183" s="27"/>
      <c r="GP183" s="27"/>
      <c r="GQ183" s="27">
        <f>SUM(GQ176:GQ182)</f>
        <v>0</v>
      </c>
      <c r="GR183" s="28" t="e">
        <f>((GQ183+GS183)/7)/GO182</f>
        <v>#DIV/0!</v>
      </c>
      <c r="GS183" s="27">
        <f>SUM(GS176:GS182)</f>
        <v>0</v>
      </c>
      <c r="GT183" s="28" t="e">
        <f>(GS183/(GS183+GQ183))</f>
        <v>#DIV/0!</v>
      </c>
      <c r="GU183" s="27"/>
      <c r="GV183" s="27"/>
      <c r="GW183" s="29" t="e">
        <f>GW181/GW180*100-100</f>
        <v>#DIV/0!</v>
      </c>
      <c r="GX183" s="60" t="e">
        <f>GX181/GX180*100-100</f>
        <v>#DIV/0!</v>
      </c>
      <c r="GY183" s="26">
        <f>SUM(GY176:GY182)</f>
        <v>0</v>
      </c>
      <c r="GZ183" s="27">
        <f>SUM(GZ176:GZ182)</f>
        <v>0</v>
      </c>
      <c r="HA183" s="27"/>
      <c r="HB183" s="27"/>
      <c r="HC183" s="27">
        <f>SUM(HC176:HC182)</f>
        <v>0</v>
      </c>
      <c r="HD183" s="28" t="e">
        <f>((HC183+HE183)/7)/HA182</f>
        <v>#DIV/0!</v>
      </c>
      <c r="HE183" s="27">
        <f>SUM(HE176:HE182)</f>
        <v>0</v>
      </c>
      <c r="HF183" s="28" t="e">
        <f>(HE183/(HE183+HC183))</f>
        <v>#DIV/0!</v>
      </c>
      <c r="HG183" s="27"/>
      <c r="HH183" s="27"/>
      <c r="HI183" s="29" t="e">
        <f>HI181/HI180*100-100</f>
        <v>#DIV/0!</v>
      </c>
      <c r="HJ183" s="60" t="e">
        <f>HJ181/HJ180*100-100</f>
        <v>#DIV/0!</v>
      </c>
      <c r="HK183" s="26">
        <f t="shared" si="1323"/>
        <v>25</v>
      </c>
      <c r="HL183" s="443">
        <f t="shared" si="1323"/>
        <v>1</v>
      </c>
      <c r="HM183" s="381">
        <f t="shared" ref="HM183:HM194" si="1348">+E183+Q183+AC183+AO183+BA183+BM183+BY183+CK183+CW183+DI183+DU183+EG183+ES183+FE183+FQ183+GC183+GO183+HA183</f>
        <v>0</v>
      </c>
      <c r="HN183" s="27">
        <f t="shared" si="1323"/>
        <v>0</v>
      </c>
      <c r="HO183" s="27">
        <f t="shared" si="1324"/>
        <v>9168</v>
      </c>
      <c r="HP183" s="80">
        <f>+((HO183)/HM182)/7</f>
        <v>0.47556800497976964</v>
      </c>
      <c r="HQ183" s="57">
        <f t="shared" si="1326"/>
        <v>526</v>
      </c>
      <c r="HR183" s="48">
        <f t="shared" si="1347"/>
        <v>5.737347294938918E-2</v>
      </c>
      <c r="HS183" s="49">
        <f>SUM(HS176:HS182)/7</f>
        <v>69.742857142857147</v>
      </c>
      <c r="HT183" s="50">
        <f>SUM(HT176:HT182)</f>
        <v>8462</v>
      </c>
      <c r="HU183" s="49">
        <f>AVERAGE(HU176:HU182)</f>
        <v>92.300588844503523</v>
      </c>
      <c r="HV183" s="58" t="e">
        <f>HV181/HV180*100-100</f>
        <v>#DIV/0!</v>
      </c>
      <c r="HW183" s="60" t="e">
        <f>HW181/HW180*100-100</f>
        <v>#DIV/0!</v>
      </c>
    </row>
    <row r="184" spans="1:231" ht="19.5" thickBot="1" x14ac:dyDescent="0.3">
      <c r="A184" s="52"/>
      <c r="B184" s="437"/>
      <c r="C184" s="40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2"/>
      <c r="O184" s="40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2"/>
      <c r="AA184" s="40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2"/>
      <c r="AM184" s="40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2"/>
      <c r="AY184" s="40"/>
      <c r="AZ184" s="41"/>
      <c r="BA184" s="41"/>
      <c r="BB184" s="41"/>
      <c r="BC184" s="41"/>
      <c r="BD184" s="41"/>
      <c r="BE184" s="41"/>
      <c r="BF184" s="41"/>
      <c r="BG184" s="41"/>
      <c r="BH184" s="41"/>
      <c r="BI184" s="41"/>
      <c r="BJ184" s="42"/>
      <c r="BK184" s="40"/>
      <c r="BL184" s="41"/>
      <c r="BM184" s="41"/>
      <c r="BN184" s="41"/>
      <c r="BO184" s="41"/>
      <c r="BP184" s="41"/>
      <c r="BQ184" s="41"/>
      <c r="BR184" s="41"/>
      <c r="BS184" s="41"/>
      <c r="BT184" s="41"/>
      <c r="BU184" s="41"/>
      <c r="BV184" s="42"/>
      <c r="BW184" s="40"/>
      <c r="BX184" s="41"/>
      <c r="BY184" s="41"/>
      <c r="BZ184" s="41"/>
      <c r="CA184" s="41"/>
      <c r="CB184" s="41"/>
      <c r="CC184" s="41"/>
      <c r="CD184" s="41"/>
      <c r="CE184" s="41"/>
      <c r="CF184" s="41"/>
      <c r="CG184" s="41"/>
      <c r="CH184" s="42"/>
      <c r="CI184" s="40"/>
      <c r="CJ184" s="41"/>
      <c r="CK184" s="41"/>
      <c r="CL184" s="41"/>
      <c r="CM184" s="41"/>
      <c r="CN184" s="41"/>
      <c r="CO184" s="41"/>
      <c r="CP184" s="41"/>
      <c r="CQ184" s="41"/>
      <c r="CR184" s="41"/>
      <c r="CS184" s="41"/>
      <c r="CT184" s="42"/>
      <c r="CU184" s="40"/>
      <c r="CV184" s="41"/>
      <c r="CW184" s="41"/>
      <c r="CX184" s="41"/>
      <c r="CY184" s="41"/>
      <c r="CZ184" s="41"/>
      <c r="DA184" s="41"/>
      <c r="DB184" s="41"/>
      <c r="DC184" s="41"/>
      <c r="DD184" s="41"/>
      <c r="DE184" s="41"/>
      <c r="DF184" s="42"/>
      <c r="DG184" s="40"/>
      <c r="DH184" s="41"/>
      <c r="DI184" s="41"/>
      <c r="DJ184" s="41"/>
      <c r="DK184" s="41"/>
      <c r="DL184" s="41"/>
      <c r="DM184" s="41"/>
      <c r="DN184" s="41"/>
      <c r="DO184" s="41"/>
      <c r="DP184" s="41"/>
      <c r="DQ184" s="41"/>
      <c r="DR184" s="42"/>
      <c r="DS184" s="40"/>
      <c r="DT184" s="41"/>
      <c r="DU184" s="41"/>
      <c r="DV184" s="41"/>
      <c r="DW184" s="41"/>
      <c r="DX184" s="41"/>
      <c r="DY184" s="41"/>
      <c r="DZ184" s="41"/>
      <c r="EA184" s="41"/>
      <c r="EB184" s="41"/>
      <c r="EC184" s="41"/>
      <c r="ED184" s="42"/>
      <c r="EE184" s="40"/>
      <c r="EF184" s="41"/>
      <c r="EG184" s="41"/>
      <c r="EH184" s="41"/>
      <c r="EI184" s="41"/>
      <c r="EJ184" s="41"/>
      <c r="EK184" s="41"/>
      <c r="EL184" s="41"/>
      <c r="EM184" s="41"/>
      <c r="EN184" s="41"/>
      <c r="EO184" s="41"/>
      <c r="EP184" s="42"/>
      <c r="EQ184" s="40"/>
      <c r="ER184" s="41"/>
      <c r="ES184" s="41"/>
      <c r="ET184" s="41"/>
      <c r="EU184" s="41"/>
      <c r="EV184" s="41"/>
      <c r="EW184" s="41"/>
      <c r="EX184" s="41"/>
      <c r="EY184" s="41"/>
      <c r="EZ184" s="41"/>
      <c r="FA184" s="41"/>
      <c r="FB184" s="42"/>
      <c r="FC184" s="40"/>
      <c r="FD184" s="41"/>
      <c r="FE184" s="41"/>
      <c r="FF184" s="41"/>
      <c r="FG184" s="41"/>
      <c r="FH184" s="41"/>
      <c r="FI184" s="41"/>
      <c r="FJ184" s="41"/>
      <c r="FK184" s="41"/>
      <c r="FL184" s="41"/>
      <c r="FM184" s="41"/>
      <c r="FN184" s="42"/>
      <c r="FO184" s="40"/>
      <c r="FP184" s="41"/>
      <c r="FQ184" s="41"/>
      <c r="FR184" s="41"/>
      <c r="FS184" s="41"/>
      <c r="FT184" s="41"/>
      <c r="FU184" s="41"/>
      <c r="FV184" s="41"/>
      <c r="FW184" s="41"/>
      <c r="FX184" s="41"/>
      <c r="FY184" s="41"/>
      <c r="FZ184" s="42"/>
      <c r="GA184" s="40"/>
      <c r="GB184" s="41"/>
      <c r="GC184" s="41"/>
      <c r="GD184" s="41"/>
      <c r="GE184" s="41"/>
      <c r="GF184" s="41"/>
      <c r="GG184" s="41"/>
      <c r="GH184" s="41"/>
      <c r="GI184" s="41"/>
      <c r="GJ184" s="41"/>
      <c r="GK184" s="41"/>
      <c r="GL184" s="42"/>
      <c r="GM184" s="40"/>
      <c r="GN184" s="41"/>
      <c r="GO184" s="41"/>
      <c r="GP184" s="41"/>
      <c r="GQ184" s="41"/>
      <c r="GR184" s="41"/>
      <c r="GS184" s="41"/>
      <c r="GT184" s="41"/>
      <c r="GU184" s="41"/>
      <c r="GV184" s="41"/>
      <c r="GW184" s="41"/>
      <c r="GX184" s="42"/>
      <c r="GY184" s="40"/>
      <c r="GZ184" s="41"/>
      <c r="HA184" s="41"/>
      <c r="HB184" s="41"/>
      <c r="HC184" s="41"/>
      <c r="HD184" s="41"/>
      <c r="HE184" s="41"/>
      <c r="HF184" s="41"/>
      <c r="HG184" s="41"/>
      <c r="HH184" s="41"/>
      <c r="HI184" s="41"/>
      <c r="HJ184" s="42"/>
      <c r="HK184" s="444">
        <f>HK183/HM173</f>
        <v>8.9960417416336813E-3</v>
      </c>
      <c r="HL184" s="445">
        <f>HL183/HN173</f>
        <v>3.9215686274509803E-3</v>
      </c>
      <c r="HM184" s="381">
        <f t="shared" si="1348"/>
        <v>0</v>
      </c>
      <c r="HN184" s="41"/>
      <c r="HO184" s="41"/>
      <c r="HP184" s="41"/>
      <c r="HQ184" s="41"/>
      <c r="HR184" s="41"/>
      <c r="HS184" s="41"/>
      <c r="HT184" s="51"/>
      <c r="HU184" s="41"/>
      <c r="HV184" s="41"/>
      <c r="HW184" s="42"/>
    </row>
    <row r="185" spans="1:231" ht="18.75" x14ac:dyDescent="0.25">
      <c r="A185" s="736">
        <v>45</v>
      </c>
      <c r="B185" s="435">
        <f>B182+1</f>
        <v>45736</v>
      </c>
      <c r="C185" s="32"/>
      <c r="D185" s="33"/>
      <c r="E185" s="33">
        <v>499</v>
      </c>
      <c r="F185" s="33">
        <f>F182-D185</f>
        <v>47</v>
      </c>
      <c r="G185" s="33">
        <v>226</v>
      </c>
      <c r="H185" s="34">
        <f t="shared" ref="H185:H191" si="1349">((G185+I185)/E185)</f>
        <v>0.4849699398797595</v>
      </c>
      <c r="I185" s="33">
        <v>16</v>
      </c>
      <c r="J185" s="34">
        <f>I185/(G185+I185)</f>
        <v>6.6115702479338845E-2</v>
      </c>
      <c r="K185" s="35"/>
      <c r="L185" s="33"/>
      <c r="M185" s="33"/>
      <c r="N185" s="36"/>
      <c r="O185" s="32"/>
      <c r="P185" s="33"/>
      <c r="Q185" s="33">
        <v>520</v>
      </c>
      <c r="R185" s="33">
        <f>R182-P185</f>
        <v>49</v>
      </c>
      <c r="S185" s="33">
        <v>255</v>
      </c>
      <c r="T185" s="34">
        <f t="shared" ref="T185:T191" si="1350">((S185+U185)/Q185)</f>
        <v>0.51730769230769236</v>
      </c>
      <c r="U185" s="33">
        <v>14</v>
      </c>
      <c r="V185" s="34">
        <f t="shared" ref="V185:V191" si="1351">U185/(S185+U185)</f>
        <v>5.204460966542751E-2</v>
      </c>
      <c r="W185" s="35"/>
      <c r="X185" s="33"/>
      <c r="Y185" s="33"/>
      <c r="Z185" s="36"/>
      <c r="AA185" s="32">
        <v>2</v>
      </c>
      <c r="AB185" s="33"/>
      <c r="AC185" s="33">
        <v>132</v>
      </c>
      <c r="AD185" s="33">
        <f>AD182-AB185</f>
        <v>9</v>
      </c>
      <c r="AE185" s="33">
        <v>28</v>
      </c>
      <c r="AF185" s="34">
        <f t="shared" ref="AF185:AF191" si="1352">((AE185+AG185)/AC185)</f>
        <v>0.23484848484848486</v>
      </c>
      <c r="AG185" s="33">
        <v>3</v>
      </c>
      <c r="AH185" s="34">
        <f t="shared" ref="AH185:AH191" si="1353">AG185/(AE185+AG185)</f>
        <v>9.6774193548387094E-2</v>
      </c>
      <c r="AI185" s="35"/>
      <c r="AJ185" s="33"/>
      <c r="AK185" s="33"/>
      <c r="AL185" s="36"/>
      <c r="AM185" s="32"/>
      <c r="AN185" s="33"/>
      <c r="AO185" s="33">
        <v>533</v>
      </c>
      <c r="AP185" s="33">
        <f>AP182-AN185</f>
        <v>50</v>
      </c>
      <c r="AQ185" s="33">
        <v>243</v>
      </c>
      <c r="AR185" s="34">
        <f t="shared" ref="AR185:AR191" si="1354">((AQ185+AS185)/AO185)</f>
        <v>0.47467166979362102</v>
      </c>
      <c r="AS185" s="33">
        <v>10</v>
      </c>
      <c r="AT185" s="34">
        <f t="shared" ref="AT185:AT191" si="1355">AS185/(AQ185+AS185)</f>
        <v>3.9525691699604744E-2</v>
      </c>
      <c r="AU185" s="35"/>
      <c r="AV185" s="33"/>
      <c r="AW185" s="33"/>
      <c r="AX185" s="36"/>
      <c r="AY185" s="32"/>
      <c r="AZ185" s="33"/>
      <c r="BA185" s="33">
        <v>531</v>
      </c>
      <c r="BB185" s="33">
        <f>BB182-AZ185</f>
        <v>49</v>
      </c>
      <c r="BC185" s="33">
        <v>245</v>
      </c>
      <c r="BD185" s="34">
        <f t="shared" ref="BD185:BD191" si="1356">((BC185+BE185)/BA185)</f>
        <v>0.47457627118644069</v>
      </c>
      <c r="BE185" s="33">
        <v>7</v>
      </c>
      <c r="BF185" s="34">
        <f t="shared" ref="BF185:BF191" si="1357">BE185/(BC185+BE185)</f>
        <v>2.7777777777777776E-2</v>
      </c>
      <c r="BG185" s="35"/>
      <c r="BH185" s="33"/>
      <c r="BI185" s="33"/>
      <c r="BJ185" s="36"/>
      <c r="BK185" s="32"/>
      <c r="BL185" s="33"/>
      <c r="BM185" s="33">
        <v>539</v>
      </c>
      <c r="BN185" s="33">
        <f>BN182-BL185</f>
        <v>50</v>
      </c>
      <c r="BO185" s="33">
        <v>231</v>
      </c>
      <c r="BP185" s="34">
        <f t="shared" ref="BP185:BP191" si="1358">((BO185+BQ185)/BM185)</f>
        <v>0.47866419294990725</v>
      </c>
      <c r="BQ185" s="33">
        <v>27</v>
      </c>
      <c r="BR185" s="34">
        <f t="shared" ref="BR185:BR191" si="1359">BQ185/(BO185+BQ185)</f>
        <v>0.10465116279069768</v>
      </c>
      <c r="BS185" s="35"/>
      <c r="BT185" s="33"/>
      <c r="BU185" s="33"/>
      <c r="BV185" s="36"/>
      <c r="BW185" s="32"/>
      <c r="BX185" s="33"/>
      <c r="BY185" s="33">
        <f>BY182-BW185</f>
        <v>0</v>
      </c>
      <c r="BZ185" s="33">
        <f>BZ182-BX185</f>
        <v>0</v>
      </c>
      <c r="CA185" s="33"/>
      <c r="CB185" s="34" t="e">
        <f t="shared" ref="CB185:CB191" si="1360">((CA185+CC185)/BY185)</f>
        <v>#DIV/0!</v>
      </c>
      <c r="CC185" s="33"/>
      <c r="CD185" s="34" t="e">
        <f t="shared" ref="CD185:CD191" si="1361">CC185/(CA185+CC185)</f>
        <v>#DIV/0!</v>
      </c>
      <c r="CE185" s="35"/>
      <c r="CF185" s="33"/>
      <c r="CG185" s="33"/>
      <c r="CH185" s="36"/>
      <c r="CI185" s="32"/>
      <c r="CJ185" s="33"/>
      <c r="CK185" s="33">
        <f>CK182-CI185</f>
        <v>0</v>
      </c>
      <c r="CL185" s="33">
        <f>CL182-CJ185</f>
        <v>0</v>
      </c>
      <c r="CM185" s="33"/>
      <c r="CN185" s="34" t="e">
        <f t="shared" ref="CN185:CN191" si="1362">((CM185+CO185)/CK185)</f>
        <v>#DIV/0!</v>
      </c>
      <c r="CO185" s="33"/>
      <c r="CP185" s="34" t="e">
        <f t="shared" ref="CP185:CP191" si="1363">CO185/(CM185+CO185)</f>
        <v>#DIV/0!</v>
      </c>
      <c r="CQ185" s="35"/>
      <c r="CR185" s="33"/>
      <c r="CS185" s="33"/>
      <c r="CT185" s="36"/>
      <c r="CU185" s="32"/>
      <c r="CV185" s="33"/>
      <c r="CW185" s="33">
        <f>CW182-CU185</f>
        <v>0</v>
      </c>
      <c r="CX185" s="33">
        <f>CX182-CV185</f>
        <v>0</v>
      </c>
      <c r="CY185" s="33"/>
      <c r="CZ185" s="34" t="e">
        <f t="shared" ref="CZ185:CZ191" si="1364">((CY185+DA185)/CW185)</f>
        <v>#DIV/0!</v>
      </c>
      <c r="DA185" s="33"/>
      <c r="DB185" s="34" t="e">
        <f t="shared" ref="DB185:DB191" si="1365">DA185/(CY185+DA185)</f>
        <v>#DIV/0!</v>
      </c>
      <c r="DC185" s="35"/>
      <c r="DD185" s="33"/>
      <c r="DE185" s="33"/>
      <c r="DF185" s="36"/>
      <c r="DG185" s="32"/>
      <c r="DH185" s="33"/>
      <c r="DI185" s="33">
        <f>DI182-DG185</f>
        <v>0</v>
      </c>
      <c r="DJ185" s="33">
        <f>DJ182-DH185</f>
        <v>0</v>
      </c>
      <c r="DK185" s="33"/>
      <c r="DL185" s="34" t="e">
        <f t="shared" ref="DL185:DL191" si="1366">((DK185+DM185)/DI185)</f>
        <v>#DIV/0!</v>
      </c>
      <c r="DM185" s="33"/>
      <c r="DN185" s="34" t="e">
        <f t="shared" ref="DN185:DN191" si="1367">DM185/(DK185+DM185)</f>
        <v>#DIV/0!</v>
      </c>
      <c r="DO185" s="35"/>
      <c r="DP185" s="33"/>
      <c r="DQ185" s="33"/>
      <c r="DR185" s="36"/>
      <c r="DS185" s="32"/>
      <c r="DT185" s="33"/>
      <c r="DU185" s="33">
        <f>DU182-DS185</f>
        <v>0</v>
      </c>
      <c r="DV185" s="33">
        <f>DV182-DT185</f>
        <v>0</v>
      </c>
      <c r="DW185" s="33"/>
      <c r="DX185" s="34" t="e">
        <f t="shared" ref="DX185:DX191" si="1368">((DW185+DY185)/DU185)</f>
        <v>#DIV/0!</v>
      </c>
      <c r="DY185" s="33"/>
      <c r="DZ185" s="34" t="e">
        <f t="shared" ref="DZ185:DZ191" si="1369">DY185/(DW185+DY185)</f>
        <v>#DIV/0!</v>
      </c>
      <c r="EA185" s="35"/>
      <c r="EB185" s="33"/>
      <c r="EC185" s="33"/>
      <c r="ED185" s="36"/>
      <c r="EE185" s="32"/>
      <c r="EF185" s="33"/>
      <c r="EG185" s="33">
        <f>EG182-EE185</f>
        <v>0</v>
      </c>
      <c r="EH185" s="33">
        <f>EH182-EF185</f>
        <v>0</v>
      </c>
      <c r="EI185" s="33"/>
      <c r="EJ185" s="34" t="e">
        <f t="shared" ref="EJ185:EJ191" si="1370">((EI185+EK185)/EG185)</f>
        <v>#DIV/0!</v>
      </c>
      <c r="EK185" s="33"/>
      <c r="EL185" s="34" t="e">
        <f t="shared" ref="EL185:EL191" si="1371">EK185/(EI185+EK185)</f>
        <v>#DIV/0!</v>
      </c>
      <c r="EM185" s="35"/>
      <c r="EN185" s="33"/>
      <c r="EO185" s="33"/>
      <c r="EP185" s="36"/>
      <c r="EQ185" s="32"/>
      <c r="ER185" s="33"/>
      <c r="ES185" s="33">
        <f>ES182-EQ185</f>
        <v>0</v>
      </c>
      <c r="ET185" s="33">
        <f>ET182-ER185</f>
        <v>0</v>
      </c>
      <c r="EU185" s="33"/>
      <c r="EV185" s="34" t="e">
        <f t="shared" ref="EV185:EV191" si="1372">((EU185+EW185)/ES185)</f>
        <v>#DIV/0!</v>
      </c>
      <c r="EW185" s="33"/>
      <c r="EX185" s="34" t="e">
        <f t="shared" ref="EX185:EX191" si="1373">EW185/(EU185+EW185)</f>
        <v>#DIV/0!</v>
      </c>
      <c r="EY185" s="35"/>
      <c r="EZ185" s="33"/>
      <c r="FA185" s="33"/>
      <c r="FB185" s="36"/>
      <c r="FC185" s="32"/>
      <c r="FD185" s="33"/>
      <c r="FE185" s="33">
        <f>FE182-FC185</f>
        <v>0</v>
      </c>
      <c r="FF185" s="33">
        <f>FF182-FD185</f>
        <v>0</v>
      </c>
      <c r="FG185" s="33"/>
      <c r="FH185" s="34" t="e">
        <f t="shared" ref="FH185:FH191" si="1374">((FG185+FI185)/FE185)</f>
        <v>#DIV/0!</v>
      </c>
      <c r="FI185" s="33"/>
      <c r="FJ185" s="34" t="e">
        <f t="shared" ref="FJ185:FJ191" si="1375">FI185/(FG185+FI185)</f>
        <v>#DIV/0!</v>
      </c>
      <c r="FK185" s="35"/>
      <c r="FL185" s="33"/>
      <c r="FM185" s="33"/>
      <c r="FN185" s="36"/>
      <c r="FO185" s="32"/>
      <c r="FP185" s="33"/>
      <c r="FQ185" s="33">
        <f>FQ182-FO185</f>
        <v>0</v>
      </c>
      <c r="FR185" s="33">
        <f>FR182-FP185</f>
        <v>0</v>
      </c>
      <c r="FS185" s="33"/>
      <c r="FT185" s="34" t="e">
        <f t="shared" ref="FT185:FT191" si="1376">((FS185+FU185)/FQ185)</f>
        <v>#DIV/0!</v>
      </c>
      <c r="FU185" s="33"/>
      <c r="FV185" s="34" t="e">
        <f t="shared" ref="FV185:FV191" si="1377">FU185/(FS185+FU185)</f>
        <v>#DIV/0!</v>
      </c>
      <c r="FW185" s="35"/>
      <c r="FX185" s="33"/>
      <c r="FY185" s="33"/>
      <c r="FZ185" s="36"/>
      <c r="GA185" s="32"/>
      <c r="GB185" s="33"/>
      <c r="GC185" s="33">
        <f>GC182-GA185</f>
        <v>0</v>
      </c>
      <c r="GD185" s="33">
        <f>GD182-GB185</f>
        <v>0</v>
      </c>
      <c r="GE185" s="33"/>
      <c r="GF185" s="34" t="e">
        <f t="shared" ref="GF185:GF191" si="1378">((GE185+GG185)/GC185)</f>
        <v>#DIV/0!</v>
      </c>
      <c r="GG185" s="33"/>
      <c r="GH185" s="34" t="e">
        <f t="shared" ref="GH185:GH191" si="1379">GG185/(GE185+GG185)</f>
        <v>#DIV/0!</v>
      </c>
      <c r="GI185" s="35"/>
      <c r="GJ185" s="33"/>
      <c r="GK185" s="33"/>
      <c r="GL185" s="36"/>
      <c r="GM185" s="32"/>
      <c r="GN185" s="33"/>
      <c r="GO185" s="33">
        <f>GO182-GM185</f>
        <v>0</v>
      </c>
      <c r="GP185" s="33">
        <f>GP182-GN185</f>
        <v>0</v>
      </c>
      <c r="GQ185" s="33"/>
      <c r="GR185" s="34" t="e">
        <f t="shared" ref="GR185:GR191" si="1380">((GQ185+GS185)/GO185)</f>
        <v>#DIV/0!</v>
      </c>
      <c r="GS185" s="33"/>
      <c r="GT185" s="34" t="e">
        <f t="shared" ref="GT185:GT191" si="1381">GS185/(GQ185+GS185)</f>
        <v>#DIV/0!</v>
      </c>
      <c r="GU185" s="35"/>
      <c r="GV185" s="33"/>
      <c r="GW185" s="33"/>
      <c r="GX185" s="36"/>
      <c r="GY185" s="32"/>
      <c r="GZ185" s="33"/>
      <c r="HA185" s="33">
        <f>HA182-GY185</f>
        <v>0</v>
      </c>
      <c r="HB185" s="33">
        <f>HB182-GZ185</f>
        <v>0</v>
      </c>
      <c r="HC185" s="33"/>
      <c r="HD185" s="34" t="e">
        <f t="shared" ref="HD185:HD191" si="1382">((HC185+HE185)/HA185)</f>
        <v>#DIV/0!</v>
      </c>
      <c r="HE185" s="33"/>
      <c r="HF185" s="34" t="e">
        <f t="shared" ref="HF185:HF191" si="1383">HE185/(HC185+HE185)</f>
        <v>#DIV/0!</v>
      </c>
      <c r="HG185" s="35"/>
      <c r="HH185" s="33"/>
      <c r="HI185" s="33"/>
      <c r="HJ185" s="36"/>
      <c r="HK185" s="32">
        <f t="shared" ref="HK185:HN192" si="1384">+C185+O185+AA185+AM185+AY185+BK185+BW185+CI185+CU185+DG185+DS185+EE185+EQ185+FC185+FO185+GA185+GM185+GY185</f>
        <v>2</v>
      </c>
      <c r="HL185" s="36">
        <f t="shared" si="1384"/>
        <v>0</v>
      </c>
      <c r="HM185" s="381">
        <f t="shared" si="1348"/>
        <v>2754</v>
      </c>
      <c r="HN185" s="33">
        <f t="shared" si="1384"/>
        <v>254</v>
      </c>
      <c r="HO185" s="33">
        <f t="shared" ref="HO185:HO192" si="1385">+G185+S185+AE185+AQ185+BC185+BO185+CA185+CM185+CY185+DK185+DW185+EI185+EU185+FG185+FS185+GE185+GQ185+HC185+I185+U185+AG185+AS185+BE185+BQ185+CC185+CO185+DA185+DM185+DY185+EK185+EW185+FI185+FU185+GG185+GS185+HE185</f>
        <v>1305</v>
      </c>
      <c r="HP185" s="78">
        <f t="shared" ref="HP185:HP191" si="1386">+(HO185)/HM185</f>
        <v>0.47385620915032678</v>
      </c>
      <c r="HQ185" s="44">
        <f t="shared" ref="HQ185:HQ192" si="1387">+I185+U185+AG185+AS185+BE185+BQ185+CC185+CO185+DA185+DM185+DY185+EK185+EW185+FI185+FU185+GG185+GS185+HE185</f>
        <v>77</v>
      </c>
      <c r="HR185" s="34">
        <f>+(HQ185/(HO185))</f>
        <v>5.9003831417624518E-2</v>
      </c>
      <c r="HS185" s="45">
        <v>70.8</v>
      </c>
      <c r="HT185" s="46">
        <v>1207</v>
      </c>
      <c r="HU185" s="45">
        <f t="shared" ref="HU185:HU191" si="1388">+HT185/HO185*100</f>
        <v>92.490421455938701</v>
      </c>
      <c r="HV185" s="44"/>
      <c r="HW185" s="36"/>
    </row>
    <row r="186" spans="1:231" ht="18.75" x14ac:dyDescent="0.25">
      <c r="A186" s="734"/>
      <c r="B186" s="436">
        <f t="shared" si="987"/>
        <v>45737</v>
      </c>
      <c r="C186" s="10">
        <v>1</v>
      </c>
      <c r="D186" s="11"/>
      <c r="E186" s="61">
        <f t="shared" ref="E186:F190" si="1389">E185-C186</f>
        <v>498</v>
      </c>
      <c r="F186" s="11">
        <f t="shared" si="1389"/>
        <v>47</v>
      </c>
      <c r="G186" s="11">
        <v>226</v>
      </c>
      <c r="H186" s="12">
        <f t="shared" si="1349"/>
        <v>0.47791164658634538</v>
      </c>
      <c r="I186" s="11">
        <v>12</v>
      </c>
      <c r="J186" s="12">
        <f t="shared" ref="J186:J191" si="1390">I186/(G186+I186)</f>
        <v>5.0420168067226892E-2</v>
      </c>
      <c r="K186" s="13"/>
      <c r="L186" s="11"/>
      <c r="M186" s="11"/>
      <c r="N186" s="14"/>
      <c r="O186" s="10"/>
      <c r="P186" s="11"/>
      <c r="Q186" s="11">
        <f t="shared" ref="Q186:R191" si="1391">Q185-O186</f>
        <v>520</v>
      </c>
      <c r="R186" s="11">
        <f t="shared" si="1391"/>
        <v>49</v>
      </c>
      <c r="S186" s="11">
        <v>244</v>
      </c>
      <c r="T186" s="12">
        <f t="shared" si="1350"/>
        <v>0.49230769230769234</v>
      </c>
      <c r="U186" s="11">
        <v>12</v>
      </c>
      <c r="V186" s="12">
        <f t="shared" si="1351"/>
        <v>4.6875E-2</v>
      </c>
      <c r="W186" s="13"/>
      <c r="X186" s="11"/>
      <c r="Y186" s="11"/>
      <c r="Z186" s="14"/>
      <c r="AA186" s="10">
        <v>1</v>
      </c>
      <c r="AB186" s="11"/>
      <c r="AC186" s="11">
        <f t="shared" ref="AC186:AD191" si="1392">AC185-AA186</f>
        <v>131</v>
      </c>
      <c r="AD186" s="11">
        <f t="shared" si="1392"/>
        <v>9</v>
      </c>
      <c r="AE186" s="11">
        <v>48</v>
      </c>
      <c r="AF186" s="12">
        <f t="shared" si="1352"/>
        <v>0.41221374045801529</v>
      </c>
      <c r="AG186" s="11">
        <v>6</v>
      </c>
      <c r="AH186" s="12">
        <f t="shared" si="1353"/>
        <v>0.1111111111111111</v>
      </c>
      <c r="AI186" s="13"/>
      <c r="AJ186" s="11"/>
      <c r="AK186" s="11"/>
      <c r="AL186" s="14"/>
      <c r="AM186" s="10"/>
      <c r="AN186" s="11"/>
      <c r="AO186" s="61">
        <f t="shared" ref="AO186:AP191" si="1393">AO185-AM186</f>
        <v>533</v>
      </c>
      <c r="AP186" s="11">
        <f t="shared" si="1393"/>
        <v>50</v>
      </c>
      <c r="AQ186" s="11">
        <v>222</v>
      </c>
      <c r="AR186" s="12">
        <f t="shared" si="1354"/>
        <v>0.45028142589118197</v>
      </c>
      <c r="AS186" s="11">
        <v>18</v>
      </c>
      <c r="AT186" s="12">
        <f t="shared" si="1355"/>
        <v>7.4999999999999997E-2</v>
      </c>
      <c r="AU186" s="13"/>
      <c r="AV186" s="11"/>
      <c r="AW186" s="11"/>
      <c r="AX186" s="14"/>
      <c r="AY186" s="10"/>
      <c r="AZ186" s="11"/>
      <c r="BA186" s="11">
        <f t="shared" ref="BA186:BB191" si="1394">BA185-AY186</f>
        <v>531</v>
      </c>
      <c r="BB186" s="11">
        <f t="shared" si="1394"/>
        <v>49</v>
      </c>
      <c r="BC186" s="11">
        <v>222</v>
      </c>
      <c r="BD186" s="12">
        <f t="shared" si="1356"/>
        <v>0.43314500941619588</v>
      </c>
      <c r="BE186" s="11">
        <v>8</v>
      </c>
      <c r="BF186" s="12">
        <f t="shared" si="1357"/>
        <v>3.4782608695652174E-2</v>
      </c>
      <c r="BG186" s="13"/>
      <c r="BH186" s="11"/>
      <c r="BI186" s="11"/>
      <c r="BJ186" s="14"/>
      <c r="BK186" s="10"/>
      <c r="BL186" s="11"/>
      <c r="BM186" s="11">
        <f t="shared" ref="BM186:BN191" si="1395">BM185-BK186</f>
        <v>539</v>
      </c>
      <c r="BN186" s="11">
        <f t="shared" si="1395"/>
        <v>50</v>
      </c>
      <c r="BO186" s="11">
        <v>225</v>
      </c>
      <c r="BP186" s="12">
        <f t="shared" si="1358"/>
        <v>0.43970315398886828</v>
      </c>
      <c r="BQ186" s="11">
        <v>12</v>
      </c>
      <c r="BR186" s="12">
        <f t="shared" si="1359"/>
        <v>5.0632911392405063E-2</v>
      </c>
      <c r="BS186" s="13"/>
      <c r="BT186" s="11"/>
      <c r="BU186" s="11"/>
      <c r="BV186" s="14"/>
      <c r="BW186" s="10"/>
      <c r="BX186" s="11"/>
      <c r="BY186" s="61">
        <f t="shared" ref="BY186:BZ191" si="1396">BY185-BW186</f>
        <v>0</v>
      </c>
      <c r="BZ186" s="61">
        <f t="shared" si="1396"/>
        <v>0</v>
      </c>
      <c r="CA186" s="11"/>
      <c r="CB186" s="12" t="e">
        <f t="shared" si="1360"/>
        <v>#DIV/0!</v>
      </c>
      <c r="CC186" s="11"/>
      <c r="CD186" s="12" t="e">
        <f t="shared" si="1361"/>
        <v>#DIV/0!</v>
      </c>
      <c r="CE186" s="13"/>
      <c r="CF186" s="11"/>
      <c r="CG186" s="11"/>
      <c r="CH186" s="14"/>
      <c r="CI186" s="10"/>
      <c r="CJ186" s="11"/>
      <c r="CK186" s="61">
        <f t="shared" ref="CK186:CL191" si="1397">CK185-CI186</f>
        <v>0</v>
      </c>
      <c r="CL186" s="61">
        <f t="shared" si="1397"/>
        <v>0</v>
      </c>
      <c r="CM186" s="11"/>
      <c r="CN186" s="12" t="e">
        <f t="shared" si="1362"/>
        <v>#DIV/0!</v>
      </c>
      <c r="CO186" s="11"/>
      <c r="CP186" s="12" t="e">
        <f t="shared" si="1363"/>
        <v>#DIV/0!</v>
      </c>
      <c r="CQ186" s="13"/>
      <c r="CR186" s="11"/>
      <c r="CS186" s="11"/>
      <c r="CT186" s="14"/>
      <c r="CU186" s="10"/>
      <c r="CV186" s="11"/>
      <c r="CW186" s="61">
        <f t="shared" ref="CW186:CX191" si="1398">CW185-CU186</f>
        <v>0</v>
      </c>
      <c r="CX186" s="61">
        <f t="shared" si="1398"/>
        <v>0</v>
      </c>
      <c r="CY186" s="11"/>
      <c r="CZ186" s="12" t="e">
        <f t="shared" si="1364"/>
        <v>#DIV/0!</v>
      </c>
      <c r="DA186" s="11"/>
      <c r="DB186" s="12" t="e">
        <f t="shared" si="1365"/>
        <v>#DIV/0!</v>
      </c>
      <c r="DC186" s="13"/>
      <c r="DD186" s="11"/>
      <c r="DE186" s="11"/>
      <c r="DF186" s="14"/>
      <c r="DG186" s="10"/>
      <c r="DH186" s="11"/>
      <c r="DI186" s="61">
        <f t="shared" ref="DI186:DJ191" si="1399">DI185-DG186</f>
        <v>0</v>
      </c>
      <c r="DJ186" s="61">
        <f t="shared" si="1399"/>
        <v>0</v>
      </c>
      <c r="DK186" s="11"/>
      <c r="DL186" s="12" t="e">
        <f t="shared" si="1366"/>
        <v>#DIV/0!</v>
      </c>
      <c r="DM186" s="11"/>
      <c r="DN186" s="12" t="e">
        <f t="shared" si="1367"/>
        <v>#DIV/0!</v>
      </c>
      <c r="DO186" s="13"/>
      <c r="DP186" s="11"/>
      <c r="DQ186" s="11"/>
      <c r="DR186" s="14"/>
      <c r="DS186" s="10"/>
      <c r="DT186" s="11"/>
      <c r="DU186" s="61">
        <f t="shared" ref="DU186:DV191" si="1400">DU185-DS186</f>
        <v>0</v>
      </c>
      <c r="DV186" s="61">
        <f t="shared" si="1400"/>
        <v>0</v>
      </c>
      <c r="DW186" s="11"/>
      <c r="DX186" s="12" t="e">
        <f t="shared" si="1368"/>
        <v>#DIV/0!</v>
      </c>
      <c r="DY186" s="11"/>
      <c r="DZ186" s="12" t="e">
        <f t="shared" si="1369"/>
        <v>#DIV/0!</v>
      </c>
      <c r="EA186" s="13"/>
      <c r="EB186" s="11"/>
      <c r="EC186" s="11"/>
      <c r="ED186" s="14"/>
      <c r="EE186" s="10"/>
      <c r="EF186" s="11"/>
      <c r="EG186" s="61">
        <f t="shared" ref="EG186:EH191" si="1401">EG185-EE186</f>
        <v>0</v>
      </c>
      <c r="EH186" s="61">
        <f t="shared" si="1401"/>
        <v>0</v>
      </c>
      <c r="EI186" s="11"/>
      <c r="EJ186" s="12" t="e">
        <f t="shared" si="1370"/>
        <v>#DIV/0!</v>
      </c>
      <c r="EK186" s="11"/>
      <c r="EL186" s="12" t="e">
        <f t="shared" si="1371"/>
        <v>#DIV/0!</v>
      </c>
      <c r="EM186" s="13"/>
      <c r="EN186" s="11"/>
      <c r="EO186" s="11"/>
      <c r="EP186" s="14"/>
      <c r="EQ186" s="10"/>
      <c r="ER186" s="11"/>
      <c r="ES186" s="61">
        <f t="shared" ref="ES186:ET191" si="1402">ES185-EQ186</f>
        <v>0</v>
      </c>
      <c r="ET186" s="61">
        <f t="shared" si="1402"/>
        <v>0</v>
      </c>
      <c r="EU186" s="11"/>
      <c r="EV186" s="12" t="e">
        <f t="shared" si="1372"/>
        <v>#DIV/0!</v>
      </c>
      <c r="EW186" s="11"/>
      <c r="EX186" s="12" t="e">
        <f t="shared" si="1373"/>
        <v>#DIV/0!</v>
      </c>
      <c r="EY186" s="13"/>
      <c r="EZ186" s="11"/>
      <c r="FA186" s="11"/>
      <c r="FB186" s="14"/>
      <c r="FC186" s="10"/>
      <c r="FD186" s="11"/>
      <c r="FE186" s="61">
        <f t="shared" ref="FE186:FF191" si="1403">FE185-FC186</f>
        <v>0</v>
      </c>
      <c r="FF186" s="61">
        <f t="shared" si="1403"/>
        <v>0</v>
      </c>
      <c r="FG186" s="11"/>
      <c r="FH186" s="12" t="e">
        <f t="shared" si="1374"/>
        <v>#DIV/0!</v>
      </c>
      <c r="FI186" s="11"/>
      <c r="FJ186" s="12" t="e">
        <f t="shared" si="1375"/>
        <v>#DIV/0!</v>
      </c>
      <c r="FK186" s="13"/>
      <c r="FL186" s="11"/>
      <c r="FM186" s="11"/>
      <c r="FN186" s="14"/>
      <c r="FO186" s="10"/>
      <c r="FP186" s="11"/>
      <c r="FQ186" s="61">
        <f t="shared" ref="FQ186:FR191" si="1404">FQ185-FO186</f>
        <v>0</v>
      </c>
      <c r="FR186" s="61">
        <f t="shared" si="1404"/>
        <v>0</v>
      </c>
      <c r="FS186" s="11"/>
      <c r="FT186" s="12" t="e">
        <f t="shared" si="1376"/>
        <v>#DIV/0!</v>
      </c>
      <c r="FU186" s="11"/>
      <c r="FV186" s="12" t="e">
        <f t="shared" si="1377"/>
        <v>#DIV/0!</v>
      </c>
      <c r="FW186" s="13"/>
      <c r="FX186" s="11"/>
      <c r="FY186" s="11"/>
      <c r="FZ186" s="14"/>
      <c r="GA186" s="10"/>
      <c r="GB186" s="11"/>
      <c r="GC186" s="61">
        <f t="shared" ref="GC186:GD191" si="1405">GC185-GA186</f>
        <v>0</v>
      </c>
      <c r="GD186" s="61">
        <f t="shared" si="1405"/>
        <v>0</v>
      </c>
      <c r="GE186" s="11"/>
      <c r="GF186" s="12" t="e">
        <f t="shared" si="1378"/>
        <v>#DIV/0!</v>
      </c>
      <c r="GG186" s="11"/>
      <c r="GH186" s="12" t="e">
        <f t="shared" si="1379"/>
        <v>#DIV/0!</v>
      </c>
      <c r="GI186" s="13"/>
      <c r="GJ186" s="11"/>
      <c r="GK186" s="11"/>
      <c r="GL186" s="14"/>
      <c r="GM186" s="10"/>
      <c r="GN186" s="11"/>
      <c r="GO186" s="61">
        <f t="shared" ref="GO186:GP191" si="1406">GO185-GM186</f>
        <v>0</v>
      </c>
      <c r="GP186" s="61">
        <f t="shared" si="1406"/>
        <v>0</v>
      </c>
      <c r="GQ186" s="11"/>
      <c r="GR186" s="12" t="e">
        <f t="shared" si="1380"/>
        <v>#DIV/0!</v>
      </c>
      <c r="GS186" s="11"/>
      <c r="GT186" s="12" t="e">
        <f t="shared" si="1381"/>
        <v>#DIV/0!</v>
      </c>
      <c r="GU186" s="13"/>
      <c r="GV186" s="11"/>
      <c r="GW186" s="11"/>
      <c r="GX186" s="14"/>
      <c r="GY186" s="10"/>
      <c r="GZ186" s="11"/>
      <c r="HA186" s="61">
        <f t="shared" ref="HA186:HB191" si="1407">HA185-GY186</f>
        <v>0</v>
      </c>
      <c r="HB186" s="61">
        <f t="shared" si="1407"/>
        <v>0</v>
      </c>
      <c r="HC186" s="11"/>
      <c r="HD186" s="12" t="e">
        <f t="shared" si="1382"/>
        <v>#DIV/0!</v>
      </c>
      <c r="HE186" s="11"/>
      <c r="HF186" s="12" t="e">
        <f t="shared" si="1383"/>
        <v>#DIV/0!</v>
      </c>
      <c r="HG186" s="13"/>
      <c r="HH186" s="11"/>
      <c r="HI186" s="11"/>
      <c r="HJ186" s="14"/>
      <c r="HK186" s="10">
        <f t="shared" si="1384"/>
        <v>2</v>
      </c>
      <c r="HL186" s="14">
        <f t="shared" si="1384"/>
        <v>0</v>
      </c>
      <c r="HM186" s="381">
        <f t="shared" si="1348"/>
        <v>2752</v>
      </c>
      <c r="HN186" s="11">
        <f t="shared" si="1384"/>
        <v>254</v>
      </c>
      <c r="HO186" s="11">
        <f t="shared" si="1385"/>
        <v>1255</v>
      </c>
      <c r="HP186" s="79">
        <f t="shared" si="1386"/>
        <v>0.45603197674418605</v>
      </c>
      <c r="HQ186" s="15">
        <f t="shared" si="1387"/>
        <v>68</v>
      </c>
      <c r="HR186" s="12">
        <f t="shared" ref="HR186:HR192" si="1408">+(HQ186/(HO186))</f>
        <v>5.4183266932270914E-2</v>
      </c>
      <c r="HS186" s="16">
        <v>67.8</v>
      </c>
      <c r="HT186" s="17">
        <v>1166</v>
      </c>
      <c r="HU186" s="16">
        <f t="shared" si="1388"/>
        <v>92.908366533864537</v>
      </c>
      <c r="HV186" s="15"/>
      <c r="HW186" s="14"/>
    </row>
    <row r="187" spans="1:231" ht="18.75" x14ac:dyDescent="0.25">
      <c r="A187" s="734"/>
      <c r="B187" s="436">
        <f t="shared" si="987"/>
        <v>45738</v>
      </c>
      <c r="C187" s="10"/>
      <c r="D187" s="11"/>
      <c r="E187" s="61">
        <f t="shared" si="1389"/>
        <v>498</v>
      </c>
      <c r="F187" s="11">
        <f t="shared" si="1389"/>
        <v>47</v>
      </c>
      <c r="G187" s="11">
        <v>232</v>
      </c>
      <c r="H187" s="12">
        <f t="shared" si="1349"/>
        <v>0.50200803212851408</v>
      </c>
      <c r="I187" s="11">
        <v>18</v>
      </c>
      <c r="J187" s="12">
        <f t="shared" si="1390"/>
        <v>7.1999999999999995E-2</v>
      </c>
      <c r="K187" s="13"/>
      <c r="L187" s="11"/>
      <c r="M187" s="11"/>
      <c r="N187" s="14"/>
      <c r="O187" s="10"/>
      <c r="P187" s="11"/>
      <c r="Q187" s="11">
        <f t="shared" si="1391"/>
        <v>520</v>
      </c>
      <c r="R187" s="11">
        <f t="shared" si="1391"/>
        <v>49</v>
      </c>
      <c r="S187" s="11">
        <v>258</v>
      </c>
      <c r="T187" s="12">
        <f t="shared" si="1350"/>
        <v>0.5115384615384615</v>
      </c>
      <c r="U187" s="11">
        <v>8</v>
      </c>
      <c r="V187" s="12">
        <f t="shared" si="1351"/>
        <v>3.007518796992481E-2</v>
      </c>
      <c r="W187" s="13"/>
      <c r="X187" s="11"/>
      <c r="Y187" s="11"/>
      <c r="Z187" s="14"/>
      <c r="AA187" s="10">
        <v>4</v>
      </c>
      <c r="AB187" s="11"/>
      <c r="AC187" s="11">
        <f t="shared" si="1392"/>
        <v>127</v>
      </c>
      <c r="AD187" s="11">
        <f t="shared" si="1392"/>
        <v>9</v>
      </c>
      <c r="AE187" s="11">
        <v>33</v>
      </c>
      <c r="AF187" s="12">
        <f t="shared" si="1352"/>
        <v>0.29133858267716534</v>
      </c>
      <c r="AG187" s="11">
        <v>4</v>
      </c>
      <c r="AH187" s="12">
        <f t="shared" si="1353"/>
        <v>0.10810810810810811</v>
      </c>
      <c r="AI187" s="13"/>
      <c r="AJ187" s="11"/>
      <c r="AK187" s="11"/>
      <c r="AL187" s="14"/>
      <c r="AM187" s="10">
        <v>1</v>
      </c>
      <c r="AN187" s="11"/>
      <c r="AO187" s="61">
        <f t="shared" si="1393"/>
        <v>532</v>
      </c>
      <c r="AP187" s="11">
        <f t="shared" si="1393"/>
        <v>50</v>
      </c>
      <c r="AQ187" s="11">
        <v>221</v>
      </c>
      <c r="AR187" s="12">
        <f t="shared" si="1354"/>
        <v>0.43233082706766918</v>
      </c>
      <c r="AS187" s="11">
        <v>9</v>
      </c>
      <c r="AT187" s="12">
        <f t="shared" si="1355"/>
        <v>3.9130434782608699E-2</v>
      </c>
      <c r="AU187" s="13"/>
      <c r="AV187" s="11"/>
      <c r="AW187" s="11"/>
      <c r="AX187" s="14"/>
      <c r="AY187" s="10"/>
      <c r="AZ187" s="11"/>
      <c r="BA187" s="11">
        <f t="shared" si="1394"/>
        <v>531</v>
      </c>
      <c r="BB187" s="11">
        <f t="shared" si="1394"/>
        <v>49</v>
      </c>
      <c r="BC187" s="11">
        <v>244</v>
      </c>
      <c r="BD187" s="12">
        <f t="shared" si="1356"/>
        <v>0.48210922787193972</v>
      </c>
      <c r="BE187" s="11">
        <v>12</v>
      </c>
      <c r="BF187" s="12">
        <f t="shared" si="1357"/>
        <v>4.6875E-2</v>
      </c>
      <c r="BG187" s="13"/>
      <c r="BH187" s="11"/>
      <c r="BI187" s="11"/>
      <c r="BJ187" s="14"/>
      <c r="BK187" s="10"/>
      <c r="BL187" s="11"/>
      <c r="BM187" s="11">
        <f t="shared" si="1395"/>
        <v>539</v>
      </c>
      <c r="BN187" s="11">
        <f t="shared" si="1395"/>
        <v>50</v>
      </c>
      <c r="BO187" s="11">
        <v>244</v>
      </c>
      <c r="BP187" s="12">
        <f t="shared" si="1358"/>
        <v>0.48608534322820035</v>
      </c>
      <c r="BQ187" s="11">
        <v>18</v>
      </c>
      <c r="BR187" s="12">
        <f t="shared" si="1359"/>
        <v>6.8702290076335881E-2</v>
      </c>
      <c r="BS187" s="13"/>
      <c r="BT187" s="11"/>
      <c r="BU187" s="11"/>
      <c r="BV187" s="14"/>
      <c r="BW187" s="10"/>
      <c r="BX187" s="11"/>
      <c r="BY187" s="61">
        <f t="shared" si="1396"/>
        <v>0</v>
      </c>
      <c r="BZ187" s="61">
        <f t="shared" si="1396"/>
        <v>0</v>
      </c>
      <c r="CA187" s="11"/>
      <c r="CB187" s="12" t="e">
        <f t="shared" si="1360"/>
        <v>#DIV/0!</v>
      </c>
      <c r="CC187" s="11"/>
      <c r="CD187" s="12" t="e">
        <f t="shared" si="1361"/>
        <v>#DIV/0!</v>
      </c>
      <c r="CE187" s="13"/>
      <c r="CF187" s="11"/>
      <c r="CG187" s="11"/>
      <c r="CH187" s="14"/>
      <c r="CI187" s="10"/>
      <c r="CJ187" s="11"/>
      <c r="CK187" s="61">
        <f t="shared" si="1397"/>
        <v>0</v>
      </c>
      <c r="CL187" s="61">
        <f t="shared" si="1397"/>
        <v>0</v>
      </c>
      <c r="CM187" s="11"/>
      <c r="CN187" s="12" t="e">
        <f t="shared" si="1362"/>
        <v>#DIV/0!</v>
      </c>
      <c r="CO187" s="11"/>
      <c r="CP187" s="12" t="e">
        <f t="shared" si="1363"/>
        <v>#DIV/0!</v>
      </c>
      <c r="CQ187" s="13"/>
      <c r="CR187" s="11"/>
      <c r="CS187" s="11"/>
      <c r="CT187" s="14"/>
      <c r="CU187" s="10"/>
      <c r="CV187" s="11"/>
      <c r="CW187" s="61">
        <f t="shared" si="1398"/>
        <v>0</v>
      </c>
      <c r="CX187" s="61">
        <f t="shared" si="1398"/>
        <v>0</v>
      </c>
      <c r="CY187" s="11"/>
      <c r="CZ187" s="12" t="e">
        <f t="shared" si="1364"/>
        <v>#DIV/0!</v>
      </c>
      <c r="DA187" s="11"/>
      <c r="DB187" s="12" t="e">
        <f t="shared" si="1365"/>
        <v>#DIV/0!</v>
      </c>
      <c r="DC187" s="13"/>
      <c r="DD187" s="11"/>
      <c r="DE187" s="11"/>
      <c r="DF187" s="14"/>
      <c r="DG187" s="10"/>
      <c r="DH187" s="11"/>
      <c r="DI187" s="61">
        <f t="shared" si="1399"/>
        <v>0</v>
      </c>
      <c r="DJ187" s="61">
        <f t="shared" si="1399"/>
        <v>0</v>
      </c>
      <c r="DK187" s="11"/>
      <c r="DL187" s="12" t="e">
        <f t="shared" si="1366"/>
        <v>#DIV/0!</v>
      </c>
      <c r="DM187" s="11"/>
      <c r="DN187" s="12" t="e">
        <f t="shared" si="1367"/>
        <v>#DIV/0!</v>
      </c>
      <c r="DO187" s="13"/>
      <c r="DP187" s="11"/>
      <c r="DQ187" s="11"/>
      <c r="DR187" s="14"/>
      <c r="DS187" s="10"/>
      <c r="DT187" s="11"/>
      <c r="DU187" s="61">
        <f t="shared" si="1400"/>
        <v>0</v>
      </c>
      <c r="DV187" s="61">
        <f t="shared" si="1400"/>
        <v>0</v>
      </c>
      <c r="DW187" s="11"/>
      <c r="DX187" s="12" t="e">
        <f t="shared" si="1368"/>
        <v>#DIV/0!</v>
      </c>
      <c r="DY187" s="11"/>
      <c r="DZ187" s="12" t="e">
        <f t="shared" si="1369"/>
        <v>#DIV/0!</v>
      </c>
      <c r="EA187" s="13"/>
      <c r="EB187" s="11"/>
      <c r="EC187" s="11"/>
      <c r="ED187" s="14"/>
      <c r="EE187" s="10"/>
      <c r="EF187" s="11"/>
      <c r="EG187" s="61">
        <f t="shared" si="1401"/>
        <v>0</v>
      </c>
      <c r="EH187" s="61">
        <f t="shared" si="1401"/>
        <v>0</v>
      </c>
      <c r="EI187" s="11"/>
      <c r="EJ187" s="12" t="e">
        <f t="shared" si="1370"/>
        <v>#DIV/0!</v>
      </c>
      <c r="EK187" s="11"/>
      <c r="EL187" s="12" t="e">
        <f t="shared" si="1371"/>
        <v>#DIV/0!</v>
      </c>
      <c r="EM187" s="13"/>
      <c r="EN187" s="11"/>
      <c r="EO187" s="11"/>
      <c r="EP187" s="14"/>
      <c r="EQ187" s="10"/>
      <c r="ER187" s="11"/>
      <c r="ES187" s="61">
        <f t="shared" si="1402"/>
        <v>0</v>
      </c>
      <c r="ET187" s="61">
        <f t="shared" si="1402"/>
        <v>0</v>
      </c>
      <c r="EU187" s="11"/>
      <c r="EV187" s="12" t="e">
        <f t="shared" si="1372"/>
        <v>#DIV/0!</v>
      </c>
      <c r="EW187" s="11"/>
      <c r="EX187" s="12" t="e">
        <f t="shared" si="1373"/>
        <v>#DIV/0!</v>
      </c>
      <c r="EY187" s="13"/>
      <c r="EZ187" s="11"/>
      <c r="FA187" s="11"/>
      <c r="FB187" s="14"/>
      <c r="FC187" s="10"/>
      <c r="FD187" s="11"/>
      <c r="FE187" s="61">
        <f t="shared" si="1403"/>
        <v>0</v>
      </c>
      <c r="FF187" s="61">
        <f t="shared" si="1403"/>
        <v>0</v>
      </c>
      <c r="FG187" s="11"/>
      <c r="FH187" s="12" t="e">
        <f t="shared" si="1374"/>
        <v>#DIV/0!</v>
      </c>
      <c r="FI187" s="11"/>
      <c r="FJ187" s="12" t="e">
        <f t="shared" si="1375"/>
        <v>#DIV/0!</v>
      </c>
      <c r="FK187" s="13"/>
      <c r="FL187" s="11"/>
      <c r="FM187" s="11"/>
      <c r="FN187" s="14"/>
      <c r="FO187" s="10"/>
      <c r="FP187" s="11"/>
      <c r="FQ187" s="61">
        <f t="shared" si="1404"/>
        <v>0</v>
      </c>
      <c r="FR187" s="61">
        <f t="shared" si="1404"/>
        <v>0</v>
      </c>
      <c r="FS187" s="11"/>
      <c r="FT187" s="12" t="e">
        <f t="shared" si="1376"/>
        <v>#DIV/0!</v>
      </c>
      <c r="FU187" s="11"/>
      <c r="FV187" s="12" t="e">
        <f t="shared" si="1377"/>
        <v>#DIV/0!</v>
      </c>
      <c r="FW187" s="13"/>
      <c r="FX187" s="11"/>
      <c r="FY187" s="11"/>
      <c r="FZ187" s="14"/>
      <c r="GA187" s="10"/>
      <c r="GB187" s="11"/>
      <c r="GC187" s="61">
        <f t="shared" si="1405"/>
        <v>0</v>
      </c>
      <c r="GD187" s="61">
        <f t="shared" si="1405"/>
        <v>0</v>
      </c>
      <c r="GE187" s="11"/>
      <c r="GF187" s="12" t="e">
        <f t="shared" si="1378"/>
        <v>#DIV/0!</v>
      </c>
      <c r="GG187" s="11"/>
      <c r="GH187" s="12" t="e">
        <f t="shared" si="1379"/>
        <v>#DIV/0!</v>
      </c>
      <c r="GI187" s="13"/>
      <c r="GJ187" s="11"/>
      <c r="GK187" s="11"/>
      <c r="GL187" s="14"/>
      <c r="GM187" s="10"/>
      <c r="GN187" s="11"/>
      <c r="GO187" s="61">
        <f t="shared" si="1406"/>
        <v>0</v>
      </c>
      <c r="GP187" s="61">
        <f t="shared" si="1406"/>
        <v>0</v>
      </c>
      <c r="GQ187" s="11"/>
      <c r="GR187" s="12" t="e">
        <f t="shared" si="1380"/>
        <v>#DIV/0!</v>
      </c>
      <c r="GS187" s="11"/>
      <c r="GT187" s="12" t="e">
        <f t="shared" si="1381"/>
        <v>#DIV/0!</v>
      </c>
      <c r="GU187" s="13"/>
      <c r="GV187" s="11"/>
      <c r="GW187" s="11"/>
      <c r="GX187" s="14"/>
      <c r="GY187" s="10"/>
      <c r="GZ187" s="11"/>
      <c r="HA187" s="61">
        <f t="shared" si="1407"/>
        <v>0</v>
      </c>
      <c r="HB187" s="61">
        <f t="shared" si="1407"/>
        <v>0</v>
      </c>
      <c r="HC187" s="11"/>
      <c r="HD187" s="12" t="e">
        <f t="shared" si="1382"/>
        <v>#DIV/0!</v>
      </c>
      <c r="HE187" s="11"/>
      <c r="HF187" s="12" t="e">
        <f t="shared" si="1383"/>
        <v>#DIV/0!</v>
      </c>
      <c r="HG187" s="13"/>
      <c r="HH187" s="11"/>
      <c r="HI187" s="11"/>
      <c r="HJ187" s="14"/>
      <c r="HK187" s="10">
        <f t="shared" si="1384"/>
        <v>5</v>
      </c>
      <c r="HL187" s="14">
        <f t="shared" si="1384"/>
        <v>0</v>
      </c>
      <c r="HM187" s="381">
        <f t="shared" si="1348"/>
        <v>2747</v>
      </c>
      <c r="HN187" s="11">
        <f t="shared" si="1384"/>
        <v>254</v>
      </c>
      <c r="HO187" s="11">
        <f t="shared" si="1385"/>
        <v>1301</v>
      </c>
      <c r="HP187" s="79">
        <f t="shared" si="1386"/>
        <v>0.47360757189661451</v>
      </c>
      <c r="HQ187" s="15">
        <f t="shared" si="1387"/>
        <v>69</v>
      </c>
      <c r="HR187" s="12">
        <f t="shared" si="1408"/>
        <v>5.3036126056879324E-2</v>
      </c>
      <c r="HS187" s="16">
        <v>68.8</v>
      </c>
      <c r="HT187" s="17">
        <v>1197</v>
      </c>
      <c r="HU187" s="16">
        <f t="shared" si="1388"/>
        <v>92.006149116064563</v>
      </c>
      <c r="HV187" s="15"/>
      <c r="HW187" s="14"/>
    </row>
    <row r="188" spans="1:231" ht="18.75" x14ac:dyDescent="0.25">
      <c r="A188" s="734"/>
      <c r="B188" s="436">
        <f t="shared" ref="B188:B251" si="1409">+B187+1</f>
        <v>45739</v>
      </c>
      <c r="C188" s="10"/>
      <c r="D188" s="11"/>
      <c r="E188" s="61">
        <f t="shared" si="1389"/>
        <v>498</v>
      </c>
      <c r="F188" s="11">
        <f t="shared" si="1389"/>
        <v>47</v>
      </c>
      <c r="G188" s="11">
        <v>220</v>
      </c>
      <c r="H188" s="12">
        <f t="shared" si="1349"/>
        <v>0.44779116465863456</v>
      </c>
      <c r="I188" s="11">
        <v>3</v>
      </c>
      <c r="J188" s="12">
        <f t="shared" si="1390"/>
        <v>1.3452914798206279E-2</v>
      </c>
      <c r="K188" s="11"/>
      <c r="L188" s="11"/>
      <c r="M188" s="18"/>
      <c r="N188" s="20"/>
      <c r="O188" s="10"/>
      <c r="P188" s="11"/>
      <c r="Q188" s="11">
        <f t="shared" si="1391"/>
        <v>520</v>
      </c>
      <c r="R188" s="11">
        <f t="shared" si="1391"/>
        <v>49</v>
      </c>
      <c r="S188" s="11">
        <v>262</v>
      </c>
      <c r="T188" s="12">
        <f t="shared" si="1350"/>
        <v>0.52884615384615385</v>
      </c>
      <c r="U188" s="11">
        <v>13</v>
      </c>
      <c r="V188" s="12">
        <f t="shared" si="1351"/>
        <v>4.7272727272727272E-2</v>
      </c>
      <c r="W188" s="11"/>
      <c r="X188" s="11"/>
      <c r="Y188" s="18"/>
      <c r="Z188" s="20"/>
      <c r="AA188" s="10">
        <v>1</v>
      </c>
      <c r="AB188" s="11"/>
      <c r="AC188" s="11">
        <f t="shared" si="1392"/>
        <v>126</v>
      </c>
      <c r="AD188" s="11">
        <f t="shared" si="1392"/>
        <v>9</v>
      </c>
      <c r="AE188" s="11">
        <v>36</v>
      </c>
      <c r="AF188" s="12">
        <f t="shared" si="1352"/>
        <v>0.30952380952380953</v>
      </c>
      <c r="AG188" s="11">
        <v>3</v>
      </c>
      <c r="AH188" s="12">
        <f t="shared" si="1353"/>
        <v>7.6923076923076927E-2</v>
      </c>
      <c r="AI188" s="11"/>
      <c r="AJ188" s="11"/>
      <c r="AK188" s="18"/>
      <c r="AL188" s="20"/>
      <c r="AM188" s="10">
        <v>3</v>
      </c>
      <c r="AN188" s="11"/>
      <c r="AO188" s="61">
        <f t="shared" si="1393"/>
        <v>529</v>
      </c>
      <c r="AP188" s="11">
        <f t="shared" si="1393"/>
        <v>50</v>
      </c>
      <c r="AQ188" s="11">
        <v>243</v>
      </c>
      <c r="AR188" s="12">
        <f t="shared" si="1354"/>
        <v>0.47258979206049151</v>
      </c>
      <c r="AS188" s="11">
        <v>7</v>
      </c>
      <c r="AT188" s="12">
        <f t="shared" si="1355"/>
        <v>2.8000000000000001E-2</v>
      </c>
      <c r="AU188" s="11"/>
      <c r="AV188" s="11"/>
      <c r="AW188" s="18"/>
      <c r="AX188" s="20"/>
      <c r="AY188" s="10"/>
      <c r="AZ188" s="11"/>
      <c r="BA188" s="11">
        <f t="shared" si="1394"/>
        <v>531</v>
      </c>
      <c r="BB188" s="11">
        <f t="shared" si="1394"/>
        <v>49</v>
      </c>
      <c r="BC188" s="11">
        <v>250</v>
      </c>
      <c r="BD188" s="12">
        <f t="shared" si="1356"/>
        <v>0.49152542372881358</v>
      </c>
      <c r="BE188" s="11">
        <v>11</v>
      </c>
      <c r="BF188" s="12">
        <f t="shared" si="1357"/>
        <v>4.2145593869731802E-2</v>
      </c>
      <c r="BG188" s="11"/>
      <c r="BH188" s="11"/>
      <c r="BI188" s="18"/>
      <c r="BJ188" s="20"/>
      <c r="BK188" s="10">
        <v>1</v>
      </c>
      <c r="BL188" s="11"/>
      <c r="BM188" s="11">
        <f t="shared" si="1395"/>
        <v>538</v>
      </c>
      <c r="BN188" s="11">
        <f t="shared" si="1395"/>
        <v>50</v>
      </c>
      <c r="BO188" s="11">
        <v>214</v>
      </c>
      <c r="BP188" s="12">
        <f t="shared" si="1358"/>
        <v>0.43122676579925651</v>
      </c>
      <c r="BQ188" s="11">
        <v>18</v>
      </c>
      <c r="BR188" s="12">
        <f t="shared" si="1359"/>
        <v>7.7586206896551727E-2</v>
      </c>
      <c r="BS188" s="11"/>
      <c r="BT188" s="11"/>
      <c r="BU188" s="18"/>
      <c r="BV188" s="20"/>
      <c r="BW188" s="10"/>
      <c r="BX188" s="11"/>
      <c r="BY188" s="61">
        <f t="shared" si="1396"/>
        <v>0</v>
      </c>
      <c r="BZ188" s="61">
        <f t="shared" si="1396"/>
        <v>0</v>
      </c>
      <c r="CA188" s="11"/>
      <c r="CB188" s="12" t="e">
        <f t="shared" si="1360"/>
        <v>#DIV/0!</v>
      </c>
      <c r="CC188" s="11"/>
      <c r="CD188" s="12" t="e">
        <f t="shared" si="1361"/>
        <v>#DIV/0!</v>
      </c>
      <c r="CE188" s="11"/>
      <c r="CF188" s="11"/>
      <c r="CG188" s="18"/>
      <c r="CH188" s="20"/>
      <c r="CI188" s="10"/>
      <c r="CJ188" s="11"/>
      <c r="CK188" s="61">
        <f t="shared" si="1397"/>
        <v>0</v>
      </c>
      <c r="CL188" s="61">
        <f t="shared" si="1397"/>
        <v>0</v>
      </c>
      <c r="CM188" s="11"/>
      <c r="CN188" s="12" t="e">
        <f t="shared" si="1362"/>
        <v>#DIV/0!</v>
      </c>
      <c r="CO188" s="11"/>
      <c r="CP188" s="12" t="e">
        <f t="shared" si="1363"/>
        <v>#DIV/0!</v>
      </c>
      <c r="CQ188" s="11"/>
      <c r="CR188" s="11"/>
      <c r="CS188" s="18"/>
      <c r="CT188" s="20"/>
      <c r="CU188" s="10"/>
      <c r="CV188" s="11"/>
      <c r="CW188" s="61">
        <f t="shared" si="1398"/>
        <v>0</v>
      </c>
      <c r="CX188" s="61">
        <f t="shared" si="1398"/>
        <v>0</v>
      </c>
      <c r="CY188" s="11"/>
      <c r="CZ188" s="12" t="e">
        <f t="shared" si="1364"/>
        <v>#DIV/0!</v>
      </c>
      <c r="DA188" s="11"/>
      <c r="DB188" s="12" t="e">
        <f t="shared" si="1365"/>
        <v>#DIV/0!</v>
      </c>
      <c r="DC188" s="11"/>
      <c r="DD188" s="11"/>
      <c r="DE188" s="18"/>
      <c r="DF188" s="20"/>
      <c r="DG188" s="10"/>
      <c r="DH188" s="11"/>
      <c r="DI188" s="61">
        <f t="shared" si="1399"/>
        <v>0</v>
      </c>
      <c r="DJ188" s="61">
        <f t="shared" si="1399"/>
        <v>0</v>
      </c>
      <c r="DK188" s="11"/>
      <c r="DL188" s="12" t="e">
        <f t="shared" si="1366"/>
        <v>#DIV/0!</v>
      </c>
      <c r="DM188" s="11"/>
      <c r="DN188" s="12" t="e">
        <f t="shared" si="1367"/>
        <v>#DIV/0!</v>
      </c>
      <c r="DO188" s="11"/>
      <c r="DP188" s="11"/>
      <c r="DQ188" s="18"/>
      <c r="DR188" s="20"/>
      <c r="DS188" s="10"/>
      <c r="DT188" s="11"/>
      <c r="DU188" s="61">
        <f t="shared" si="1400"/>
        <v>0</v>
      </c>
      <c r="DV188" s="61">
        <f t="shared" si="1400"/>
        <v>0</v>
      </c>
      <c r="DW188" s="11"/>
      <c r="DX188" s="12" t="e">
        <f t="shared" si="1368"/>
        <v>#DIV/0!</v>
      </c>
      <c r="DY188" s="11"/>
      <c r="DZ188" s="12" t="e">
        <f t="shared" si="1369"/>
        <v>#DIV/0!</v>
      </c>
      <c r="EA188" s="11"/>
      <c r="EB188" s="11"/>
      <c r="EC188" s="18"/>
      <c r="ED188" s="20"/>
      <c r="EE188" s="10"/>
      <c r="EF188" s="11"/>
      <c r="EG188" s="61">
        <f t="shared" si="1401"/>
        <v>0</v>
      </c>
      <c r="EH188" s="61">
        <f t="shared" si="1401"/>
        <v>0</v>
      </c>
      <c r="EI188" s="11"/>
      <c r="EJ188" s="12" t="e">
        <f t="shared" si="1370"/>
        <v>#DIV/0!</v>
      </c>
      <c r="EK188" s="11"/>
      <c r="EL188" s="12" t="e">
        <f t="shared" si="1371"/>
        <v>#DIV/0!</v>
      </c>
      <c r="EM188" s="11"/>
      <c r="EN188" s="11"/>
      <c r="EO188" s="18"/>
      <c r="EP188" s="20"/>
      <c r="EQ188" s="10"/>
      <c r="ER188" s="11"/>
      <c r="ES188" s="61">
        <f t="shared" si="1402"/>
        <v>0</v>
      </c>
      <c r="ET188" s="61">
        <f t="shared" si="1402"/>
        <v>0</v>
      </c>
      <c r="EU188" s="11"/>
      <c r="EV188" s="12" t="e">
        <f t="shared" si="1372"/>
        <v>#DIV/0!</v>
      </c>
      <c r="EW188" s="11"/>
      <c r="EX188" s="12" t="e">
        <f t="shared" si="1373"/>
        <v>#DIV/0!</v>
      </c>
      <c r="EY188" s="11"/>
      <c r="EZ188" s="11"/>
      <c r="FA188" s="18"/>
      <c r="FB188" s="20"/>
      <c r="FC188" s="10"/>
      <c r="FD188" s="11"/>
      <c r="FE188" s="61">
        <f t="shared" si="1403"/>
        <v>0</v>
      </c>
      <c r="FF188" s="61">
        <f t="shared" si="1403"/>
        <v>0</v>
      </c>
      <c r="FG188" s="11"/>
      <c r="FH188" s="12" t="e">
        <f t="shared" si="1374"/>
        <v>#DIV/0!</v>
      </c>
      <c r="FI188" s="11"/>
      <c r="FJ188" s="12" t="e">
        <f t="shared" si="1375"/>
        <v>#DIV/0!</v>
      </c>
      <c r="FK188" s="11"/>
      <c r="FL188" s="11"/>
      <c r="FM188" s="18"/>
      <c r="FN188" s="20"/>
      <c r="FO188" s="10"/>
      <c r="FP188" s="11"/>
      <c r="FQ188" s="61">
        <f t="shared" si="1404"/>
        <v>0</v>
      </c>
      <c r="FR188" s="61">
        <f t="shared" si="1404"/>
        <v>0</v>
      </c>
      <c r="FS188" s="11"/>
      <c r="FT188" s="12" t="e">
        <f t="shared" si="1376"/>
        <v>#DIV/0!</v>
      </c>
      <c r="FU188" s="11"/>
      <c r="FV188" s="12" t="e">
        <f t="shared" si="1377"/>
        <v>#DIV/0!</v>
      </c>
      <c r="FW188" s="11"/>
      <c r="FX188" s="11"/>
      <c r="FY188" s="18"/>
      <c r="FZ188" s="20"/>
      <c r="GA188" s="10"/>
      <c r="GB188" s="11"/>
      <c r="GC188" s="61">
        <f t="shared" si="1405"/>
        <v>0</v>
      </c>
      <c r="GD188" s="61">
        <f t="shared" si="1405"/>
        <v>0</v>
      </c>
      <c r="GE188" s="11"/>
      <c r="GF188" s="12" t="e">
        <f t="shared" si="1378"/>
        <v>#DIV/0!</v>
      </c>
      <c r="GG188" s="11"/>
      <c r="GH188" s="12" t="e">
        <f t="shared" si="1379"/>
        <v>#DIV/0!</v>
      </c>
      <c r="GI188" s="11"/>
      <c r="GJ188" s="11"/>
      <c r="GK188" s="18"/>
      <c r="GL188" s="20"/>
      <c r="GM188" s="10"/>
      <c r="GN188" s="11"/>
      <c r="GO188" s="61">
        <f t="shared" si="1406"/>
        <v>0</v>
      </c>
      <c r="GP188" s="61">
        <f t="shared" si="1406"/>
        <v>0</v>
      </c>
      <c r="GQ188" s="11"/>
      <c r="GR188" s="12" t="e">
        <f t="shared" si="1380"/>
        <v>#DIV/0!</v>
      </c>
      <c r="GS188" s="11"/>
      <c r="GT188" s="12" t="e">
        <f t="shared" si="1381"/>
        <v>#DIV/0!</v>
      </c>
      <c r="GU188" s="11"/>
      <c r="GV188" s="11"/>
      <c r="GW188" s="18"/>
      <c r="GX188" s="20"/>
      <c r="GY188" s="10"/>
      <c r="GZ188" s="11"/>
      <c r="HA188" s="61">
        <f t="shared" si="1407"/>
        <v>0</v>
      </c>
      <c r="HB188" s="61">
        <f t="shared" si="1407"/>
        <v>0</v>
      </c>
      <c r="HC188" s="11"/>
      <c r="HD188" s="12" t="e">
        <f t="shared" si="1382"/>
        <v>#DIV/0!</v>
      </c>
      <c r="HE188" s="11"/>
      <c r="HF188" s="12" t="e">
        <f t="shared" si="1383"/>
        <v>#DIV/0!</v>
      </c>
      <c r="HG188" s="11"/>
      <c r="HH188" s="11"/>
      <c r="HI188" s="18"/>
      <c r="HJ188" s="20"/>
      <c r="HK188" s="10">
        <f t="shared" si="1384"/>
        <v>5</v>
      </c>
      <c r="HL188" s="14">
        <f t="shared" si="1384"/>
        <v>0</v>
      </c>
      <c r="HM188" s="381">
        <f t="shared" si="1348"/>
        <v>2742</v>
      </c>
      <c r="HN188" s="11">
        <f t="shared" si="1384"/>
        <v>254</v>
      </c>
      <c r="HO188" s="11">
        <f t="shared" si="1385"/>
        <v>1280</v>
      </c>
      <c r="HP188" s="79">
        <f t="shared" si="1386"/>
        <v>0.46681254558716267</v>
      </c>
      <c r="HQ188" s="15">
        <f t="shared" si="1387"/>
        <v>55</v>
      </c>
      <c r="HR188" s="12">
        <f t="shared" si="1408"/>
        <v>4.296875E-2</v>
      </c>
      <c r="HS188" s="16">
        <v>67.900000000000006</v>
      </c>
      <c r="HT188" s="17">
        <v>1202</v>
      </c>
      <c r="HU188" s="16">
        <f t="shared" si="1388"/>
        <v>93.90625</v>
      </c>
      <c r="HV188" s="18"/>
      <c r="HW188" s="20"/>
    </row>
    <row r="189" spans="1:231" ht="18.75" x14ac:dyDescent="0.25">
      <c r="A189" s="734"/>
      <c r="B189" s="436">
        <f t="shared" si="1409"/>
        <v>45740</v>
      </c>
      <c r="C189" s="10">
        <v>3</v>
      </c>
      <c r="D189" s="11"/>
      <c r="E189" s="61">
        <f t="shared" si="1389"/>
        <v>495</v>
      </c>
      <c r="F189" s="11">
        <f t="shared" si="1389"/>
        <v>47</v>
      </c>
      <c r="G189" s="11">
        <v>234</v>
      </c>
      <c r="H189" s="12">
        <f t="shared" si="1349"/>
        <v>0.49292929292929294</v>
      </c>
      <c r="I189" s="11">
        <v>10</v>
      </c>
      <c r="J189" s="12">
        <f t="shared" si="1390"/>
        <v>4.0983606557377046E-2</v>
      </c>
      <c r="K189" s="13"/>
      <c r="L189" s="13"/>
      <c r="M189" s="25"/>
      <c r="N189" s="37"/>
      <c r="O189" s="10"/>
      <c r="P189" s="11"/>
      <c r="Q189" s="11">
        <f t="shared" si="1391"/>
        <v>520</v>
      </c>
      <c r="R189" s="11">
        <f t="shared" si="1391"/>
        <v>49</v>
      </c>
      <c r="S189" s="11">
        <v>232</v>
      </c>
      <c r="T189" s="12">
        <f t="shared" si="1350"/>
        <v>0.46730769230769231</v>
      </c>
      <c r="U189" s="11">
        <v>11</v>
      </c>
      <c r="V189" s="12">
        <f t="shared" si="1351"/>
        <v>4.5267489711934158E-2</v>
      </c>
      <c r="W189" s="13"/>
      <c r="X189" s="13"/>
      <c r="Y189" s="25"/>
      <c r="Z189" s="37"/>
      <c r="AA189" s="10">
        <v>7</v>
      </c>
      <c r="AB189" s="11"/>
      <c r="AC189" s="11">
        <f t="shared" si="1392"/>
        <v>119</v>
      </c>
      <c r="AD189" s="11">
        <f t="shared" si="1392"/>
        <v>9</v>
      </c>
      <c r="AE189" s="11">
        <v>36</v>
      </c>
      <c r="AF189" s="12">
        <f t="shared" si="1352"/>
        <v>0.34453781512605042</v>
      </c>
      <c r="AG189" s="11">
        <v>5</v>
      </c>
      <c r="AH189" s="12">
        <f t="shared" si="1353"/>
        <v>0.12195121951219512</v>
      </c>
      <c r="AI189" s="13"/>
      <c r="AJ189" s="13"/>
      <c r="AK189" s="25"/>
      <c r="AL189" s="37"/>
      <c r="AM189" s="10">
        <v>1</v>
      </c>
      <c r="AN189" s="11"/>
      <c r="AO189" s="61">
        <f t="shared" si="1393"/>
        <v>528</v>
      </c>
      <c r="AP189" s="11">
        <f t="shared" si="1393"/>
        <v>50</v>
      </c>
      <c r="AQ189" s="11">
        <v>211</v>
      </c>
      <c r="AR189" s="12">
        <f t="shared" si="1354"/>
        <v>0.42234848484848486</v>
      </c>
      <c r="AS189" s="11">
        <v>12</v>
      </c>
      <c r="AT189" s="12">
        <f t="shared" si="1355"/>
        <v>5.3811659192825115E-2</v>
      </c>
      <c r="AU189" s="13"/>
      <c r="AV189" s="13"/>
      <c r="AW189" s="25"/>
      <c r="AX189" s="37"/>
      <c r="AY189" s="10"/>
      <c r="AZ189" s="11"/>
      <c r="BA189" s="11">
        <f t="shared" si="1394"/>
        <v>531</v>
      </c>
      <c r="BB189" s="11">
        <f t="shared" si="1394"/>
        <v>49</v>
      </c>
      <c r="BC189" s="11">
        <v>221</v>
      </c>
      <c r="BD189" s="12">
        <f t="shared" si="1356"/>
        <v>0.4463276836158192</v>
      </c>
      <c r="BE189" s="11">
        <v>16</v>
      </c>
      <c r="BF189" s="12">
        <f t="shared" si="1357"/>
        <v>6.7510548523206745E-2</v>
      </c>
      <c r="BG189" s="13"/>
      <c r="BH189" s="13"/>
      <c r="BI189" s="25"/>
      <c r="BJ189" s="37"/>
      <c r="BK189" s="10"/>
      <c r="BL189" s="11">
        <v>1</v>
      </c>
      <c r="BM189" s="11">
        <f t="shared" si="1395"/>
        <v>538</v>
      </c>
      <c r="BN189" s="11">
        <f t="shared" si="1395"/>
        <v>49</v>
      </c>
      <c r="BO189" s="11">
        <v>230</v>
      </c>
      <c r="BP189" s="12">
        <f t="shared" si="1358"/>
        <v>0.45539033457249073</v>
      </c>
      <c r="BQ189" s="11">
        <v>15</v>
      </c>
      <c r="BR189" s="12">
        <f t="shared" si="1359"/>
        <v>6.1224489795918366E-2</v>
      </c>
      <c r="BS189" s="13"/>
      <c r="BT189" s="13"/>
      <c r="BU189" s="25"/>
      <c r="BV189" s="37"/>
      <c r="BW189" s="10"/>
      <c r="BX189" s="11"/>
      <c r="BY189" s="61">
        <f t="shared" si="1396"/>
        <v>0</v>
      </c>
      <c r="BZ189" s="61">
        <f t="shared" si="1396"/>
        <v>0</v>
      </c>
      <c r="CA189" s="11"/>
      <c r="CB189" s="12" t="e">
        <f t="shared" si="1360"/>
        <v>#DIV/0!</v>
      </c>
      <c r="CC189" s="11"/>
      <c r="CD189" s="12" t="e">
        <f t="shared" si="1361"/>
        <v>#DIV/0!</v>
      </c>
      <c r="CE189" s="13"/>
      <c r="CF189" s="13"/>
      <c r="CG189" s="25"/>
      <c r="CH189" s="37"/>
      <c r="CI189" s="10"/>
      <c r="CJ189" s="11"/>
      <c r="CK189" s="61">
        <f t="shared" si="1397"/>
        <v>0</v>
      </c>
      <c r="CL189" s="61">
        <f t="shared" si="1397"/>
        <v>0</v>
      </c>
      <c r="CM189" s="11"/>
      <c r="CN189" s="12" t="e">
        <f t="shared" si="1362"/>
        <v>#DIV/0!</v>
      </c>
      <c r="CO189" s="11"/>
      <c r="CP189" s="12" t="e">
        <f t="shared" si="1363"/>
        <v>#DIV/0!</v>
      </c>
      <c r="CQ189" s="13"/>
      <c r="CR189" s="13"/>
      <c r="CS189" s="25"/>
      <c r="CT189" s="37"/>
      <c r="CU189" s="10"/>
      <c r="CV189" s="11"/>
      <c r="CW189" s="61">
        <f t="shared" si="1398"/>
        <v>0</v>
      </c>
      <c r="CX189" s="61">
        <f t="shared" si="1398"/>
        <v>0</v>
      </c>
      <c r="CY189" s="11"/>
      <c r="CZ189" s="12" t="e">
        <f t="shared" si="1364"/>
        <v>#DIV/0!</v>
      </c>
      <c r="DA189" s="11"/>
      <c r="DB189" s="12" t="e">
        <f t="shared" si="1365"/>
        <v>#DIV/0!</v>
      </c>
      <c r="DC189" s="13"/>
      <c r="DD189" s="13"/>
      <c r="DE189" s="25"/>
      <c r="DF189" s="37"/>
      <c r="DG189" s="10"/>
      <c r="DH189" s="11"/>
      <c r="DI189" s="61">
        <f t="shared" si="1399"/>
        <v>0</v>
      </c>
      <c r="DJ189" s="61">
        <f t="shared" si="1399"/>
        <v>0</v>
      </c>
      <c r="DK189" s="11"/>
      <c r="DL189" s="12" t="e">
        <f t="shared" si="1366"/>
        <v>#DIV/0!</v>
      </c>
      <c r="DM189" s="11"/>
      <c r="DN189" s="12" t="e">
        <f t="shared" si="1367"/>
        <v>#DIV/0!</v>
      </c>
      <c r="DO189" s="13"/>
      <c r="DP189" s="13"/>
      <c r="DQ189" s="25"/>
      <c r="DR189" s="37"/>
      <c r="DS189" s="10"/>
      <c r="DT189" s="11"/>
      <c r="DU189" s="61">
        <f t="shared" si="1400"/>
        <v>0</v>
      </c>
      <c r="DV189" s="61">
        <f t="shared" si="1400"/>
        <v>0</v>
      </c>
      <c r="DW189" s="11"/>
      <c r="DX189" s="12" t="e">
        <f t="shared" si="1368"/>
        <v>#DIV/0!</v>
      </c>
      <c r="DY189" s="11"/>
      <c r="DZ189" s="12" t="e">
        <f t="shared" si="1369"/>
        <v>#DIV/0!</v>
      </c>
      <c r="EA189" s="13"/>
      <c r="EB189" s="13"/>
      <c r="EC189" s="25"/>
      <c r="ED189" s="37"/>
      <c r="EE189" s="10"/>
      <c r="EF189" s="11"/>
      <c r="EG189" s="61">
        <f t="shared" si="1401"/>
        <v>0</v>
      </c>
      <c r="EH189" s="61">
        <f t="shared" si="1401"/>
        <v>0</v>
      </c>
      <c r="EI189" s="11"/>
      <c r="EJ189" s="12" t="e">
        <f t="shared" si="1370"/>
        <v>#DIV/0!</v>
      </c>
      <c r="EK189" s="11"/>
      <c r="EL189" s="12" t="e">
        <f t="shared" si="1371"/>
        <v>#DIV/0!</v>
      </c>
      <c r="EM189" s="13"/>
      <c r="EN189" s="13"/>
      <c r="EO189" s="25"/>
      <c r="EP189" s="37"/>
      <c r="EQ189" s="10"/>
      <c r="ER189" s="11"/>
      <c r="ES189" s="61">
        <f t="shared" si="1402"/>
        <v>0</v>
      </c>
      <c r="ET189" s="61">
        <f t="shared" si="1402"/>
        <v>0</v>
      </c>
      <c r="EU189" s="11"/>
      <c r="EV189" s="12" t="e">
        <f t="shared" si="1372"/>
        <v>#DIV/0!</v>
      </c>
      <c r="EW189" s="11"/>
      <c r="EX189" s="12" t="e">
        <f t="shared" si="1373"/>
        <v>#DIV/0!</v>
      </c>
      <c r="EY189" s="13"/>
      <c r="EZ189" s="13"/>
      <c r="FA189" s="25"/>
      <c r="FB189" s="37"/>
      <c r="FC189" s="10"/>
      <c r="FD189" s="11"/>
      <c r="FE189" s="61">
        <f t="shared" si="1403"/>
        <v>0</v>
      </c>
      <c r="FF189" s="61">
        <f t="shared" si="1403"/>
        <v>0</v>
      </c>
      <c r="FG189" s="11"/>
      <c r="FH189" s="12" t="e">
        <f t="shared" si="1374"/>
        <v>#DIV/0!</v>
      </c>
      <c r="FI189" s="11"/>
      <c r="FJ189" s="12" t="e">
        <f t="shared" si="1375"/>
        <v>#DIV/0!</v>
      </c>
      <c r="FK189" s="13"/>
      <c r="FL189" s="13"/>
      <c r="FM189" s="25"/>
      <c r="FN189" s="37"/>
      <c r="FO189" s="10"/>
      <c r="FP189" s="11"/>
      <c r="FQ189" s="61">
        <f t="shared" si="1404"/>
        <v>0</v>
      </c>
      <c r="FR189" s="61">
        <f t="shared" si="1404"/>
        <v>0</v>
      </c>
      <c r="FS189" s="11"/>
      <c r="FT189" s="12" t="e">
        <f t="shared" si="1376"/>
        <v>#DIV/0!</v>
      </c>
      <c r="FU189" s="11"/>
      <c r="FV189" s="12" t="e">
        <f t="shared" si="1377"/>
        <v>#DIV/0!</v>
      </c>
      <c r="FW189" s="13"/>
      <c r="FX189" s="13"/>
      <c r="FY189" s="25"/>
      <c r="FZ189" s="37"/>
      <c r="GA189" s="10"/>
      <c r="GB189" s="11"/>
      <c r="GC189" s="61">
        <f t="shared" si="1405"/>
        <v>0</v>
      </c>
      <c r="GD189" s="61">
        <f t="shared" si="1405"/>
        <v>0</v>
      </c>
      <c r="GE189" s="11"/>
      <c r="GF189" s="12" t="e">
        <f t="shared" si="1378"/>
        <v>#DIV/0!</v>
      </c>
      <c r="GG189" s="11"/>
      <c r="GH189" s="12" t="e">
        <f t="shared" si="1379"/>
        <v>#DIV/0!</v>
      </c>
      <c r="GI189" s="13"/>
      <c r="GJ189" s="13"/>
      <c r="GK189" s="25"/>
      <c r="GL189" s="37"/>
      <c r="GM189" s="10"/>
      <c r="GN189" s="11"/>
      <c r="GO189" s="61">
        <f t="shared" si="1406"/>
        <v>0</v>
      </c>
      <c r="GP189" s="61">
        <f t="shared" si="1406"/>
        <v>0</v>
      </c>
      <c r="GQ189" s="11"/>
      <c r="GR189" s="12" t="e">
        <f t="shared" si="1380"/>
        <v>#DIV/0!</v>
      </c>
      <c r="GS189" s="11"/>
      <c r="GT189" s="12" t="e">
        <f t="shared" si="1381"/>
        <v>#DIV/0!</v>
      </c>
      <c r="GU189" s="13"/>
      <c r="GV189" s="13"/>
      <c r="GW189" s="25"/>
      <c r="GX189" s="37"/>
      <c r="GY189" s="10"/>
      <c r="GZ189" s="11"/>
      <c r="HA189" s="61">
        <f t="shared" si="1407"/>
        <v>0</v>
      </c>
      <c r="HB189" s="61">
        <f t="shared" si="1407"/>
        <v>0</v>
      </c>
      <c r="HC189" s="11"/>
      <c r="HD189" s="12" t="e">
        <f t="shared" si="1382"/>
        <v>#DIV/0!</v>
      </c>
      <c r="HE189" s="11"/>
      <c r="HF189" s="12" t="e">
        <f t="shared" si="1383"/>
        <v>#DIV/0!</v>
      </c>
      <c r="HG189" s="13"/>
      <c r="HH189" s="13"/>
      <c r="HI189" s="25"/>
      <c r="HJ189" s="37"/>
      <c r="HK189" s="10">
        <f t="shared" si="1384"/>
        <v>11</v>
      </c>
      <c r="HL189" s="14">
        <f t="shared" si="1384"/>
        <v>1</v>
      </c>
      <c r="HM189" s="381">
        <f t="shared" si="1348"/>
        <v>2731</v>
      </c>
      <c r="HN189" s="11">
        <f t="shared" si="1384"/>
        <v>253</v>
      </c>
      <c r="HO189" s="11">
        <f t="shared" si="1385"/>
        <v>1233</v>
      </c>
      <c r="HP189" s="79">
        <f t="shared" si="1386"/>
        <v>0.45148297326986453</v>
      </c>
      <c r="HQ189" s="15">
        <f t="shared" si="1387"/>
        <v>69</v>
      </c>
      <c r="HR189" s="12">
        <f t="shared" si="1408"/>
        <v>5.5961070559610707E-2</v>
      </c>
      <c r="HS189" s="16">
        <v>68.599999999999994</v>
      </c>
      <c r="HT189" s="17">
        <v>1139</v>
      </c>
      <c r="HU189" s="16">
        <f t="shared" si="1388"/>
        <v>92.376317923763168</v>
      </c>
      <c r="HV189" s="23"/>
      <c r="HW189" s="22"/>
    </row>
    <row r="190" spans="1:231" ht="18.75" x14ac:dyDescent="0.25">
      <c r="A190" s="734"/>
      <c r="B190" s="436">
        <f t="shared" si="1409"/>
        <v>45741</v>
      </c>
      <c r="C190" s="10"/>
      <c r="D190" s="11"/>
      <c r="E190" s="61">
        <f t="shared" si="1389"/>
        <v>495</v>
      </c>
      <c r="F190" s="11">
        <f t="shared" si="1389"/>
        <v>47</v>
      </c>
      <c r="G190" s="11">
        <v>215</v>
      </c>
      <c r="H190" s="12">
        <f t="shared" si="1349"/>
        <v>0.48888888888888887</v>
      </c>
      <c r="I190" s="11">
        <v>27</v>
      </c>
      <c r="J190" s="12">
        <f t="shared" si="1390"/>
        <v>0.1115702479338843</v>
      </c>
      <c r="K190" s="13"/>
      <c r="L190" s="11"/>
      <c r="M190" s="25"/>
      <c r="N190" s="37"/>
      <c r="O190" s="10"/>
      <c r="P190" s="11"/>
      <c r="Q190" s="11">
        <f t="shared" si="1391"/>
        <v>520</v>
      </c>
      <c r="R190" s="11">
        <f t="shared" si="1391"/>
        <v>49</v>
      </c>
      <c r="S190" s="11">
        <v>231</v>
      </c>
      <c r="T190" s="12">
        <f t="shared" si="1350"/>
        <v>0.47307692307692306</v>
      </c>
      <c r="U190" s="11">
        <v>15</v>
      </c>
      <c r="V190" s="12">
        <f t="shared" si="1351"/>
        <v>6.097560975609756E-2</v>
      </c>
      <c r="W190" s="13"/>
      <c r="X190" s="11"/>
      <c r="Y190" s="25"/>
      <c r="Z190" s="37"/>
      <c r="AA190" s="10">
        <v>4</v>
      </c>
      <c r="AB190" s="11"/>
      <c r="AC190" s="11">
        <f t="shared" si="1392"/>
        <v>115</v>
      </c>
      <c r="AD190" s="11">
        <f t="shared" si="1392"/>
        <v>9</v>
      </c>
      <c r="AE190" s="11">
        <v>34</v>
      </c>
      <c r="AF190" s="12">
        <f t="shared" si="1352"/>
        <v>0.35652173913043478</v>
      </c>
      <c r="AG190" s="11">
        <v>7</v>
      </c>
      <c r="AH190" s="12">
        <f t="shared" si="1353"/>
        <v>0.17073170731707318</v>
      </c>
      <c r="AI190" s="13"/>
      <c r="AJ190" s="11"/>
      <c r="AK190" s="25"/>
      <c r="AL190" s="37"/>
      <c r="AM190" s="10"/>
      <c r="AN190" s="11"/>
      <c r="AO190" s="61">
        <f t="shared" si="1393"/>
        <v>528</v>
      </c>
      <c r="AP190" s="11">
        <f t="shared" si="1393"/>
        <v>50</v>
      </c>
      <c r="AQ190" s="11">
        <v>218</v>
      </c>
      <c r="AR190" s="12">
        <f t="shared" si="1354"/>
        <v>0.43560606060606061</v>
      </c>
      <c r="AS190" s="11">
        <v>12</v>
      </c>
      <c r="AT190" s="12">
        <f t="shared" si="1355"/>
        <v>5.2173913043478258E-2</v>
      </c>
      <c r="AU190" s="13"/>
      <c r="AV190" s="11"/>
      <c r="AW190" s="25"/>
      <c r="AX190" s="37"/>
      <c r="AY190" s="10"/>
      <c r="AZ190" s="11"/>
      <c r="BA190" s="11">
        <f t="shared" si="1394"/>
        <v>531</v>
      </c>
      <c r="BB190" s="11">
        <f t="shared" si="1394"/>
        <v>49</v>
      </c>
      <c r="BC190" s="11">
        <v>212</v>
      </c>
      <c r="BD190" s="12">
        <f t="shared" si="1356"/>
        <v>0.42937853107344631</v>
      </c>
      <c r="BE190" s="11">
        <v>16</v>
      </c>
      <c r="BF190" s="12">
        <f t="shared" si="1357"/>
        <v>7.0175438596491224E-2</v>
      </c>
      <c r="BG190" s="13"/>
      <c r="BH190" s="11"/>
      <c r="BI190" s="25"/>
      <c r="BJ190" s="37"/>
      <c r="BK190" s="10"/>
      <c r="BL190" s="11"/>
      <c r="BM190" s="11">
        <f t="shared" si="1395"/>
        <v>538</v>
      </c>
      <c r="BN190" s="11">
        <f t="shared" si="1395"/>
        <v>49</v>
      </c>
      <c r="BO190" s="11">
        <v>224</v>
      </c>
      <c r="BP190" s="12">
        <f t="shared" si="1358"/>
        <v>0.44237918215613381</v>
      </c>
      <c r="BQ190" s="11">
        <v>14</v>
      </c>
      <c r="BR190" s="12">
        <f t="shared" si="1359"/>
        <v>5.8823529411764705E-2</v>
      </c>
      <c r="BS190" s="13"/>
      <c r="BT190" s="11"/>
      <c r="BU190" s="25"/>
      <c r="BV190" s="37"/>
      <c r="BW190" s="10"/>
      <c r="BX190" s="11"/>
      <c r="BY190" s="61">
        <f t="shared" si="1396"/>
        <v>0</v>
      </c>
      <c r="BZ190" s="61">
        <f t="shared" si="1396"/>
        <v>0</v>
      </c>
      <c r="CA190" s="11"/>
      <c r="CB190" s="12" t="e">
        <f t="shared" si="1360"/>
        <v>#DIV/0!</v>
      </c>
      <c r="CC190" s="11"/>
      <c r="CD190" s="12" t="e">
        <f t="shared" si="1361"/>
        <v>#DIV/0!</v>
      </c>
      <c r="CE190" s="13"/>
      <c r="CF190" s="11"/>
      <c r="CG190" s="25"/>
      <c r="CH190" s="37"/>
      <c r="CI190" s="10"/>
      <c r="CJ190" s="11"/>
      <c r="CK190" s="61">
        <f t="shared" si="1397"/>
        <v>0</v>
      </c>
      <c r="CL190" s="61">
        <f t="shared" si="1397"/>
        <v>0</v>
      </c>
      <c r="CM190" s="11"/>
      <c r="CN190" s="12" t="e">
        <f t="shared" si="1362"/>
        <v>#DIV/0!</v>
      </c>
      <c r="CO190" s="11"/>
      <c r="CP190" s="12" t="e">
        <f t="shared" si="1363"/>
        <v>#DIV/0!</v>
      </c>
      <c r="CQ190" s="13"/>
      <c r="CR190" s="11"/>
      <c r="CS190" s="25"/>
      <c r="CT190" s="37"/>
      <c r="CU190" s="10"/>
      <c r="CV190" s="11"/>
      <c r="CW190" s="61">
        <f t="shared" si="1398"/>
        <v>0</v>
      </c>
      <c r="CX190" s="61">
        <f t="shared" si="1398"/>
        <v>0</v>
      </c>
      <c r="CY190" s="11"/>
      <c r="CZ190" s="12" t="e">
        <f t="shared" si="1364"/>
        <v>#DIV/0!</v>
      </c>
      <c r="DA190" s="11"/>
      <c r="DB190" s="12" t="e">
        <f t="shared" si="1365"/>
        <v>#DIV/0!</v>
      </c>
      <c r="DC190" s="13"/>
      <c r="DD190" s="11"/>
      <c r="DE190" s="25"/>
      <c r="DF190" s="37"/>
      <c r="DG190" s="10"/>
      <c r="DH190" s="11"/>
      <c r="DI190" s="61">
        <f t="shared" si="1399"/>
        <v>0</v>
      </c>
      <c r="DJ190" s="61">
        <f t="shared" si="1399"/>
        <v>0</v>
      </c>
      <c r="DK190" s="11"/>
      <c r="DL190" s="12" t="e">
        <f t="shared" si="1366"/>
        <v>#DIV/0!</v>
      </c>
      <c r="DM190" s="11"/>
      <c r="DN190" s="12" t="e">
        <f t="shared" si="1367"/>
        <v>#DIV/0!</v>
      </c>
      <c r="DO190" s="13"/>
      <c r="DP190" s="11"/>
      <c r="DQ190" s="25"/>
      <c r="DR190" s="37"/>
      <c r="DS190" s="10"/>
      <c r="DT190" s="11"/>
      <c r="DU190" s="61">
        <f t="shared" si="1400"/>
        <v>0</v>
      </c>
      <c r="DV190" s="61">
        <f t="shared" si="1400"/>
        <v>0</v>
      </c>
      <c r="DW190" s="11"/>
      <c r="DX190" s="12" t="e">
        <f t="shared" si="1368"/>
        <v>#DIV/0!</v>
      </c>
      <c r="DY190" s="11"/>
      <c r="DZ190" s="12" t="e">
        <f t="shared" si="1369"/>
        <v>#DIV/0!</v>
      </c>
      <c r="EA190" s="13"/>
      <c r="EB190" s="11"/>
      <c r="EC190" s="25"/>
      <c r="ED190" s="37"/>
      <c r="EE190" s="10"/>
      <c r="EF190" s="11"/>
      <c r="EG190" s="61">
        <f t="shared" si="1401"/>
        <v>0</v>
      </c>
      <c r="EH190" s="61">
        <f t="shared" si="1401"/>
        <v>0</v>
      </c>
      <c r="EI190" s="11"/>
      <c r="EJ190" s="12" t="e">
        <f t="shared" si="1370"/>
        <v>#DIV/0!</v>
      </c>
      <c r="EK190" s="11"/>
      <c r="EL190" s="12" t="e">
        <f t="shared" si="1371"/>
        <v>#DIV/0!</v>
      </c>
      <c r="EM190" s="13"/>
      <c r="EN190" s="11"/>
      <c r="EO190" s="25"/>
      <c r="EP190" s="37"/>
      <c r="EQ190" s="10"/>
      <c r="ER190" s="11"/>
      <c r="ES190" s="61">
        <f t="shared" si="1402"/>
        <v>0</v>
      </c>
      <c r="ET190" s="61">
        <f t="shared" si="1402"/>
        <v>0</v>
      </c>
      <c r="EU190" s="11"/>
      <c r="EV190" s="12" t="e">
        <f t="shared" si="1372"/>
        <v>#DIV/0!</v>
      </c>
      <c r="EW190" s="11"/>
      <c r="EX190" s="12" t="e">
        <f t="shared" si="1373"/>
        <v>#DIV/0!</v>
      </c>
      <c r="EY190" s="13"/>
      <c r="EZ190" s="11"/>
      <c r="FA190" s="25"/>
      <c r="FB190" s="37"/>
      <c r="FC190" s="10"/>
      <c r="FD190" s="11"/>
      <c r="FE190" s="61">
        <f t="shared" si="1403"/>
        <v>0</v>
      </c>
      <c r="FF190" s="61">
        <f t="shared" si="1403"/>
        <v>0</v>
      </c>
      <c r="FG190" s="11"/>
      <c r="FH190" s="12" t="e">
        <f t="shared" si="1374"/>
        <v>#DIV/0!</v>
      </c>
      <c r="FI190" s="11"/>
      <c r="FJ190" s="12" t="e">
        <f t="shared" si="1375"/>
        <v>#DIV/0!</v>
      </c>
      <c r="FK190" s="13"/>
      <c r="FL190" s="11"/>
      <c r="FM190" s="25"/>
      <c r="FN190" s="37"/>
      <c r="FO190" s="10"/>
      <c r="FP190" s="11"/>
      <c r="FQ190" s="61">
        <f t="shared" si="1404"/>
        <v>0</v>
      </c>
      <c r="FR190" s="61">
        <f t="shared" si="1404"/>
        <v>0</v>
      </c>
      <c r="FS190" s="11"/>
      <c r="FT190" s="12" t="e">
        <f t="shared" si="1376"/>
        <v>#DIV/0!</v>
      </c>
      <c r="FU190" s="11"/>
      <c r="FV190" s="12" t="e">
        <f t="shared" si="1377"/>
        <v>#DIV/0!</v>
      </c>
      <c r="FW190" s="13"/>
      <c r="FX190" s="11"/>
      <c r="FY190" s="25"/>
      <c r="FZ190" s="37"/>
      <c r="GA190" s="10"/>
      <c r="GB190" s="11"/>
      <c r="GC190" s="61">
        <f t="shared" si="1405"/>
        <v>0</v>
      </c>
      <c r="GD190" s="61">
        <f t="shared" si="1405"/>
        <v>0</v>
      </c>
      <c r="GE190" s="11"/>
      <c r="GF190" s="12" t="e">
        <f t="shared" si="1378"/>
        <v>#DIV/0!</v>
      </c>
      <c r="GG190" s="11"/>
      <c r="GH190" s="12" t="e">
        <f t="shared" si="1379"/>
        <v>#DIV/0!</v>
      </c>
      <c r="GI190" s="13"/>
      <c r="GJ190" s="11"/>
      <c r="GK190" s="25"/>
      <c r="GL190" s="37"/>
      <c r="GM190" s="10"/>
      <c r="GN190" s="11"/>
      <c r="GO190" s="61">
        <f t="shared" si="1406"/>
        <v>0</v>
      </c>
      <c r="GP190" s="61">
        <f t="shared" si="1406"/>
        <v>0</v>
      </c>
      <c r="GQ190" s="11"/>
      <c r="GR190" s="12" t="e">
        <f t="shared" si="1380"/>
        <v>#DIV/0!</v>
      </c>
      <c r="GS190" s="11"/>
      <c r="GT190" s="12" t="e">
        <f t="shared" si="1381"/>
        <v>#DIV/0!</v>
      </c>
      <c r="GU190" s="13"/>
      <c r="GV190" s="11"/>
      <c r="GW190" s="25"/>
      <c r="GX190" s="37"/>
      <c r="GY190" s="10"/>
      <c r="GZ190" s="11"/>
      <c r="HA190" s="61">
        <f t="shared" si="1407"/>
        <v>0</v>
      </c>
      <c r="HB190" s="61">
        <f t="shared" si="1407"/>
        <v>0</v>
      </c>
      <c r="HC190" s="11"/>
      <c r="HD190" s="12" t="e">
        <f t="shared" si="1382"/>
        <v>#DIV/0!</v>
      </c>
      <c r="HE190" s="11"/>
      <c r="HF190" s="12" t="e">
        <f t="shared" si="1383"/>
        <v>#DIV/0!</v>
      </c>
      <c r="HG190" s="13"/>
      <c r="HH190" s="11"/>
      <c r="HI190" s="25"/>
      <c r="HJ190" s="37"/>
      <c r="HK190" s="10">
        <f t="shared" si="1384"/>
        <v>4</v>
      </c>
      <c r="HL190" s="14">
        <f t="shared" si="1384"/>
        <v>0</v>
      </c>
      <c r="HM190" s="381">
        <f t="shared" si="1348"/>
        <v>2727</v>
      </c>
      <c r="HN190" s="11">
        <f t="shared" si="1384"/>
        <v>253</v>
      </c>
      <c r="HO190" s="11">
        <f t="shared" si="1385"/>
        <v>1225</v>
      </c>
      <c r="HP190" s="79">
        <f t="shared" si="1386"/>
        <v>0.44921158782544923</v>
      </c>
      <c r="HQ190" s="15">
        <f t="shared" si="1387"/>
        <v>91</v>
      </c>
      <c r="HR190" s="12">
        <f t="shared" si="1408"/>
        <v>7.4285714285714288E-2</v>
      </c>
      <c r="HS190" s="16">
        <v>68.7</v>
      </c>
      <c r="HT190" s="17">
        <v>1108</v>
      </c>
      <c r="HU190" s="16">
        <f t="shared" si="1388"/>
        <v>90.448979591836732</v>
      </c>
      <c r="HV190" s="23"/>
      <c r="HW190" s="22"/>
    </row>
    <row r="191" spans="1:231" ht="18.75" x14ac:dyDescent="0.25">
      <c r="A191" s="734"/>
      <c r="B191" s="436">
        <f t="shared" si="1409"/>
        <v>45742</v>
      </c>
      <c r="C191" s="10">
        <v>1</v>
      </c>
      <c r="D191" s="11"/>
      <c r="E191" s="61">
        <f>E190-C191</f>
        <v>494</v>
      </c>
      <c r="F191" s="11">
        <f>F190-D191</f>
        <v>47</v>
      </c>
      <c r="G191" s="11">
        <v>202</v>
      </c>
      <c r="H191" s="12">
        <f t="shared" si="1349"/>
        <v>0.43927125506072873</v>
      </c>
      <c r="I191" s="11">
        <v>15</v>
      </c>
      <c r="J191" s="12">
        <f t="shared" si="1390"/>
        <v>6.9124423963133647E-2</v>
      </c>
      <c r="K191" s="13"/>
      <c r="L191" s="11"/>
      <c r="M191" s="38"/>
      <c r="N191" s="39"/>
      <c r="O191" s="10"/>
      <c r="P191" s="11"/>
      <c r="Q191" s="11">
        <f t="shared" si="1391"/>
        <v>520</v>
      </c>
      <c r="R191" s="11">
        <f t="shared" si="1391"/>
        <v>49</v>
      </c>
      <c r="S191" s="11">
        <v>238</v>
      </c>
      <c r="T191" s="12">
        <f t="shared" si="1350"/>
        <v>0.48846153846153845</v>
      </c>
      <c r="U191" s="11">
        <v>16</v>
      </c>
      <c r="V191" s="12">
        <f t="shared" si="1351"/>
        <v>6.2992125984251968E-2</v>
      </c>
      <c r="W191" s="13"/>
      <c r="X191" s="11"/>
      <c r="Y191" s="38"/>
      <c r="Z191" s="39"/>
      <c r="AA191" s="10">
        <v>3</v>
      </c>
      <c r="AB191" s="11"/>
      <c r="AC191" s="11">
        <f t="shared" si="1392"/>
        <v>112</v>
      </c>
      <c r="AD191" s="11">
        <f t="shared" si="1392"/>
        <v>9</v>
      </c>
      <c r="AE191" s="11">
        <v>39</v>
      </c>
      <c r="AF191" s="12">
        <f t="shared" si="1352"/>
        <v>0.375</v>
      </c>
      <c r="AG191" s="11">
        <v>3</v>
      </c>
      <c r="AH191" s="12">
        <f t="shared" si="1353"/>
        <v>7.1428571428571425E-2</v>
      </c>
      <c r="AI191" s="13"/>
      <c r="AJ191" s="11"/>
      <c r="AK191" s="38"/>
      <c r="AL191" s="39"/>
      <c r="AM191" s="10"/>
      <c r="AN191" s="11"/>
      <c r="AO191" s="61">
        <f t="shared" si="1393"/>
        <v>528</v>
      </c>
      <c r="AP191" s="11">
        <f t="shared" si="1393"/>
        <v>50</v>
      </c>
      <c r="AQ191" s="11">
        <v>207</v>
      </c>
      <c r="AR191" s="12">
        <f t="shared" si="1354"/>
        <v>0.41666666666666669</v>
      </c>
      <c r="AS191" s="11">
        <v>13</v>
      </c>
      <c r="AT191" s="12">
        <f t="shared" si="1355"/>
        <v>5.909090909090909E-2</v>
      </c>
      <c r="AU191" s="13"/>
      <c r="AV191" s="11"/>
      <c r="AW191" s="38"/>
      <c r="AX191" s="39"/>
      <c r="AY191" s="10">
        <v>2</v>
      </c>
      <c r="AZ191" s="11"/>
      <c r="BA191" s="11">
        <f t="shared" si="1394"/>
        <v>529</v>
      </c>
      <c r="BB191" s="11">
        <f t="shared" si="1394"/>
        <v>49</v>
      </c>
      <c r="BC191" s="11">
        <v>227</v>
      </c>
      <c r="BD191" s="12">
        <f t="shared" si="1356"/>
        <v>0.45935727788279773</v>
      </c>
      <c r="BE191" s="11">
        <v>16</v>
      </c>
      <c r="BF191" s="12">
        <f t="shared" si="1357"/>
        <v>6.584362139917696E-2</v>
      </c>
      <c r="BG191" s="13"/>
      <c r="BH191" s="11"/>
      <c r="BI191" s="38"/>
      <c r="BJ191" s="39"/>
      <c r="BK191" s="10">
        <v>1</v>
      </c>
      <c r="BL191" s="11"/>
      <c r="BM191" s="11">
        <f t="shared" si="1395"/>
        <v>537</v>
      </c>
      <c r="BN191" s="11">
        <f t="shared" si="1395"/>
        <v>49</v>
      </c>
      <c r="BO191" s="11">
        <v>220</v>
      </c>
      <c r="BP191" s="12">
        <f t="shared" si="1358"/>
        <v>0.46554934823091249</v>
      </c>
      <c r="BQ191" s="11">
        <v>30</v>
      </c>
      <c r="BR191" s="12">
        <f t="shared" si="1359"/>
        <v>0.12</v>
      </c>
      <c r="BS191" s="13"/>
      <c r="BT191" s="11"/>
      <c r="BU191" s="38"/>
      <c r="BV191" s="39"/>
      <c r="BW191" s="10"/>
      <c r="BX191" s="11"/>
      <c r="BY191" s="61">
        <f t="shared" si="1396"/>
        <v>0</v>
      </c>
      <c r="BZ191" s="61">
        <f t="shared" si="1396"/>
        <v>0</v>
      </c>
      <c r="CA191" s="11"/>
      <c r="CB191" s="12" t="e">
        <f t="shared" si="1360"/>
        <v>#DIV/0!</v>
      </c>
      <c r="CC191" s="11"/>
      <c r="CD191" s="12" t="e">
        <f t="shared" si="1361"/>
        <v>#DIV/0!</v>
      </c>
      <c r="CE191" s="13"/>
      <c r="CF191" s="11"/>
      <c r="CG191" s="38"/>
      <c r="CH191" s="39"/>
      <c r="CI191" s="10"/>
      <c r="CJ191" s="11"/>
      <c r="CK191" s="61">
        <f t="shared" si="1397"/>
        <v>0</v>
      </c>
      <c r="CL191" s="61">
        <f t="shared" si="1397"/>
        <v>0</v>
      </c>
      <c r="CM191" s="11"/>
      <c r="CN191" s="12" t="e">
        <f t="shared" si="1362"/>
        <v>#DIV/0!</v>
      </c>
      <c r="CO191" s="11"/>
      <c r="CP191" s="12" t="e">
        <f t="shared" si="1363"/>
        <v>#DIV/0!</v>
      </c>
      <c r="CQ191" s="13"/>
      <c r="CR191" s="11"/>
      <c r="CS191" s="38"/>
      <c r="CT191" s="39"/>
      <c r="CU191" s="10"/>
      <c r="CV191" s="11"/>
      <c r="CW191" s="61">
        <f t="shared" si="1398"/>
        <v>0</v>
      </c>
      <c r="CX191" s="61">
        <f t="shared" si="1398"/>
        <v>0</v>
      </c>
      <c r="CY191" s="11"/>
      <c r="CZ191" s="12" t="e">
        <f t="shared" si="1364"/>
        <v>#DIV/0!</v>
      </c>
      <c r="DA191" s="11"/>
      <c r="DB191" s="12" t="e">
        <f t="shared" si="1365"/>
        <v>#DIV/0!</v>
      </c>
      <c r="DC191" s="13"/>
      <c r="DD191" s="11"/>
      <c r="DE191" s="38"/>
      <c r="DF191" s="39"/>
      <c r="DG191" s="10"/>
      <c r="DH191" s="11"/>
      <c r="DI191" s="61">
        <f t="shared" si="1399"/>
        <v>0</v>
      </c>
      <c r="DJ191" s="61">
        <f t="shared" si="1399"/>
        <v>0</v>
      </c>
      <c r="DK191" s="11"/>
      <c r="DL191" s="12" t="e">
        <f t="shared" si="1366"/>
        <v>#DIV/0!</v>
      </c>
      <c r="DM191" s="11"/>
      <c r="DN191" s="12" t="e">
        <f t="shared" si="1367"/>
        <v>#DIV/0!</v>
      </c>
      <c r="DO191" s="13"/>
      <c r="DP191" s="11"/>
      <c r="DQ191" s="38"/>
      <c r="DR191" s="39"/>
      <c r="DS191" s="10"/>
      <c r="DT191" s="11"/>
      <c r="DU191" s="61">
        <f t="shared" si="1400"/>
        <v>0</v>
      </c>
      <c r="DV191" s="61">
        <f t="shared" si="1400"/>
        <v>0</v>
      </c>
      <c r="DW191" s="11"/>
      <c r="DX191" s="12" t="e">
        <f t="shared" si="1368"/>
        <v>#DIV/0!</v>
      </c>
      <c r="DY191" s="11"/>
      <c r="DZ191" s="12" t="e">
        <f t="shared" si="1369"/>
        <v>#DIV/0!</v>
      </c>
      <c r="EA191" s="13"/>
      <c r="EB191" s="11"/>
      <c r="EC191" s="38"/>
      <c r="ED191" s="39"/>
      <c r="EE191" s="10"/>
      <c r="EF191" s="11"/>
      <c r="EG191" s="61">
        <f t="shared" si="1401"/>
        <v>0</v>
      </c>
      <c r="EH191" s="61">
        <f t="shared" si="1401"/>
        <v>0</v>
      </c>
      <c r="EI191" s="11"/>
      <c r="EJ191" s="12" t="e">
        <f t="shared" si="1370"/>
        <v>#DIV/0!</v>
      </c>
      <c r="EK191" s="11"/>
      <c r="EL191" s="12" t="e">
        <f t="shared" si="1371"/>
        <v>#DIV/0!</v>
      </c>
      <c r="EM191" s="13"/>
      <c r="EN191" s="11"/>
      <c r="EO191" s="38"/>
      <c r="EP191" s="39"/>
      <c r="EQ191" s="10"/>
      <c r="ER191" s="11"/>
      <c r="ES191" s="61">
        <f t="shared" si="1402"/>
        <v>0</v>
      </c>
      <c r="ET191" s="61">
        <f t="shared" si="1402"/>
        <v>0</v>
      </c>
      <c r="EU191" s="11"/>
      <c r="EV191" s="12" t="e">
        <f t="shared" si="1372"/>
        <v>#DIV/0!</v>
      </c>
      <c r="EW191" s="11"/>
      <c r="EX191" s="12" t="e">
        <f t="shared" si="1373"/>
        <v>#DIV/0!</v>
      </c>
      <c r="EY191" s="13"/>
      <c r="EZ191" s="11"/>
      <c r="FA191" s="38"/>
      <c r="FB191" s="39"/>
      <c r="FC191" s="10"/>
      <c r="FD191" s="11"/>
      <c r="FE191" s="61">
        <f t="shared" si="1403"/>
        <v>0</v>
      </c>
      <c r="FF191" s="61">
        <f t="shared" si="1403"/>
        <v>0</v>
      </c>
      <c r="FG191" s="11"/>
      <c r="FH191" s="12" t="e">
        <f t="shared" si="1374"/>
        <v>#DIV/0!</v>
      </c>
      <c r="FI191" s="11"/>
      <c r="FJ191" s="12" t="e">
        <f t="shared" si="1375"/>
        <v>#DIV/0!</v>
      </c>
      <c r="FK191" s="13"/>
      <c r="FL191" s="11"/>
      <c r="FM191" s="38"/>
      <c r="FN191" s="39"/>
      <c r="FO191" s="10"/>
      <c r="FP191" s="11"/>
      <c r="FQ191" s="61">
        <f t="shared" si="1404"/>
        <v>0</v>
      </c>
      <c r="FR191" s="61">
        <f t="shared" si="1404"/>
        <v>0</v>
      </c>
      <c r="FS191" s="11"/>
      <c r="FT191" s="12" t="e">
        <f t="shared" si="1376"/>
        <v>#DIV/0!</v>
      </c>
      <c r="FU191" s="11"/>
      <c r="FV191" s="12" t="e">
        <f t="shared" si="1377"/>
        <v>#DIV/0!</v>
      </c>
      <c r="FW191" s="13"/>
      <c r="FX191" s="11"/>
      <c r="FY191" s="38"/>
      <c r="FZ191" s="39"/>
      <c r="GA191" s="10"/>
      <c r="GB191" s="11"/>
      <c r="GC191" s="61">
        <f t="shared" si="1405"/>
        <v>0</v>
      </c>
      <c r="GD191" s="61">
        <f t="shared" si="1405"/>
        <v>0</v>
      </c>
      <c r="GE191" s="11"/>
      <c r="GF191" s="12" t="e">
        <f t="shared" si="1378"/>
        <v>#DIV/0!</v>
      </c>
      <c r="GG191" s="11"/>
      <c r="GH191" s="12" t="e">
        <f t="shared" si="1379"/>
        <v>#DIV/0!</v>
      </c>
      <c r="GI191" s="13"/>
      <c r="GJ191" s="11"/>
      <c r="GK191" s="38"/>
      <c r="GL191" s="39"/>
      <c r="GM191" s="10"/>
      <c r="GN191" s="11"/>
      <c r="GO191" s="61">
        <f t="shared" si="1406"/>
        <v>0</v>
      </c>
      <c r="GP191" s="61">
        <f t="shared" si="1406"/>
        <v>0</v>
      </c>
      <c r="GQ191" s="11"/>
      <c r="GR191" s="12" t="e">
        <f t="shared" si="1380"/>
        <v>#DIV/0!</v>
      </c>
      <c r="GS191" s="11"/>
      <c r="GT191" s="12" t="e">
        <f t="shared" si="1381"/>
        <v>#DIV/0!</v>
      </c>
      <c r="GU191" s="13"/>
      <c r="GV191" s="11"/>
      <c r="GW191" s="38"/>
      <c r="GX191" s="39"/>
      <c r="GY191" s="10"/>
      <c r="GZ191" s="11"/>
      <c r="HA191" s="61">
        <f t="shared" si="1407"/>
        <v>0</v>
      </c>
      <c r="HB191" s="61">
        <f t="shared" si="1407"/>
        <v>0</v>
      </c>
      <c r="HC191" s="11"/>
      <c r="HD191" s="12" t="e">
        <f t="shared" si="1382"/>
        <v>#DIV/0!</v>
      </c>
      <c r="HE191" s="11"/>
      <c r="HF191" s="12" t="e">
        <f t="shared" si="1383"/>
        <v>#DIV/0!</v>
      </c>
      <c r="HG191" s="13"/>
      <c r="HH191" s="11"/>
      <c r="HI191" s="38"/>
      <c r="HJ191" s="39"/>
      <c r="HK191" s="10">
        <f t="shared" si="1384"/>
        <v>7</v>
      </c>
      <c r="HL191" s="14">
        <f t="shared" si="1384"/>
        <v>0</v>
      </c>
      <c r="HM191" s="381">
        <f t="shared" si="1348"/>
        <v>2720</v>
      </c>
      <c r="HN191" s="11">
        <f t="shared" si="1384"/>
        <v>253</v>
      </c>
      <c r="HO191" s="11">
        <f t="shared" si="1385"/>
        <v>1226</v>
      </c>
      <c r="HP191" s="79">
        <f t="shared" si="1386"/>
        <v>0.45073529411764707</v>
      </c>
      <c r="HQ191" s="15">
        <f t="shared" si="1387"/>
        <v>93</v>
      </c>
      <c r="HR191" s="12">
        <f t="shared" si="1408"/>
        <v>7.5856443719412719E-2</v>
      </c>
      <c r="HS191" s="16">
        <v>70.099999999999994</v>
      </c>
      <c r="HT191" s="17">
        <v>1115</v>
      </c>
      <c r="HU191" s="16">
        <f t="shared" si="1388"/>
        <v>90.946166394779766</v>
      </c>
      <c r="HV191" s="23"/>
      <c r="HW191" s="22"/>
    </row>
    <row r="192" spans="1:231" ht="19.5" thickBot="1" x14ac:dyDescent="0.3">
      <c r="A192" s="734"/>
      <c r="B192" s="437"/>
      <c r="C192" s="26">
        <f>SUM(C185:C191)</f>
        <v>5</v>
      </c>
      <c r="D192" s="27">
        <f>SUM(D185:D191)</f>
        <v>0</v>
      </c>
      <c r="E192" s="27"/>
      <c r="F192" s="27"/>
      <c r="G192" s="27">
        <f>SUM(G185:G191)</f>
        <v>1555</v>
      </c>
      <c r="H192" s="28">
        <f>((G192+I192)/7)/E191</f>
        <v>0.47888953152111047</v>
      </c>
      <c r="I192" s="27">
        <f>SUM(I185:I191)</f>
        <v>101</v>
      </c>
      <c r="J192" s="28">
        <f>(I192/(I192+G192))</f>
        <v>6.0990338164251208E-2</v>
      </c>
      <c r="K192" s="27"/>
      <c r="L192" s="27"/>
      <c r="M192" s="29" t="e">
        <f>M190/M189*100-100</f>
        <v>#DIV/0!</v>
      </c>
      <c r="N192" s="60" t="e">
        <f>N190/N189*100-100</f>
        <v>#DIV/0!</v>
      </c>
      <c r="O192" s="26">
        <f>SUM(O185:O191)</f>
        <v>0</v>
      </c>
      <c r="P192" s="27">
        <f>SUM(P185:P191)</f>
        <v>0</v>
      </c>
      <c r="Q192" s="27"/>
      <c r="R192" s="27"/>
      <c r="S192" s="27">
        <f>SUM(S185:S191)</f>
        <v>1720</v>
      </c>
      <c r="T192" s="28">
        <f>((S192+U192)/7)/Q191</f>
        <v>0.49697802197802199</v>
      </c>
      <c r="U192" s="27">
        <f>SUM(U185:U191)</f>
        <v>89</v>
      </c>
      <c r="V192" s="28">
        <f>(U192/(U192+S192))</f>
        <v>4.9198452183526808E-2</v>
      </c>
      <c r="W192" s="27"/>
      <c r="X192" s="27"/>
      <c r="Y192" s="29" t="e">
        <f>Y190/Y189*100-100</f>
        <v>#DIV/0!</v>
      </c>
      <c r="Z192" s="60" t="e">
        <f>Z190/Z189*100-100</f>
        <v>#DIV/0!</v>
      </c>
      <c r="AA192" s="26">
        <f>SUM(AA185:AA191)</f>
        <v>22</v>
      </c>
      <c r="AB192" s="27">
        <f>SUM(AB185:AB191)</f>
        <v>0</v>
      </c>
      <c r="AC192" s="27"/>
      <c r="AD192" s="27"/>
      <c r="AE192" s="27">
        <f>SUM(AE185:AE191)</f>
        <v>254</v>
      </c>
      <c r="AF192" s="28">
        <f>((AE192+AG192)/7)/AC191</f>
        <v>0.36352040816326531</v>
      </c>
      <c r="AG192" s="27">
        <f>SUM(AG185:AG191)</f>
        <v>31</v>
      </c>
      <c r="AH192" s="28">
        <f>(AG192/(AG192+AE192))</f>
        <v>0.10877192982456141</v>
      </c>
      <c r="AI192" s="27"/>
      <c r="AJ192" s="27"/>
      <c r="AK192" s="29" t="e">
        <f>AK190/AK189*100-100</f>
        <v>#DIV/0!</v>
      </c>
      <c r="AL192" s="60" t="e">
        <f>AL190/AL189*100-100</f>
        <v>#DIV/0!</v>
      </c>
      <c r="AM192" s="26">
        <f>SUM(AM185:AM191)</f>
        <v>5</v>
      </c>
      <c r="AN192" s="27">
        <f>SUM(AN185:AN191)</f>
        <v>0</v>
      </c>
      <c r="AO192" s="27"/>
      <c r="AP192" s="27"/>
      <c r="AQ192" s="27">
        <f>SUM(AQ185:AQ191)</f>
        <v>1565</v>
      </c>
      <c r="AR192" s="28">
        <f>((AQ192+AS192)/7)/AO191</f>
        <v>0.44534632034632032</v>
      </c>
      <c r="AS192" s="27">
        <f>SUM(AS185:AS191)</f>
        <v>81</v>
      </c>
      <c r="AT192" s="28">
        <f>(AS192/(AS192+AQ192))</f>
        <v>4.9210206561360874E-2</v>
      </c>
      <c r="AU192" s="27"/>
      <c r="AV192" s="27"/>
      <c r="AW192" s="29" t="e">
        <f>AW190/AW189*100-100</f>
        <v>#DIV/0!</v>
      </c>
      <c r="AX192" s="60" t="e">
        <f>AX190/AX189*100-100</f>
        <v>#DIV/0!</v>
      </c>
      <c r="AY192" s="26">
        <f>SUM(AY185:AY191)</f>
        <v>2</v>
      </c>
      <c r="AZ192" s="27">
        <f>SUM(AZ185:AZ191)</f>
        <v>0</v>
      </c>
      <c r="BA192" s="27"/>
      <c r="BB192" s="27"/>
      <c r="BC192" s="27">
        <f>SUM(BC185:BC191)</f>
        <v>1621</v>
      </c>
      <c r="BD192" s="28">
        <f>((BC192+BE192)/7)/BA191</f>
        <v>0.46097758574129083</v>
      </c>
      <c r="BE192" s="27">
        <f>SUM(BE185:BE191)</f>
        <v>86</v>
      </c>
      <c r="BF192" s="28">
        <f>(BE192/(BE192+BC192))</f>
        <v>5.0380785002929113E-2</v>
      </c>
      <c r="BG192" s="27"/>
      <c r="BH192" s="27"/>
      <c r="BI192" s="29" t="e">
        <f>BI190/BI189*100-100</f>
        <v>#DIV/0!</v>
      </c>
      <c r="BJ192" s="60" t="e">
        <f>BJ190/BJ189*100-100</f>
        <v>#DIV/0!</v>
      </c>
      <c r="BK192" s="26">
        <f>SUM(BK185:BK191)</f>
        <v>2</v>
      </c>
      <c r="BL192" s="27">
        <f>SUM(BL185:BL191)</f>
        <v>1</v>
      </c>
      <c r="BM192" s="27"/>
      <c r="BN192" s="27"/>
      <c r="BO192" s="27">
        <f>SUM(BO185:BO191)</f>
        <v>1588</v>
      </c>
      <c r="BP192" s="28">
        <f>((BO192+BQ192)/7)/BM191</f>
        <v>0.45810055865921789</v>
      </c>
      <c r="BQ192" s="27">
        <f>SUM(BQ185:BQ191)</f>
        <v>134</v>
      </c>
      <c r="BR192" s="28">
        <f>(BQ192/(BQ192+BO192))</f>
        <v>7.7816492450638791E-2</v>
      </c>
      <c r="BS192" s="27"/>
      <c r="BT192" s="27"/>
      <c r="BU192" s="29" t="e">
        <f>BU190/BU189*100-100</f>
        <v>#DIV/0!</v>
      </c>
      <c r="BV192" s="60" t="e">
        <f>BV190/BV189*100-100</f>
        <v>#DIV/0!</v>
      </c>
      <c r="BW192" s="26">
        <f>SUM(BW185:BW191)</f>
        <v>0</v>
      </c>
      <c r="BX192" s="27">
        <f>SUM(BX185:BX191)</f>
        <v>0</v>
      </c>
      <c r="BY192" s="27"/>
      <c r="BZ192" s="27"/>
      <c r="CA192" s="27">
        <f>SUM(CA185:CA191)</f>
        <v>0</v>
      </c>
      <c r="CB192" s="28" t="e">
        <f>((CA192+CC192)/7)/BY191</f>
        <v>#DIV/0!</v>
      </c>
      <c r="CC192" s="27">
        <f>SUM(CC185:CC191)</f>
        <v>0</v>
      </c>
      <c r="CD192" s="28" t="e">
        <f>(CC192/(CC192+CA192))</f>
        <v>#DIV/0!</v>
      </c>
      <c r="CE192" s="27"/>
      <c r="CF192" s="27"/>
      <c r="CG192" s="29" t="e">
        <f>CG190/CG189*100-100</f>
        <v>#DIV/0!</v>
      </c>
      <c r="CH192" s="60" t="e">
        <f>CH190/CH189*100-100</f>
        <v>#DIV/0!</v>
      </c>
      <c r="CI192" s="26">
        <f>SUM(CI185:CI191)</f>
        <v>0</v>
      </c>
      <c r="CJ192" s="27">
        <f>SUM(CJ185:CJ191)</f>
        <v>0</v>
      </c>
      <c r="CK192" s="27"/>
      <c r="CL192" s="27"/>
      <c r="CM192" s="27">
        <f>SUM(CM185:CM191)</f>
        <v>0</v>
      </c>
      <c r="CN192" s="28" t="e">
        <f>((CM192+CO192)/7)/CK191</f>
        <v>#DIV/0!</v>
      </c>
      <c r="CO192" s="27">
        <f>SUM(CO185:CO191)</f>
        <v>0</v>
      </c>
      <c r="CP192" s="28" t="e">
        <f>(CO192/(CO192+CM192))</f>
        <v>#DIV/0!</v>
      </c>
      <c r="CQ192" s="27"/>
      <c r="CR192" s="27"/>
      <c r="CS192" s="29" t="e">
        <f>CS190/CS189*100-100</f>
        <v>#DIV/0!</v>
      </c>
      <c r="CT192" s="60" t="e">
        <f>CT190/CT189*100-100</f>
        <v>#DIV/0!</v>
      </c>
      <c r="CU192" s="26">
        <f>SUM(CU185:CU191)</f>
        <v>0</v>
      </c>
      <c r="CV192" s="27">
        <f>SUM(CV185:CV191)</f>
        <v>0</v>
      </c>
      <c r="CW192" s="27"/>
      <c r="CX192" s="27"/>
      <c r="CY192" s="27">
        <f>SUM(CY185:CY191)</f>
        <v>0</v>
      </c>
      <c r="CZ192" s="28" t="e">
        <f>((CY192+DA192)/7)/CW191</f>
        <v>#DIV/0!</v>
      </c>
      <c r="DA192" s="27">
        <f>SUM(DA185:DA191)</f>
        <v>0</v>
      </c>
      <c r="DB192" s="28" t="e">
        <f>(DA192/(DA192+CY192))</f>
        <v>#DIV/0!</v>
      </c>
      <c r="DC192" s="27"/>
      <c r="DD192" s="27"/>
      <c r="DE192" s="29" t="e">
        <f>DE190/DE189*100-100</f>
        <v>#DIV/0!</v>
      </c>
      <c r="DF192" s="60" t="e">
        <f>DF190/DF189*100-100</f>
        <v>#DIV/0!</v>
      </c>
      <c r="DG192" s="26">
        <f>SUM(DG185:DG191)</f>
        <v>0</v>
      </c>
      <c r="DH192" s="27">
        <f>SUM(DH185:DH191)</f>
        <v>0</v>
      </c>
      <c r="DI192" s="27"/>
      <c r="DJ192" s="27"/>
      <c r="DK192" s="27">
        <f>SUM(DK185:DK191)</f>
        <v>0</v>
      </c>
      <c r="DL192" s="28" t="e">
        <f>((DK192+DM192)/7)/DI191</f>
        <v>#DIV/0!</v>
      </c>
      <c r="DM192" s="27">
        <f>SUM(DM185:DM191)</f>
        <v>0</v>
      </c>
      <c r="DN192" s="28" t="e">
        <f>(DM192/(DM192+DK192))</f>
        <v>#DIV/0!</v>
      </c>
      <c r="DO192" s="27"/>
      <c r="DP192" s="27"/>
      <c r="DQ192" s="29" t="e">
        <f>DQ190/DQ189*100-100</f>
        <v>#DIV/0!</v>
      </c>
      <c r="DR192" s="60" t="e">
        <f>DR190/DR189*100-100</f>
        <v>#DIV/0!</v>
      </c>
      <c r="DS192" s="26">
        <f>SUM(DS185:DS191)</f>
        <v>0</v>
      </c>
      <c r="DT192" s="27">
        <f>SUM(DT185:DT191)</f>
        <v>0</v>
      </c>
      <c r="DU192" s="27"/>
      <c r="DV192" s="27"/>
      <c r="DW192" s="27">
        <f>SUM(DW185:DW191)</f>
        <v>0</v>
      </c>
      <c r="DX192" s="28" t="e">
        <f>((DW192+DY192)/7)/DU191</f>
        <v>#DIV/0!</v>
      </c>
      <c r="DY192" s="27">
        <f>SUM(DY185:DY191)</f>
        <v>0</v>
      </c>
      <c r="DZ192" s="28" t="e">
        <f>(DY192/(DY192+DW192))</f>
        <v>#DIV/0!</v>
      </c>
      <c r="EA192" s="27"/>
      <c r="EB192" s="27"/>
      <c r="EC192" s="29" t="e">
        <f>EC190/EC189*100-100</f>
        <v>#DIV/0!</v>
      </c>
      <c r="ED192" s="60" t="e">
        <f>ED190/ED189*100-100</f>
        <v>#DIV/0!</v>
      </c>
      <c r="EE192" s="26">
        <f>SUM(EE185:EE191)</f>
        <v>0</v>
      </c>
      <c r="EF192" s="27">
        <f>SUM(EF185:EF191)</f>
        <v>0</v>
      </c>
      <c r="EG192" s="27"/>
      <c r="EH192" s="27"/>
      <c r="EI192" s="27">
        <f>SUM(EI185:EI191)</f>
        <v>0</v>
      </c>
      <c r="EJ192" s="28" t="e">
        <f>((EI192+EK192)/7)/EG191</f>
        <v>#DIV/0!</v>
      </c>
      <c r="EK192" s="27">
        <f>SUM(EK185:EK191)</f>
        <v>0</v>
      </c>
      <c r="EL192" s="28" t="e">
        <f>(EK192/(EK192+EI192))</f>
        <v>#DIV/0!</v>
      </c>
      <c r="EM192" s="27"/>
      <c r="EN192" s="27"/>
      <c r="EO192" s="29" t="e">
        <f>EO190/EO189*100-100</f>
        <v>#DIV/0!</v>
      </c>
      <c r="EP192" s="60" t="e">
        <f>EP190/EP189*100-100</f>
        <v>#DIV/0!</v>
      </c>
      <c r="EQ192" s="26">
        <f>SUM(EQ185:EQ191)</f>
        <v>0</v>
      </c>
      <c r="ER192" s="27">
        <f>SUM(ER185:ER191)</f>
        <v>0</v>
      </c>
      <c r="ES192" s="27"/>
      <c r="ET192" s="27"/>
      <c r="EU192" s="27">
        <f>SUM(EU185:EU191)</f>
        <v>0</v>
      </c>
      <c r="EV192" s="28" t="e">
        <f>((EU192+EW192)/7)/ES191</f>
        <v>#DIV/0!</v>
      </c>
      <c r="EW192" s="27">
        <f>SUM(EW185:EW191)</f>
        <v>0</v>
      </c>
      <c r="EX192" s="28" t="e">
        <f>(EW192/(EW192+EU192))</f>
        <v>#DIV/0!</v>
      </c>
      <c r="EY192" s="27"/>
      <c r="EZ192" s="27"/>
      <c r="FA192" s="29" t="e">
        <f>FA190/FA189*100-100</f>
        <v>#DIV/0!</v>
      </c>
      <c r="FB192" s="60" t="e">
        <f>FB190/FB189*100-100</f>
        <v>#DIV/0!</v>
      </c>
      <c r="FC192" s="26">
        <f>SUM(FC185:FC191)</f>
        <v>0</v>
      </c>
      <c r="FD192" s="27">
        <f>SUM(FD185:FD191)</f>
        <v>0</v>
      </c>
      <c r="FE192" s="27"/>
      <c r="FF192" s="27"/>
      <c r="FG192" s="27">
        <f>SUM(FG185:FG191)</f>
        <v>0</v>
      </c>
      <c r="FH192" s="28" t="e">
        <f>((FG192+FI192)/7)/FE191</f>
        <v>#DIV/0!</v>
      </c>
      <c r="FI192" s="27">
        <f>SUM(FI185:FI191)</f>
        <v>0</v>
      </c>
      <c r="FJ192" s="28" t="e">
        <f>(FI192/(FI192+FG192))</f>
        <v>#DIV/0!</v>
      </c>
      <c r="FK192" s="27"/>
      <c r="FL192" s="27"/>
      <c r="FM192" s="29" t="e">
        <f>FM190/FM189*100-100</f>
        <v>#DIV/0!</v>
      </c>
      <c r="FN192" s="60" t="e">
        <f>FN190/FN189*100-100</f>
        <v>#DIV/0!</v>
      </c>
      <c r="FO192" s="26">
        <f>SUM(FO185:FO191)</f>
        <v>0</v>
      </c>
      <c r="FP192" s="27">
        <f>SUM(FP185:FP191)</f>
        <v>0</v>
      </c>
      <c r="FQ192" s="27"/>
      <c r="FR192" s="27"/>
      <c r="FS192" s="27">
        <f>SUM(FS185:FS191)</f>
        <v>0</v>
      </c>
      <c r="FT192" s="28" t="e">
        <f>((FS192+FU192)/7)/FQ191</f>
        <v>#DIV/0!</v>
      </c>
      <c r="FU192" s="27">
        <f>SUM(FU185:FU191)</f>
        <v>0</v>
      </c>
      <c r="FV192" s="28" t="e">
        <f>(FU192/(FU192+FS192))</f>
        <v>#DIV/0!</v>
      </c>
      <c r="FW192" s="27"/>
      <c r="FX192" s="27"/>
      <c r="FY192" s="29" t="e">
        <f>FY190/FY189*100-100</f>
        <v>#DIV/0!</v>
      </c>
      <c r="FZ192" s="60" t="e">
        <f>FZ190/FZ189*100-100</f>
        <v>#DIV/0!</v>
      </c>
      <c r="GA192" s="26">
        <f>SUM(GA185:GA191)</f>
        <v>0</v>
      </c>
      <c r="GB192" s="27">
        <f>SUM(GB185:GB191)</f>
        <v>0</v>
      </c>
      <c r="GC192" s="27"/>
      <c r="GD192" s="27"/>
      <c r="GE192" s="27">
        <f>SUM(GE185:GE191)</f>
        <v>0</v>
      </c>
      <c r="GF192" s="28" t="e">
        <f>((GE192+GG192)/7)/GC191</f>
        <v>#DIV/0!</v>
      </c>
      <c r="GG192" s="27">
        <f>SUM(GG185:GG191)</f>
        <v>0</v>
      </c>
      <c r="GH192" s="28" t="e">
        <f>(GG192/(GG192+GE192))</f>
        <v>#DIV/0!</v>
      </c>
      <c r="GI192" s="27"/>
      <c r="GJ192" s="27"/>
      <c r="GK192" s="29" t="e">
        <f>GK190/GK189*100-100</f>
        <v>#DIV/0!</v>
      </c>
      <c r="GL192" s="60" t="e">
        <f>GL190/GL189*100-100</f>
        <v>#DIV/0!</v>
      </c>
      <c r="GM192" s="26">
        <f>SUM(GM185:GM191)</f>
        <v>0</v>
      </c>
      <c r="GN192" s="27">
        <f>SUM(GN185:GN191)</f>
        <v>0</v>
      </c>
      <c r="GO192" s="27"/>
      <c r="GP192" s="27"/>
      <c r="GQ192" s="27">
        <f>SUM(GQ185:GQ191)</f>
        <v>0</v>
      </c>
      <c r="GR192" s="28" t="e">
        <f>((GQ192+GS192)/7)/GO191</f>
        <v>#DIV/0!</v>
      </c>
      <c r="GS192" s="27">
        <f>SUM(GS185:GS191)</f>
        <v>0</v>
      </c>
      <c r="GT192" s="28" t="e">
        <f>(GS192/(GS192+GQ192))</f>
        <v>#DIV/0!</v>
      </c>
      <c r="GU192" s="27"/>
      <c r="GV192" s="27"/>
      <c r="GW192" s="29" t="e">
        <f>GW190/GW189*100-100</f>
        <v>#DIV/0!</v>
      </c>
      <c r="GX192" s="60" t="e">
        <f>GX190/GX189*100-100</f>
        <v>#DIV/0!</v>
      </c>
      <c r="GY192" s="26">
        <f>SUM(GY185:GY191)</f>
        <v>0</v>
      </c>
      <c r="GZ192" s="27">
        <f>SUM(GZ185:GZ191)</f>
        <v>0</v>
      </c>
      <c r="HA192" s="27"/>
      <c r="HB192" s="27"/>
      <c r="HC192" s="27">
        <f>SUM(HC185:HC191)</f>
        <v>0</v>
      </c>
      <c r="HD192" s="28" t="e">
        <f>((HC192+HE192)/7)/HA191</f>
        <v>#DIV/0!</v>
      </c>
      <c r="HE192" s="27">
        <f>SUM(HE185:HE191)</f>
        <v>0</v>
      </c>
      <c r="HF192" s="28" t="e">
        <f>(HE192/(HE192+HC192))</f>
        <v>#DIV/0!</v>
      </c>
      <c r="HG192" s="27"/>
      <c r="HH192" s="27"/>
      <c r="HI192" s="29" t="e">
        <f>HI190/HI189*100-100</f>
        <v>#DIV/0!</v>
      </c>
      <c r="HJ192" s="60" t="e">
        <f>HJ190/HJ189*100-100</f>
        <v>#DIV/0!</v>
      </c>
      <c r="HK192" s="26">
        <f t="shared" si="1384"/>
        <v>36</v>
      </c>
      <c r="HL192" s="443">
        <f t="shared" si="1384"/>
        <v>1</v>
      </c>
      <c r="HM192" s="381">
        <f t="shared" si="1348"/>
        <v>0</v>
      </c>
      <c r="HN192" s="27">
        <f t="shared" si="1384"/>
        <v>0</v>
      </c>
      <c r="HO192" s="27">
        <f t="shared" si="1385"/>
        <v>8825</v>
      </c>
      <c r="HP192" s="80">
        <f>+((HO192)/HM191)/7</f>
        <v>0.46349789915966388</v>
      </c>
      <c r="HQ192" s="57">
        <f t="shared" si="1387"/>
        <v>522</v>
      </c>
      <c r="HR192" s="48">
        <f t="shared" si="1408"/>
        <v>5.9150141643059491E-2</v>
      </c>
      <c r="HS192" s="49">
        <f>SUM(HS185:HS191)/7</f>
        <v>68.957142857142841</v>
      </c>
      <c r="HT192" s="50">
        <f>SUM(HT185:HT191)</f>
        <v>8134</v>
      </c>
      <c r="HU192" s="49">
        <f>AVERAGE(HU185:HU191)</f>
        <v>92.154664430892495</v>
      </c>
      <c r="HV192" s="58" t="e">
        <f>HV190/HV189*100-100</f>
        <v>#DIV/0!</v>
      </c>
      <c r="HW192" s="60" t="e">
        <f>HW190/HW189*100-100</f>
        <v>#DIV/0!</v>
      </c>
    </row>
    <row r="193" spans="1:231" ht="19.5" thickBot="1" x14ac:dyDescent="0.3">
      <c r="A193" s="52"/>
      <c r="B193" s="437"/>
      <c r="C193" s="40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2"/>
      <c r="O193" s="40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2"/>
      <c r="AA193" s="40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2"/>
      <c r="AM193" s="40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2"/>
      <c r="AY193" s="40"/>
      <c r="AZ193" s="41"/>
      <c r="BA193" s="41"/>
      <c r="BB193" s="41"/>
      <c r="BC193" s="41"/>
      <c r="BD193" s="41"/>
      <c r="BE193" s="41"/>
      <c r="BF193" s="41"/>
      <c r="BG193" s="41"/>
      <c r="BH193" s="41"/>
      <c r="BI193" s="41"/>
      <c r="BJ193" s="42"/>
      <c r="BK193" s="40"/>
      <c r="BL193" s="41"/>
      <c r="BM193" s="41"/>
      <c r="BN193" s="41"/>
      <c r="BO193" s="41"/>
      <c r="BP193" s="41"/>
      <c r="BQ193" s="41"/>
      <c r="BR193" s="41"/>
      <c r="BS193" s="41"/>
      <c r="BT193" s="41"/>
      <c r="BU193" s="41"/>
      <c r="BV193" s="42"/>
      <c r="BW193" s="40"/>
      <c r="BX193" s="41"/>
      <c r="BY193" s="41"/>
      <c r="BZ193" s="41"/>
      <c r="CA193" s="41"/>
      <c r="CB193" s="41"/>
      <c r="CC193" s="41"/>
      <c r="CD193" s="41"/>
      <c r="CE193" s="41"/>
      <c r="CF193" s="41"/>
      <c r="CG193" s="41"/>
      <c r="CH193" s="42"/>
      <c r="CI193" s="40"/>
      <c r="CJ193" s="41"/>
      <c r="CK193" s="41"/>
      <c r="CL193" s="41"/>
      <c r="CM193" s="41"/>
      <c r="CN193" s="41"/>
      <c r="CO193" s="41"/>
      <c r="CP193" s="41"/>
      <c r="CQ193" s="41"/>
      <c r="CR193" s="41"/>
      <c r="CS193" s="41"/>
      <c r="CT193" s="42"/>
      <c r="CU193" s="40"/>
      <c r="CV193" s="41"/>
      <c r="CW193" s="41"/>
      <c r="CX193" s="41"/>
      <c r="CY193" s="41"/>
      <c r="CZ193" s="41"/>
      <c r="DA193" s="41"/>
      <c r="DB193" s="41"/>
      <c r="DC193" s="41"/>
      <c r="DD193" s="41"/>
      <c r="DE193" s="41"/>
      <c r="DF193" s="42"/>
      <c r="DG193" s="40"/>
      <c r="DH193" s="41"/>
      <c r="DI193" s="41"/>
      <c r="DJ193" s="41"/>
      <c r="DK193" s="41"/>
      <c r="DL193" s="41"/>
      <c r="DM193" s="41"/>
      <c r="DN193" s="41"/>
      <c r="DO193" s="41"/>
      <c r="DP193" s="41"/>
      <c r="DQ193" s="41"/>
      <c r="DR193" s="42"/>
      <c r="DS193" s="40"/>
      <c r="DT193" s="41"/>
      <c r="DU193" s="41"/>
      <c r="DV193" s="41"/>
      <c r="DW193" s="41"/>
      <c r="DX193" s="41"/>
      <c r="DY193" s="41"/>
      <c r="DZ193" s="41"/>
      <c r="EA193" s="41"/>
      <c r="EB193" s="41"/>
      <c r="EC193" s="41"/>
      <c r="ED193" s="42"/>
      <c r="EE193" s="40"/>
      <c r="EF193" s="41"/>
      <c r="EG193" s="41"/>
      <c r="EH193" s="41"/>
      <c r="EI193" s="41"/>
      <c r="EJ193" s="41"/>
      <c r="EK193" s="41"/>
      <c r="EL193" s="41"/>
      <c r="EM193" s="41"/>
      <c r="EN193" s="41"/>
      <c r="EO193" s="41"/>
      <c r="EP193" s="42"/>
      <c r="EQ193" s="40"/>
      <c r="ER193" s="41"/>
      <c r="ES193" s="41"/>
      <c r="ET193" s="41"/>
      <c r="EU193" s="41"/>
      <c r="EV193" s="41"/>
      <c r="EW193" s="41"/>
      <c r="EX193" s="41"/>
      <c r="EY193" s="41"/>
      <c r="EZ193" s="41"/>
      <c r="FA193" s="41"/>
      <c r="FB193" s="42"/>
      <c r="FC193" s="40"/>
      <c r="FD193" s="41"/>
      <c r="FE193" s="41"/>
      <c r="FF193" s="41"/>
      <c r="FG193" s="41"/>
      <c r="FH193" s="41"/>
      <c r="FI193" s="41"/>
      <c r="FJ193" s="41"/>
      <c r="FK193" s="41"/>
      <c r="FL193" s="41"/>
      <c r="FM193" s="41"/>
      <c r="FN193" s="42"/>
      <c r="FO193" s="40"/>
      <c r="FP193" s="41"/>
      <c r="FQ193" s="41"/>
      <c r="FR193" s="41"/>
      <c r="FS193" s="41"/>
      <c r="FT193" s="41"/>
      <c r="FU193" s="41"/>
      <c r="FV193" s="41"/>
      <c r="FW193" s="41"/>
      <c r="FX193" s="41"/>
      <c r="FY193" s="41"/>
      <c r="FZ193" s="42"/>
      <c r="GA193" s="40"/>
      <c r="GB193" s="41"/>
      <c r="GC193" s="41"/>
      <c r="GD193" s="41"/>
      <c r="GE193" s="41"/>
      <c r="GF193" s="41"/>
      <c r="GG193" s="41"/>
      <c r="GH193" s="41"/>
      <c r="GI193" s="41"/>
      <c r="GJ193" s="41"/>
      <c r="GK193" s="41"/>
      <c r="GL193" s="42"/>
      <c r="GM193" s="40"/>
      <c r="GN193" s="41"/>
      <c r="GO193" s="41"/>
      <c r="GP193" s="41"/>
      <c r="GQ193" s="41"/>
      <c r="GR193" s="41"/>
      <c r="GS193" s="41"/>
      <c r="GT193" s="41"/>
      <c r="GU193" s="41"/>
      <c r="GV193" s="41"/>
      <c r="GW193" s="41"/>
      <c r="GX193" s="42"/>
      <c r="GY193" s="40"/>
      <c r="GZ193" s="41"/>
      <c r="HA193" s="41"/>
      <c r="HB193" s="41"/>
      <c r="HC193" s="41"/>
      <c r="HD193" s="41"/>
      <c r="HE193" s="41"/>
      <c r="HF193" s="41"/>
      <c r="HG193" s="41"/>
      <c r="HH193" s="41"/>
      <c r="HI193" s="41"/>
      <c r="HJ193" s="42"/>
      <c r="HK193" s="444">
        <f>HK192/HM182</f>
        <v>1.3071895424836602E-2</v>
      </c>
      <c r="HL193" s="445">
        <f>HL192/HN182</f>
        <v>3.937007874015748E-3</v>
      </c>
      <c r="HM193" s="381">
        <f t="shared" si="1348"/>
        <v>0</v>
      </c>
      <c r="HN193" s="41"/>
      <c r="HO193" s="41"/>
      <c r="HP193" s="41"/>
      <c r="HQ193" s="41"/>
      <c r="HR193" s="41"/>
      <c r="HS193" s="41"/>
      <c r="HT193" s="51"/>
      <c r="HU193" s="41"/>
      <c r="HV193" s="41"/>
      <c r="HW193" s="42"/>
    </row>
    <row r="194" spans="1:231" ht="18.75" x14ac:dyDescent="0.25">
      <c r="A194" s="736">
        <v>46</v>
      </c>
      <c r="B194" s="435">
        <f>B191+1</f>
        <v>45743</v>
      </c>
      <c r="C194" s="32"/>
      <c r="D194" s="33"/>
      <c r="E194" s="33">
        <f>E191-C194</f>
        <v>494</v>
      </c>
      <c r="F194" s="33">
        <v>40</v>
      </c>
      <c r="G194" s="33">
        <v>254</v>
      </c>
      <c r="H194" s="34">
        <f t="shared" ref="H194:H200" si="1410">((G194+I194)/E194)</f>
        <v>0.53643724696356276</v>
      </c>
      <c r="I194" s="33">
        <v>11</v>
      </c>
      <c r="J194" s="34">
        <f>I194/(G194+I194)</f>
        <v>4.1509433962264149E-2</v>
      </c>
      <c r="K194" s="35"/>
      <c r="L194" s="33"/>
      <c r="M194" s="33"/>
      <c r="N194" s="36"/>
      <c r="O194" s="32"/>
      <c r="P194" s="33"/>
      <c r="Q194" s="33">
        <f>Q191-O194</f>
        <v>520</v>
      </c>
      <c r="R194" s="33">
        <v>42</v>
      </c>
      <c r="S194" s="33">
        <v>244</v>
      </c>
      <c r="T194" s="34">
        <f t="shared" ref="T194:T200" si="1411">((S194+U194)/Q194)</f>
        <v>0.48461538461538461</v>
      </c>
      <c r="U194" s="33">
        <v>8</v>
      </c>
      <c r="V194" s="34">
        <f t="shared" ref="V194:V200" si="1412">U194/(S194+U194)</f>
        <v>3.1746031746031744E-2</v>
      </c>
      <c r="W194" s="35"/>
      <c r="X194" s="33"/>
      <c r="Y194" s="33"/>
      <c r="Z194" s="36"/>
      <c r="AA194" s="32">
        <v>1</v>
      </c>
      <c r="AB194" s="33"/>
      <c r="AC194" s="33">
        <f>AC191-AA194</f>
        <v>111</v>
      </c>
      <c r="AD194" s="33">
        <v>10</v>
      </c>
      <c r="AE194" s="33">
        <v>43</v>
      </c>
      <c r="AF194" s="34">
        <f t="shared" ref="AF194:AF200" si="1413">((AE194+AG194)/AC194)</f>
        <v>0.42342342342342343</v>
      </c>
      <c r="AG194" s="33">
        <v>4</v>
      </c>
      <c r="AH194" s="34">
        <f t="shared" ref="AH194:AH200" si="1414">AG194/(AE194+AG194)</f>
        <v>8.5106382978723402E-2</v>
      </c>
      <c r="AI194" s="35"/>
      <c r="AJ194" s="33"/>
      <c r="AK194" s="33"/>
      <c r="AL194" s="36"/>
      <c r="AM194" s="32">
        <v>1</v>
      </c>
      <c r="AN194" s="33"/>
      <c r="AO194" s="33">
        <f>AO191-AM194</f>
        <v>527</v>
      </c>
      <c r="AP194" s="33">
        <v>42</v>
      </c>
      <c r="AQ194" s="33">
        <v>228</v>
      </c>
      <c r="AR194" s="34">
        <f t="shared" ref="AR194:AR200" si="1415">((AQ194+AS194)/AO194)</f>
        <v>0.46299810246679318</v>
      </c>
      <c r="AS194" s="33">
        <v>16</v>
      </c>
      <c r="AT194" s="34">
        <f t="shared" ref="AT194:AT200" si="1416">AS194/(AQ194+AS194)</f>
        <v>6.5573770491803282E-2</v>
      </c>
      <c r="AU194" s="35"/>
      <c r="AV194" s="33"/>
      <c r="AW194" s="33"/>
      <c r="AX194" s="36"/>
      <c r="AY194" s="32"/>
      <c r="AZ194" s="33"/>
      <c r="BA194" s="33">
        <f>BA191-AY194</f>
        <v>529</v>
      </c>
      <c r="BB194" s="33">
        <v>42</v>
      </c>
      <c r="BC194" s="33">
        <v>252</v>
      </c>
      <c r="BD194" s="34">
        <f t="shared" ref="BD194:BD200" si="1417">((BC194+BE194)/BA194)</f>
        <v>0.4952741020793951</v>
      </c>
      <c r="BE194" s="33">
        <v>10</v>
      </c>
      <c r="BF194" s="34">
        <f t="shared" ref="BF194:BF200" si="1418">BE194/(BC194+BE194)</f>
        <v>3.8167938931297711E-2</v>
      </c>
      <c r="BG194" s="35"/>
      <c r="BH194" s="33"/>
      <c r="BI194" s="33"/>
      <c r="BJ194" s="36"/>
      <c r="BK194" s="32"/>
      <c r="BL194" s="33"/>
      <c r="BM194" s="33">
        <f>BM191-BK194</f>
        <v>537</v>
      </c>
      <c r="BN194" s="33">
        <v>43</v>
      </c>
      <c r="BO194" s="33">
        <v>255</v>
      </c>
      <c r="BP194" s="34">
        <f t="shared" ref="BP194:BP200" si="1419">((BO194+BQ194)/BM194)</f>
        <v>0.5027932960893855</v>
      </c>
      <c r="BQ194" s="33">
        <v>15</v>
      </c>
      <c r="BR194" s="34">
        <f t="shared" ref="BR194:BR200" si="1420">BQ194/(BO194+BQ194)</f>
        <v>5.5555555555555552E-2</v>
      </c>
      <c r="BS194" s="35"/>
      <c r="BT194" s="33"/>
      <c r="BU194" s="33"/>
      <c r="BV194" s="36"/>
      <c r="BW194" s="32"/>
      <c r="BX194" s="33"/>
      <c r="BY194" s="33">
        <v>0</v>
      </c>
      <c r="BZ194" s="33">
        <v>34</v>
      </c>
      <c r="CA194" s="33"/>
      <c r="CB194" s="34" t="e">
        <f t="shared" ref="CB194:CB200" si="1421">((CA194+CC194)/BY194)</f>
        <v>#DIV/0!</v>
      </c>
      <c r="CC194" s="33"/>
      <c r="CD194" s="34" t="e">
        <f t="shared" ref="CD194:CD200" si="1422">CC194/(CA194+CC194)</f>
        <v>#DIV/0!</v>
      </c>
      <c r="CE194" s="35"/>
      <c r="CF194" s="33"/>
      <c r="CG194" s="33"/>
      <c r="CH194" s="36"/>
      <c r="CI194" s="32"/>
      <c r="CJ194" s="33"/>
      <c r="CK194" s="33">
        <f>CK191-CI194</f>
        <v>0</v>
      </c>
      <c r="CL194" s="33">
        <f>CL191-CJ194</f>
        <v>0</v>
      </c>
      <c r="CM194" s="33"/>
      <c r="CN194" s="34" t="e">
        <f t="shared" ref="CN194:CN200" si="1423">((CM194+CO194)/CK194)</f>
        <v>#DIV/0!</v>
      </c>
      <c r="CO194" s="33"/>
      <c r="CP194" s="34" t="e">
        <f t="shared" ref="CP194:CP200" si="1424">CO194/(CM194+CO194)</f>
        <v>#DIV/0!</v>
      </c>
      <c r="CQ194" s="35"/>
      <c r="CR194" s="33"/>
      <c r="CS194" s="33"/>
      <c r="CT194" s="36"/>
      <c r="CU194" s="32"/>
      <c r="CV194" s="33"/>
      <c r="CW194" s="33">
        <f>CW191-CU194</f>
        <v>0</v>
      </c>
      <c r="CX194" s="33">
        <f>CX191-CV194</f>
        <v>0</v>
      </c>
      <c r="CY194" s="33"/>
      <c r="CZ194" s="34" t="e">
        <f t="shared" ref="CZ194:CZ200" si="1425">((CY194+DA194)/CW194)</f>
        <v>#DIV/0!</v>
      </c>
      <c r="DA194" s="33"/>
      <c r="DB194" s="34" t="e">
        <f t="shared" ref="DB194:DB200" si="1426">DA194/(CY194+DA194)</f>
        <v>#DIV/0!</v>
      </c>
      <c r="DC194" s="35"/>
      <c r="DD194" s="33"/>
      <c r="DE194" s="33"/>
      <c r="DF194" s="36"/>
      <c r="DG194" s="32"/>
      <c r="DH194" s="33"/>
      <c r="DI194" s="33">
        <f>DI191-DG194</f>
        <v>0</v>
      </c>
      <c r="DJ194" s="33">
        <f>DJ191-DH194</f>
        <v>0</v>
      </c>
      <c r="DK194" s="33"/>
      <c r="DL194" s="34" t="e">
        <f t="shared" ref="DL194:DL200" si="1427">((DK194+DM194)/DI194)</f>
        <v>#DIV/0!</v>
      </c>
      <c r="DM194" s="33"/>
      <c r="DN194" s="34" t="e">
        <f t="shared" ref="DN194:DN200" si="1428">DM194/(DK194+DM194)</f>
        <v>#DIV/0!</v>
      </c>
      <c r="DO194" s="35"/>
      <c r="DP194" s="33"/>
      <c r="DQ194" s="33"/>
      <c r="DR194" s="36"/>
      <c r="DS194" s="32"/>
      <c r="DT194" s="33"/>
      <c r="DU194" s="33">
        <f>DU191-DS194</f>
        <v>0</v>
      </c>
      <c r="DV194" s="33">
        <f>DV191-DT194</f>
        <v>0</v>
      </c>
      <c r="DW194" s="33"/>
      <c r="DX194" s="34" t="e">
        <f t="shared" ref="DX194:DX200" si="1429">((DW194+DY194)/DU194)</f>
        <v>#DIV/0!</v>
      </c>
      <c r="DY194" s="33"/>
      <c r="DZ194" s="34" t="e">
        <f t="shared" ref="DZ194:DZ200" si="1430">DY194/(DW194+DY194)</f>
        <v>#DIV/0!</v>
      </c>
      <c r="EA194" s="35"/>
      <c r="EB194" s="33"/>
      <c r="EC194" s="33"/>
      <c r="ED194" s="36"/>
      <c r="EE194" s="32"/>
      <c r="EF194" s="33"/>
      <c r="EG194" s="33">
        <f>EG191-EE194</f>
        <v>0</v>
      </c>
      <c r="EH194" s="33">
        <f>EH191-EF194</f>
        <v>0</v>
      </c>
      <c r="EI194" s="33"/>
      <c r="EJ194" s="34" t="e">
        <f t="shared" ref="EJ194:EJ200" si="1431">((EI194+EK194)/EG194)</f>
        <v>#DIV/0!</v>
      </c>
      <c r="EK194" s="33"/>
      <c r="EL194" s="34" t="e">
        <f t="shared" ref="EL194:EL200" si="1432">EK194/(EI194+EK194)</f>
        <v>#DIV/0!</v>
      </c>
      <c r="EM194" s="35"/>
      <c r="EN194" s="33"/>
      <c r="EO194" s="33"/>
      <c r="EP194" s="36"/>
      <c r="EQ194" s="32"/>
      <c r="ER194" s="33"/>
      <c r="ES194" s="33">
        <f>ES191-EQ194</f>
        <v>0</v>
      </c>
      <c r="ET194" s="33">
        <f>ET191-ER194</f>
        <v>0</v>
      </c>
      <c r="EU194" s="33"/>
      <c r="EV194" s="34" t="e">
        <f t="shared" ref="EV194:EV200" si="1433">((EU194+EW194)/ES194)</f>
        <v>#DIV/0!</v>
      </c>
      <c r="EW194" s="33"/>
      <c r="EX194" s="34" t="e">
        <f t="shared" ref="EX194:EX200" si="1434">EW194/(EU194+EW194)</f>
        <v>#DIV/0!</v>
      </c>
      <c r="EY194" s="35"/>
      <c r="EZ194" s="33"/>
      <c r="FA194" s="33"/>
      <c r="FB194" s="36"/>
      <c r="FC194" s="32"/>
      <c r="FD194" s="33"/>
      <c r="FE194" s="33">
        <f>FE191-FC194</f>
        <v>0</v>
      </c>
      <c r="FF194" s="33">
        <f>FF191-FD194</f>
        <v>0</v>
      </c>
      <c r="FG194" s="33"/>
      <c r="FH194" s="34" t="e">
        <f t="shared" ref="FH194:FH200" si="1435">((FG194+FI194)/FE194)</f>
        <v>#DIV/0!</v>
      </c>
      <c r="FI194" s="33"/>
      <c r="FJ194" s="34" t="e">
        <f t="shared" ref="FJ194:FJ200" si="1436">FI194/(FG194+FI194)</f>
        <v>#DIV/0!</v>
      </c>
      <c r="FK194" s="35"/>
      <c r="FL194" s="33"/>
      <c r="FM194" s="33"/>
      <c r="FN194" s="36"/>
      <c r="FO194" s="32"/>
      <c r="FP194" s="33"/>
      <c r="FQ194" s="33">
        <f>FQ191-FO194</f>
        <v>0</v>
      </c>
      <c r="FR194" s="33">
        <f>FR191-FP194</f>
        <v>0</v>
      </c>
      <c r="FS194" s="33"/>
      <c r="FT194" s="34" t="e">
        <f t="shared" ref="FT194:FT200" si="1437">((FS194+FU194)/FQ194)</f>
        <v>#DIV/0!</v>
      </c>
      <c r="FU194" s="33"/>
      <c r="FV194" s="34" t="e">
        <f t="shared" ref="FV194:FV200" si="1438">FU194/(FS194+FU194)</f>
        <v>#DIV/0!</v>
      </c>
      <c r="FW194" s="35"/>
      <c r="FX194" s="33"/>
      <c r="FY194" s="33"/>
      <c r="FZ194" s="36"/>
      <c r="GA194" s="32"/>
      <c r="GB194" s="33"/>
      <c r="GC194" s="33">
        <f>GC191-GA194</f>
        <v>0</v>
      </c>
      <c r="GD194" s="33">
        <f>GD191-GB194</f>
        <v>0</v>
      </c>
      <c r="GE194" s="33"/>
      <c r="GF194" s="34" t="e">
        <f t="shared" ref="GF194:GF200" si="1439">((GE194+GG194)/GC194)</f>
        <v>#DIV/0!</v>
      </c>
      <c r="GG194" s="33"/>
      <c r="GH194" s="34" t="e">
        <f t="shared" ref="GH194:GH200" si="1440">GG194/(GE194+GG194)</f>
        <v>#DIV/0!</v>
      </c>
      <c r="GI194" s="35"/>
      <c r="GJ194" s="33"/>
      <c r="GK194" s="33"/>
      <c r="GL194" s="36"/>
      <c r="GM194" s="32"/>
      <c r="GN194" s="33"/>
      <c r="GO194" s="33">
        <f>GO191-GM194</f>
        <v>0</v>
      </c>
      <c r="GP194" s="33">
        <f>GP191-GN194</f>
        <v>0</v>
      </c>
      <c r="GQ194" s="33"/>
      <c r="GR194" s="34" t="e">
        <f t="shared" ref="GR194:GR200" si="1441">((GQ194+GS194)/GO194)</f>
        <v>#DIV/0!</v>
      </c>
      <c r="GS194" s="33"/>
      <c r="GT194" s="34" t="e">
        <f t="shared" ref="GT194:GT200" si="1442">GS194/(GQ194+GS194)</f>
        <v>#DIV/0!</v>
      </c>
      <c r="GU194" s="35"/>
      <c r="GV194" s="33"/>
      <c r="GW194" s="33"/>
      <c r="GX194" s="36"/>
      <c r="GY194" s="32"/>
      <c r="GZ194" s="33"/>
      <c r="HA194" s="33">
        <f>HA191-GY194</f>
        <v>0</v>
      </c>
      <c r="HB194" s="33">
        <f>HB191-GZ194</f>
        <v>0</v>
      </c>
      <c r="HC194" s="33"/>
      <c r="HD194" s="34" t="e">
        <f t="shared" ref="HD194:HD200" si="1443">((HC194+HE194)/HA194)</f>
        <v>#DIV/0!</v>
      </c>
      <c r="HE194" s="33"/>
      <c r="HF194" s="34" t="e">
        <f t="shared" ref="HF194:HF200" si="1444">HE194/(HC194+HE194)</f>
        <v>#DIV/0!</v>
      </c>
      <c r="HG194" s="35"/>
      <c r="HH194" s="33"/>
      <c r="HI194" s="33"/>
      <c r="HJ194" s="36"/>
      <c r="HK194" s="32">
        <f t="shared" ref="HK194:HN200" si="1445">+C194+O194+AA194+AM194+AY194+BK194+BW194+CI194+CU194+DG194+DS194+EE194+EQ194+FC194+FO194+GA194+GM194+GY194</f>
        <v>2</v>
      </c>
      <c r="HL194" s="36">
        <f t="shared" si="1445"/>
        <v>0</v>
      </c>
      <c r="HM194" s="381">
        <f t="shared" si="1348"/>
        <v>2718</v>
      </c>
      <c r="HN194" s="33">
        <f t="shared" si="1445"/>
        <v>253</v>
      </c>
      <c r="HO194" s="33">
        <f t="shared" ref="HO194:HO201" si="1446">+G194+S194+AE194+AQ194+BC194+BO194+CA194+CM194+CY194+DK194+DW194+EI194+EU194+FG194+FS194+GE194+GQ194+HC194+I194+U194+AG194+AS194+BE194+BQ194+CC194+CO194+DA194+DM194+DY194+EK194+EW194+FI194+FU194+GG194+GS194+HE194</f>
        <v>1340</v>
      </c>
      <c r="HP194" s="78">
        <f t="shared" ref="HP194:HP200" si="1447">+(HO194)/HM194</f>
        <v>0.49300956585724798</v>
      </c>
      <c r="HQ194" s="44">
        <f t="shared" ref="HQ194:HQ201" si="1448">+I194+U194+AG194+AS194+BE194+BQ194+CC194+CO194+DA194+DM194+DY194+EK194+EW194+FI194+FU194+GG194+GS194+HE194</f>
        <v>64</v>
      </c>
      <c r="HR194" s="34">
        <f>+(HQ194/(HO194))</f>
        <v>4.7761194029850747E-2</v>
      </c>
      <c r="HS194" s="45">
        <v>70.2</v>
      </c>
      <c r="HT194" s="46">
        <v>1255</v>
      </c>
      <c r="HU194" s="45">
        <f t="shared" ref="HU194:HU200" si="1449">+HT194/HO194*100</f>
        <v>93.656716417910445</v>
      </c>
      <c r="HV194" s="44"/>
      <c r="HW194" s="36"/>
    </row>
    <row r="195" spans="1:231" ht="18.75" x14ac:dyDescent="0.25">
      <c r="A195" s="734"/>
      <c r="B195" s="436">
        <f t="shared" si="1409"/>
        <v>45744</v>
      </c>
      <c r="C195" s="10">
        <v>1</v>
      </c>
      <c r="D195" s="11"/>
      <c r="E195" s="61">
        <f t="shared" ref="E195:F198" si="1450">E194-C195</f>
        <v>493</v>
      </c>
      <c r="F195" s="11">
        <f t="shared" si="1450"/>
        <v>40</v>
      </c>
      <c r="G195" s="11">
        <v>222</v>
      </c>
      <c r="H195" s="12">
        <f t="shared" si="1410"/>
        <v>0.47870182555780932</v>
      </c>
      <c r="I195" s="11">
        <v>14</v>
      </c>
      <c r="J195" s="12">
        <f t="shared" ref="J195:J200" si="1451">I195/(G195+I195)</f>
        <v>5.9322033898305086E-2</v>
      </c>
      <c r="K195" s="13"/>
      <c r="L195" s="11"/>
      <c r="M195" s="11"/>
      <c r="N195" s="14"/>
      <c r="O195" s="10">
        <v>1</v>
      </c>
      <c r="P195" s="11"/>
      <c r="Q195" s="11">
        <f t="shared" ref="Q195:R200" si="1452">Q194-O195</f>
        <v>519</v>
      </c>
      <c r="R195" s="11">
        <f t="shared" si="1452"/>
        <v>42</v>
      </c>
      <c r="S195" s="11">
        <v>242</v>
      </c>
      <c r="T195" s="12">
        <f t="shared" si="1411"/>
        <v>0.48169556840077071</v>
      </c>
      <c r="U195" s="11">
        <v>8</v>
      </c>
      <c r="V195" s="12">
        <f t="shared" si="1412"/>
        <v>3.2000000000000001E-2</v>
      </c>
      <c r="W195" s="13"/>
      <c r="X195" s="11"/>
      <c r="Y195" s="11"/>
      <c r="Z195" s="14"/>
      <c r="AA195" s="10">
        <v>1</v>
      </c>
      <c r="AB195" s="11"/>
      <c r="AC195" s="11">
        <f t="shared" ref="AC195:AD200" si="1453">AC194-AA195</f>
        <v>110</v>
      </c>
      <c r="AD195" s="11">
        <f t="shared" si="1453"/>
        <v>10</v>
      </c>
      <c r="AE195" s="11">
        <v>36</v>
      </c>
      <c r="AF195" s="12">
        <f t="shared" si="1413"/>
        <v>0.38181818181818183</v>
      </c>
      <c r="AG195" s="11">
        <v>6</v>
      </c>
      <c r="AH195" s="12">
        <f t="shared" si="1414"/>
        <v>0.14285714285714285</v>
      </c>
      <c r="AI195" s="13"/>
      <c r="AJ195" s="11"/>
      <c r="AK195" s="11"/>
      <c r="AL195" s="14"/>
      <c r="AM195" s="10">
        <v>1</v>
      </c>
      <c r="AN195" s="11"/>
      <c r="AO195" s="61">
        <f t="shared" ref="AO195:AP200" si="1454">AO194-AM195</f>
        <v>526</v>
      </c>
      <c r="AP195" s="11">
        <f t="shared" si="1454"/>
        <v>42</v>
      </c>
      <c r="AQ195" s="11">
        <v>221</v>
      </c>
      <c r="AR195" s="12">
        <f t="shared" si="1415"/>
        <v>0.46007604562737642</v>
      </c>
      <c r="AS195" s="11">
        <v>21</v>
      </c>
      <c r="AT195" s="12">
        <f t="shared" si="1416"/>
        <v>8.6776859504132234E-2</v>
      </c>
      <c r="AU195" s="13"/>
      <c r="AV195" s="11"/>
      <c r="AW195" s="11"/>
      <c r="AX195" s="14"/>
      <c r="AY195" s="10"/>
      <c r="AZ195" s="11"/>
      <c r="BA195" s="11">
        <f t="shared" ref="BA195:BB200" si="1455">BA194-AY195</f>
        <v>529</v>
      </c>
      <c r="BB195" s="11">
        <f t="shared" si="1455"/>
        <v>42</v>
      </c>
      <c r="BC195" s="11">
        <v>217</v>
      </c>
      <c r="BD195" s="12">
        <f t="shared" si="1417"/>
        <v>0.44423440453686203</v>
      </c>
      <c r="BE195" s="11">
        <v>18</v>
      </c>
      <c r="BF195" s="12">
        <f t="shared" si="1418"/>
        <v>7.6595744680851063E-2</v>
      </c>
      <c r="BG195" s="13"/>
      <c r="BH195" s="11"/>
      <c r="BI195" s="11"/>
      <c r="BJ195" s="14"/>
      <c r="BK195" s="10"/>
      <c r="BL195" s="11"/>
      <c r="BM195" s="11">
        <f t="shared" ref="BM195:BN200" si="1456">BM194-BK195</f>
        <v>537</v>
      </c>
      <c r="BN195" s="11">
        <f t="shared" si="1456"/>
        <v>43</v>
      </c>
      <c r="BO195" s="11">
        <v>217</v>
      </c>
      <c r="BP195" s="12">
        <f t="shared" si="1419"/>
        <v>0.42271880819366853</v>
      </c>
      <c r="BQ195" s="11">
        <v>10</v>
      </c>
      <c r="BR195" s="12">
        <f t="shared" si="1420"/>
        <v>4.405286343612335E-2</v>
      </c>
      <c r="BS195" s="13"/>
      <c r="BT195" s="11"/>
      <c r="BU195" s="11"/>
      <c r="BV195" s="14"/>
      <c r="BW195" s="10"/>
      <c r="BX195" s="11"/>
      <c r="BY195" s="61">
        <f t="shared" ref="BY195:BZ200" si="1457">BY194-BW195</f>
        <v>0</v>
      </c>
      <c r="BZ195" s="61">
        <f t="shared" si="1457"/>
        <v>34</v>
      </c>
      <c r="CA195" s="11"/>
      <c r="CB195" s="12" t="e">
        <f t="shared" si="1421"/>
        <v>#DIV/0!</v>
      </c>
      <c r="CC195" s="11"/>
      <c r="CD195" s="12" t="e">
        <f t="shared" si="1422"/>
        <v>#DIV/0!</v>
      </c>
      <c r="CE195" s="13"/>
      <c r="CF195" s="11"/>
      <c r="CG195" s="11"/>
      <c r="CH195" s="14"/>
      <c r="CI195" s="10"/>
      <c r="CJ195" s="11"/>
      <c r="CK195" s="61">
        <f t="shared" ref="CK195:CL200" si="1458">CK194-CI195</f>
        <v>0</v>
      </c>
      <c r="CL195" s="61">
        <f t="shared" si="1458"/>
        <v>0</v>
      </c>
      <c r="CM195" s="11"/>
      <c r="CN195" s="12" t="e">
        <f t="shared" si="1423"/>
        <v>#DIV/0!</v>
      </c>
      <c r="CO195" s="11"/>
      <c r="CP195" s="12" t="e">
        <f t="shared" si="1424"/>
        <v>#DIV/0!</v>
      </c>
      <c r="CQ195" s="13"/>
      <c r="CR195" s="11"/>
      <c r="CS195" s="11"/>
      <c r="CT195" s="14"/>
      <c r="CU195" s="10"/>
      <c r="CV195" s="11"/>
      <c r="CW195" s="61">
        <f t="shared" ref="CW195:CX200" si="1459">CW194-CU195</f>
        <v>0</v>
      </c>
      <c r="CX195" s="61">
        <f t="shared" si="1459"/>
        <v>0</v>
      </c>
      <c r="CY195" s="11"/>
      <c r="CZ195" s="12" t="e">
        <f t="shared" si="1425"/>
        <v>#DIV/0!</v>
      </c>
      <c r="DA195" s="11"/>
      <c r="DB195" s="12" t="e">
        <f t="shared" si="1426"/>
        <v>#DIV/0!</v>
      </c>
      <c r="DC195" s="13"/>
      <c r="DD195" s="11"/>
      <c r="DE195" s="11"/>
      <c r="DF195" s="14"/>
      <c r="DG195" s="10"/>
      <c r="DH195" s="11"/>
      <c r="DI195" s="61">
        <f t="shared" ref="DI195:DJ200" si="1460">DI194-DG195</f>
        <v>0</v>
      </c>
      <c r="DJ195" s="61">
        <f t="shared" si="1460"/>
        <v>0</v>
      </c>
      <c r="DK195" s="11"/>
      <c r="DL195" s="12" t="e">
        <f t="shared" si="1427"/>
        <v>#DIV/0!</v>
      </c>
      <c r="DM195" s="11"/>
      <c r="DN195" s="12" t="e">
        <f t="shared" si="1428"/>
        <v>#DIV/0!</v>
      </c>
      <c r="DO195" s="13"/>
      <c r="DP195" s="11"/>
      <c r="DQ195" s="11"/>
      <c r="DR195" s="14"/>
      <c r="DS195" s="10"/>
      <c r="DT195" s="11"/>
      <c r="DU195" s="61">
        <f t="shared" ref="DU195:DV200" si="1461">DU194-DS195</f>
        <v>0</v>
      </c>
      <c r="DV195" s="61">
        <f t="shared" si="1461"/>
        <v>0</v>
      </c>
      <c r="DW195" s="11"/>
      <c r="DX195" s="12" t="e">
        <f t="shared" si="1429"/>
        <v>#DIV/0!</v>
      </c>
      <c r="DY195" s="11"/>
      <c r="DZ195" s="12" t="e">
        <f t="shared" si="1430"/>
        <v>#DIV/0!</v>
      </c>
      <c r="EA195" s="13"/>
      <c r="EB195" s="11"/>
      <c r="EC195" s="11"/>
      <c r="ED195" s="14"/>
      <c r="EE195" s="10"/>
      <c r="EF195" s="11"/>
      <c r="EG195" s="61">
        <f t="shared" ref="EG195:EH200" si="1462">EG194-EE195</f>
        <v>0</v>
      </c>
      <c r="EH195" s="61">
        <f t="shared" si="1462"/>
        <v>0</v>
      </c>
      <c r="EI195" s="11"/>
      <c r="EJ195" s="12" t="e">
        <f t="shared" si="1431"/>
        <v>#DIV/0!</v>
      </c>
      <c r="EK195" s="11"/>
      <c r="EL195" s="12" t="e">
        <f t="shared" si="1432"/>
        <v>#DIV/0!</v>
      </c>
      <c r="EM195" s="13"/>
      <c r="EN195" s="11"/>
      <c r="EO195" s="11"/>
      <c r="EP195" s="14"/>
      <c r="EQ195" s="10"/>
      <c r="ER195" s="11"/>
      <c r="ES195" s="61">
        <f t="shared" ref="ES195:ET200" si="1463">ES194-EQ195</f>
        <v>0</v>
      </c>
      <c r="ET195" s="61">
        <f t="shared" si="1463"/>
        <v>0</v>
      </c>
      <c r="EU195" s="11"/>
      <c r="EV195" s="12" t="e">
        <f t="shared" si="1433"/>
        <v>#DIV/0!</v>
      </c>
      <c r="EW195" s="11"/>
      <c r="EX195" s="12" t="e">
        <f t="shared" si="1434"/>
        <v>#DIV/0!</v>
      </c>
      <c r="EY195" s="13"/>
      <c r="EZ195" s="11"/>
      <c r="FA195" s="11"/>
      <c r="FB195" s="14"/>
      <c r="FC195" s="10"/>
      <c r="FD195" s="11"/>
      <c r="FE195" s="61">
        <f t="shared" ref="FE195:FF200" si="1464">FE194-FC195</f>
        <v>0</v>
      </c>
      <c r="FF195" s="61">
        <f t="shared" si="1464"/>
        <v>0</v>
      </c>
      <c r="FG195" s="11"/>
      <c r="FH195" s="12" t="e">
        <f t="shared" si="1435"/>
        <v>#DIV/0!</v>
      </c>
      <c r="FI195" s="11"/>
      <c r="FJ195" s="12" t="e">
        <f t="shared" si="1436"/>
        <v>#DIV/0!</v>
      </c>
      <c r="FK195" s="13"/>
      <c r="FL195" s="11"/>
      <c r="FM195" s="11"/>
      <c r="FN195" s="14"/>
      <c r="FO195" s="10"/>
      <c r="FP195" s="11"/>
      <c r="FQ195" s="61">
        <f t="shared" ref="FQ195:FR200" si="1465">FQ194-FO195</f>
        <v>0</v>
      </c>
      <c r="FR195" s="61">
        <f t="shared" si="1465"/>
        <v>0</v>
      </c>
      <c r="FS195" s="11"/>
      <c r="FT195" s="12" t="e">
        <f t="shared" si="1437"/>
        <v>#DIV/0!</v>
      </c>
      <c r="FU195" s="11"/>
      <c r="FV195" s="12" t="e">
        <f t="shared" si="1438"/>
        <v>#DIV/0!</v>
      </c>
      <c r="FW195" s="13"/>
      <c r="FX195" s="11"/>
      <c r="FY195" s="11"/>
      <c r="FZ195" s="14"/>
      <c r="GA195" s="10"/>
      <c r="GB195" s="11"/>
      <c r="GC195" s="61">
        <f t="shared" ref="GC195:GD200" si="1466">GC194-GA195</f>
        <v>0</v>
      </c>
      <c r="GD195" s="61">
        <f t="shared" si="1466"/>
        <v>0</v>
      </c>
      <c r="GE195" s="11"/>
      <c r="GF195" s="12" t="e">
        <f t="shared" si="1439"/>
        <v>#DIV/0!</v>
      </c>
      <c r="GG195" s="11"/>
      <c r="GH195" s="12" t="e">
        <f t="shared" si="1440"/>
        <v>#DIV/0!</v>
      </c>
      <c r="GI195" s="13"/>
      <c r="GJ195" s="11"/>
      <c r="GK195" s="11"/>
      <c r="GL195" s="14"/>
      <c r="GM195" s="10"/>
      <c r="GN195" s="11"/>
      <c r="GO195" s="61">
        <f t="shared" ref="GO195:GP200" si="1467">GO194-GM195</f>
        <v>0</v>
      </c>
      <c r="GP195" s="61">
        <f t="shared" si="1467"/>
        <v>0</v>
      </c>
      <c r="GQ195" s="11"/>
      <c r="GR195" s="12" t="e">
        <f t="shared" si="1441"/>
        <v>#DIV/0!</v>
      </c>
      <c r="GS195" s="11"/>
      <c r="GT195" s="12" t="e">
        <f t="shared" si="1442"/>
        <v>#DIV/0!</v>
      </c>
      <c r="GU195" s="13"/>
      <c r="GV195" s="11"/>
      <c r="GW195" s="11"/>
      <c r="GX195" s="14"/>
      <c r="GY195" s="10"/>
      <c r="GZ195" s="11"/>
      <c r="HA195" s="61">
        <f t="shared" ref="HA195:HB200" si="1468">HA194-GY195</f>
        <v>0</v>
      </c>
      <c r="HB195" s="61">
        <f t="shared" si="1468"/>
        <v>0</v>
      </c>
      <c r="HC195" s="11"/>
      <c r="HD195" s="12" t="e">
        <f t="shared" si="1443"/>
        <v>#DIV/0!</v>
      </c>
      <c r="HE195" s="11"/>
      <c r="HF195" s="12" t="e">
        <f t="shared" si="1444"/>
        <v>#DIV/0!</v>
      </c>
      <c r="HG195" s="13"/>
      <c r="HH195" s="11"/>
      <c r="HI195" s="11"/>
      <c r="HJ195" s="14"/>
      <c r="HK195" s="10">
        <f t="shared" si="1445"/>
        <v>4</v>
      </c>
      <c r="HL195" s="14">
        <f t="shared" si="1445"/>
        <v>0</v>
      </c>
      <c r="HM195" s="381">
        <f t="shared" si="1445"/>
        <v>2714</v>
      </c>
      <c r="HN195" s="11">
        <f t="shared" si="1445"/>
        <v>253</v>
      </c>
      <c r="HO195" s="11">
        <f t="shared" si="1446"/>
        <v>1232</v>
      </c>
      <c r="HP195" s="79">
        <f t="shared" si="1447"/>
        <v>0.45394252026529108</v>
      </c>
      <c r="HQ195" s="15">
        <f t="shared" si="1448"/>
        <v>77</v>
      </c>
      <c r="HR195" s="12">
        <f t="shared" ref="HR195:HR201" si="1469">+(HQ195/(HO195))</f>
        <v>6.25E-2</v>
      </c>
      <c r="HS195" s="16">
        <v>70.2</v>
      </c>
      <c r="HT195" s="17">
        <v>1114</v>
      </c>
      <c r="HU195" s="16">
        <f t="shared" si="1449"/>
        <v>90.422077922077932</v>
      </c>
      <c r="HV195" s="15"/>
      <c r="HW195" s="14"/>
    </row>
    <row r="196" spans="1:231" ht="18.75" x14ac:dyDescent="0.25">
      <c r="A196" s="734"/>
      <c r="B196" s="436">
        <f t="shared" si="1409"/>
        <v>45745</v>
      </c>
      <c r="C196" s="10">
        <v>2</v>
      </c>
      <c r="D196" s="11"/>
      <c r="E196" s="61">
        <f t="shared" si="1450"/>
        <v>491</v>
      </c>
      <c r="F196" s="11">
        <f t="shared" si="1450"/>
        <v>40</v>
      </c>
      <c r="G196" s="11">
        <v>214</v>
      </c>
      <c r="H196" s="12">
        <f t="shared" si="1410"/>
        <v>0.45824847250509165</v>
      </c>
      <c r="I196" s="11">
        <v>11</v>
      </c>
      <c r="J196" s="12">
        <f t="shared" si="1451"/>
        <v>4.8888888888888891E-2</v>
      </c>
      <c r="K196" s="13"/>
      <c r="L196" s="11"/>
      <c r="M196" s="11"/>
      <c r="N196" s="14"/>
      <c r="O196" s="10"/>
      <c r="P196" s="11"/>
      <c r="Q196" s="11">
        <f t="shared" si="1452"/>
        <v>519</v>
      </c>
      <c r="R196" s="11">
        <f t="shared" si="1452"/>
        <v>42</v>
      </c>
      <c r="S196" s="11">
        <v>268</v>
      </c>
      <c r="T196" s="12">
        <f t="shared" si="1411"/>
        <v>0.53949903660886322</v>
      </c>
      <c r="U196" s="11">
        <v>12</v>
      </c>
      <c r="V196" s="12">
        <f t="shared" si="1412"/>
        <v>4.2857142857142858E-2</v>
      </c>
      <c r="W196" s="13"/>
      <c r="X196" s="11"/>
      <c r="Y196" s="11"/>
      <c r="Z196" s="14"/>
      <c r="AA196" s="10">
        <v>1</v>
      </c>
      <c r="AB196" s="11"/>
      <c r="AC196" s="11">
        <f t="shared" si="1453"/>
        <v>109</v>
      </c>
      <c r="AD196" s="11">
        <f t="shared" si="1453"/>
        <v>10</v>
      </c>
      <c r="AE196" s="11">
        <v>46</v>
      </c>
      <c r="AF196" s="12">
        <f t="shared" si="1413"/>
        <v>0.47706422018348627</v>
      </c>
      <c r="AG196" s="11">
        <v>6</v>
      </c>
      <c r="AH196" s="12">
        <f t="shared" si="1414"/>
        <v>0.11538461538461539</v>
      </c>
      <c r="AI196" s="13"/>
      <c r="AJ196" s="11"/>
      <c r="AK196" s="11"/>
      <c r="AL196" s="14"/>
      <c r="AM196" s="10">
        <v>1</v>
      </c>
      <c r="AN196" s="11"/>
      <c r="AO196" s="61">
        <f t="shared" si="1454"/>
        <v>525</v>
      </c>
      <c r="AP196" s="11">
        <f t="shared" si="1454"/>
        <v>42</v>
      </c>
      <c r="AQ196" s="11">
        <v>218</v>
      </c>
      <c r="AR196" s="12">
        <f t="shared" si="1415"/>
        <v>0.43809523809523809</v>
      </c>
      <c r="AS196" s="11">
        <v>12</v>
      </c>
      <c r="AT196" s="12">
        <f t="shared" si="1416"/>
        <v>5.2173913043478258E-2</v>
      </c>
      <c r="AU196" s="13"/>
      <c r="AV196" s="11"/>
      <c r="AW196" s="11"/>
      <c r="AX196" s="14"/>
      <c r="AY196" s="10"/>
      <c r="AZ196" s="11"/>
      <c r="BA196" s="11">
        <f t="shared" si="1455"/>
        <v>529</v>
      </c>
      <c r="BB196" s="11">
        <f t="shared" si="1455"/>
        <v>42</v>
      </c>
      <c r="BC196" s="11">
        <v>255</v>
      </c>
      <c r="BD196" s="12">
        <f t="shared" si="1417"/>
        <v>0.50472589792060496</v>
      </c>
      <c r="BE196" s="11">
        <v>12</v>
      </c>
      <c r="BF196" s="12">
        <f t="shared" si="1418"/>
        <v>4.49438202247191E-2</v>
      </c>
      <c r="BG196" s="13"/>
      <c r="BH196" s="11"/>
      <c r="BI196" s="11"/>
      <c r="BJ196" s="14"/>
      <c r="BK196" s="10">
        <v>1</v>
      </c>
      <c r="BL196" s="11"/>
      <c r="BM196" s="11">
        <f t="shared" si="1456"/>
        <v>536</v>
      </c>
      <c r="BN196" s="11">
        <f t="shared" si="1456"/>
        <v>43</v>
      </c>
      <c r="BO196" s="11">
        <v>243</v>
      </c>
      <c r="BP196" s="12">
        <f t="shared" si="1419"/>
        <v>0.48694029850746268</v>
      </c>
      <c r="BQ196" s="11">
        <v>18</v>
      </c>
      <c r="BR196" s="12">
        <f t="shared" si="1420"/>
        <v>6.8965517241379309E-2</v>
      </c>
      <c r="BS196" s="13"/>
      <c r="BT196" s="11"/>
      <c r="BU196" s="11"/>
      <c r="BV196" s="14"/>
      <c r="BW196" s="10"/>
      <c r="BX196" s="11">
        <v>2</v>
      </c>
      <c r="BY196" s="61">
        <f t="shared" si="1457"/>
        <v>0</v>
      </c>
      <c r="BZ196" s="61">
        <f t="shared" si="1457"/>
        <v>32</v>
      </c>
      <c r="CA196" s="11"/>
      <c r="CB196" s="12" t="e">
        <f t="shared" si="1421"/>
        <v>#DIV/0!</v>
      </c>
      <c r="CC196" s="11"/>
      <c r="CD196" s="12" t="e">
        <f t="shared" si="1422"/>
        <v>#DIV/0!</v>
      </c>
      <c r="CE196" s="13"/>
      <c r="CF196" s="11"/>
      <c r="CG196" s="11"/>
      <c r="CH196" s="14"/>
      <c r="CI196" s="10"/>
      <c r="CJ196" s="11"/>
      <c r="CK196" s="61">
        <f t="shared" si="1458"/>
        <v>0</v>
      </c>
      <c r="CL196" s="61">
        <f t="shared" si="1458"/>
        <v>0</v>
      </c>
      <c r="CM196" s="11"/>
      <c r="CN196" s="12" t="e">
        <f t="shared" si="1423"/>
        <v>#DIV/0!</v>
      </c>
      <c r="CO196" s="11"/>
      <c r="CP196" s="12" t="e">
        <f t="shared" si="1424"/>
        <v>#DIV/0!</v>
      </c>
      <c r="CQ196" s="13"/>
      <c r="CR196" s="11"/>
      <c r="CS196" s="11"/>
      <c r="CT196" s="14"/>
      <c r="CU196" s="10"/>
      <c r="CV196" s="11"/>
      <c r="CW196" s="61">
        <f t="shared" si="1459"/>
        <v>0</v>
      </c>
      <c r="CX196" s="61">
        <f t="shared" si="1459"/>
        <v>0</v>
      </c>
      <c r="CY196" s="11"/>
      <c r="CZ196" s="12" t="e">
        <f t="shared" si="1425"/>
        <v>#DIV/0!</v>
      </c>
      <c r="DA196" s="11"/>
      <c r="DB196" s="12" t="e">
        <f t="shared" si="1426"/>
        <v>#DIV/0!</v>
      </c>
      <c r="DC196" s="13"/>
      <c r="DD196" s="11"/>
      <c r="DE196" s="11"/>
      <c r="DF196" s="14"/>
      <c r="DG196" s="10"/>
      <c r="DH196" s="11"/>
      <c r="DI196" s="61">
        <f t="shared" si="1460"/>
        <v>0</v>
      </c>
      <c r="DJ196" s="61">
        <f t="shared" si="1460"/>
        <v>0</v>
      </c>
      <c r="DK196" s="11"/>
      <c r="DL196" s="12" t="e">
        <f t="shared" si="1427"/>
        <v>#DIV/0!</v>
      </c>
      <c r="DM196" s="11"/>
      <c r="DN196" s="12" t="e">
        <f t="shared" si="1428"/>
        <v>#DIV/0!</v>
      </c>
      <c r="DO196" s="13"/>
      <c r="DP196" s="11"/>
      <c r="DQ196" s="11"/>
      <c r="DR196" s="14"/>
      <c r="DS196" s="10"/>
      <c r="DT196" s="11"/>
      <c r="DU196" s="61">
        <f t="shared" si="1461"/>
        <v>0</v>
      </c>
      <c r="DV196" s="61">
        <f t="shared" si="1461"/>
        <v>0</v>
      </c>
      <c r="DW196" s="11"/>
      <c r="DX196" s="12" t="e">
        <f t="shared" si="1429"/>
        <v>#DIV/0!</v>
      </c>
      <c r="DY196" s="11"/>
      <c r="DZ196" s="12" t="e">
        <f t="shared" si="1430"/>
        <v>#DIV/0!</v>
      </c>
      <c r="EA196" s="13"/>
      <c r="EB196" s="11"/>
      <c r="EC196" s="11"/>
      <c r="ED196" s="14"/>
      <c r="EE196" s="10"/>
      <c r="EF196" s="11"/>
      <c r="EG196" s="61">
        <f t="shared" si="1462"/>
        <v>0</v>
      </c>
      <c r="EH196" s="61">
        <f t="shared" si="1462"/>
        <v>0</v>
      </c>
      <c r="EI196" s="11"/>
      <c r="EJ196" s="12" t="e">
        <f t="shared" si="1431"/>
        <v>#DIV/0!</v>
      </c>
      <c r="EK196" s="11"/>
      <c r="EL196" s="12" t="e">
        <f t="shared" si="1432"/>
        <v>#DIV/0!</v>
      </c>
      <c r="EM196" s="13"/>
      <c r="EN196" s="11"/>
      <c r="EO196" s="11"/>
      <c r="EP196" s="14"/>
      <c r="EQ196" s="10"/>
      <c r="ER196" s="11"/>
      <c r="ES196" s="61">
        <f t="shared" si="1463"/>
        <v>0</v>
      </c>
      <c r="ET196" s="61">
        <f t="shared" si="1463"/>
        <v>0</v>
      </c>
      <c r="EU196" s="11"/>
      <c r="EV196" s="12" t="e">
        <f t="shared" si="1433"/>
        <v>#DIV/0!</v>
      </c>
      <c r="EW196" s="11"/>
      <c r="EX196" s="12" t="e">
        <f t="shared" si="1434"/>
        <v>#DIV/0!</v>
      </c>
      <c r="EY196" s="13"/>
      <c r="EZ196" s="11"/>
      <c r="FA196" s="11"/>
      <c r="FB196" s="14"/>
      <c r="FC196" s="10"/>
      <c r="FD196" s="11"/>
      <c r="FE196" s="61">
        <f t="shared" si="1464"/>
        <v>0</v>
      </c>
      <c r="FF196" s="61">
        <f t="shared" si="1464"/>
        <v>0</v>
      </c>
      <c r="FG196" s="11"/>
      <c r="FH196" s="12" t="e">
        <f t="shared" si="1435"/>
        <v>#DIV/0!</v>
      </c>
      <c r="FI196" s="11"/>
      <c r="FJ196" s="12" t="e">
        <f t="shared" si="1436"/>
        <v>#DIV/0!</v>
      </c>
      <c r="FK196" s="13"/>
      <c r="FL196" s="11"/>
      <c r="FM196" s="11"/>
      <c r="FN196" s="14"/>
      <c r="FO196" s="10"/>
      <c r="FP196" s="11"/>
      <c r="FQ196" s="61">
        <f t="shared" si="1465"/>
        <v>0</v>
      </c>
      <c r="FR196" s="61">
        <f t="shared" si="1465"/>
        <v>0</v>
      </c>
      <c r="FS196" s="11"/>
      <c r="FT196" s="12" t="e">
        <f t="shared" si="1437"/>
        <v>#DIV/0!</v>
      </c>
      <c r="FU196" s="11"/>
      <c r="FV196" s="12" t="e">
        <f t="shared" si="1438"/>
        <v>#DIV/0!</v>
      </c>
      <c r="FW196" s="13"/>
      <c r="FX196" s="11"/>
      <c r="FY196" s="11"/>
      <c r="FZ196" s="14"/>
      <c r="GA196" s="10"/>
      <c r="GB196" s="11"/>
      <c r="GC196" s="61">
        <f t="shared" si="1466"/>
        <v>0</v>
      </c>
      <c r="GD196" s="61">
        <f t="shared" si="1466"/>
        <v>0</v>
      </c>
      <c r="GE196" s="11"/>
      <c r="GF196" s="12" t="e">
        <f t="shared" si="1439"/>
        <v>#DIV/0!</v>
      </c>
      <c r="GG196" s="11"/>
      <c r="GH196" s="12" t="e">
        <f t="shared" si="1440"/>
        <v>#DIV/0!</v>
      </c>
      <c r="GI196" s="13"/>
      <c r="GJ196" s="11"/>
      <c r="GK196" s="11"/>
      <c r="GL196" s="14"/>
      <c r="GM196" s="10"/>
      <c r="GN196" s="11"/>
      <c r="GO196" s="61">
        <f t="shared" si="1467"/>
        <v>0</v>
      </c>
      <c r="GP196" s="61">
        <f t="shared" si="1467"/>
        <v>0</v>
      </c>
      <c r="GQ196" s="11"/>
      <c r="GR196" s="12" t="e">
        <f t="shared" si="1441"/>
        <v>#DIV/0!</v>
      </c>
      <c r="GS196" s="11"/>
      <c r="GT196" s="12" t="e">
        <f t="shared" si="1442"/>
        <v>#DIV/0!</v>
      </c>
      <c r="GU196" s="13"/>
      <c r="GV196" s="11"/>
      <c r="GW196" s="11"/>
      <c r="GX196" s="14"/>
      <c r="GY196" s="10"/>
      <c r="GZ196" s="11"/>
      <c r="HA196" s="61">
        <f t="shared" si="1468"/>
        <v>0</v>
      </c>
      <c r="HB196" s="61">
        <f t="shared" si="1468"/>
        <v>0</v>
      </c>
      <c r="HC196" s="11"/>
      <c r="HD196" s="12" t="e">
        <f t="shared" si="1443"/>
        <v>#DIV/0!</v>
      </c>
      <c r="HE196" s="11"/>
      <c r="HF196" s="12" t="e">
        <f t="shared" si="1444"/>
        <v>#DIV/0!</v>
      </c>
      <c r="HG196" s="13"/>
      <c r="HH196" s="11"/>
      <c r="HI196" s="11"/>
      <c r="HJ196" s="14"/>
      <c r="HK196" s="10">
        <f t="shared" si="1445"/>
        <v>5</v>
      </c>
      <c r="HL196" s="14">
        <f t="shared" si="1445"/>
        <v>2</v>
      </c>
      <c r="HM196" s="381">
        <f t="shared" si="1445"/>
        <v>2709</v>
      </c>
      <c r="HN196" s="11">
        <f t="shared" si="1445"/>
        <v>251</v>
      </c>
      <c r="HO196" s="11">
        <f t="shared" si="1446"/>
        <v>1315</v>
      </c>
      <c r="HP196" s="79">
        <f t="shared" si="1447"/>
        <v>0.4854189737910668</v>
      </c>
      <c r="HQ196" s="15">
        <f t="shared" si="1448"/>
        <v>71</v>
      </c>
      <c r="HR196" s="12">
        <f t="shared" si="1469"/>
        <v>5.3992395437262357E-2</v>
      </c>
      <c r="HS196" s="16">
        <v>70.3</v>
      </c>
      <c r="HT196" s="17">
        <v>1195</v>
      </c>
      <c r="HU196" s="16">
        <f t="shared" si="1449"/>
        <v>90.874524714828894</v>
      </c>
      <c r="HV196" s="15"/>
      <c r="HW196" s="14"/>
    </row>
    <row r="197" spans="1:231" ht="18.75" x14ac:dyDescent="0.25">
      <c r="A197" s="734"/>
      <c r="B197" s="436">
        <f t="shared" si="1409"/>
        <v>45746</v>
      </c>
      <c r="C197" s="10"/>
      <c r="D197" s="11"/>
      <c r="E197" s="11">
        <f>E196-C197</f>
        <v>491</v>
      </c>
      <c r="F197" s="11">
        <f t="shared" si="1450"/>
        <v>40</v>
      </c>
      <c r="G197" s="11">
        <v>236</v>
      </c>
      <c r="H197" s="12">
        <f t="shared" si="1410"/>
        <v>0.49898167006109978</v>
      </c>
      <c r="I197" s="11">
        <v>9</v>
      </c>
      <c r="J197" s="12">
        <f t="shared" si="1451"/>
        <v>3.6734693877551024E-2</v>
      </c>
      <c r="K197" s="11"/>
      <c r="L197" s="11"/>
      <c r="M197" s="18"/>
      <c r="N197" s="20"/>
      <c r="O197" s="10"/>
      <c r="P197" s="11"/>
      <c r="Q197" s="11">
        <f t="shared" si="1452"/>
        <v>519</v>
      </c>
      <c r="R197" s="11">
        <f t="shared" si="1452"/>
        <v>42</v>
      </c>
      <c r="S197" s="11">
        <v>223</v>
      </c>
      <c r="T197" s="12">
        <f t="shared" si="1411"/>
        <v>0.45279383429672448</v>
      </c>
      <c r="U197" s="11">
        <v>12</v>
      </c>
      <c r="V197" s="12">
        <f t="shared" si="1412"/>
        <v>5.106382978723404E-2</v>
      </c>
      <c r="W197" s="11"/>
      <c r="X197" s="11"/>
      <c r="Y197" s="18"/>
      <c r="Z197" s="20"/>
      <c r="AA197" s="10"/>
      <c r="AB197" s="11"/>
      <c r="AC197" s="11">
        <f t="shared" si="1453"/>
        <v>109</v>
      </c>
      <c r="AD197" s="11">
        <f t="shared" si="1453"/>
        <v>10</v>
      </c>
      <c r="AE197" s="11">
        <v>35</v>
      </c>
      <c r="AF197" s="12">
        <f t="shared" si="1413"/>
        <v>0.3669724770642202</v>
      </c>
      <c r="AG197" s="11">
        <v>5</v>
      </c>
      <c r="AH197" s="12">
        <f t="shared" si="1414"/>
        <v>0.125</v>
      </c>
      <c r="AI197" s="11"/>
      <c r="AJ197" s="11"/>
      <c r="AK197" s="18"/>
      <c r="AL197" s="20"/>
      <c r="AM197" s="10">
        <v>1</v>
      </c>
      <c r="AN197" s="11"/>
      <c r="AO197" s="61">
        <f t="shared" si="1454"/>
        <v>524</v>
      </c>
      <c r="AP197" s="11">
        <f t="shared" si="1454"/>
        <v>42</v>
      </c>
      <c r="AQ197" s="11">
        <v>207</v>
      </c>
      <c r="AR197" s="12">
        <f t="shared" si="1415"/>
        <v>0.41984732824427479</v>
      </c>
      <c r="AS197" s="11">
        <v>13</v>
      </c>
      <c r="AT197" s="12">
        <f t="shared" si="1416"/>
        <v>5.909090909090909E-2</v>
      </c>
      <c r="AU197" s="11"/>
      <c r="AV197" s="11"/>
      <c r="AW197" s="18"/>
      <c r="AX197" s="20"/>
      <c r="AY197" s="10"/>
      <c r="AZ197" s="11"/>
      <c r="BA197" s="11">
        <f t="shared" si="1455"/>
        <v>529</v>
      </c>
      <c r="BB197" s="11">
        <f t="shared" si="1455"/>
        <v>42</v>
      </c>
      <c r="BC197" s="11">
        <v>229</v>
      </c>
      <c r="BD197" s="12">
        <f t="shared" si="1417"/>
        <v>0.45368620037807184</v>
      </c>
      <c r="BE197" s="11">
        <v>11</v>
      </c>
      <c r="BF197" s="12">
        <f t="shared" si="1418"/>
        <v>4.583333333333333E-2</v>
      </c>
      <c r="BG197" s="11"/>
      <c r="BH197" s="11"/>
      <c r="BI197" s="18"/>
      <c r="BJ197" s="20"/>
      <c r="BK197" s="10"/>
      <c r="BL197" s="11"/>
      <c r="BM197" s="11">
        <f t="shared" si="1456"/>
        <v>536</v>
      </c>
      <c r="BN197" s="11">
        <f t="shared" si="1456"/>
        <v>43</v>
      </c>
      <c r="BO197" s="11">
        <v>215</v>
      </c>
      <c r="BP197" s="12">
        <f t="shared" si="1419"/>
        <v>0.44776119402985076</v>
      </c>
      <c r="BQ197" s="11">
        <v>25</v>
      </c>
      <c r="BR197" s="12">
        <f t="shared" si="1420"/>
        <v>0.10416666666666667</v>
      </c>
      <c r="BS197" s="11"/>
      <c r="BT197" s="11"/>
      <c r="BU197" s="18"/>
      <c r="BV197" s="20"/>
      <c r="BW197" s="10"/>
      <c r="BX197" s="11"/>
      <c r="BY197" s="61">
        <f t="shared" si="1457"/>
        <v>0</v>
      </c>
      <c r="BZ197" s="61">
        <f t="shared" si="1457"/>
        <v>32</v>
      </c>
      <c r="CA197" s="11"/>
      <c r="CB197" s="12" t="e">
        <f t="shared" si="1421"/>
        <v>#DIV/0!</v>
      </c>
      <c r="CC197" s="11"/>
      <c r="CD197" s="12" t="e">
        <f t="shared" si="1422"/>
        <v>#DIV/0!</v>
      </c>
      <c r="CE197" s="11"/>
      <c r="CF197" s="11"/>
      <c r="CG197" s="18"/>
      <c r="CH197" s="20"/>
      <c r="CI197" s="10"/>
      <c r="CJ197" s="11"/>
      <c r="CK197" s="61">
        <f t="shared" si="1458"/>
        <v>0</v>
      </c>
      <c r="CL197" s="61">
        <f t="shared" si="1458"/>
        <v>0</v>
      </c>
      <c r="CM197" s="11"/>
      <c r="CN197" s="12" t="e">
        <f t="shared" si="1423"/>
        <v>#DIV/0!</v>
      </c>
      <c r="CO197" s="11"/>
      <c r="CP197" s="12" t="e">
        <f t="shared" si="1424"/>
        <v>#DIV/0!</v>
      </c>
      <c r="CQ197" s="11"/>
      <c r="CR197" s="11"/>
      <c r="CS197" s="18"/>
      <c r="CT197" s="20"/>
      <c r="CU197" s="10"/>
      <c r="CV197" s="11"/>
      <c r="CW197" s="61">
        <f t="shared" si="1459"/>
        <v>0</v>
      </c>
      <c r="CX197" s="61">
        <f t="shared" si="1459"/>
        <v>0</v>
      </c>
      <c r="CY197" s="11"/>
      <c r="CZ197" s="12" t="e">
        <f t="shared" si="1425"/>
        <v>#DIV/0!</v>
      </c>
      <c r="DA197" s="11"/>
      <c r="DB197" s="12" t="e">
        <f t="shared" si="1426"/>
        <v>#DIV/0!</v>
      </c>
      <c r="DC197" s="11"/>
      <c r="DD197" s="11"/>
      <c r="DE197" s="18"/>
      <c r="DF197" s="20"/>
      <c r="DG197" s="10"/>
      <c r="DH197" s="11"/>
      <c r="DI197" s="61">
        <f t="shared" si="1460"/>
        <v>0</v>
      </c>
      <c r="DJ197" s="61">
        <f t="shared" si="1460"/>
        <v>0</v>
      </c>
      <c r="DK197" s="11"/>
      <c r="DL197" s="12" t="e">
        <f t="shared" si="1427"/>
        <v>#DIV/0!</v>
      </c>
      <c r="DM197" s="11"/>
      <c r="DN197" s="12" t="e">
        <f t="shared" si="1428"/>
        <v>#DIV/0!</v>
      </c>
      <c r="DO197" s="11"/>
      <c r="DP197" s="11"/>
      <c r="DQ197" s="18"/>
      <c r="DR197" s="20"/>
      <c r="DS197" s="10"/>
      <c r="DT197" s="11"/>
      <c r="DU197" s="61">
        <f t="shared" si="1461"/>
        <v>0</v>
      </c>
      <c r="DV197" s="61">
        <f t="shared" si="1461"/>
        <v>0</v>
      </c>
      <c r="DW197" s="11"/>
      <c r="DX197" s="12" t="e">
        <f t="shared" si="1429"/>
        <v>#DIV/0!</v>
      </c>
      <c r="DY197" s="11"/>
      <c r="DZ197" s="12" t="e">
        <f t="shared" si="1430"/>
        <v>#DIV/0!</v>
      </c>
      <c r="EA197" s="11"/>
      <c r="EB197" s="11"/>
      <c r="EC197" s="18"/>
      <c r="ED197" s="20"/>
      <c r="EE197" s="10"/>
      <c r="EF197" s="11"/>
      <c r="EG197" s="61">
        <f t="shared" si="1462"/>
        <v>0</v>
      </c>
      <c r="EH197" s="61">
        <f t="shared" si="1462"/>
        <v>0</v>
      </c>
      <c r="EI197" s="11"/>
      <c r="EJ197" s="12" t="e">
        <f t="shared" si="1431"/>
        <v>#DIV/0!</v>
      </c>
      <c r="EK197" s="11"/>
      <c r="EL197" s="12" t="e">
        <f t="shared" si="1432"/>
        <v>#DIV/0!</v>
      </c>
      <c r="EM197" s="11"/>
      <c r="EN197" s="11"/>
      <c r="EO197" s="18"/>
      <c r="EP197" s="20"/>
      <c r="EQ197" s="10"/>
      <c r="ER197" s="11"/>
      <c r="ES197" s="61">
        <f t="shared" si="1463"/>
        <v>0</v>
      </c>
      <c r="ET197" s="61">
        <f t="shared" si="1463"/>
        <v>0</v>
      </c>
      <c r="EU197" s="11"/>
      <c r="EV197" s="12" t="e">
        <f t="shared" si="1433"/>
        <v>#DIV/0!</v>
      </c>
      <c r="EW197" s="11"/>
      <c r="EX197" s="12" t="e">
        <f t="shared" si="1434"/>
        <v>#DIV/0!</v>
      </c>
      <c r="EY197" s="11"/>
      <c r="EZ197" s="11"/>
      <c r="FA197" s="18"/>
      <c r="FB197" s="20"/>
      <c r="FC197" s="10"/>
      <c r="FD197" s="11"/>
      <c r="FE197" s="61">
        <f t="shared" si="1464"/>
        <v>0</v>
      </c>
      <c r="FF197" s="61">
        <f t="shared" si="1464"/>
        <v>0</v>
      </c>
      <c r="FG197" s="11"/>
      <c r="FH197" s="12" t="e">
        <f t="shared" si="1435"/>
        <v>#DIV/0!</v>
      </c>
      <c r="FI197" s="11"/>
      <c r="FJ197" s="12" t="e">
        <f t="shared" si="1436"/>
        <v>#DIV/0!</v>
      </c>
      <c r="FK197" s="11"/>
      <c r="FL197" s="11"/>
      <c r="FM197" s="18"/>
      <c r="FN197" s="20"/>
      <c r="FO197" s="10"/>
      <c r="FP197" s="11"/>
      <c r="FQ197" s="61">
        <f t="shared" si="1465"/>
        <v>0</v>
      </c>
      <c r="FR197" s="61">
        <f t="shared" si="1465"/>
        <v>0</v>
      </c>
      <c r="FS197" s="11"/>
      <c r="FT197" s="12" t="e">
        <f t="shared" si="1437"/>
        <v>#DIV/0!</v>
      </c>
      <c r="FU197" s="11"/>
      <c r="FV197" s="12" t="e">
        <f t="shared" si="1438"/>
        <v>#DIV/0!</v>
      </c>
      <c r="FW197" s="11"/>
      <c r="FX197" s="11"/>
      <c r="FY197" s="18"/>
      <c r="FZ197" s="20"/>
      <c r="GA197" s="10"/>
      <c r="GB197" s="11"/>
      <c r="GC197" s="61">
        <f t="shared" si="1466"/>
        <v>0</v>
      </c>
      <c r="GD197" s="61">
        <f t="shared" si="1466"/>
        <v>0</v>
      </c>
      <c r="GE197" s="11"/>
      <c r="GF197" s="12" t="e">
        <f t="shared" si="1439"/>
        <v>#DIV/0!</v>
      </c>
      <c r="GG197" s="11"/>
      <c r="GH197" s="12" t="e">
        <f t="shared" si="1440"/>
        <v>#DIV/0!</v>
      </c>
      <c r="GI197" s="11"/>
      <c r="GJ197" s="11"/>
      <c r="GK197" s="18"/>
      <c r="GL197" s="20"/>
      <c r="GM197" s="10"/>
      <c r="GN197" s="11"/>
      <c r="GO197" s="61">
        <f t="shared" si="1467"/>
        <v>0</v>
      </c>
      <c r="GP197" s="61">
        <f t="shared" si="1467"/>
        <v>0</v>
      </c>
      <c r="GQ197" s="11"/>
      <c r="GR197" s="12" t="e">
        <f t="shared" si="1441"/>
        <v>#DIV/0!</v>
      </c>
      <c r="GS197" s="11"/>
      <c r="GT197" s="12" t="e">
        <f t="shared" si="1442"/>
        <v>#DIV/0!</v>
      </c>
      <c r="GU197" s="11"/>
      <c r="GV197" s="11"/>
      <c r="GW197" s="18"/>
      <c r="GX197" s="20"/>
      <c r="GY197" s="10"/>
      <c r="GZ197" s="11"/>
      <c r="HA197" s="61">
        <f t="shared" si="1468"/>
        <v>0</v>
      </c>
      <c r="HB197" s="61">
        <f t="shared" si="1468"/>
        <v>0</v>
      </c>
      <c r="HC197" s="11"/>
      <c r="HD197" s="12" t="e">
        <f t="shared" si="1443"/>
        <v>#DIV/0!</v>
      </c>
      <c r="HE197" s="11"/>
      <c r="HF197" s="12" t="e">
        <f t="shared" si="1444"/>
        <v>#DIV/0!</v>
      </c>
      <c r="HG197" s="11"/>
      <c r="HH197" s="11"/>
      <c r="HI197" s="18"/>
      <c r="HJ197" s="20"/>
      <c r="HK197" s="10">
        <f t="shared" si="1445"/>
        <v>1</v>
      </c>
      <c r="HL197" s="14">
        <f t="shared" si="1445"/>
        <v>0</v>
      </c>
      <c r="HM197" s="381">
        <f t="shared" si="1445"/>
        <v>2708</v>
      </c>
      <c r="HN197" s="11">
        <f t="shared" si="1445"/>
        <v>251</v>
      </c>
      <c r="HO197" s="11">
        <f t="shared" si="1446"/>
        <v>1220</v>
      </c>
      <c r="HP197" s="79">
        <f t="shared" si="1447"/>
        <v>0.45051698670605611</v>
      </c>
      <c r="HQ197" s="15">
        <f t="shared" si="1448"/>
        <v>75</v>
      </c>
      <c r="HR197" s="12">
        <f t="shared" si="1469"/>
        <v>6.1475409836065573E-2</v>
      </c>
      <c r="HS197" s="16">
        <v>70</v>
      </c>
      <c r="HT197" s="17">
        <v>1125</v>
      </c>
      <c r="HU197" s="16">
        <f t="shared" si="1449"/>
        <v>92.213114754098356</v>
      </c>
      <c r="HV197" s="18"/>
      <c r="HW197" s="20"/>
    </row>
    <row r="198" spans="1:231" ht="18.75" x14ac:dyDescent="0.25">
      <c r="A198" s="734"/>
      <c r="B198" s="436">
        <f t="shared" si="1409"/>
        <v>45747</v>
      </c>
      <c r="C198" s="10">
        <v>2</v>
      </c>
      <c r="D198" s="11"/>
      <c r="E198" s="61">
        <f t="shared" si="1450"/>
        <v>489</v>
      </c>
      <c r="F198" s="11">
        <f t="shared" si="1450"/>
        <v>40</v>
      </c>
      <c r="G198" s="11">
        <v>243</v>
      </c>
      <c r="H198" s="12">
        <f t="shared" si="1410"/>
        <v>0.52556237218813906</v>
      </c>
      <c r="I198" s="11">
        <v>14</v>
      </c>
      <c r="J198" s="12">
        <f t="shared" si="1451"/>
        <v>5.4474708171206226E-2</v>
      </c>
      <c r="K198" s="13"/>
      <c r="L198" s="13"/>
      <c r="M198" s="25"/>
      <c r="N198" s="37"/>
      <c r="O198" s="10"/>
      <c r="P198" s="11"/>
      <c r="Q198" s="11">
        <f t="shared" si="1452"/>
        <v>519</v>
      </c>
      <c r="R198" s="11">
        <f t="shared" si="1452"/>
        <v>42</v>
      </c>
      <c r="S198" s="11">
        <v>245</v>
      </c>
      <c r="T198" s="12">
        <f t="shared" si="1411"/>
        <v>0.50481695568400775</v>
      </c>
      <c r="U198" s="11">
        <v>17</v>
      </c>
      <c r="V198" s="12">
        <f t="shared" si="1412"/>
        <v>6.4885496183206104E-2</v>
      </c>
      <c r="W198" s="13"/>
      <c r="X198" s="13"/>
      <c r="Y198" s="25"/>
      <c r="Z198" s="37"/>
      <c r="AA198" s="10">
        <v>1</v>
      </c>
      <c r="AB198" s="11"/>
      <c r="AC198" s="11">
        <f t="shared" si="1453"/>
        <v>108</v>
      </c>
      <c r="AD198" s="11">
        <f t="shared" si="1453"/>
        <v>10</v>
      </c>
      <c r="AE198" s="11">
        <v>34</v>
      </c>
      <c r="AF198" s="12">
        <f t="shared" si="1413"/>
        <v>0.37037037037037035</v>
      </c>
      <c r="AG198" s="11">
        <v>6</v>
      </c>
      <c r="AH198" s="12">
        <f t="shared" si="1414"/>
        <v>0.15</v>
      </c>
      <c r="AI198" s="13"/>
      <c r="AJ198" s="13"/>
      <c r="AK198" s="25"/>
      <c r="AL198" s="37"/>
      <c r="AM198" s="10"/>
      <c r="AN198" s="11"/>
      <c r="AO198" s="61">
        <f t="shared" si="1454"/>
        <v>524</v>
      </c>
      <c r="AP198" s="11">
        <f t="shared" si="1454"/>
        <v>42</v>
      </c>
      <c r="AQ198" s="11">
        <v>223</v>
      </c>
      <c r="AR198" s="12">
        <f t="shared" si="1415"/>
        <v>0.45038167938931295</v>
      </c>
      <c r="AS198" s="11">
        <v>13</v>
      </c>
      <c r="AT198" s="12">
        <f t="shared" si="1416"/>
        <v>5.5084745762711863E-2</v>
      </c>
      <c r="AU198" s="13"/>
      <c r="AV198" s="13"/>
      <c r="AW198" s="25"/>
      <c r="AX198" s="37"/>
      <c r="AY198" s="10"/>
      <c r="AZ198" s="11"/>
      <c r="BA198" s="11">
        <f t="shared" si="1455"/>
        <v>529</v>
      </c>
      <c r="BB198" s="11">
        <f t="shared" si="1455"/>
        <v>42</v>
      </c>
      <c r="BC198" s="11">
        <v>235</v>
      </c>
      <c r="BD198" s="12">
        <f t="shared" si="1417"/>
        <v>0.46124763705103972</v>
      </c>
      <c r="BE198" s="11">
        <v>9</v>
      </c>
      <c r="BF198" s="12">
        <f t="shared" si="1418"/>
        <v>3.6885245901639344E-2</v>
      </c>
      <c r="BG198" s="13"/>
      <c r="BH198" s="13"/>
      <c r="BI198" s="25"/>
      <c r="BJ198" s="37"/>
      <c r="BK198" s="10"/>
      <c r="BL198" s="11"/>
      <c r="BM198" s="11">
        <f t="shared" si="1456"/>
        <v>536</v>
      </c>
      <c r="BN198" s="11">
        <f t="shared" si="1456"/>
        <v>43</v>
      </c>
      <c r="BO198" s="11">
        <v>238</v>
      </c>
      <c r="BP198" s="12">
        <f t="shared" si="1419"/>
        <v>0.45708955223880599</v>
      </c>
      <c r="BQ198" s="11">
        <v>7</v>
      </c>
      <c r="BR198" s="12">
        <f t="shared" si="1420"/>
        <v>2.8571428571428571E-2</v>
      </c>
      <c r="BS198" s="13"/>
      <c r="BT198" s="13"/>
      <c r="BU198" s="25"/>
      <c r="BV198" s="37"/>
      <c r="BW198" s="10"/>
      <c r="BX198" s="11"/>
      <c r="BY198" s="61">
        <f t="shared" si="1457"/>
        <v>0</v>
      </c>
      <c r="BZ198" s="61">
        <f t="shared" si="1457"/>
        <v>32</v>
      </c>
      <c r="CA198" s="11"/>
      <c r="CB198" s="12" t="e">
        <f t="shared" si="1421"/>
        <v>#DIV/0!</v>
      </c>
      <c r="CC198" s="11"/>
      <c r="CD198" s="12" t="e">
        <f t="shared" si="1422"/>
        <v>#DIV/0!</v>
      </c>
      <c r="CE198" s="13"/>
      <c r="CF198" s="13"/>
      <c r="CG198" s="25"/>
      <c r="CH198" s="37"/>
      <c r="CI198" s="10"/>
      <c r="CJ198" s="11"/>
      <c r="CK198" s="61">
        <f t="shared" si="1458"/>
        <v>0</v>
      </c>
      <c r="CL198" s="61">
        <f t="shared" si="1458"/>
        <v>0</v>
      </c>
      <c r="CM198" s="11"/>
      <c r="CN198" s="12" t="e">
        <f t="shared" si="1423"/>
        <v>#DIV/0!</v>
      </c>
      <c r="CO198" s="11"/>
      <c r="CP198" s="12" t="e">
        <f t="shared" si="1424"/>
        <v>#DIV/0!</v>
      </c>
      <c r="CQ198" s="13"/>
      <c r="CR198" s="13"/>
      <c r="CS198" s="25"/>
      <c r="CT198" s="37"/>
      <c r="CU198" s="10"/>
      <c r="CV198" s="11"/>
      <c r="CW198" s="61">
        <f t="shared" si="1459"/>
        <v>0</v>
      </c>
      <c r="CX198" s="61">
        <f t="shared" si="1459"/>
        <v>0</v>
      </c>
      <c r="CY198" s="11"/>
      <c r="CZ198" s="12" t="e">
        <f t="shared" si="1425"/>
        <v>#DIV/0!</v>
      </c>
      <c r="DA198" s="11"/>
      <c r="DB198" s="12" t="e">
        <f t="shared" si="1426"/>
        <v>#DIV/0!</v>
      </c>
      <c r="DC198" s="13"/>
      <c r="DD198" s="13"/>
      <c r="DE198" s="25"/>
      <c r="DF198" s="37"/>
      <c r="DG198" s="10"/>
      <c r="DH198" s="11"/>
      <c r="DI198" s="61">
        <f t="shared" si="1460"/>
        <v>0</v>
      </c>
      <c r="DJ198" s="61">
        <f t="shared" si="1460"/>
        <v>0</v>
      </c>
      <c r="DK198" s="11"/>
      <c r="DL198" s="12" t="e">
        <f t="shared" si="1427"/>
        <v>#DIV/0!</v>
      </c>
      <c r="DM198" s="11"/>
      <c r="DN198" s="12" t="e">
        <f t="shared" si="1428"/>
        <v>#DIV/0!</v>
      </c>
      <c r="DO198" s="13"/>
      <c r="DP198" s="13"/>
      <c r="DQ198" s="25"/>
      <c r="DR198" s="37"/>
      <c r="DS198" s="10"/>
      <c r="DT198" s="11"/>
      <c r="DU198" s="61">
        <f t="shared" si="1461"/>
        <v>0</v>
      </c>
      <c r="DV198" s="61">
        <f t="shared" si="1461"/>
        <v>0</v>
      </c>
      <c r="DW198" s="11"/>
      <c r="DX198" s="12" t="e">
        <f t="shared" si="1429"/>
        <v>#DIV/0!</v>
      </c>
      <c r="DY198" s="11"/>
      <c r="DZ198" s="12" t="e">
        <f t="shared" si="1430"/>
        <v>#DIV/0!</v>
      </c>
      <c r="EA198" s="13"/>
      <c r="EB198" s="13"/>
      <c r="EC198" s="25"/>
      <c r="ED198" s="37"/>
      <c r="EE198" s="10"/>
      <c r="EF198" s="11"/>
      <c r="EG198" s="61">
        <f t="shared" si="1462"/>
        <v>0</v>
      </c>
      <c r="EH198" s="61">
        <f t="shared" si="1462"/>
        <v>0</v>
      </c>
      <c r="EI198" s="11"/>
      <c r="EJ198" s="12" t="e">
        <f t="shared" si="1431"/>
        <v>#DIV/0!</v>
      </c>
      <c r="EK198" s="11"/>
      <c r="EL198" s="12" t="e">
        <f t="shared" si="1432"/>
        <v>#DIV/0!</v>
      </c>
      <c r="EM198" s="13"/>
      <c r="EN198" s="13"/>
      <c r="EO198" s="25"/>
      <c r="EP198" s="37"/>
      <c r="EQ198" s="10"/>
      <c r="ER198" s="11"/>
      <c r="ES198" s="61">
        <f t="shared" si="1463"/>
        <v>0</v>
      </c>
      <c r="ET198" s="61">
        <f t="shared" si="1463"/>
        <v>0</v>
      </c>
      <c r="EU198" s="11"/>
      <c r="EV198" s="12" t="e">
        <f t="shared" si="1433"/>
        <v>#DIV/0!</v>
      </c>
      <c r="EW198" s="11"/>
      <c r="EX198" s="12" t="e">
        <f t="shared" si="1434"/>
        <v>#DIV/0!</v>
      </c>
      <c r="EY198" s="13"/>
      <c r="EZ198" s="13"/>
      <c r="FA198" s="25"/>
      <c r="FB198" s="37"/>
      <c r="FC198" s="10"/>
      <c r="FD198" s="11"/>
      <c r="FE198" s="61">
        <f t="shared" si="1464"/>
        <v>0</v>
      </c>
      <c r="FF198" s="61">
        <f t="shared" si="1464"/>
        <v>0</v>
      </c>
      <c r="FG198" s="11"/>
      <c r="FH198" s="12" t="e">
        <f t="shared" si="1435"/>
        <v>#DIV/0!</v>
      </c>
      <c r="FI198" s="11"/>
      <c r="FJ198" s="12" t="e">
        <f t="shared" si="1436"/>
        <v>#DIV/0!</v>
      </c>
      <c r="FK198" s="13"/>
      <c r="FL198" s="13"/>
      <c r="FM198" s="25"/>
      <c r="FN198" s="37"/>
      <c r="FO198" s="10"/>
      <c r="FP198" s="11"/>
      <c r="FQ198" s="61">
        <f t="shared" si="1465"/>
        <v>0</v>
      </c>
      <c r="FR198" s="61">
        <f t="shared" si="1465"/>
        <v>0</v>
      </c>
      <c r="FS198" s="11"/>
      <c r="FT198" s="12" t="e">
        <f t="shared" si="1437"/>
        <v>#DIV/0!</v>
      </c>
      <c r="FU198" s="11"/>
      <c r="FV198" s="12" t="e">
        <f t="shared" si="1438"/>
        <v>#DIV/0!</v>
      </c>
      <c r="FW198" s="13"/>
      <c r="FX198" s="13"/>
      <c r="FY198" s="25"/>
      <c r="FZ198" s="37"/>
      <c r="GA198" s="10"/>
      <c r="GB198" s="11"/>
      <c r="GC198" s="61">
        <f t="shared" si="1466"/>
        <v>0</v>
      </c>
      <c r="GD198" s="61">
        <f t="shared" si="1466"/>
        <v>0</v>
      </c>
      <c r="GE198" s="11"/>
      <c r="GF198" s="12" t="e">
        <f t="shared" si="1439"/>
        <v>#DIV/0!</v>
      </c>
      <c r="GG198" s="11"/>
      <c r="GH198" s="12" t="e">
        <f t="shared" si="1440"/>
        <v>#DIV/0!</v>
      </c>
      <c r="GI198" s="13"/>
      <c r="GJ198" s="13"/>
      <c r="GK198" s="25"/>
      <c r="GL198" s="37"/>
      <c r="GM198" s="10"/>
      <c r="GN198" s="11"/>
      <c r="GO198" s="61">
        <f t="shared" si="1467"/>
        <v>0</v>
      </c>
      <c r="GP198" s="61">
        <f t="shared" si="1467"/>
        <v>0</v>
      </c>
      <c r="GQ198" s="11"/>
      <c r="GR198" s="12" t="e">
        <f t="shared" si="1441"/>
        <v>#DIV/0!</v>
      </c>
      <c r="GS198" s="11"/>
      <c r="GT198" s="12" t="e">
        <f t="shared" si="1442"/>
        <v>#DIV/0!</v>
      </c>
      <c r="GU198" s="13"/>
      <c r="GV198" s="13"/>
      <c r="GW198" s="25"/>
      <c r="GX198" s="37"/>
      <c r="GY198" s="10"/>
      <c r="GZ198" s="11"/>
      <c r="HA198" s="61">
        <f t="shared" si="1468"/>
        <v>0</v>
      </c>
      <c r="HB198" s="61">
        <f t="shared" si="1468"/>
        <v>0</v>
      </c>
      <c r="HC198" s="11"/>
      <c r="HD198" s="12" t="e">
        <f t="shared" si="1443"/>
        <v>#DIV/0!</v>
      </c>
      <c r="HE198" s="11"/>
      <c r="HF198" s="12" t="e">
        <f t="shared" si="1444"/>
        <v>#DIV/0!</v>
      </c>
      <c r="HG198" s="13"/>
      <c r="HH198" s="13"/>
      <c r="HI198" s="25"/>
      <c r="HJ198" s="37"/>
      <c r="HK198" s="10">
        <f t="shared" si="1445"/>
        <v>3</v>
      </c>
      <c r="HL198" s="14">
        <f t="shared" si="1445"/>
        <v>0</v>
      </c>
      <c r="HM198" s="381">
        <f t="shared" si="1445"/>
        <v>2705</v>
      </c>
      <c r="HN198" s="11">
        <f t="shared" si="1445"/>
        <v>251</v>
      </c>
      <c r="HO198" s="11">
        <f t="shared" si="1446"/>
        <v>1284</v>
      </c>
      <c r="HP198" s="79">
        <f t="shared" si="1447"/>
        <v>0.47467652495378926</v>
      </c>
      <c r="HQ198" s="15">
        <f t="shared" si="1448"/>
        <v>66</v>
      </c>
      <c r="HR198" s="12">
        <f t="shared" si="1469"/>
        <v>5.1401869158878503E-2</v>
      </c>
      <c r="HS198" s="16">
        <v>70.2</v>
      </c>
      <c r="HT198" s="17">
        <v>1181</v>
      </c>
      <c r="HU198" s="16">
        <f t="shared" si="1449"/>
        <v>91.978193146417439</v>
      </c>
      <c r="HV198" s="23"/>
      <c r="HW198" s="22"/>
    </row>
    <row r="199" spans="1:231" ht="18.75" x14ac:dyDescent="0.25">
      <c r="A199" s="734"/>
      <c r="B199" s="436">
        <f t="shared" si="1409"/>
        <v>45748</v>
      </c>
      <c r="C199" s="10">
        <v>1</v>
      </c>
      <c r="D199" s="11"/>
      <c r="E199" s="61">
        <f t="shared" ref="E199" si="1470">E198-C199</f>
        <v>488</v>
      </c>
      <c r="F199" s="11">
        <f t="shared" ref="F199" si="1471">F198-D199</f>
        <v>40</v>
      </c>
      <c r="G199" s="11">
        <v>230</v>
      </c>
      <c r="H199" s="12">
        <f t="shared" ref="H199" si="1472">((G199+I199)/E199)</f>
        <v>0.50204918032786883</v>
      </c>
      <c r="I199" s="11">
        <v>15</v>
      </c>
      <c r="J199" s="12">
        <f t="shared" ref="J199" si="1473">I199/(G199+I199)</f>
        <v>6.1224489795918366E-2</v>
      </c>
      <c r="K199" s="13"/>
      <c r="L199" s="13"/>
      <c r="M199" s="25"/>
      <c r="N199" s="37"/>
      <c r="O199" s="10"/>
      <c r="P199" s="11"/>
      <c r="Q199" s="11">
        <f t="shared" ref="Q199" si="1474">Q198-O199</f>
        <v>519</v>
      </c>
      <c r="R199" s="11">
        <f t="shared" ref="R199" si="1475">R198-P199</f>
        <v>42</v>
      </c>
      <c r="S199" s="11">
        <v>259</v>
      </c>
      <c r="T199" s="12">
        <f t="shared" ref="T199" si="1476">((S199+U199)/Q199)</f>
        <v>0.51252408477842004</v>
      </c>
      <c r="U199" s="11">
        <v>7</v>
      </c>
      <c r="V199" s="12">
        <f t="shared" ref="V199" si="1477">U199/(S199+U199)</f>
        <v>2.6315789473684209E-2</v>
      </c>
      <c r="W199" s="13"/>
      <c r="X199" s="13"/>
      <c r="Y199" s="25"/>
      <c r="Z199" s="37"/>
      <c r="AA199" s="10">
        <v>1</v>
      </c>
      <c r="AB199" s="11"/>
      <c r="AC199" s="11">
        <f t="shared" ref="AC199" si="1478">AC198-AA199</f>
        <v>107</v>
      </c>
      <c r="AD199" s="11">
        <f t="shared" ref="AD199" si="1479">AD198-AB199</f>
        <v>10</v>
      </c>
      <c r="AE199" s="11">
        <v>42</v>
      </c>
      <c r="AF199" s="12">
        <f t="shared" ref="AF199" si="1480">((AE199+AG199)/AC199)</f>
        <v>0.43925233644859812</v>
      </c>
      <c r="AG199" s="11">
        <v>5</v>
      </c>
      <c r="AH199" s="12">
        <f t="shared" ref="AH199" si="1481">AG199/(AE199+AG199)</f>
        <v>0.10638297872340426</v>
      </c>
      <c r="AI199" s="13"/>
      <c r="AJ199" s="13"/>
      <c r="AK199" s="25"/>
      <c r="AL199" s="37"/>
      <c r="AM199" s="10"/>
      <c r="AN199" s="11"/>
      <c r="AO199" s="61">
        <f t="shared" ref="AO199" si="1482">AO198-AM199</f>
        <v>524</v>
      </c>
      <c r="AP199" s="11">
        <f t="shared" ref="AP199" si="1483">AP198-AN199</f>
        <v>42</v>
      </c>
      <c r="AQ199" s="11">
        <v>236</v>
      </c>
      <c r="AR199" s="12">
        <f t="shared" ref="AR199" si="1484">((AQ199+AS199)/AO199)</f>
        <v>0.47519083969465647</v>
      </c>
      <c r="AS199" s="11">
        <v>13</v>
      </c>
      <c r="AT199" s="12">
        <f t="shared" ref="AT199" si="1485">AS199/(AQ199+AS199)</f>
        <v>5.2208835341365459E-2</v>
      </c>
      <c r="AU199" s="13"/>
      <c r="AV199" s="13"/>
      <c r="AW199" s="25"/>
      <c r="AX199" s="37"/>
      <c r="AY199" s="10"/>
      <c r="AZ199" s="11"/>
      <c r="BA199" s="11">
        <f t="shared" ref="BA199" si="1486">BA198-AY199</f>
        <v>529</v>
      </c>
      <c r="BB199" s="11">
        <f t="shared" ref="BB199" si="1487">BB198-AZ199</f>
        <v>42</v>
      </c>
      <c r="BC199" s="11">
        <v>249</v>
      </c>
      <c r="BD199" s="12">
        <f t="shared" ref="BD199" si="1488">((BC199+BE199)/BA199)</f>
        <v>0.4896030245746692</v>
      </c>
      <c r="BE199" s="11">
        <v>10</v>
      </c>
      <c r="BF199" s="12">
        <f t="shared" ref="BF199" si="1489">BE199/(BC199+BE199)</f>
        <v>3.8610038610038609E-2</v>
      </c>
      <c r="BG199" s="13"/>
      <c r="BH199" s="13"/>
      <c r="BI199" s="25"/>
      <c r="BJ199" s="37"/>
      <c r="BK199" s="10"/>
      <c r="BL199" s="11"/>
      <c r="BM199" s="11">
        <f t="shared" ref="BM199" si="1490">BM198-BK199</f>
        <v>536</v>
      </c>
      <c r="BN199" s="11">
        <f t="shared" ref="BN199" si="1491">BN198-BL199</f>
        <v>43</v>
      </c>
      <c r="BO199" s="11">
        <v>230</v>
      </c>
      <c r="BP199" s="12">
        <f t="shared" ref="BP199" si="1492">((BO199+BQ199)/BM199)</f>
        <v>0.45522388059701491</v>
      </c>
      <c r="BQ199" s="11">
        <v>14</v>
      </c>
      <c r="BR199" s="12">
        <f t="shared" ref="BR199" si="1493">BQ199/(BO199+BQ199)</f>
        <v>5.737704918032787E-2</v>
      </c>
      <c r="BS199" s="13"/>
      <c r="BT199" s="13"/>
      <c r="BU199" s="25"/>
      <c r="BV199" s="37"/>
      <c r="BW199" s="10"/>
      <c r="BX199" s="11"/>
      <c r="BY199" s="61">
        <f t="shared" ref="BY199" si="1494">BY198-BW199</f>
        <v>0</v>
      </c>
      <c r="BZ199" s="61">
        <f t="shared" ref="BZ199" si="1495">BZ198-BX199</f>
        <v>32</v>
      </c>
      <c r="CA199" s="11"/>
      <c r="CB199" s="12" t="e">
        <f t="shared" ref="CB199" si="1496">((CA199+CC199)/BY199)</f>
        <v>#DIV/0!</v>
      </c>
      <c r="CC199" s="11"/>
      <c r="CD199" s="12" t="e">
        <f t="shared" ref="CD199" si="1497">CC199/(CA199+CC199)</f>
        <v>#DIV/0!</v>
      </c>
      <c r="CE199" s="13"/>
      <c r="CF199" s="13"/>
      <c r="CG199" s="25"/>
      <c r="CH199" s="37"/>
      <c r="CI199" s="10"/>
      <c r="CJ199" s="11"/>
      <c r="CK199" s="61">
        <f t="shared" ref="CK199" si="1498">CK198-CI199</f>
        <v>0</v>
      </c>
      <c r="CL199" s="61">
        <f t="shared" ref="CL199" si="1499">CL198-CJ199</f>
        <v>0</v>
      </c>
      <c r="CM199" s="11"/>
      <c r="CN199" s="12" t="e">
        <f t="shared" ref="CN199" si="1500">((CM199+CO199)/CK199)</f>
        <v>#DIV/0!</v>
      </c>
      <c r="CO199" s="11"/>
      <c r="CP199" s="12" t="e">
        <f t="shared" ref="CP199" si="1501">CO199/(CM199+CO199)</f>
        <v>#DIV/0!</v>
      </c>
      <c r="CQ199" s="13"/>
      <c r="CR199" s="13"/>
      <c r="CS199" s="25"/>
      <c r="CT199" s="37"/>
      <c r="CU199" s="10"/>
      <c r="CV199" s="11"/>
      <c r="CW199" s="61">
        <f t="shared" ref="CW199" si="1502">CW198-CU199</f>
        <v>0</v>
      </c>
      <c r="CX199" s="61">
        <f t="shared" ref="CX199" si="1503">CX198-CV199</f>
        <v>0</v>
      </c>
      <c r="CY199" s="11"/>
      <c r="CZ199" s="12" t="e">
        <f t="shared" ref="CZ199" si="1504">((CY199+DA199)/CW199)</f>
        <v>#DIV/0!</v>
      </c>
      <c r="DA199" s="11"/>
      <c r="DB199" s="12" t="e">
        <f t="shared" ref="DB199" si="1505">DA199/(CY199+DA199)</f>
        <v>#DIV/0!</v>
      </c>
      <c r="DC199" s="13"/>
      <c r="DD199" s="13"/>
      <c r="DE199" s="25"/>
      <c r="DF199" s="37"/>
      <c r="DG199" s="10"/>
      <c r="DH199" s="11"/>
      <c r="DI199" s="61">
        <f t="shared" ref="DI199" si="1506">DI198-DG199</f>
        <v>0</v>
      </c>
      <c r="DJ199" s="61">
        <f t="shared" ref="DJ199" si="1507">DJ198-DH199</f>
        <v>0</v>
      </c>
      <c r="DK199" s="11"/>
      <c r="DL199" s="12" t="e">
        <f t="shared" ref="DL199" si="1508">((DK199+DM199)/DI199)</f>
        <v>#DIV/0!</v>
      </c>
      <c r="DM199" s="11"/>
      <c r="DN199" s="12" t="e">
        <f t="shared" ref="DN199" si="1509">DM199/(DK199+DM199)</f>
        <v>#DIV/0!</v>
      </c>
      <c r="DO199" s="13"/>
      <c r="DP199" s="13"/>
      <c r="DQ199" s="25"/>
      <c r="DR199" s="37"/>
      <c r="DS199" s="10"/>
      <c r="DT199" s="11"/>
      <c r="DU199" s="61">
        <f t="shared" ref="DU199" si="1510">DU198-DS199</f>
        <v>0</v>
      </c>
      <c r="DV199" s="61">
        <f t="shared" ref="DV199" si="1511">DV198-DT199</f>
        <v>0</v>
      </c>
      <c r="DW199" s="11"/>
      <c r="DX199" s="12" t="e">
        <f t="shared" ref="DX199" si="1512">((DW199+DY199)/DU199)</f>
        <v>#DIV/0!</v>
      </c>
      <c r="DY199" s="11"/>
      <c r="DZ199" s="12" t="e">
        <f t="shared" ref="DZ199" si="1513">DY199/(DW199+DY199)</f>
        <v>#DIV/0!</v>
      </c>
      <c r="EA199" s="13"/>
      <c r="EB199" s="13"/>
      <c r="EC199" s="25"/>
      <c r="ED199" s="37"/>
      <c r="EE199" s="10"/>
      <c r="EF199" s="11"/>
      <c r="EG199" s="61">
        <f t="shared" ref="EG199" si="1514">EG198-EE199</f>
        <v>0</v>
      </c>
      <c r="EH199" s="61">
        <f t="shared" ref="EH199" si="1515">EH198-EF199</f>
        <v>0</v>
      </c>
      <c r="EI199" s="11"/>
      <c r="EJ199" s="12" t="e">
        <f t="shared" ref="EJ199" si="1516">((EI199+EK199)/EG199)</f>
        <v>#DIV/0!</v>
      </c>
      <c r="EK199" s="11"/>
      <c r="EL199" s="12" t="e">
        <f t="shared" ref="EL199" si="1517">EK199/(EI199+EK199)</f>
        <v>#DIV/0!</v>
      </c>
      <c r="EM199" s="13"/>
      <c r="EN199" s="13"/>
      <c r="EO199" s="25"/>
      <c r="EP199" s="37"/>
      <c r="EQ199" s="10"/>
      <c r="ER199" s="11"/>
      <c r="ES199" s="61">
        <f t="shared" ref="ES199" si="1518">ES198-EQ199</f>
        <v>0</v>
      </c>
      <c r="ET199" s="61">
        <f t="shared" ref="ET199" si="1519">ET198-ER199</f>
        <v>0</v>
      </c>
      <c r="EU199" s="11"/>
      <c r="EV199" s="12" t="e">
        <f t="shared" ref="EV199" si="1520">((EU199+EW199)/ES199)</f>
        <v>#DIV/0!</v>
      </c>
      <c r="EW199" s="11"/>
      <c r="EX199" s="12" t="e">
        <f t="shared" ref="EX199" si="1521">EW199/(EU199+EW199)</f>
        <v>#DIV/0!</v>
      </c>
      <c r="EY199" s="13"/>
      <c r="EZ199" s="13"/>
      <c r="FA199" s="25"/>
      <c r="FB199" s="37"/>
      <c r="FC199" s="10"/>
      <c r="FD199" s="11"/>
      <c r="FE199" s="61">
        <f t="shared" ref="FE199" si="1522">FE198-FC199</f>
        <v>0</v>
      </c>
      <c r="FF199" s="61">
        <f t="shared" ref="FF199" si="1523">FF198-FD199</f>
        <v>0</v>
      </c>
      <c r="FG199" s="11"/>
      <c r="FH199" s="12" t="e">
        <f t="shared" ref="FH199" si="1524">((FG199+FI199)/FE199)</f>
        <v>#DIV/0!</v>
      </c>
      <c r="FI199" s="11"/>
      <c r="FJ199" s="12" t="e">
        <f t="shared" ref="FJ199" si="1525">FI199/(FG199+FI199)</f>
        <v>#DIV/0!</v>
      </c>
      <c r="FK199" s="13"/>
      <c r="FL199" s="13"/>
      <c r="FM199" s="25"/>
      <c r="FN199" s="37"/>
      <c r="FO199" s="10"/>
      <c r="FP199" s="11"/>
      <c r="FQ199" s="61">
        <f t="shared" ref="FQ199" si="1526">FQ198-FO199</f>
        <v>0</v>
      </c>
      <c r="FR199" s="61">
        <f t="shared" ref="FR199" si="1527">FR198-FP199</f>
        <v>0</v>
      </c>
      <c r="FS199" s="11"/>
      <c r="FT199" s="12" t="e">
        <f t="shared" ref="FT199" si="1528">((FS199+FU199)/FQ199)</f>
        <v>#DIV/0!</v>
      </c>
      <c r="FU199" s="11"/>
      <c r="FV199" s="12" t="e">
        <f t="shared" ref="FV199" si="1529">FU199/(FS199+FU199)</f>
        <v>#DIV/0!</v>
      </c>
      <c r="FW199" s="13"/>
      <c r="FX199" s="13"/>
      <c r="FY199" s="25"/>
      <c r="FZ199" s="37"/>
      <c r="GA199" s="10"/>
      <c r="GB199" s="11"/>
      <c r="GC199" s="61">
        <f t="shared" ref="GC199" si="1530">GC198-GA199</f>
        <v>0</v>
      </c>
      <c r="GD199" s="61">
        <f t="shared" ref="GD199" si="1531">GD198-GB199</f>
        <v>0</v>
      </c>
      <c r="GE199" s="11"/>
      <c r="GF199" s="12" t="e">
        <f t="shared" ref="GF199" si="1532">((GE199+GG199)/GC199)</f>
        <v>#DIV/0!</v>
      </c>
      <c r="GG199" s="11"/>
      <c r="GH199" s="12" t="e">
        <f t="shared" ref="GH199" si="1533">GG199/(GE199+GG199)</f>
        <v>#DIV/0!</v>
      </c>
      <c r="GI199" s="13"/>
      <c r="GJ199" s="13"/>
      <c r="GK199" s="25"/>
      <c r="GL199" s="37"/>
      <c r="GM199" s="10"/>
      <c r="GN199" s="11"/>
      <c r="GO199" s="61">
        <f t="shared" ref="GO199" si="1534">GO198-GM199</f>
        <v>0</v>
      </c>
      <c r="GP199" s="61">
        <f t="shared" ref="GP199" si="1535">GP198-GN199</f>
        <v>0</v>
      </c>
      <c r="GQ199" s="11"/>
      <c r="GR199" s="12" t="e">
        <f t="shared" ref="GR199" si="1536">((GQ199+GS199)/GO199)</f>
        <v>#DIV/0!</v>
      </c>
      <c r="GS199" s="11"/>
      <c r="GT199" s="12" t="e">
        <f t="shared" ref="GT199" si="1537">GS199/(GQ199+GS199)</f>
        <v>#DIV/0!</v>
      </c>
      <c r="GU199" s="13"/>
      <c r="GV199" s="13"/>
      <c r="GW199" s="25"/>
      <c r="GX199" s="37"/>
      <c r="GY199" s="10"/>
      <c r="GZ199" s="11"/>
      <c r="HA199" s="61">
        <f t="shared" ref="HA199" si="1538">HA198-GY199</f>
        <v>0</v>
      </c>
      <c r="HB199" s="61">
        <f t="shared" ref="HB199" si="1539">HB198-GZ199</f>
        <v>0</v>
      </c>
      <c r="HC199" s="11"/>
      <c r="HD199" s="12" t="e">
        <f t="shared" ref="HD199" si="1540">((HC199+HE199)/HA199)</f>
        <v>#DIV/0!</v>
      </c>
      <c r="HE199" s="11"/>
      <c r="HF199" s="12" t="e">
        <f t="shared" ref="HF199" si="1541">HE199/(HC199+HE199)</f>
        <v>#DIV/0!</v>
      </c>
      <c r="HG199" s="13"/>
      <c r="HH199" s="13"/>
      <c r="HI199" s="25"/>
      <c r="HJ199" s="37"/>
      <c r="HK199" s="10">
        <f t="shared" si="1445"/>
        <v>2</v>
      </c>
      <c r="HL199" s="14">
        <f t="shared" si="1445"/>
        <v>0</v>
      </c>
      <c r="HM199" s="381">
        <f t="shared" si="1445"/>
        <v>2703</v>
      </c>
      <c r="HN199" s="11">
        <f t="shared" si="1445"/>
        <v>251</v>
      </c>
      <c r="HO199" s="11">
        <f t="shared" si="1446"/>
        <v>1310</v>
      </c>
      <c r="HP199" s="79">
        <f t="shared" ref="HP199" si="1542">+(HO199)/HM199</f>
        <v>0.48464668886422496</v>
      </c>
      <c r="HQ199" s="15">
        <f t="shared" si="1448"/>
        <v>64</v>
      </c>
      <c r="HR199" s="12">
        <f t="shared" ref="HR199" si="1543">+(HQ199/(HO199))</f>
        <v>4.8854961832061068E-2</v>
      </c>
      <c r="HS199" s="16">
        <v>70.099999999999994</v>
      </c>
      <c r="HT199" s="17">
        <v>1221</v>
      </c>
      <c r="HU199" s="16">
        <f t="shared" ref="HU199" si="1544">+HT199/HO199*100</f>
        <v>93.206106870229007</v>
      </c>
      <c r="HV199" s="23"/>
      <c r="HW199" s="22"/>
    </row>
    <row r="200" spans="1:231" ht="18.75" x14ac:dyDescent="0.25">
      <c r="A200" s="734"/>
      <c r="B200" s="436">
        <f t="shared" si="1409"/>
        <v>45749</v>
      </c>
      <c r="C200" s="10"/>
      <c r="D200" s="11"/>
      <c r="E200" s="61">
        <f>E199-C200</f>
        <v>488</v>
      </c>
      <c r="F200" s="11">
        <f>F199-D200</f>
        <v>40</v>
      </c>
      <c r="G200" s="11">
        <v>217</v>
      </c>
      <c r="H200" s="12">
        <f t="shared" si="1410"/>
        <v>0.4651639344262295</v>
      </c>
      <c r="I200" s="11">
        <v>10</v>
      </c>
      <c r="J200" s="12">
        <f t="shared" si="1451"/>
        <v>4.405286343612335E-2</v>
      </c>
      <c r="K200" s="13"/>
      <c r="L200" s="11"/>
      <c r="M200" s="38"/>
      <c r="N200" s="39"/>
      <c r="O200" s="10"/>
      <c r="P200" s="11">
        <v>1</v>
      </c>
      <c r="Q200" s="11">
        <f t="shared" si="1452"/>
        <v>519</v>
      </c>
      <c r="R200" s="11">
        <f t="shared" si="1452"/>
        <v>41</v>
      </c>
      <c r="S200" s="11">
        <v>245</v>
      </c>
      <c r="T200" s="12">
        <f t="shared" si="1411"/>
        <v>0.48747591522157996</v>
      </c>
      <c r="U200" s="11">
        <v>8</v>
      </c>
      <c r="V200" s="12">
        <f t="shared" si="1412"/>
        <v>3.1620553359683792E-2</v>
      </c>
      <c r="W200" s="13"/>
      <c r="X200" s="11"/>
      <c r="Y200" s="38"/>
      <c r="Z200" s="39"/>
      <c r="AA200" s="10">
        <v>1</v>
      </c>
      <c r="AB200" s="11"/>
      <c r="AC200" s="11">
        <f t="shared" si="1453"/>
        <v>106</v>
      </c>
      <c r="AD200" s="11">
        <f t="shared" si="1453"/>
        <v>10</v>
      </c>
      <c r="AE200" s="11">
        <v>40</v>
      </c>
      <c r="AF200" s="12">
        <f t="shared" si="1413"/>
        <v>0.3867924528301887</v>
      </c>
      <c r="AG200" s="11">
        <v>1</v>
      </c>
      <c r="AH200" s="12">
        <f t="shared" si="1414"/>
        <v>2.4390243902439025E-2</v>
      </c>
      <c r="AI200" s="13"/>
      <c r="AJ200" s="11"/>
      <c r="AK200" s="38"/>
      <c r="AL200" s="39"/>
      <c r="AM200" s="10"/>
      <c r="AN200" s="11"/>
      <c r="AO200" s="61">
        <f t="shared" si="1454"/>
        <v>524</v>
      </c>
      <c r="AP200" s="11">
        <f t="shared" si="1454"/>
        <v>42</v>
      </c>
      <c r="AQ200" s="11">
        <v>205</v>
      </c>
      <c r="AR200" s="12">
        <f t="shared" si="1415"/>
        <v>0.41412213740458015</v>
      </c>
      <c r="AS200" s="11">
        <v>12</v>
      </c>
      <c r="AT200" s="12">
        <f t="shared" si="1416"/>
        <v>5.5299539170506916E-2</v>
      </c>
      <c r="AU200" s="13"/>
      <c r="AV200" s="11"/>
      <c r="AW200" s="38"/>
      <c r="AX200" s="39"/>
      <c r="AY200" s="10"/>
      <c r="AZ200" s="11"/>
      <c r="BA200" s="11">
        <f t="shared" si="1455"/>
        <v>529</v>
      </c>
      <c r="BB200" s="11">
        <f t="shared" si="1455"/>
        <v>42</v>
      </c>
      <c r="BC200" s="11">
        <v>227</v>
      </c>
      <c r="BD200" s="12">
        <f t="shared" si="1417"/>
        <v>0.44423440453686203</v>
      </c>
      <c r="BE200" s="11">
        <v>8</v>
      </c>
      <c r="BF200" s="12">
        <f t="shared" si="1418"/>
        <v>3.4042553191489362E-2</v>
      </c>
      <c r="BG200" s="13"/>
      <c r="BH200" s="11"/>
      <c r="BI200" s="38"/>
      <c r="BJ200" s="39"/>
      <c r="BK200" s="10">
        <v>1</v>
      </c>
      <c r="BL200" s="11"/>
      <c r="BM200" s="11">
        <f t="shared" si="1456"/>
        <v>535</v>
      </c>
      <c r="BN200" s="11">
        <f t="shared" si="1456"/>
        <v>43</v>
      </c>
      <c r="BO200" s="11">
        <v>225</v>
      </c>
      <c r="BP200" s="12">
        <f t="shared" si="1419"/>
        <v>0.44672897196261685</v>
      </c>
      <c r="BQ200" s="11">
        <v>14</v>
      </c>
      <c r="BR200" s="12">
        <f t="shared" si="1420"/>
        <v>5.8577405857740586E-2</v>
      </c>
      <c r="BS200" s="13"/>
      <c r="BT200" s="11"/>
      <c r="BU200" s="38"/>
      <c r="BV200" s="39"/>
      <c r="BW200" s="10"/>
      <c r="BX200" s="11"/>
      <c r="BY200" s="61">
        <f t="shared" si="1457"/>
        <v>0</v>
      </c>
      <c r="BZ200" s="61">
        <f t="shared" si="1457"/>
        <v>32</v>
      </c>
      <c r="CA200" s="11"/>
      <c r="CB200" s="12" t="e">
        <f t="shared" si="1421"/>
        <v>#DIV/0!</v>
      </c>
      <c r="CC200" s="11"/>
      <c r="CD200" s="12" t="e">
        <f t="shared" si="1422"/>
        <v>#DIV/0!</v>
      </c>
      <c r="CE200" s="13"/>
      <c r="CF200" s="11"/>
      <c r="CG200" s="38"/>
      <c r="CH200" s="39"/>
      <c r="CI200" s="10"/>
      <c r="CJ200" s="11"/>
      <c r="CK200" s="61">
        <f t="shared" si="1458"/>
        <v>0</v>
      </c>
      <c r="CL200" s="61">
        <f t="shared" si="1458"/>
        <v>0</v>
      </c>
      <c r="CM200" s="11"/>
      <c r="CN200" s="12" t="e">
        <f t="shared" si="1423"/>
        <v>#DIV/0!</v>
      </c>
      <c r="CO200" s="11"/>
      <c r="CP200" s="12" t="e">
        <f t="shared" si="1424"/>
        <v>#DIV/0!</v>
      </c>
      <c r="CQ200" s="13"/>
      <c r="CR200" s="11"/>
      <c r="CS200" s="38"/>
      <c r="CT200" s="39"/>
      <c r="CU200" s="10"/>
      <c r="CV200" s="11"/>
      <c r="CW200" s="61">
        <f t="shared" si="1459"/>
        <v>0</v>
      </c>
      <c r="CX200" s="61">
        <f t="shared" si="1459"/>
        <v>0</v>
      </c>
      <c r="CY200" s="11"/>
      <c r="CZ200" s="12" t="e">
        <f t="shared" si="1425"/>
        <v>#DIV/0!</v>
      </c>
      <c r="DA200" s="11"/>
      <c r="DB200" s="12" t="e">
        <f t="shared" si="1426"/>
        <v>#DIV/0!</v>
      </c>
      <c r="DC200" s="13"/>
      <c r="DD200" s="11"/>
      <c r="DE200" s="38"/>
      <c r="DF200" s="39"/>
      <c r="DG200" s="10"/>
      <c r="DH200" s="11"/>
      <c r="DI200" s="61">
        <f t="shared" si="1460"/>
        <v>0</v>
      </c>
      <c r="DJ200" s="61">
        <f t="shared" si="1460"/>
        <v>0</v>
      </c>
      <c r="DK200" s="11"/>
      <c r="DL200" s="12" t="e">
        <f t="shared" si="1427"/>
        <v>#DIV/0!</v>
      </c>
      <c r="DM200" s="11"/>
      <c r="DN200" s="12" t="e">
        <f t="shared" si="1428"/>
        <v>#DIV/0!</v>
      </c>
      <c r="DO200" s="13"/>
      <c r="DP200" s="11"/>
      <c r="DQ200" s="38"/>
      <c r="DR200" s="39"/>
      <c r="DS200" s="10"/>
      <c r="DT200" s="11"/>
      <c r="DU200" s="61">
        <f t="shared" si="1461"/>
        <v>0</v>
      </c>
      <c r="DV200" s="61">
        <f t="shared" si="1461"/>
        <v>0</v>
      </c>
      <c r="DW200" s="11"/>
      <c r="DX200" s="12" t="e">
        <f t="shared" si="1429"/>
        <v>#DIV/0!</v>
      </c>
      <c r="DY200" s="11"/>
      <c r="DZ200" s="12" t="e">
        <f t="shared" si="1430"/>
        <v>#DIV/0!</v>
      </c>
      <c r="EA200" s="13"/>
      <c r="EB200" s="11"/>
      <c r="EC200" s="38"/>
      <c r="ED200" s="39"/>
      <c r="EE200" s="10"/>
      <c r="EF200" s="11"/>
      <c r="EG200" s="61">
        <f t="shared" si="1462"/>
        <v>0</v>
      </c>
      <c r="EH200" s="61">
        <f t="shared" si="1462"/>
        <v>0</v>
      </c>
      <c r="EI200" s="11"/>
      <c r="EJ200" s="12" t="e">
        <f t="shared" si="1431"/>
        <v>#DIV/0!</v>
      </c>
      <c r="EK200" s="11"/>
      <c r="EL200" s="12" t="e">
        <f t="shared" si="1432"/>
        <v>#DIV/0!</v>
      </c>
      <c r="EM200" s="13"/>
      <c r="EN200" s="11"/>
      <c r="EO200" s="38"/>
      <c r="EP200" s="39"/>
      <c r="EQ200" s="10"/>
      <c r="ER200" s="11"/>
      <c r="ES200" s="61">
        <f t="shared" si="1463"/>
        <v>0</v>
      </c>
      <c r="ET200" s="61">
        <f t="shared" si="1463"/>
        <v>0</v>
      </c>
      <c r="EU200" s="11"/>
      <c r="EV200" s="12" t="e">
        <f t="shared" si="1433"/>
        <v>#DIV/0!</v>
      </c>
      <c r="EW200" s="11"/>
      <c r="EX200" s="12" t="e">
        <f t="shared" si="1434"/>
        <v>#DIV/0!</v>
      </c>
      <c r="EY200" s="13"/>
      <c r="EZ200" s="11"/>
      <c r="FA200" s="38"/>
      <c r="FB200" s="39"/>
      <c r="FC200" s="10"/>
      <c r="FD200" s="11"/>
      <c r="FE200" s="61">
        <f t="shared" si="1464"/>
        <v>0</v>
      </c>
      <c r="FF200" s="61">
        <f t="shared" si="1464"/>
        <v>0</v>
      </c>
      <c r="FG200" s="11"/>
      <c r="FH200" s="12" t="e">
        <f t="shared" si="1435"/>
        <v>#DIV/0!</v>
      </c>
      <c r="FI200" s="11"/>
      <c r="FJ200" s="12" t="e">
        <f t="shared" si="1436"/>
        <v>#DIV/0!</v>
      </c>
      <c r="FK200" s="13"/>
      <c r="FL200" s="11"/>
      <c r="FM200" s="38"/>
      <c r="FN200" s="39"/>
      <c r="FO200" s="10"/>
      <c r="FP200" s="11"/>
      <c r="FQ200" s="61">
        <f t="shared" si="1465"/>
        <v>0</v>
      </c>
      <c r="FR200" s="61">
        <f t="shared" si="1465"/>
        <v>0</v>
      </c>
      <c r="FS200" s="11"/>
      <c r="FT200" s="12" t="e">
        <f t="shared" si="1437"/>
        <v>#DIV/0!</v>
      </c>
      <c r="FU200" s="11"/>
      <c r="FV200" s="12" t="e">
        <f t="shared" si="1438"/>
        <v>#DIV/0!</v>
      </c>
      <c r="FW200" s="13"/>
      <c r="FX200" s="11"/>
      <c r="FY200" s="38"/>
      <c r="FZ200" s="39"/>
      <c r="GA200" s="10"/>
      <c r="GB200" s="11"/>
      <c r="GC200" s="61">
        <f t="shared" si="1466"/>
        <v>0</v>
      </c>
      <c r="GD200" s="61">
        <f t="shared" si="1466"/>
        <v>0</v>
      </c>
      <c r="GE200" s="11"/>
      <c r="GF200" s="12" t="e">
        <f t="shared" si="1439"/>
        <v>#DIV/0!</v>
      </c>
      <c r="GG200" s="11"/>
      <c r="GH200" s="12" t="e">
        <f t="shared" si="1440"/>
        <v>#DIV/0!</v>
      </c>
      <c r="GI200" s="13"/>
      <c r="GJ200" s="11"/>
      <c r="GK200" s="38"/>
      <c r="GL200" s="39"/>
      <c r="GM200" s="10"/>
      <c r="GN200" s="11"/>
      <c r="GO200" s="61">
        <f t="shared" si="1467"/>
        <v>0</v>
      </c>
      <c r="GP200" s="61">
        <f t="shared" si="1467"/>
        <v>0</v>
      </c>
      <c r="GQ200" s="11"/>
      <c r="GR200" s="12" t="e">
        <f t="shared" si="1441"/>
        <v>#DIV/0!</v>
      </c>
      <c r="GS200" s="11"/>
      <c r="GT200" s="12" t="e">
        <f t="shared" si="1442"/>
        <v>#DIV/0!</v>
      </c>
      <c r="GU200" s="13"/>
      <c r="GV200" s="11"/>
      <c r="GW200" s="38"/>
      <c r="GX200" s="39"/>
      <c r="GY200" s="10"/>
      <c r="GZ200" s="11"/>
      <c r="HA200" s="61">
        <f t="shared" si="1468"/>
        <v>0</v>
      </c>
      <c r="HB200" s="61">
        <f t="shared" si="1468"/>
        <v>0</v>
      </c>
      <c r="HC200" s="11"/>
      <c r="HD200" s="12" t="e">
        <f t="shared" si="1443"/>
        <v>#DIV/0!</v>
      </c>
      <c r="HE200" s="11"/>
      <c r="HF200" s="12" t="e">
        <f t="shared" si="1444"/>
        <v>#DIV/0!</v>
      </c>
      <c r="HG200" s="13"/>
      <c r="HH200" s="11"/>
      <c r="HI200" s="38"/>
      <c r="HJ200" s="39"/>
      <c r="HK200" s="10">
        <f t="shared" si="1445"/>
        <v>2</v>
      </c>
      <c r="HL200" s="14">
        <f t="shared" si="1445"/>
        <v>1</v>
      </c>
      <c r="HM200" s="381">
        <f t="shared" si="1445"/>
        <v>2701</v>
      </c>
      <c r="HN200" s="11">
        <f t="shared" si="1445"/>
        <v>250</v>
      </c>
      <c r="HO200" s="11">
        <f t="shared" si="1446"/>
        <v>1212</v>
      </c>
      <c r="HP200" s="79">
        <f t="shared" si="1447"/>
        <v>0.44872269529803777</v>
      </c>
      <c r="HQ200" s="15">
        <f t="shared" si="1448"/>
        <v>53</v>
      </c>
      <c r="HR200" s="12">
        <f t="shared" si="1469"/>
        <v>4.3729372937293731E-2</v>
      </c>
      <c r="HS200" s="16">
        <v>70.099999999999994</v>
      </c>
      <c r="HT200" s="17">
        <v>1138</v>
      </c>
      <c r="HU200" s="16">
        <f t="shared" si="1449"/>
        <v>93.89438943894389</v>
      </c>
      <c r="HV200" s="23"/>
      <c r="HW200" s="22"/>
    </row>
    <row r="201" spans="1:231" ht="19.5" thickBot="1" x14ac:dyDescent="0.3">
      <c r="A201" s="734"/>
      <c r="B201" s="437"/>
      <c r="C201" s="26">
        <f>SUM(C194:C200)</f>
        <v>6</v>
      </c>
      <c r="D201" s="27">
        <f>SUM(D194:D200)</f>
        <v>0</v>
      </c>
      <c r="E201" s="27"/>
      <c r="F201" s="27"/>
      <c r="G201" s="27">
        <f>SUM(G194:G200)</f>
        <v>1616</v>
      </c>
      <c r="H201" s="28">
        <f>((G201+I201)/7)/E200</f>
        <v>0.49765807962529274</v>
      </c>
      <c r="I201" s="27">
        <f>SUM(I194:I200)</f>
        <v>84</v>
      </c>
      <c r="J201" s="28">
        <f>(I201/(I201+G201))</f>
        <v>4.9411764705882349E-2</v>
      </c>
      <c r="K201" s="27"/>
      <c r="L201" s="27"/>
      <c r="M201" s="29" t="e">
        <f>M199/M198*100-100</f>
        <v>#DIV/0!</v>
      </c>
      <c r="N201" s="60" t="e">
        <f>N199/N198*100-100</f>
        <v>#DIV/0!</v>
      </c>
      <c r="O201" s="26">
        <f>SUM(O194:O200)</f>
        <v>1</v>
      </c>
      <c r="P201" s="27">
        <f>SUM(P194:P200)</f>
        <v>1</v>
      </c>
      <c r="Q201" s="27"/>
      <c r="R201" s="27"/>
      <c r="S201" s="27">
        <f>SUM(S194:S200)</f>
        <v>1726</v>
      </c>
      <c r="T201" s="28">
        <f>((S201+U201)/7)/Q200</f>
        <v>0.4949077897054775</v>
      </c>
      <c r="U201" s="27">
        <f>SUM(U194:U200)</f>
        <v>72</v>
      </c>
      <c r="V201" s="28">
        <f>(U201/(U201+S201))</f>
        <v>4.0044493882091213E-2</v>
      </c>
      <c r="W201" s="27"/>
      <c r="X201" s="27"/>
      <c r="Y201" s="29" t="e">
        <f>Y199/Y198*100-100</f>
        <v>#DIV/0!</v>
      </c>
      <c r="Z201" s="60" t="e">
        <f>Z199/Z198*100-100</f>
        <v>#DIV/0!</v>
      </c>
      <c r="AA201" s="26">
        <f>SUM(AA194:AA200)</f>
        <v>6</v>
      </c>
      <c r="AB201" s="27">
        <f>SUM(AB194:AB200)</f>
        <v>0</v>
      </c>
      <c r="AC201" s="27"/>
      <c r="AD201" s="27"/>
      <c r="AE201" s="27">
        <f>SUM(AE194:AE200)</f>
        <v>276</v>
      </c>
      <c r="AF201" s="28">
        <f>((AE201+AG201)/7)/AC200</f>
        <v>0.41644204851752026</v>
      </c>
      <c r="AG201" s="27">
        <f>SUM(AG194:AG200)</f>
        <v>33</v>
      </c>
      <c r="AH201" s="28">
        <f>(AG201/(AG201+AE201))</f>
        <v>0.10679611650485436</v>
      </c>
      <c r="AI201" s="27"/>
      <c r="AJ201" s="27"/>
      <c r="AK201" s="29" t="e">
        <f>AK199/AK198*100-100</f>
        <v>#DIV/0!</v>
      </c>
      <c r="AL201" s="60" t="e">
        <f>AL199/AL198*100-100</f>
        <v>#DIV/0!</v>
      </c>
      <c r="AM201" s="26">
        <f>SUM(AM194:AM200)</f>
        <v>4</v>
      </c>
      <c r="AN201" s="27">
        <f>SUM(AN194:AN200)</f>
        <v>0</v>
      </c>
      <c r="AO201" s="27"/>
      <c r="AP201" s="27"/>
      <c r="AQ201" s="27">
        <f>SUM(AQ194:AQ200)</f>
        <v>1538</v>
      </c>
      <c r="AR201" s="28">
        <f>((AQ201+AS201)/7)/AO200</f>
        <v>0.44656488549618323</v>
      </c>
      <c r="AS201" s="27">
        <f>SUM(AS194:AS200)</f>
        <v>100</v>
      </c>
      <c r="AT201" s="28">
        <f>(AS201/(AS201+AQ201))</f>
        <v>6.1050061050061048E-2</v>
      </c>
      <c r="AU201" s="27"/>
      <c r="AV201" s="27"/>
      <c r="AW201" s="29" t="e">
        <f>AW199/AW198*100-100</f>
        <v>#DIV/0!</v>
      </c>
      <c r="AX201" s="60" t="e">
        <f>AX199/AX198*100-100</f>
        <v>#DIV/0!</v>
      </c>
      <c r="AY201" s="26">
        <f>SUM(AY194:AY200)</f>
        <v>0</v>
      </c>
      <c r="AZ201" s="27">
        <f>SUM(AZ194:AZ200)</f>
        <v>0</v>
      </c>
      <c r="BA201" s="27"/>
      <c r="BB201" s="27"/>
      <c r="BC201" s="27">
        <f>SUM(BC194:BC200)</f>
        <v>1664</v>
      </c>
      <c r="BD201" s="28">
        <f>((BC201+BE201)/7)/BA200</f>
        <v>0.47042938158250069</v>
      </c>
      <c r="BE201" s="27">
        <f>SUM(BE194:BE200)</f>
        <v>78</v>
      </c>
      <c r="BF201" s="28">
        <f>(BE201/(BE201+BC201))</f>
        <v>4.4776119402985072E-2</v>
      </c>
      <c r="BG201" s="27"/>
      <c r="BH201" s="27"/>
      <c r="BI201" s="29" t="e">
        <f>BI199/BI198*100-100</f>
        <v>#DIV/0!</v>
      </c>
      <c r="BJ201" s="60" t="e">
        <f>BJ199/BJ198*100-100</f>
        <v>#DIV/0!</v>
      </c>
      <c r="BK201" s="26">
        <f>SUM(BK194:BK200)</f>
        <v>2</v>
      </c>
      <c r="BL201" s="27">
        <f>SUM(BL194:BL200)</f>
        <v>0</v>
      </c>
      <c r="BM201" s="27"/>
      <c r="BN201" s="27"/>
      <c r="BO201" s="27">
        <f>SUM(BO194:BO200)</f>
        <v>1623</v>
      </c>
      <c r="BP201" s="28">
        <f>((BO201+BQ201)/7)/BM200</f>
        <v>0.46088117489986652</v>
      </c>
      <c r="BQ201" s="27">
        <f>SUM(BQ194:BQ200)</f>
        <v>103</v>
      </c>
      <c r="BR201" s="28">
        <f>(BQ201/(BQ201+BO201))</f>
        <v>5.9675550405561995E-2</v>
      </c>
      <c r="BS201" s="27"/>
      <c r="BT201" s="27"/>
      <c r="BU201" s="29" t="e">
        <f>BU199/BU198*100-100</f>
        <v>#DIV/0!</v>
      </c>
      <c r="BV201" s="60" t="e">
        <f>BV199/BV198*100-100</f>
        <v>#DIV/0!</v>
      </c>
      <c r="BW201" s="26">
        <f>SUM(BW194:BW200)</f>
        <v>0</v>
      </c>
      <c r="BX201" s="27">
        <f>SUM(BX194:BX200)</f>
        <v>2</v>
      </c>
      <c r="BY201" s="27"/>
      <c r="BZ201" s="27"/>
      <c r="CA201" s="27">
        <f>SUM(CA194:CA200)</f>
        <v>0</v>
      </c>
      <c r="CB201" s="28" t="e">
        <f>((CA201+CC201)/7)/BY200</f>
        <v>#DIV/0!</v>
      </c>
      <c r="CC201" s="27">
        <f>SUM(CC194:CC200)</f>
        <v>0</v>
      </c>
      <c r="CD201" s="28" t="e">
        <f>(CC201/(CC201+CA201))</f>
        <v>#DIV/0!</v>
      </c>
      <c r="CE201" s="27"/>
      <c r="CF201" s="27"/>
      <c r="CG201" s="29" t="e">
        <f>CG199/CG198*100-100</f>
        <v>#DIV/0!</v>
      </c>
      <c r="CH201" s="60" t="e">
        <f>CH199/CH198*100-100</f>
        <v>#DIV/0!</v>
      </c>
      <c r="CI201" s="26">
        <f>SUM(CI194:CI200)</f>
        <v>0</v>
      </c>
      <c r="CJ201" s="27">
        <f>SUM(CJ194:CJ200)</f>
        <v>0</v>
      </c>
      <c r="CK201" s="27"/>
      <c r="CL201" s="27"/>
      <c r="CM201" s="27">
        <f>SUM(CM194:CM200)</f>
        <v>0</v>
      </c>
      <c r="CN201" s="28" t="e">
        <f>((CM201+CO201)/7)/CK200</f>
        <v>#DIV/0!</v>
      </c>
      <c r="CO201" s="27">
        <f>SUM(CO194:CO200)</f>
        <v>0</v>
      </c>
      <c r="CP201" s="28" t="e">
        <f>(CO201/(CO201+CM201))</f>
        <v>#DIV/0!</v>
      </c>
      <c r="CQ201" s="27"/>
      <c r="CR201" s="27"/>
      <c r="CS201" s="29" t="e">
        <f>CS199/CS198*100-100</f>
        <v>#DIV/0!</v>
      </c>
      <c r="CT201" s="60" t="e">
        <f>CT199/CT198*100-100</f>
        <v>#DIV/0!</v>
      </c>
      <c r="CU201" s="26">
        <f>SUM(CU194:CU200)</f>
        <v>0</v>
      </c>
      <c r="CV201" s="27">
        <f>SUM(CV194:CV200)</f>
        <v>0</v>
      </c>
      <c r="CW201" s="27"/>
      <c r="CX201" s="27"/>
      <c r="CY201" s="27">
        <f>SUM(CY194:CY200)</f>
        <v>0</v>
      </c>
      <c r="CZ201" s="28" t="e">
        <f>((CY201+DA201)/7)/CW200</f>
        <v>#DIV/0!</v>
      </c>
      <c r="DA201" s="27">
        <f>SUM(DA194:DA200)</f>
        <v>0</v>
      </c>
      <c r="DB201" s="28" t="e">
        <f>(DA201/(DA201+CY201))</f>
        <v>#DIV/0!</v>
      </c>
      <c r="DC201" s="27"/>
      <c r="DD201" s="27"/>
      <c r="DE201" s="29" t="e">
        <f>DE199/DE198*100-100</f>
        <v>#DIV/0!</v>
      </c>
      <c r="DF201" s="60" t="e">
        <f>DF199/DF198*100-100</f>
        <v>#DIV/0!</v>
      </c>
      <c r="DG201" s="26">
        <f>SUM(DG194:DG200)</f>
        <v>0</v>
      </c>
      <c r="DH201" s="27">
        <f>SUM(DH194:DH200)</f>
        <v>0</v>
      </c>
      <c r="DI201" s="27"/>
      <c r="DJ201" s="27"/>
      <c r="DK201" s="27">
        <f>SUM(DK194:DK200)</f>
        <v>0</v>
      </c>
      <c r="DL201" s="28" t="e">
        <f>((DK201+DM201)/7)/DI200</f>
        <v>#DIV/0!</v>
      </c>
      <c r="DM201" s="27">
        <f>SUM(DM194:DM200)</f>
        <v>0</v>
      </c>
      <c r="DN201" s="28" t="e">
        <f>(DM201/(DM201+DK201))</f>
        <v>#DIV/0!</v>
      </c>
      <c r="DO201" s="27"/>
      <c r="DP201" s="27"/>
      <c r="DQ201" s="29" t="e">
        <f>DQ199/DQ198*100-100</f>
        <v>#DIV/0!</v>
      </c>
      <c r="DR201" s="60" t="e">
        <f>DR199/DR198*100-100</f>
        <v>#DIV/0!</v>
      </c>
      <c r="DS201" s="26">
        <f>SUM(DS194:DS200)</f>
        <v>0</v>
      </c>
      <c r="DT201" s="27">
        <f>SUM(DT194:DT200)</f>
        <v>0</v>
      </c>
      <c r="DU201" s="27"/>
      <c r="DV201" s="27"/>
      <c r="DW201" s="27">
        <f>SUM(DW194:DW200)</f>
        <v>0</v>
      </c>
      <c r="DX201" s="28" t="e">
        <f>((DW201+DY201)/7)/DU200</f>
        <v>#DIV/0!</v>
      </c>
      <c r="DY201" s="27">
        <f>SUM(DY194:DY200)</f>
        <v>0</v>
      </c>
      <c r="DZ201" s="28" t="e">
        <f>(DY201/(DY201+DW201))</f>
        <v>#DIV/0!</v>
      </c>
      <c r="EA201" s="27"/>
      <c r="EB201" s="27"/>
      <c r="EC201" s="29" t="e">
        <f>EC199/EC198*100-100</f>
        <v>#DIV/0!</v>
      </c>
      <c r="ED201" s="60" t="e">
        <f>ED199/ED198*100-100</f>
        <v>#DIV/0!</v>
      </c>
      <c r="EE201" s="26">
        <f>SUM(EE194:EE200)</f>
        <v>0</v>
      </c>
      <c r="EF201" s="27">
        <f>SUM(EF194:EF200)</f>
        <v>0</v>
      </c>
      <c r="EG201" s="27"/>
      <c r="EH201" s="27"/>
      <c r="EI201" s="27">
        <f>SUM(EI194:EI200)</f>
        <v>0</v>
      </c>
      <c r="EJ201" s="28" t="e">
        <f>((EI201+EK201)/7)/EG200</f>
        <v>#DIV/0!</v>
      </c>
      <c r="EK201" s="27">
        <f>SUM(EK194:EK200)</f>
        <v>0</v>
      </c>
      <c r="EL201" s="28" t="e">
        <f>(EK201/(EK201+EI201))</f>
        <v>#DIV/0!</v>
      </c>
      <c r="EM201" s="27"/>
      <c r="EN201" s="27"/>
      <c r="EO201" s="29" t="e">
        <f>EO199/EO198*100-100</f>
        <v>#DIV/0!</v>
      </c>
      <c r="EP201" s="60" t="e">
        <f>EP199/EP198*100-100</f>
        <v>#DIV/0!</v>
      </c>
      <c r="EQ201" s="26">
        <f>SUM(EQ194:EQ200)</f>
        <v>0</v>
      </c>
      <c r="ER201" s="27">
        <f>SUM(ER194:ER200)</f>
        <v>0</v>
      </c>
      <c r="ES201" s="27"/>
      <c r="ET201" s="27"/>
      <c r="EU201" s="27">
        <f>SUM(EU194:EU200)</f>
        <v>0</v>
      </c>
      <c r="EV201" s="28" t="e">
        <f>((EU201+EW201)/7)/ES200</f>
        <v>#DIV/0!</v>
      </c>
      <c r="EW201" s="27">
        <f>SUM(EW194:EW200)</f>
        <v>0</v>
      </c>
      <c r="EX201" s="28" t="e">
        <f>(EW201/(EW201+EU201))</f>
        <v>#DIV/0!</v>
      </c>
      <c r="EY201" s="27"/>
      <c r="EZ201" s="27"/>
      <c r="FA201" s="29" t="e">
        <f>FA199/FA198*100-100</f>
        <v>#DIV/0!</v>
      </c>
      <c r="FB201" s="60" t="e">
        <f>FB199/FB198*100-100</f>
        <v>#DIV/0!</v>
      </c>
      <c r="FC201" s="26">
        <f>SUM(FC194:FC200)</f>
        <v>0</v>
      </c>
      <c r="FD201" s="27">
        <f>SUM(FD194:FD200)</f>
        <v>0</v>
      </c>
      <c r="FE201" s="27"/>
      <c r="FF201" s="27"/>
      <c r="FG201" s="27">
        <f>SUM(FG194:FG200)</f>
        <v>0</v>
      </c>
      <c r="FH201" s="28" t="e">
        <f>((FG201+FI201)/7)/FE200</f>
        <v>#DIV/0!</v>
      </c>
      <c r="FI201" s="27">
        <f>SUM(FI194:FI200)</f>
        <v>0</v>
      </c>
      <c r="FJ201" s="28" t="e">
        <f>(FI201/(FI201+FG201))</f>
        <v>#DIV/0!</v>
      </c>
      <c r="FK201" s="27"/>
      <c r="FL201" s="27"/>
      <c r="FM201" s="29" t="e">
        <f>FM199/FM198*100-100</f>
        <v>#DIV/0!</v>
      </c>
      <c r="FN201" s="60" t="e">
        <f>FN199/FN198*100-100</f>
        <v>#DIV/0!</v>
      </c>
      <c r="FO201" s="26">
        <f>SUM(FO194:FO200)</f>
        <v>0</v>
      </c>
      <c r="FP201" s="27">
        <f>SUM(FP194:FP200)</f>
        <v>0</v>
      </c>
      <c r="FQ201" s="27"/>
      <c r="FR201" s="27"/>
      <c r="FS201" s="27">
        <f>SUM(FS194:FS200)</f>
        <v>0</v>
      </c>
      <c r="FT201" s="28" t="e">
        <f>((FS201+FU201)/7)/FQ200</f>
        <v>#DIV/0!</v>
      </c>
      <c r="FU201" s="27">
        <f>SUM(FU194:FU200)</f>
        <v>0</v>
      </c>
      <c r="FV201" s="28" t="e">
        <f>(FU201/(FU201+FS201))</f>
        <v>#DIV/0!</v>
      </c>
      <c r="FW201" s="27"/>
      <c r="FX201" s="27"/>
      <c r="FY201" s="29" t="e">
        <f>FY199/FY198*100-100</f>
        <v>#DIV/0!</v>
      </c>
      <c r="FZ201" s="60" t="e">
        <f>FZ199/FZ198*100-100</f>
        <v>#DIV/0!</v>
      </c>
      <c r="GA201" s="26">
        <f>SUM(GA194:GA200)</f>
        <v>0</v>
      </c>
      <c r="GB201" s="27">
        <f>SUM(GB194:GB200)</f>
        <v>0</v>
      </c>
      <c r="GC201" s="27"/>
      <c r="GD201" s="27"/>
      <c r="GE201" s="27">
        <f>SUM(GE194:GE200)</f>
        <v>0</v>
      </c>
      <c r="GF201" s="28" t="e">
        <f>((GE201+GG201)/7)/GC200</f>
        <v>#DIV/0!</v>
      </c>
      <c r="GG201" s="27">
        <f>SUM(GG194:GG200)</f>
        <v>0</v>
      </c>
      <c r="GH201" s="28" t="e">
        <f>(GG201/(GG201+GE201))</f>
        <v>#DIV/0!</v>
      </c>
      <c r="GI201" s="27"/>
      <c r="GJ201" s="27"/>
      <c r="GK201" s="29" t="e">
        <f>GK199/GK198*100-100</f>
        <v>#DIV/0!</v>
      </c>
      <c r="GL201" s="60" t="e">
        <f>GL199/GL198*100-100</f>
        <v>#DIV/0!</v>
      </c>
      <c r="GM201" s="26">
        <f>SUM(GM194:GM200)</f>
        <v>0</v>
      </c>
      <c r="GN201" s="27">
        <f>SUM(GN194:GN200)</f>
        <v>0</v>
      </c>
      <c r="GO201" s="27"/>
      <c r="GP201" s="27"/>
      <c r="GQ201" s="27">
        <f>SUM(GQ194:GQ200)</f>
        <v>0</v>
      </c>
      <c r="GR201" s="28" t="e">
        <f>((GQ201+GS201)/7)/GO200</f>
        <v>#DIV/0!</v>
      </c>
      <c r="GS201" s="27">
        <f>SUM(GS194:GS200)</f>
        <v>0</v>
      </c>
      <c r="GT201" s="28" t="e">
        <f>(GS201/(GS201+GQ201))</f>
        <v>#DIV/0!</v>
      </c>
      <c r="GU201" s="27"/>
      <c r="GV201" s="27"/>
      <c r="GW201" s="29" t="e">
        <f>GW199/GW198*100-100</f>
        <v>#DIV/0!</v>
      </c>
      <c r="GX201" s="60" t="e">
        <f>GX199/GX198*100-100</f>
        <v>#DIV/0!</v>
      </c>
      <c r="GY201" s="26">
        <f>SUM(GY194:GY200)</f>
        <v>0</v>
      </c>
      <c r="GZ201" s="27">
        <f>SUM(GZ194:GZ200)</f>
        <v>0</v>
      </c>
      <c r="HA201" s="27"/>
      <c r="HB201" s="27"/>
      <c r="HC201" s="27">
        <f>SUM(HC194:HC200)</f>
        <v>0</v>
      </c>
      <c r="HD201" s="28" t="e">
        <f>((HC201+HE201)/7)/HA200</f>
        <v>#DIV/0!</v>
      </c>
      <c r="HE201" s="27">
        <f>SUM(HE194:HE200)</f>
        <v>0</v>
      </c>
      <c r="HF201" s="28" t="e">
        <f>(HE201/(HE201+HC201))</f>
        <v>#DIV/0!</v>
      </c>
      <c r="HG201" s="27"/>
      <c r="HH201" s="27"/>
      <c r="HI201" s="29" t="e">
        <f>HI199/HI198*100-100</f>
        <v>#DIV/0!</v>
      </c>
      <c r="HJ201" s="60" t="e">
        <f>HJ199/HJ198*100-100</f>
        <v>#DIV/0!</v>
      </c>
      <c r="HK201" s="26">
        <f>+C201+O201+AA201+AM201+AY201+BK201+BW201+CI201+CU201+DG201+DS201+EE201+EQ201+FC201+FO201+GA201+GM201+GY201</f>
        <v>19</v>
      </c>
      <c r="HL201" s="443">
        <f>SUM(HL194:HL200)</f>
        <v>3</v>
      </c>
      <c r="HM201" s="365">
        <f>+E201+Q201+AC201+AO201+BA201+BM201+BY201+CK201+CW201+DI201+DU201+EG201+ES201+FE201+FQ201+GC201+GO201+HA201</f>
        <v>0</v>
      </c>
      <c r="HN201" s="27">
        <f>+F201+R201+AD201+AP201+BB201+BN201+BZ201+CL201+CX201+DJ201+DV201+EH201+ET201+FF201+FR201+GD201+GP201+HB201</f>
        <v>0</v>
      </c>
      <c r="HO201" s="27">
        <f t="shared" si="1446"/>
        <v>8913</v>
      </c>
      <c r="HP201" s="80">
        <f>+((HO201)/HM200)/7</f>
        <v>0.47141270428941662</v>
      </c>
      <c r="HQ201" s="57">
        <f t="shared" si="1448"/>
        <v>470</v>
      </c>
      <c r="HR201" s="48">
        <f t="shared" si="1469"/>
        <v>5.2731964546168519E-2</v>
      </c>
      <c r="HS201" s="49">
        <f>SUM(HS194:HS200)/7</f>
        <v>70.157142857142858</v>
      </c>
      <c r="HT201" s="50">
        <f>SUM(HT194:HT200)</f>
        <v>8229</v>
      </c>
      <c r="HU201" s="49">
        <f>AVERAGE(HU194:HU200)</f>
        <v>92.320731894929409</v>
      </c>
      <c r="HV201" s="58" t="e">
        <f>HV199/HV198*100-100</f>
        <v>#DIV/0!</v>
      </c>
      <c r="HW201" s="60" t="e">
        <f>HW199/HW198*100-100</f>
        <v>#DIV/0!</v>
      </c>
    </row>
    <row r="202" spans="1:231" ht="19.5" thickBot="1" x14ac:dyDescent="0.3">
      <c r="A202" s="52"/>
      <c r="B202" s="437"/>
      <c r="C202" s="40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2"/>
      <c r="O202" s="40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2"/>
      <c r="AA202" s="40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2"/>
      <c r="AM202" s="40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2"/>
      <c r="AY202" s="40"/>
      <c r="AZ202" s="41"/>
      <c r="BA202" s="41"/>
      <c r="BB202" s="41"/>
      <c r="BC202" s="41"/>
      <c r="BD202" s="41"/>
      <c r="BE202" s="41"/>
      <c r="BF202" s="41"/>
      <c r="BG202" s="41"/>
      <c r="BH202" s="41"/>
      <c r="BI202" s="41"/>
      <c r="BJ202" s="42"/>
      <c r="BK202" s="40"/>
      <c r="BL202" s="41"/>
      <c r="BM202" s="41"/>
      <c r="BN202" s="41"/>
      <c r="BO202" s="41"/>
      <c r="BP202" s="41"/>
      <c r="BQ202" s="41"/>
      <c r="BR202" s="41"/>
      <c r="BS202" s="41"/>
      <c r="BT202" s="41"/>
      <c r="BU202" s="41"/>
      <c r="BV202" s="42"/>
      <c r="BW202" s="40"/>
      <c r="BX202" s="41"/>
      <c r="BY202" s="41"/>
      <c r="BZ202" s="41"/>
      <c r="CA202" s="41"/>
      <c r="CB202" s="41"/>
      <c r="CC202" s="41"/>
      <c r="CD202" s="41"/>
      <c r="CE202" s="41"/>
      <c r="CF202" s="41"/>
      <c r="CG202" s="41"/>
      <c r="CH202" s="42"/>
      <c r="CI202" s="40"/>
      <c r="CJ202" s="41"/>
      <c r="CK202" s="41"/>
      <c r="CL202" s="41"/>
      <c r="CM202" s="41"/>
      <c r="CN202" s="41"/>
      <c r="CO202" s="41"/>
      <c r="CP202" s="41"/>
      <c r="CQ202" s="41"/>
      <c r="CR202" s="41"/>
      <c r="CS202" s="41"/>
      <c r="CT202" s="42"/>
      <c r="CU202" s="40"/>
      <c r="CV202" s="41"/>
      <c r="CW202" s="41"/>
      <c r="CX202" s="41"/>
      <c r="CY202" s="41"/>
      <c r="CZ202" s="41"/>
      <c r="DA202" s="41"/>
      <c r="DB202" s="41"/>
      <c r="DC202" s="41"/>
      <c r="DD202" s="41"/>
      <c r="DE202" s="41"/>
      <c r="DF202" s="42"/>
      <c r="DG202" s="40"/>
      <c r="DH202" s="41"/>
      <c r="DI202" s="41"/>
      <c r="DJ202" s="41"/>
      <c r="DK202" s="41"/>
      <c r="DL202" s="41"/>
      <c r="DM202" s="41"/>
      <c r="DN202" s="41"/>
      <c r="DO202" s="41"/>
      <c r="DP202" s="41"/>
      <c r="DQ202" s="41"/>
      <c r="DR202" s="42"/>
      <c r="DS202" s="40"/>
      <c r="DT202" s="41"/>
      <c r="DU202" s="41"/>
      <c r="DV202" s="41"/>
      <c r="DW202" s="41"/>
      <c r="DX202" s="41"/>
      <c r="DY202" s="41"/>
      <c r="DZ202" s="41"/>
      <c r="EA202" s="41"/>
      <c r="EB202" s="41"/>
      <c r="EC202" s="41"/>
      <c r="ED202" s="42"/>
      <c r="EE202" s="40"/>
      <c r="EF202" s="41"/>
      <c r="EG202" s="41"/>
      <c r="EH202" s="41"/>
      <c r="EI202" s="41"/>
      <c r="EJ202" s="41"/>
      <c r="EK202" s="41"/>
      <c r="EL202" s="41"/>
      <c r="EM202" s="41"/>
      <c r="EN202" s="41"/>
      <c r="EO202" s="41"/>
      <c r="EP202" s="42"/>
      <c r="EQ202" s="40"/>
      <c r="ER202" s="41"/>
      <c r="ES202" s="41"/>
      <c r="ET202" s="41"/>
      <c r="EU202" s="41"/>
      <c r="EV202" s="41"/>
      <c r="EW202" s="41"/>
      <c r="EX202" s="41"/>
      <c r="EY202" s="41"/>
      <c r="EZ202" s="41"/>
      <c r="FA202" s="41"/>
      <c r="FB202" s="42"/>
      <c r="FC202" s="40"/>
      <c r="FD202" s="41"/>
      <c r="FE202" s="41"/>
      <c r="FF202" s="41"/>
      <c r="FG202" s="41"/>
      <c r="FH202" s="41"/>
      <c r="FI202" s="41"/>
      <c r="FJ202" s="41"/>
      <c r="FK202" s="41"/>
      <c r="FL202" s="41"/>
      <c r="FM202" s="41"/>
      <c r="FN202" s="42"/>
      <c r="FO202" s="40"/>
      <c r="FP202" s="41"/>
      <c r="FQ202" s="41"/>
      <c r="FR202" s="41"/>
      <c r="FS202" s="41"/>
      <c r="FT202" s="41"/>
      <c r="FU202" s="41"/>
      <c r="FV202" s="41"/>
      <c r="FW202" s="41"/>
      <c r="FX202" s="41"/>
      <c r="FY202" s="41"/>
      <c r="FZ202" s="42"/>
      <c r="GA202" s="40"/>
      <c r="GB202" s="41"/>
      <c r="GC202" s="41"/>
      <c r="GD202" s="41"/>
      <c r="GE202" s="41"/>
      <c r="GF202" s="41"/>
      <c r="GG202" s="41"/>
      <c r="GH202" s="41"/>
      <c r="GI202" s="41"/>
      <c r="GJ202" s="41"/>
      <c r="GK202" s="41"/>
      <c r="GL202" s="42"/>
      <c r="GM202" s="40"/>
      <c r="GN202" s="41"/>
      <c r="GO202" s="41"/>
      <c r="GP202" s="41"/>
      <c r="GQ202" s="41"/>
      <c r="GR202" s="41"/>
      <c r="GS202" s="41"/>
      <c r="GT202" s="41"/>
      <c r="GU202" s="41"/>
      <c r="GV202" s="41"/>
      <c r="GW202" s="41"/>
      <c r="GX202" s="42"/>
      <c r="GY202" s="40"/>
      <c r="GZ202" s="41"/>
      <c r="HA202" s="41"/>
      <c r="HB202" s="41"/>
      <c r="HC202" s="41"/>
      <c r="HD202" s="41"/>
      <c r="HE202" s="41"/>
      <c r="HF202" s="41"/>
      <c r="HG202" s="41"/>
      <c r="HH202" s="41"/>
      <c r="HI202" s="41"/>
      <c r="HJ202" s="42"/>
      <c r="HK202" s="444">
        <f>HK201/HM191</f>
        <v>6.9852941176470592E-3</v>
      </c>
      <c r="HL202" s="445">
        <f>HL201/HN191</f>
        <v>1.1857707509881422E-2</v>
      </c>
      <c r="HM202" s="65"/>
      <c r="HN202" s="41"/>
      <c r="HO202" s="41"/>
      <c r="HP202" s="41"/>
      <c r="HQ202" s="41"/>
      <c r="HR202" s="41"/>
      <c r="HS202" s="41"/>
      <c r="HT202" s="51"/>
      <c r="HU202" s="41"/>
      <c r="HV202" s="41"/>
      <c r="HW202" s="42"/>
    </row>
    <row r="203" spans="1:231" ht="18.75" x14ac:dyDescent="0.25">
      <c r="A203" s="736">
        <v>47</v>
      </c>
      <c r="B203" s="435">
        <f>B200+1</f>
        <v>45750</v>
      </c>
      <c r="C203" s="32">
        <v>1</v>
      </c>
      <c r="D203" s="33"/>
      <c r="E203" s="33">
        <f>E200-C203</f>
        <v>487</v>
      </c>
      <c r="F203" s="33">
        <f>F200-D203</f>
        <v>40</v>
      </c>
      <c r="G203" s="33">
        <v>243</v>
      </c>
      <c r="H203" s="34">
        <f t="shared" ref="H203:H209" si="1545">((G203+I203)/E203)</f>
        <v>0.53182751540041073</v>
      </c>
      <c r="I203" s="33">
        <v>16</v>
      </c>
      <c r="J203" s="34">
        <f>I203/(G203+I203)</f>
        <v>6.1776061776061778E-2</v>
      </c>
      <c r="K203" s="35"/>
      <c r="L203" s="33"/>
      <c r="M203" s="33"/>
      <c r="N203" s="36"/>
      <c r="O203" s="32">
        <v>2</v>
      </c>
      <c r="P203" s="33"/>
      <c r="Q203" s="33">
        <f>Q200-O203</f>
        <v>517</v>
      </c>
      <c r="R203" s="33">
        <f>R200-P203</f>
        <v>41</v>
      </c>
      <c r="S203" s="33">
        <v>255</v>
      </c>
      <c r="T203" s="34">
        <f t="shared" ref="T203:T209" si="1546">((S203+U203)/Q203)</f>
        <v>0.52611218568665374</v>
      </c>
      <c r="U203" s="33">
        <v>17</v>
      </c>
      <c r="V203" s="34">
        <f t="shared" ref="V203:V209" si="1547">U203/(S203+U203)</f>
        <v>6.25E-2</v>
      </c>
      <c r="W203" s="35"/>
      <c r="X203" s="33"/>
      <c r="Y203" s="33"/>
      <c r="Z203" s="36"/>
      <c r="AA203" s="32">
        <v>1</v>
      </c>
      <c r="AB203" s="33"/>
      <c r="AC203" s="33">
        <f>AC200-AA203</f>
        <v>105</v>
      </c>
      <c r="AD203" s="33">
        <f>AD200-AB203</f>
        <v>10</v>
      </c>
      <c r="AE203" s="33">
        <v>36</v>
      </c>
      <c r="AF203" s="34">
        <f t="shared" ref="AF203:AF209" si="1548">((AE203+AG203)/AC203)</f>
        <v>0.42857142857142855</v>
      </c>
      <c r="AG203" s="33">
        <v>9</v>
      </c>
      <c r="AH203" s="34">
        <f t="shared" ref="AH203:AH209" si="1549">AG203/(AE203+AG203)</f>
        <v>0.2</v>
      </c>
      <c r="AI203" s="35"/>
      <c r="AJ203" s="33"/>
      <c r="AK203" s="33"/>
      <c r="AL203" s="36"/>
      <c r="AM203" s="32">
        <v>2</v>
      </c>
      <c r="AN203" s="33"/>
      <c r="AO203" s="33">
        <f>AO200-AM203</f>
        <v>522</v>
      </c>
      <c r="AP203" s="33">
        <f>AP200-AN203</f>
        <v>42</v>
      </c>
      <c r="AQ203" s="33">
        <v>220</v>
      </c>
      <c r="AR203" s="34">
        <f t="shared" ref="AR203:AR209" si="1550">((AQ203+AS203)/AO203)</f>
        <v>0.44636015325670497</v>
      </c>
      <c r="AS203" s="33">
        <v>13</v>
      </c>
      <c r="AT203" s="34">
        <f t="shared" ref="AT203:AT209" si="1551">AS203/(AQ203+AS203)</f>
        <v>5.5793991416309016E-2</v>
      </c>
      <c r="AU203" s="35"/>
      <c r="AV203" s="33"/>
      <c r="AW203" s="33"/>
      <c r="AX203" s="36"/>
      <c r="AY203" s="32">
        <v>1</v>
      </c>
      <c r="AZ203" s="33"/>
      <c r="BA203" s="33">
        <f>BA200-AY203</f>
        <v>528</v>
      </c>
      <c r="BB203" s="33">
        <f>BB200-AZ203</f>
        <v>42</v>
      </c>
      <c r="BC203" s="33">
        <v>235</v>
      </c>
      <c r="BD203" s="34">
        <f t="shared" ref="BD203:BD209" si="1552">((BC203+BE203)/BA203)</f>
        <v>0.46590909090909088</v>
      </c>
      <c r="BE203" s="33">
        <v>11</v>
      </c>
      <c r="BF203" s="34">
        <f t="shared" ref="BF203:BF209" si="1553">BE203/(BC203+BE203)</f>
        <v>4.4715447154471545E-2</v>
      </c>
      <c r="BG203" s="35"/>
      <c r="BH203" s="33"/>
      <c r="BI203" s="33"/>
      <c r="BJ203" s="36"/>
      <c r="BK203" s="32">
        <v>1</v>
      </c>
      <c r="BL203" s="33"/>
      <c r="BM203" s="33">
        <f>BM200-BK203</f>
        <v>534</v>
      </c>
      <c r="BN203" s="33">
        <f>BN200-BL203</f>
        <v>43</v>
      </c>
      <c r="BO203" s="33">
        <v>215</v>
      </c>
      <c r="BP203" s="34">
        <f t="shared" ref="BP203:BP209" si="1554">((BO203+BQ203)/BM203)</f>
        <v>0.42509363295880148</v>
      </c>
      <c r="BQ203" s="33">
        <v>12</v>
      </c>
      <c r="BR203" s="34">
        <f t="shared" ref="BR203:BR209" si="1555">BQ203/(BO203+BQ203)</f>
        <v>5.2863436123348019E-2</v>
      </c>
      <c r="BS203" s="35"/>
      <c r="BT203" s="33"/>
      <c r="BU203" s="33"/>
      <c r="BV203" s="36"/>
      <c r="BW203" s="32"/>
      <c r="BX203" s="33"/>
      <c r="BY203" s="33">
        <f>BY200-BW203</f>
        <v>0</v>
      </c>
      <c r="BZ203" s="33">
        <f>BZ200-BX203</f>
        <v>32</v>
      </c>
      <c r="CA203" s="33"/>
      <c r="CB203" s="34" t="e">
        <f t="shared" ref="CB203:CB209" si="1556">((CA203+CC203)/BY203)</f>
        <v>#DIV/0!</v>
      </c>
      <c r="CC203" s="33"/>
      <c r="CD203" s="34" t="e">
        <f t="shared" ref="CD203:CD209" si="1557">CC203/(CA203+CC203)</f>
        <v>#DIV/0!</v>
      </c>
      <c r="CE203" s="35"/>
      <c r="CF203" s="33"/>
      <c r="CG203" s="33"/>
      <c r="CH203" s="36"/>
      <c r="CI203" s="32"/>
      <c r="CJ203" s="33"/>
      <c r="CK203" s="33">
        <f>CK200-CI203</f>
        <v>0</v>
      </c>
      <c r="CL203" s="33">
        <f>CL200-CJ203</f>
        <v>0</v>
      </c>
      <c r="CM203" s="33"/>
      <c r="CN203" s="34" t="e">
        <f t="shared" ref="CN203:CN209" si="1558">((CM203+CO203)/CK203)</f>
        <v>#DIV/0!</v>
      </c>
      <c r="CO203" s="33"/>
      <c r="CP203" s="34" t="e">
        <f t="shared" ref="CP203:CP209" si="1559">CO203/(CM203+CO203)</f>
        <v>#DIV/0!</v>
      </c>
      <c r="CQ203" s="35"/>
      <c r="CR203" s="33"/>
      <c r="CS203" s="33"/>
      <c r="CT203" s="36"/>
      <c r="CU203" s="32"/>
      <c r="CV203" s="33"/>
      <c r="CW203" s="33">
        <f>CW200-CU203</f>
        <v>0</v>
      </c>
      <c r="CX203" s="33">
        <f>CX200-CV203</f>
        <v>0</v>
      </c>
      <c r="CY203" s="33"/>
      <c r="CZ203" s="34" t="e">
        <f t="shared" ref="CZ203:CZ209" si="1560">((CY203+DA203)/CW203)</f>
        <v>#DIV/0!</v>
      </c>
      <c r="DA203" s="33"/>
      <c r="DB203" s="34" t="e">
        <f t="shared" ref="DB203:DB209" si="1561">DA203/(CY203+DA203)</f>
        <v>#DIV/0!</v>
      </c>
      <c r="DC203" s="35"/>
      <c r="DD203" s="33"/>
      <c r="DE203" s="33"/>
      <c r="DF203" s="36"/>
      <c r="DG203" s="32"/>
      <c r="DH203" s="33"/>
      <c r="DI203" s="33">
        <f>DI200-DG203</f>
        <v>0</v>
      </c>
      <c r="DJ203" s="33">
        <f>DJ200-DH203</f>
        <v>0</v>
      </c>
      <c r="DK203" s="33"/>
      <c r="DL203" s="34" t="e">
        <f t="shared" ref="DL203:DL209" si="1562">((DK203+DM203)/DI203)</f>
        <v>#DIV/0!</v>
      </c>
      <c r="DM203" s="33"/>
      <c r="DN203" s="34" t="e">
        <f t="shared" ref="DN203:DN209" si="1563">DM203/(DK203+DM203)</f>
        <v>#DIV/0!</v>
      </c>
      <c r="DO203" s="35"/>
      <c r="DP203" s="33"/>
      <c r="DQ203" s="33"/>
      <c r="DR203" s="36"/>
      <c r="DS203" s="32"/>
      <c r="DT203" s="33"/>
      <c r="DU203" s="33">
        <f>DU200-DS203</f>
        <v>0</v>
      </c>
      <c r="DV203" s="33">
        <f>DV200-DT203</f>
        <v>0</v>
      </c>
      <c r="DW203" s="33"/>
      <c r="DX203" s="34" t="e">
        <f t="shared" ref="DX203:DX209" si="1564">((DW203+DY203)/DU203)</f>
        <v>#DIV/0!</v>
      </c>
      <c r="DY203" s="33"/>
      <c r="DZ203" s="34" t="e">
        <f t="shared" ref="DZ203:DZ209" si="1565">DY203/(DW203+DY203)</f>
        <v>#DIV/0!</v>
      </c>
      <c r="EA203" s="35"/>
      <c r="EB203" s="33"/>
      <c r="EC203" s="33"/>
      <c r="ED203" s="36"/>
      <c r="EE203" s="32"/>
      <c r="EF203" s="33"/>
      <c r="EG203" s="33">
        <f>EG200-EE203</f>
        <v>0</v>
      </c>
      <c r="EH203" s="33">
        <f>EH200-EF203</f>
        <v>0</v>
      </c>
      <c r="EI203" s="33"/>
      <c r="EJ203" s="34" t="e">
        <f t="shared" ref="EJ203:EJ209" si="1566">((EI203+EK203)/EG203)</f>
        <v>#DIV/0!</v>
      </c>
      <c r="EK203" s="33"/>
      <c r="EL203" s="34" t="e">
        <f t="shared" ref="EL203:EL209" si="1567">EK203/(EI203+EK203)</f>
        <v>#DIV/0!</v>
      </c>
      <c r="EM203" s="35"/>
      <c r="EN203" s="33"/>
      <c r="EO203" s="33"/>
      <c r="EP203" s="36"/>
      <c r="EQ203" s="32"/>
      <c r="ER203" s="33"/>
      <c r="ES203" s="33">
        <f>ES200-EQ203</f>
        <v>0</v>
      </c>
      <c r="ET203" s="33">
        <f>ET200-ER203</f>
        <v>0</v>
      </c>
      <c r="EU203" s="33"/>
      <c r="EV203" s="34" t="e">
        <f t="shared" ref="EV203:EV209" si="1568">((EU203+EW203)/ES203)</f>
        <v>#DIV/0!</v>
      </c>
      <c r="EW203" s="33"/>
      <c r="EX203" s="34" t="e">
        <f t="shared" ref="EX203:EX209" si="1569">EW203/(EU203+EW203)</f>
        <v>#DIV/0!</v>
      </c>
      <c r="EY203" s="35"/>
      <c r="EZ203" s="33"/>
      <c r="FA203" s="33"/>
      <c r="FB203" s="36"/>
      <c r="FC203" s="32"/>
      <c r="FD203" s="33"/>
      <c r="FE203" s="33">
        <f>FE200-FC203</f>
        <v>0</v>
      </c>
      <c r="FF203" s="33">
        <f>FF200-FD203</f>
        <v>0</v>
      </c>
      <c r="FG203" s="33"/>
      <c r="FH203" s="34" t="e">
        <f t="shared" ref="FH203:FH209" si="1570">((FG203+FI203)/FE203)</f>
        <v>#DIV/0!</v>
      </c>
      <c r="FI203" s="33"/>
      <c r="FJ203" s="34" t="e">
        <f t="shared" ref="FJ203:FJ209" si="1571">FI203/(FG203+FI203)</f>
        <v>#DIV/0!</v>
      </c>
      <c r="FK203" s="35"/>
      <c r="FL203" s="33"/>
      <c r="FM203" s="33"/>
      <c r="FN203" s="36"/>
      <c r="FO203" s="32"/>
      <c r="FP203" s="33"/>
      <c r="FQ203" s="33">
        <f>FQ200-FO203</f>
        <v>0</v>
      </c>
      <c r="FR203" s="33">
        <f>FR200-FP203</f>
        <v>0</v>
      </c>
      <c r="FS203" s="33"/>
      <c r="FT203" s="34" t="e">
        <f t="shared" ref="FT203:FT209" si="1572">((FS203+FU203)/FQ203)</f>
        <v>#DIV/0!</v>
      </c>
      <c r="FU203" s="33"/>
      <c r="FV203" s="34" t="e">
        <f t="shared" ref="FV203:FV209" si="1573">FU203/(FS203+FU203)</f>
        <v>#DIV/0!</v>
      </c>
      <c r="FW203" s="35"/>
      <c r="FX203" s="33"/>
      <c r="FY203" s="33"/>
      <c r="FZ203" s="36"/>
      <c r="GA203" s="32"/>
      <c r="GB203" s="33"/>
      <c r="GC203" s="33">
        <f>GC200-GA203</f>
        <v>0</v>
      </c>
      <c r="GD203" s="33">
        <f>GD200-GB203</f>
        <v>0</v>
      </c>
      <c r="GE203" s="33"/>
      <c r="GF203" s="34" t="e">
        <f t="shared" ref="GF203:GF209" si="1574">((GE203+GG203)/GC203)</f>
        <v>#DIV/0!</v>
      </c>
      <c r="GG203" s="33"/>
      <c r="GH203" s="34" t="e">
        <f t="shared" ref="GH203:GH209" si="1575">GG203/(GE203+GG203)</f>
        <v>#DIV/0!</v>
      </c>
      <c r="GI203" s="35"/>
      <c r="GJ203" s="33"/>
      <c r="GK203" s="33"/>
      <c r="GL203" s="36"/>
      <c r="GM203" s="32"/>
      <c r="GN203" s="33"/>
      <c r="GO203" s="33">
        <f>GO200-GM203</f>
        <v>0</v>
      </c>
      <c r="GP203" s="33">
        <f>GP200-GN203</f>
        <v>0</v>
      </c>
      <c r="GQ203" s="33"/>
      <c r="GR203" s="34" t="e">
        <f t="shared" ref="GR203:GR209" si="1576">((GQ203+GS203)/GO203)</f>
        <v>#DIV/0!</v>
      </c>
      <c r="GS203" s="33"/>
      <c r="GT203" s="34" t="e">
        <f t="shared" ref="GT203:GT209" si="1577">GS203/(GQ203+GS203)</f>
        <v>#DIV/0!</v>
      </c>
      <c r="GU203" s="35"/>
      <c r="GV203" s="33"/>
      <c r="GW203" s="33"/>
      <c r="GX203" s="36"/>
      <c r="GY203" s="32"/>
      <c r="GZ203" s="33"/>
      <c r="HA203" s="33">
        <f>HA200-GY203</f>
        <v>0</v>
      </c>
      <c r="HB203" s="33">
        <f>HB200-GZ203</f>
        <v>0</v>
      </c>
      <c r="HC203" s="33"/>
      <c r="HD203" s="34" t="e">
        <f t="shared" ref="HD203:HD209" si="1578">((HC203+HE203)/HA203)</f>
        <v>#DIV/0!</v>
      </c>
      <c r="HE203" s="33"/>
      <c r="HF203" s="34" t="e">
        <f t="shared" ref="HF203:HF209" si="1579">HE203/(HC203+HE203)</f>
        <v>#DIV/0!</v>
      </c>
      <c r="HG203" s="35"/>
      <c r="HH203" s="33"/>
      <c r="HI203" s="33"/>
      <c r="HJ203" s="36"/>
      <c r="HK203" s="32">
        <f t="shared" ref="HK203:HN210" si="1580">+C203+O203+AA203+AM203+AY203+BK203+BW203+CI203+CU203+DG203+DS203+EE203+EQ203+FC203+FO203+GA203+GM203+GY203</f>
        <v>8</v>
      </c>
      <c r="HL203" s="36">
        <f t="shared" si="1580"/>
        <v>0</v>
      </c>
      <c r="HM203" s="380">
        <f t="shared" si="1580"/>
        <v>2693</v>
      </c>
      <c r="HN203" s="33">
        <f t="shared" si="1580"/>
        <v>250</v>
      </c>
      <c r="HO203" s="33">
        <f t="shared" ref="HO203:HO210" si="1581">+G203+S203+AE203+AQ203+BC203+BO203+CA203+CM203+CY203+DK203+DW203+EI203+EU203+FG203+FS203+GE203+GQ203+HC203+I203+U203+AG203+AS203+BE203+BQ203+CC203+CO203+DA203+DM203+DY203+EK203+EW203+FI203+FU203+GG203+GS203+HE203</f>
        <v>1282</v>
      </c>
      <c r="HP203" s="78">
        <f t="shared" ref="HP203:HP209" si="1582">+(HO203)/HM203</f>
        <v>0.47604901596732269</v>
      </c>
      <c r="HQ203" s="44">
        <f t="shared" ref="HQ203:HQ210" si="1583">+I203+U203+AG203+AS203+BE203+BQ203+CC203+CO203+DA203+DM203+DY203+EK203+EW203+FI203+FU203+GG203+GS203+HE203</f>
        <v>78</v>
      </c>
      <c r="HR203" s="34">
        <f>+(HQ203/(HO203))</f>
        <v>6.0842433697347896E-2</v>
      </c>
      <c r="HS203" s="45">
        <v>70.2</v>
      </c>
      <c r="HT203" s="46">
        <v>1174</v>
      </c>
      <c r="HU203" s="45">
        <f t="shared" ref="HU203:HU209" si="1584">+HT203/HO203*100</f>
        <v>91.575663026521056</v>
      </c>
      <c r="HV203" s="44"/>
      <c r="HW203" s="36"/>
    </row>
    <row r="204" spans="1:231" ht="18.75" x14ac:dyDescent="0.25">
      <c r="A204" s="734"/>
      <c r="B204" s="436">
        <f t="shared" si="1409"/>
        <v>45751</v>
      </c>
      <c r="C204" s="10">
        <v>2</v>
      </c>
      <c r="D204" s="11"/>
      <c r="E204" s="61">
        <f t="shared" ref="E204:F208" si="1585">E203-C204</f>
        <v>485</v>
      </c>
      <c r="F204" s="11">
        <f t="shared" si="1585"/>
        <v>40</v>
      </c>
      <c r="G204" s="11">
        <v>203</v>
      </c>
      <c r="H204" s="12">
        <f t="shared" si="1545"/>
        <v>0.4556701030927835</v>
      </c>
      <c r="I204" s="11">
        <v>18</v>
      </c>
      <c r="J204" s="12">
        <f t="shared" ref="J204:J209" si="1586">I204/(G204+I204)</f>
        <v>8.1447963800904979E-2</v>
      </c>
      <c r="K204" s="13"/>
      <c r="L204" s="11"/>
      <c r="M204" s="11"/>
      <c r="N204" s="14"/>
      <c r="O204" s="10">
        <v>1</v>
      </c>
      <c r="P204" s="11"/>
      <c r="Q204" s="11">
        <f t="shared" ref="Q204:R209" si="1587">Q203-O204</f>
        <v>516</v>
      </c>
      <c r="R204" s="11">
        <f t="shared" si="1587"/>
        <v>41</v>
      </c>
      <c r="S204" s="11">
        <v>215</v>
      </c>
      <c r="T204" s="12">
        <f t="shared" si="1546"/>
        <v>0.47093023255813954</v>
      </c>
      <c r="U204" s="11">
        <v>28</v>
      </c>
      <c r="V204" s="12">
        <f t="shared" si="1547"/>
        <v>0.11522633744855967</v>
      </c>
      <c r="W204" s="13"/>
      <c r="X204" s="11"/>
      <c r="Y204" s="11"/>
      <c r="Z204" s="14"/>
      <c r="AA204" s="10">
        <v>1</v>
      </c>
      <c r="AB204" s="11"/>
      <c r="AC204" s="11">
        <f t="shared" ref="AC204:AD209" si="1588">AC203-AA204</f>
        <v>104</v>
      </c>
      <c r="AD204" s="11">
        <f t="shared" si="1588"/>
        <v>10</v>
      </c>
      <c r="AE204" s="11">
        <v>42</v>
      </c>
      <c r="AF204" s="12">
        <f t="shared" si="1548"/>
        <v>0.44230769230769229</v>
      </c>
      <c r="AG204" s="11">
        <v>4</v>
      </c>
      <c r="AH204" s="12">
        <f t="shared" si="1549"/>
        <v>8.6956521739130432E-2</v>
      </c>
      <c r="AI204" s="13"/>
      <c r="AJ204" s="11"/>
      <c r="AK204" s="11"/>
      <c r="AL204" s="14"/>
      <c r="AM204" s="10"/>
      <c r="AN204" s="11"/>
      <c r="AO204" s="61">
        <f t="shared" ref="AO204:AP209" si="1589">AO203-AM204</f>
        <v>522</v>
      </c>
      <c r="AP204" s="11">
        <f t="shared" si="1589"/>
        <v>42</v>
      </c>
      <c r="AQ204" s="11">
        <v>204</v>
      </c>
      <c r="AR204" s="12">
        <f t="shared" si="1550"/>
        <v>0.42145593869731801</v>
      </c>
      <c r="AS204" s="11">
        <v>16</v>
      </c>
      <c r="AT204" s="12">
        <f t="shared" si="1551"/>
        <v>7.2727272727272724E-2</v>
      </c>
      <c r="AU204" s="13"/>
      <c r="AV204" s="11"/>
      <c r="AW204" s="11"/>
      <c r="AX204" s="14"/>
      <c r="AY204" s="10"/>
      <c r="AZ204" s="11"/>
      <c r="BA204" s="11">
        <f t="shared" ref="BA204:BB209" si="1590">BA203-AY204</f>
        <v>528</v>
      </c>
      <c r="BB204" s="11">
        <f t="shared" si="1590"/>
        <v>42</v>
      </c>
      <c r="BC204" s="11">
        <v>220</v>
      </c>
      <c r="BD204" s="12">
        <f t="shared" si="1552"/>
        <v>0.45265151515151514</v>
      </c>
      <c r="BE204" s="11">
        <v>19</v>
      </c>
      <c r="BF204" s="12">
        <f t="shared" si="1553"/>
        <v>7.9497907949790794E-2</v>
      </c>
      <c r="BG204" s="13"/>
      <c r="BH204" s="11"/>
      <c r="BI204" s="11"/>
      <c r="BJ204" s="14"/>
      <c r="BK204" s="10"/>
      <c r="BL204" s="11"/>
      <c r="BM204" s="11">
        <f t="shared" ref="BM204:BN209" si="1591">BM203-BK204</f>
        <v>534</v>
      </c>
      <c r="BN204" s="11">
        <f t="shared" si="1591"/>
        <v>43</v>
      </c>
      <c r="BO204" s="11">
        <v>214</v>
      </c>
      <c r="BP204" s="12">
        <f t="shared" si="1554"/>
        <v>0.44194756554307119</v>
      </c>
      <c r="BQ204" s="11">
        <v>22</v>
      </c>
      <c r="BR204" s="12">
        <f t="shared" si="1555"/>
        <v>9.3220338983050849E-2</v>
      </c>
      <c r="BS204" s="13"/>
      <c r="BT204" s="11"/>
      <c r="BU204" s="11"/>
      <c r="BV204" s="14"/>
      <c r="BW204" s="10"/>
      <c r="BX204" s="11">
        <v>32</v>
      </c>
      <c r="BY204" s="61">
        <f t="shared" ref="BY204:BZ209" si="1592">BY203-BW204</f>
        <v>0</v>
      </c>
      <c r="BZ204" s="61">
        <f t="shared" si="1592"/>
        <v>0</v>
      </c>
      <c r="CA204" s="11"/>
      <c r="CB204" s="12" t="e">
        <f t="shared" si="1556"/>
        <v>#DIV/0!</v>
      </c>
      <c r="CC204" s="11"/>
      <c r="CD204" s="12" t="e">
        <f t="shared" si="1557"/>
        <v>#DIV/0!</v>
      </c>
      <c r="CE204" s="13"/>
      <c r="CF204" s="11"/>
      <c r="CG204" s="11"/>
      <c r="CH204" s="14"/>
      <c r="CI204" s="10"/>
      <c r="CJ204" s="11"/>
      <c r="CK204" s="61">
        <f t="shared" ref="CK204:CL209" si="1593">CK203-CI204</f>
        <v>0</v>
      </c>
      <c r="CL204" s="61">
        <f t="shared" si="1593"/>
        <v>0</v>
      </c>
      <c r="CM204" s="11"/>
      <c r="CN204" s="12" t="e">
        <f t="shared" si="1558"/>
        <v>#DIV/0!</v>
      </c>
      <c r="CO204" s="11"/>
      <c r="CP204" s="12" t="e">
        <f t="shared" si="1559"/>
        <v>#DIV/0!</v>
      </c>
      <c r="CQ204" s="13"/>
      <c r="CR204" s="11"/>
      <c r="CS204" s="11"/>
      <c r="CT204" s="14"/>
      <c r="CU204" s="10"/>
      <c r="CV204" s="11"/>
      <c r="CW204" s="61">
        <f t="shared" ref="CW204:CX209" si="1594">CW203-CU204</f>
        <v>0</v>
      </c>
      <c r="CX204" s="61">
        <f t="shared" si="1594"/>
        <v>0</v>
      </c>
      <c r="CY204" s="11"/>
      <c r="CZ204" s="12" t="e">
        <f t="shared" si="1560"/>
        <v>#DIV/0!</v>
      </c>
      <c r="DA204" s="11"/>
      <c r="DB204" s="12" t="e">
        <f t="shared" si="1561"/>
        <v>#DIV/0!</v>
      </c>
      <c r="DC204" s="13"/>
      <c r="DD204" s="11"/>
      <c r="DE204" s="11"/>
      <c r="DF204" s="14"/>
      <c r="DG204" s="10"/>
      <c r="DH204" s="11"/>
      <c r="DI204" s="61">
        <f t="shared" ref="DI204:DJ209" si="1595">DI203-DG204</f>
        <v>0</v>
      </c>
      <c r="DJ204" s="61">
        <f t="shared" si="1595"/>
        <v>0</v>
      </c>
      <c r="DK204" s="11"/>
      <c r="DL204" s="12" t="e">
        <f t="shared" si="1562"/>
        <v>#DIV/0!</v>
      </c>
      <c r="DM204" s="11"/>
      <c r="DN204" s="12" t="e">
        <f t="shared" si="1563"/>
        <v>#DIV/0!</v>
      </c>
      <c r="DO204" s="13"/>
      <c r="DP204" s="11"/>
      <c r="DQ204" s="11"/>
      <c r="DR204" s="14"/>
      <c r="DS204" s="10"/>
      <c r="DT204" s="11"/>
      <c r="DU204" s="61">
        <f t="shared" ref="DU204:DV209" si="1596">DU203-DS204</f>
        <v>0</v>
      </c>
      <c r="DV204" s="61">
        <f t="shared" si="1596"/>
        <v>0</v>
      </c>
      <c r="DW204" s="11"/>
      <c r="DX204" s="12" t="e">
        <f t="shared" si="1564"/>
        <v>#DIV/0!</v>
      </c>
      <c r="DY204" s="11"/>
      <c r="DZ204" s="12" t="e">
        <f t="shared" si="1565"/>
        <v>#DIV/0!</v>
      </c>
      <c r="EA204" s="13"/>
      <c r="EB204" s="11"/>
      <c r="EC204" s="11"/>
      <c r="ED204" s="14"/>
      <c r="EE204" s="10"/>
      <c r="EF204" s="11"/>
      <c r="EG204" s="61">
        <f t="shared" ref="EG204:EH209" si="1597">EG203-EE204</f>
        <v>0</v>
      </c>
      <c r="EH204" s="61">
        <f t="shared" si="1597"/>
        <v>0</v>
      </c>
      <c r="EI204" s="11"/>
      <c r="EJ204" s="12" t="e">
        <f t="shared" si="1566"/>
        <v>#DIV/0!</v>
      </c>
      <c r="EK204" s="11"/>
      <c r="EL204" s="12" t="e">
        <f t="shared" si="1567"/>
        <v>#DIV/0!</v>
      </c>
      <c r="EM204" s="13"/>
      <c r="EN204" s="11"/>
      <c r="EO204" s="11"/>
      <c r="EP204" s="14"/>
      <c r="EQ204" s="10"/>
      <c r="ER204" s="11"/>
      <c r="ES204" s="61">
        <f t="shared" ref="ES204:ET209" si="1598">ES203-EQ204</f>
        <v>0</v>
      </c>
      <c r="ET204" s="61">
        <f t="shared" si="1598"/>
        <v>0</v>
      </c>
      <c r="EU204" s="11"/>
      <c r="EV204" s="12" t="e">
        <f t="shared" si="1568"/>
        <v>#DIV/0!</v>
      </c>
      <c r="EW204" s="11"/>
      <c r="EX204" s="12" t="e">
        <f t="shared" si="1569"/>
        <v>#DIV/0!</v>
      </c>
      <c r="EY204" s="13"/>
      <c r="EZ204" s="11"/>
      <c r="FA204" s="11"/>
      <c r="FB204" s="14"/>
      <c r="FC204" s="10"/>
      <c r="FD204" s="11"/>
      <c r="FE204" s="61">
        <f t="shared" ref="FE204:FF209" si="1599">FE203-FC204</f>
        <v>0</v>
      </c>
      <c r="FF204" s="61">
        <f t="shared" si="1599"/>
        <v>0</v>
      </c>
      <c r="FG204" s="11"/>
      <c r="FH204" s="12" t="e">
        <f t="shared" si="1570"/>
        <v>#DIV/0!</v>
      </c>
      <c r="FI204" s="11"/>
      <c r="FJ204" s="12" t="e">
        <f t="shared" si="1571"/>
        <v>#DIV/0!</v>
      </c>
      <c r="FK204" s="13"/>
      <c r="FL204" s="11"/>
      <c r="FM204" s="11"/>
      <c r="FN204" s="14"/>
      <c r="FO204" s="10"/>
      <c r="FP204" s="11"/>
      <c r="FQ204" s="61">
        <f t="shared" ref="FQ204:FR209" si="1600">FQ203-FO204</f>
        <v>0</v>
      </c>
      <c r="FR204" s="61">
        <f t="shared" si="1600"/>
        <v>0</v>
      </c>
      <c r="FS204" s="11"/>
      <c r="FT204" s="12" t="e">
        <f t="shared" si="1572"/>
        <v>#DIV/0!</v>
      </c>
      <c r="FU204" s="11"/>
      <c r="FV204" s="12" t="e">
        <f t="shared" si="1573"/>
        <v>#DIV/0!</v>
      </c>
      <c r="FW204" s="13"/>
      <c r="FX204" s="11"/>
      <c r="FY204" s="11"/>
      <c r="FZ204" s="14"/>
      <c r="GA204" s="10"/>
      <c r="GB204" s="11"/>
      <c r="GC204" s="61">
        <f t="shared" ref="GC204:GD209" si="1601">GC203-GA204</f>
        <v>0</v>
      </c>
      <c r="GD204" s="61">
        <f t="shared" si="1601"/>
        <v>0</v>
      </c>
      <c r="GE204" s="11"/>
      <c r="GF204" s="12" t="e">
        <f t="shared" si="1574"/>
        <v>#DIV/0!</v>
      </c>
      <c r="GG204" s="11"/>
      <c r="GH204" s="12" t="e">
        <f t="shared" si="1575"/>
        <v>#DIV/0!</v>
      </c>
      <c r="GI204" s="13"/>
      <c r="GJ204" s="11"/>
      <c r="GK204" s="11"/>
      <c r="GL204" s="14"/>
      <c r="GM204" s="10"/>
      <c r="GN204" s="11"/>
      <c r="GO204" s="61">
        <f t="shared" ref="GO204:GP209" si="1602">GO203-GM204</f>
        <v>0</v>
      </c>
      <c r="GP204" s="61">
        <f t="shared" si="1602"/>
        <v>0</v>
      </c>
      <c r="GQ204" s="11"/>
      <c r="GR204" s="12" t="e">
        <f t="shared" si="1576"/>
        <v>#DIV/0!</v>
      </c>
      <c r="GS204" s="11"/>
      <c r="GT204" s="12" t="e">
        <f t="shared" si="1577"/>
        <v>#DIV/0!</v>
      </c>
      <c r="GU204" s="13"/>
      <c r="GV204" s="11"/>
      <c r="GW204" s="11"/>
      <c r="GX204" s="14"/>
      <c r="GY204" s="10"/>
      <c r="GZ204" s="11"/>
      <c r="HA204" s="61">
        <f t="shared" ref="HA204:HB209" si="1603">HA203-GY204</f>
        <v>0</v>
      </c>
      <c r="HB204" s="61">
        <f t="shared" si="1603"/>
        <v>0</v>
      </c>
      <c r="HC204" s="11"/>
      <c r="HD204" s="12" t="e">
        <f t="shared" si="1578"/>
        <v>#DIV/0!</v>
      </c>
      <c r="HE204" s="11"/>
      <c r="HF204" s="12" t="e">
        <f t="shared" si="1579"/>
        <v>#DIV/0!</v>
      </c>
      <c r="HG204" s="13"/>
      <c r="HH204" s="11"/>
      <c r="HI204" s="11"/>
      <c r="HJ204" s="14"/>
      <c r="HK204" s="10">
        <f t="shared" si="1580"/>
        <v>4</v>
      </c>
      <c r="HL204" s="14">
        <f t="shared" si="1580"/>
        <v>32</v>
      </c>
      <c r="HM204" s="381">
        <f t="shared" si="1580"/>
        <v>2689</v>
      </c>
      <c r="HN204" s="11">
        <f t="shared" si="1580"/>
        <v>218</v>
      </c>
      <c r="HO204" s="11">
        <f t="shared" si="1581"/>
        <v>1205</v>
      </c>
      <c r="HP204" s="79">
        <f t="shared" si="1582"/>
        <v>0.44812197843064339</v>
      </c>
      <c r="HQ204" s="15">
        <f t="shared" si="1583"/>
        <v>107</v>
      </c>
      <c r="HR204" s="12">
        <f t="shared" ref="HR204:HR210" si="1604">+(HQ204/(HO204))</f>
        <v>8.8796680497925315E-2</v>
      </c>
      <c r="HS204" s="16">
        <v>70.7</v>
      </c>
      <c r="HT204" s="17">
        <v>1064</v>
      </c>
      <c r="HU204" s="16">
        <f t="shared" si="1584"/>
        <v>88.298755186721991</v>
      </c>
      <c r="HV204" s="15"/>
      <c r="HW204" s="14"/>
    </row>
    <row r="205" spans="1:231" ht="18.75" x14ac:dyDescent="0.25">
      <c r="A205" s="734"/>
      <c r="B205" s="436">
        <f t="shared" si="1409"/>
        <v>45752</v>
      </c>
      <c r="C205" s="10"/>
      <c r="D205" s="11"/>
      <c r="E205" s="61">
        <f t="shared" si="1585"/>
        <v>485</v>
      </c>
      <c r="F205" s="11">
        <f t="shared" si="1585"/>
        <v>40</v>
      </c>
      <c r="G205" s="11">
        <v>250</v>
      </c>
      <c r="H205" s="12">
        <f t="shared" si="1545"/>
        <v>0.54020618556701028</v>
      </c>
      <c r="I205" s="11">
        <v>12</v>
      </c>
      <c r="J205" s="12">
        <f t="shared" si="1586"/>
        <v>4.5801526717557252E-2</v>
      </c>
      <c r="K205" s="13"/>
      <c r="L205" s="11"/>
      <c r="M205" s="11"/>
      <c r="N205" s="14"/>
      <c r="O205" s="10"/>
      <c r="P205" s="11"/>
      <c r="Q205" s="11">
        <f t="shared" si="1587"/>
        <v>516</v>
      </c>
      <c r="R205" s="11">
        <f t="shared" si="1587"/>
        <v>41</v>
      </c>
      <c r="S205" s="11">
        <v>238</v>
      </c>
      <c r="T205" s="12">
        <f t="shared" si="1546"/>
        <v>0.50775193798449614</v>
      </c>
      <c r="U205" s="11">
        <v>24</v>
      </c>
      <c r="V205" s="12">
        <f t="shared" si="1547"/>
        <v>9.1603053435114504E-2</v>
      </c>
      <c r="W205" s="13"/>
      <c r="X205" s="11"/>
      <c r="Y205" s="11"/>
      <c r="Z205" s="14"/>
      <c r="AA205" s="10"/>
      <c r="AB205" s="11"/>
      <c r="AC205" s="11">
        <f t="shared" si="1588"/>
        <v>104</v>
      </c>
      <c r="AD205" s="11">
        <f t="shared" si="1588"/>
        <v>10</v>
      </c>
      <c r="AE205" s="11">
        <v>41</v>
      </c>
      <c r="AF205" s="12">
        <f t="shared" si="1548"/>
        <v>0.50961538461538458</v>
      </c>
      <c r="AG205" s="11">
        <v>12</v>
      </c>
      <c r="AH205" s="12">
        <f t="shared" si="1549"/>
        <v>0.22641509433962265</v>
      </c>
      <c r="AI205" s="13"/>
      <c r="AJ205" s="11"/>
      <c r="AK205" s="11"/>
      <c r="AL205" s="14"/>
      <c r="AM205" s="10">
        <v>4</v>
      </c>
      <c r="AN205" s="11"/>
      <c r="AO205" s="61">
        <f t="shared" si="1589"/>
        <v>518</v>
      </c>
      <c r="AP205" s="11">
        <f t="shared" si="1589"/>
        <v>42</v>
      </c>
      <c r="AQ205" s="11">
        <v>253</v>
      </c>
      <c r="AR205" s="12">
        <f t="shared" si="1550"/>
        <v>0.50772200772200771</v>
      </c>
      <c r="AS205" s="11">
        <v>10</v>
      </c>
      <c r="AT205" s="12">
        <f t="shared" si="1551"/>
        <v>3.8022813688212927E-2</v>
      </c>
      <c r="AU205" s="13"/>
      <c r="AV205" s="11"/>
      <c r="AW205" s="11"/>
      <c r="AX205" s="14"/>
      <c r="AY205" s="10">
        <v>1</v>
      </c>
      <c r="AZ205" s="11"/>
      <c r="BA205" s="11">
        <f t="shared" si="1590"/>
        <v>527</v>
      </c>
      <c r="BB205" s="11">
        <f t="shared" si="1590"/>
        <v>42</v>
      </c>
      <c r="BC205" s="11">
        <v>271</v>
      </c>
      <c r="BD205" s="12">
        <f t="shared" si="1552"/>
        <v>0.54838709677419351</v>
      </c>
      <c r="BE205" s="11">
        <v>18</v>
      </c>
      <c r="BF205" s="12">
        <f t="shared" si="1553"/>
        <v>6.228373702422145E-2</v>
      </c>
      <c r="BG205" s="13"/>
      <c r="BH205" s="11"/>
      <c r="BI205" s="11"/>
      <c r="BJ205" s="14"/>
      <c r="BK205" s="10">
        <v>1</v>
      </c>
      <c r="BL205" s="11"/>
      <c r="BM205" s="11">
        <f t="shared" si="1591"/>
        <v>533</v>
      </c>
      <c r="BN205" s="11">
        <f t="shared" si="1591"/>
        <v>43</v>
      </c>
      <c r="BO205" s="11">
        <v>240</v>
      </c>
      <c r="BP205" s="12">
        <f t="shared" si="1554"/>
        <v>0.51594746716697937</v>
      </c>
      <c r="BQ205" s="11">
        <v>35</v>
      </c>
      <c r="BR205" s="12">
        <f t="shared" si="1555"/>
        <v>0.12727272727272726</v>
      </c>
      <c r="BS205" s="13"/>
      <c r="BT205" s="11"/>
      <c r="BU205" s="11"/>
      <c r="BV205" s="14"/>
      <c r="BW205" s="10"/>
      <c r="BX205" s="11"/>
      <c r="BY205" s="61">
        <f t="shared" si="1592"/>
        <v>0</v>
      </c>
      <c r="BZ205" s="61">
        <f t="shared" si="1592"/>
        <v>0</v>
      </c>
      <c r="CA205" s="11"/>
      <c r="CB205" s="12" t="e">
        <f t="shared" si="1556"/>
        <v>#DIV/0!</v>
      </c>
      <c r="CC205" s="11"/>
      <c r="CD205" s="12" t="e">
        <f t="shared" si="1557"/>
        <v>#DIV/0!</v>
      </c>
      <c r="CE205" s="13"/>
      <c r="CF205" s="11"/>
      <c r="CG205" s="11"/>
      <c r="CH205" s="14"/>
      <c r="CI205" s="10"/>
      <c r="CJ205" s="11"/>
      <c r="CK205" s="61">
        <f t="shared" si="1593"/>
        <v>0</v>
      </c>
      <c r="CL205" s="61">
        <f t="shared" si="1593"/>
        <v>0</v>
      </c>
      <c r="CM205" s="11"/>
      <c r="CN205" s="12" t="e">
        <f t="shared" si="1558"/>
        <v>#DIV/0!</v>
      </c>
      <c r="CO205" s="11"/>
      <c r="CP205" s="12" t="e">
        <f t="shared" si="1559"/>
        <v>#DIV/0!</v>
      </c>
      <c r="CQ205" s="13"/>
      <c r="CR205" s="11"/>
      <c r="CS205" s="11"/>
      <c r="CT205" s="14"/>
      <c r="CU205" s="10"/>
      <c r="CV205" s="11"/>
      <c r="CW205" s="61">
        <f t="shared" si="1594"/>
        <v>0</v>
      </c>
      <c r="CX205" s="61">
        <f t="shared" si="1594"/>
        <v>0</v>
      </c>
      <c r="CY205" s="11"/>
      <c r="CZ205" s="12" t="e">
        <f t="shared" si="1560"/>
        <v>#DIV/0!</v>
      </c>
      <c r="DA205" s="11"/>
      <c r="DB205" s="12" t="e">
        <f t="shared" si="1561"/>
        <v>#DIV/0!</v>
      </c>
      <c r="DC205" s="13"/>
      <c r="DD205" s="11"/>
      <c r="DE205" s="11"/>
      <c r="DF205" s="14"/>
      <c r="DG205" s="10"/>
      <c r="DH205" s="11"/>
      <c r="DI205" s="61">
        <f t="shared" si="1595"/>
        <v>0</v>
      </c>
      <c r="DJ205" s="61">
        <f t="shared" si="1595"/>
        <v>0</v>
      </c>
      <c r="DK205" s="11"/>
      <c r="DL205" s="12" t="e">
        <f t="shared" si="1562"/>
        <v>#DIV/0!</v>
      </c>
      <c r="DM205" s="11"/>
      <c r="DN205" s="12" t="e">
        <f t="shared" si="1563"/>
        <v>#DIV/0!</v>
      </c>
      <c r="DO205" s="13"/>
      <c r="DP205" s="11"/>
      <c r="DQ205" s="11"/>
      <c r="DR205" s="14"/>
      <c r="DS205" s="10"/>
      <c r="DT205" s="11"/>
      <c r="DU205" s="61">
        <f t="shared" si="1596"/>
        <v>0</v>
      </c>
      <c r="DV205" s="61">
        <f t="shared" si="1596"/>
        <v>0</v>
      </c>
      <c r="DW205" s="11"/>
      <c r="DX205" s="12" t="e">
        <f t="shared" si="1564"/>
        <v>#DIV/0!</v>
      </c>
      <c r="DY205" s="11"/>
      <c r="DZ205" s="12" t="e">
        <f t="shared" si="1565"/>
        <v>#DIV/0!</v>
      </c>
      <c r="EA205" s="13"/>
      <c r="EB205" s="11"/>
      <c r="EC205" s="11"/>
      <c r="ED205" s="14"/>
      <c r="EE205" s="10"/>
      <c r="EF205" s="11"/>
      <c r="EG205" s="61">
        <f t="shared" si="1597"/>
        <v>0</v>
      </c>
      <c r="EH205" s="61">
        <f t="shared" si="1597"/>
        <v>0</v>
      </c>
      <c r="EI205" s="11"/>
      <c r="EJ205" s="12" t="e">
        <f t="shared" si="1566"/>
        <v>#DIV/0!</v>
      </c>
      <c r="EK205" s="11"/>
      <c r="EL205" s="12" t="e">
        <f t="shared" si="1567"/>
        <v>#DIV/0!</v>
      </c>
      <c r="EM205" s="13"/>
      <c r="EN205" s="11"/>
      <c r="EO205" s="11"/>
      <c r="EP205" s="14"/>
      <c r="EQ205" s="10"/>
      <c r="ER205" s="11"/>
      <c r="ES205" s="61">
        <f t="shared" si="1598"/>
        <v>0</v>
      </c>
      <c r="ET205" s="61">
        <f t="shared" si="1598"/>
        <v>0</v>
      </c>
      <c r="EU205" s="11"/>
      <c r="EV205" s="12" t="e">
        <f t="shared" si="1568"/>
        <v>#DIV/0!</v>
      </c>
      <c r="EW205" s="11"/>
      <c r="EX205" s="12" t="e">
        <f t="shared" si="1569"/>
        <v>#DIV/0!</v>
      </c>
      <c r="EY205" s="13"/>
      <c r="EZ205" s="11"/>
      <c r="FA205" s="11"/>
      <c r="FB205" s="14"/>
      <c r="FC205" s="10"/>
      <c r="FD205" s="11"/>
      <c r="FE205" s="61">
        <f t="shared" si="1599"/>
        <v>0</v>
      </c>
      <c r="FF205" s="61">
        <f t="shared" si="1599"/>
        <v>0</v>
      </c>
      <c r="FG205" s="11"/>
      <c r="FH205" s="12" t="e">
        <f t="shared" si="1570"/>
        <v>#DIV/0!</v>
      </c>
      <c r="FI205" s="11"/>
      <c r="FJ205" s="12" t="e">
        <f t="shared" si="1571"/>
        <v>#DIV/0!</v>
      </c>
      <c r="FK205" s="13"/>
      <c r="FL205" s="11"/>
      <c r="FM205" s="11"/>
      <c r="FN205" s="14"/>
      <c r="FO205" s="10"/>
      <c r="FP205" s="11"/>
      <c r="FQ205" s="61">
        <f t="shared" si="1600"/>
        <v>0</v>
      </c>
      <c r="FR205" s="61">
        <f t="shared" si="1600"/>
        <v>0</v>
      </c>
      <c r="FS205" s="11"/>
      <c r="FT205" s="12" t="e">
        <f t="shared" si="1572"/>
        <v>#DIV/0!</v>
      </c>
      <c r="FU205" s="11"/>
      <c r="FV205" s="12" t="e">
        <f t="shared" si="1573"/>
        <v>#DIV/0!</v>
      </c>
      <c r="FW205" s="13"/>
      <c r="FX205" s="11"/>
      <c r="FY205" s="11"/>
      <c r="FZ205" s="14"/>
      <c r="GA205" s="10"/>
      <c r="GB205" s="11"/>
      <c r="GC205" s="61">
        <f t="shared" si="1601"/>
        <v>0</v>
      </c>
      <c r="GD205" s="61">
        <f t="shared" si="1601"/>
        <v>0</v>
      </c>
      <c r="GE205" s="11"/>
      <c r="GF205" s="12" t="e">
        <f t="shared" si="1574"/>
        <v>#DIV/0!</v>
      </c>
      <c r="GG205" s="11"/>
      <c r="GH205" s="12" t="e">
        <f t="shared" si="1575"/>
        <v>#DIV/0!</v>
      </c>
      <c r="GI205" s="13"/>
      <c r="GJ205" s="11"/>
      <c r="GK205" s="11"/>
      <c r="GL205" s="14"/>
      <c r="GM205" s="10"/>
      <c r="GN205" s="11"/>
      <c r="GO205" s="61">
        <f t="shared" si="1602"/>
        <v>0</v>
      </c>
      <c r="GP205" s="61">
        <f t="shared" si="1602"/>
        <v>0</v>
      </c>
      <c r="GQ205" s="11"/>
      <c r="GR205" s="12" t="e">
        <f t="shared" si="1576"/>
        <v>#DIV/0!</v>
      </c>
      <c r="GS205" s="11"/>
      <c r="GT205" s="12" t="e">
        <f t="shared" si="1577"/>
        <v>#DIV/0!</v>
      </c>
      <c r="GU205" s="13"/>
      <c r="GV205" s="11"/>
      <c r="GW205" s="11"/>
      <c r="GX205" s="14"/>
      <c r="GY205" s="10"/>
      <c r="GZ205" s="11"/>
      <c r="HA205" s="61">
        <f t="shared" si="1603"/>
        <v>0</v>
      </c>
      <c r="HB205" s="61">
        <f t="shared" si="1603"/>
        <v>0</v>
      </c>
      <c r="HC205" s="11"/>
      <c r="HD205" s="12" t="e">
        <f t="shared" si="1578"/>
        <v>#DIV/0!</v>
      </c>
      <c r="HE205" s="11"/>
      <c r="HF205" s="12" t="e">
        <f t="shared" si="1579"/>
        <v>#DIV/0!</v>
      </c>
      <c r="HG205" s="13"/>
      <c r="HH205" s="11"/>
      <c r="HI205" s="11"/>
      <c r="HJ205" s="14"/>
      <c r="HK205" s="10">
        <f t="shared" si="1580"/>
        <v>6</v>
      </c>
      <c r="HL205" s="14">
        <f t="shared" si="1580"/>
        <v>0</v>
      </c>
      <c r="HM205" s="381">
        <f t="shared" si="1580"/>
        <v>2683</v>
      </c>
      <c r="HN205" s="11">
        <f t="shared" si="1580"/>
        <v>218</v>
      </c>
      <c r="HO205" s="11">
        <f t="shared" si="1581"/>
        <v>1404</v>
      </c>
      <c r="HP205" s="79">
        <f t="shared" si="1582"/>
        <v>0.52329481923220278</v>
      </c>
      <c r="HQ205" s="15">
        <f t="shared" si="1583"/>
        <v>111</v>
      </c>
      <c r="HR205" s="12">
        <f t="shared" si="1604"/>
        <v>7.9059829059829057E-2</v>
      </c>
      <c r="HS205" s="16">
        <v>70.7</v>
      </c>
      <c r="HT205" s="17">
        <v>1242</v>
      </c>
      <c r="HU205" s="16">
        <f t="shared" si="1584"/>
        <v>88.461538461538453</v>
      </c>
      <c r="HV205" s="15"/>
      <c r="HW205" s="14"/>
    </row>
    <row r="206" spans="1:231" ht="18.75" x14ac:dyDescent="0.25">
      <c r="A206" s="734"/>
      <c r="B206" s="436">
        <f t="shared" si="1409"/>
        <v>45753</v>
      </c>
      <c r="C206" s="10"/>
      <c r="D206" s="11"/>
      <c r="E206" s="61">
        <f t="shared" si="1585"/>
        <v>485</v>
      </c>
      <c r="F206" s="11">
        <f t="shared" si="1585"/>
        <v>40</v>
      </c>
      <c r="G206" s="11">
        <v>217</v>
      </c>
      <c r="H206" s="12">
        <f t="shared" si="1545"/>
        <v>0.47835051546391755</v>
      </c>
      <c r="I206" s="11">
        <v>15</v>
      </c>
      <c r="J206" s="12">
        <f t="shared" si="1586"/>
        <v>6.4655172413793108E-2</v>
      </c>
      <c r="K206" s="11"/>
      <c r="L206" s="11"/>
      <c r="M206" s="18"/>
      <c r="N206" s="20"/>
      <c r="O206" s="10"/>
      <c r="P206" s="11"/>
      <c r="Q206" s="11">
        <f t="shared" si="1587"/>
        <v>516</v>
      </c>
      <c r="R206" s="11">
        <f t="shared" si="1587"/>
        <v>41</v>
      </c>
      <c r="S206" s="11">
        <v>236</v>
      </c>
      <c r="T206" s="12">
        <f t="shared" si="1546"/>
        <v>0.48837209302325579</v>
      </c>
      <c r="U206" s="11">
        <v>16</v>
      </c>
      <c r="V206" s="12">
        <f t="shared" si="1547"/>
        <v>6.3492063492063489E-2</v>
      </c>
      <c r="W206" s="11"/>
      <c r="X206" s="11"/>
      <c r="Y206" s="18"/>
      <c r="Z206" s="20"/>
      <c r="AA206" s="10"/>
      <c r="AB206" s="11"/>
      <c r="AC206" s="11">
        <f t="shared" si="1588"/>
        <v>104</v>
      </c>
      <c r="AD206" s="11">
        <f t="shared" si="1588"/>
        <v>10</v>
      </c>
      <c r="AE206" s="11">
        <v>37</v>
      </c>
      <c r="AF206" s="12">
        <f t="shared" si="1548"/>
        <v>0.45192307692307693</v>
      </c>
      <c r="AG206" s="11">
        <v>10</v>
      </c>
      <c r="AH206" s="12">
        <f t="shared" si="1549"/>
        <v>0.21276595744680851</v>
      </c>
      <c r="AI206" s="11"/>
      <c r="AJ206" s="11"/>
      <c r="AK206" s="18"/>
      <c r="AL206" s="20"/>
      <c r="AM206" s="10"/>
      <c r="AN206" s="11"/>
      <c r="AO206" s="61">
        <f t="shared" si="1589"/>
        <v>518</v>
      </c>
      <c r="AP206" s="11">
        <f t="shared" si="1589"/>
        <v>42</v>
      </c>
      <c r="AQ206" s="11">
        <v>221</v>
      </c>
      <c r="AR206" s="12">
        <f t="shared" si="1550"/>
        <v>0.45945945945945948</v>
      </c>
      <c r="AS206" s="11">
        <v>17</v>
      </c>
      <c r="AT206" s="12">
        <f t="shared" si="1551"/>
        <v>7.1428571428571425E-2</v>
      </c>
      <c r="AU206" s="11"/>
      <c r="AV206" s="11"/>
      <c r="AW206" s="18"/>
      <c r="AX206" s="20"/>
      <c r="AY206" s="10"/>
      <c r="AZ206" s="11"/>
      <c r="BA206" s="11">
        <f t="shared" si="1590"/>
        <v>527</v>
      </c>
      <c r="BB206" s="11">
        <f t="shared" si="1590"/>
        <v>42</v>
      </c>
      <c r="BC206" s="11">
        <v>236</v>
      </c>
      <c r="BD206" s="12">
        <f t="shared" si="1552"/>
        <v>0.47438330170777987</v>
      </c>
      <c r="BE206" s="11">
        <v>14</v>
      </c>
      <c r="BF206" s="12">
        <f t="shared" si="1553"/>
        <v>5.6000000000000001E-2</v>
      </c>
      <c r="BG206" s="11"/>
      <c r="BH206" s="11"/>
      <c r="BI206" s="18"/>
      <c r="BJ206" s="20"/>
      <c r="BK206" s="10">
        <v>1</v>
      </c>
      <c r="BL206" s="11"/>
      <c r="BM206" s="11">
        <f t="shared" si="1591"/>
        <v>532</v>
      </c>
      <c r="BN206" s="11">
        <f t="shared" si="1591"/>
        <v>43</v>
      </c>
      <c r="BO206" s="11">
        <v>215</v>
      </c>
      <c r="BP206" s="12">
        <f t="shared" si="1554"/>
        <v>0.42669172932330829</v>
      </c>
      <c r="BQ206" s="11">
        <v>12</v>
      </c>
      <c r="BR206" s="12">
        <f t="shared" si="1555"/>
        <v>5.2863436123348019E-2</v>
      </c>
      <c r="BS206" s="11"/>
      <c r="BT206" s="11"/>
      <c r="BU206" s="18"/>
      <c r="BV206" s="20"/>
      <c r="BW206" s="10"/>
      <c r="BX206" s="11"/>
      <c r="BY206" s="61">
        <f t="shared" si="1592"/>
        <v>0</v>
      </c>
      <c r="BZ206" s="61">
        <f t="shared" si="1592"/>
        <v>0</v>
      </c>
      <c r="CA206" s="11"/>
      <c r="CB206" s="12" t="e">
        <f t="shared" si="1556"/>
        <v>#DIV/0!</v>
      </c>
      <c r="CC206" s="11"/>
      <c r="CD206" s="12" t="e">
        <f t="shared" si="1557"/>
        <v>#DIV/0!</v>
      </c>
      <c r="CE206" s="11"/>
      <c r="CF206" s="11"/>
      <c r="CG206" s="18"/>
      <c r="CH206" s="20"/>
      <c r="CI206" s="10"/>
      <c r="CJ206" s="11"/>
      <c r="CK206" s="61">
        <f t="shared" si="1593"/>
        <v>0</v>
      </c>
      <c r="CL206" s="61">
        <f t="shared" si="1593"/>
        <v>0</v>
      </c>
      <c r="CM206" s="11"/>
      <c r="CN206" s="12" t="e">
        <f t="shared" si="1558"/>
        <v>#DIV/0!</v>
      </c>
      <c r="CO206" s="11"/>
      <c r="CP206" s="12" t="e">
        <f t="shared" si="1559"/>
        <v>#DIV/0!</v>
      </c>
      <c r="CQ206" s="11"/>
      <c r="CR206" s="11"/>
      <c r="CS206" s="18"/>
      <c r="CT206" s="20"/>
      <c r="CU206" s="10"/>
      <c r="CV206" s="11"/>
      <c r="CW206" s="61">
        <f t="shared" si="1594"/>
        <v>0</v>
      </c>
      <c r="CX206" s="61">
        <f t="shared" si="1594"/>
        <v>0</v>
      </c>
      <c r="CY206" s="11"/>
      <c r="CZ206" s="12" t="e">
        <f t="shared" si="1560"/>
        <v>#DIV/0!</v>
      </c>
      <c r="DA206" s="11"/>
      <c r="DB206" s="12" t="e">
        <f t="shared" si="1561"/>
        <v>#DIV/0!</v>
      </c>
      <c r="DC206" s="11"/>
      <c r="DD206" s="11"/>
      <c r="DE206" s="18"/>
      <c r="DF206" s="20"/>
      <c r="DG206" s="10"/>
      <c r="DH206" s="11"/>
      <c r="DI206" s="61">
        <f t="shared" si="1595"/>
        <v>0</v>
      </c>
      <c r="DJ206" s="61">
        <f t="shared" si="1595"/>
        <v>0</v>
      </c>
      <c r="DK206" s="11"/>
      <c r="DL206" s="12" t="e">
        <f t="shared" si="1562"/>
        <v>#DIV/0!</v>
      </c>
      <c r="DM206" s="11"/>
      <c r="DN206" s="12" t="e">
        <f t="shared" si="1563"/>
        <v>#DIV/0!</v>
      </c>
      <c r="DO206" s="11"/>
      <c r="DP206" s="11"/>
      <c r="DQ206" s="18"/>
      <c r="DR206" s="20"/>
      <c r="DS206" s="10"/>
      <c r="DT206" s="11"/>
      <c r="DU206" s="61">
        <f t="shared" si="1596"/>
        <v>0</v>
      </c>
      <c r="DV206" s="61">
        <f t="shared" si="1596"/>
        <v>0</v>
      </c>
      <c r="DW206" s="11"/>
      <c r="DX206" s="12" t="e">
        <f t="shared" si="1564"/>
        <v>#DIV/0!</v>
      </c>
      <c r="DY206" s="11"/>
      <c r="DZ206" s="12" t="e">
        <f t="shared" si="1565"/>
        <v>#DIV/0!</v>
      </c>
      <c r="EA206" s="11"/>
      <c r="EB206" s="11"/>
      <c r="EC206" s="18"/>
      <c r="ED206" s="20"/>
      <c r="EE206" s="10"/>
      <c r="EF206" s="11"/>
      <c r="EG206" s="61">
        <f t="shared" si="1597"/>
        <v>0</v>
      </c>
      <c r="EH206" s="61">
        <f t="shared" si="1597"/>
        <v>0</v>
      </c>
      <c r="EI206" s="11"/>
      <c r="EJ206" s="12" t="e">
        <f t="shared" si="1566"/>
        <v>#DIV/0!</v>
      </c>
      <c r="EK206" s="11"/>
      <c r="EL206" s="12" t="e">
        <f t="shared" si="1567"/>
        <v>#DIV/0!</v>
      </c>
      <c r="EM206" s="11"/>
      <c r="EN206" s="11"/>
      <c r="EO206" s="18"/>
      <c r="EP206" s="20"/>
      <c r="EQ206" s="10"/>
      <c r="ER206" s="11"/>
      <c r="ES206" s="61">
        <f t="shared" si="1598"/>
        <v>0</v>
      </c>
      <c r="ET206" s="61">
        <f t="shared" si="1598"/>
        <v>0</v>
      </c>
      <c r="EU206" s="11"/>
      <c r="EV206" s="12" t="e">
        <f t="shared" si="1568"/>
        <v>#DIV/0!</v>
      </c>
      <c r="EW206" s="11"/>
      <c r="EX206" s="12" t="e">
        <f t="shared" si="1569"/>
        <v>#DIV/0!</v>
      </c>
      <c r="EY206" s="11"/>
      <c r="EZ206" s="11"/>
      <c r="FA206" s="18"/>
      <c r="FB206" s="20"/>
      <c r="FC206" s="10"/>
      <c r="FD206" s="11"/>
      <c r="FE206" s="61">
        <f t="shared" si="1599"/>
        <v>0</v>
      </c>
      <c r="FF206" s="61">
        <f t="shared" si="1599"/>
        <v>0</v>
      </c>
      <c r="FG206" s="11"/>
      <c r="FH206" s="12" t="e">
        <f t="shared" si="1570"/>
        <v>#DIV/0!</v>
      </c>
      <c r="FI206" s="11"/>
      <c r="FJ206" s="12" t="e">
        <f t="shared" si="1571"/>
        <v>#DIV/0!</v>
      </c>
      <c r="FK206" s="11"/>
      <c r="FL206" s="11"/>
      <c r="FM206" s="18"/>
      <c r="FN206" s="20"/>
      <c r="FO206" s="10"/>
      <c r="FP206" s="11"/>
      <c r="FQ206" s="61">
        <f t="shared" si="1600"/>
        <v>0</v>
      </c>
      <c r="FR206" s="61">
        <f t="shared" si="1600"/>
        <v>0</v>
      </c>
      <c r="FS206" s="11"/>
      <c r="FT206" s="12" t="e">
        <f t="shared" si="1572"/>
        <v>#DIV/0!</v>
      </c>
      <c r="FU206" s="11"/>
      <c r="FV206" s="12" t="e">
        <f t="shared" si="1573"/>
        <v>#DIV/0!</v>
      </c>
      <c r="FW206" s="11"/>
      <c r="FX206" s="11"/>
      <c r="FY206" s="18"/>
      <c r="FZ206" s="20"/>
      <c r="GA206" s="10"/>
      <c r="GB206" s="11"/>
      <c r="GC206" s="61">
        <f t="shared" si="1601"/>
        <v>0</v>
      </c>
      <c r="GD206" s="61">
        <f t="shared" si="1601"/>
        <v>0</v>
      </c>
      <c r="GE206" s="11"/>
      <c r="GF206" s="12" t="e">
        <f t="shared" si="1574"/>
        <v>#DIV/0!</v>
      </c>
      <c r="GG206" s="11"/>
      <c r="GH206" s="12" t="e">
        <f t="shared" si="1575"/>
        <v>#DIV/0!</v>
      </c>
      <c r="GI206" s="11"/>
      <c r="GJ206" s="11"/>
      <c r="GK206" s="18"/>
      <c r="GL206" s="20"/>
      <c r="GM206" s="10"/>
      <c r="GN206" s="11"/>
      <c r="GO206" s="61">
        <f t="shared" si="1602"/>
        <v>0</v>
      </c>
      <c r="GP206" s="61">
        <f t="shared" si="1602"/>
        <v>0</v>
      </c>
      <c r="GQ206" s="11"/>
      <c r="GR206" s="12" t="e">
        <f t="shared" si="1576"/>
        <v>#DIV/0!</v>
      </c>
      <c r="GS206" s="11"/>
      <c r="GT206" s="12" t="e">
        <f t="shared" si="1577"/>
        <v>#DIV/0!</v>
      </c>
      <c r="GU206" s="11"/>
      <c r="GV206" s="11"/>
      <c r="GW206" s="18"/>
      <c r="GX206" s="20"/>
      <c r="GY206" s="10"/>
      <c r="GZ206" s="11"/>
      <c r="HA206" s="61">
        <f t="shared" si="1603"/>
        <v>0</v>
      </c>
      <c r="HB206" s="61">
        <f t="shared" si="1603"/>
        <v>0</v>
      </c>
      <c r="HC206" s="11"/>
      <c r="HD206" s="12" t="e">
        <f t="shared" si="1578"/>
        <v>#DIV/0!</v>
      </c>
      <c r="HE206" s="11"/>
      <c r="HF206" s="12" t="e">
        <f t="shared" si="1579"/>
        <v>#DIV/0!</v>
      </c>
      <c r="HG206" s="11"/>
      <c r="HH206" s="11"/>
      <c r="HI206" s="18"/>
      <c r="HJ206" s="20"/>
      <c r="HK206" s="10">
        <f t="shared" si="1580"/>
        <v>1</v>
      </c>
      <c r="HL206" s="14">
        <f t="shared" si="1580"/>
        <v>0</v>
      </c>
      <c r="HM206" s="381">
        <f t="shared" si="1580"/>
        <v>2682</v>
      </c>
      <c r="HN206" s="11">
        <f t="shared" si="1580"/>
        <v>218</v>
      </c>
      <c r="HO206" s="11">
        <f t="shared" si="1581"/>
        <v>1246</v>
      </c>
      <c r="HP206" s="79">
        <f t="shared" si="1582"/>
        <v>0.46457867263236391</v>
      </c>
      <c r="HQ206" s="15">
        <f t="shared" si="1583"/>
        <v>84</v>
      </c>
      <c r="HR206" s="12">
        <f t="shared" si="1604"/>
        <v>6.741573033707865E-2</v>
      </c>
      <c r="HS206" s="16">
        <v>70.599999999999994</v>
      </c>
      <c r="HT206" s="17">
        <v>1138</v>
      </c>
      <c r="HU206" s="16">
        <f t="shared" si="1584"/>
        <v>91.332263242375603</v>
      </c>
      <c r="HV206" s="18"/>
      <c r="HW206" s="20"/>
    </row>
    <row r="207" spans="1:231" ht="18.75" x14ac:dyDescent="0.25">
      <c r="A207" s="734"/>
      <c r="B207" s="436">
        <f t="shared" si="1409"/>
        <v>45754</v>
      </c>
      <c r="C207" s="10"/>
      <c r="D207" s="11"/>
      <c r="E207" s="61">
        <f t="shared" si="1585"/>
        <v>485</v>
      </c>
      <c r="F207" s="11">
        <f t="shared" si="1585"/>
        <v>40</v>
      </c>
      <c r="G207" s="11">
        <v>194</v>
      </c>
      <c r="H207" s="12">
        <f t="shared" si="1545"/>
        <v>0.4329896907216495</v>
      </c>
      <c r="I207" s="11">
        <v>16</v>
      </c>
      <c r="J207" s="12">
        <f t="shared" si="1586"/>
        <v>7.6190476190476197E-2</v>
      </c>
      <c r="K207" s="13"/>
      <c r="L207" s="13"/>
      <c r="M207" s="25"/>
      <c r="N207" s="37"/>
      <c r="O207" s="10"/>
      <c r="P207" s="11"/>
      <c r="Q207" s="11">
        <f t="shared" si="1587"/>
        <v>516</v>
      </c>
      <c r="R207" s="11">
        <f t="shared" si="1587"/>
        <v>41</v>
      </c>
      <c r="S207" s="11">
        <v>218</v>
      </c>
      <c r="T207" s="12">
        <f t="shared" si="1546"/>
        <v>0.44573643410852715</v>
      </c>
      <c r="U207" s="11">
        <v>12</v>
      </c>
      <c r="V207" s="12">
        <f t="shared" si="1547"/>
        <v>5.2173913043478258E-2</v>
      </c>
      <c r="W207" s="13"/>
      <c r="X207" s="13"/>
      <c r="Y207" s="25"/>
      <c r="Z207" s="37"/>
      <c r="AA207" s="10"/>
      <c r="AB207" s="11"/>
      <c r="AC207" s="11">
        <f t="shared" si="1588"/>
        <v>104</v>
      </c>
      <c r="AD207" s="11">
        <f t="shared" si="1588"/>
        <v>10</v>
      </c>
      <c r="AE207" s="11">
        <v>44</v>
      </c>
      <c r="AF207" s="12">
        <f t="shared" si="1548"/>
        <v>0.48076923076923078</v>
      </c>
      <c r="AG207" s="11">
        <v>6</v>
      </c>
      <c r="AH207" s="12">
        <f t="shared" si="1549"/>
        <v>0.12</v>
      </c>
      <c r="AI207" s="13"/>
      <c r="AJ207" s="13"/>
      <c r="AK207" s="25"/>
      <c r="AL207" s="37"/>
      <c r="AM207" s="10"/>
      <c r="AN207" s="11"/>
      <c r="AO207" s="61">
        <f t="shared" si="1589"/>
        <v>518</v>
      </c>
      <c r="AP207" s="11">
        <f t="shared" si="1589"/>
        <v>42</v>
      </c>
      <c r="AQ207" s="11">
        <v>189</v>
      </c>
      <c r="AR207" s="12">
        <f t="shared" si="1550"/>
        <v>0.39768339768339767</v>
      </c>
      <c r="AS207" s="11">
        <v>17</v>
      </c>
      <c r="AT207" s="12">
        <f t="shared" si="1551"/>
        <v>8.2524271844660199E-2</v>
      </c>
      <c r="AU207" s="13"/>
      <c r="AV207" s="13"/>
      <c r="AW207" s="25"/>
      <c r="AX207" s="37"/>
      <c r="AY207" s="10">
        <v>1</v>
      </c>
      <c r="AZ207" s="11"/>
      <c r="BA207" s="11">
        <f t="shared" si="1590"/>
        <v>526</v>
      </c>
      <c r="BB207" s="11">
        <f t="shared" si="1590"/>
        <v>42</v>
      </c>
      <c r="BC207" s="11">
        <v>219</v>
      </c>
      <c r="BD207" s="12">
        <f t="shared" si="1552"/>
        <v>0.45247148288973382</v>
      </c>
      <c r="BE207" s="11">
        <v>19</v>
      </c>
      <c r="BF207" s="12">
        <f t="shared" si="1553"/>
        <v>7.9831932773109238E-2</v>
      </c>
      <c r="BG207" s="13"/>
      <c r="BH207" s="13"/>
      <c r="BI207" s="25"/>
      <c r="BJ207" s="37"/>
      <c r="BK207" s="10">
        <v>1</v>
      </c>
      <c r="BL207" s="11"/>
      <c r="BM207" s="11">
        <f t="shared" si="1591"/>
        <v>531</v>
      </c>
      <c r="BN207" s="11">
        <f t="shared" si="1591"/>
        <v>43</v>
      </c>
      <c r="BO207" s="11">
        <v>211</v>
      </c>
      <c r="BP207" s="12">
        <f t="shared" si="1554"/>
        <v>0.4312617702448211</v>
      </c>
      <c r="BQ207" s="11">
        <v>18</v>
      </c>
      <c r="BR207" s="12">
        <f t="shared" si="1555"/>
        <v>7.8602620087336247E-2</v>
      </c>
      <c r="BS207" s="13"/>
      <c r="BT207" s="13"/>
      <c r="BU207" s="25"/>
      <c r="BV207" s="37"/>
      <c r="BW207" s="10"/>
      <c r="BX207" s="11"/>
      <c r="BY207" s="61">
        <f t="shared" si="1592"/>
        <v>0</v>
      </c>
      <c r="BZ207" s="61">
        <f t="shared" si="1592"/>
        <v>0</v>
      </c>
      <c r="CA207" s="11"/>
      <c r="CB207" s="12" t="e">
        <f t="shared" si="1556"/>
        <v>#DIV/0!</v>
      </c>
      <c r="CC207" s="11"/>
      <c r="CD207" s="12" t="e">
        <f t="shared" si="1557"/>
        <v>#DIV/0!</v>
      </c>
      <c r="CE207" s="13"/>
      <c r="CF207" s="13"/>
      <c r="CG207" s="25"/>
      <c r="CH207" s="37"/>
      <c r="CI207" s="10"/>
      <c r="CJ207" s="11"/>
      <c r="CK207" s="61">
        <f t="shared" si="1593"/>
        <v>0</v>
      </c>
      <c r="CL207" s="61">
        <f t="shared" si="1593"/>
        <v>0</v>
      </c>
      <c r="CM207" s="11"/>
      <c r="CN207" s="12" t="e">
        <f t="shared" si="1558"/>
        <v>#DIV/0!</v>
      </c>
      <c r="CO207" s="11"/>
      <c r="CP207" s="12" t="e">
        <f t="shared" si="1559"/>
        <v>#DIV/0!</v>
      </c>
      <c r="CQ207" s="13"/>
      <c r="CR207" s="13"/>
      <c r="CS207" s="25"/>
      <c r="CT207" s="37"/>
      <c r="CU207" s="10"/>
      <c r="CV207" s="11"/>
      <c r="CW207" s="61">
        <f t="shared" si="1594"/>
        <v>0</v>
      </c>
      <c r="CX207" s="61">
        <f t="shared" si="1594"/>
        <v>0</v>
      </c>
      <c r="CY207" s="11"/>
      <c r="CZ207" s="12" t="e">
        <f t="shared" si="1560"/>
        <v>#DIV/0!</v>
      </c>
      <c r="DA207" s="11"/>
      <c r="DB207" s="12" t="e">
        <f t="shared" si="1561"/>
        <v>#DIV/0!</v>
      </c>
      <c r="DC207" s="13"/>
      <c r="DD207" s="13"/>
      <c r="DE207" s="25"/>
      <c r="DF207" s="37"/>
      <c r="DG207" s="10"/>
      <c r="DH207" s="11"/>
      <c r="DI207" s="61">
        <f t="shared" si="1595"/>
        <v>0</v>
      </c>
      <c r="DJ207" s="61">
        <f t="shared" si="1595"/>
        <v>0</v>
      </c>
      <c r="DK207" s="11"/>
      <c r="DL207" s="12" t="e">
        <f t="shared" si="1562"/>
        <v>#DIV/0!</v>
      </c>
      <c r="DM207" s="11"/>
      <c r="DN207" s="12" t="e">
        <f t="shared" si="1563"/>
        <v>#DIV/0!</v>
      </c>
      <c r="DO207" s="13"/>
      <c r="DP207" s="13"/>
      <c r="DQ207" s="25"/>
      <c r="DR207" s="37"/>
      <c r="DS207" s="10"/>
      <c r="DT207" s="11"/>
      <c r="DU207" s="61">
        <f t="shared" si="1596"/>
        <v>0</v>
      </c>
      <c r="DV207" s="61">
        <f t="shared" si="1596"/>
        <v>0</v>
      </c>
      <c r="DW207" s="11"/>
      <c r="DX207" s="12" t="e">
        <f t="shared" si="1564"/>
        <v>#DIV/0!</v>
      </c>
      <c r="DY207" s="11"/>
      <c r="DZ207" s="12" t="e">
        <f t="shared" si="1565"/>
        <v>#DIV/0!</v>
      </c>
      <c r="EA207" s="13"/>
      <c r="EB207" s="13"/>
      <c r="EC207" s="25"/>
      <c r="ED207" s="37"/>
      <c r="EE207" s="10"/>
      <c r="EF207" s="11"/>
      <c r="EG207" s="61">
        <f t="shared" si="1597"/>
        <v>0</v>
      </c>
      <c r="EH207" s="61">
        <f t="shared" si="1597"/>
        <v>0</v>
      </c>
      <c r="EI207" s="11"/>
      <c r="EJ207" s="12" t="e">
        <f t="shared" si="1566"/>
        <v>#DIV/0!</v>
      </c>
      <c r="EK207" s="11"/>
      <c r="EL207" s="12" t="e">
        <f t="shared" si="1567"/>
        <v>#DIV/0!</v>
      </c>
      <c r="EM207" s="13"/>
      <c r="EN207" s="13"/>
      <c r="EO207" s="25"/>
      <c r="EP207" s="37"/>
      <c r="EQ207" s="10"/>
      <c r="ER207" s="11"/>
      <c r="ES207" s="61">
        <f t="shared" si="1598"/>
        <v>0</v>
      </c>
      <c r="ET207" s="61">
        <f t="shared" si="1598"/>
        <v>0</v>
      </c>
      <c r="EU207" s="11"/>
      <c r="EV207" s="12" t="e">
        <f t="shared" si="1568"/>
        <v>#DIV/0!</v>
      </c>
      <c r="EW207" s="11"/>
      <c r="EX207" s="12" t="e">
        <f t="shared" si="1569"/>
        <v>#DIV/0!</v>
      </c>
      <c r="EY207" s="13"/>
      <c r="EZ207" s="13"/>
      <c r="FA207" s="25"/>
      <c r="FB207" s="37"/>
      <c r="FC207" s="10"/>
      <c r="FD207" s="11"/>
      <c r="FE207" s="61">
        <f t="shared" si="1599"/>
        <v>0</v>
      </c>
      <c r="FF207" s="61">
        <f t="shared" si="1599"/>
        <v>0</v>
      </c>
      <c r="FG207" s="11"/>
      <c r="FH207" s="12" t="e">
        <f t="shared" si="1570"/>
        <v>#DIV/0!</v>
      </c>
      <c r="FI207" s="11"/>
      <c r="FJ207" s="12" t="e">
        <f t="shared" si="1571"/>
        <v>#DIV/0!</v>
      </c>
      <c r="FK207" s="13"/>
      <c r="FL207" s="13"/>
      <c r="FM207" s="25"/>
      <c r="FN207" s="37"/>
      <c r="FO207" s="10"/>
      <c r="FP207" s="11"/>
      <c r="FQ207" s="61">
        <f t="shared" si="1600"/>
        <v>0</v>
      </c>
      <c r="FR207" s="61">
        <f t="shared" si="1600"/>
        <v>0</v>
      </c>
      <c r="FS207" s="11"/>
      <c r="FT207" s="12" t="e">
        <f t="shared" si="1572"/>
        <v>#DIV/0!</v>
      </c>
      <c r="FU207" s="11"/>
      <c r="FV207" s="12" t="e">
        <f t="shared" si="1573"/>
        <v>#DIV/0!</v>
      </c>
      <c r="FW207" s="13"/>
      <c r="FX207" s="13"/>
      <c r="FY207" s="25"/>
      <c r="FZ207" s="37"/>
      <c r="GA207" s="10"/>
      <c r="GB207" s="11"/>
      <c r="GC207" s="61">
        <f t="shared" si="1601"/>
        <v>0</v>
      </c>
      <c r="GD207" s="61">
        <f t="shared" si="1601"/>
        <v>0</v>
      </c>
      <c r="GE207" s="11"/>
      <c r="GF207" s="12" t="e">
        <f t="shared" si="1574"/>
        <v>#DIV/0!</v>
      </c>
      <c r="GG207" s="11"/>
      <c r="GH207" s="12" t="e">
        <f t="shared" si="1575"/>
        <v>#DIV/0!</v>
      </c>
      <c r="GI207" s="13"/>
      <c r="GJ207" s="13"/>
      <c r="GK207" s="25"/>
      <c r="GL207" s="37"/>
      <c r="GM207" s="10"/>
      <c r="GN207" s="11"/>
      <c r="GO207" s="61">
        <f t="shared" si="1602"/>
        <v>0</v>
      </c>
      <c r="GP207" s="61">
        <f t="shared" si="1602"/>
        <v>0</v>
      </c>
      <c r="GQ207" s="11"/>
      <c r="GR207" s="12" t="e">
        <f t="shared" si="1576"/>
        <v>#DIV/0!</v>
      </c>
      <c r="GS207" s="11"/>
      <c r="GT207" s="12" t="e">
        <f t="shared" si="1577"/>
        <v>#DIV/0!</v>
      </c>
      <c r="GU207" s="13"/>
      <c r="GV207" s="13"/>
      <c r="GW207" s="25"/>
      <c r="GX207" s="37"/>
      <c r="GY207" s="10"/>
      <c r="GZ207" s="11"/>
      <c r="HA207" s="61">
        <f t="shared" si="1603"/>
        <v>0</v>
      </c>
      <c r="HB207" s="61">
        <f t="shared" si="1603"/>
        <v>0</v>
      </c>
      <c r="HC207" s="11"/>
      <c r="HD207" s="12" t="e">
        <f t="shared" si="1578"/>
        <v>#DIV/0!</v>
      </c>
      <c r="HE207" s="11"/>
      <c r="HF207" s="12" t="e">
        <f t="shared" si="1579"/>
        <v>#DIV/0!</v>
      </c>
      <c r="HG207" s="13"/>
      <c r="HH207" s="13"/>
      <c r="HI207" s="25"/>
      <c r="HJ207" s="37"/>
      <c r="HK207" s="10">
        <f t="shared" si="1580"/>
        <v>2</v>
      </c>
      <c r="HL207" s="14">
        <f t="shared" si="1580"/>
        <v>0</v>
      </c>
      <c r="HM207" s="381">
        <f t="shared" si="1580"/>
        <v>2680</v>
      </c>
      <c r="HN207" s="11">
        <f t="shared" si="1580"/>
        <v>218</v>
      </c>
      <c r="HO207" s="11">
        <f t="shared" si="1581"/>
        <v>1163</v>
      </c>
      <c r="HP207" s="79">
        <f t="shared" si="1582"/>
        <v>0.43395522388059704</v>
      </c>
      <c r="HQ207" s="15">
        <f t="shared" si="1583"/>
        <v>88</v>
      </c>
      <c r="HR207" s="12">
        <f t="shared" si="1604"/>
        <v>7.5666380051590709E-2</v>
      </c>
      <c r="HS207" s="16">
        <v>70.7</v>
      </c>
      <c r="HT207" s="17">
        <v>1051</v>
      </c>
      <c r="HU207" s="16">
        <f t="shared" si="1584"/>
        <v>90.369733447979357</v>
      </c>
      <c r="HV207" s="23"/>
      <c r="HW207" s="22"/>
    </row>
    <row r="208" spans="1:231" ht="18.75" x14ac:dyDescent="0.25">
      <c r="A208" s="734"/>
      <c r="B208" s="436">
        <f t="shared" si="1409"/>
        <v>45755</v>
      </c>
      <c r="C208" s="10"/>
      <c r="D208" s="11"/>
      <c r="E208" s="61">
        <f t="shared" si="1585"/>
        <v>485</v>
      </c>
      <c r="F208" s="11">
        <f t="shared" si="1585"/>
        <v>40</v>
      </c>
      <c r="G208" s="11">
        <v>263</v>
      </c>
      <c r="H208" s="12">
        <f t="shared" si="1545"/>
        <v>0.58556701030927838</v>
      </c>
      <c r="I208" s="11">
        <v>21</v>
      </c>
      <c r="J208" s="12">
        <f t="shared" si="1586"/>
        <v>7.3943661971830985E-2</v>
      </c>
      <c r="K208" s="13"/>
      <c r="L208" s="11"/>
      <c r="M208" s="25"/>
      <c r="N208" s="37"/>
      <c r="O208" s="10"/>
      <c r="P208" s="11"/>
      <c r="Q208" s="11">
        <f t="shared" si="1587"/>
        <v>516</v>
      </c>
      <c r="R208" s="11">
        <f t="shared" si="1587"/>
        <v>41</v>
      </c>
      <c r="S208" s="11">
        <v>255</v>
      </c>
      <c r="T208" s="12">
        <f t="shared" si="1546"/>
        <v>0.52131782945736438</v>
      </c>
      <c r="U208" s="11">
        <v>14</v>
      </c>
      <c r="V208" s="12">
        <f t="shared" si="1547"/>
        <v>5.204460966542751E-2</v>
      </c>
      <c r="W208" s="13"/>
      <c r="X208" s="11"/>
      <c r="Y208" s="25"/>
      <c r="Z208" s="37"/>
      <c r="AA208" s="10">
        <v>1</v>
      </c>
      <c r="AB208" s="11"/>
      <c r="AC208" s="11">
        <f t="shared" si="1588"/>
        <v>103</v>
      </c>
      <c r="AD208" s="11">
        <f t="shared" si="1588"/>
        <v>10</v>
      </c>
      <c r="AE208" s="11">
        <v>39</v>
      </c>
      <c r="AF208" s="12">
        <f t="shared" si="1548"/>
        <v>0.47572815533980584</v>
      </c>
      <c r="AG208" s="11">
        <v>10</v>
      </c>
      <c r="AH208" s="12">
        <f t="shared" si="1549"/>
        <v>0.20408163265306123</v>
      </c>
      <c r="AI208" s="13"/>
      <c r="AJ208" s="11"/>
      <c r="AK208" s="25"/>
      <c r="AL208" s="37"/>
      <c r="AM208" s="10"/>
      <c r="AN208" s="11"/>
      <c r="AO208" s="61">
        <f t="shared" si="1589"/>
        <v>518</v>
      </c>
      <c r="AP208" s="11">
        <f t="shared" si="1589"/>
        <v>42</v>
      </c>
      <c r="AQ208" s="11">
        <v>228</v>
      </c>
      <c r="AR208" s="12">
        <f t="shared" si="1550"/>
        <v>0.46718146718146719</v>
      </c>
      <c r="AS208" s="11">
        <v>14</v>
      </c>
      <c r="AT208" s="12">
        <f t="shared" si="1551"/>
        <v>5.7851239669421489E-2</v>
      </c>
      <c r="AU208" s="13"/>
      <c r="AV208" s="11"/>
      <c r="AW208" s="25"/>
      <c r="AX208" s="37"/>
      <c r="AY208" s="10"/>
      <c r="AZ208" s="11"/>
      <c r="BA208" s="11">
        <f t="shared" si="1590"/>
        <v>526</v>
      </c>
      <c r="BB208" s="11">
        <f t="shared" si="1590"/>
        <v>42</v>
      </c>
      <c r="BC208" s="11">
        <v>251</v>
      </c>
      <c r="BD208" s="12">
        <f t="shared" si="1552"/>
        <v>0.50950570342205326</v>
      </c>
      <c r="BE208" s="11">
        <v>17</v>
      </c>
      <c r="BF208" s="12">
        <f t="shared" si="1553"/>
        <v>6.3432835820895525E-2</v>
      </c>
      <c r="BG208" s="13"/>
      <c r="BH208" s="11"/>
      <c r="BI208" s="25"/>
      <c r="BJ208" s="37"/>
      <c r="BK208" s="10"/>
      <c r="BL208" s="11"/>
      <c r="BM208" s="11">
        <f t="shared" si="1591"/>
        <v>531</v>
      </c>
      <c r="BN208" s="11">
        <f t="shared" si="1591"/>
        <v>43</v>
      </c>
      <c r="BO208" s="11">
        <v>254</v>
      </c>
      <c r="BP208" s="12">
        <f t="shared" si="1554"/>
        <v>0.52730696798493404</v>
      </c>
      <c r="BQ208" s="11">
        <v>26</v>
      </c>
      <c r="BR208" s="12">
        <f t="shared" si="1555"/>
        <v>9.285714285714286E-2</v>
      </c>
      <c r="BS208" s="13"/>
      <c r="BT208" s="11"/>
      <c r="BU208" s="25"/>
      <c r="BV208" s="37"/>
      <c r="BW208" s="10"/>
      <c r="BX208" s="11"/>
      <c r="BY208" s="61">
        <f t="shared" si="1592"/>
        <v>0</v>
      </c>
      <c r="BZ208" s="61">
        <f t="shared" si="1592"/>
        <v>0</v>
      </c>
      <c r="CA208" s="11"/>
      <c r="CB208" s="12" t="e">
        <f t="shared" si="1556"/>
        <v>#DIV/0!</v>
      </c>
      <c r="CC208" s="11"/>
      <c r="CD208" s="12" t="e">
        <f t="shared" si="1557"/>
        <v>#DIV/0!</v>
      </c>
      <c r="CE208" s="13"/>
      <c r="CF208" s="11"/>
      <c r="CG208" s="25"/>
      <c r="CH208" s="37"/>
      <c r="CI208" s="10"/>
      <c r="CJ208" s="11"/>
      <c r="CK208" s="61">
        <f t="shared" si="1593"/>
        <v>0</v>
      </c>
      <c r="CL208" s="61">
        <f t="shared" si="1593"/>
        <v>0</v>
      </c>
      <c r="CM208" s="11"/>
      <c r="CN208" s="12" t="e">
        <f t="shared" si="1558"/>
        <v>#DIV/0!</v>
      </c>
      <c r="CO208" s="11"/>
      <c r="CP208" s="12" t="e">
        <f t="shared" si="1559"/>
        <v>#DIV/0!</v>
      </c>
      <c r="CQ208" s="13"/>
      <c r="CR208" s="11"/>
      <c r="CS208" s="25"/>
      <c r="CT208" s="37"/>
      <c r="CU208" s="10"/>
      <c r="CV208" s="11"/>
      <c r="CW208" s="61">
        <f t="shared" si="1594"/>
        <v>0</v>
      </c>
      <c r="CX208" s="61">
        <f t="shared" si="1594"/>
        <v>0</v>
      </c>
      <c r="CY208" s="11"/>
      <c r="CZ208" s="12" t="e">
        <f t="shared" si="1560"/>
        <v>#DIV/0!</v>
      </c>
      <c r="DA208" s="11"/>
      <c r="DB208" s="12" t="e">
        <f t="shared" si="1561"/>
        <v>#DIV/0!</v>
      </c>
      <c r="DC208" s="13"/>
      <c r="DD208" s="11"/>
      <c r="DE208" s="25"/>
      <c r="DF208" s="37"/>
      <c r="DG208" s="10"/>
      <c r="DH208" s="11"/>
      <c r="DI208" s="61">
        <f t="shared" si="1595"/>
        <v>0</v>
      </c>
      <c r="DJ208" s="61">
        <f t="shared" si="1595"/>
        <v>0</v>
      </c>
      <c r="DK208" s="11"/>
      <c r="DL208" s="12" t="e">
        <f t="shared" si="1562"/>
        <v>#DIV/0!</v>
      </c>
      <c r="DM208" s="11"/>
      <c r="DN208" s="12" t="e">
        <f t="shared" si="1563"/>
        <v>#DIV/0!</v>
      </c>
      <c r="DO208" s="13"/>
      <c r="DP208" s="11"/>
      <c r="DQ208" s="25"/>
      <c r="DR208" s="37"/>
      <c r="DS208" s="10"/>
      <c r="DT208" s="11"/>
      <c r="DU208" s="61">
        <f t="shared" si="1596"/>
        <v>0</v>
      </c>
      <c r="DV208" s="61">
        <f t="shared" si="1596"/>
        <v>0</v>
      </c>
      <c r="DW208" s="11"/>
      <c r="DX208" s="12" t="e">
        <f t="shared" si="1564"/>
        <v>#DIV/0!</v>
      </c>
      <c r="DY208" s="11"/>
      <c r="DZ208" s="12" t="e">
        <f t="shared" si="1565"/>
        <v>#DIV/0!</v>
      </c>
      <c r="EA208" s="13"/>
      <c r="EB208" s="11"/>
      <c r="EC208" s="25"/>
      <c r="ED208" s="37"/>
      <c r="EE208" s="10"/>
      <c r="EF208" s="11"/>
      <c r="EG208" s="61">
        <f t="shared" si="1597"/>
        <v>0</v>
      </c>
      <c r="EH208" s="61">
        <f t="shared" si="1597"/>
        <v>0</v>
      </c>
      <c r="EI208" s="11"/>
      <c r="EJ208" s="12" t="e">
        <f t="shared" si="1566"/>
        <v>#DIV/0!</v>
      </c>
      <c r="EK208" s="11"/>
      <c r="EL208" s="12" t="e">
        <f t="shared" si="1567"/>
        <v>#DIV/0!</v>
      </c>
      <c r="EM208" s="13"/>
      <c r="EN208" s="11"/>
      <c r="EO208" s="25"/>
      <c r="EP208" s="37"/>
      <c r="EQ208" s="10"/>
      <c r="ER208" s="11"/>
      <c r="ES208" s="61">
        <f t="shared" si="1598"/>
        <v>0</v>
      </c>
      <c r="ET208" s="61">
        <f t="shared" si="1598"/>
        <v>0</v>
      </c>
      <c r="EU208" s="11"/>
      <c r="EV208" s="12" t="e">
        <f t="shared" si="1568"/>
        <v>#DIV/0!</v>
      </c>
      <c r="EW208" s="11"/>
      <c r="EX208" s="12" t="e">
        <f t="shared" si="1569"/>
        <v>#DIV/0!</v>
      </c>
      <c r="EY208" s="13"/>
      <c r="EZ208" s="11"/>
      <c r="FA208" s="25"/>
      <c r="FB208" s="37"/>
      <c r="FC208" s="10"/>
      <c r="FD208" s="11"/>
      <c r="FE208" s="61">
        <f t="shared" si="1599"/>
        <v>0</v>
      </c>
      <c r="FF208" s="61">
        <f t="shared" si="1599"/>
        <v>0</v>
      </c>
      <c r="FG208" s="11"/>
      <c r="FH208" s="12" t="e">
        <f t="shared" si="1570"/>
        <v>#DIV/0!</v>
      </c>
      <c r="FI208" s="11"/>
      <c r="FJ208" s="12" t="e">
        <f t="shared" si="1571"/>
        <v>#DIV/0!</v>
      </c>
      <c r="FK208" s="13"/>
      <c r="FL208" s="11"/>
      <c r="FM208" s="25"/>
      <c r="FN208" s="37"/>
      <c r="FO208" s="10"/>
      <c r="FP208" s="11"/>
      <c r="FQ208" s="61">
        <f t="shared" si="1600"/>
        <v>0</v>
      </c>
      <c r="FR208" s="61">
        <f t="shared" si="1600"/>
        <v>0</v>
      </c>
      <c r="FS208" s="11"/>
      <c r="FT208" s="12" t="e">
        <f t="shared" si="1572"/>
        <v>#DIV/0!</v>
      </c>
      <c r="FU208" s="11"/>
      <c r="FV208" s="12" t="e">
        <f t="shared" si="1573"/>
        <v>#DIV/0!</v>
      </c>
      <c r="FW208" s="13"/>
      <c r="FX208" s="11"/>
      <c r="FY208" s="25"/>
      <c r="FZ208" s="37"/>
      <c r="GA208" s="10"/>
      <c r="GB208" s="11"/>
      <c r="GC208" s="61">
        <f t="shared" si="1601"/>
        <v>0</v>
      </c>
      <c r="GD208" s="61">
        <f t="shared" si="1601"/>
        <v>0</v>
      </c>
      <c r="GE208" s="11"/>
      <c r="GF208" s="12" t="e">
        <f t="shared" si="1574"/>
        <v>#DIV/0!</v>
      </c>
      <c r="GG208" s="11"/>
      <c r="GH208" s="12" t="e">
        <f t="shared" si="1575"/>
        <v>#DIV/0!</v>
      </c>
      <c r="GI208" s="13"/>
      <c r="GJ208" s="11"/>
      <c r="GK208" s="25"/>
      <c r="GL208" s="37"/>
      <c r="GM208" s="10"/>
      <c r="GN208" s="11"/>
      <c r="GO208" s="61">
        <f t="shared" si="1602"/>
        <v>0</v>
      </c>
      <c r="GP208" s="61">
        <f t="shared" si="1602"/>
        <v>0</v>
      </c>
      <c r="GQ208" s="11"/>
      <c r="GR208" s="12" t="e">
        <f t="shared" si="1576"/>
        <v>#DIV/0!</v>
      </c>
      <c r="GS208" s="11"/>
      <c r="GT208" s="12" t="e">
        <f t="shared" si="1577"/>
        <v>#DIV/0!</v>
      </c>
      <c r="GU208" s="13"/>
      <c r="GV208" s="11"/>
      <c r="GW208" s="25"/>
      <c r="GX208" s="37"/>
      <c r="GY208" s="10"/>
      <c r="GZ208" s="11"/>
      <c r="HA208" s="61">
        <f t="shared" si="1603"/>
        <v>0</v>
      </c>
      <c r="HB208" s="61">
        <f t="shared" si="1603"/>
        <v>0</v>
      </c>
      <c r="HC208" s="11"/>
      <c r="HD208" s="12" t="e">
        <f t="shared" si="1578"/>
        <v>#DIV/0!</v>
      </c>
      <c r="HE208" s="11"/>
      <c r="HF208" s="12" t="e">
        <f t="shared" si="1579"/>
        <v>#DIV/0!</v>
      </c>
      <c r="HG208" s="13"/>
      <c r="HH208" s="11"/>
      <c r="HI208" s="25"/>
      <c r="HJ208" s="37"/>
      <c r="HK208" s="10">
        <f t="shared" si="1580"/>
        <v>1</v>
      </c>
      <c r="HL208" s="14">
        <f t="shared" si="1580"/>
        <v>0</v>
      </c>
      <c r="HM208" s="381">
        <f t="shared" si="1580"/>
        <v>2679</v>
      </c>
      <c r="HN208" s="11">
        <f t="shared" si="1580"/>
        <v>218</v>
      </c>
      <c r="HO208" s="11">
        <f t="shared" si="1581"/>
        <v>1392</v>
      </c>
      <c r="HP208" s="79">
        <f t="shared" si="1582"/>
        <v>0.51959686450167974</v>
      </c>
      <c r="HQ208" s="15">
        <f t="shared" si="1583"/>
        <v>102</v>
      </c>
      <c r="HR208" s="12">
        <f t="shared" si="1604"/>
        <v>7.3275862068965511E-2</v>
      </c>
      <c r="HS208" s="16">
        <v>70.3</v>
      </c>
      <c r="HT208" s="17">
        <v>1264</v>
      </c>
      <c r="HU208" s="16">
        <f t="shared" si="1584"/>
        <v>90.804597701149419</v>
      </c>
      <c r="HV208" s="23"/>
      <c r="HW208" s="22"/>
    </row>
    <row r="209" spans="1:231" ht="18.75" x14ac:dyDescent="0.25">
      <c r="A209" s="734"/>
      <c r="B209" s="436">
        <f t="shared" si="1409"/>
        <v>45756</v>
      </c>
      <c r="C209" s="10"/>
      <c r="D209" s="11"/>
      <c r="E209" s="61">
        <f>E208-C209</f>
        <v>485</v>
      </c>
      <c r="F209" s="11">
        <f>F208-D209</f>
        <v>40</v>
      </c>
      <c r="G209" s="11">
        <v>199</v>
      </c>
      <c r="H209" s="12">
        <f t="shared" si="1545"/>
        <v>0.44742268041237115</v>
      </c>
      <c r="I209" s="11">
        <v>18</v>
      </c>
      <c r="J209" s="12">
        <f t="shared" si="1586"/>
        <v>8.294930875576037E-2</v>
      </c>
      <c r="K209" s="13"/>
      <c r="L209" s="11"/>
      <c r="M209" s="38"/>
      <c r="N209" s="39"/>
      <c r="O209" s="10">
        <v>1</v>
      </c>
      <c r="P209" s="11"/>
      <c r="Q209" s="11">
        <f t="shared" si="1587"/>
        <v>515</v>
      </c>
      <c r="R209" s="11">
        <f t="shared" si="1587"/>
        <v>41</v>
      </c>
      <c r="S209" s="11">
        <v>208</v>
      </c>
      <c r="T209" s="12">
        <f t="shared" si="1546"/>
        <v>0.45048543689320386</v>
      </c>
      <c r="U209" s="11">
        <v>24</v>
      </c>
      <c r="V209" s="12">
        <f t="shared" si="1547"/>
        <v>0.10344827586206896</v>
      </c>
      <c r="W209" s="13"/>
      <c r="X209" s="11"/>
      <c r="Y209" s="38"/>
      <c r="Z209" s="39"/>
      <c r="AA209" s="10">
        <v>2</v>
      </c>
      <c r="AB209" s="11"/>
      <c r="AC209" s="11">
        <f t="shared" si="1588"/>
        <v>101</v>
      </c>
      <c r="AD209" s="11">
        <f t="shared" si="1588"/>
        <v>10</v>
      </c>
      <c r="AE209" s="11">
        <v>37</v>
      </c>
      <c r="AF209" s="12">
        <f t="shared" si="1548"/>
        <v>0.41584158415841582</v>
      </c>
      <c r="AG209" s="11">
        <v>5</v>
      </c>
      <c r="AH209" s="12">
        <f t="shared" si="1549"/>
        <v>0.11904761904761904</v>
      </c>
      <c r="AI209" s="13"/>
      <c r="AJ209" s="11"/>
      <c r="AK209" s="38"/>
      <c r="AL209" s="39"/>
      <c r="AM209" s="10"/>
      <c r="AN209" s="11"/>
      <c r="AO209" s="61">
        <f t="shared" si="1589"/>
        <v>518</v>
      </c>
      <c r="AP209" s="11">
        <f t="shared" si="1589"/>
        <v>42</v>
      </c>
      <c r="AQ209" s="11">
        <v>191</v>
      </c>
      <c r="AR209" s="12">
        <f t="shared" si="1550"/>
        <v>0.39961389961389959</v>
      </c>
      <c r="AS209" s="11">
        <v>16</v>
      </c>
      <c r="AT209" s="12">
        <f t="shared" si="1551"/>
        <v>7.7294685990338161E-2</v>
      </c>
      <c r="AU209" s="13"/>
      <c r="AV209" s="11"/>
      <c r="AW209" s="38"/>
      <c r="AX209" s="39"/>
      <c r="AY209" s="10"/>
      <c r="AZ209" s="11"/>
      <c r="BA209" s="11">
        <f t="shared" si="1590"/>
        <v>526</v>
      </c>
      <c r="BB209" s="11">
        <f t="shared" si="1590"/>
        <v>42</v>
      </c>
      <c r="BC209" s="11">
        <v>229</v>
      </c>
      <c r="BD209" s="12">
        <f t="shared" si="1552"/>
        <v>0.47718631178707227</v>
      </c>
      <c r="BE209" s="11">
        <v>22</v>
      </c>
      <c r="BF209" s="12">
        <f t="shared" si="1553"/>
        <v>8.7649402390438252E-2</v>
      </c>
      <c r="BG209" s="13"/>
      <c r="BH209" s="11"/>
      <c r="BI209" s="38"/>
      <c r="BJ209" s="39"/>
      <c r="BK209" s="10"/>
      <c r="BL209" s="11"/>
      <c r="BM209" s="11">
        <f t="shared" si="1591"/>
        <v>531</v>
      </c>
      <c r="BN209" s="11">
        <f t="shared" si="1591"/>
        <v>43</v>
      </c>
      <c r="BO209" s="11">
        <v>194</v>
      </c>
      <c r="BP209" s="12">
        <f t="shared" si="1554"/>
        <v>0.40677966101694918</v>
      </c>
      <c r="BQ209" s="11">
        <v>22</v>
      </c>
      <c r="BR209" s="12">
        <f t="shared" si="1555"/>
        <v>0.10185185185185185</v>
      </c>
      <c r="BS209" s="13"/>
      <c r="BT209" s="11"/>
      <c r="BU209" s="38"/>
      <c r="BV209" s="39"/>
      <c r="BW209" s="10"/>
      <c r="BX209" s="11"/>
      <c r="BY209" s="61">
        <f t="shared" si="1592"/>
        <v>0</v>
      </c>
      <c r="BZ209" s="61">
        <f t="shared" si="1592"/>
        <v>0</v>
      </c>
      <c r="CA209" s="11"/>
      <c r="CB209" s="12" t="e">
        <f t="shared" si="1556"/>
        <v>#DIV/0!</v>
      </c>
      <c r="CC209" s="11"/>
      <c r="CD209" s="12" t="e">
        <f t="shared" si="1557"/>
        <v>#DIV/0!</v>
      </c>
      <c r="CE209" s="13"/>
      <c r="CF209" s="11"/>
      <c r="CG209" s="38"/>
      <c r="CH209" s="39"/>
      <c r="CI209" s="10"/>
      <c r="CJ209" s="11"/>
      <c r="CK209" s="61">
        <f t="shared" si="1593"/>
        <v>0</v>
      </c>
      <c r="CL209" s="61">
        <f t="shared" si="1593"/>
        <v>0</v>
      </c>
      <c r="CM209" s="11"/>
      <c r="CN209" s="12" t="e">
        <f t="shared" si="1558"/>
        <v>#DIV/0!</v>
      </c>
      <c r="CO209" s="11"/>
      <c r="CP209" s="12" t="e">
        <f t="shared" si="1559"/>
        <v>#DIV/0!</v>
      </c>
      <c r="CQ209" s="13"/>
      <c r="CR209" s="11"/>
      <c r="CS209" s="38"/>
      <c r="CT209" s="39"/>
      <c r="CU209" s="10"/>
      <c r="CV209" s="11"/>
      <c r="CW209" s="61">
        <f t="shared" si="1594"/>
        <v>0</v>
      </c>
      <c r="CX209" s="61">
        <f t="shared" si="1594"/>
        <v>0</v>
      </c>
      <c r="CY209" s="11"/>
      <c r="CZ209" s="12" t="e">
        <f t="shared" si="1560"/>
        <v>#DIV/0!</v>
      </c>
      <c r="DA209" s="11"/>
      <c r="DB209" s="12" t="e">
        <f t="shared" si="1561"/>
        <v>#DIV/0!</v>
      </c>
      <c r="DC209" s="13"/>
      <c r="DD209" s="11"/>
      <c r="DE209" s="38"/>
      <c r="DF209" s="39"/>
      <c r="DG209" s="10"/>
      <c r="DH209" s="11"/>
      <c r="DI209" s="61">
        <f t="shared" si="1595"/>
        <v>0</v>
      </c>
      <c r="DJ209" s="61">
        <f t="shared" si="1595"/>
        <v>0</v>
      </c>
      <c r="DK209" s="11"/>
      <c r="DL209" s="12" t="e">
        <f t="shared" si="1562"/>
        <v>#DIV/0!</v>
      </c>
      <c r="DM209" s="11"/>
      <c r="DN209" s="12" t="e">
        <f t="shared" si="1563"/>
        <v>#DIV/0!</v>
      </c>
      <c r="DO209" s="13"/>
      <c r="DP209" s="11"/>
      <c r="DQ209" s="38"/>
      <c r="DR209" s="39"/>
      <c r="DS209" s="10"/>
      <c r="DT209" s="11"/>
      <c r="DU209" s="61">
        <f t="shared" si="1596"/>
        <v>0</v>
      </c>
      <c r="DV209" s="61">
        <f t="shared" si="1596"/>
        <v>0</v>
      </c>
      <c r="DW209" s="11"/>
      <c r="DX209" s="12" t="e">
        <f t="shared" si="1564"/>
        <v>#DIV/0!</v>
      </c>
      <c r="DY209" s="11"/>
      <c r="DZ209" s="12" t="e">
        <f t="shared" si="1565"/>
        <v>#DIV/0!</v>
      </c>
      <c r="EA209" s="13"/>
      <c r="EB209" s="11"/>
      <c r="EC209" s="38"/>
      <c r="ED209" s="39"/>
      <c r="EE209" s="10"/>
      <c r="EF209" s="11"/>
      <c r="EG209" s="61">
        <f t="shared" si="1597"/>
        <v>0</v>
      </c>
      <c r="EH209" s="61">
        <f t="shared" si="1597"/>
        <v>0</v>
      </c>
      <c r="EI209" s="11"/>
      <c r="EJ209" s="12" t="e">
        <f t="shared" si="1566"/>
        <v>#DIV/0!</v>
      </c>
      <c r="EK209" s="11"/>
      <c r="EL209" s="12" t="e">
        <f t="shared" si="1567"/>
        <v>#DIV/0!</v>
      </c>
      <c r="EM209" s="13"/>
      <c r="EN209" s="11"/>
      <c r="EO209" s="38"/>
      <c r="EP209" s="39"/>
      <c r="EQ209" s="10"/>
      <c r="ER209" s="11"/>
      <c r="ES209" s="61">
        <f t="shared" si="1598"/>
        <v>0</v>
      </c>
      <c r="ET209" s="61">
        <f t="shared" si="1598"/>
        <v>0</v>
      </c>
      <c r="EU209" s="11"/>
      <c r="EV209" s="12" t="e">
        <f t="shared" si="1568"/>
        <v>#DIV/0!</v>
      </c>
      <c r="EW209" s="11"/>
      <c r="EX209" s="12" t="e">
        <f t="shared" si="1569"/>
        <v>#DIV/0!</v>
      </c>
      <c r="EY209" s="13"/>
      <c r="EZ209" s="11"/>
      <c r="FA209" s="38"/>
      <c r="FB209" s="39"/>
      <c r="FC209" s="10"/>
      <c r="FD209" s="11"/>
      <c r="FE209" s="61">
        <f t="shared" si="1599"/>
        <v>0</v>
      </c>
      <c r="FF209" s="61">
        <f t="shared" si="1599"/>
        <v>0</v>
      </c>
      <c r="FG209" s="11"/>
      <c r="FH209" s="12" t="e">
        <f t="shared" si="1570"/>
        <v>#DIV/0!</v>
      </c>
      <c r="FI209" s="11"/>
      <c r="FJ209" s="12" t="e">
        <f t="shared" si="1571"/>
        <v>#DIV/0!</v>
      </c>
      <c r="FK209" s="13"/>
      <c r="FL209" s="11"/>
      <c r="FM209" s="38"/>
      <c r="FN209" s="39"/>
      <c r="FO209" s="10"/>
      <c r="FP209" s="11"/>
      <c r="FQ209" s="61">
        <f t="shared" si="1600"/>
        <v>0</v>
      </c>
      <c r="FR209" s="61">
        <f t="shared" si="1600"/>
        <v>0</v>
      </c>
      <c r="FS209" s="11"/>
      <c r="FT209" s="12" t="e">
        <f t="shared" si="1572"/>
        <v>#DIV/0!</v>
      </c>
      <c r="FU209" s="11"/>
      <c r="FV209" s="12" t="e">
        <f t="shared" si="1573"/>
        <v>#DIV/0!</v>
      </c>
      <c r="FW209" s="13"/>
      <c r="FX209" s="11"/>
      <c r="FY209" s="38"/>
      <c r="FZ209" s="39"/>
      <c r="GA209" s="10"/>
      <c r="GB209" s="11"/>
      <c r="GC209" s="61">
        <f t="shared" si="1601"/>
        <v>0</v>
      </c>
      <c r="GD209" s="61">
        <f t="shared" si="1601"/>
        <v>0</v>
      </c>
      <c r="GE209" s="11"/>
      <c r="GF209" s="12" t="e">
        <f t="shared" si="1574"/>
        <v>#DIV/0!</v>
      </c>
      <c r="GG209" s="11"/>
      <c r="GH209" s="12" t="e">
        <f t="shared" si="1575"/>
        <v>#DIV/0!</v>
      </c>
      <c r="GI209" s="13"/>
      <c r="GJ209" s="11"/>
      <c r="GK209" s="38"/>
      <c r="GL209" s="39"/>
      <c r="GM209" s="10"/>
      <c r="GN209" s="11"/>
      <c r="GO209" s="61">
        <f t="shared" si="1602"/>
        <v>0</v>
      </c>
      <c r="GP209" s="61">
        <f t="shared" si="1602"/>
        <v>0</v>
      </c>
      <c r="GQ209" s="11"/>
      <c r="GR209" s="12" t="e">
        <f t="shared" si="1576"/>
        <v>#DIV/0!</v>
      </c>
      <c r="GS209" s="11"/>
      <c r="GT209" s="12" t="e">
        <f t="shared" si="1577"/>
        <v>#DIV/0!</v>
      </c>
      <c r="GU209" s="13"/>
      <c r="GV209" s="11"/>
      <c r="GW209" s="38"/>
      <c r="GX209" s="39"/>
      <c r="GY209" s="10"/>
      <c r="GZ209" s="11"/>
      <c r="HA209" s="61">
        <f t="shared" si="1603"/>
        <v>0</v>
      </c>
      <c r="HB209" s="61">
        <f t="shared" si="1603"/>
        <v>0</v>
      </c>
      <c r="HC209" s="11"/>
      <c r="HD209" s="12" t="e">
        <f t="shared" si="1578"/>
        <v>#DIV/0!</v>
      </c>
      <c r="HE209" s="11"/>
      <c r="HF209" s="12" t="e">
        <f t="shared" si="1579"/>
        <v>#DIV/0!</v>
      </c>
      <c r="HG209" s="13"/>
      <c r="HH209" s="11"/>
      <c r="HI209" s="38"/>
      <c r="HJ209" s="39"/>
      <c r="HK209" s="10">
        <f t="shared" si="1580"/>
        <v>3</v>
      </c>
      <c r="HL209" s="14">
        <f t="shared" si="1580"/>
        <v>0</v>
      </c>
      <c r="HM209" s="381">
        <f t="shared" si="1580"/>
        <v>2676</v>
      </c>
      <c r="HN209" s="11">
        <f t="shared" si="1580"/>
        <v>218</v>
      </c>
      <c r="HO209" s="11">
        <f t="shared" si="1581"/>
        <v>1165</v>
      </c>
      <c r="HP209" s="79">
        <f t="shared" si="1582"/>
        <v>0.43535127055306427</v>
      </c>
      <c r="HQ209" s="15">
        <f t="shared" si="1583"/>
        <v>107</v>
      </c>
      <c r="HR209" s="12">
        <f t="shared" si="1604"/>
        <v>9.1845493562231761E-2</v>
      </c>
      <c r="HS209" s="16">
        <v>70.3</v>
      </c>
      <c r="HT209" s="17">
        <v>1022</v>
      </c>
      <c r="HU209" s="16">
        <f t="shared" si="1584"/>
        <v>87.725321888412026</v>
      </c>
      <c r="HV209" s="23"/>
      <c r="HW209" s="22"/>
    </row>
    <row r="210" spans="1:231" ht="19.5" thickBot="1" x14ac:dyDescent="0.3">
      <c r="A210" s="734"/>
      <c r="B210" s="437"/>
      <c r="C210" s="26">
        <f>SUM(C203:C209)</f>
        <v>3</v>
      </c>
      <c r="D210" s="27">
        <f>SUM(D203:D209)</f>
        <v>0</v>
      </c>
      <c r="E210" s="27"/>
      <c r="F210" s="27"/>
      <c r="G210" s="27">
        <f>SUM(G203:G209)</f>
        <v>1569</v>
      </c>
      <c r="H210" s="28">
        <f>((G210+I210)/7)/E209</f>
        <v>0.49631811487481592</v>
      </c>
      <c r="I210" s="27">
        <f>SUM(I203:I209)</f>
        <v>116</v>
      </c>
      <c r="J210" s="28">
        <f>(I210/(I210+G210))</f>
        <v>6.8842729970326408E-2</v>
      </c>
      <c r="K210" s="27"/>
      <c r="L210" s="27"/>
      <c r="M210" s="29" t="e">
        <f>M208/M207*100-100</f>
        <v>#DIV/0!</v>
      </c>
      <c r="N210" s="60" t="e">
        <f>N208/N207*100-100</f>
        <v>#DIV/0!</v>
      </c>
      <c r="O210" s="26">
        <f>SUM(O203:O209)</f>
        <v>4</v>
      </c>
      <c r="P210" s="27">
        <f>SUM(P203:P209)</f>
        <v>0</v>
      </c>
      <c r="Q210" s="27"/>
      <c r="R210" s="27"/>
      <c r="S210" s="27">
        <f>SUM(S203:S209)</f>
        <v>1625</v>
      </c>
      <c r="T210" s="28">
        <f>((S210+U210)/7)/Q209</f>
        <v>0.48821081830790564</v>
      </c>
      <c r="U210" s="27">
        <f>SUM(U203:U209)</f>
        <v>135</v>
      </c>
      <c r="V210" s="28">
        <f>(U210/(U210+S210))</f>
        <v>7.6704545454545456E-2</v>
      </c>
      <c r="W210" s="27"/>
      <c r="X210" s="27"/>
      <c r="Y210" s="29" t="e">
        <f>Y208/Y207*100-100</f>
        <v>#DIV/0!</v>
      </c>
      <c r="Z210" s="60" t="e">
        <f>Z208/Z207*100-100</f>
        <v>#DIV/0!</v>
      </c>
      <c r="AA210" s="26">
        <f>SUM(AA203:AA209)</f>
        <v>5</v>
      </c>
      <c r="AB210" s="27">
        <f>SUM(AB203:AB209)</f>
        <v>0</v>
      </c>
      <c r="AC210" s="27"/>
      <c r="AD210" s="27"/>
      <c r="AE210" s="27">
        <f>SUM(AE203:AE209)</f>
        <v>276</v>
      </c>
      <c r="AF210" s="28">
        <f>((AE210+AG210)/7)/AC209</f>
        <v>0.46958981612446959</v>
      </c>
      <c r="AG210" s="27">
        <f>SUM(AG203:AG209)</f>
        <v>56</v>
      </c>
      <c r="AH210" s="28">
        <f>(AG210/(AG210+AE210))</f>
        <v>0.16867469879518071</v>
      </c>
      <c r="AI210" s="27"/>
      <c r="AJ210" s="27"/>
      <c r="AK210" s="29" t="e">
        <f>AK208/AK207*100-100</f>
        <v>#DIV/0!</v>
      </c>
      <c r="AL210" s="60" t="e">
        <f>AL208/AL207*100-100</f>
        <v>#DIV/0!</v>
      </c>
      <c r="AM210" s="26">
        <f>SUM(AM203:AM209)</f>
        <v>6</v>
      </c>
      <c r="AN210" s="27">
        <f>SUM(AN203:AN209)</f>
        <v>0</v>
      </c>
      <c r="AO210" s="27"/>
      <c r="AP210" s="27"/>
      <c r="AQ210" s="27">
        <f>SUM(AQ203:AQ209)</f>
        <v>1506</v>
      </c>
      <c r="AR210" s="28">
        <f>((AQ210+AS210)/7)/AO209</f>
        <v>0.4437396580253723</v>
      </c>
      <c r="AS210" s="27">
        <f>SUM(AS203:AS209)</f>
        <v>103</v>
      </c>
      <c r="AT210" s="28">
        <f>(AS210/(AS210+AQ210))</f>
        <v>6.401491609695463E-2</v>
      </c>
      <c r="AU210" s="27"/>
      <c r="AV210" s="27"/>
      <c r="AW210" s="29" t="e">
        <f>AW208/AW207*100-100</f>
        <v>#DIV/0!</v>
      </c>
      <c r="AX210" s="60" t="e">
        <f>AX208/AX207*100-100</f>
        <v>#DIV/0!</v>
      </c>
      <c r="AY210" s="26">
        <f>SUM(AY203:AY209)</f>
        <v>3</v>
      </c>
      <c r="AZ210" s="27">
        <f>SUM(AZ203:AZ209)</f>
        <v>0</v>
      </c>
      <c r="BA210" s="27"/>
      <c r="BB210" s="27"/>
      <c r="BC210" s="27">
        <f>SUM(BC203:BC209)</f>
        <v>1661</v>
      </c>
      <c r="BD210" s="28">
        <f>((BC210+BE210)/7)/BA209</f>
        <v>0.48370450841933732</v>
      </c>
      <c r="BE210" s="27">
        <f>SUM(BE203:BE209)</f>
        <v>120</v>
      </c>
      <c r="BF210" s="28">
        <f>(BE210/(BE210+BC210))</f>
        <v>6.7377877596855693E-2</v>
      </c>
      <c r="BG210" s="27"/>
      <c r="BH210" s="27"/>
      <c r="BI210" s="29" t="e">
        <f>BI208/BI207*100-100</f>
        <v>#DIV/0!</v>
      </c>
      <c r="BJ210" s="60" t="e">
        <f>BJ208/BJ207*100-100</f>
        <v>#DIV/0!</v>
      </c>
      <c r="BK210" s="26">
        <f>SUM(BK203:BK209)</f>
        <v>4</v>
      </c>
      <c r="BL210" s="27">
        <f>SUM(BL203:BL209)</f>
        <v>0</v>
      </c>
      <c r="BM210" s="27"/>
      <c r="BN210" s="27"/>
      <c r="BO210" s="27">
        <f>SUM(BO203:BO209)</f>
        <v>1543</v>
      </c>
      <c r="BP210" s="28">
        <f>((BO210+BQ210)/7)/BM209</f>
        <v>0.45466774280333599</v>
      </c>
      <c r="BQ210" s="27">
        <f>SUM(BQ203:BQ209)</f>
        <v>147</v>
      </c>
      <c r="BR210" s="28">
        <f>(BQ210/(BQ210+BO210))</f>
        <v>8.6982248520710057E-2</v>
      </c>
      <c r="BS210" s="27"/>
      <c r="BT210" s="27"/>
      <c r="BU210" s="29" t="e">
        <f>BU208/BU207*100-100</f>
        <v>#DIV/0!</v>
      </c>
      <c r="BV210" s="60" t="e">
        <f>BV208/BV207*100-100</f>
        <v>#DIV/0!</v>
      </c>
      <c r="BW210" s="26">
        <f>SUM(BW203:BW209)</f>
        <v>0</v>
      </c>
      <c r="BX210" s="27">
        <f>SUM(BX203:BX209)</f>
        <v>32</v>
      </c>
      <c r="BY210" s="27"/>
      <c r="BZ210" s="27"/>
      <c r="CA210" s="27">
        <f>SUM(CA203:CA209)</f>
        <v>0</v>
      </c>
      <c r="CB210" s="28" t="e">
        <f>((CA210+CC210)/7)/BY209</f>
        <v>#DIV/0!</v>
      </c>
      <c r="CC210" s="27">
        <f>SUM(CC203:CC209)</f>
        <v>0</v>
      </c>
      <c r="CD210" s="28" t="e">
        <f>(CC210/(CC210+CA210))</f>
        <v>#DIV/0!</v>
      </c>
      <c r="CE210" s="27"/>
      <c r="CF210" s="27"/>
      <c r="CG210" s="29" t="e">
        <f>CG208/CG207*100-100</f>
        <v>#DIV/0!</v>
      </c>
      <c r="CH210" s="60" t="e">
        <f>CH208/CH207*100-100</f>
        <v>#DIV/0!</v>
      </c>
      <c r="CI210" s="26">
        <f>SUM(CI203:CI209)</f>
        <v>0</v>
      </c>
      <c r="CJ210" s="27">
        <f>SUM(CJ203:CJ209)</f>
        <v>0</v>
      </c>
      <c r="CK210" s="27"/>
      <c r="CL210" s="27"/>
      <c r="CM210" s="27">
        <f>SUM(CM203:CM209)</f>
        <v>0</v>
      </c>
      <c r="CN210" s="28" t="e">
        <f>((CM210+CO210)/7)/CK209</f>
        <v>#DIV/0!</v>
      </c>
      <c r="CO210" s="27">
        <f>SUM(CO203:CO209)</f>
        <v>0</v>
      </c>
      <c r="CP210" s="28" t="e">
        <f>(CO210/(CO210+CM210))</f>
        <v>#DIV/0!</v>
      </c>
      <c r="CQ210" s="27"/>
      <c r="CR210" s="27"/>
      <c r="CS210" s="29" t="e">
        <f>CS208/CS207*100-100</f>
        <v>#DIV/0!</v>
      </c>
      <c r="CT210" s="60" t="e">
        <f>CT208/CT207*100-100</f>
        <v>#DIV/0!</v>
      </c>
      <c r="CU210" s="26">
        <f>SUM(CU203:CU209)</f>
        <v>0</v>
      </c>
      <c r="CV210" s="27">
        <f>SUM(CV203:CV209)</f>
        <v>0</v>
      </c>
      <c r="CW210" s="27"/>
      <c r="CX210" s="27"/>
      <c r="CY210" s="27">
        <f>SUM(CY203:CY209)</f>
        <v>0</v>
      </c>
      <c r="CZ210" s="28" t="e">
        <f>((CY210+DA210)/7)/CW209</f>
        <v>#DIV/0!</v>
      </c>
      <c r="DA210" s="27">
        <f>SUM(DA203:DA209)</f>
        <v>0</v>
      </c>
      <c r="DB210" s="28" t="e">
        <f>(DA210/(DA210+CY210))</f>
        <v>#DIV/0!</v>
      </c>
      <c r="DC210" s="27"/>
      <c r="DD210" s="27"/>
      <c r="DE210" s="29" t="e">
        <f>DE208/DE207*100-100</f>
        <v>#DIV/0!</v>
      </c>
      <c r="DF210" s="60" t="e">
        <f>DF208/DF207*100-100</f>
        <v>#DIV/0!</v>
      </c>
      <c r="DG210" s="26">
        <f>SUM(DG203:DG209)</f>
        <v>0</v>
      </c>
      <c r="DH210" s="27">
        <f>SUM(DH203:DH209)</f>
        <v>0</v>
      </c>
      <c r="DI210" s="27"/>
      <c r="DJ210" s="27"/>
      <c r="DK210" s="27">
        <f>SUM(DK203:DK209)</f>
        <v>0</v>
      </c>
      <c r="DL210" s="28" t="e">
        <f>((DK210+DM210)/7)/DI209</f>
        <v>#DIV/0!</v>
      </c>
      <c r="DM210" s="27">
        <f>SUM(DM203:DM209)</f>
        <v>0</v>
      </c>
      <c r="DN210" s="28" t="e">
        <f>(DM210/(DM210+DK210))</f>
        <v>#DIV/0!</v>
      </c>
      <c r="DO210" s="27"/>
      <c r="DP210" s="27"/>
      <c r="DQ210" s="29" t="e">
        <f>DQ208/DQ207*100-100</f>
        <v>#DIV/0!</v>
      </c>
      <c r="DR210" s="60" t="e">
        <f>DR208/DR207*100-100</f>
        <v>#DIV/0!</v>
      </c>
      <c r="DS210" s="26">
        <f>SUM(DS203:DS209)</f>
        <v>0</v>
      </c>
      <c r="DT210" s="27">
        <f>SUM(DT203:DT209)</f>
        <v>0</v>
      </c>
      <c r="DU210" s="27"/>
      <c r="DV210" s="27"/>
      <c r="DW210" s="27">
        <f>SUM(DW203:DW209)</f>
        <v>0</v>
      </c>
      <c r="DX210" s="28" t="e">
        <f>((DW210+DY210)/7)/DU209</f>
        <v>#DIV/0!</v>
      </c>
      <c r="DY210" s="27">
        <f>SUM(DY203:DY209)</f>
        <v>0</v>
      </c>
      <c r="DZ210" s="28" t="e">
        <f>(DY210/(DY210+DW210))</f>
        <v>#DIV/0!</v>
      </c>
      <c r="EA210" s="27"/>
      <c r="EB210" s="27"/>
      <c r="EC210" s="29" t="e">
        <f>EC208/EC207*100-100</f>
        <v>#DIV/0!</v>
      </c>
      <c r="ED210" s="60" t="e">
        <f>ED208/ED207*100-100</f>
        <v>#DIV/0!</v>
      </c>
      <c r="EE210" s="26">
        <f>SUM(EE203:EE209)</f>
        <v>0</v>
      </c>
      <c r="EF210" s="27">
        <f>SUM(EF203:EF209)</f>
        <v>0</v>
      </c>
      <c r="EG210" s="27"/>
      <c r="EH210" s="27"/>
      <c r="EI210" s="27">
        <f>SUM(EI203:EI209)</f>
        <v>0</v>
      </c>
      <c r="EJ210" s="28" t="e">
        <f>((EI210+EK210)/7)/EG209</f>
        <v>#DIV/0!</v>
      </c>
      <c r="EK210" s="27">
        <f>SUM(EK203:EK209)</f>
        <v>0</v>
      </c>
      <c r="EL210" s="28" t="e">
        <f>(EK210/(EK210+EI210))</f>
        <v>#DIV/0!</v>
      </c>
      <c r="EM210" s="27"/>
      <c r="EN210" s="27"/>
      <c r="EO210" s="29" t="e">
        <f>EO208/EO207*100-100</f>
        <v>#DIV/0!</v>
      </c>
      <c r="EP210" s="60" t="e">
        <f>EP208/EP207*100-100</f>
        <v>#DIV/0!</v>
      </c>
      <c r="EQ210" s="26">
        <f>SUM(EQ203:EQ209)</f>
        <v>0</v>
      </c>
      <c r="ER210" s="27">
        <f>SUM(ER203:ER209)</f>
        <v>0</v>
      </c>
      <c r="ES210" s="27"/>
      <c r="ET210" s="27"/>
      <c r="EU210" s="27">
        <f>SUM(EU203:EU209)</f>
        <v>0</v>
      </c>
      <c r="EV210" s="28" t="e">
        <f>((EU210+EW210)/7)/ES209</f>
        <v>#DIV/0!</v>
      </c>
      <c r="EW210" s="27">
        <f>SUM(EW203:EW209)</f>
        <v>0</v>
      </c>
      <c r="EX210" s="28" t="e">
        <f>(EW210/(EW210+EU210))</f>
        <v>#DIV/0!</v>
      </c>
      <c r="EY210" s="27"/>
      <c r="EZ210" s="27"/>
      <c r="FA210" s="29" t="e">
        <f>FA208/FA207*100-100</f>
        <v>#DIV/0!</v>
      </c>
      <c r="FB210" s="60" t="e">
        <f>FB208/FB207*100-100</f>
        <v>#DIV/0!</v>
      </c>
      <c r="FC210" s="26">
        <f>SUM(FC203:FC209)</f>
        <v>0</v>
      </c>
      <c r="FD210" s="27">
        <f>SUM(FD203:FD209)</f>
        <v>0</v>
      </c>
      <c r="FE210" s="27"/>
      <c r="FF210" s="27"/>
      <c r="FG210" s="27">
        <f>SUM(FG203:FG209)</f>
        <v>0</v>
      </c>
      <c r="FH210" s="28" t="e">
        <f>((FG210+FI210)/7)/FE209</f>
        <v>#DIV/0!</v>
      </c>
      <c r="FI210" s="27">
        <f>SUM(FI203:FI209)</f>
        <v>0</v>
      </c>
      <c r="FJ210" s="28" t="e">
        <f>(FI210/(FI210+FG210))</f>
        <v>#DIV/0!</v>
      </c>
      <c r="FK210" s="27"/>
      <c r="FL210" s="27"/>
      <c r="FM210" s="29" t="e">
        <f>FM208/FM207*100-100</f>
        <v>#DIV/0!</v>
      </c>
      <c r="FN210" s="60" t="e">
        <f>FN208/FN207*100-100</f>
        <v>#DIV/0!</v>
      </c>
      <c r="FO210" s="26">
        <f>SUM(FO203:FO209)</f>
        <v>0</v>
      </c>
      <c r="FP210" s="27">
        <f>SUM(FP203:FP209)</f>
        <v>0</v>
      </c>
      <c r="FQ210" s="27"/>
      <c r="FR210" s="27"/>
      <c r="FS210" s="27">
        <f>SUM(FS203:FS209)</f>
        <v>0</v>
      </c>
      <c r="FT210" s="28" t="e">
        <f>((FS210+FU210)/7)/FQ209</f>
        <v>#DIV/0!</v>
      </c>
      <c r="FU210" s="27">
        <f>SUM(FU203:FU209)</f>
        <v>0</v>
      </c>
      <c r="FV210" s="28" t="e">
        <f>(FU210/(FU210+FS210))</f>
        <v>#DIV/0!</v>
      </c>
      <c r="FW210" s="27"/>
      <c r="FX210" s="27"/>
      <c r="FY210" s="29" t="e">
        <f>FY208/FY207*100-100</f>
        <v>#DIV/0!</v>
      </c>
      <c r="FZ210" s="60" t="e">
        <f>FZ208/FZ207*100-100</f>
        <v>#DIV/0!</v>
      </c>
      <c r="GA210" s="26">
        <f>SUM(GA203:GA209)</f>
        <v>0</v>
      </c>
      <c r="GB210" s="27">
        <f>SUM(GB203:GB209)</f>
        <v>0</v>
      </c>
      <c r="GC210" s="27"/>
      <c r="GD210" s="27"/>
      <c r="GE210" s="27">
        <f>SUM(GE203:GE209)</f>
        <v>0</v>
      </c>
      <c r="GF210" s="28" t="e">
        <f>((GE210+GG210)/7)/GC209</f>
        <v>#DIV/0!</v>
      </c>
      <c r="GG210" s="27">
        <f>SUM(GG203:GG209)</f>
        <v>0</v>
      </c>
      <c r="GH210" s="28" t="e">
        <f>(GG210/(GG210+GE210))</f>
        <v>#DIV/0!</v>
      </c>
      <c r="GI210" s="27"/>
      <c r="GJ210" s="27"/>
      <c r="GK210" s="29" t="e">
        <f>GK208/GK207*100-100</f>
        <v>#DIV/0!</v>
      </c>
      <c r="GL210" s="60" t="e">
        <f>GL208/GL207*100-100</f>
        <v>#DIV/0!</v>
      </c>
      <c r="GM210" s="26">
        <f>SUM(GM203:GM209)</f>
        <v>0</v>
      </c>
      <c r="GN210" s="27">
        <f>SUM(GN203:GN209)</f>
        <v>0</v>
      </c>
      <c r="GO210" s="27"/>
      <c r="GP210" s="27"/>
      <c r="GQ210" s="27">
        <f>SUM(GQ203:GQ209)</f>
        <v>0</v>
      </c>
      <c r="GR210" s="28" t="e">
        <f>((GQ210+GS210)/7)/GO209</f>
        <v>#DIV/0!</v>
      </c>
      <c r="GS210" s="27">
        <f>SUM(GS203:GS209)</f>
        <v>0</v>
      </c>
      <c r="GT210" s="28" t="e">
        <f>(GS210/(GS210+GQ210))</f>
        <v>#DIV/0!</v>
      </c>
      <c r="GU210" s="27"/>
      <c r="GV210" s="27"/>
      <c r="GW210" s="29" t="e">
        <f>GW208/GW207*100-100</f>
        <v>#DIV/0!</v>
      </c>
      <c r="GX210" s="60" t="e">
        <f>GX208/GX207*100-100</f>
        <v>#DIV/0!</v>
      </c>
      <c r="GY210" s="26">
        <f>SUM(GY203:GY209)</f>
        <v>0</v>
      </c>
      <c r="GZ210" s="27">
        <f>SUM(GZ203:GZ209)</f>
        <v>0</v>
      </c>
      <c r="HA210" s="27"/>
      <c r="HB210" s="27"/>
      <c r="HC210" s="27">
        <f>SUM(HC203:HC209)</f>
        <v>0</v>
      </c>
      <c r="HD210" s="28" t="e">
        <f>((HC210+HE210)/7)/HA209</f>
        <v>#DIV/0!</v>
      </c>
      <c r="HE210" s="27">
        <f>SUM(HE203:HE209)</f>
        <v>0</v>
      </c>
      <c r="HF210" s="28" t="e">
        <f>(HE210/(HE210+HC210))</f>
        <v>#DIV/0!</v>
      </c>
      <c r="HG210" s="27"/>
      <c r="HH210" s="27"/>
      <c r="HI210" s="29" t="e">
        <f>HI208/HI207*100-100</f>
        <v>#DIV/0!</v>
      </c>
      <c r="HJ210" s="60" t="e">
        <f>HJ208/HJ207*100-100</f>
        <v>#DIV/0!</v>
      </c>
      <c r="HK210" s="26">
        <f t="shared" si="1580"/>
        <v>25</v>
      </c>
      <c r="HL210" s="443">
        <f t="shared" si="1580"/>
        <v>32</v>
      </c>
      <c r="HM210" s="365">
        <f t="shared" si="1580"/>
        <v>0</v>
      </c>
      <c r="HN210" s="27">
        <f t="shared" si="1580"/>
        <v>0</v>
      </c>
      <c r="HO210" s="27">
        <f t="shared" si="1581"/>
        <v>8857</v>
      </c>
      <c r="HP210" s="80">
        <f>+((HO210)/HM209)/7</f>
        <v>0.47282724749092464</v>
      </c>
      <c r="HQ210" s="57">
        <f t="shared" si="1583"/>
        <v>677</v>
      </c>
      <c r="HR210" s="48">
        <f t="shared" si="1604"/>
        <v>7.6436716721237433E-2</v>
      </c>
      <c r="HS210" s="49">
        <f>SUM(HS203:HS209)/7</f>
        <v>70.500000000000014</v>
      </c>
      <c r="HT210" s="50">
        <f>SUM(HT203:HT209)</f>
        <v>7955</v>
      </c>
      <c r="HU210" s="49">
        <f>AVERAGE(HU203:HU209)</f>
        <v>89.795410422099707</v>
      </c>
      <c r="HV210" s="58" t="e">
        <f>HV208/HV207*100-100</f>
        <v>#DIV/0!</v>
      </c>
      <c r="HW210" s="60" t="e">
        <f>HW208/HW207*100-100</f>
        <v>#DIV/0!</v>
      </c>
    </row>
    <row r="211" spans="1:231" ht="19.5" thickBot="1" x14ac:dyDescent="0.3">
      <c r="A211" s="52"/>
      <c r="B211" s="437"/>
      <c r="C211" s="40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2"/>
      <c r="O211" s="40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2"/>
      <c r="AA211" s="40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2"/>
      <c r="AM211" s="40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2"/>
      <c r="AY211" s="40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2"/>
      <c r="BK211" s="40"/>
      <c r="BL211" s="41"/>
      <c r="BM211" s="41"/>
      <c r="BN211" s="41"/>
      <c r="BO211" s="41"/>
      <c r="BP211" s="41"/>
      <c r="BQ211" s="41"/>
      <c r="BR211" s="41"/>
      <c r="BS211" s="41"/>
      <c r="BT211" s="41"/>
      <c r="BU211" s="41"/>
      <c r="BV211" s="42"/>
      <c r="BW211" s="40"/>
      <c r="BX211" s="41"/>
      <c r="BY211" s="41"/>
      <c r="BZ211" s="41"/>
      <c r="CA211" s="41"/>
      <c r="CB211" s="41"/>
      <c r="CC211" s="41"/>
      <c r="CD211" s="41"/>
      <c r="CE211" s="41"/>
      <c r="CF211" s="41"/>
      <c r="CG211" s="41"/>
      <c r="CH211" s="42"/>
      <c r="CI211" s="40"/>
      <c r="CJ211" s="41"/>
      <c r="CK211" s="41"/>
      <c r="CL211" s="41"/>
      <c r="CM211" s="41"/>
      <c r="CN211" s="41"/>
      <c r="CO211" s="41"/>
      <c r="CP211" s="41"/>
      <c r="CQ211" s="41"/>
      <c r="CR211" s="41"/>
      <c r="CS211" s="41"/>
      <c r="CT211" s="42"/>
      <c r="CU211" s="40"/>
      <c r="CV211" s="41"/>
      <c r="CW211" s="41"/>
      <c r="CX211" s="41"/>
      <c r="CY211" s="41"/>
      <c r="CZ211" s="41"/>
      <c r="DA211" s="41"/>
      <c r="DB211" s="41"/>
      <c r="DC211" s="41"/>
      <c r="DD211" s="41"/>
      <c r="DE211" s="41"/>
      <c r="DF211" s="42"/>
      <c r="DG211" s="40"/>
      <c r="DH211" s="41"/>
      <c r="DI211" s="41"/>
      <c r="DJ211" s="41"/>
      <c r="DK211" s="41"/>
      <c r="DL211" s="41"/>
      <c r="DM211" s="41"/>
      <c r="DN211" s="41"/>
      <c r="DO211" s="41"/>
      <c r="DP211" s="41"/>
      <c r="DQ211" s="41"/>
      <c r="DR211" s="42"/>
      <c r="DS211" s="40"/>
      <c r="DT211" s="41"/>
      <c r="DU211" s="41"/>
      <c r="DV211" s="41"/>
      <c r="DW211" s="41"/>
      <c r="DX211" s="41"/>
      <c r="DY211" s="41"/>
      <c r="DZ211" s="41"/>
      <c r="EA211" s="41"/>
      <c r="EB211" s="41"/>
      <c r="EC211" s="41"/>
      <c r="ED211" s="42"/>
      <c r="EE211" s="40"/>
      <c r="EF211" s="41"/>
      <c r="EG211" s="41"/>
      <c r="EH211" s="41"/>
      <c r="EI211" s="41"/>
      <c r="EJ211" s="41"/>
      <c r="EK211" s="41"/>
      <c r="EL211" s="41"/>
      <c r="EM211" s="41"/>
      <c r="EN211" s="41"/>
      <c r="EO211" s="41"/>
      <c r="EP211" s="42"/>
      <c r="EQ211" s="40"/>
      <c r="ER211" s="41"/>
      <c r="ES211" s="41"/>
      <c r="ET211" s="41"/>
      <c r="EU211" s="41"/>
      <c r="EV211" s="41"/>
      <c r="EW211" s="41"/>
      <c r="EX211" s="41"/>
      <c r="EY211" s="41"/>
      <c r="EZ211" s="41"/>
      <c r="FA211" s="41"/>
      <c r="FB211" s="42"/>
      <c r="FC211" s="40"/>
      <c r="FD211" s="41"/>
      <c r="FE211" s="41"/>
      <c r="FF211" s="41"/>
      <c r="FG211" s="41"/>
      <c r="FH211" s="41"/>
      <c r="FI211" s="41"/>
      <c r="FJ211" s="41"/>
      <c r="FK211" s="41"/>
      <c r="FL211" s="41"/>
      <c r="FM211" s="41"/>
      <c r="FN211" s="42"/>
      <c r="FO211" s="40"/>
      <c r="FP211" s="41"/>
      <c r="FQ211" s="41"/>
      <c r="FR211" s="41"/>
      <c r="FS211" s="41"/>
      <c r="FT211" s="41"/>
      <c r="FU211" s="41"/>
      <c r="FV211" s="41"/>
      <c r="FW211" s="41"/>
      <c r="FX211" s="41"/>
      <c r="FY211" s="41"/>
      <c r="FZ211" s="42"/>
      <c r="GA211" s="40"/>
      <c r="GB211" s="41"/>
      <c r="GC211" s="41"/>
      <c r="GD211" s="41"/>
      <c r="GE211" s="41"/>
      <c r="GF211" s="41"/>
      <c r="GG211" s="41"/>
      <c r="GH211" s="41"/>
      <c r="GI211" s="41"/>
      <c r="GJ211" s="41"/>
      <c r="GK211" s="41"/>
      <c r="GL211" s="42"/>
      <c r="GM211" s="40"/>
      <c r="GN211" s="41"/>
      <c r="GO211" s="41"/>
      <c r="GP211" s="41"/>
      <c r="GQ211" s="41"/>
      <c r="GR211" s="41"/>
      <c r="GS211" s="41"/>
      <c r="GT211" s="41"/>
      <c r="GU211" s="41"/>
      <c r="GV211" s="41"/>
      <c r="GW211" s="41"/>
      <c r="GX211" s="42"/>
      <c r="GY211" s="40"/>
      <c r="GZ211" s="41"/>
      <c r="HA211" s="41"/>
      <c r="HB211" s="41"/>
      <c r="HC211" s="41"/>
      <c r="HD211" s="41"/>
      <c r="HE211" s="41"/>
      <c r="HF211" s="41"/>
      <c r="HG211" s="41"/>
      <c r="HH211" s="41"/>
      <c r="HI211" s="41"/>
      <c r="HJ211" s="42"/>
      <c r="HK211" s="444">
        <f>HK210/HM200</f>
        <v>9.2558311736393936E-3</v>
      </c>
      <c r="HL211" s="445">
        <f>HL210/HN200</f>
        <v>0.128</v>
      </c>
      <c r="HM211" s="65"/>
      <c r="HN211" s="41"/>
      <c r="HO211" s="41"/>
      <c r="HP211" s="41"/>
      <c r="HQ211" s="41"/>
      <c r="HR211" s="41"/>
      <c r="HS211" s="41"/>
      <c r="HT211" s="51"/>
      <c r="HU211" s="41"/>
      <c r="HV211" s="41"/>
      <c r="HW211" s="42"/>
    </row>
    <row r="212" spans="1:231" ht="18.75" x14ac:dyDescent="0.25">
      <c r="A212" s="736">
        <v>48</v>
      </c>
      <c r="B212" s="435">
        <f>B209+1</f>
        <v>45757</v>
      </c>
      <c r="C212" s="32"/>
      <c r="D212" s="33"/>
      <c r="E212" s="33">
        <f>E209-C212</f>
        <v>485</v>
      </c>
      <c r="F212" s="33">
        <f>F209-D212</f>
        <v>40</v>
      </c>
      <c r="G212" s="33">
        <v>209</v>
      </c>
      <c r="H212" s="34">
        <f t="shared" ref="H212:H218" si="1605">((G212+I212)/E212)</f>
        <v>0.45979381443298967</v>
      </c>
      <c r="I212" s="33">
        <v>14</v>
      </c>
      <c r="J212" s="34">
        <f>I212/(G212+I212)</f>
        <v>6.2780269058295965E-2</v>
      </c>
      <c r="K212" s="35"/>
      <c r="L212" s="33"/>
      <c r="M212" s="33"/>
      <c r="N212" s="36"/>
      <c r="O212" s="32"/>
      <c r="P212" s="33"/>
      <c r="Q212" s="33">
        <f>Q209-O212</f>
        <v>515</v>
      </c>
      <c r="R212" s="33">
        <f>R209-P212</f>
        <v>41</v>
      </c>
      <c r="S212" s="33">
        <v>226</v>
      </c>
      <c r="T212" s="34">
        <f t="shared" ref="T212:T218" si="1606">((S212+U212)/Q212)</f>
        <v>0.46796116504854368</v>
      </c>
      <c r="U212" s="33">
        <v>15</v>
      </c>
      <c r="V212" s="34">
        <f t="shared" ref="V212:V218" si="1607">U212/(S212+U212)</f>
        <v>6.2240663900414939E-2</v>
      </c>
      <c r="W212" s="35"/>
      <c r="X212" s="33"/>
      <c r="Y212" s="33"/>
      <c r="Z212" s="36"/>
      <c r="AA212" s="32">
        <v>2</v>
      </c>
      <c r="AB212" s="33"/>
      <c r="AC212" s="33">
        <f>AC209-AA212</f>
        <v>99</v>
      </c>
      <c r="AD212" s="33">
        <f>AD209-AB212</f>
        <v>10</v>
      </c>
      <c r="AE212" s="33">
        <v>50</v>
      </c>
      <c r="AF212" s="34">
        <f t="shared" ref="AF212:AF218" si="1608">((AE212+AG212)/AC212)</f>
        <v>0.58585858585858586</v>
      </c>
      <c r="AG212" s="33">
        <v>8</v>
      </c>
      <c r="AH212" s="34">
        <f t="shared" ref="AH212:AH218" si="1609">AG212/(AE212+AG212)</f>
        <v>0.13793103448275862</v>
      </c>
      <c r="AI212" s="35"/>
      <c r="AJ212" s="33"/>
      <c r="AK212" s="33"/>
      <c r="AL212" s="36"/>
      <c r="AM212" s="32"/>
      <c r="AN212" s="33"/>
      <c r="AO212" s="33">
        <f>AO209-AM212</f>
        <v>518</v>
      </c>
      <c r="AP212" s="33">
        <f>AP209-AN212</f>
        <v>42</v>
      </c>
      <c r="AQ212" s="33">
        <v>218</v>
      </c>
      <c r="AR212" s="34">
        <f t="shared" ref="AR212:AR218" si="1610">((AQ212+AS212)/AO212)</f>
        <v>0.45366795366795365</v>
      </c>
      <c r="AS212" s="33">
        <v>17</v>
      </c>
      <c r="AT212" s="34">
        <f t="shared" ref="AT212:AT218" si="1611">AS212/(AQ212+AS212)</f>
        <v>7.2340425531914887E-2</v>
      </c>
      <c r="AU212" s="35"/>
      <c r="AV212" s="33"/>
      <c r="AW212" s="33"/>
      <c r="AX212" s="36"/>
      <c r="AY212" s="32"/>
      <c r="AZ212" s="33"/>
      <c r="BA212" s="33">
        <f>BA209-AY212</f>
        <v>526</v>
      </c>
      <c r="BB212" s="33">
        <f>BB209-AZ212</f>
        <v>42</v>
      </c>
      <c r="BC212" s="33">
        <v>244</v>
      </c>
      <c r="BD212" s="34">
        <f t="shared" ref="BD212:BD218" si="1612">((BC212+BE212)/BA212)</f>
        <v>0.49049429657794674</v>
      </c>
      <c r="BE212" s="33">
        <v>14</v>
      </c>
      <c r="BF212" s="34">
        <f t="shared" ref="BF212:BF218" si="1613">BE212/(BC212+BE212)</f>
        <v>5.4263565891472867E-2</v>
      </c>
      <c r="BG212" s="35"/>
      <c r="BH212" s="33"/>
      <c r="BI212" s="33"/>
      <c r="BJ212" s="36"/>
      <c r="BK212" s="32">
        <v>1</v>
      </c>
      <c r="BL212" s="33"/>
      <c r="BM212" s="33">
        <f>BM209-BK212</f>
        <v>530</v>
      </c>
      <c r="BN212" s="33">
        <f>BN209-BL212</f>
        <v>43</v>
      </c>
      <c r="BO212" s="33">
        <v>244</v>
      </c>
      <c r="BP212" s="34">
        <f t="shared" ref="BP212:BP218" si="1614">((BO212+BQ212)/BM212)</f>
        <v>0.48679245283018868</v>
      </c>
      <c r="BQ212" s="33">
        <v>14</v>
      </c>
      <c r="BR212" s="34">
        <f t="shared" ref="BR212:BR218" si="1615">BQ212/(BO212+BQ212)</f>
        <v>5.4263565891472867E-2</v>
      </c>
      <c r="BS212" s="35"/>
      <c r="BT212" s="33"/>
      <c r="BU212" s="33"/>
      <c r="BV212" s="36"/>
      <c r="BW212" s="32"/>
      <c r="BX212" s="33"/>
      <c r="BY212" s="33">
        <f>BY209-BW212</f>
        <v>0</v>
      </c>
      <c r="BZ212" s="33">
        <f>BZ209-BX212</f>
        <v>0</v>
      </c>
      <c r="CA212" s="33"/>
      <c r="CB212" s="34" t="e">
        <f t="shared" ref="CB212:CB218" si="1616">((CA212+CC212)/BY212)</f>
        <v>#DIV/0!</v>
      </c>
      <c r="CC212" s="33"/>
      <c r="CD212" s="34" t="e">
        <f t="shared" ref="CD212:CD218" si="1617">CC212/(CA212+CC212)</f>
        <v>#DIV/0!</v>
      </c>
      <c r="CE212" s="35"/>
      <c r="CF212" s="33"/>
      <c r="CG212" s="33"/>
      <c r="CH212" s="36"/>
      <c r="CI212" s="32"/>
      <c r="CJ212" s="33"/>
      <c r="CK212" s="33">
        <f>CK209-CI212</f>
        <v>0</v>
      </c>
      <c r="CL212" s="33">
        <f>CL209-CJ212</f>
        <v>0</v>
      </c>
      <c r="CM212" s="33"/>
      <c r="CN212" s="34" t="e">
        <f t="shared" ref="CN212:CN218" si="1618">((CM212+CO212)/CK212)</f>
        <v>#DIV/0!</v>
      </c>
      <c r="CO212" s="33"/>
      <c r="CP212" s="34" t="e">
        <f t="shared" ref="CP212:CP218" si="1619">CO212/(CM212+CO212)</f>
        <v>#DIV/0!</v>
      </c>
      <c r="CQ212" s="35"/>
      <c r="CR212" s="33"/>
      <c r="CS212" s="33"/>
      <c r="CT212" s="36"/>
      <c r="CU212" s="32"/>
      <c r="CV212" s="33"/>
      <c r="CW212" s="33">
        <f>CW209-CU212</f>
        <v>0</v>
      </c>
      <c r="CX212" s="33">
        <f>CX209-CV212</f>
        <v>0</v>
      </c>
      <c r="CY212" s="33"/>
      <c r="CZ212" s="34" t="e">
        <f t="shared" ref="CZ212:CZ218" si="1620">((CY212+DA212)/CW212)</f>
        <v>#DIV/0!</v>
      </c>
      <c r="DA212" s="33"/>
      <c r="DB212" s="34" t="e">
        <f t="shared" ref="DB212:DB218" si="1621">DA212/(CY212+DA212)</f>
        <v>#DIV/0!</v>
      </c>
      <c r="DC212" s="35"/>
      <c r="DD212" s="33"/>
      <c r="DE212" s="33"/>
      <c r="DF212" s="36"/>
      <c r="DG212" s="32"/>
      <c r="DH212" s="33"/>
      <c r="DI212" s="33">
        <f>DI209-DG212</f>
        <v>0</v>
      </c>
      <c r="DJ212" s="33">
        <f>DJ209-DH212</f>
        <v>0</v>
      </c>
      <c r="DK212" s="33"/>
      <c r="DL212" s="34" t="e">
        <f t="shared" ref="DL212:DL218" si="1622">((DK212+DM212)/DI212)</f>
        <v>#DIV/0!</v>
      </c>
      <c r="DM212" s="33"/>
      <c r="DN212" s="34" t="e">
        <f t="shared" ref="DN212:DN218" si="1623">DM212/(DK212+DM212)</f>
        <v>#DIV/0!</v>
      </c>
      <c r="DO212" s="35"/>
      <c r="DP212" s="33"/>
      <c r="DQ212" s="33"/>
      <c r="DR212" s="36"/>
      <c r="DS212" s="32"/>
      <c r="DT212" s="33"/>
      <c r="DU212" s="33">
        <f>DU209-DS212</f>
        <v>0</v>
      </c>
      <c r="DV212" s="33">
        <f>DV209-DT212</f>
        <v>0</v>
      </c>
      <c r="DW212" s="33"/>
      <c r="DX212" s="34" t="e">
        <f t="shared" ref="DX212:DX218" si="1624">((DW212+DY212)/DU212)</f>
        <v>#DIV/0!</v>
      </c>
      <c r="DY212" s="33"/>
      <c r="DZ212" s="34" t="e">
        <f t="shared" ref="DZ212:DZ218" si="1625">DY212/(DW212+DY212)</f>
        <v>#DIV/0!</v>
      </c>
      <c r="EA212" s="35"/>
      <c r="EB212" s="33"/>
      <c r="EC212" s="33"/>
      <c r="ED212" s="36"/>
      <c r="EE212" s="32"/>
      <c r="EF212" s="33"/>
      <c r="EG212" s="33">
        <f>EG209-EE212</f>
        <v>0</v>
      </c>
      <c r="EH212" s="33">
        <f>EH209-EF212</f>
        <v>0</v>
      </c>
      <c r="EI212" s="33"/>
      <c r="EJ212" s="34" t="e">
        <f t="shared" ref="EJ212:EJ218" si="1626">((EI212+EK212)/EG212)</f>
        <v>#DIV/0!</v>
      </c>
      <c r="EK212" s="33"/>
      <c r="EL212" s="34" t="e">
        <f t="shared" ref="EL212:EL218" si="1627">EK212/(EI212+EK212)</f>
        <v>#DIV/0!</v>
      </c>
      <c r="EM212" s="35"/>
      <c r="EN212" s="33"/>
      <c r="EO212" s="33"/>
      <c r="EP212" s="36"/>
      <c r="EQ212" s="32"/>
      <c r="ER212" s="33"/>
      <c r="ES212" s="33">
        <f>ES209-EQ212</f>
        <v>0</v>
      </c>
      <c r="ET212" s="33">
        <f>ET209-ER212</f>
        <v>0</v>
      </c>
      <c r="EU212" s="33"/>
      <c r="EV212" s="34" t="e">
        <f t="shared" ref="EV212:EV218" si="1628">((EU212+EW212)/ES212)</f>
        <v>#DIV/0!</v>
      </c>
      <c r="EW212" s="33"/>
      <c r="EX212" s="34" t="e">
        <f t="shared" ref="EX212:EX218" si="1629">EW212/(EU212+EW212)</f>
        <v>#DIV/0!</v>
      </c>
      <c r="EY212" s="35"/>
      <c r="EZ212" s="33"/>
      <c r="FA212" s="33"/>
      <c r="FB212" s="36"/>
      <c r="FC212" s="32"/>
      <c r="FD212" s="33"/>
      <c r="FE212" s="33">
        <f>FE209-FC212</f>
        <v>0</v>
      </c>
      <c r="FF212" s="33">
        <f>FF209-FD212</f>
        <v>0</v>
      </c>
      <c r="FG212" s="33"/>
      <c r="FH212" s="34" t="e">
        <f t="shared" ref="FH212:FH218" si="1630">((FG212+FI212)/FE212)</f>
        <v>#DIV/0!</v>
      </c>
      <c r="FI212" s="33"/>
      <c r="FJ212" s="34" t="e">
        <f t="shared" ref="FJ212:FJ218" si="1631">FI212/(FG212+FI212)</f>
        <v>#DIV/0!</v>
      </c>
      <c r="FK212" s="35"/>
      <c r="FL212" s="33"/>
      <c r="FM212" s="33"/>
      <c r="FN212" s="36"/>
      <c r="FO212" s="32"/>
      <c r="FP212" s="33"/>
      <c r="FQ212" s="33">
        <f>FQ209-FO212</f>
        <v>0</v>
      </c>
      <c r="FR212" s="33">
        <f>FR209-FP212</f>
        <v>0</v>
      </c>
      <c r="FS212" s="33"/>
      <c r="FT212" s="34" t="e">
        <f t="shared" ref="FT212:FT218" si="1632">((FS212+FU212)/FQ212)</f>
        <v>#DIV/0!</v>
      </c>
      <c r="FU212" s="33"/>
      <c r="FV212" s="34" t="e">
        <f t="shared" ref="FV212:FV218" si="1633">FU212/(FS212+FU212)</f>
        <v>#DIV/0!</v>
      </c>
      <c r="FW212" s="35"/>
      <c r="FX212" s="33"/>
      <c r="FY212" s="33"/>
      <c r="FZ212" s="36"/>
      <c r="GA212" s="32"/>
      <c r="GB212" s="33"/>
      <c r="GC212" s="33">
        <f>GC209-GA212</f>
        <v>0</v>
      </c>
      <c r="GD212" s="33">
        <f>GD209-GB212</f>
        <v>0</v>
      </c>
      <c r="GE212" s="33"/>
      <c r="GF212" s="34" t="e">
        <f t="shared" ref="GF212:GF218" si="1634">((GE212+GG212)/GC212)</f>
        <v>#DIV/0!</v>
      </c>
      <c r="GG212" s="33"/>
      <c r="GH212" s="34" t="e">
        <f t="shared" ref="GH212:GH218" si="1635">GG212/(GE212+GG212)</f>
        <v>#DIV/0!</v>
      </c>
      <c r="GI212" s="35"/>
      <c r="GJ212" s="33"/>
      <c r="GK212" s="33"/>
      <c r="GL212" s="36"/>
      <c r="GM212" s="32"/>
      <c r="GN212" s="33"/>
      <c r="GO212" s="33">
        <f>GO209-GM212</f>
        <v>0</v>
      </c>
      <c r="GP212" s="33">
        <f>GP209-GN212</f>
        <v>0</v>
      </c>
      <c r="GQ212" s="33"/>
      <c r="GR212" s="34" t="e">
        <f t="shared" ref="GR212:GR218" si="1636">((GQ212+GS212)/GO212)</f>
        <v>#DIV/0!</v>
      </c>
      <c r="GS212" s="33"/>
      <c r="GT212" s="34" t="e">
        <f t="shared" ref="GT212:GT218" si="1637">GS212/(GQ212+GS212)</f>
        <v>#DIV/0!</v>
      </c>
      <c r="GU212" s="35"/>
      <c r="GV212" s="33"/>
      <c r="GW212" s="33"/>
      <c r="GX212" s="36"/>
      <c r="GY212" s="32"/>
      <c r="GZ212" s="33"/>
      <c r="HA212" s="33">
        <f>HA209-GY212</f>
        <v>0</v>
      </c>
      <c r="HB212" s="33">
        <f>HB209-GZ212</f>
        <v>0</v>
      </c>
      <c r="HC212" s="33"/>
      <c r="HD212" s="34" t="e">
        <f t="shared" ref="HD212:HD218" si="1638">((HC212+HE212)/HA212)</f>
        <v>#DIV/0!</v>
      </c>
      <c r="HE212" s="33"/>
      <c r="HF212" s="34" t="e">
        <f t="shared" ref="HF212:HF218" si="1639">HE212/(HC212+HE212)</f>
        <v>#DIV/0!</v>
      </c>
      <c r="HG212" s="35"/>
      <c r="HH212" s="33"/>
      <c r="HI212" s="33"/>
      <c r="HJ212" s="36"/>
      <c r="HK212" s="32">
        <f t="shared" ref="HK212:HN219" si="1640">+C212+O212+AA212+AM212+AY212+BK212+BW212+CI212+CU212+DG212+DS212+EE212+EQ212+FC212+FO212+GA212+GM212+GY212</f>
        <v>3</v>
      </c>
      <c r="HL212" s="36">
        <f t="shared" si="1640"/>
        <v>0</v>
      </c>
      <c r="HM212" s="380">
        <f t="shared" si="1640"/>
        <v>2673</v>
      </c>
      <c r="HN212" s="33">
        <f t="shared" si="1640"/>
        <v>218</v>
      </c>
      <c r="HO212" s="33">
        <f t="shared" ref="HO212:HO219" si="1641">+G212+S212+AE212+AQ212+BC212+BO212+CA212+CM212+CY212+DK212+DW212+EI212+EU212+FG212+FS212+GE212+GQ212+HC212+I212+U212+AG212+AS212+BE212+BQ212+CC212+CO212+DA212+DM212+DY212+EK212+EW212+FI212+FU212+GG212+GS212+HE212</f>
        <v>1273</v>
      </c>
      <c r="HP212" s="78">
        <f t="shared" ref="HP212:HP218" si="1642">+(HO212)/HM212</f>
        <v>0.47624392068836513</v>
      </c>
      <c r="HQ212" s="44">
        <f t="shared" ref="HQ212:HQ219" si="1643">+I212+U212+AG212+AS212+BE212+BQ212+CC212+CO212+DA212+DM212+DY212+EK212+EW212+FI212+FU212+GG212+GS212+HE212</f>
        <v>82</v>
      </c>
      <c r="HR212" s="34">
        <f>+(HQ212/(HO212))</f>
        <v>6.4414768263943434E-2</v>
      </c>
      <c r="HS212" s="45">
        <v>70.400000000000006</v>
      </c>
      <c r="HT212" s="46">
        <v>1176</v>
      </c>
      <c r="HU212" s="45">
        <f t="shared" ref="HU212:HU218" si="1644">+HT212/HO212*100</f>
        <v>92.38020424194815</v>
      </c>
      <c r="HV212" s="44"/>
      <c r="HW212" s="36"/>
    </row>
    <row r="213" spans="1:231" ht="18.75" x14ac:dyDescent="0.25">
      <c r="A213" s="734"/>
      <c r="B213" s="436">
        <f t="shared" si="1409"/>
        <v>45758</v>
      </c>
      <c r="C213" s="10">
        <v>2</v>
      </c>
      <c r="D213" s="11">
        <v>1</v>
      </c>
      <c r="E213" s="61">
        <f t="shared" ref="E213:F217" si="1645">E212-C213</f>
        <v>483</v>
      </c>
      <c r="F213" s="11">
        <f t="shared" si="1645"/>
        <v>39</v>
      </c>
      <c r="G213" s="11">
        <v>230</v>
      </c>
      <c r="H213" s="12">
        <f t="shared" si="1605"/>
        <v>0.51759834368530022</v>
      </c>
      <c r="I213" s="11">
        <v>20</v>
      </c>
      <c r="J213" s="12">
        <f t="shared" ref="J213:J218" si="1646">I213/(G213+I213)</f>
        <v>0.08</v>
      </c>
      <c r="K213" s="13"/>
      <c r="L213" s="11"/>
      <c r="M213" s="11"/>
      <c r="N213" s="14"/>
      <c r="O213" s="10">
        <v>2</v>
      </c>
      <c r="P213" s="11"/>
      <c r="Q213" s="11">
        <f t="shared" ref="Q213:R218" si="1647">Q212-O213</f>
        <v>513</v>
      </c>
      <c r="R213" s="11">
        <f t="shared" si="1647"/>
        <v>41</v>
      </c>
      <c r="S213" s="11">
        <v>225</v>
      </c>
      <c r="T213" s="12">
        <f t="shared" si="1606"/>
        <v>0.47953216374269003</v>
      </c>
      <c r="U213" s="11">
        <v>21</v>
      </c>
      <c r="V213" s="12">
        <f t="shared" si="1607"/>
        <v>8.5365853658536592E-2</v>
      </c>
      <c r="W213" s="13"/>
      <c r="X213" s="11"/>
      <c r="Y213" s="11"/>
      <c r="Z213" s="14"/>
      <c r="AA213" s="10"/>
      <c r="AB213" s="11"/>
      <c r="AC213" s="11">
        <f t="shared" ref="AC213:AD218" si="1648">AC212-AA213</f>
        <v>99</v>
      </c>
      <c r="AD213" s="11">
        <f t="shared" si="1648"/>
        <v>10</v>
      </c>
      <c r="AE213" s="11">
        <v>42</v>
      </c>
      <c r="AF213" s="12">
        <f t="shared" si="1608"/>
        <v>0.53535353535353536</v>
      </c>
      <c r="AG213" s="11">
        <v>11</v>
      </c>
      <c r="AH213" s="12">
        <f t="shared" si="1609"/>
        <v>0.20754716981132076</v>
      </c>
      <c r="AI213" s="13"/>
      <c r="AJ213" s="11"/>
      <c r="AK213" s="11"/>
      <c r="AL213" s="14"/>
      <c r="AM213" s="10">
        <v>1</v>
      </c>
      <c r="AN213" s="11"/>
      <c r="AO213" s="61">
        <f t="shared" ref="AO213:AP218" si="1649">AO212-AM213</f>
        <v>517</v>
      </c>
      <c r="AP213" s="11">
        <f t="shared" si="1649"/>
        <v>42</v>
      </c>
      <c r="AQ213" s="11">
        <v>191</v>
      </c>
      <c r="AR213" s="12">
        <f t="shared" si="1610"/>
        <v>0.4197292069632495</v>
      </c>
      <c r="AS213" s="11">
        <v>26</v>
      </c>
      <c r="AT213" s="12">
        <f t="shared" si="1611"/>
        <v>0.11981566820276497</v>
      </c>
      <c r="AU213" s="13"/>
      <c r="AV213" s="11"/>
      <c r="AW213" s="11"/>
      <c r="AX213" s="14"/>
      <c r="AY213" s="10">
        <v>1</v>
      </c>
      <c r="AZ213" s="11"/>
      <c r="BA213" s="11">
        <f t="shared" ref="BA213:BB218" si="1650">BA212-AY213</f>
        <v>525</v>
      </c>
      <c r="BB213" s="11">
        <f t="shared" si="1650"/>
        <v>42</v>
      </c>
      <c r="BC213" s="11">
        <v>225</v>
      </c>
      <c r="BD213" s="12">
        <f t="shared" si="1612"/>
        <v>0.47809523809523807</v>
      </c>
      <c r="BE213" s="11">
        <v>26</v>
      </c>
      <c r="BF213" s="12">
        <f t="shared" si="1613"/>
        <v>0.10358565737051793</v>
      </c>
      <c r="BG213" s="13"/>
      <c r="BH213" s="11"/>
      <c r="BI213" s="11"/>
      <c r="BJ213" s="14"/>
      <c r="BK213" s="10"/>
      <c r="BL213" s="11"/>
      <c r="BM213" s="11">
        <f t="shared" ref="BM213:BN218" si="1651">BM212-BK213</f>
        <v>530</v>
      </c>
      <c r="BN213" s="11">
        <f t="shared" si="1651"/>
        <v>43</v>
      </c>
      <c r="BO213" s="11">
        <v>206</v>
      </c>
      <c r="BP213" s="12">
        <f t="shared" si="1614"/>
        <v>0.42830188679245285</v>
      </c>
      <c r="BQ213" s="11">
        <v>21</v>
      </c>
      <c r="BR213" s="12">
        <f t="shared" si="1615"/>
        <v>9.2511013215859028E-2</v>
      </c>
      <c r="BS213" s="13"/>
      <c r="BT213" s="11"/>
      <c r="BU213" s="11"/>
      <c r="BV213" s="14"/>
      <c r="BW213" s="10"/>
      <c r="BX213" s="11"/>
      <c r="BY213" s="61">
        <f t="shared" ref="BY213:BZ218" si="1652">BY212-BW213</f>
        <v>0</v>
      </c>
      <c r="BZ213" s="61">
        <f t="shared" si="1652"/>
        <v>0</v>
      </c>
      <c r="CA213" s="11"/>
      <c r="CB213" s="12" t="e">
        <f t="shared" si="1616"/>
        <v>#DIV/0!</v>
      </c>
      <c r="CC213" s="11"/>
      <c r="CD213" s="12" t="e">
        <f t="shared" si="1617"/>
        <v>#DIV/0!</v>
      </c>
      <c r="CE213" s="13"/>
      <c r="CF213" s="11"/>
      <c r="CG213" s="11"/>
      <c r="CH213" s="14"/>
      <c r="CI213" s="10"/>
      <c r="CJ213" s="11"/>
      <c r="CK213" s="61">
        <f t="shared" ref="CK213:CL218" si="1653">CK212-CI213</f>
        <v>0</v>
      </c>
      <c r="CL213" s="61">
        <f t="shared" si="1653"/>
        <v>0</v>
      </c>
      <c r="CM213" s="11"/>
      <c r="CN213" s="12" t="e">
        <f t="shared" si="1618"/>
        <v>#DIV/0!</v>
      </c>
      <c r="CO213" s="11"/>
      <c r="CP213" s="12" t="e">
        <f t="shared" si="1619"/>
        <v>#DIV/0!</v>
      </c>
      <c r="CQ213" s="13"/>
      <c r="CR213" s="11"/>
      <c r="CS213" s="11"/>
      <c r="CT213" s="14"/>
      <c r="CU213" s="10"/>
      <c r="CV213" s="11"/>
      <c r="CW213" s="61">
        <f t="shared" ref="CW213:CX218" si="1654">CW212-CU213</f>
        <v>0</v>
      </c>
      <c r="CX213" s="61">
        <f t="shared" si="1654"/>
        <v>0</v>
      </c>
      <c r="CY213" s="11"/>
      <c r="CZ213" s="12" t="e">
        <f t="shared" si="1620"/>
        <v>#DIV/0!</v>
      </c>
      <c r="DA213" s="11"/>
      <c r="DB213" s="12" t="e">
        <f t="shared" si="1621"/>
        <v>#DIV/0!</v>
      </c>
      <c r="DC213" s="13"/>
      <c r="DD213" s="11"/>
      <c r="DE213" s="11"/>
      <c r="DF213" s="14"/>
      <c r="DG213" s="10"/>
      <c r="DH213" s="11"/>
      <c r="DI213" s="61">
        <f t="shared" ref="DI213:DJ218" si="1655">DI212-DG213</f>
        <v>0</v>
      </c>
      <c r="DJ213" s="61">
        <f t="shared" si="1655"/>
        <v>0</v>
      </c>
      <c r="DK213" s="11"/>
      <c r="DL213" s="12" t="e">
        <f t="shared" si="1622"/>
        <v>#DIV/0!</v>
      </c>
      <c r="DM213" s="11"/>
      <c r="DN213" s="12" t="e">
        <f t="shared" si="1623"/>
        <v>#DIV/0!</v>
      </c>
      <c r="DO213" s="13"/>
      <c r="DP213" s="11"/>
      <c r="DQ213" s="11"/>
      <c r="DR213" s="14"/>
      <c r="DS213" s="10"/>
      <c r="DT213" s="11"/>
      <c r="DU213" s="61">
        <f t="shared" ref="DU213:DV218" si="1656">DU212-DS213</f>
        <v>0</v>
      </c>
      <c r="DV213" s="61">
        <f t="shared" si="1656"/>
        <v>0</v>
      </c>
      <c r="DW213" s="11"/>
      <c r="DX213" s="12" t="e">
        <f t="shared" si="1624"/>
        <v>#DIV/0!</v>
      </c>
      <c r="DY213" s="11"/>
      <c r="DZ213" s="12" t="e">
        <f t="shared" si="1625"/>
        <v>#DIV/0!</v>
      </c>
      <c r="EA213" s="13"/>
      <c r="EB213" s="11"/>
      <c r="EC213" s="11"/>
      <c r="ED213" s="14"/>
      <c r="EE213" s="10"/>
      <c r="EF213" s="11"/>
      <c r="EG213" s="61">
        <f t="shared" ref="EG213:EH218" si="1657">EG212-EE213</f>
        <v>0</v>
      </c>
      <c r="EH213" s="61">
        <f t="shared" si="1657"/>
        <v>0</v>
      </c>
      <c r="EI213" s="11"/>
      <c r="EJ213" s="12" t="e">
        <f t="shared" si="1626"/>
        <v>#DIV/0!</v>
      </c>
      <c r="EK213" s="11"/>
      <c r="EL213" s="12" t="e">
        <f t="shared" si="1627"/>
        <v>#DIV/0!</v>
      </c>
      <c r="EM213" s="13"/>
      <c r="EN213" s="11"/>
      <c r="EO213" s="11"/>
      <c r="EP213" s="14"/>
      <c r="EQ213" s="10"/>
      <c r="ER213" s="11"/>
      <c r="ES213" s="61">
        <f t="shared" ref="ES213:ET218" si="1658">ES212-EQ213</f>
        <v>0</v>
      </c>
      <c r="ET213" s="61">
        <f t="shared" si="1658"/>
        <v>0</v>
      </c>
      <c r="EU213" s="11"/>
      <c r="EV213" s="12" t="e">
        <f t="shared" si="1628"/>
        <v>#DIV/0!</v>
      </c>
      <c r="EW213" s="11"/>
      <c r="EX213" s="12" t="e">
        <f t="shared" si="1629"/>
        <v>#DIV/0!</v>
      </c>
      <c r="EY213" s="13"/>
      <c r="EZ213" s="11"/>
      <c r="FA213" s="11"/>
      <c r="FB213" s="14"/>
      <c r="FC213" s="10"/>
      <c r="FD213" s="11"/>
      <c r="FE213" s="61">
        <f t="shared" ref="FE213:FF218" si="1659">FE212-FC213</f>
        <v>0</v>
      </c>
      <c r="FF213" s="61">
        <f t="shared" si="1659"/>
        <v>0</v>
      </c>
      <c r="FG213" s="11"/>
      <c r="FH213" s="12" t="e">
        <f t="shared" si="1630"/>
        <v>#DIV/0!</v>
      </c>
      <c r="FI213" s="11"/>
      <c r="FJ213" s="12" t="e">
        <f t="shared" si="1631"/>
        <v>#DIV/0!</v>
      </c>
      <c r="FK213" s="13"/>
      <c r="FL213" s="11"/>
      <c r="FM213" s="11"/>
      <c r="FN213" s="14"/>
      <c r="FO213" s="10"/>
      <c r="FP213" s="11"/>
      <c r="FQ213" s="61">
        <f t="shared" ref="FQ213:FR218" si="1660">FQ212-FO213</f>
        <v>0</v>
      </c>
      <c r="FR213" s="61">
        <f t="shared" si="1660"/>
        <v>0</v>
      </c>
      <c r="FS213" s="11"/>
      <c r="FT213" s="12" t="e">
        <f t="shared" si="1632"/>
        <v>#DIV/0!</v>
      </c>
      <c r="FU213" s="11"/>
      <c r="FV213" s="12" t="e">
        <f t="shared" si="1633"/>
        <v>#DIV/0!</v>
      </c>
      <c r="FW213" s="13"/>
      <c r="FX213" s="11"/>
      <c r="FY213" s="11"/>
      <c r="FZ213" s="14"/>
      <c r="GA213" s="10"/>
      <c r="GB213" s="11"/>
      <c r="GC213" s="61">
        <f t="shared" ref="GC213:GD218" si="1661">GC212-GA213</f>
        <v>0</v>
      </c>
      <c r="GD213" s="61">
        <f t="shared" si="1661"/>
        <v>0</v>
      </c>
      <c r="GE213" s="11"/>
      <c r="GF213" s="12" t="e">
        <f t="shared" si="1634"/>
        <v>#DIV/0!</v>
      </c>
      <c r="GG213" s="11"/>
      <c r="GH213" s="12" t="e">
        <f t="shared" si="1635"/>
        <v>#DIV/0!</v>
      </c>
      <c r="GI213" s="13"/>
      <c r="GJ213" s="11"/>
      <c r="GK213" s="11"/>
      <c r="GL213" s="14"/>
      <c r="GM213" s="10"/>
      <c r="GN213" s="11"/>
      <c r="GO213" s="61">
        <f t="shared" ref="GO213:GP218" si="1662">GO212-GM213</f>
        <v>0</v>
      </c>
      <c r="GP213" s="61">
        <f t="shared" si="1662"/>
        <v>0</v>
      </c>
      <c r="GQ213" s="11"/>
      <c r="GR213" s="12" t="e">
        <f t="shared" si="1636"/>
        <v>#DIV/0!</v>
      </c>
      <c r="GS213" s="11"/>
      <c r="GT213" s="12" t="e">
        <f t="shared" si="1637"/>
        <v>#DIV/0!</v>
      </c>
      <c r="GU213" s="13"/>
      <c r="GV213" s="11"/>
      <c r="GW213" s="11"/>
      <c r="GX213" s="14"/>
      <c r="GY213" s="10"/>
      <c r="GZ213" s="11"/>
      <c r="HA213" s="61">
        <f t="shared" ref="HA213:HB218" si="1663">HA212-GY213</f>
        <v>0</v>
      </c>
      <c r="HB213" s="61">
        <f t="shared" si="1663"/>
        <v>0</v>
      </c>
      <c r="HC213" s="11"/>
      <c r="HD213" s="12" t="e">
        <f t="shared" si="1638"/>
        <v>#DIV/0!</v>
      </c>
      <c r="HE213" s="11"/>
      <c r="HF213" s="12" t="e">
        <f t="shared" si="1639"/>
        <v>#DIV/0!</v>
      </c>
      <c r="HG213" s="13"/>
      <c r="HH213" s="11"/>
      <c r="HI213" s="11"/>
      <c r="HJ213" s="14"/>
      <c r="HK213" s="10">
        <f t="shared" si="1640"/>
        <v>6</v>
      </c>
      <c r="HL213" s="14">
        <f t="shared" si="1640"/>
        <v>1</v>
      </c>
      <c r="HM213" s="381">
        <f t="shared" si="1640"/>
        <v>2667</v>
      </c>
      <c r="HN213" s="11">
        <f t="shared" si="1640"/>
        <v>217</v>
      </c>
      <c r="HO213" s="11">
        <f t="shared" si="1641"/>
        <v>1244</v>
      </c>
      <c r="HP213" s="79">
        <f t="shared" si="1642"/>
        <v>0.46644169478815151</v>
      </c>
      <c r="HQ213" s="15">
        <f t="shared" si="1643"/>
        <v>125</v>
      </c>
      <c r="HR213" s="12">
        <f t="shared" ref="HR213:HR219" si="1664">+(HQ213/(HO213))</f>
        <v>0.10048231511254019</v>
      </c>
      <c r="HS213" s="16">
        <v>70.599999999999994</v>
      </c>
      <c r="HT213" s="17">
        <v>1096</v>
      </c>
      <c r="HU213" s="16">
        <f t="shared" si="1644"/>
        <v>88.102893890675233</v>
      </c>
      <c r="HV213" s="15"/>
      <c r="HW213" s="14"/>
    </row>
    <row r="214" spans="1:231" ht="18.75" x14ac:dyDescent="0.25">
      <c r="A214" s="734"/>
      <c r="B214" s="436">
        <f t="shared" si="1409"/>
        <v>45759</v>
      </c>
      <c r="C214" s="10"/>
      <c r="D214" s="11"/>
      <c r="E214" s="61">
        <f t="shared" si="1645"/>
        <v>483</v>
      </c>
      <c r="F214" s="11">
        <f t="shared" si="1645"/>
        <v>39</v>
      </c>
      <c r="G214" s="11">
        <v>207</v>
      </c>
      <c r="H214" s="12">
        <f t="shared" si="1605"/>
        <v>0.45134575569358176</v>
      </c>
      <c r="I214" s="11">
        <v>11</v>
      </c>
      <c r="J214" s="12">
        <f t="shared" si="1646"/>
        <v>5.0458715596330278E-2</v>
      </c>
      <c r="K214" s="13"/>
      <c r="L214" s="11"/>
      <c r="M214" s="11"/>
      <c r="N214" s="14"/>
      <c r="O214" s="10"/>
      <c r="P214" s="11"/>
      <c r="Q214" s="11">
        <f t="shared" si="1647"/>
        <v>513</v>
      </c>
      <c r="R214" s="11">
        <f t="shared" si="1647"/>
        <v>41</v>
      </c>
      <c r="S214" s="11">
        <v>212</v>
      </c>
      <c r="T214" s="12">
        <f t="shared" si="1606"/>
        <v>0.44054580896686157</v>
      </c>
      <c r="U214" s="11">
        <v>14</v>
      </c>
      <c r="V214" s="12">
        <f t="shared" si="1607"/>
        <v>6.1946902654867256E-2</v>
      </c>
      <c r="W214" s="13"/>
      <c r="X214" s="11"/>
      <c r="Y214" s="11"/>
      <c r="Z214" s="14"/>
      <c r="AA214" s="10"/>
      <c r="AB214" s="11"/>
      <c r="AC214" s="11">
        <f t="shared" si="1648"/>
        <v>99</v>
      </c>
      <c r="AD214" s="11">
        <f t="shared" si="1648"/>
        <v>10</v>
      </c>
      <c r="AE214" s="11">
        <v>40</v>
      </c>
      <c r="AF214" s="12">
        <f t="shared" si="1608"/>
        <v>0.44444444444444442</v>
      </c>
      <c r="AG214" s="11">
        <v>4</v>
      </c>
      <c r="AH214" s="12">
        <f t="shared" si="1609"/>
        <v>9.0909090909090912E-2</v>
      </c>
      <c r="AI214" s="13"/>
      <c r="AJ214" s="11"/>
      <c r="AK214" s="11"/>
      <c r="AL214" s="14"/>
      <c r="AM214" s="10"/>
      <c r="AN214" s="11"/>
      <c r="AO214" s="61">
        <f t="shared" si="1649"/>
        <v>517</v>
      </c>
      <c r="AP214" s="11">
        <f t="shared" si="1649"/>
        <v>42</v>
      </c>
      <c r="AQ214" s="11">
        <v>212</v>
      </c>
      <c r="AR214" s="12">
        <f t="shared" si="1610"/>
        <v>0.44100580270793038</v>
      </c>
      <c r="AS214" s="11">
        <v>16</v>
      </c>
      <c r="AT214" s="12">
        <f t="shared" si="1611"/>
        <v>7.0175438596491224E-2</v>
      </c>
      <c r="AU214" s="13"/>
      <c r="AV214" s="11"/>
      <c r="AW214" s="11"/>
      <c r="AX214" s="14"/>
      <c r="AY214" s="10">
        <v>1</v>
      </c>
      <c r="AZ214" s="11"/>
      <c r="BA214" s="11">
        <f t="shared" si="1650"/>
        <v>524</v>
      </c>
      <c r="BB214" s="11">
        <f t="shared" si="1650"/>
        <v>42</v>
      </c>
      <c r="BC214" s="11">
        <v>227</v>
      </c>
      <c r="BD214" s="12">
        <f t="shared" si="1612"/>
        <v>0.4713740458015267</v>
      </c>
      <c r="BE214" s="11">
        <v>20</v>
      </c>
      <c r="BF214" s="12">
        <f t="shared" si="1613"/>
        <v>8.0971659919028341E-2</v>
      </c>
      <c r="BG214" s="13"/>
      <c r="BH214" s="11"/>
      <c r="BI214" s="11"/>
      <c r="BJ214" s="14"/>
      <c r="BK214" s="10"/>
      <c r="BL214" s="11"/>
      <c r="BM214" s="11">
        <f t="shared" si="1651"/>
        <v>530</v>
      </c>
      <c r="BN214" s="11">
        <f t="shared" si="1651"/>
        <v>43</v>
      </c>
      <c r="BO214" s="11">
        <v>214</v>
      </c>
      <c r="BP214" s="12">
        <f t="shared" si="1614"/>
        <v>0.44528301886792454</v>
      </c>
      <c r="BQ214" s="11">
        <v>22</v>
      </c>
      <c r="BR214" s="12">
        <f t="shared" si="1615"/>
        <v>9.3220338983050849E-2</v>
      </c>
      <c r="BS214" s="13"/>
      <c r="BT214" s="11"/>
      <c r="BU214" s="11"/>
      <c r="BV214" s="14"/>
      <c r="BW214" s="10"/>
      <c r="BX214" s="11"/>
      <c r="BY214" s="61">
        <f t="shared" si="1652"/>
        <v>0</v>
      </c>
      <c r="BZ214" s="61">
        <f t="shared" si="1652"/>
        <v>0</v>
      </c>
      <c r="CA214" s="11"/>
      <c r="CB214" s="12" t="e">
        <f t="shared" si="1616"/>
        <v>#DIV/0!</v>
      </c>
      <c r="CC214" s="11"/>
      <c r="CD214" s="12" t="e">
        <f t="shared" si="1617"/>
        <v>#DIV/0!</v>
      </c>
      <c r="CE214" s="13"/>
      <c r="CF214" s="11"/>
      <c r="CG214" s="11"/>
      <c r="CH214" s="14"/>
      <c r="CI214" s="10"/>
      <c r="CJ214" s="11"/>
      <c r="CK214" s="61">
        <f t="shared" si="1653"/>
        <v>0</v>
      </c>
      <c r="CL214" s="61">
        <f t="shared" si="1653"/>
        <v>0</v>
      </c>
      <c r="CM214" s="11"/>
      <c r="CN214" s="12" t="e">
        <f t="shared" si="1618"/>
        <v>#DIV/0!</v>
      </c>
      <c r="CO214" s="11"/>
      <c r="CP214" s="12" t="e">
        <f t="shared" si="1619"/>
        <v>#DIV/0!</v>
      </c>
      <c r="CQ214" s="13"/>
      <c r="CR214" s="11"/>
      <c r="CS214" s="11"/>
      <c r="CT214" s="14"/>
      <c r="CU214" s="10"/>
      <c r="CV214" s="11"/>
      <c r="CW214" s="61">
        <f t="shared" si="1654"/>
        <v>0</v>
      </c>
      <c r="CX214" s="61">
        <f t="shared" si="1654"/>
        <v>0</v>
      </c>
      <c r="CY214" s="11"/>
      <c r="CZ214" s="12" t="e">
        <f t="shared" si="1620"/>
        <v>#DIV/0!</v>
      </c>
      <c r="DA214" s="11"/>
      <c r="DB214" s="12" t="e">
        <f t="shared" si="1621"/>
        <v>#DIV/0!</v>
      </c>
      <c r="DC214" s="13"/>
      <c r="DD214" s="11"/>
      <c r="DE214" s="11"/>
      <c r="DF214" s="14"/>
      <c r="DG214" s="10"/>
      <c r="DH214" s="11"/>
      <c r="DI214" s="61">
        <f t="shared" si="1655"/>
        <v>0</v>
      </c>
      <c r="DJ214" s="61">
        <f t="shared" si="1655"/>
        <v>0</v>
      </c>
      <c r="DK214" s="11"/>
      <c r="DL214" s="12" t="e">
        <f t="shared" si="1622"/>
        <v>#DIV/0!</v>
      </c>
      <c r="DM214" s="11"/>
      <c r="DN214" s="12" t="e">
        <f t="shared" si="1623"/>
        <v>#DIV/0!</v>
      </c>
      <c r="DO214" s="13"/>
      <c r="DP214" s="11"/>
      <c r="DQ214" s="11"/>
      <c r="DR214" s="14"/>
      <c r="DS214" s="10"/>
      <c r="DT214" s="11"/>
      <c r="DU214" s="61">
        <f t="shared" si="1656"/>
        <v>0</v>
      </c>
      <c r="DV214" s="61">
        <f t="shared" si="1656"/>
        <v>0</v>
      </c>
      <c r="DW214" s="11"/>
      <c r="DX214" s="12" t="e">
        <f t="shared" si="1624"/>
        <v>#DIV/0!</v>
      </c>
      <c r="DY214" s="11"/>
      <c r="DZ214" s="12" t="e">
        <f t="shared" si="1625"/>
        <v>#DIV/0!</v>
      </c>
      <c r="EA214" s="13"/>
      <c r="EB214" s="11"/>
      <c r="EC214" s="11"/>
      <c r="ED214" s="14"/>
      <c r="EE214" s="10"/>
      <c r="EF214" s="11"/>
      <c r="EG214" s="61">
        <f t="shared" si="1657"/>
        <v>0</v>
      </c>
      <c r="EH214" s="61">
        <f t="shared" si="1657"/>
        <v>0</v>
      </c>
      <c r="EI214" s="11"/>
      <c r="EJ214" s="12" t="e">
        <f t="shared" si="1626"/>
        <v>#DIV/0!</v>
      </c>
      <c r="EK214" s="11"/>
      <c r="EL214" s="12" t="e">
        <f t="shared" si="1627"/>
        <v>#DIV/0!</v>
      </c>
      <c r="EM214" s="13"/>
      <c r="EN214" s="11"/>
      <c r="EO214" s="11"/>
      <c r="EP214" s="14"/>
      <c r="EQ214" s="10"/>
      <c r="ER214" s="11"/>
      <c r="ES214" s="61">
        <f t="shared" si="1658"/>
        <v>0</v>
      </c>
      <c r="ET214" s="61">
        <f t="shared" si="1658"/>
        <v>0</v>
      </c>
      <c r="EU214" s="11"/>
      <c r="EV214" s="12" t="e">
        <f t="shared" si="1628"/>
        <v>#DIV/0!</v>
      </c>
      <c r="EW214" s="11"/>
      <c r="EX214" s="12" t="e">
        <f t="shared" si="1629"/>
        <v>#DIV/0!</v>
      </c>
      <c r="EY214" s="13"/>
      <c r="EZ214" s="11"/>
      <c r="FA214" s="11"/>
      <c r="FB214" s="14"/>
      <c r="FC214" s="10"/>
      <c r="FD214" s="11"/>
      <c r="FE214" s="61">
        <f t="shared" si="1659"/>
        <v>0</v>
      </c>
      <c r="FF214" s="61">
        <f t="shared" si="1659"/>
        <v>0</v>
      </c>
      <c r="FG214" s="11"/>
      <c r="FH214" s="12" t="e">
        <f t="shared" si="1630"/>
        <v>#DIV/0!</v>
      </c>
      <c r="FI214" s="11"/>
      <c r="FJ214" s="12" t="e">
        <f t="shared" si="1631"/>
        <v>#DIV/0!</v>
      </c>
      <c r="FK214" s="13"/>
      <c r="FL214" s="11"/>
      <c r="FM214" s="11"/>
      <c r="FN214" s="14"/>
      <c r="FO214" s="10"/>
      <c r="FP214" s="11"/>
      <c r="FQ214" s="61">
        <f t="shared" si="1660"/>
        <v>0</v>
      </c>
      <c r="FR214" s="61">
        <f t="shared" si="1660"/>
        <v>0</v>
      </c>
      <c r="FS214" s="11"/>
      <c r="FT214" s="12" t="e">
        <f t="shared" si="1632"/>
        <v>#DIV/0!</v>
      </c>
      <c r="FU214" s="11"/>
      <c r="FV214" s="12" t="e">
        <f t="shared" si="1633"/>
        <v>#DIV/0!</v>
      </c>
      <c r="FW214" s="13"/>
      <c r="FX214" s="11"/>
      <c r="FY214" s="11"/>
      <c r="FZ214" s="14"/>
      <c r="GA214" s="10"/>
      <c r="GB214" s="11"/>
      <c r="GC214" s="61">
        <f t="shared" si="1661"/>
        <v>0</v>
      </c>
      <c r="GD214" s="61">
        <f t="shared" si="1661"/>
        <v>0</v>
      </c>
      <c r="GE214" s="11"/>
      <c r="GF214" s="12" t="e">
        <f t="shared" si="1634"/>
        <v>#DIV/0!</v>
      </c>
      <c r="GG214" s="11"/>
      <c r="GH214" s="12" t="e">
        <f t="shared" si="1635"/>
        <v>#DIV/0!</v>
      </c>
      <c r="GI214" s="13"/>
      <c r="GJ214" s="11"/>
      <c r="GK214" s="11"/>
      <c r="GL214" s="14"/>
      <c r="GM214" s="10"/>
      <c r="GN214" s="11"/>
      <c r="GO214" s="61">
        <f t="shared" si="1662"/>
        <v>0</v>
      </c>
      <c r="GP214" s="61">
        <f t="shared" si="1662"/>
        <v>0</v>
      </c>
      <c r="GQ214" s="11"/>
      <c r="GR214" s="12" t="e">
        <f t="shared" si="1636"/>
        <v>#DIV/0!</v>
      </c>
      <c r="GS214" s="11"/>
      <c r="GT214" s="12" t="e">
        <f t="shared" si="1637"/>
        <v>#DIV/0!</v>
      </c>
      <c r="GU214" s="13"/>
      <c r="GV214" s="11"/>
      <c r="GW214" s="11"/>
      <c r="GX214" s="14"/>
      <c r="GY214" s="10"/>
      <c r="GZ214" s="11"/>
      <c r="HA214" s="61">
        <f t="shared" si="1663"/>
        <v>0</v>
      </c>
      <c r="HB214" s="61">
        <f t="shared" si="1663"/>
        <v>0</v>
      </c>
      <c r="HC214" s="11"/>
      <c r="HD214" s="12" t="e">
        <f t="shared" si="1638"/>
        <v>#DIV/0!</v>
      </c>
      <c r="HE214" s="11"/>
      <c r="HF214" s="12" t="e">
        <f t="shared" si="1639"/>
        <v>#DIV/0!</v>
      </c>
      <c r="HG214" s="13"/>
      <c r="HH214" s="11"/>
      <c r="HI214" s="11"/>
      <c r="HJ214" s="14"/>
      <c r="HK214" s="10">
        <f t="shared" si="1640"/>
        <v>1</v>
      </c>
      <c r="HL214" s="14">
        <f t="shared" si="1640"/>
        <v>0</v>
      </c>
      <c r="HM214" s="381">
        <f t="shared" si="1640"/>
        <v>2666</v>
      </c>
      <c r="HN214" s="11">
        <f t="shared" si="1640"/>
        <v>217</v>
      </c>
      <c r="HO214" s="11">
        <f t="shared" si="1641"/>
        <v>1199</v>
      </c>
      <c r="HP214" s="79">
        <f t="shared" si="1642"/>
        <v>0.44973743435858965</v>
      </c>
      <c r="HQ214" s="15">
        <f t="shared" si="1643"/>
        <v>87</v>
      </c>
      <c r="HR214" s="12">
        <f t="shared" si="1664"/>
        <v>7.2560467055879901E-2</v>
      </c>
      <c r="HS214" s="16">
        <v>70.400000000000006</v>
      </c>
      <c r="HT214" s="17">
        <v>1100</v>
      </c>
      <c r="HU214" s="16">
        <f t="shared" si="1644"/>
        <v>91.743119266055047</v>
      </c>
      <c r="HV214" s="15"/>
      <c r="HW214" s="14"/>
    </row>
    <row r="215" spans="1:231" ht="18.75" x14ac:dyDescent="0.25">
      <c r="A215" s="734"/>
      <c r="B215" s="436">
        <f t="shared" si="1409"/>
        <v>45760</v>
      </c>
      <c r="C215" s="10">
        <v>1</v>
      </c>
      <c r="D215" s="11"/>
      <c r="E215" s="61">
        <f t="shared" si="1645"/>
        <v>482</v>
      </c>
      <c r="F215" s="11">
        <f t="shared" si="1645"/>
        <v>39</v>
      </c>
      <c r="G215" s="11">
        <v>216</v>
      </c>
      <c r="H215" s="12">
        <f t="shared" si="1605"/>
        <v>0.475103734439834</v>
      </c>
      <c r="I215" s="11">
        <v>13</v>
      </c>
      <c r="J215" s="12">
        <f t="shared" si="1646"/>
        <v>5.6768558951965066E-2</v>
      </c>
      <c r="K215" s="11"/>
      <c r="L215" s="11"/>
      <c r="M215" s="18"/>
      <c r="N215" s="20"/>
      <c r="O215" s="10">
        <v>1</v>
      </c>
      <c r="P215" s="11"/>
      <c r="Q215" s="11">
        <f t="shared" si="1647"/>
        <v>512</v>
      </c>
      <c r="R215" s="11">
        <f t="shared" si="1647"/>
        <v>41</v>
      </c>
      <c r="S215" s="11">
        <v>239</v>
      </c>
      <c r="T215" s="12">
        <f t="shared" si="1606"/>
        <v>0.498046875</v>
      </c>
      <c r="U215" s="11">
        <v>16</v>
      </c>
      <c r="V215" s="12">
        <f t="shared" si="1607"/>
        <v>6.2745098039215685E-2</v>
      </c>
      <c r="W215" s="11"/>
      <c r="X215" s="11"/>
      <c r="Y215" s="18"/>
      <c r="Z215" s="20"/>
      <c r="AA215" s="10"/>
      <c r="AB215" s="11"/>
      <c r="AC215" s="11">
        <f t="shared" si="1648"/>
        <v>99</v>
      </c>
      <c r="AD215" s="11">
        <f t="shared" si="1648"/>
        <v>10</v>
      </c>
      <c r="AE215" s="11">
        <v>43</v>
      </c>
      <c r="AF215" s="12">
        <f t="shared" si="1608"/>
        <v>0.53535353535353536</v>
      </c>
      <c r="AG215" s="11">
        <v>10</v>
      </c>
      <c r="AH215" s="12">
        <f t="shared" si="1609"/>
        <v>0.18867924528301888</v>
      </c>
      <c r="AI215" s="11"/>
      <c r="AJ215" s="11"/>
      <c r="AK215" s="18"/>
      <c r="AL215" s="20"/>
      <c r="AM215" s="10">
        <v>1</v>
      </c>
      <c r="AN215" s="11"/>
      <c r="AO215" s="61">
        <f t="shared" si="1649"/>
        <v>516</v>
      </c>
      <c r="AP215" s="11">
        <f t="shared" si="1649"/>
        <v>42</v>
      </c>
      <c r="AQ215" s="11">
        <v>228</v>
      </c>
      <c r="AR215" s="12">
        <f t="shared" si="1610"/>
        <v>0.4631782945736434</v>
      </c>
      <c r="AS215" s="11">
        <v>11</v>
      </c>
      <c r="AT215" s="12">
        <f t="shared" si="1611"/>
        <v>4.6025104602510462E-2</v>
      </c>
      <c r="AU215" s="11"/>
      <c r="AV215" s="11"/>
      <c r="AW215" s="18"/>
      <c r="AX215" s="20"/>
      <c r="AY215" s="10"/>
      <c r="AZ215" s="11"/>
      <c r="BA215" s="11">
        <f t="shared" si="1650"/>
        <v>524</v>
      </c>
      <c r="BB215" s="11">
        <f t="shared" si="1650"/>
        <v>42</v>
      </c>
      <c r="BC215" s="11">
        <v>230</v>
      </c>
      <c r="BD215" s="12">
        <f t="shared" si="1612"/>
        <v>0.45992366412213742</v>
      </c>
      <c r="BE215" s="11">
        <v>11</v>
      </c>
      <c r="BF215" s="12">
        <f t="shared" si="1613"/>
        <v>4.5643153526970952E-2</v>
      </c>
      <c r="BG215" s="11"/>
      <c r="BH215" s="11"/>
      <c r="BI215" s="18"/>
      <c r="BJ215" s="20"/>
      <c r="BK215" s="10">
        <v>1</v>
      </c>
      <c r="BL215" s="11"/>
      <c r="BM215" s="11">
        <f t="shared" si="1651"/>
        <v>529</v>
      </c>
      <c r="BN215" s="11">
        <f t="shared" si="1651"/>
        <v>43</v>
      </c>
      <c r="BO215" s="11">
        <v>221</v>
      </c>
      <c r="BP215" s="12">
        <f t="shared" si="1614"/>
        <v>0.45368620037807184</v>
      </c>
      <c r="BQ215" s="11">
        <v>19</v>
      </c>
      <c r="BR215" s="12">
        <f t="shared" si="1615"/>
        <v>7.9166666666666663E-2</v>
      </c>
      <c r="BS215" s="11"/>
      <c r="BT215" s="11"/>
      <c r="BU215" s="18"/>
      <c r="BV215" s="20"/>
      <c r="BW215" s="10"/>
      <c r="BX215" s="11"/>
      <c r="BY215" s="61">
        <f t="shared" si="1652"/>
        <v>0</v>
      </c>
      <c r="BZ215" s="61">
        <f t="shared" si="1652"/>
        <v>0</v>
      </c>
      <c r="CA215" s="11"/>
      <c r="CB215" s="12" t="e">
        <f t="shared" si="1616"/>
        <v>#DIV/0!</v>
      </c>
      <c r="CC215" s="11"/>
      <c r="CD215" s="12" t="e">
        <f t="shared" si="1617"/>
        <v>#DIV/0!</v>
      </c>
      <c r="CE215" s="11"/>
      <c r="CF215" s="11"/>
      <c r="CG215" s="18"/>
      <c r="CH215" s="20"/>
      <c r="CI215" s="10"/>
      <c r="CJ215" s="11"/>
      <c r="CK215" s="61">
        <f t="shared" si="1653"/>
        <v>0</v>
      </c>
      <c r="CL215" s="61">
        <f t="shared" si="1653"/>
        <v>0</v>
      </c>
      <c r="CM215" s="11"/>
      <c r="CN215" s="12" t="e">
        <f t="shared" si="1618"/>
        <v>#DIV/0!</v>
      </c>
      <c r="CO215" s="11"/>
      <c r="CP215" s="12" t="e">
        <f t="shared" si="1619"/>
        <v>#DIV/0!</v>
      </c>
      <c r="CQ215" s="11"/>
      <c r="CR215" s="11"/>
      <c r="CS215" s="18"/>
      <c r="CT215" s="20"/>
      <c r="CU215" s="10"/>
      <c r="CV215" s="11"/>
      <c r="CW215" s="61">
        <f t="shared" si="1654"/>
        <v>0</v>
      </c>
      <c r="CX215" s="61">
        <f t="shared" si="1654"/>
        <v>0</v>
      </c>
      <c r="CY215" s="11"/>
      <c r="CZ215" s="12" t="e">
        <f t="shared" si="1620"/>
        <v>#DIV/0!</v>
      </c>
      <c r="DA215" s="11"/>
      <c r="DB215" s="12" t="e">
        <f t="shared" si="1621"/>
        <v>#DIV/0!</v>
      </c>
      <c r="DC215" s="11"/>
      <c r="DD215" s="11"/>
      <c r="DE215" s="18"/>
      <c r="DF215" s="20"/>
      <c r="DG215" s="10"/>
      <c r="DH215" s="11"/>
      <c r="DI215" s="61">
        <f t="shared" si="1655"/>
        <v>0</v>
      </c>
      <c r="DJ215" s="61">
        <f t="shared" si="1655"/>
        <v>0</v>
      </c>
      <c r="DK215" s="11"/>
      <c r="DL215" s="12" t="e">
        <f t="shared" si="1622"/>
        <v>#DIV/0!</v>
      </c>
      <c r="DM215" s="11"/>
      <c r="DN215" s="12" t="e">
        <f t="shared" si="1623"/>
        <v>#DIV/0!</v>
      </c>
      <c r="DO215" s="11"/>
      <c r="DP215" s="11"/>
      <c r="DQ215" s="18"/>
      <c r="DR215" s="20"/>
      <c r="DS215" s="10"/>
      <c r="DT215" s="11"/>
      <c r="DU215" s="61">
        <f t="shared" si="1656"/>
        <v>0</v>
      </c>
      <c r="DV215" s="61">
        <f t="shared" si="1656"/>
        <v>0</v>
      </c>
      <c r="DW215" s="11"/>
      <c r="DX215" s="12" t="e">
        <f t="shared" si="1624"/>
        <v>#DIV/0!</v>
      </c>
      <c r="DY215" s="11"/>
      <c r="DZ215" s="12" t="e">
        <f t="shared" si="1625"/>
        <v>#DIV/0!</v>
      </c>
      <c r="EA215" s="11"/>
      <c r="EB215" s="11"/>
      <c r="EC215" s="18"/>
      <c r="ED215" s="20"/>
      <c r="EE215" s="10"/>
      <c r="EF215" s="11"/>
      <c r="EG215" s="61">
        <f t="shared" si="1657"/>
        <v>0</v>
      </c>
      <c r="EH215" s="61">
        <f t="shared" si="1657"/>
        <v>0</v>
      </c>
      <c r="EI215" s="11"/>
      <c r="EJ215" s="12" t="e">
        <f t="shared" si="1626"/>
        <v>#DIV/0!</v>
      </c>
      <c r="EK215" s="11"/>
      <c r="EL215" s="12" t="e">
        <f t="shared" si="1627"/>
        <v>#DIV/0!</v>
      </c>
      <c r="EM215" s="11"/>
      <c r="EN215" s="11"/>
      <c r="EO215" s="18"/>
      <c r="EP215" s="20"/>
      <c r="EQ215" s="10"/>
      <c r="ER215" s="11"/>
      <c r="ES215" s="61">
        <f t="shared" si="1658"/>
        <v>0</v>
      </c>
      <c r="ET215" s="61">
        <f t="shared" si="1658"/>
        <v>0</v>
      </c>
      <c r="EU215" s="11"/>
      <c r="EV215" s="12" t="e">
        <f t="shared" si="1628"/>
        <v>#DIV/0!</v>
      </c>
      <c r="EW215" s="11"/>
      <c r="EX215" s="12" t="e">
        <f t="shared" si="1629"/>
        <v>#DIV/0!</v>
      </c>
      <c r="EY215" s="11"/>
      <c r="EZ215" s="11"/>
      <c r="FA215" s="18"/>
      <c r="FB215" s="20"/>
      <c r="FC215" s="10"/>
      <c r="FD215" s="11"/>
      <c r="FE215" s="61">
        <f t="shared" si="1659"/>
        <v>0</v>
      </c>
      <c r="FF215" s="61">
        <f t="shared" si="1659"/>
        <v>0</v>
      </c>
      <c r="FG215" s="11"/>
      <c r="FH215" s="12" t="e">
        <f t="shared" si="1630"/>
        <v>#DIV/0!</v>
      </c>
      <c r="FI215" s="11"/>
      <c r="FJ215" s="12" t="e">
        <f t="shared" si="1631"/>
        <v>#DIV/0!</v>
      </c>
      <c r="FK215" s="11"/>
      <c r="FL215" s="11"/>
      <c r="FM215" s="18"/>
      <c r="FN215" s="20"/>
      <c r="FO215" s="10"/>
      <c r="FP215" s="11"/>
      <c r="FQ215" s="61">
        <f t="shared" si="1660"/>
        <v>0</v>
      </c>
      <c r="FR215" s="61">
        <f t="shared" si="1660"/>
        <v>0</v>
      </c>
      <c r="FS215" s="11"/>
      <c r="FT215" s="12" t="e">
        <f t="shared" si="1632"/>
        <v>#DIV/0!</v>
      </c>
      <c r="FU215" s="11"/>
      <c r="FV215" s="12" t="e">
        <f t="shared" si="1633"/>
        <v>#DIV/0!</v>
      </c>
      <c r="FW215" s="11"/>
      <c r="FX215" s="11"/>
      <c r="FY215" s="18"/>
      <c r="FZ215" s="20"/>
      <c r="GA215" s="10"/>
      <c r="GB215" s="11"/>
      <c r="GC215" s="61">
        <f t="shared" si="1661"/>
        <v>0</v>
      </c>
      <c r="GD215" s="61">
        <f t="shared" si="1661"/>
        <v>0</v>
      </c>
      <c r="GE215" s="11"/>
      <c r="GF215" s="12" t="e">
        <f t="shared" si="1634"/>
        <v>#DIV/0!</v>
      </c>
      <c r="GG215" s="11"/>
      <c r="GH215" s="12" t="e">
        <f t="shared" si="1635"/>
        <v>#DIV/0!</v>
      </c>
      <c r="GI215" s="11"/>
      <c r="GJ215" s="11"/>
      <c r="GK215" s="18"/>
      <c r="GL215" s="20"/>
      <c r="GM215" s="10"/>
      <c r="GN215" s="11"/>
      <c r="GO215" s="61">
        <f t="shared" si="1662"/>
        <v>0</v>
      </c>
      <c r="GP215" s="61">
        <f t="shared" si="1662"/>
        <v>0</v>
      </c>
      <c r="GQ215" s="11"/>
      <c r="GR215" s="12" t="e">
        <f t="shared" si="1636"/>
        <v>#DIV/0!</v>
      </c>
      <c r="GS215" s="11"/>
      <c r="GT215" s="12" t="e">
        <f t="shared" si="1637"/>
        <v>#DIV/0!</v>
      </c>
      <c r="GU215" s="11"/>
      <c r="GV215" s="11"/>
      <c r="GW215" s="18"/>
      <c r="GX215" s="20"/>
      <c r="GY215" s="10"/>
      <c r="GZ215" s="11"/>
      <c r="HA215" s="61">
        <f t="shared" si="1663"/>
        <v>0</v>
      </c>
      <c r="HB215" s="61">
        <f t="shared" si="1663"/>
        <v>0</v>
      </c>
      <c r="HC215" s="11"/>
      <c r="HD215" s="12" t="e">
        <f t="shared" si="1638"/>
        <v>#DIV/0!</v>
      </c>
      <c r="HE215" s="11"/>
      <c r="HF215" s="12" t="e">
        <f t="shared" si="1639"/>
        <v>#DIV/0!</v>
      </c>
      <c r="HG215" s="11"/>
      <c r="HH215" s="11"/>
      <c r="HI215" s="18"/>
      <c r="HJ215" s="20"/>
      <c r="HK215" s="10">
        <f t="shared" si="1640"/>
        <v>4</v>
      </c>
      <c r="HL215" s="14">
        <f t="shared" si="1640"/>
        <v>0</v>
      </c>
      <c r="HM215" s="381">
        <f t="shared" si="1640"/>
        <v>2662</v>
      </c>
      <c r="HN215" s="11">
        <f t="shared" si="1640"/>
        <v>217</v>
      </c>
      <c r="HO215" s="11">
        <f t="shared" si="1641"/>
        <v>1257</v>
      </c>
      <c r="HP215" s="79">
        <f t="shared" si="1642"/>
        <v>0.47220135236664162</v>
      </c>
      <c r="HQ215" s="15">
        <f t="shared" si="1643"/>
        <v>80</v>
      </c>
      <c r="HR215" s="12">
        <f t="shared" si="1664"/>
        <v>6.3643595863166272E-2</v>
      </c>
      <c r="HS215" s="16" t="s">
        <v>181</v>
      </c>
      <c r="HT215" s="17">
        <v>1128</v>
      </c>
      <c r="HU215" s="16">
        <f t="shared" si="1644"/>
        <v>89.73747016706443</v>
      </c>
      <c r="HV215" s="18"/>
      <c r="HW215" s="20"/>
    </row>
    <row r="216" spans="1:231" ht="18.75" x14ac:dyDescent="0.25">
      <c r="A216" s="734"/>
      <c r="B216" s="436">
        <f t="shared" si="1409"/>
        <v>45761</v>
      </c>
      <c r="C216" s="10">
        <v>3</v>
      </c>
      <c r="D216" s="11"/>
      <c r="E216" s="61">
        <f t="shared" si="1645"/>
        <v>479</v>
      </c>
      <c r="F216" s="11">
        <f t="shared" si="1645"/>
        <v>39</v>
      </c>
      <c r="G216" s="11">
        <v>213</v>
      </c>
      <c r="H216" s="12">
        <f t="shared" si="1605"/>
        <v>0.48643006263048016</v>
      </c>
      <c r="I216" s="11">
        <v>20</v>
      </c>
      <c r="J216" s="12">
        <f t="shared" si="1646"/>
        <v>8.5836909871244635E-2</v>
      </c>
      <c r="K216" s="13"/>
      <c r="L216" s="13"/>
      <c r="M216" s="25"/>
      <c r="N216" s="37"/>
      <c r="O216" s="10">
        <v>1</v>
      </c>
      <c r="P216" s="11"/>
      <c r="Q216" s="11">
        <f t="shared" si="1647"/>
        <v>511</v>
      </c>
      <c r="R216" s="11">
        <f t="shared" si="1647"/>
        <v>41</v>
      </c>
      <c r="S216" s="11">
        <v>211</v>
      </c>
      <c r="T216" s="12">
        <f t="shared" si="1606"/>
        <v>0.45009784735812131</v>
      </c>
      <c r="U216" s="11">
        <v>19</v>
      </c>
      <c r="V216" s="12">
        <f t="shared" si="1607"/>
        <v>8.2608695652173908E-2</v>
      </c>
      <c r="W216" s="13"/>
      <c r="X216" s="13"/>
      <c r="Y216" s="25"/>
      <c r="Z216" s="37"/>
      <c r="AA216" s="10">
        <v>1</v>
      </c>
      <c r="AB216" s="11"/>
      <c r="AC216" s="11">
        <f t="shared" si="1648"/>
        <v>98</v>
      </c>
      <c r="AD216" s="11">
        <f t="shared" si="1648"/>
        <v>10</v>
      </c>
      <c r="AE216" s="11">
        <v>39</v>
      </c>
      <c r="AF216" s="12">
        <f t="shared" si="1608"/>
        <v>0.45918367346938777</v>
      </c>
      <c r="AG216" s="11">
        <v>6</v>
      </c>
      <c r="AH216" s="12">
        <f t="shared" si="1609"/>
        <v>0.13333333333333333</v>
      </c>
      <c r="AI216" s="13"/>
      <c r="AJ216" s="13"/>
      <c r="AK216" s="25"/>
      <c r="AL216" s="37"/>
      <c r="AM216" s="10">
        <v>1</v>
      </c>
      <c r="AN216" s="11"/>
      <c r="AO216" s="61">
        <f t="shared" si="1649"/>
        <v>515</v>
      </c>
      <c r="AP216" s="11">
        <f t="shared" si="1649"/>
        <v>42</v>
      </c>
      <c r="AQ216" s="11">
        <v>173</v>
      </c>
      <c r="AR216" s="12">
        <f t="shared" si="1610"/>
        <v>0.36699029126213595</v>
      </c>
      <c r="AS216" s="11">
        <v>16</v>
      </c>
      <c r="AT216" s="12">
        <f t="shared" si="1611"/>
        <v>8.4656084656084651E-2</v>
      </c>
      <c r="AU216" s="13"/>
      <c r="AV216" s="13"/>
      <c r="AW216" s="25"/>
      <c r="AX216" s="37"/>
      <c r="AY216" s="10"/>
      <c r="AZ216" s="11"/>
      <c r="BA216" s="11">
        <f t="shared" si="1650"/>
        <v>524</v>
      </c>
      <c r="BB216" s="11">
        <f t="shared" si="1650"/>
        <v>42</v>
      </c>
      <c r="BC216" s="11">
        <v>221</v>
      </c>
      <c r="BD216" s="12">
        <f t="shared" si="1612"/>
        <v>0.45610687022900764</v>
      </c>
      <c r="BE216" s="11">
        <v>18</v>
      </c>
      <c r="BF216" s="12">
        <f t="shared" si="1613"/>
        <v>7.5313807531380755E-2</v>
      </c>
      <c r="BG216" s="13"/>
      <c r="BH216" s="13"/>
      <c r="BI216" s="25"/>
      <c r="BJ216" s="37"/>
      <c r="BK216" s="10"/>
      <c r="BL216" s="11"/>
      <c r="BM216" s="11">
        <f t="shared" si="1651"/>
        <v>529</v>
      </c>
      <c r="BN216" s="11">
        <f t="shared" si="1651"/>
        <v>43</v>
      </c>
      <c r="BO216" s="11">
        <v>215</v>
      </c>
      <c r="BP216" s="12">
        <f t="shared" si="1614"/>
        <v>0.42533081285444235</v>
      </c>
      <c r="BQ216" s="11">
        <v>10</v>
      </c>
      <c r="BR216" s="12">
        <f t="shared" si="1615"/>
        <v>4.4444444444444446E-2</v>
      </c>
      <c r="BS216" s="13"/>
      <c r="BT216" s="13"/>
      <c r="BU216" s="25"/>
      <c r="BV216" s="37"/>
      <c r="BW216" s="10"/>
      <c r="BX216" s="11"/>
      <c r="BY216" s="61">
        <f t="shared" si="1652"/>
        <v>0</v>
      </c>
      <c r="BZ216" s="61">
        <f t="shared" si="1652"/>
        <v>0</v>
      </c>
      <c r="CA216" s="11"/>
      <c r="CB216" s="12" t="e">
        <f t="shared" si="1616"/>
        <v>#DIV/0!</v>
      </c>
      <c r="CC216" s="11"/>
      <c r="CD216" s="12" t="e">
        <f t="shared" si="1617"/>
        <v>#DIV/0!</v>
      </c>
      <c r="CE216" s="13"/>
      <c r="CF216" s="13"/>
      <c r="CG216" s="25"/>
      <c r="CH216" s="37"/>
      <c r="CI216" s="10"/>
      <c r="CJ216" s="11"/>
      <c r="CK216" s="61">
        <f t="shared" si="1653"/>
        <v>0</v>
      </c>
      <c r="CL216" s="61">
        <f t="shared" si="1653"/>
        <v>0</v>
      </c>
      <c r="CM216" s="11"/>
      <c r="CN216" s="12" t="e">
        <f t="shared" si="1618"/>
        <v>#DIV/0!</v>
      </c>
      <c r="CO216" s="11"/>
      <c r="CP216" s="12" t="e">
        <f t="shared" si="1619"/>
        <v>#DIV/0!</v>
      </c>
      <c r="CQ216" s="13"/>
      <c r="CR216" s="13"/>
      <c r="CS216" s="25"/>
      <c r="CT216" s="37"/>
      <c r="CU216" s="10"/>
      <c r="CV216" s="11"/>
      <c r="CW216" s="61">
        <f t="shared" si="1654"/>
        <v>0</v>
      </c>
      <c r="CX216" s="61">
        <f t="shared" si="1654"/>
        <v>0</v>
      </c>
      <c r="CY216" s="11"/>
      <c r="CZ216" s="12" t="e">
        <f t="shared" si="1620"/>
        <v>#DIV/0!</v>
      </c>
      <c r="DA216" s="11"/>
      <c r="DB216" s="12" t="e">
        <f t="shared" si="1621"/>
        <v>#DIV/0!</v>
      </c>
      <c r="DC216" s="13"/>
      <c r="DD216" s="13"/>
      <c r="DE216" s="25"/>
      <c r="DF216" s="37"/>
      <c r="DG216" s="10"/>
      <c r="DH216" s="11"/>
      <c r="DI216" s="61">
        <f t="shared" si="1655"/>
        <v>0</v>
      </c>
      <c r="DJ216" s="61">
        <f t="shared" si="1655"/>
        <v>0</v>
      </c>
      <c r="DK216" s="11"/>
      <c r="DL216" s="12" t="e">
        <f t="shared" si="1622"/>
        <v>#DIV/0!</v>
      </c>
      <c r="DM216" s="11"/>
      <c r="DN216" s="12" t="e">
        <f t="shared" si="1623"/>
        <v>#DIV/0!</v>
      </c>
      <c r="DO216" s="13"/>
      <c r="DP216" s="13"/>
      <c r="DQ216" s="25"/>
      <c r="DR216" s="37"/>
      <c r="DS216" s="10"/>
      <c r="DT216" s="11"/>
      <c r="DU216" s="61">
        <f t="shared" si="1656"/>
        <v>0</v>
      </c>
      <c r="DV216" s="61">
        <f t="shared" si="1656"/>
        <v>0</v>
      </c>
      <c r="DW216" s="11"/>
      <c r="DX216" s="12" t="e">
        <f t="shared" si="1624"/>
        <v>#DIV/0!</v>
      </c>
      <c r="DY216" s="11"/>
      <c r="DZ216" s="12" t="e">
        <f t="shared" si="1625"/>
        <v>#DIV/0!</v>
      </c>
      <c r="EA216" s="13"/>
      <c r="EB216" s="13"/>
      <c r="EC216" s="25"/>
      <c r="ED216" s="37"/>
      <c r="EE216" s="10"/>
      <c r="EF216" s="11"/>
      <c r="EG216" s="61">
        <f t="shared" si="1657"/>
        <v>0</v>
      </c>
      <c r="EH216" s="61">
        <f t="shared" si="1657"/>
        <v>0</v>
      </c>
      <c r="EI216" s="11"/>
      <c r="EJ216" s="12" t="e">
        <f t="shared" si="1626"/>
        <v>#DIV/0!</v>
      </c>
      <c r="EK216" s="11"/>
      <c r="EL216" s="12" t="e">
        <f t="shared" si="1627"/>
        <v>#DIV/0!</v>
      </c>
      <c r="EM216" s="13"/>
      <c r="EN216" s="13"/>
      <c r="EO216" s="25"/>
      <c r="EP216" s="37"/>
      <c r="EQ216" s="10"/>
      <c r="ER216" s="11"/>
      <c r="ES216" s="61">
        <f t="shared" si="1658"/>
        <v>0</v>
      </c>
      <c r="ET216" s="61">
        <f t="shared" si="1658"/>
        <v>0</v>
      </c>
      <c r="EU216" s="11"/>
      <c r="EV216" s="12" t="e">
        <f t="shared" si="1628"/>
        <v>#DIV/0!</v>
      </c>
      <c r="EW216" s="11"/>
      <c r="EX216" s="12" t="e">
        <f t="shared" si="1629"/>
        <v>#DIV/0!</v>
      </c>
      <c r="EY216" s="13"/>
      <c r="EZ216" s="13"/>
      <c r="FA216" s="25"/>
      <c r="FB216" s="37"/>
      <c r="FC216" s="10"/>
      <c r="FD216" s="11"/>
      <c r="FE216" s="61">
        <f t="shared" si="1659"/>
        <v>0</v>
      </c>
      <c r="FF216" s="61">
        <f t="shared" si="1659"/>
        <v>0</v>
      </c>
      <c r="FG216" s="11"/>
      <c r="FH216" s="12" t="e">
        <f t="shared" si="1630"/>
        <v>#DIV/0!</v>
      </c>
      <c r="FI216" s="11"/>
      <c r="FJ216" s="12" t="e">
        <f t="shared" si="1631"/>
        <v>#DIV/0!</v>
      </c>
      <c r="FK216" s="13"/>
      <c r="FL216" s="13"/>
      <c r="FM216" s="25"/>
      <c r="FN216" s="37"/>
      <c r="FO216" s="10"/>
      <c r="FP216" s="11"/>
      <c r="FQ216" s="61">
        <f t="shared" si="1660"/>
        <v>0</v>
      </c>
      <c r="FR216" s="61">
        <f t="shared" si="1660"/>
        <v>0</v>
      </c>
      <c r="FS216" s="11"/>
      <c r="FT216" s="12" t="e">
        <f t="shared" si="1632"/>
        <v>#DIV/0!</v>
      </c>
      <c r="FU216" s="11"/>
      <c r="FV216" s="12" t="e">
        <f t="shared" si="1633"/>
        <v>#DIV/0!</v>
      </c>
      <c r="FW216" s="13"/>
      <c r="FX216" s="13"/>
      <c r="FY216" s="25"/>
      <c r="FZ216" s="37"/>
      <c r="GA216" s="10"/>
      <c r="GB216" s="11"/>
      <c r="GC216" s="61">
        <f t="shared" si="1661"/>
        <v>0</v>
      </c>
      <c r="GD216" s="61">
        <f t="shared" si="1661"/>
        <v>0</v>
      </c>
      <c r="GE216" s="11"/>
      <c r="GF216" s="12" t="e">
        <f t="shared" si="1634"/>
        <v>#DIV/0!</v>
      </c>
      <c r="GG216" s="11"/>
      <c r="GH216" s="12" t="e">
        <f t="shared" si="1635"/>
        <v>#DIV/0!</v>
      </c>
      <c r="GI216" s="13"/>
      <c r="GJ216" s="13"/>
      <c r="GK216" s="25"/>
      <c r="GL216" s="37"/>
      <c r="GM216" s="10"/>
      <c r="GN216" s="11"/>
      <c r="GO216" s="61">
        <f t="shared" si="1662"/>
        <v>0</v>
      </c>
      <c r="GP216" s="61">
        <f t="shared" si="1662"/>
        <v>0</v>
      </c>
      <c r="GQ216" s="11"/>
      <c r="GR216" s="12" t="e">
        <f t="shared" si="1636"/>
        <v>#DIV/0!</v>
      </c>
      <c r="GS216" s="11"/>
      <c r="GT216" s="12" t="e">
        <f t="shared" si="1637"/>
        <v>#DIV/0!</v>
      </c>
      <c r="GU216" s="13"/>
      <c r="GV216" s="13"/>
      <c r="GW216" s="25"/>
      <c r="GX216" s="37"/>
      <c r="GY216" s="10"/>
      <c r="GZ216" s="11"/>
      <c r="HA216" s="61">
        <f t="shared" si="1663"/>
        <v>0</v>
      </c>
      <c r="HB216" s="61">
        <f t="shared" si="1663"/>
        <v>0</v>
      </c>
      <c r="HC216" s="11"/>
      <c r="HD216" s="12" t="e">
        <f t="shared" si="1638"/>
        <v>#DIV/0!</v>
      </c>
      <c r="HE216" s="11"/>
      <c r="HF216" s="12" t="e">
        <f t="shared" si="1639"/>
        <v>#DIV/0!</v>
      </c>
      <c r="HG216" s="13"/>
      <c r="HH216" s="13"/>
      <c r="HI216" s="25"/>
      <c r="HJ216" s="37"/>
      <c r="HK216" s="10">
        <f t="shared" si="1640"/>
        <v>6</v>
      </c>
      <c r="HL216" s="14">
        <f t="shared" si="1640"/>
        <v>0</v>
      </c>
      <c r="HM216" s="381">
        <f t="shared" si="1640"/>
        <v>2656</v>
      </c>
      <c r="HN216" s="11">
        <f t="shared" si="1640"/>
        <v>217</v>
      </c>
      <c r="HO216" s="11">
        <f t="shared" si="1641"/>
        <v>1161</v>
      </c>
      <c r="HP216" s="79">
        <f t="shared" si="1642"/>
        <v>0.43712349397590361</v>
      </c>
      <c r="HQ216" s="15">
        <f t="shared" si="1643"/>
        <v>89</v>
      </c>
      <c r="HR216" s="12">
        <f t="shared" si="1664"/>
        <v>7.6658053402239454E-2</v>
      </c>
      <c r="HS216" s="16">
        <v>70.8</v>
      </c>
      <c r="HT216" s="17">
        <v>1048</v>
      </c>
      <c r="HU216" s="16">
        <f t="shared" si="1644"/>
        <v>90.267011197243747</v>
      </c>
      <c r="HV216" s="23"/>
      <c r="HW216" s="22"/>
    </row>
    <row r="217" spans="1:231" ht="18.75" x14ac:dyDescent="0.25">
      <c r="A217" s="734"/>
      <c r="B217" s="436">
        <f t="shared" si="1409"/>
        <v>45762</v>
      </c>
      <c r="C217" s="10"/>
      <c r="D217" s="11"/>
      <c r="E217" s="61">
        <f t="shared" si="1645"/>
        <v>479</v>
      </c>
      <c r="F217" s="11">
        <f t="shared" si="1645"/>
        <v>39</v>
      </c>
      <c r="G217" s="11">
        <v>204</v>
      </c>
      <c r="H217" s="12">
        <f t="shared" si="1605"/>
        <v>0.44885177453027142</v>
      </c>
      <c r="I217" s="11">
        <v>11</v>
      </c>
      <c r="J217" s="12">
        <f t="shared" si="1646"/>
        <v>5.1162790697674418E-2</v>
      </c>
      <c r="K217" s="13"/>
      <c r="L217" s="11"/>
      <c r="M217" s="25"/>
      <c r="N217" s="37"/>
      <c r="O217" s="10"/>
      <c r="P217" s="11"/>
      <c r="Q217" s="11">
        <f t="shared" si="1647"/>
        <v>511</v>
      </c>
      <c r="R217" s="11">
        <f t="shared" si="1647"/>
        <v>41</v>
      </c>
      <c r="S217" s="11">
        <v>226</v>
      </c>
      <c r="T217" s="12">
        <f t="shared" si="1606"/>
        <v>0.48727984344422698</v>
      </c>
      <c r="U217" s="11">
        <v>23</v>
      </c>
      <c r="V217" s="12">
        <f t="shared" si="1607"/>
        <v>9.2369477911646583E-2</v>
      </c>
      <c r="W217" s="13"/>
      <c r="X217" s="11"/>
      <c r="Y217" s="25"/>
      <c r="Z217" s="37"/>
      <c r="AA217" s="10"/>
      <c r="AB217" s="11"/>
      <c r="AC217" s="11">
        <f t="shared" si="1648"/>
        <v>98</v>
      </c>
      <c r="AD217" s="11">
        <f t="shared" si="1648"/>
        <v>10</v>
      </c>
      <c r="AE217" s="11">
        <v>45</v>
      </c>
      <c r="AF217" s="12">
        <f t="shared" si="1608"/>
        <v>0.5</v>
      </c>
      <c r="AG217" s="11">
        <v>4</v>
      </c>
      <c r="AH217" s="12">
        <f t="shared" si="1609"/>
        <v>8.1632653061224483E-2</v>
      </c>
      <c r="AI217" s="13"/>
      <c r="AJ217" s="11"/>
      <c r="AK217" s="25"/>
      <c r="AL217" s="37"/>
      <c r="AM217" s="10">
        <v>2</v>
      </c>
      <c r="AN217" s="11"/>
      <c r="AO217" s="61">
        <f t="shared" si="1649"/>
        <v>513</v>
      </c>
      <c r="AP217" s="11">
        <f t="shared" si="1649"/>
        <v>42</v>
      </c>
      <c r="AQ217" s="11">
        <v>222</v>
      </c>
      <c r="AR217" s="12">
        <f t="shared" si="1610"/>
        <v>0.47173489278752434</v>
      </c>
      <c r="AS217" s="11">
        <v>20</v>
      </c>
      <c r="AT217" s="12">
        <f t="shared" si="1611"/>
        <v>8.2644628099173556E-2</v>
      </c>
      <c r="AU217" s="13"/>
      <c r="AV217" s="11"/>
      <c r="AW217" s="25"/>
      <c r="AX217" s="37"/>
      <c r="AY217" s="10">
        <v>1</v>
      </c>
      <c r="AZ217" s="11"/>
      <c r="BA217" s="11">
        <f t="shared" si="1650"/>
        <v>523</v>
      </c>
      <c r="BB217" s="11">
        <f t="shared" si="1650"/>
        <v>42</v>
      </c>
      <c r="BC217" s="11">
        <v>237</v>
      </c>
      <c r="BD217" s="12">
        <f t="shared" si="1612"/>
        <v>0.49330783938814532</v>
      </c>
      <c r="BE217" s="11">
        <v>21</v>
      </c>
      <c r="BF217" s="12">
        <f t="shared" si="1613"/>
        <v>8.1395348837209308E-2</v>
      </c>
      <c r="BG217" s="13"/>
      <c r="BH217" s="11"/>
      <c r="BI217" s="25"/>
      <c r="BJ217" s="37"/>
      <c r="BK217" s="10"/>
      <c r="BL217" s="11"/>
      <c r="BM217" s="11">
        <f t="shared" si="1651"/>
        <v>529</v>
      </c>
      <c r="BN217" s="11">
        <f t="shared" si="1651"/>
        <v>43</v>
      </c>
      <c r="BO217" s="11">
        <v>206</v>
      </c>
      <c r="BP217" s="12">
        <f t="shared" si="1614"/>
        <v>0.43667296786389415</v>
      </c>
      <c r="BQ217" s="11">
        <v>25</v>
      </c>
      <c r="BR217" s="12">
        <f t="shared" si="1615"/>
        <v>0.10822510822510822</v>
      </c>
      <c r="BS217" s="13"/>
      <c r="BT217" s="11"/>
      <c r="BU217" s="25"/>
      <c r="BV217" s="37"/>
      <c r="BW217" s="10"/>
      <c r="BX217" s="11"/>
      <c r="BY217" s="61">
        <f t="shared" si="1652"/>
        <v>0</v>
      </c>
      <c r="BZ217" s="61">
        <f t="shared" si="1652"/>
        <v>0</v>
      </c>
      <c r="CA217" s="11"/>
      <c r="CB217" s="12" t="e">
        <f t="shared" si="1616"/>
        <v>#DIV/0!</v>
      </c>
      <c r="CC217" s="11"/>
      <c r="CD217" s="12" t="e">
        <f t="shared" si="1617"/>
        <v>#DIV/0!</v>
      </c>
      <c r="CE217" s="13"/>
      <c r="CF217" s="11"/>
      <c r="CG217" s="25"/>
      <c r="CH217" s="37"/>
      <c r="CI217" s="10"/>
      <c r="CJ217" s="11"/>
      <c r="CK217" s="61">
        <f t="shared" si="1653"/>
        <v>0</v>
      </c>
      <c r="CL217" s="61">
        <f t="shared" si="1653"/>
        <v>0</v>
      </c>
      <c r="CM217" s="11"/>
      <c r="CN217" s="12" t="e">
        <f t="shared" si="1618"/>
        <v>#DIV/0!</v>
      </c>
      <c r="CO217" s="11"/>
      <c r="CP217" s="12" t="e">
        <f t="shared" si="1619"/>
        <v>#DIV/0!</v>
      </c>
      <c r="CQ217" s="13"/>
      <c r="CR217" s="11"/>
      <c r="CS217" s="25"/>
      <c r="CT217" s="37"/>
      <c r="CU217" s="10"/>
      <c r="CV217" s="11"/>
      <c r="CW217" s="61">
        <f t="shared" si="1654"/>
        <v>0</v>
      </c>
      <c r="CX217" s="61">
        <f t="shared" si="1654"/>
        <v>0</v>
      </c>
      <c r="CY217" s="11"/>
      <c r="CZ217" s="12" t="e">
        <f t="shared" si="1620"/>
        <v>#DIV/0!</v>
      </c>
      <c r="DA217" s="11"/>
      <c r="DB217" s="12" t="e">
        <f t="shared" si="1621"/>
        <v>#DIV/0!</v>
      </c>
      <c r="DC217" s="13"/>
      <c r="DD217" s="11"/>
      <c r="DE217" s="25"/>
      <c r="DF217" s="37"/>
      <c r="DG217" s="10"/>
      <c r="DH217" s="11"/>
      <c r="DI217" s="61">
        <f t="shared" si="1655"/>
        <v>0</v>
      </c>
      <c r="DJ217" s="61">
        <f t="shared" si="1655"/>
        <v>0</v>
      </c>
      <c r="DK217" s="11"/>
      <c r="DL217" s="12" t="e">
        <f t="shared" si="1622"/>
        <v>#DIV/0!</v>
      </c>
      <c r="DM217" s="11"/>
      <c r="DN217" s="12" t="e">
        <f t="shared" si="1623"/>
        <v>#DIV/0!</v>
      </c>
      <c r="DO217" s="13"/>
      <c r="DP217" s="11"/>
      <c r="DQ217" s="25"/>
      <c r="DR217" s="37"/>
      <c r="DS217" s="10"/>
      <c r="DT217" s="11"/>
      <c r="DU217" s="61">
        <f t="shared" si="1656"/>
        <v>0</v>
      </c>
      <c r="DV217" s="61">
        <f t="shared" si="1656"/>
        <v>0</v>
      </c>
      <c r="DW217" s="11"/>
      <c r="DX217" s="12" t="e">
        <f t="shared" si="1624"/>
        <v>#DIV/0!</v>
      </c>
      <c r="DY217" s="11"/>
      <c r="DZ217" s="12" t="e">
        <f t="shared" si="1625"/>
        <v>#DIV/0!</v>
      </c>
      <c r="EA217" s="13"/>
      <c r="EB217" s="11"/>
      <c r="EC217" s="25"/>
      <c r="ED217" s="37"/>
      <c r="EE217" s="10"/>
      <c r="EF217" s="11"/>
      <c r="EG217" s="61">
        <f t="shared" si="1657"/>
        <v>0</v>
      </c>
      <c r="EH217" s="61">
        <f t="shared" si="1657"/>
        <v>0</v>
      </c>
      <c r="EI217" s="11"/>
      <c r="EJ217" s="12" t="e">
        <f t="shared" si="1626"/>
        <v>#DIV/0!</v>
      </c>
      <c r="EK217" s="11"/>
      <c r="EL217" s="12" t="e">
        <f t="shared" si="1627"/>
        <v>#DIV/0!</v>
      </c>
      <c r="EM217" s="13"/>
      <c r="EN217" s="11"/>
      <c r="EO217" s="25"/>
      <c r="EP217" s="37"/>
      <c r="EQ217" s="10"/>
      <c r="ER217" s="11"/>
      <c r="ES217" s="61">
        <f t="shared" si="1658"/>
        <v>0</v>
      </c>
      <c r="ET217" s="61">
        <f t="shared" si="1658"/>
        <v>0</v>
      </c>
      <c r="EU217" s="11"/>
      <c r="EV217" s="12" t="e">
        <f t="shared" si="1628"/>
        <v>#DIV/0!</v>
      </c>
      <c r="EW217" s="11"/>
      <c r="EX217" s="12" t="e">
        <f t="shared" si="1629"/>
        <v>#DIV/0!</v>
      </c>
      <c r="EY217" s="13"/>
      <c r="EZ217" s="11"/>
      <c r="FA217" s="25"/>
      <c r="FB217" s="37"/>
      <c r="FC217" s="10"/>
      <c r="FD217" s="11"/>
      <c r="FE217" s="61">
        <f t="shared" si="1659"/>
        <v>0</v>
      </c>
      <c r="FF217" s="61">
        <f t="shared" si="1659"/>
        <v>0</v>
      </c>
      <c r="FG217" s="11"/>
      <c r="FH217" s="12" t="e">
        <f t="shared" si="1630"/>
        <v>#DIV/0!</v>
      </c>
      <c r="FI217" s="11"/>
      <c r="FJ217" s="12" t="e">
        <f t="shared" si="1631"/>
        <v>#DIV/0!</v>
      </c>
      <c r="FK217" s="13"/>
      <c r="FL217" s="11"/>
      <c r="FM217" s="25"/>
      <c r="FN217" s="37"/>
      <c r="FO217" s="10"/>
      <c r="FP217" s="11"/>
      <c r="FQ217" s="61">
        <f t="shared" si="1660"/>
        <v>0</v>
      </c>
      <c r="FR217" s="61">
        <f t="shared" si="1660"/>
        <v>0</v>
      </c>
      <c r="FS217" s="11"/>
      <c r="FT217" s="12" t="e">
        <f t="shared" si="1632"/>
        <v>#DIV/0!</v>
      </c>
      <c r="FU217" s="11"/>
      <c r="FV217" s="12" t="e">
        <f t="shared" si="1633"/>
        <v>#DIV/0!</v>
      </c>
      <c r="FW217" s="13"/>
      <c r="FX217" s="11"/>
      <c r="FY217" s="25"/>
      <c r="FZ217" s="37"/>
      <c r="GA217" s="10"/>
      <c r="GB217" s="11"/>
      <c r="GC217" s="61">
        <f t="shared" si="1661"/>
        <v>0</v>
      </c>
      <c r="GD217" s="61">
        <f t="shared" si="1661"/>
        <v>0</v>
      </c>
      <c r="GE217" s="11"/>
      <c r="GF217" s="12" t="e">
        <f t="shared" si="1634"/>
        <v>#DIV/0!</v>
      </c>
      <c r="GG217" s="11"/>
      <c r="GH217" s="12" t="e">
        <f t="shared" si="1635"/>
        <v>#DIV/0!</v>
      </c>
      <c r="GI217" s="13"/>
      <c r="GJ217" s="11"/>
      <c r="GK217" s="25"/>
      <c r="GL217" s="37"/>
      <c r="GM217" s="10"/>
      <c r="GN217" s="11"/>
      <c r="GO217" s="61">
        <f t="shared" si="1662"/>
        <v>0</v>
      </c>
      <c r="GP217" s="61">
        <f t="shared" si="1662"/>
        <v>0</v>
      </c>
      <c r="GQ217" s="11"/>
      <c r="GR217" s="12" t="e">
        <f t="shared" si="1636"/>
        <v>#DIV/0!</v>
      </c>
      <c r="GS217" s="11"/>
      <c r="GT217" s="12" t="e">
        <f t="shared" si="1637"/>
        <v>#DIV/0!</v>
      </c>
      <c r="GU217" s="13"/>
      <c r="GV217" s="11"/>
      <c r="GW217" s="25"/>
      <c r="GX217" s="37"/>
      <c r="GY217" s="10"/>
      <c r="GZ217" s="11"/>
      <c r="HA217" s="61">
        <f t="shared" si="1663"/>
        <v>0</v>
      </c>
      <c r="HB217" s="61">
        <f t="shared" si="1663"/>
        <v>0</v>
      </c>
      <c r="HC217" s="11"/>
      <c r="HD217" s="12" t="e">
        <f t="shared" si="1638"/>
        <v>#DIV/0!</v>
      </c>
      <c r="HE217" s="11"/>
      <c r="HF217" s="12" t="e">
        <f t="shared" si="1639"/>
        <v>#DIV/0!</v>
      </c>
      <c r="HG217" s="13"/>
      <c r="HH217" s="11"/>
      <c r="HI217" s="25"/>
      <c r="HJ217" s="37"/>
      <c r="HK217" s="10">
        <f t="shared" si="1640"/>
        <v>3</v>
      </c>
      <c r="HL217" s="14">
        <f t="shared" si="1640"/>
        <v>0</v>
      </c>
      <c r="HM217" s="381">
        <f t="shared" si="1640"/>
        <v>2653</v>
      </c>
      <c r="HN217" s="11">
        <f t="shared" si="1640"/>
        <v>217</v>
      </c>
      <c r="HO217" s="11">
        <f t="shared" si="1641"/>
        <v>1244</v>
      </c>
      <c r="HP217" s="79">
        <f t="shared" si="1642"/>
        <v>0.46890312853373539</v>
      </c>
      <c r="HQ217" s="15">
        <f t="shared" si="1643"/>
        <v>104</v>
      </c>
      <c r="HR217" s="12">
        <f t="shared" si="1664"/>
        <v>8.3601286173633438E-2</v>
      </c>
      <c r="HS217" s="16">
        <v>70.8</v>
      </c>
      <c r="HT217" s="17">
        <v>1111</v>
      </c>
      <c r="HU217" s="16">
        <f t="shared" si="1644"/>
        <v>89.308681672025727</v>
      </c>
      <c r="HV217" s="23"/>
      <c r="HW217" s="22"/>
    </row>
    <row r="218" spans="1:231" ht="18.75" x14ac:dyDescent="0.25">
      <c r="A218" s="734"/>
      <c r="B218" s="436">
        <f t="shared" si="1409"/>
        <v>45763</v>
      </c>
      <c r="C218" s="10">
        <v>2</v>
      </c>
      <c r="D218" s="11"/>
      <c r="E218" s="61">
        <f>E217-C218</f>
        <v>477</v>
      </c>
      <c r="F218" s="11">
        <f>F217-D218</f>
        <v>39</v>
      </c>
      <c r="G218" s="11">
        <v>197</v>
      </c>
      <c r="H218" s="12">
        <f t="shared" si="1605"/>
        <v>0.45073375262054505</v>
      </c>
      <c r="I218" s="11">
        <v>18</v>
      </c>
      <c r="J218" s="12">
        <f t="shared" si="1646"/>
        <v>8.3720930232558138E-2</v>
      </c>
      <c r="K218" s="13"/>
      <c r="L218" s="11"/>
      <c r="M218" s="38"/>
      <c r="N218" s="39"/>
      <c r="O218" s="10">
        <v>1</v>
      </c>
      <c r="P218" s="11"/>
      <c r="Q218" s="11">
        <f t="shared" si="1647"/>
        <v>510</v>
      </c>
      <c r="R218" s="11">
        <f t="shared" si="1647"/>
        <v>41</v>
      </c>
      <c r="S218" s="11">
        <v>199</v>
      </c>
      <c r="T218" s="12">
        <f t="shared" si="1606"/>
        <v>0.42549019607843136</v>
      </c>
      <c r="U218" s="11">
        <v>18</v>
      </c>
      <c r="V218" s="12">
        <f t="shared" si="1607"/>
        <v>8.294930875576037E-2</v>
      </c>
      <c r="W218" s="13"/>
      <c r="X218" s="11"/>
      <c r="Y218" s="38"/>
      <c r="Z218" s="39"/>
      <c r="AA218" s="10">
        <v>1</v>
      </c>
      <c r="AB218" s="11"/>
      <c r="AC218" s="11">
        <f t="shared" si="1648"/>
        <v>97</v>
      </c>
      <c r="AD218" s="11">
        <f t="shared" si="1648"/>
        <v>10</v>
      </c>
      <c r="AE218" s="11">
        <v>39</v>
      </c>
      <c r="AF218" s="12">
        <f t="shared" si="1608"/>
        <v>0.4845360824742268</v>
      </c>
      <c r="AG218" s="11">
        <v>8</v>
      </c>
      <c r="AH218" s="12">
        <f t="shared" si="1609"/>
        <v>0.1702127659574468</v>
      </c>
      <c r="AI218" s="13"/>
      <c r="AJ218" s="11"/>
      <c r="AK218" s="38"/>
      <c r="AL218" s="39"/>
      <c r="AM218" s="10">
        <v>4</v>
      </c>
      <c r="AN218" s="11"/>
      <c r="AO218" s="61">
        <f t="shared" si="1649"/>
        <v>509</v>
      </c>
      <c r="AP218" s="11">
        <f t="shared" si="1649"/>
        <v>42</v>
      </c>
      <c r="AQ218" s="11">
        <v>164</v>
      </c>
      <c r="AR218" s="12">
        <f t="shared" si="1610"/>
        <v>0.35166994106090371</v>
      </c>
      <c r="AS218" s="11">
        <v>15</v>
      </c>
      <c r="AT218" s="12">
        <f t="shared" si="1611"/>
        <v>8.3798882681564241E-2</v>
      </c>
      <c r="AU218" s="13"/>
      <c r="AV218" s="11"/>
      <c r="AW218" s="38"/>
      <c r="AX218" s="39"/>
      <c r="AY218" s="10">
        <v>2</v>
      </c>
      <c r="AZ218" s="11"/>
      <c r="BA218" s="11">
        <f t="shared" si="1650"/>
        <v>521</v>
      </c>
      <c r="BB218" s="11">
        <f t="shared" si="1650"/>
        <v>42</v>
      </c>
      <c r="BC218" s="11">
        <v>225</v>
      </c>
      <c r="BD218" s="12">
        <f t="shared" si="1612"/>
        <v>0.45681381957773515</v>
      </c>
      <c r="BE218" s="11">
        <v>13</v>
      </c>
      <c r="BF218" s="12">
        <f t="shared" si="1613"/>
        <v>5.4621848739495799E-2</v>
      </c>
      <c r="BG218" s="13"/>
      <c r="BH218" s="11"/>
      <c r="BI218" s="38"/>
      <c r="BJ218" s="39"/>
      <c r="BK218" s="10">
        <v>2</v>
      </c>
      <c r="BL218" s="11"/>
      <c r="BM218" s="11">
        <f t="shared" si="1651"/>
        <v>527</v>
      </c>
      <c r="BN218" s="11">
        <f t="shared" si="1651"/>
        <v>43</v>
      </c>
      <c r="BO218" s="11">
        <v>211</v>
      </c>
      <c r="BP218" s="12">
        <f t="shared" si="1614"/>
        <v>0.44402277039848198</v>
      </c>
      <c r="BQ218" s="11">
        <v>23</v>
      </c>
      <c r="BR218" s="12">
        <f t="shared" si="1615"/>
        <v>9.8290598290598288E-2</v>
      </c>
      <c r="BS218" s="13"/>
      <c r="BT218" s="11"/>
      <c r="BU218" s="38"/>
      <c r="BV218" s="39"/>
      <c r="BW218" s="10"/>
      <c r="BX218" s="11"/>
      <c r="BY218" s="61">
        <f t="shared" si="1652"/>
        <v>0</v>
      </c>
      <c r="BZ218" s="61">
        <f t="shared" si="1652"/>
        <v>0</v>
      </c>
      <c r="CA218" s="11"/>
      <c r="CB218" s="12" t="e">
        <f t="shared" si="1616"/>
        <v>#DIV/0!</v>
      </c>
      <c r="CC218" s="11"/>
      <c r="CD218" s="12" t="e">
        <f t="shared" si="1617"/>
        <v>#DIV/0!</v>
      </c>
      <c r="CE218" s="13"/>
      <c r="CF218" s="11"/>
      <c r="CG218" s="38"/>
      <c r="CH218" s="39"/>
      <c r="CI218" s="10"/>
      <c r="CJ218" s="11"/>
      <c r="CK218" s="61">
        <f t="shared" si="1653"/>
        <v>0</v>
      </c>
      <c r="CL218" s="61">
        <f t="shared" si="1653"/>
        <v>0</v>
      </c>
      <c r="CM218" s="11"/>
      <c r="CN218" s="12" t="e">
        <f t="shared" si="1618"/>
        <v>#DIV/0!</v>
      </c>
      <c r="CO218" s="11"/>
      <c r="CP218" s="12" t="e">
        <f t="shared" si="1619"/>
        <v>#DIV/0!</v>
      </c>
      <c r="CQ218" s="13"/>
      <c r="CR218" s="11"/>
      <c r="CS218" s="38"/>
      <c r="CT218" s="39"/>
      <c r="CU218" s="10"/>
      <c r="CV218" s="11"/>
      <c r="CW218" s="61">
        <f t="shared" si="1654"/>
        <v>0</v>
      </c>
      <c r="CX218" s="61">
        <f t="shared" si="1654"/>
        <v>0</v>
      </c>
      <c r="CY218" s="11"/>
      <c r="CZ218" s="12" t="e">
        <f t="shared" si="1620"/>
        <v>#DIV/0!</v>
      </c>
      <c r="DA218" s="11"/>
      <c r="DB218" s="12" t="e">
        <f t="shared" si="1621"/>
        <v>#DIV/0!</v>
      </c>
      <c r="DC218" s="13"/>
      <c r="DD218" s="11"/>
      <c r="DE218" s="38"/>
      <c r="DF218" s="39"/>
      <c r="DG218" s="10"/>
      <c r="DH218" s="11"/>
      <c r="DI218" s="61">
        <f t="shared" si="1655"/>
        <v>0</v>
      </c>
      <c r="DJ218" s="61">
        <f t="shared" si="1655"/>
        <v>0</v>
      </c>
      <c r="DK218" s="11"/>
      <c r="DL218" s="12" t="e">
        <f t="shared" si="1622"/>
        <v>#DIV/0!</v>
      </c>
      <c r="DM218" s="11"/>
      <c r="DN218" s="12" t="e">
        <f t="shared" si="1623"/>
        <v>#DIV/0!</v>
      </c>
      <c r="DO218" s="13"/>
      <c r="DP218" s="11"/>
      <c r="DQ218" s="38"/>
      <c r="DR218" s="39"/>
      <c r="DS218" s="10"/>
      <c r="DT218" s="11"/>
      <c r="DU218" s="61">
        <f t="shared" si="1656"/>
        <v>0</v>
      </c>
      <c r="DV218" s="61">
        <f t="shared" si="1656"/>
        <v>0</v>
      </c>
      <c r="DW218" s="11"/>
      <c r="DX218" s="12" t="e">
        <f t="shared" si="1624"/>
        <v>#DIV/0!</v>
      </c>
      <c r="DY218" s="11"/>
      <c r="DZ218" s="12" t="e">
        <f t="shared" si="1625"/>
        <v>#DIV/0!</v>
      </c>
      <c r="EA218" s="13"/>
      <c r="EB218" s="11"/>
      <c r="EC218" s="38"/>
      <c r="ED218" s="39"/>
      <c r="EE218" s="10"/>
      <c r="EF218" s="11"/>
      <c r="EG218" s="61">
        <f t="shared" si="1657"/>
        <v>0</v>
      </c>
      <c r="EH218" s="61">
        <f t="shared" si="1657"/>
        <v>0</v>
      </c>
      <c r="EI218" s="11"/>
      <c r="EJ218" s="12" t="e">
        <f t="shared" si="1626"/>
        <v>#DIV/0!</v>
      </c>
      <c r="EK218" s="11"/>
      <c r="EL218" s="12" t="e">
        <f t="shared" si="1627"/>
        <v>#DIV/0!</v>
      </c>
      <c r="EM218" s="13"/>
      <c r="EN218" s="11"/>
      <c r="EO218" s="38"/>
      <c r="EP218" s="39"/>
      <c r="EQ218" s="10"/>
      <c r="ER218" s="11"/>
      <c r="ES218" s="61">
        <f t="shared" si="1658"/>
        <v>0</v>
      </c>
      <c r="ET218" s="61">
        <f t="shared" si="1658"/>
        <v>0</v>
      </c>
      <c r="EU218" s="11"/>
      <c r="EV218" s="12" t="e">
        <f t="shared" si="1628"/>
        <v>#DIV/0!</v>
      </c>
      <c r="EW218" s="11"/>
      <c r="EX218" s="12" t="e">
        <f t="shared" si="1629"/>
        <v>#DIV/0!</v>
      </c>
      <c r="EY218" s="13"/>
      <c r="EZ218" s="11"/>
      <c r="FA218" s="38"/>
      <c r="FB218" s="39"/>
      <c r="FC218" s="10"/>
      <c r="FD218" s="11"/>
      <c r="FE218" s="61">
        <f t="shared" si="1659"/>
        <v>0</v>
      </c>
      <c r="FF218" s="61">
        <f t="shared" si="1659"/>
        <v>0</v>
      </c>
      <c r="FG218" s="11"/>
      <c r="FH218" s="12" t="e">
        <f t="shared" si="1630"/>
        <v>#DIV/0!</v>
      </c>
      <c r="FI218" s="11"/>
      <c r="FJ218" s="12" t="e">
        <f t="shared" si="1631"/>
        <v>#DIV/0!</v>
      </c>
      <c r="FK218" s="13"/>
      <c r="FL218" s="11"/>
      <c r="FM218" s="38"/>
      <c r="FN218" s="39"/>
      <c r="FO218" s="10"/>
      <c r="FP218" s="11"/>
      <c r="FQ218" s="61">
        <f t="shared" si="1660"/>
        <v>0</v>
      </c>
      <c r="FR218" s="61">
        <f t="shared" si="1660"/>
        <v>0</v>
      </c>
      <c r="FS218" s="11"/>
      <c r="FT218" s="12" t="e">
        <f t="shared" si="1632"/>
        <v>#DIV/0!</v>
      </c>
      <c r="FU218" s="11"/>
      <c r="FV218" s="12" t="e">
        <f t="shared" si="1633"/>
        <v>#DIV/0!</v>
      </c>
      <c r="FW218" s="13"/>
      <c r="FX218" s="11"/>
      <c r="FY218" s="38"/>
      <c r="FZ218" s="39"/>
      <c r="GA218" s="10"/>
      <c r="GB218" s="11"/>
      <c r="GC218" s="61">
        <f t="shared" si="1661"/>
        <v>0</v>
      </c>
      <c r="GD218" s="61">
        <f t="shared" si="1661"/>
        <v>0</v>
      </c>
      <c r="GE218" s="11"/>
      <c r="GF218" s="12" t="e">
        <f t="shared" si="1634"/>
        <v>#DIV/0!</v>
      </c>
      <c r="GG218" s="11"/>
      <c r="GH218" s="12" t="e">
        <f t="shared" si="1635"/>
        <v>#DIV/0!</v>
      </c>
      <c r="GI218" s="13"/>
      <c r="GJ218" s="11"/>
      <c r="GK218" s="38"/>
      <c r="GL218" s="39"/>
      <c r="GM218" s="10"/>
      <c r="GN218" s="11"/>
      <c r="GO218" s="61">
        <f t="shared" si="1662"/>
        <v>0</v>
      </c>
      <c r="GP218" s="61">
        <f t="shared" si="1662"/>
        <v>0</v>
      </c>
      <c r="GQ218" s="11"/>
      <c r="GR218" s="12" t="e">
        <f t="shared" si="1636"/>
        <v>#DIV/0!</v>
      </c>
      <c r="GS218" s="11"/>
      <c r="GT218" s="12" t="e">
        <f t="shared" si="1637"/>
        <v>#DIV/0!</v>
      </c>
      <c r="GU218" s="13"/>
      <c r="GV218" s="11"/>
      <c r="GW218" s="38"/>
      <c r="GX218" s="39"/>
      <c r="GY218" s="10"/>
      <c r="GZ218" s="11"/>
      <c r="HA218" s="61">
        <f t="shared" si="1663"/>
        <v>0</v>
      </c>
      <c r="HB218" s="61">
        <f t="shared" si="1663"/>
        <v>0</v>
      </c>
      <c r="HC218" s="11"/>
      <c r="HD218" s="12" t="e">
        <f t="shared" si="1638"/>
        <v>#DIV/0!</v>
      </c>
      <c r="HE218" s="11"/>
      <c r="HF218" s="12" t="e">
        <f t="shared" si="1639"/>
        <v>#DIV/0!</v>
      </c>
      <c r="HG218" s="13"/>
      <c r="HH218" s="11"/>
      <c r="HI218" s="38"/>
      <c r="HJ218" s="39"/>
      <c r="HK218" s="10">
        <f t="shared" si="1640"/>
        <v>12</v>
      </c>
      <c r="HL218" s="14">
        <f t="shared" si="1640"/>
        <v>0</v>
      </c>
      <c r="HM218" s="381">
        <f t="shared" si="1640"/>
        <v>2641</v>
      </c>
      <c r="HN218" s="11">
        <f t="shared" si="1640"/>
        <v>217</v>
      </c>
      <c r="HO218" s="11">
        <f t="shared" si="1641"/>
        <v>1130</v>
      </c>
      <c r="HP218" s="79">
        <f t="shared" si="1642"/>
        <v>0.42786823173040517</v>
      </c>
      <c r="HQ218" s="15">
        <f t="shared" si="1643"/>
        <v>95</v>
      </c>
      <c r="HR218" s="12">
        <f t="shared" si="1664"/>
        <v>8.4070796460176997E-2</v>
      </c>
      <c r="HS218" s="16">
        <v>71</v>
      </c>
      <c r="HT218" s="17">
        <v>1015</v>
      </c>
      <c r="HU218" s="16">
        <f t="shared" si="1644"/>
        <v>89.82300884955751</v>
      </c>
      <c r="HV218" s="23"/>
      <c r="HW218" s="22"/>
    </row>
    <row r="219" spans="1:231" ht="19.5" thickBot="1" x14ac:dyDescent="0.3">
      <c r="A219" s="734"/>
      <c r="B219" s="437"/>
      <c r="C219" s="26">
        <f>SUM(C212:C218)</f>
        <v>8</v>
      </c>
      <c r="D219" s="27">
        <f>SUM(D212:D218)</f>
        <v>1</v>
      </c>
      <c r="E219" s="27"/>
      <c r="F219" s="27"/>
      <c r="G219" s="27">
        <f>SUM(G212:G218)</f>
        <v>1476</v>
      </c>
      <c r="H219" s="28">
        <f>((G219+I219)/7)/E218</f>
        <v>0.47409404013177597</v>
      </c>
      <c r="I219" s="27">
        <f>SUM(I212:I218)</f>
        <v>107</v>
      </c>
      <c r="J219" s="28">
        <f>(I219/(I219+G219))</f>
        <v>6.7593177511054953E-2</v>
      </c>
      <c r="K219" s="27"/>
      <c r="L219" s="27"/>
      <c r="M219" s="29" t="e">
        <f>M217/M216*100-100</f>
        <v>#DIV/0!</v>
      </c>
      <c r="N219" s="60" t="e">
        <f>N217/N216*100-100</f>
        <v>#DIV/0!</v>
      </c>
      <c r="O219" s="26">
        <f>SUM(O212:O218)</f>
        <v>5</v>
      </c>
      <c r="P219" s="27">
        <f>SUM(P212:P218)</f>
        <v>0</v>
      </c>
      <c r="Q219" s="27"/>
      <c r="R219" s="27"/>
      <c r="S219" s="27">
        <f>SUM(S212:S218)</f>
        <v>1538</v>
      </c>
      <c r="T219" s="28">
        <f>((S219+U219)/7)/Q218</f>
        <v>0.46610644257703082</v>
      </c>
      <c r="U219" s="27">
        <f>SUM(U212:U218)</f>
        <v>126</v>
      </c>
      <c r="V219" s="28">
        <f>(U219/(U219+S219))</f>
        <v>7.5721153846153841E-2</v>
      </c>
      <c r="W219" s="27"/>
      <c r="X219" s="27"/>
      <c r="Y219" s="29" t="e">
        <f>Y217/Y216*100-100</f>
        <v>#DIV/0!</v>
      </c>
      <c r="Z219" s="60" t="e">
        <f>Z217/Z216*100-100</f>
        <v>#DIV/0!</v>
      </c>
      <c r="AA219" s="26">
        <f>SUM(AA212:AA218)</f>
        <v>4</v>
      </c>
      <c r="AB219" s="27">
        <f>SUM(AB212:AB218)</f>
        <v>0</v>
      </c>
      <c r="AC219" s="27"/>
      <c r="AD219" s="27"/>
      <c r="AE219" s="27">
        <f>SUM(AE212:AE218)</f>
        <v>298</v>
      </c>
      <c r="AF219" s="28">
        <f>((AE219+AG219)/7)/AC218</f>
        <v>0.51399116347569951</v>
      </c>
      <c r="AG219" s="27">
        <f>SUM(AG212:AG218)</f>
        <v>51</v>
      </c>
      <c r="AH219" s="28">
        <f>(AG219/(AG219+AE219))</f>
        <v>0.14613180515759314</v>
      </c>
      <c r="AI219" s="27"/>
      <c r="AJ219" s="27"/>
      <c r="AK219" s="29" t="e">
        <f>AK217/AK216*100-100</f>
        <v>#DIV/0!</v>
      </c>
      <c r="AL219" s="60" t="e">
        <f>AL217/AL216*100-100</f>
        <v>#DIV/0!</v>
      </c>
      <c r="AM219" s="26">
        <f>SUM(AM212:AM218)</f>
        <v>9</v>
      </c>
      <c r="AN219" s="27">
        <f>SUM(AN212:AN218)</f>
        <v>0</v>
      </c>
      <c r="AO219" s="27"/>
      <c r="AP219" s="27"/>
      <c r="AQ219" s="27">
        <f>SUM(AQ212:AQ218)</f>
        <v>1408</v>
      </c>
      <c r="AR219" s="28">
        <f>((AQ219+AS219)/7)/AO218</f>
        <v>0.42913275329778272</v>
      </c>
      <c r="AS219" s="27">
        <f>SUM(AS212:AS218)</f>
        <v>121</v>
      </c>
      <c r="AT219" s="28">
        <f>(AS219/(AS219+AQ219))</f>
        <v>7.9136690647482008E-2</v>
      </c>
      <c r="AU219" s="27"/>
      <c r="AV219" s="27"/>
      <c r="AW219" s="29" t="e">
        <f>AW217/AW216*100-100</f>
        <v>#DIV/0!</v>
      </c>
      <c r="AX219" s="60" t="e">
        <f>AX217/AX216*100-100</f>
        <v>#DIV/0!</v>
      </c>
      <c r="AY219" s="26">
        <f>SUM(AY212:AY218)</f>
        <v>5</v>
      </c>
      <c r="AZ219" s="27">
        <f>SUM(AZ212:AZ218)</f>
        <v>0</v>
      </c>
      <c r="BA219" s="27"/>
      <c r="BB219" s="27"/>
      <c r="BC219" s="27">
        <f>SUM(BC212:BC218)</f>
        <v>1609</v>
      </c>
      <c r="BD219" s="28">
        <f>((BC219+BE219)/7)/BA218</f>
        <v>0.47491088565944611</v>
      </c>
      <c r="BE219" s="27">
        <f>SUM(BE212:BE218)</f>
        <v>123</v>
      </c>
      <c r="BF219" s="28">
        <f>(BE219/(BE219+BC219))</f>
        <v>7.1016166281755194E-2</v>
      </c>
      <c r="BG219" s="27"/>
      <c r="BH219" s="27"/>
      <c r="BI219" s="29" t="e">
        <f>BI217/BI216*100-100</f>
        <v>#DIV/0!</v>
      </c>
      <c r="BJ219" s="60" t="e">
        <f>BJ217/BJ216*100-100</f>
        <v>#DIV/0!</v>
      </c>
      <c r="BK219" s="26">
        <f>SUM(BK212:BK218)</f>
        <v>4</v>
      </c>
      <c r="BL219" s="27">
        <f>SUM(BL212:BL218)</f>
        <v>0</v>
      </c>
      <c r="BM219" s="27"/>
      <c r="BN219" s="27"/>
      <c r="BO219" s="27">
        <f>SUM(BO212:BO218)</f>
        <v>1517</v>
      </c>
      <c r="BP219" s="28">
        <f>((BO219+BQ219)/7)/BM218</f>
        <v>0.44754676063973975</v>
      </c>
      <c r="BQ219" s="27">
        <f>SUM(BQ212:BQ218)</f>
        <v>134</v>
      </c>
      <c r="BR219" s="28">
        <f>(BQ219/(BQ219+BO219))</f>
        <v>8.1162931556632345E-2</v>
      </c>
      <c r="BS219" s="27"/>
      <c r="BT219" s="27"/>
      <c r="BU219" s="29" t="e">
        <f>BU217/BU216*100-100</f>
        <v>#DIV/0!</v>
      </c>
      <c r="BV219" s="60" t="e">
        <f>BV217/BV216*100-100</f>
        <v>#DIV/0!</v>
      </c>
      <c r="BW219" s="26">
        <f>SUM(BW212:BW218)</f>
        <v>0</v>
      </c>
      <c r="BX219" s="27">
        <f>SUM(BX212:BX218)</f>
        <v>0</v>
      </c>
      <c r="BY219" s="27"/>
      <c r="BZ219" s="27"/>
      <c r="CA219" s="27">
        <f>SUM(CA212:CA218)</f>
        <v>0</v>
      </c>
      <c r="CB219" s="28" t="e">
        <f>((CA219+CC219)/7)/BY218</f>
        <v>#DIV/0!</v>
      </c>
      <c r="CC219" s="27">
        <f>SUM(CC212:CC218)</f>
        <v>0</v>
      </c>
      <c r="CD219" s="28" t="e">
        <f>(CC219/(CC219+CA219))</f>
        <v>#DIV/0!</v>
      </c>
      <c r="CE219" s="27"/>
      <c r="CF219" s="27"/>
      <c r="CG219" s="29" t="e">
        <f>CG217/CG216*100-100</f>
        <v>#DIV/0!</v>
      </c>
      <c r="CH219" s="60" t="e">
        <f>CH217/CH216*100-100</f>
        <v>#DIV/0!</v>
      </c>
      <c r="CI219" s="26">
        <f>SUM(CI212:CI218)</f>
        <v>0</v>
      </c>
      <c r="CJ219" s="27">
        <f>SUM(CJ212:CJ218)</f>
        <v>0</v>
      </c>
      <c r="CK219" s="27"/>
      <c r="CL219" s="27"/>
      <c r="CM219" s="27">
        <f>SUM(CM212:CM218)</f>
        <v>0</v>
      </c>
      <c r="CN219" s="28" t="e">
        <f>((CM219+CO219)/7)/CK218</f>
        <v>#DIV/0!</v>
      </c>
      <c r="CO219" s="27">
        <f>SUM(CO212:CO218)</f>
        <v>0</v>
      </c>
      <c r="CP219" s="28" t="e">
        <f>(CO219/(CO219+CM219))</f>
        <v>#DIV/0!</v>
      </c>
      <c r="CQ219" s="27"/>
      <c r="CR219" s="27"/>
      <c r="CS219" s="29" t="e">
        <f>CS217/CS216*100-100</f>
        <v>#DIV/0!</v>
      </c>
      <c r="CT219" s="60" t="e">
        <f>CT217/CT216*100-100</f>
        <v>#DIV/0!</v>
      </c>
      <c r="CU219" s="26">
        <f>SUM(CU212:CU218)</f>
        <v>0</v>
      </c>
      <c r="CV219" s="27">
        <f>SUM(CV212:CV218)</f>
        <v>0</v>
      </c>
      <c r="CW219" s="27"/>
      <c r="CX219" s="27"/>
      <c r="CY219" s="27">
        <f>SUM(CY212:CY218)</f>
        <v>0</v>
      </c>
      <c r="CZ219" s="28" t="e">
        <f>((CY219+DA219)/7)/CW218</f>
        <v>#DIV/0!</v>
      </c>
      <c r="DA219" s="27">
        <f>SUM(DA212:DA218)</f>
        <v>0</v>
      </c>
      <c r="DB219" s="28" t="e">
        <f>(DA219/(DA219+CY219))</f>
        <v>#DIV/0!</v>
      </c>
      <c r="DC219" s="27"/>
      <c r="DD219" s="27"/>
      <c r="DE219" s="29" t="e">
        <f>DE217/DE216*100-100</f>
        <v>#DIV/0!</v>
      </c>
      <c r="DF219" s="60" t="e">
        <f>DF217/DF216*100-100</f>
        <v>#DIV/0!</v>
      </c>
      <c r="DG219" s="26">
        <f>SUM(DG212:DG218)</f>
        <v>0</v>
      </c>
      <c r="DH219" s="27">
        <f>SUM(DH212:DH218)</f>
        <v>0</v>
      </c>
      <c r="DI219" s="27"/>
      <c r="DJ219" s="27"/>
      <c r="DK219" s="27">
        <f>SUM(DK212:DK218)</f>
        <v>0</v>
      </c>
      <c r="DL219" s="28" t="e">
        <f>((DK219+DM219)/7)/DI218</f>
        <v>#DIV/0!</v>
      </c>
      <c r="DM219" s="27">
        <f>SUM(DM212:DM218)</f>
        <v>0</v>
      </c>
      <c r="DN219" s="28" t="e">
        <f>(DM219/(DM219+DK219))</f>
        <v>#DIV/0!</v>
      </c>
      <c r="DO219" s="27"/>
      <c r="DP219" s="27"/>
      <c r="DQ219" s="29" t="e">
        <f>DQ217/DQ216*100-100</f>
        <v>#DIV/0!</v>
      </c>
      <c r="DR219" s="60" t="e">
        <f>DR217/DR216*100-100</f>
        <v>#DIV/0!</v>
      </c>
      <c r="DS219" s="26">
        <f>SUM(DS212:DS218)</f>
        <v>0</v>
      </c>
      <c r="DT219" s="27">
        <f>SUM(DT212:DT218)</f>
        <v>0</v>
      </c>
      <c r="DU219" s="27"/>
      <c r="DV219" s="27"/>
      <c r="DW219" s="27">
        <f>SUM(DW212:DW218)</f>
        <v>0</v>
      </c>
      <c r="DX219" s="28" t="e">
        <f>((DW219+DY219)/7)/DU218</f>
        <v>#DIV/0!</v>
      </c>
      <c r="DY219" s="27">
        <f>SUM(DY212:DY218)</f>
        <v>0</v>
      </c>
      <c r="DZ219" s="28" t="e">
        <f>(DY219/(DY219+DW219))</f>
        <v>#DIV/0!</v>
      </c>
      <c r="EA219" s="27"/>
      <c r="EB219" s="27"/>
      <c r="EC219" s="29" t="e">
        <f>EC217/EC216*100-100</f>
        <v>#DIV/0!</v>
      </c>
      <c r="ED219" s="60" t="e">
        <f>ED217/ED216*100-100</f>
        <v>#DIV/0!</v>
      </c>
      <c r="EE219" s="26">
        <f>SUM(EE212:EE218)</f>
        <v>0</v>
      </c>
      <c r="EF219" s="27">
        <f>SUM(EF212:EF218)</f>
        <v>0</v>
      </c>
      <c r="EG219" s="27"/>
      <c r="EH219" s="27"/>
      <c r="EI219" s="27">
        <f>SUM(EI212:EI218)</f>
        <v>0</v>
      </c>
      <c r="EJ219" s="28" t="e">
        <f>((EI219+EK219)/7)/EG218</f>
        <v>#DIV/0!</v>
      </c>
      <c r="EK219" s="27">
        <f>SUM(EK212:EK218)</f>
        <v>0</v>
      </c>
      <c r="EL219" s="28" t="e">
        <f>(EK219/(EK219+EI219))</f>
        <v>#DIV/0!</v>
      </c>
      <c r="EM219" s="27"/>
      <c r="EN219" s="27"/>
      <c r="EO219" s="29" t="e">
        <f>EO217/EO216*100-100</f>
        <v>#DIV/0!</v>
      </c>
      <c r="EP219" s="60" t="e">
        <f>EP217/EP216*100-100</f>
        <v>#DIV/0!</v>
      </c>
      <c r="EQ219" s="26">
        <f>SUM(EQ212:EQ218)</f>
        <v>0</v>
      </c>
      <c r="ER219" s="27">
        <f>SUM(ER212:ER218)</f>
        <v>0</v>
      </c>
      <c r="ES219" s="27"/>
      <c r="ET219" s="27"/>
      <c r="EU219" s="27">
        <f>SUM(EU212:EU218)</f>
        <v>0</v>
      </c>
      <c r="EV219" s="28" t="e">
        <f>((EU219+EW219)/7)/ES218</f>
        <v>#DIV/0!</v>
      </c>
      <c r="EW219" s="27">
        <f>SUM(EW212:EW218)</f>
        <v>0</v>
      </c>
      <c r="EX219" s="28" t="e">
        <f>(EW219/(EW219+EU219))</f>
        <v>#DIV/0!</v>
      </c>
      <c r="EY219" s="27"/>
      <c r="EZ219" s="27"/>
      <c r="FA219" s="29" t="e">
        <f>FA217/FA216*100-100</f>
        <v>#DIV/0!</v>
      </c>
      <c r="FB219" s="60" t="e">
        <f>FB217/FB216*100-100</f>
        <v>#DIV/0!</v>
      </c>
      <c r="FC219" s="26">
        <f>SUM(FC212:FC218)</f>
        <v>0</v>
      </c>
      <c r="FD219" s="27">
        <f>SUM(FD212:FD218)</f>
        <v>0</v>
      </c>
      <c r="FE219" s="27"/>
      <c r="FF219" s="27"/>
      <c r="FG219" s="27">
        <f>SUM(FG212:FG218)</f>
        <v>0</v>
      </c>
      <c r="FH219" s="28" t="e">
        <f>((FG219+FI219)/7)/FE218</f>
        <v>#DIV/0!</v>
      </c>
      <c r="FI219" s="27">
        <f>SUM(FI212:FI218)</f>
        <v>0</v>
      </c>
      <c r="FJ219" s="28" t="e">
        <f>(FI219/(FI219+FG219))</f>
        <v>#DIV/0!</v>
      </c>
      <c r="FK219" s="27"/>
      <c r="FL219" s="27"/>
      <c r="FM219" s="29" t="e">
        <f>FM217/FM216*100-100</f>
        <v>#DIV/0!</v>
      </c>
      <c r="FN219" s="60" t="e">
        <f>FN217/FN216*100-100</f>
        <v>#DIV/0!</v>
      </c>
      <c r="FO219" s="26">
        <f>SUM(FO212:FO218)</f>
        <v>0</v>
      </c>
      <c r="FP219" s="27">
        <f>SUM(FP212:FP218)</f>
        <v>0</v>
      </c>
      <c r="FQ219" s="27"/>
      <c r="FR219" s="27"/>
      <c r="FS219" s="27">
        <f>SUM(FS212:FS218)</f>
        <v>0</v>
      </c>
      <c r="FT219" s="28" t="e">
        <f>((FS219+FU219)/7)/FQ218</f>
        <v>#DIV/0!</v>
      </c>
      <c r="FU219" s="27">
        <f>SUM(FU212:FU218)</f>
        <v>0</v>
      </c>
      <c r="FV219" s="28" t="e">
        <f>(FU219/(FU219+FS219))</f>
        <v>#DIV/0!</v>
      </c>
      <c r="FW219" s="27"/>
      <c r="FX219" s="27"/>
      <c r="FY219" s="29" t="e">
        <f>FY217/FY216*100-100</f>
        <v>#DIV/0!</v>
      </c>
      <c r="FZ219" s="60" t="e">
        <f>FZ217/FZ216*100-100</f>
        <v>#DIV/0!</v>
      </c>
      <c r="GA219" s="26">
        <f>SUM(GA212:GA218)</f>
        <v>0</v>
      </c>
      <c r="GB219" s="27">
        <f>SUM(GB212:GB218)</f>
        <v>0</v>
      </c>
      <c r="GC219" s="27"/>
      <c r="GD219" s="27"/>
      <c r="GE219" s="27">
        <f>SUM(GE212:GE218)</f>
        <v>0</v>
      </c>
      <c r="GF219" s="28" t="e">
        <f>((GE219+GG219)/7)/GC218</f>
        <v>#DIV/0!</v>
      </c>
      <c r="GG219" s="27">
        <f>SUM(GG212:GG218)</f>
        <v>0</v>
      </c>
      <c r="GH219" s="28" t="e">
        <f>(GG219/(GG219+GE219))</f>
        <v>#DIV/0!</v>
      </c>
      <c r="GI219" s="27"/>
      <c r="GJ219" s="27"/>
      <c r="GK219" s="29" t="e">
        <f>GK217/GK216*100-100</f>
        <v>#DIV/0!</v>
      </c>
      <c r="GL219" s="60" t="e">
        <f>GL217/GL216*100-100</f>
        <v>#DIV/0!</v>
      </c>
      <c r="GM219" s="26">
        <f>SUM(GM212:GM218)</f>
        <v>0</v>
      </c>
      <c r="GN219" s="27">
        <f>SUM(GN212:GN218)</f>
        <v>0</v>
      </c>
      <c r="GO219" s="27"/>
      <c r="GP219" s="27"/>
      <c r="GQ219" s="27">
        <f>SUM(GQ212:GQ218)</f>
        <v>0</v>
      </c>
      <c r="GR219" s="28" t="e">
        <f>((GQ219+GS219)/7)/GO218</f>
        <v>#DIV/0!</v>
      </c>
      <c r="GS219" s="27">
        <f>SUM(GS212:GS218)</f>
        <v>0</v>
      </c>
      <c r="GT219" s="28" t="e">
        <f>(GS219/(GS219+GQ219))</f>
        <v>#DIV/0!</v>
      </c>
      <c r="GU219" s="27"/>
      <c r="GV219" s="27"/>
      <c r="GW219" s="29" t="e">
        <f>GW217/GW216*100-100</f>
        <v>#DIV/0!</v>
      </c>
      <c r="GX219" s="60" t="e">
        <f>GX217/GX216*100-100</f>
        <v>#DIV/0!</v>
      </c>
      <c r="GY219" s="26">
        <f>SUM(GY212:GY218)</f>
        <v>0</v>
      </c>
      <c r="GZ219" s="27">
        <f>SUM(GZ212:GZ218)</f>
        <v>0</v>
      </c>
      <c r="HA219" s="27"/>
      <c r="HB219" s="27"/>
      <c r="HC219" s="27">
        <f>SUM(HC212:HC218)</f>
        <v>0</v>
      </c>
      <c r="HD219" s="28" t="e">
        <f>((HC219+HE219)/7)/HA218</f>
        <v>#DIV/0!</v>
      </c>
      <c r="HE219" s="27">
        <f>SUM(HE212:HE218)</f>
        <v>0</v>
      </c>
      <c r="HF219" s="28" t="e">
        <f>(HE219/(HE219+HC219))</f>
        <v>#DIV/0!</v>
      </c>
      <c r="HG219" s="27"/>
      <c r="HH219" s="27"/>
      <c r="HI219" s="29" t="e">
        <f>HI217/HI216*100-100</f>
        <v>#DIV/0!</v>
      </c>
      <c r="HJ219" s="60" t="e">
        <f>HJ217/HJ216*100-100</f>
        <v>#DIV/0!</v>
      </c>
      <c r="HK219" s="26">
        <f t="shared" si="1640"/>
        <v>35</v>
      </c>
      <c r="HL219" s="443">
        <f t="shared" si="1640"/>
        <v>1</v>
      </c>
      <c r="HM219" s="365">
        <f t="shared" si="1640"/>
        <v>0</v>
      </c>
      <c r="HN219" s="27">
        <f t="shared" si="1640"/>
        <v>0</v>
      </c>
      <c r="HO219" s="27">
        <f t="shared" si="1641"/>
        <v>8508</v>
      </c>
      <c r="HP219" s="80">
        <f>+((HO219)/HM218)/7</f>
        <v>0.46021528641748255</v>
      </c>
      <c r="HQ219" s="57">
        <f t="shared" si="1643"/>
        <v>662</v>
      </c>
      <c r="HR219" s="48">
        <f t="shared" si="1664"/>
        <v>7.7809120827456515E-2</v>
      </c>
      <c r="HS219" s="49">
        <f>SUM(HS212:HS218)/7</f>
        <v>60.571428571428569</v>
      </c>
      <c r="HT219" s="50">
        <f>SUM(HT212:HT218)</f>
        <v>7674</v>
      </c>
      <c r="HU219" s="49">
        <f>AVERAGE(HU212:HU218)</f>
        <v>90.194627040652833</v>
      </c>
      <c r="HV219" s="58" t="e">
        <f>HV217/HV216*100-100</f>
        <v>#DIV/0!</v>
      </c>
      <c r="HW219" s="60" t="e">
        <f>HW217/HW216*100-100</f>
        <v>#DIV/0!</v>
      </c>
    </row>
    <row r="220" spans="1:231" ht="19.5" thickBot="1" x14ac:dyDescent="0.3">
      <c r="A220" s="52"/>
      <c r="B220" s="437"/>
      <c r="C220" s="40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2"/>
      <c r="O220" s="40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2"/>
      <c r="AA220" s="40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2"/>
      <c r="AM220" s="40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2"/>
      <c r="AY220" s="40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2"/>
      <c r="BK220" s="40"/>
      <c r="BL220" s="41"/>
      <c r="BM220" s="41"/>
      <c r="BN220" s="41"/>
      <c r="BO220" s="41"/>
      <c r="BP220" s="41"/>
      <c r="BQ220" s="41"/>
      <c r="BR220" s="41"/>
      <c r="BS220" s="41"/>
      <c r="BT220" s="41"/>
      <c r="BU220" s="41"/>
      <c r="BV220" s="42"/>
      <c r="BW220" s="40"/>
      <c r="BX220" s="41"/>
      <c r="BY220" s="41"/>
      <c r="BZ220" s="41"/>
      <c r="CA220" s="41"/>
      <c r="CB220" s="41"/>
      <c r="CC220" s="41"/>
      <c r="CD220" s="41"/>
      <c r="CE220" s="41"/>
      <c r="CF220" s="41"/>
      <c r="CG220" s="41"/>
      <c r="CH220" s="42"/>
      <c r="CI220" s="40"/>
      <c r="CJ220" s="41"/>
      <c r="CK220" s="41"/>
      <c r="CL220" s="41"/>
      <c r="CM220" s="41"/>
      <c r="CN220" s="41"/>
      <c r="CO220" s="41"/>
      <c r="CP220" s="41"/>
      <c r="CQ220" s="41"/>
      <c r="CR220" s="41"/>
      <c r="CS220" s="41"/>
      <c r="CT220" s="42"/>
      <c r="CU220" s="40"/>
      <c r="CV220" s="41"/>
      <c r="CW220" s="41"/>
      <c r="CX220" s="41"/>
      <c r="CY220" s="41"/>
      <c r="CZ220" s="41"/>
      <c r="DA220" s="41"/>
      <c r="DB220" s="41"/>
      <c r="DC220" s="41"/>
      <c r="DD220" s="41"/>
      <c r="DE220" s="41"/>
      <c r="DF220" s="42"/>
      <c r="DG220" s="40"/>
      <c r="DH220" s="41"/>
      <c r="DI220" s="41"/>
      <c r="DJ220" s="41"/>
      <c r="DK220" s="41"/>
      <c r="DL220" s="41"/>
      <c r="DM220" s="41"/>
      <c r="DN220" s="41"/>
      <c r="DO220" s="41"/>
      <c r="DP220" s="41"/>
      <c r="DQ220" s="41"/>
      <c r="DR220" s="42"/>
      <c r="DS220" s="40"/>
      <c r="DT220" s="41"/>
      <c r="DU220" s="41"/>
      <c r="DV220" s="41"/>
      <c r="DW220" s="41"/>
      <c r="DX220" s="41"/>
      <c r="DY220" s="41"/>
      <c r="DZ220" s="41"/>
      <c r="EA220" s="41"/>
      <c r="EB220" s="41"/>
      <c r="EC220" s="41"/>
      <c r="ED220" s="42"/>
      <c r="EE220" s="40"/>
      <c r="EF220" s="41"/>
      <c r="EG220" s="41"/>
      <c r="EH220" s="41"/>
      <c r="EI220" s="41"/>
      <c r="EJ220" s="41"/>
      <c r="EK220" s="41"/>
      <c r="EL220" s="41"/>
      <c r="EM220" s="41"/>
      <c r="EN220" s="41"/>
      <c r="EO220" s="41"/>
      <c r="EP220" s="42"/>
      <c r="EQ220" s="40"/>
      <c r="ER220" s="41"/>
      <c r="ES220" s="41"/>
      <c r="ET220" s="41"/>
      <c r="EU220" s="41"/>
      <c r="EV220" s="41"/>
      <c r="EW220" s="41"/>
      <c r="EX220" s="41"/>
      <c r="EY220" s="41"/>
      <c r="EZ220" s="41"/>
      <c r="FA220" s="41"/>
      <c r="FB220" s="42"/>
      <c r="FC220" s="40"/>
      <c r="FD220" s="41"/>
      <c r="FE220" s="41"/>
      <c r="FF220" s="41"/>
      <c r="FG220" s="41"/>
      <c r="FH220" s="41"/>
      <c r="FI220" s="41"/>
      <c r="FJ220" s="41"/>
      <c r="FK220" s="41"/>
      <c r="FL220" s="41"/>
      <c r="FM220" s="41"/>
      <c r="FN220" s="42"/>
      <c r="FO220" s="40"/>
      <c r="FP220" s="41"/>
      <c r="FQ220" s="41"/>
      <c r="FR220" s="41"/>
      <c r="FS220" s="41"/>
      <c r="FT220" s="41"/>
      <c r="FU220" s="41"/>
      <c r="FV220" s="41"/>
      <c r="FW220" s="41"/>
      <c r="FX220" s="41"/>
      <c r="FY220" s="41"/>
      <c r="FZ220" s="42"/>
      <c r="GA220" s="40"/>
      <c r="GB220" s="41"/>
      <c r="GC220" s="41"/>
      <c r="GD220" s="41"/>
      <c r="GE220" s="41"/>
      <c r="GF220" s="41"/>
      <c r="GG220" s="41"/>
      <c r="GH220" s="41"/>
      <c r="GI220" s="41"/>
      <c r="GJ220" s="41"/>
      <c r="GK220" s="41"/>
      <c r="GL220" s="42"/>
      <c r="GM220" s="40"/>
      <c r="GN220" s="41"/>
      <c r="GO220" s="41"/>
      <c r="GP220" s="41"/>
      <c r="GQ220" s="41"/>
      <c r="GR220" s="41"/>
      <c r="GS220" s="41"/>
      <c r="GT220" s="41"/>
      <c r="GU220" s="41"/>
      <c r="GV220" s="41"/>
      <c r="GW220" s="41"/>
      <c r="GX220" s="42"/>
      <c r="GY220" s="40"/>
      <c r="GZ220" s="41"/>
      <c r="HA220" s="41"/>
      <c r="HB220" s="41"/>
      <c r="HC220" s="41"/>
      <c r="HD220" s="41"/>
      <c r="HE220" s="41"/>
      <c r="HF220" s="41"/>
      <c r="HG220" s="41"/>
      <c r="HH220" s="41"/>
      <c r="HI220" s="41"/>
      <c r="HJ220" s="42"/>
      <c r="HK220" s="444">
        <f>HK219/HM209</f>
        <v>1.3079222720478326E-2</v>
      </c>
      <c r="HL220" s="445">
        <f>HL219/HN209</f>
        <v>4.5871559633027525E-3</v>
      </c>
      <c r="HM220" s="65"/>
      <c r="HN220" s="41"/>
      <c r="HO220" s="41"/>
      <c r="HP220" s="41"/>
      <c r="HQ220" s="41"/>
      <c r="HR220" s="41"/>
      <c r="HS220" s="41"/>
      <c r="HT220" s="51"/>
      <c r="HU220" s="41"/>
      <c r="HV220" s="41"/>
      <c r="HW220" s="42"/>
    </row>
    <row r="221" spans="1:231" ht="18.75" x14ac:dyDescent="0.25">
      <c r="A221" s="736">
        <v>49</v>
      </c>
      <c r="B221" s="435">
        <f>B218+1</f>
        <v>45764</v>
      </c>
      <c r="C221" s="32">
        <v>1</v>
      </c>
      <c r="D221" s="33"/>
      <c r="E221" s="33">
        <f>E218-C221</f>
        <v>476</v>
      </c>
      <c r="F221" s="33">
        <f>F218-D221</f>
        <v>39</v>
      </c>
      <c r="G221" s="33">
        <v>196</v>
      </c>
      <c r="H221" s="34">
        <f t="shared" ref="H221:H227" si="1665">((G221+I221)/E221)</f>
        <v>0.4642857142857143</v>
      </c>
      <c r="I221" s="33">
        <v>25</v>
      </c>
      <c r="J221" s="34">
        <f>I221/(G221+I221)</f>
        <v>0.11312217194570136</v>
      </c>
      <c r="K221" s="35"/>
      <c r="L221" s="33"/>
      <c r="M221" s="33"/>
      <c r="N221" s="36"/>
      <c r="O221" s="32"/>
      <c r="P221" s="33"/>
      <c r="Q221" s="33">
        <f>Q218-O221</f>
        <v>510</v>
      </c>
      <c r="R221" s="33">
        <f>R218-P221</f>
        <v>41</v>
      </c>
      <c r="S221" s="33">
        <v>195</v>
      </c>
      <c r="T221" s="34">
        <f t="shared" ref="T221:T227" si="1666">((S221+U221)/Q221)</f>
        <v>0.45490196078431372</v>
      </c>
      <c r="U221" s="33">
        <v>37</v>
      </c>
      <c r="V221" s="34">
        <f t="shared" ref="V221:V227" si="1667">U221/(S221+U221)</f>
        <v>0.15948275862068967</v>
      </c>
      <c r="W221" s="35"/>
      <c r="X221" s="33"/>
      <c r="Y221" s="33"/>
      <c r="Z221" s="36"/>
      <c r="AA221" s="32">
        <v>3</v>
      </c>
      <c r="AB221" s="33"/>
      <c r="AC221" s="33">
        <f>AC218-AA221</f>
        <v>94</v>
      </c>
      <c r="AD221" s="33">
        <f>AD218-AB221</f>
        <v>10</v>
      </c>
      <c r="AE221" s="33">
        <v>43</v>
      </c>
      <c r="AF221" s="34">
        <f t="shared" ref="AF221:AF227" si="1668">((AE221+AG221)/AC221)</f>
        <v>0.56382978723404253</v>
      </c>
      <c r="AG221" s="33">
        <v>10</v>
      </c>
      <c r="AH221" s="34">
        <f t="shared" ref="AH221:AH227" si="1669">AG221/(AE221+AG221)</f>
        <v>0.18867924528301888</v>
      </c>
      <c r="AI221" s="35"/>
      <c r="AJ221" s="33"/>
      <c r="AK221" s="33"/>
      <c r="AL221" s="36"/>
      <c r="AM221" s="32">
        <v>2</v>
      </c>
      <c r="AN221" s="33"/>
      <c r="AO221" s="33">
        <f>AO218-AM221</f>
        <v>507</v>
      </c>
      <c r="AP221" s="33">
        <f>AP218-AN221</f>
        <v>42</v>
      </c>
      <c r="AQ221" s="33">
        <v>219</v>
      </c>
      <c r="AR221" s="34">
        <f t="shared" ref="AR221:AR227" si="1670">((AQ221+AS221)/AO221)</f>
        <v>0.47534516765285995</v>
      </c>
      <c r="AS221" s="33">
        <v>22</v>
      </c>
      <c r="AT221" s="34">
        <f t="shared" ref="AT221:AT227" si="1671">AS221/(AQ221+AS221)</f>
        <v>9.1286307053941904E-2</v>
      </c>
      <c r="AU221" s="35"/>
      <c r="AV221" s="33"/>
      <c r="AW221" s="33"/>
      <c r="AX221" s="36"/>
      <c r="AY221" s="32">
        <v>1</v>
      </c>
      <c r="AZ221" s="33"/>
      <c r="BA221" s="33">
        <f>BA218-AY221</f>
        <v>520</v>
      </c>
      <c r="BB221" s="33">
        <f>BB218-AZ221</f>
        <v>42</v>
      </c>
      <c r="BC221" s="33">
        <v>237</v>
      </c>
      <c r="BD221" s="34">
        <f t="shared" ref="BD221:BD227" si="1672">((BC221+BE221)/BA221)</f>
        <v>0.49038461538461536</v>
      </c>
      <c r="BE221" s="33">
        <v>18</v>
      </c>
      <c r="BF221" s="34">
        <f t="shared" ref="BF221:BF227" si="1673">BE221/(BC221+BE221)</f>
        <v>7.0588235294117646E-2</v>
      </c>
      <c r="BG221" s="35"/>
      <c r="BH221" s="33"/>
      <c r="BI221" s="33"/>
      <c r="BJ221" s="36"/>
      <c r="BK221" s="32">
        <v>2</v>
      </c>
      <c r="BL221" s="33"/>
      <c r="BM221" s="33">
        <f>BM218-BK221</f>
        <v>525</v>
      </c>
      <c r="BN221" s="33">
        <f>BN218-BL221</f>
        <v>43</v>
      </c>
      <c r="BO221" s="33">
        <v>202</v>
      </c>
      <c r="BP221" s="34">
        <f t="shared" ref="BP221:BP227" si="1674">((BO221+BQ221)/BM221)</f>
        <v>0.42666666666666669</v>
      </c>
      <c r="BQ221" s="33">
        <v>22</v>
      </c>
      <c r="BR221" s="34">
        <f t="shared" ref="BR221:BR227" si="1675">BQ221/(BO221+BQ221)</f>
        <v>9.8214285714285712E-2</v>
      </c>
      <c r="BS221" s="35"/>
      <c r="BT221" s="33"/>
      <c r="BU221" s="33"/>
      <c r="BV221" s="36"/>
      <c r="BW221" s="32"/>
      <c r="BX221" s="33"/>
      <c r="BY221" s="33">
        <f>BY218-BW221</f>
        <v>0</v>
      </c>
      <c r="BZ221" s="33">
        <f>BZ218-BX221</f>
        <v>0</v>
      </c>
      <c r="CA221" s="33"/>
      <c r="CB221" s="34" t="e">
        <f t="shared" ref="CB221:CB227" si="1676">((CA221+CC221)/BY221)</f>
        <v>#DIV/0!</v>
      </c>
      <c r="CC221" s="33"/>
      <c r="CD221" s="34" t="e">
        <f t="shared" ref="CD221:CD227" si="1677">CC221/(CA221+CC221)</f>
        <v>#DIV/0!</v>
      </c>
      <c r="CE221" s="35"/>
      <c r="CF221" s="33"/>
      <c r="CG221" s="33"/>
      <c r="CH221" s="36"/>
      <c r="CI221" s="32"/>
      <c r="CJ221" s="33"/>
      <c r="CK221" s="33">
        <f>CK218-CI221</f>
        <v>0</v>
      </c>
      <c r="CL221" s="33">
        <f>CL218-CJ221</f>
        <v>0</v>
      </c>
      <c r="CM221" s="33"/>
      <c r="CN221" s="34" t="e">
        <f t="shared" ref="CN221:CN227" si="1678">((CM221+CO221)/CK221)</f>
        <v>#DIV/0!</v>
      </c>
      <c r="CO221" s="33"/>
      <c r="CP221" s="34" t="e">
        <f t="shared" ref="CP221:CP227" si="1679">CO221/(CM221+CO221)</f>
        <v>#DIV/0!</v>
      </c>
      <c r="CQ221" s="35"/>
      <c r="CR221" s="33"/>
      <c r="CS221" s="33"/>
      <c r="CT221" s="36"/>
      <c r="CU221" s="32"/>
      <c r="CV221" s="33"/>
      <c r="CW221" s="33">
        <f>CW218-CU221</f>
        <v>0</v>
      </c>
      <c r="CX221" s="33">
        <f>CX218-CV221</f>
        <v>0</v>
      </c>
      <c r="CY221" s="33"/>
      <c r="CZ221" s="34" t="e">
        <f t="shared" ref="CZ221:CZ227" si="1680">((CY221+DA221)/CW221)</f>
        <v>#DIV/0!</v>
      </c>
      <c r="DA221" s="33"/>
      <c r="DB221" s="34" t="e">
        <f t="shared" ref="DB221:DB227" si="1681">DA221/(CY221+DA221)</f>
        <v>#DIV/0!</v>
      </c>
      <c r="DC221" s="35"/>
      <c r="DD221" s="33"/>
      <c r="DE221" s="33"/>
      <c r="DF221" s="36"/>
      <c r="DG221" s="32"/>
      <c r="DH221" s="33"/>
      <c r="DI221" s="33">
        <f>DI218-DG221</f>
        <v>0</v>
      </c>
      <c r="DJ221" s="33">
        <f>DJ218-DH221</f>
        <v>0</v>
      </c>
      <c r="DK221" s="33"/>
      <c r="DL221" s="34" t="e">
        <f t="shared" ref="DL221:DL227" si="1682">((DK221+DM221)/DI221)</f>
        <v>#DIV/0!</v>
      </c>
      <c r="DM221" s="33"/>
      <c r="DN221" s="34" t="e">
        <f t="shared" ref="DN221:DN227" si="1683">DM221/(DK221+DM221)</f>
        <v>#DIV/0!</v>
      </c>
      <c r="DO221" s="35"/>
      <c r="DP221" s="33"/>
      <c r="DQ221" s="33"/>
      <c r="DR221" s="36"/>
      <c r="DS221" s="32"/>
      <c r="DT221" s="33"/>
      <c r="DU221" s="33">
        <f>DU218-DS221</f>
        <v>0</v>
      </c>
      <c r="DV221" s="33">
        <f>DV218-DT221</f>
        <v>0</v>
      </c>
      <c r="DW221" s="33"/>
      <c r="DX221" s="34" t="e">
        <f t="shared" ref="DX221:DX227" si="1684">((DW221+DY221)/DU221)</f>
        <v>#DIV/0!</v>
      </c>
      <c r="DY221" s="33"/>
      <c r="DZ221" s="34" t="e">
        <f t="shared" ref="DZ221:DZ227" si="1685">DY221/(DW221+DY221)</f>
        <v>#DIV/0!</v>
      </c>
      <c r="EA221" s="35"/>
      <c r="EB221" s="33"/>
      <c r="EC221" s="33"/>
      <c r="ED221" s="36"/>
      <c r="EE221" s="32"/>
      <c r="EF221" s="33"/>
      <c r="EG221" s="33">
        <f>EG218-EE221</f>
        <v>0</v>
      </c>
      <c r="EH221" s="33">
        <f>EH218-EF221</f>
        <v>0</v>
      </c>
      <c r="EI221" s="33"/>
      <c r="EJ221" s="34" t="e">
        <f t="shared" ref="EJ221:EJ227" si="1686">((EI221+EK221)/EG221)</f>
        <v>#DIV/0!</v>
      </c>
      <c r="EK221" s="33"/>
      <c r="EL221" s="34" t="e">
        <f t="shared" ref="EL221:EL227" si="1687">EK221/(EI221+EK221)</f>
        <v>#DIV/0!</v>
      </c>
      <c r="EM221" s="35"/>
      <c r="EN221" s="33"/>
      <c r="EO221" s="33"/>
      <c r="EP221" s="36"/>
      <c r="EQ221" s="32"/>
      <c r="ER221" s="33"/>
      <c r="ES221" s="33">
        <f>ES218-EQ221</f>
        <v>0</v>
      </c>
      <c r="ET221" s="33">
        <f>ET218-ER221</f>
        <v>0</v>
      </c>
      <c r="EU221" s="33"/>
      <c r="EV221" s="34" t="e">
        <f t="shared" ref="EV221:EV227" si="1688">((EU221+EW221)/ES221)</f>
        <v>#DIV/0!</v>
      </c>
      <c r="EW221" s="33"/>
      <c r="EX221" s="34" t="e">
        <f t="shared" ref="EX221:EX227" si="1689">EW221/(EU221+EW221)</f>
        <v>#DIV/0!</v>
      </c>
      <c r="EY221" s="35"/>
      <c r="EZ221" s="33"/>
      <c r="FA221" s="33"/>
      <c r="FB221" s="36"/>
      <c r="FC221" s="32"/>
      <c r="FD221" s="33"/>
      <c r="FE221" s="33">
        <f>FE218-FC221</f>
        <v>0</v>
      </c>
      <c r="FF221" s="33">
        <f>FF218-FD221</f>
        <v>0</v>
      </c>
      <c r="FG221" s="33"/>
      <c r="FH221" s="34" t="e">
        <f t="shared" ref="FH221:FH227" si="1690">((FG221+FI221)/FE221)</f>
        <v>#DIV/0!</v>
      </c>
      <c r="FI221" s="33"/>
      <c r="FJ221" s="34" t="e">
        <f t="shared" ref="FJ221:FJ227" si="1691">FI221/(FG221+FI221)</f>
        <v>#DIV/0!</v>
      </c>
      <c r="FK221" s="35"/>
      <c r="FL221" s="33"/>
      <c r="FM221" s="33"/>
      <c r="FN221" s="36"/>
      <c r="FO221" s="32"/>
      <c r="FP221" s="33"/>
      <c r="FQ221" s="33">
        <f>FQ218-FO221</f>
        <v>0</v>
      </c>
      <c r="FR221" s="33">
        <f>FR218-FP221</f>
        <v>0</v>
      </c>
      <c r="FS221" s="33"/>
      <c r="FT221" s="34" t="e">
        <f t="shared" ref="FT221:FT227" si="1692">((FS221+FU221)/FQ221)</f>
        <v>#DIV/0!</v>
      </c>
      <c r="FU221" s="33"/>
      <c r="FV221" s="34" t="e">
        <f t="shared" ref="FV221:FV227" si="1693">FU221/(FS221+FU221)</f>
        <v>#DIV/0!</v>
      </c>
      <c r="FW221" s="35"/>
      <c r="FX221" s="33"/>
      <c r="FY221" s="33"/>
      <c r="FZ221" s="36"/>
      <c r="GA221" s="32"/>
      <c r="GB221" s="33"/>
      <c r="GC221" s="33">
        <f>GC218-GA221</f>
        <v>0</v>
      </c>
      <c r="GD221" s="33">
        <f>GD218-GB221</f>
        <v>0</v>
      </c>
      <c r="GE221" s="33"/>
      <c r="GF221" s="34" t="e">
        <f t="shared" ref="GF221:GF227" si="1694">((GE221+GG221)/GC221)</f>
        <v>#DIV/0!</v>
      </c>
      <c r="GG221" s="33"/>
      <c r="GH221" s="34" t="e">
        <f t="shared" ref="GH221:GH227" si="1695">GG221/(GE221+GG221)</f>
        <v>#DIV/0!</v>
      </c>
      <c r="GI221" s="35"/>
      <c r="GJ221" s="33"/>
      <c r="GK221" s="33"/>
      <c r="GL221" s="36"/>
      <c r="GM221" s="32"/>
      <c r="GN221" s="33"/>
      <c r="GO221" s="33">
        <f>GO218-GM221</f>
        <v>0</v>
      </c>
      <c r="GP221" s="33">
        <f>GP218-GN221</f>
        <v>0</v>
      </c>
      <c r="GQ221" s="33"/>
      <c r="GR221" s="34" t="e">
        <f t="shared" ref="GR221:GR227" si="1696">((GQ221+GS221)/GO221)</f>
        <v>#DIV/0!</v>
      </c>
      <c r="GS221" s="33"/>
      <c r="GT221" s="34" t="e">
        <f t="shared" ref="GT221:GT227" si="1697">GS221/(GQ221+GS221)</f>
        <v>#DIV/0!</v>
      </c>
      <c r="GU221" s="35"/>
      <c r="GV221" s="33"/>
      <c r="GW221" s="33"/>
      <c r="GX221" s="36"/>
      <c r="GY221" s="32"/>
      <c r="GZ221" s="33"/>
      <c r="HA221" s="33">
        <f>HA218-GY221</f>
        <v>0</v>
      </c>
      <c r="HB221" s="33">
        <f>HB218-GZ221</f>
        <v>0</v>
      </c>
      <c r="HC221" s="33"/>
      <c r="HD221" s="34" t="e">
        <f t="shared" ref="HD221:HD227" si="1698">((HC221+HE221)/HA221)</f>
        <v>#DIV/0!</v>
      </c>
      <c r="HE221" s="33"/>
      <c r="HF221" s="34" t="e">
        <f t="shared" ref="HF221:HF227" si="1699">HE221/(HC221+HE221)</f>
        <v>#DIV/0!</v>
      </c>
      <c r="HG221" s="35"/>
      <c r="HH221" s="33"/>
      <c r="HI221" s="33"/>
      <c r="HJ221" s="36"/>
      <c r="HK221" s="32">
        <f t="shared" ref="HK221:HN228" si="1700">+C221+O221+AA221+AM221+AY221+BK221+BW221+CI221+CU221+DG221+DS221+EE221+EQ221+FC221+FO221+GA221+GM221+GY221</f>
        <v>9</v>
      </c>
      <c r="HL221" s="36">
        <f t="shared" si="1700"/>
        <v>0</v>
      </c>
      <c r="HM221" s="380">
        <f t="shared" si="1700"/>
        <v>2632</v>
      </c>
      <c r="HN221" s="33">
        <f t="shared" si="1700"/>
        <v>217</v>
      </c>
      <c r="HO221" s="33">
        <f t="shared" ref="HO221:HO228" si="1701">+G221+S221+AE221+AQ221+BC221+BO221+CA221+CM221+CY221+DK221+DW221+EI221+EU221+FG221+FS221+GE221+GQ221+HC221+I221+U221+AG221+AS221+BE221+BQ221+CC221+CO221+DA221+DM221+DY221+EK221+EW221+FI221+FU221+GG221+GS221+HE221</f>
        <v>1226</v>
      </c>
      <c r="HP221" s="78">
        <f t="shared" ref="HP221:HP227" si="1702">+(HO221)/HM221</f>
        <v>0.46580547112462006</v>
      </c>
      <c r="HQ221" s="44">
        <f t="shared" ref="HQ221:HQ228" si="1703">+I221+U221+AG221+AS221+BE221+BQ221+CC221+CO221+DA221+DM221+DY221+EK221+EW221+FI221+FU221+GG221+GS221+HE221</f>
        <v>134</v>
      </c>
      <c r="HR221" s="34">
        <f>+(HQ221/(HO221))</f>
        <v>0.10929853181076672</v>
      </c>
      <c r="HS221" s="45">
        <v>71.099999999999994</v>
      </c>
      <c r="HT221" s="46">
        <v>1069</v>
      </c>
      <c r="HU221" s="45">
        <f t="shared" ref="HU221:HU227" si="1704">+HT221/HO221*100</f>
        <v>87.194127243066887</v>
      </c>
      <c r="HV221" s="44"/>
      <c r="HW221" s="36"/>
    </row>
    <row r="222" spans="1:231" ht="18.75" x14ac:dyDescent="0.25">
      <c r="A222" s="734"/>
      <c r="B222" s="436">
        <f t="shared" si="1409"/>
        <v>45765</v>
      </c>
      <c r="C222" s="10">
        <v>1</v>
      </c>
      <c r="D222" s="11"/>
      <c r="E222" s="61">
        <f t="shared" ref="E222:F226" si="1705">E221-C222</f>
        <v>475</v>
      </c>
      <c r="F222" s="11">
        <f t="shared" si="1705"/>
        <v>39</v>
      </c>
      <c r="G222" s="11">
        <v>192</v>
      </c>
      <c r="H222" s="12">
        <f t="shared" si="1665"/>
        <v>0.42736842105263156</v>
      </c>
      <c r="I222" s="11">
        <v>11</v>
      </c>
      <c r="J222" s="12">
        <f t="shared" ref="J222:J227" si="1706">I222/(G222+I222)</f>
        <v>5.4187192118226604E-2</v>
      </c>
      <c r="K222" s="13"/>
      <c r="L222" s="11"/>
      <c r="M222" s="11"/>
      <c r="N222" s="14"/>
      <c r="O222" s="10"/>
      <c r="P222" s="11"/>
      <c r="Q222" s="11">
        <f t="shared" ref="Q222:R227" si="1707">Q221-O222</f>
        <v>510</v>
      </c>
      <c r="R222" s="11">
        <f t="shared" si="1707"/>
        <v>41</v>
      </c>
      <c r="S222" s="11">
        <v>203</v>
      </c>
      <c r="T222" s="12">
        <f t="shared" si="1666"/>
        <v>0.43529411764705883</v>
      </c>
      <c r="U222" s="11">
        <v>19</v>
      </c>
      <c r="V222" s="12">
        <f t="shared" si="1667"/>
        <v>8.5585585585585586E-2</v>
      </c>
      <c r="W222" s="13"/>
      <c r="X222" s="11"/>
      <c r="Y222" s="11"/>
      <c r="Z222" s="14"/>
      <c r="AA222" s="10"/>
      <c r="AB222" s="11"/>
      <c r="AC222" s="11">
        <f t="shared" ref="AC222:AD227" si="1708">AC221-AA222</f>
        <v>94</v>
      </c>
      <c r="AD222" s="11">
        <f t="shared" si="1708"/>
        <v>10</v>
      </c>
      <c r="AE222" s="11">
        <v>35</v>
      </c>
      <c r="AF222" s="12">
        <f t="shared" si="1668"/>
        <v>0.47872340425531917</v>
      </c>
      <c r="AG222" s="11">
        <v>10</v>
      </c>
      <c r="AH222" s="12">
        <f t="shared" si="1669"/>
        <v>0.22222222222222221</v>
      </c>
      <c r="AI222" s="13"/>
      <c r="AJ222" s="11"/>
      <c r="AK222" s="11"/>
      <c r="AL222" s="14"/>
      <c r="AM222" s="10"/>
      <c r="AN222" s="11"/>
      <c r="AO222" s="61">
        <f t="shared" ref="AO222:AP227" si="1709">AO221-AM222</f>
        <v>507</v>
      </c>
      <c r="AP222" s="11">
        <f t="shared" si="1709"/>
        <v>42</v>
      </c>
      <c r="AQ222" s="11">
        <v>197</v>
      </c>
      <c r="AR222" s="12">
        <f t="shared" si="1670"/>
        <v>0.43195266272189348</v>
      </c>
      <c r="AS222" s="11">
        <v>22</v>
      </c>
      <c r="AT222" s="12">
        <f t="shared" si="1671"/>
        <v>0.1004566210045662</v>
      </c>
      <c r="AU222" s="13"/>
      <c r="AV222" s="11"/>
      <c r="AW222" s="11"/>
      <c r="AX222" s="14"/>
      <c r="AY222" s="10">
        <v>2</v>
      </c>
      <c r="AZ222" s="11"/>
      <c r="BA222" s="11">
        <f t="shared" ref="BA222:BB227" si="1710">BA221-AY222</f>
        <v>518</v>
      </c>
      <c r="BB222" s="11">
        <f t="shared" si="1710"/>
        <v>42</v>
      </c>
      <c r="BC222" s="11">
        <v>206</v>
      </c>
      <c r="BD222" s="12">
        <f t="shared" si="1672"/>
        <v>0.44015444015444016</v>
      </c>
      <c r="BE222" s="11">
        <v>22</v>
      </c>
      <c r="BF222" s="12">
        <f t="shared" si="1673"/>
        <v>9.6491228070175433E-2</v>
      </c>
      <c r="BG222" s="13"/>
      <c r="BH222" s="11"/>
      <c r="BI222" s="11"/>
      <c r="BJ222" s="14"/>
      <c r="BK222" s="10">
        <v>1</v>
      </c>
      <c r="BL222" s="11"/>
      <c r="BM222" s="11">
        <f t="shared" ref="BM222:BN227" si="1711">BM221-BK222</f>
        <v>524</v>
      </c>
      <c r="BN222" s="11">
        <f t="shared" si="1711"/>
        <v>43</v>
      </c>
      <c r="BO222" s="11">
        <v>208</v>
      </c>
      <c r="BP222" s="12">
        <f t="shared" si="1674"/>
        <v>0.43893129770992367</v>
      </c>
      <c r="BQ222" s="11">
        <v>22</v>
      </c>
      <c r="BR222" s="12">
        <f t="shared" si="1675"/>
        <v>9.5652173913043481E-2</v>
      </c>
      <c r="BS222" s="13"/>
      <c r="BT222" s="11"/>
      <c r="BU222" s="11"/>
      <c r="BV222" s="14"/>
      <c r="BW222" s="10"/>
      <c r="BX222" s="11"/>
      <c r="BY222" s="61">
        <f t="shared" ref="BY222:BZ227" si="1712">BY221-BW222</f>
        <v>0</v>
      </c>
      <c r="BZ222" s="61">
        <f t="shared" si="1712"/>
        <v>0</v>
      </c>
      <c r="CA222" s="11"/>
      <c r="CB222" s="12" t="e">
        <f t="shared" si="1676"/>
        <v>#DIV/0!</v>
      </c>
      <c r="CC222" s="11"/>
      <c r="CD222" s="12" t="e">
        <f t="shared" si="1677"/>
        <v>#DIV/0!</v>
      </c>
      <c r="CE222" s="13"/>
      <c r="CF222" s="11"/>
      <c r="CG222" s="11"/>
      <c r="CH222" s="14"/>
      <c r="CI222" s="10"/>
      <c r="CJ222" s="11"/>
      <c r="CK222" s="61">
        <f t="shared" ref="CK222:CL227" si="1713">CK221-CI222</f>
        <v>0</v>
      </c>
      <c r="CL222" s="61">
        <f t="shared" si="1713"/>
        <v>0</v>
      </c>
      <c r="CM222" s="11"/>
      <c r="CN222" s="12" t="e">
        <f t="shared" si="1678"/>
        <v>#DIV/0!</v>
      </c>
      <c r="CO222" s="11"/>
      <c r="CP222" s="12" t="e">
        <f t="shared" si="1679"/>
        <v>#DIV/0!</v>
      </c>
      <c r="CQ222" s="13"/>
      <c r="CR222" s="11"/>
      <c r="CS222" s="11"/>
      <c r="CT222" s="14"/>
      <c r="CU222" s="10"/>
      <c r="CV222" s="11"/>
      <c r="CW222" s="61">
        <f t="shared" ref="CW222:CX227" si="1714">CW221-CU222</f>
        <v>0</v>
      </c>
      <c r="CX222" s="61">
        <f t="shared" si="1714"/>
        <v>0</v>
      </c>
      <c r="CY222" s="11"/>
      <c r="CZ222" s="12" t="e">
        <f t="shared" si="1680"/>
        <v>#DIV/0!</v>
      </c>
      <c r="DA222" s="11"/>
      <c r="DB222" s="12" t="e">
        <f t="shared" si="1681"/>
        <v>#DIV/0!</v>
      </c>
      <c r="DC222" s="13"/>
      <c r="DD222" s="11"/>
      <c r="DE222" s="11"/>
      <c r="DF222" s="14"/>
      <c r="DG222" s="10"/>
      <c r="DH222" s="11"/>
      <c r="DI222" s="61">
        <f t="shared" ref="DI222:DJ227" si="1715">DI221-DG222</f>
        <v>0</v>
      </c>
      <c r="DJ222" s="61">
        <f t="shared" si="1715"/>
        <v>0</v>
      </c>
      <c r="DK222" s="11"/>
      <c r="DL222" s="12" t="e">
        <f t="shared" si="1682"/>
        <v>#DIV/0!</v>
      </c>
      <c r="DM222" s="11"/>
      <c r="DN222" s="12" t="e">
        <f t="shared" si="1683"/>
        <v>#DIV/0!</v>
      </c>
      <c r="DO222" s="13"/>
      <c r="DP222" s="11"/>
      <c r="DQ222" s="11"/>
      <c r="DR222" s="14"/>
      <c r="DS222" s="10"/>
      <c r="DT222" s="11"/>
      <c r="DU222" s="61">
        <f t="shared" ref="DU222:DV227" si="1716">DU221-DS222</f>
        <v>0</v>
      </c>
      <c r="DV222" s="61">
        <f t="shared" si="1716"/>
        <v>0</v>
      </c>
      <c r="DW222" s="11"/>
      <c r="DX222" s="12" t="e">
        <f t="shared" si="1684"/>
        <v>#DIV/0!</v>
      </c>
      <c r="DY222" s="11"/>
      <c r="DZ222" s="12" t="e">
        <f t="shared" si="1685"/>
        <v>#DIV/0!</v>
      </c>
      <c r="EA222" s="13"/>
      <c r="EB222" s="11"/>
      <c r="EC222" s="11"/>
      <c r="ED222" s="14"/>
      <c r="EE222" s="10"/>
      <c r="EF222" s="11"/>
      <c r="EG222" s="61">
        <f t="shared" ref="EG222:EH227" si="1717">EG221-EE222</f>
        <v>0</v>
      </c>
      <c r="EH222" s="61">
        <f t="shared" si="1717"/>
        <v>0</v>
      </c>
      <c r="EI222" s="11"/>
      <c r="EJ222" s="12" t="e">
        <f t="shared" si="1686"/>
        <v>#DIV/0!</v>
      </c>
      <c r="EK222" s="11"/>
      <c r="EL222" s="12" t="e">
        <f t="shared" si="1687"/>
        <v>#DIV/0!</v>
      </c>
      <c r="EM222" s="13"/>
      <c r="EN222" s="11"/>
      <c r="EO222" s="11"/>
      <c r="EP222" s="14"/>
      <c r="EQ222" s="10"/>
      <c r="ER222" s="11"/>
      <c r="ES222" s="61">
        <f t="shared" ref="ES222:ET227" si="1718">ES221-EQ222</f>
        <v>0</v>
      </c>
      <c r="ET222" s="61">
        <f t="shared" si="1718"/>
        <v>0</v>
      </c>
      <c r="EU222" s="11"/>
      <c r="EV222" s="12" t="e">
        <f t="shared" si="1688"/>
        <v>#DIV/0!</v>
      </c>
      <c r="EW222" s="11"/>
      <c r="EX222" s="12" t="e">
        <f t="shared" si="1689"/>
        <v>#DIV/0!</v>
      </c>
      <c r="EY222" s="13"/>
      <c r="EZ222" s="11"/>
      <c r="FA222" s="11"/>
      <c r="FB222" s="14"/>
      <c r="FC222" s="10"/>
      <c r="FD222" s="11"/>
      <c r="FE222" s="61">
        <f t="shared" ref="FE222:FF227" si="1719">FE221-FC222</f>
        <v>0</v>
      </c>
      <c r="FF222" s="61">
        <f t="shared" si="1719"/>
        <v>0</v>
      </c>
      <c r="FG222" s="11"/>
      <c r="FH222" s="12" t="e">
        <f t="shared" si="1690"/>
        <v>#DIV/0!</v>
      </c>
      <c r="FI222" s="11"/>
      <c r="FJ222" s="12" t="e">
        <f t="shared" si="1691"/>
        <v>#DIV/0!</v>
      </c>
      <c r="FK222" s="13"/>
      <c r="FL222" s="11"/>
      <c r="FM222" s="11"/>
      <c r="FN222" s="14"/>
      <c r="FO222" s="10"/>
      <c r="FP222" s="11"/>
      <c r="FQ222" s="61">
        <f t="shared" ref="FQ222:FR227" si="1720">FQ221-FO222</f>
        <v>0</v>
      </c>
      <c r="FR222" s="61">
        <f t="shared" si="1720"/>
        <v>0</v>
      </c>
      <c r="FS222" s="11"/>
      <c r="FT222" s="12" t="e">
        <f t="shared" si="1692"/>
        <v>#DIV/0!</v>
      </c>
      <c r="FU222" s="11"/>
      <c r="FV222" s="12" t="e">
        <f t="shared" si="1693"/>
        <v>#DIV/0!</v>
      </c>
      <c r="FW222" s="13"/>
      <c r="FX222" s="11"/>
      <c r="FY222" s="11"/>
      <c r="FZ222" s="14"/>
      <c r="GA222" s="10"/>
      <c r="GB222" s="11"/>
      <c r="GC222" s="61">
        <f t="shared" ref="GC222:GD227" si="1721">GC221-GA222</f>
        <v>0</v>
      </c>
      <c r="GD222" s="61">
        <f t="shared" si="1721"/>
        <v>0</v>
      </c>
      <c r="GE222" s="11"/>
      <c r="GF222" s="12" t="e">
        <f t="shared" si="1694"/>
        <v>#DIV/0!</v>
      </c>
      <c r="GG222" s="11"/>
      <c r="GH222" s="12" t="e">
        <f t="shared" si="1695"/>
        <v>#DIV/0!</v>
      </c>
      <c r="GI222" s="13"/>
      <c r="GJ222" s="11"/>
      <c r="GK222" s="11"/>
      <c r="GL222" s="14"/>
      <c r="GM222" s="10"/>
      <c r="GN222" s="11"/>
      <c r="GO222" s="61">
        <f t="shared" ref="GO222:GP227" si="1722">GO221-GM222</f>
        <v>0</v>
      </c>
      <c r="GP222" s="61">
        <f t="shared" si="1722"/>
        <v>0</v>
      </c>
      <c r="GQ222" s="11"/>
      <c r="GR222" s="12" t="e">
        <f t="shared" si="1696"/>
        <v>#DIV/0!</v>
      </c>
      <c r="GS222" s="11"/>
      <c r="GT222" s="12" t="e">
        <f t="shared" si="1697"/>
        <v>#DIV/0!</v>
      </c>
      <c r="GU222" s="13"/>
      <c r="GV222" s="11"/>
      <c r="GW222" s="11"/>
      <c r="GX222" s="14"/>
      <c r="GY222" s="10"/>
      <c r="GZ222" s="11"/>
      <c r="HA222" s="61">
        <f t="shared" ref="HA222:HB227" si="1723">HA221-GY222</f>
        <v>0</v>
      </c>
      <c r="HB222" s="61">
        <f t="shared" si="1723"/>
        <v>0</v>
      </c>
      <c r="HC222" s="11"/>
      <c r="HD222" s="12" t="e">
        <f t="shared" si="1698"/>
        <v>#DIV/0!</v>
      </c>
      <c r="HE222" s="11"/>
      <c r="HF222" s="12" t="e">
        <f t="shared" si="1699"/>
        <v>#DIV/0!</v>
      </c>
      <c r="HG222" s="13"/>
      <c r="HH222" s="11"/>
      <c r="HI222" s="11"/>
      <c r="HJ222" s="14"/>
      <c r="HK222" s="10">
        <f t="shared" si="1700"/>
        <v>4</v>
      </c>
      <c r="HL222" s="14">
        <f t="shared" si="1700"/>
        <v>0</v>
      </c>
      <c r="HM222" s="381">
        <f t="shared" si="1700"/>
        <v>2628</v>
      </c>
      <c r="HN222" s="11">
        <f t="shared" si="1700"/>
        <v>217</v>
      </c>
      <c r="HO222" s="11">
        <f t="shared" si="1701"/>
        <v>1147</v>
      </c>
      <c r="HP222" s="79">
        <f t="shared" si="1702"/>
        <v>0.43645357686453579</v>
      </c>
      <c r="HQ222" s="15">
        <f t="shared" si="1703"/>
        <v>106</v>
      </c>
      <c r="HR222" s="12">
        <f t="shared" ref="HR222:HR228" si="1724">+(HQ222/(HO222))</f>
        <v>9.2414995640802092E-2</v>
      </c>
      <c r="HS222" s="16">
        <v>70.8</v>
      </c>
      <c r="HT222" s="17">
        <v>1002</v>
      </c>
      <c r="HU222" s="16">
        <f t="shared" si="1704"/>
        <v>87.358326068003493</v>
      </c>
      <c r="HV222" s="15"/>
      <c r="HW222" s="14"/>
    </row>
    <row r="223" spans="1:231" ht="18.75" x14ac:dyDescent="0.25">
      <c r="A223" s="734"/>
      <c r="B223" s="436">
        <f t="shared" si="1409"/>
        <v>45766</v>
      </c>
      <c r="C223" s="10">
        <v>1</v>
      </c>
      <c r="D223" s="11"/>
      <c r="E223" s="61">
        <v>475</v>
      </c>
      <c r="F223" s="11">
        <f t="shared" si="1705"/>
        <v>39</v>
      </c>
      <c r="G223" s="11">
        <v>207</v>
      </c>
      <c r="H223" s="12">
        <f t="shared" si="1665"/>
        <v>0.4631578947368421</v>
      </c>
      <c r="I223" s="11">
        <v>13</v>
      </c>
      <c r="J223" s="12">
        <f t="shared" si="1706"/>
        <v>5.909090909090909E-2</v>
      </c>
      <c r="K223" s="13"/>
      <c r="L223" s="11"/>
      <c r="M223" s="11"/>
      <c r="N223" s="14"/>
      <c r="O223" s="10"/>
      <c r="P223" s="11"/>
      <c r="Q223" s="11">
        <v>505</v>
      </c>
      <c r="R223" s="11">
        <f t="shared" si="1707"/>
        <v>41</v>
      </c>
      <c r="S223" s="11">
        <v>198</v>
      </c>
      <c r="T223" s="12">
        <f t="shared" si="1666"/>
        <v>0.41584158415841582</v>
      </c>
      <c r="U223" s="11">
        <v>12</v>
      </c>
      <c r="V223" s="12">
        <f t="shared" si="1667"/>
        <v>5.7142857142857141E-2</v>
      </c>
      <c r="W223" s="13"/>
      <c r="X223" s="11"/>
      <c r="Y223" s="11"/>
      <c r="Z223" s="14"/>
      <c r="AA223" s="10"/>
      <c r="AB223" s="11"/>
      <c r="AC223" s="11">
        <v>149</v>
      </c>
      <c r="AD223" s="11">
        <f t="shared" si="1708"/>
        <v>10</v>
      </c>
      <c r="AE223" s="11">
        <v>49</v>
      </c>
      <c r="AF223" s="12">
        <f t="shared" si="1668"/>
        <v>0.3825503355704698</v>
      </c>
      <c r="AG223" s="11">
        <v>8</v>
      </c>
      <c r="AH223" s="12">
        <f t="shared" si="1669"/>
        <v>0.14035087719298245</v>
      </c>
      <c r="AI223" s="13"/>
      <c r="AJ223" s="11"/>
      <c r="AK223" s="11"/>
      <c r="AL223" s="14"/>
      <c r="AM223" s="10"/>
      <c r="AN223" s="11"/>
      <c r="AO223" s="61">
        <v>500</v>
      </c>
      <c r="AP223" s="11">
        <f t="shared" si="1709"/>
        <v>42</v>
      </c>
      <c r="AQ223" s="11">
        <v>199</v>
      </c>
      <c r="AR223" s="12">
        <f t="shared" si="1670"/>
        <v>0.41799999999999998</v>
      </c>
      <c r="AS223" s="11">
        <v>10</v>
      </c>
      <c r="AT223" s="12">
        <f t="shared" si="1671"/>
        <v>4.784688995215311E-2</v>
      </c>
      <c r="AU223" s="13"/>
      <c r="AV223" s="11"/>
      <c r="AW223" s="11"/>
      <c r="AX223" s="14"/>
      <c r="AY223" s="10"/>
      <c r="AZ223" s="11"/>
      <c r="BA223" s="11">
        <v>498</v>
      </c>
      <c r="BB223" s="11">
        <f t="shared" si="1710"/>
        <v>42</v>
      </c>
      <c r="BC223" s="11">
        <v>210</v>
      </c>
      <c r="BD223" s="12">
        <f t="shared" si="1672"/>
        <v>0.45381526104417669</v>
      </c>
      <c r="BE223" s="11">
        <v>16</v>
      </c>
      <c r="BF223" s="12">
        <f t="shared" si="1673"/>
        <v>7.0796460176991149E-2</v>
      </c>
      <c r="BG223" s="13"/>
      <c r="BH223" s="11"/>
      <c r="BI223" s="11"/>
      <c r="BJ223" s="14"/>
      <c r="BK223" s="10">
        <v>1</v>
      </c>
      <c r="BL223" s="11"/>
      <c r="BM223" s="11">
        <v>499</v>
      </c>
      <c r="BN223" s="11">
        <f t="shared" si="1711"/>
        <v>43</v>
      </c>
      <c r="BO223" s="11">
        <v>202</v>
      </c>
      <c r="BP223" s="12">
        <f t="shared" si="1674"/>
        <v>0.43887775551102204</v>
      </c>
      <c r="BQ223" s="11">
        <v>17</v>
      </c>
      <c r="BR223" s="12">
        <f t="shared" si="1675"/>
        <v>7.7625570776255703E-2</v>
      </c>
      <c r="BS223" s="13"/>
      <c r="BT223" s="11"/>
      <c r="BU223" s="11"/>
      <c r="BV223" s="14"/>
      <c r="BW223" s="10"/>
      <c r="BX223" s="11"/>
      <c r="BY223" s="61">
        <f t="shared" si="1712"/>
        <v>0</v>
      </c>
      <c r="BZ223" s="61">
        <f t="shared" si="1712"/>
        <v>0</v>
      </c>
      <c r="CA223" s="11"/>
      <c r="CB223" s="12" t="e">
        <f t="shared" si="1676"/>
        <v>#DIV/0!</v>
      </c>
      <c r="CC223" s="11"/>
      <c r="CD223" s="12" t="e">
        <f t="shared" si="1677"/>
        <v>#DIV/0!</v>
      </c>
      <c r="CE223" s="13"/>
      <c r="CF223" s="11"/>
      <c r="CG223" s="11"/>
      <c r="CH223" s="14"/>
      <c r="CI223" s="10"/>
      <c r="CJ223" s="11"/>
      <c r="CK223" s="61">
        <f t="shared" si="1713"/>
        <v>0</v>
      </c>
      <c r="CL223" s="61">
        <f t="shared" si="1713"/>
        <v>0</v>
      </c>
      <c r="CM223" s="11"/>
      <c r="CN223" s="12" t="e">
        <f t="shared" si="1678"/>
        <v>#DIV/0!</v>
      </c>
      <c r="CO223" s="11"/>
      <c r="CP223" s="12" t="e">
        <f t="shared" si="1679"/>
        <v>#DIV/0!</v>
      </c>
      <c r="CQ223" s="13"/>
      <c r="CR223" s="11"/>
      <c r="CS223" s="11"/>
      <c r="CT223" s="14"/>
      <c r="CU223" s="10"/>
      <c r="CV223" s="11"/>
      <c r="CW223" s="61">
        <f t="shared" si="1714"/>
        <v>0</v>
      </c>
      <c r="CX223" s="61">
        <f t="shared" si="1714"/>
        <v>0</v>
      </c>
      <c r="CY223" s="11"/>
      <c r="CZ223" s="12" t="e">
        <f t="shared" si="1680"/>
        <v>#DIV/0!</v>
      </c>
      <c r="DA223" s="11"/>
      <c r="DB223" s="12" t="e">
        <f t="shared" si="1681"/>
        <v>#DIV/0!</v>
      </c>
      <c r="DC223" s="13"/>
      <c r="DD223" s="11"/>
      <c r="DE223" s="11"/>
      <c r="DF223" s="14"/>
      <c r="DG223" s="10"/>
      <c r="DH223" s="11"/>
      <c r="DI223" s="61">
        <f t="shared" si="1715"/>
        <v>0</v>
      </c>
      <c r="DJ223" s="61">
        <f t="shared" si="1715"/>
        <v>0</v>
      </c>
      <c r="DK223" s="11"/>
      <c r="DL223" s="12" t="e">
        <f t="shared" si="1682"/>
        <v>#DIV/0!</v>
      </c>
      <c r="DM223" s="11"/>
      <c r="DN223" s="12" t="e">
        <f t="shared" si="1683"/>
        <v>#DIV/0!</v>
      </c>
      <c r="DO223" s="13"/>
      <c r="DP223" s="11"/>
      <c r="DQ223" s="11"/>
      <c r="DR223" s="14"/>
      <c r="DS223" s="10"/>
      <c r="DT223" s="11"/>
      <c r="DU223" s="61">
        <f t="shared" si="1716"/>
        <v>0</v>
      </c>
      <c r="DV223" s="61">
        <f t="shared" si="1716"/>
        <v>0</v>
      </c>
      <c r="DW223" s="11"/>
      <c r="DX223" s="12" t="e">
        <f t="shared" si="1684"/>
        <v>#DIV/0!</v>
      </c>
      <c r="DY223" s="11"/>
      <c r="DZ223" s="12" t="e">
        <f t="shared" si="1685"/>
        <v>#DIV/0!</v>
      </c>
      <c r="EA223" s="13"/>
      <c r="EB223" s="11"/>
      <c r="EC223" s="11"/>
      <c r="ED223" s="14"/>
      <c r="EE223" s="10"/>
      <c r="EF223" s="11"/>
      <c r="EG223" s="61">
        <f t="shared" si="1717"/>
        <v>0</v>
      </c>
      <c r="EH223" s="61">
        <f t="shared" si="1717"/>
        <v>0</v>
      </c>
      <c r="EI223" s="11"/>
      <c r="EJ223" s="12" t="e">
        <f t="shared" si="1686"/>
        <v>#DIV/0!</v>
      </c>
      <c r="EK223" s="11"/>
      <c r="EL223" s="12" t="e">
        <f t="shared" si="1687"/>
        <v>#DIV/0!</v>
      </c>
      <c r="EM223" s="13"/>
      <c r="EN223" s="11"/>
      <c r="EO223" s="11"/>
      <c r="EP223" s="14"/>
      <c r="EQ223" s="10"/>
      <c r="ER223" s="11"/>
      <c r="ES223" s="61">
        <f t="shared" si="1718"/>
        <v>0</v>
      </c>
      <c r="ET223" s="61">
        <f t="shared" si="1718"/>
        <v>0</v>
      </c>
      <c r="EU223" s="11"/>
      <c r="EV223" s="12" t="e">
        <f t="shared" si="1688"/>
        <v>#DIV/0!</v>
      </c>
      <c r="EW223" s="11"/>
      <c r="EX223" s="12" t="e">
        <f t="shared" si="1689"/>
        <v>#DIV/0!</v>
      </c>
      <c r="EY223" s="13"/>
      <c r="EZ223" s="11"/>
      <c r="FA223" s="11"/>
      <c r="FB223" s="14"/>
      <c r="FC223" s="10"/>
      <c r="FD223" s="11"/>
      <c r="FE223" s="61">
        <f t="shared" si="1719"/>
        <v>0</v>
      </c>
      <c r="FF223" s="61">
        <f t="shared" si="1719"/>
        <v>0</v>
      </c>
      <c r="FG223" s="11"/>
      <c r="FH223" s="12" t="e">
        <f t="shared" si="1690"/>
        <v>#DIV/0!</v>
      </c>
      <c r="FI223" s="11"/>
      <c r="FJ223" s="12" t="e">
        <f t="shared" si="1691"/>
        <v>#DIV/0!</v>
      </c>
      <c r="FK223" s="13"/>
      <c r="FL223" s="11"/>
      <c r="FM223" s="11"/>
      <c r="FN223" s="14"/>
      <c r="FO223" s="10"/>
      <c r="FP223" s="11"/>
      <c r="FQ223" s="61">
        <f t="shared" si="1720"/>
        <v>0</v>
      </c>
      <c r="FR223" s="61">
        <f t="shared" si="1720"/>
        <v>0</v>
      </c>
      <c r="FS223" s="11"/>
      <c r="FT223" s="12" t="e">
        <f t="shared" si="1692"/>
        <v>#DIV/0!</v>
      </c>
      <c r="FU223" s="11"/>
      <c r="FV223" s="12" t="e">
        <f t="shared" si="1693"/>
        <v>#DIV/0!</v>
      </c>
      <c r="FW223" s="13"/>
      <c r="FX223" s="11"/>
      <c r="FY223" s="11"/>
      <c r="FZ223" s="14"/>
      <c r="GA223" s="10"/>
      <c r="GB223" s="11"/>
      <c r="GC223" s="61">
        <f t="shared" si="1721"/>
        <v>0</v>
      </c>
      <c r="GD223" s="61">
        <f t="shared" si="1721"/>
        <v>0</v>
      </c>
      <c r="GE223" s="11"/>
      <c r="GF223" s="12" t="e">
        <f t="shared" si="1694"/>
        <v>#DIV/0!</v>
      </c>
      <c r="GG223" s="11"/>
      <c r="GH223" s="12" t="e">
        <f t="shared" si="1695"/>
        <v>#DIV/0!</v>
      </c>
      <c r="GI223" s="13"/>
      <c r="GJ223" s="11"/>
      <c r="GK223" s="11"/>
      <c r="GL223" s="14"/>
      <c r="GM223" s="10"/>
      <c r="GN223" s="11"/>
      <c r="GO223" s="61">
        <f t="shared" si="1722"/>
        <v>0</v>
      </c>
      <c r="GP223" s="61">
        <f t="shared" si="1722"/>
        <v>0</v>
      </c>
      <c r="GQ223" s="11"/>
      <c r="GR223" s="12" t="e">
        <f t="shared" si="1696"/>
        <v>#DIV/0!</v>
      </c>
      <c r="GS223" s="11"/>
      <c r="GT223" s="12" t="e">
        <f t="shared" si="1697"/>
        <v>#DIV/0!</v>
      </c>
      <c r="GU223" s="13"/>
      <c r="GV223" s="11"/>
      <c r="GW223" s="11"/>
      <c r="GX223" s="14"/>
      <c r="GY223" s="10"/>
      <c r="GZ223" s="11"/>
      <c r="HA223" s="61">
        <f t="shared" si="1723"/>
        <v>0</v>
      </c>
      <c r="HB223" s="61">
        <f t="shared" si="1723"/>
        <v>0</v>
      </c>
      <c r="HC223" s="11"/>
      <c r="HD223" s="12" t="e">
        <f t="shared" si="1698"/>
        <v>#DIV/0!</v>
      </c>
      <c r="HE223" s="11"/>
      <c r="HF223" s="12" t="e">
        <f t="shared" si="1699"/>
        <v>#DIV/0!</v>
      </c>
      <c r="HG223" s="13"/>
      <c r="HH223" s="11"/>
      <c r="HI223" s="11"/>
      <c r="HJ223" s="14"/>
      <c r="HK223" s="10">
        <f t="shared" si="1700"/>
        <v>2</v>
      </c>
      <c r="HL223" s="14">
        <f t="shared" si="1700"/>
        <v>0</v>
      </c>
      <c r="HM223" s="381">
        <f t="shared" si="1700"/>
        <v>2626</v>
      </c>
      <c r="HN223" s="11">
        <f t="shared" si="1700"/>
        <v>217</v>
      </c>
      <c r="HO223" s="11">
        <f t="shared" si="1701"/>
        <v>1141</v>
      </c>
      <c r="HP223" s="79">
        <f t="shared" si="1702"/>
        <v>0.43450114242193449</v>
      </c>
      <c r="HQ223" s="15">
        <f t="shared" si="1703"/>
        <v>76</v>
      </c>
      <c r="HR223" s="12">
        <f t="shared" si="1724"/>
        <v>6.660823838737949E-2</v>
      </c>
      <c r="HS223" s="16">
        <v>71.2</v>
      </c>
      <c r="HT223" s="17">
        <v>1036</v>
      </c>
      <c r="HU223" s="16">
        <f t="shared" si="1704"/>
        <v>90.797546012269933</v>
      </c>
      <c r="HV223" s="15"/>
      <c r="HW223" s="14"/>
    </row>
    <row r="224" spans="1:231" ht="18.75" x14ac:dyDescent="0.25">
      <c r="A224" s="734"/>
      <c r="B224" s="436">
        <f t="shared" si="1409"/>
        <v>45767</v>
      </c>
      <c r="C224" s="10"/>
      <c r="D224" s="11"/>
      <c r="E224" s="61">
        <f t="shared" si="1705"/>
        <v>475</v>
      </c>
      <c r="F224" s="11">
        <f t="shared" si="1705"/>
        <v>39</v>
      </c>
      <c r="G224" s="11">
        <v>203</v>
      </c>
      <c r="H224" s="12">
        <f t="shared" si="1665"/>
        <v>0.4863157894736842</v>
      </c>
      <c r="I224" s="11">
        <v>28</v>
      </c>
      <c r="J224" s="12">
        <f t="shared" si="1706"/>
        <v>0.12121212121212122</v>
      </c>
      <c r="K224" s="11"/>
      <c r="L224" s="11"/>
      <c r="M224" s="18"/>
      <c r="N224" s="20"/>
      <c r="O224" s="10"/>
      <c r="P224" s="11"/>
      <c r="Q224" s="11">
        <f t="shared" si="1707"/>
        <v>505</v>
      </c>
      <c r="R224" s="11">
        <f t="shared" si="1707"/>
        <v>41</v>
      </c>
      <c r="S224" s="11">
        <v>194</v>
      </c>
      <c r="T224" s="12">
        <f t="shared" si="1666"/>
        <v>0.42772277227722771</v>
      </c>
      <c r="U224" s="11">
        <v>22</v>
      </c>
      <c r="V224" s="12">
        <f t="shared" si="1667"/>
        <v>0.10185185185185185</v>
      </c>
      <c r="W224" s="11"/>
      <c r="X224" s="11"/>
      <c r="Y224" s="18"/>
      <c r="Z224" s="20"/>
      <c r="AA224" s="10"/>
      <c r="AB224" s="11"/>
      <c r="AC224" s="11">
        <f t="shared" si="1708"/>
        <v>149</v>
      </c>
      <c r="AD224" s="11">
        <f t="shared" si="1708"/>
        <v>10</v>
      </c>
      <c r="AE224" s="11">
        <v>50</v>
      </c>
      <c r="AF224" s="12">
        <f t="shared" si="1668"/>
        <v>0.3825503355704698</v>
      </c>
      <c r="AG224" s="11">
        <v>7</v>
      </c>
      <c r="AH224" s="12">
        <f t="shared" si="1669"/>
        <v>0.12280701754385964</v>
      </c>
      <c r="AI224" s="11"/>
      <c r="AJ224" s="11"/>
      <c r="AK224" s="18"/>
      <c r="AL224" s="20"/>
      <c r="AM224" s="10">
        <v>1</v>
      </c>
      <c r="AN224" s="11"/>
      <c r="AO224" s="61">
        <f t="shared" si="1709"/>
        <v>499</v>
      </c>
      <c r="AP224" s="11">
        <f t="shared" si="1709"/>
        <v>42</v>
      </c>
      <c r="AQ224" s="11">
        <v>177</v>
      </c>
      <c r="AR224" s="12">
        <f t="shared" si="1670"/>
        <v>0.38076152304609218</v>
      </c>
      <c r="AS224" s="11">
        <v>13</v>
      </c>
      <c r="AT224" s="12">
        <f t="shared" si="1671"/>
        <v>6.8421052631578952E-2</v>
      </c>
      <c r="AU224" s="11"/>
      <c r="AV224" s="11"/>
      <c r="AW224" s="18"/>
      <c r="AX224" s="20"/>
      <c r="AY224" s="10"/>
      <c r="AZ224" s="11"/>
      <c r="BA224" s="11">
        <f t="shared" si="1710"/>
        <v>498</v>
      </c>
      <c r="BB224" s="11">
        <f t="shared" si="1710"/>
        <v>42</v>
      </c>
      <c r="BC224" s="11">
        <v>180</v>
      </c>
      <c r="BD224" s="12">
        <f t="shared" si="1672"/>
        <v>0.39759036144578314</v>
      </c>
      <c r="BE224" s="11">
        <v>18</v>
      </c>
      <c r="BF224" s="12">
        <f t="shared" si="1673"/>
        <v>9.0909090909090912E-2</v>
      </c>
      <c r="BG224" s="11"/>
      <c r="BH224" s="11"/>
      <c r="BI224" s="18"/>
      <c r="BJ224" s="20"/>
      <c r="BK224" s="10"/>
      <c r="BL224" s="11"/>
      <c r="BM224" s="11">
        <f t="shared" si="1711"/>
        <v>499</v>
      </c>
      <c r="BN224" s="11">
        <f t="shared" si="1711"/>
        <v>43</v>
      </c>
      <c r="BO224" s="11">
        <v>216</v>
      </c>
      <c r="BP224" s="12">
        <f t="shared" si="1674"/>
        <v>0.47494989979959917</v>
      </c>
      <c r="BQ224" s="11">
        <v>21</v>
      </c>
      <c r="BR224" s="12">
        <f t="shared" si="1675"/>
        <v>8.8607594936708861E-2</v>
      </c>
      <c r="BS224" s="11"/>
      <c r="BT224" s="11"/>
      <c r="BU224" s="18"/>
      <c r="BV224" s="20"/>
      <c r="BW224" s="10"/>
      <c r="BX224" s="11"/>
      <c r="BY224" s="61">
        <f t="shared" si="1712"/>
        <v>0</v>
      </c>
      <c r="BZ224" s="61">
        <f t="shared" si="1712"/>
        <v>0</v>
      </c>
      <c r="CA224" s="11"/>
      <c r="CB224" s="12" t="e">
        <f t="shared" si="1676"/>
        <v>#DIV/0!</v>
      </c>
      <c r="CC224" s="11"/>
      <c r="CD224" s="12" t="e">
        <f t="shared" si="1677"/>
        <v>#DIV/0!</v>
      </c>
      <c r="CE224" s="11"/>
      <c r="CF224" s="11"/>
      <c r="CG224" s="18"/>
      <c r="CH224" s="20"/>
      <c r="CI224" s="10"/>
      <c r="CJ224" s="11"/>
      <c r="CK224" s="61">
        <f t="shared" si="1713"/>
        <v>0</v>
      </c>
      <c r="CL224" s="61">
        <f t="shared" si="1713"/>
        <v>0</v>
      </c>
      <c r="CM224" s="11"/>
      <c r="CN224" s="12" t="e">
        <f t="shared" si="1678"/>
        <v>#DIV/0!</v>
      </c>
      <c r="CO224" s="11"/>
      <c r="CP224" s="12" t="e">
        <f t="shared" si="1679"/>
        <v>#DIV/0!</v>
      </c>
      <c r="CQ224" s="11"/>
      <c r="CR224" s="11"/>
      <c r="CS224" s="18"/>
      <c r="CT224" s="20"/>
      <c r="CU224" s="10"/>
      <c r="CV224" s="11"/>
      <c r="CW224" s="61">
        <f t="shared" si="1714"/>
        <v>0</v>
      </c>
      <c r="CX224" s="61">
        <f t="shared" si="1714"/>
        <v>0</v>
      </c>
      <c r="CY224" s="11"/>
      <c r="CZ224" s="12" t="e">
        <f t="shared" si="1680"/>
        <v>#DIV/0!</v>
      </c>
      <c r="DA224" s="11"/>
      <c r="DB224" s="12" t="e">
        <f t="shared" si="1681"/>
        <v>#DIV/0!</v>
      </c>
      <c r="DC224" s="11"/>
      <c r="DD224" s="11"/>
      <c r="DE224" s="18"/>
      <c r="DF224" s="20"/>
      <c r="DG224" s="10"/>
      <c r="DH224" s="11"/>
      <c r="DI224" s="61">
        <f t="shared" si="1715"/>
        <v>0</v>
      </c>
      <c r="DJ224" s="61">
        <f t="shared" si="1715"/>
        <v>0</v>
      </c>
      <c r="DK224" s="11"/>
      <c r="DL224" s="12" t="e">
        <f t="shared" si="1682"/>
        <v>#DIV/0!</v>
      </c>
      <c r="DM224" s="11"/>
      <c r="DN224" s="12" t="e">
        <f t="shared" si="1683"/>
        <v>#DIV/0!</v>
      </c>
      <c r="DO224" s="11"/>
      <c r="DP224" s="11"/>
      <c r="DQ224" s="18"/>
      <c r="DR224" s="20"/>
      <c r="DS224" s="10"/>
      <c r="DT224" s="11"/>
      <c r="DU224" s="61">
        <f t="shared" si="1716"/>
        <v>0</v>
      </c>
      <c r="DV224" s="61">
        <f t="shared" si="1716"/>
        <v>0</v>
      </c>
      <c r="DW224" s="11"/>
      <c r="DX224" s="12" t="e">
        <f t="shared" si="1684"/>
        <v>#DIV/0!</v>
      </c>
      <c r="DY224" s="11"/>
      <c r="DZ224" s="12" t="e">
        <f t="shared" si="1685"/>
        <v>#DIV/0!</v>
      </c>
      <c r="EA224" s="11"/>
      <c r="EB224" s="11"/>
      <c r="EC224" s="18"/>
      <c r="ED224" s="20"/>
      <c r="EE224" s="10"/>
      <c r="EF224" s="11"/>
      <c r="EG224" s="61">
        <f t="shared" si="1717"/>
        <v>0</v>
      </c>
      <c r="EH224" s="61">
        <f t="shared" si="1717"/>
        <v>0</v>
      </c>
      <c r="EI224" s="11"/>
      <c r="EJ224" s="12" t="e">
        <f t="shared" si="1686"/>
        <v>#DIV/0!</v>
      </c>
      <c r="EK224" s="11"/>
      <c r="EL224" s="12" t="e">
        <f t="shared" si="1687"/>
        <v>#DIV/0!</v>
      </c>
      <c r="EM224" s="11"/>
      <c r="EN224" s="11"/>
      <c r="EO224" s="18"/>
      <c r="EP224" s="20"/>
      <c r="EQ224" s="10"/>
      <c r="ER224" s="11"/>
      <c r="ES224" s="61">
        <f t="shared" si="1718"/>
        <v>0</v>
      </c>
      <c r="ET224" s="61">
        <f t="shared" si="1718"/>
        <v>0</v>
      </c>
      <c r="EU224" s="11"/>
      <c r="EV224" s="12" t="e">
        <f t="shared" si="1688"/>
        <v>#DIV/0!</v>
      </c>
      <c r="EW224" s="11"/>
      <c r="EX224" s="12" t="e">
        <f t="shared" si="1689"/>
        <v>#DIV/0!</v>
      </c>
      <c r="EY224" s="11"/>
      <c r="EZ224" s="11"/>
      <c r="FA224" s="18"/>
      <c r="FB224" s="20"/>
      <c r="FC224" s="10"/>
      <c r="FD224" s="11"/>
      <c r="FE224" s="61">
        <f t="shared" si="1719"/>
        <v>0</v>
      </c>
      <c r="FF224" s="61">
        <f t="shared" si="1719"/>
        <v>0</v>
      </c>
      <c r="FG224" s="11"/>
      <c r="FH224" s="12" t="e">
        <f t="shared" si="1690"/>
        <v>#DIV/0!</v>
      </c>
      <c r="FI224" s="11"/>
      <c r="FJ224" s="12" t="e">
        <f t="shared" si="1691"/>
        <v>#DIV/0!</v>
      </c>
      <c r="FK224" s="11"/>
      <c r="FL224" s="11"/>
      <c r="FM224" s="18"/>
      <c r="FN224" s="20"/>
      <c r="FO224" s="10"/>
      <c r="FP224" s="11"/>
      <c r="FQ224" s="61">
        <f t="shared" si="1720"/>
        <v>0</v>
      </c>
      <c r="FR224" s="61">
        <f t="shared" si="1720"/>
        <v>0</v>
      </c>
      <c r="FS224" s="11"/>
      <c r="FT224" s="12" t="e">
        <f t="shared" si="1692"/>
        <v>#DIV/0!</v>
      </c>
      <c r="FU224" s="11"/>
      <c r="FV224" s="12" t="e">
        <f t="shared" si="1693"/>
        <v>#DIV/0!</v>
      </c>
      <c r="FW224" s="11"/>
      <c r="FX224" s="11"/>
      <c r="FY224" s="18"/>
      <c r="FZ224" s="20"/>
      <c r="GA224" s="10"/>
      <c r="GB224" s="11"/>
      <c r="GC224" s="61">
        <f t="shared" si="1721"/>
        <v>0</v>
      </c>
      <c r="GD224" s="61">
        <f t="shared" si="1721"/>
        <v>0</v>
      </c>
      <c r="GE224" s="11"/>
      <c r="GF224" s="12" t="e">
        <f t="shared" si="1694"/>
        <v>#DIV/0!</v>
      </c>
      <c r="GG224" s="11"/>
      <c r="GH224" s="12" t="e">
        <f t="shared" si="1695"/>
        <v>#DIV/0!</v>
      </c>
      <c r="GI224" s="11"/>
      <c r="GJ224" s="11"/>
      <c r="GK224" s="18"/>
      <c r="GL224" s="20"/>
      <c r="GM224" s="10"/>
      <c r="GN224" s="11"/>
      <c r="GO224" s="61">
        <f t="shared" si="1722"/>
        <v>0</v>
      </c>
      <c r="GP224" s="61">
        <f t="shared" si="1722"/>
        <v>0</v>
      </c>
      <c r="GQ224" s="11"/>
      <c r="GR224" s="12" t="e">
        <f t="shared" si="1696"/>
        <v>#DIV/0!</v>
      </c>
      <c r="GS224" s="11"/>
      <c r="GT224" s="12" t="e">
        <f t="shared" si="1697"/>
        <v>#DIV/0!</v>
      </c>
      <c r="GU224" s="11"/>
      <c r="GV224" s="11"/>
      <c r="GW224" s="18"/>
      <c r="GX224" s="20"/>
      <c r="GY224" s="10"/>
      <c r="GZ224" s="11"/>
      <c r="HA224" s="61">
        <f t="shared" si="1723"/>
        <v>0</v>
      </c>
      <c r="HB224" s="61">
        <f t="shared" si="1723"/>
        <v>0</v>
      </c>
      <c r="HC224" s="11"/>
      <c r="HD224" s="12" t="e">
        <f t="shared" si="1698"/>
        <v>#DIV/0!</v>
      </c>
      <c r="HE224" s="11"/>
      <c r="HF224" s="12" t="e">
        <f t="shared" si="1699"/>
        <v>#DIV/0!</v>
      </c>
      <c r="HG224" s="11"/>
      <c r="HH224" s="11"/>
      <c r="HI224" s="18"/>
      <c r="HJ224" s="20"/>
      <c r="HK224" s="10">
        <f t="shared" si="1700"/>
        <v>1</v>
      </c>
      <c r="HL224" s="14">
        <f t="shared" si="1700"/>
        <v>0</v>
      </c>
      <c r="HM224" s="381">
        <f t="shared" si="1700"/>
        <v>2625</v>
      </c>
      <c r="HN224" s="11">
        <f t="shared" si="1700"/>
        <v>217</v>
      </c>
      <c r="HO224" s="11">
        <f t="shared" si="1701"/>
        <v>1129</v>
      </c>
      <c r="HP224" s="79">
        <f t="shared" si="1702"/>
        <v>0.43009523809523809</v>
      </c>
      <c r="HQ224" s="15">
        <f t="shared" si="1703"/>
        <v>109</v>
      </c>
      <c r="HR224" s="12">
        <f t="shared" si="1724"/>
        <v>9.6545615589016823E-2</v>
      </c>
      <c r="HS224" s="16">
        <v>71.2</v>
      </c>
      <c r="HT224" s="17">
        <v>999</v>
      </c>
      <c r="HU224" s="16">
        <f t="shared" si="1704"/>
        <v>88.485385296722768</v>
      </c>
      <c r="HV224" s="18"/>
      <c r="HW224" s="20"/>
    </row>
    <row r="225" spans="1:231" ht="18.75" x14ac:dyDescent="0.25">
      <c r="A225" s="734"/>
      <c r="B225" s="436">
        <f t="shared" si="1409"/>
        <v>45768</v>
      </c>
      <c r="C225" s="10">
        <v>2</v>
      </c>
      <c r="D225" s="11"/>
      <c r="E225" s="61">
        <f t="shared" si="1705"/>
        <v>473</v>
      </c>
      <c r="F225" s="11">
        <f t="shared" si="1705"/>
        <v>39</v>
      </c>
      <c r="G225" s="11">
        <v>191</v>
      </c>
      <c r="H225" s="12">
        <f t="shared" si="1665"/>
        <v>0.43128964059196617</v>
      </c>
      <c r="I225" s="11">
        <v>13</v>
      </c>
      <c r="J225" s="12">
        <f t="shared" si="1706"/>
        <v>6.3725490196078427E-2</v>
      </c>
      <c r="K225" s="13"/>
      <c r="L225" s="13"/>
      <c r="M225" s="25"/>
      <c r="N225" s="37"/>
      <c r="O225" s="10">
        <v>1</v>
      </c>
      <c r="P225" s="11"/>
      <c r="Q225" s="11">
        <f t="shared" si="1707"/>
        <v>504</v>
      </c>
      <c r="R225" s="11">
        <f t="shared" si="1707"/>
        <v>41</v>
      </c>
      <c r="S225" s="11">
        <v>195</v>
      </c>
      <c r="T225" s="12">
        <f t="shared" si="1666"/>
        <v>0.41865079365079366</v>
      </c>
      <c r="U225" s="11">
        <v>16</v>
      </c>
      <c r="V225" s="12">
        <f t="shared" si="1667"/>
        <v>7.582938388625593E-2</v>
      </c>
      <c r="W225" s="13"/>
      <c r="X225" s="13"/>
      <c r="Y225" s="25"/>
      <c r="Z225" s="37"/>
      <c r="AA225" s="10">
        <v>1</v>
      </c>
      <c r="AB225" s="11"/>
      <c r="AC225" s="11">
        <f t="shared" si="1708"/>
        <v>148</v>
      </c>
      <c r="AD225" s="11">
        <f t="shared" si="1708"/>
        <v>10</v>
      </c>
      <c r="AE225" s="11">
        <v>55</v>
      </c>
      <c r="AF225" s="12">
        <f t="shared" si="1668"/>
        <v>0.45270270270270269</v>
      </c>
      <c r="AG225" s="11">
        <v>12</v>
      </c>
      <c r="AH225" s="12">
        <f t="shared" si="1669"/>
        <v>0.17910447761194029</v>
      </c>
      <c r="AI225" s="13"/>
      <c r="AJ225" s="13"/>
      <c r="AK225" s="25"/>
      <c r="AL225" s="37"/>
      <c r="AM225" s="10"/>
      <c r="AN225" s="11"/>
      <c r="AO225" s="61">
        <f t="shared" si="1709"/>
        <v>499</v>
      </c>
      <c r="AP225" s="11">
        <f t="shared" si="1709"/>
        <v>42</v>
      </c>
      <c r="AQ225" s="11">
        <v>195</v>
      </c>
      <c r="AR225" s="12">
        <f t="shared" si="1670"/>
        <v>0.41683366733466931</v>
      </c>
      <c r="AS225" s="11">
        <v>13</v>
      </c>
      <c r="AT225" s="12">
        <f t="shared" si="1671"/>
        <v>6.25E-2</v>
      </c>
      <c r="AU225" s="13"/>
      <c r="AV225" s="13"/>
      <c r="AW225" s="25"/>
      <c r="AX225" s="37"/>
      <c r="AY225" s="10"/>
      <c r="AZ225" s="11"/>
      <c r="BA225" s="11">
        <f t="shared" si="1710"/>
        <v>498</v>
      </c>
      <c r="BB225" s="11">
        <f t="shared" si="1710"/>
        <v>42</v>
      </c>
      <c r="BC225" s="11">
        <v>197</v>
      </c>
      <c r="BD225" s="12">
        <f t="shared" si="1672"/>
        <v>0.42771084337349397</v>
      </c>
      <c r="BE225" s="11">
        <v>16</v>
      </c>
      <c r="BF225" s="12">
        <f t="shared" si="1673"/>
        <v>7.5117370892018781E-2</v>
      </c>
      <c r="BG225" s="13"/>
      <c r="BH225" s="13"/>
      <c r="BI225" s="25"/>
      <c r="BJ225" s="37"/>
      <c r="BK225" s="10"/>
      <c r="BL225" s="11"/>
      <c r="BM225" s="11">
        <f t="shared" si="1711"/>
        <v>499</v>
      </c>
      <c r="BN225" s="11">
        <f t="shared" si="1711"/>
        <v>43</v>
      </c>
      <c r="BO225" s="11">
        <v>205</v>
      </c>
      <c r="BP225" s="12">
        <f t="shared" si="1674"/>
        <v>0.44288577154308617</v>
      </c>
      <c r="BQ225" s="11">
        <v>16</v>
      </c>
      <c r="BR225" s="12">
        <f t="shared" si="1675"/>
        <v>7.2398190045248875E-2</v>
      </c>
      <c r="BS225" s="13"/>
      <c r="BT225" s="13"/>
      <c r="BU225" s="25"/>
      <c r="BV225" s="37"/>
      <c r="BW225" s="10"/>
      <c r="BX225" s="11"/>
      <c r="BY225" s="61">
        <f t="shared" si="1712"/>
        <v>0</v>
      </c>
      <c r="BZ225" s="61">
        <f t="shared" si="1712"/>
        <v>0</v>
      </c>
      <c r="CA225" s="11"/>
      <c r="CB225" s="12" t="e">
        <f t="shared" si="1676"/>
        <v>#DIV/0!</v>
      </c>
      <c r="CC225" s="11"/>
      <c r="CD225" s="12" t="e">
        <f t="shared" si="1677"/>
        <v>#DIV/0!</v>
      </c>
      <c r="CE225" s="13"/>
      <c r="CF225" s="13"/>
      <c r="CG225" s="25"/>
      <c r="CH225" s="37"/>
      <c r="CI225" s="10"/>
      <c r="CJ225" s="11"/>
      <c r="CK225" s="61">
        <f t="shared" si="1713"/>
        <v>0</v>
      </c>
      <c r="CL225" s="61">
        <f t="shared" si="1713"/>
        <v>0</v>
      </c>
      <c r="CM225" s="11"/>
      <c r="CN225" s="12" t="e">
        <f t="shared" si="1678"/>
        <v>#DIV/0!</v>
      </c>
      <c r="CO225" s="11"/>
      <c r="CP225" s="12" t="e">
        <f t="shared" si="1679"/>
        <v>#DIV/0!</v>
      </c>
      <c r="CQ225" s="13"/>
      <c r="CR225" s="13"/>
      <c r="CS225" s="25"/>
      <c r="CT225" s="37"/>
      <c r="CU225" s="10"/>
      <c r="CV225" s="11"/>
      <c r="CW225" s="61">
        <f t="shared" si="1714"/>
        <v>0</v>
      </c>
      <c r="CX225" s="61">
        <f t="shared" si="1714"/>
        <v>0</v>
      </c>
      <c r="CY225" s="11"/>
      <c r="CZ225" s="12" t="e">
        <f t="shared" si="1680"/>
        <v>#DIV/0!</v>
      </c>
      <c r="DA225" s="11"/>
      <c r="DB225" s="12" t="e">
        <f t="shared" si="1681"/>
        <v>#DIV/0!</v>
      </c>
      <c r="DC225" s="13"/>
      <c r="DD225" s="13"/>
      <c r="DE225" s="25"/>
      <c r="DF225" s="37"/>
      <c r="DG225" s="10"/>
      <c r="DH225" s="11"/>
      <c r="DI225" s="61">
        <f t="shared" si="1715"/>
        <v>0</v>
      </c>
      <c r="DJ225" s="61">
        <f t="shared" si="1715"/>
        <v>0</v>
      </c>
      <c r="DK225" s="11"/>
      <c r="DL225" s="12" t="e">
        <f t="shared" si="1682"/>
        <v>#DIV/0!</v>
      </c>
      <c r="DM225" s="11"/>
      <c r="DN225" s="12" t="e">
        <f t="shared" si="1683"/>
        <v>#DIV/0!</v>
      </c>
      <c r="DO225" s="13"/>
      <c r="DP225" s="13"/>
      <c r="DQ225" s="25"/>
      <c r="DR225" s="37"/>
      <c r="DS225" s="10"/>
      <c r="DT225" s="11"/>
      <c r="DU225" s="61">
        <f t="shared" si="1716"/>
        <v>0</v>
      </c>
      <c r="DV225" s="61">
        <f t="shared" si="1716"/>
        <v>0</v>
      </c>
      <c r="DW225" s="11"/>
      <c r="DX225" s="12" t="e">
        <f t="shared" si="1684"/>
        <v>#DIV/0!</v>
      </c>
      <c r="DY225" s="11"/>
      <c r="DZ225" s="12" t="e">
        <f t="shared" si="1685"/>
        <v>#DIV/0!</v>
      </c>
      <c r="EA225" s="13"/>
      <c r="EB225" s="13"/>
      <c r="EC225" s="25"/>
      <c r="ED225" s="37"/>
      <c r="EE225" s="10"/>
      <c r="EF225" s="11"/>
      <c r="EG225" s="61">
        <f t="shared" si="1717"/>
        <v>0</v>
      </c>
      <c r="EH225" s="61">
        <f t="shared" si="1717"/>
        <v>0</v>
      </c>
      <c r="EI225" s="11"/>
      <c r="EJ225" s="12" t="e">
        <f t="shared" si="1686"/>
        <v>#DIV/0!</v>
      </c>
      <c r="EK225" s="11"/>
      <c r="EL225" s="12" t="e">
        <f t="shared" si="1687"/>
        <v>#DIV/0!</v>
      </c>
      <c r="EM225" s="13"/>
      <c r="EN225" s="13"/>
      <c r="EO225" s="25"/>
      <c r="EP225" s="37"/>
      <c r="EQ225" s="10"/>
      <c r="ER225" s="11"/>
      <c r="ES225" s="61">
        <f t="shared" si="1718"/>
        <v>0</v>
      </c>
      <c r="ET225" s="61">
        <f t="shared" si="1718"/>
        <v>0</v>
      </c>
      <c r="EU225" s="11"/>
      <c r="EV225" s="12" t="e">
        <f t="shared" si="1688"/>
        <v>#DIV/0!</v>
      </c>
      <c r="EW225" s="11"/>
      <c r="EX225" s="12" t="e">
        <f t="shared" si="1689"/>
        <v>#DIV/0!</v>
      </c>
      <c r="EY225" s="13"/>
      <c r="EZ225" s="13"/>
      <c r="FA225" s="25"/>
      <c r="FB225" s="37"/>
      <c r="FC225" s="10"/>
      <c r="FD225" s="11"/>
      <c r="FE225" s="61">
        <f t="shared" si="1719"/>
        <v>0</v>
      </c>
      <c r="FF225" s="61">
        <f t="shared" si="1719"/>
        <v>0</v>
      </c>
      <c r="FG225" s="11"/>
      <c r="FH225" s="12" t="e">
        <f t="shared" si="1690"/>
        <v>#DIV/0!</v>
      </c>
      <c r="FI225" s="11"/>
      <c r="FJ225" s="12" t="e">
        <f t="shared" si="1691"/>
        <v>#DIV/0!</v>
      </c>
      <c r="FK225" s="13"/>
      <c r="FL225" s="13"/>
      <c r="FM225" s="25"/>
      <c r="FN225" s="37"/>
      <c r="FO225" s="10"/>
      <c r="FP225" s="11"/>
      <c r="FQ225" s="61">
        <f t="shared" si="1720"/>
        <v>0</v>
      </c>
      <c r="FR225" s="61">
        <f t="shared" si="1720"/>
        <v>0</v>
      </c>
      <c r="FS225" s="11"/>
      <c r="FT225" s="12" t="e">
        <f t="shared" si="1692"/>
        <v>#DIV/0!</v>
      </c>
      <c r="FU225" s="11"/>
      <c r="FV225" s="12" t="e">
        <f t="shared" si="1693"/>
        <v>#DIV/0!</v>
      </c>
      <c r="FW225" s="13"/>
      <c r="FX225" s="13"/>
      <c r="FY225" s="25"/>
      <c r="FZ225" s="37"/>
      <c r="GA225" s="10"/>
      <c r="GB225" s="11"/>
      <c r="GC225" s="61">
        <f t="shared" si="1721"/>
        <v>0</v>
      </c>
      <c r="GD225" s="61">
        <f t="shared" si="1721"/>
        <v>0</v>
      </c>
      <c r="GE225" s="11"/>
      <c r="GF225" s="12" t="e">
        <f t="shared" si="1694"/>
        <v>#DIV/0!</v>
      </c>
      <c r="GG225" s="11"/>
      <c r="GH225" s="12" t="e">
        <f t="shared" si="1695"/>
        <v>#DIV/0!</v>
      </c>
      <c r="GI225" s="13"/>
      <c r="GJ225" s="13"/>
      <c r="GK225" s="25"/>
      <c r="GL225" s="37"/>
      <c r="GM225" s="10"/>
      <c r="GN225" s="11"/>
      <c r="GO225" s="61">
        <f t="shared" si="1722"/>
        <v>0</v>
      </c>
      <c r="GP225" s="61">
        <f t="shared" si="1722"/>
        <v>0</v>
      </c>
      <c r="GQ225" s="11"/>
      <c r="GR225" s="12" t="e">
        <f t="shared" si="1696"/>
        <v>#DIV/0!</v>
      </c>
      <c r="GS225" s="11"/>
      <c r="GT225" s="12" t="e">
        <f t="shared" si="1697"/>
        <v>#DIV/0!</v>
      </c>
      <c r="GU225" s="13"/>
      <c r="GV225" s="13"/>
      <c r="GW225" s="25"/>
      <c r="GX225" s="37"/>
      <c r="GY225" s="10"/>
      <c r="GZ225" s="11"/>
      <c r="HA225" s="61">
        <f t="shared" si="1723"/>
        <v>0</v>
      </c>
      <c r="HB225" s="61">
        <f t="shared" si="1723"/>
        <v>0</v>
      </c>
      <c r="HC225" s="11"/>
      <c r="HD225" s="12" t="e">
        <f t="shared" si="1698"/>
        <v>#DIV/0!</v>
      </c>
      <c r="HE225" s="11"/>
      <c r="HF225" s="12" t="e">
        <f t="shared" si="1699"/>
        <v>#DIV/0!</v>
      </c>
      <c r="HG225" s="13"/>
      <c r="HH225" s="13"/>
      <c r="HI225" s="25"/>
      <c r="HJ225" s="37"/>
      <c r="HK225" s="10">
        <f t="shared" si="1700"/>
        <v>4</v>
      </c>
      <c r="HL225" s="14">
        <f t="shared" si="1700"/>
        <v>0</v>
      </c>
      <c r="HM225" s="381">
        <f t="shared" si="1700"/>
        <v>2621</v>
      </c>
      <c r="HN225" s="11">
        <f t="shared" si="1700"/>
        <v>217</v>
      </c>
      <c r="HO225" s="11">
        <f t="shared" si="1701"/>
        <v>1124</v>
      </c>
      <c r="HP225" s="79">
        <f t="shared" si="1702"/>
        <v>0.42884395268981307</v>
      </c>
      <c r="HQ225" s="15">
        <f t="shared" si="1703"/>
        <v>86</v>
      </c>
      <c r="HR225" s="12">
        <f t="shared" si="1724"/>
        <v>7.6512455516014238E-2</v>
      </c>
      <c r="HS225" s="16">
        <v>71.599999999999994</v>
      </c>
      <c r="HT225" s="17">
        <v>1002</v>
      </c>
      <c r="HU225" s="16">
        <f t="shared" si="1704"/>
        <v>89.145907473309606</v>
      </c>
      <c r="HV225" s="23"/>
      <c r="HW225" s="22"/>
    </row>
    <row r="226" spans="1:231" ht="18.75" x14ac:dyDescent="0.25">
      <c r="A226" s="734"/>
      <c r="B226" s="436">
        <f t="shared" si="1409"/>
        <v>45769</v>
      </c>
      <c r="C226" s="10"/>
      <c r="D226" s="11"/>
      <c r="E226" s="61">
        <f t="shared" si="1705"/>
        <v>473</v>
      </c>
      <c r="F226" s="11">
        <f t="shared" si="1705"/>
        <v>39</v>
      </c>
      <c r="G226" s="11">
        <v>209</v>
      </c>
      <c r="H226" s="12">
        <f t="shared" si="1665"/>
        <v>0.48837209302325579</v>
      </c>
      <c r="I226" s="11">
        <v>22</v>
      </c>
      <c r="J226" s="12">
        <f t="shared" si="1706"/>
        <v>9.5238095238095233E-2</v>
      </c>
      <c r="K226" s="13"/>
      <c r="L226" s="11"/>
      <c r="M226" s="25"/>
      <c r="N226" s="37"/>
      <c r="O226" s="10"/>
      <c r="P226" s="11"/>
      <c r="Q226" s="11">
        <f t="shared" si="1707"/>
        <v>504</v>
      </c>
      <c r="R226" s="11">
        <f t="shared" si="1707"/>
        <v>41</v>
      </c>
      <c r="S226" s="11">
        <v>195</v>
      </c>
      <c r="T226" s="12">
        <f t="shared" si="1666"/>
        <v>0.40476190476190477</v>
      </c>
      <c r="U226" s="11">
        <v>9</v>
      </c>
      <c r="V226" s="12">
        <f t="shared" si="1667"/>
        <v>4.4117647058823532E-2</v>
      </c>
      <c r="W226" s="13"/>
      <c r="X226" s="11"/>
      <c r="Y226" s="25"/>
      <c r="Z226" s="37"/>
      <c r="AA226" s="10">
        <v>1</v>
      </c>
      <c r="AB226" s="11"/>
      <c r="AC226" s="11">
        <f t="shared" si="1708"/>
        <v>147</v>
      </c>
      <c r="AD226" s="11">
        <f t="shared" si="1708"/>
        <v>10</v>
      </c>
      <c r="AE226" s="11">
        <v>50</v>
      </c>
      <c r="AF226" s="12">
        <f t="shared" si="1668"/>
        <v>0.42176870748299322</v>
      </c>
      <c r="AG226" s="11">
        <v>12</v>
      </c>
      <c r="AH226" s="12">
        <f t="shared" si="1669"/>
        <v>0.19354838709677419</v>
      </c>
      <c r="AI226" s="13"/>
      <c r="AJ226" s="11"/>
      <c r="AK226" s="25"/>
      <c r="AL226" s="37"/>
      <c r="AM226" s="10">
        <v>2</v>
      </c>
      <c r="AN226" s="11"/>
      <c r="AO226" s="61">
        <f t="shared" si="1709"/>
        <v>497</v>
      </c>
      <c r="AP226" s="11">
        <f t="shared" si="1709"/>
        <v>42</v>
      </c>
      <c r="AQ226" s="11">
        <v>183</v>
      </c>
      <c r="AR226" s="12">
        <f t="shared" si="1670"/>
        <v>0.38832997987927564</v>
      </c>
      <c r="AS226" s="11">
        <v>10</v>
      </c>
      <c r="AT226" s="12">
        <f t="shared" si="1671"/>
        <v>5.181347150259067E-2</v>
      </c>
      <c r="AU226" s="13"/>
      <c r="AV226" s="11"/>
      <c r="AW226" s="25"/>
      <c r="AX226" s="37"/>
      <c r="AY226" s="10"/>
      <c r="AZ226" s="11"/>
      <c r="BA226" s="11">
        <f t="shared" si="1710"/>
        <v>498</v>
      </c>
      <c r="BB226" s="11">
        <f t="shared" si="1710"/>
        <v>42</v>
      </c>
      <c r="BC226" s="11">
        <v>214</v>
      </c>
      <c r="BD226" s="12">
        <f t="shared" si="1672"/>
        <v>0.44979919678714858</v>
      </c>
      <c r="BE226" s="11">
        <v>10</v>
      </c>
      <c r="BF226" s="12">
        <f t="shared" si="1673"/>
        <v>4.4642857142857144E-2</v>
      </c>
      <c r="BG226" s="13"/>
      <c r="BH226" s="11"/>
      <c r="BI226" s="25"/>
      <c r="BJ226" s="37"/>
      <c r="BK226" s="10"/>
      <c r="BL226" s="11"/>
      <c r="BM226" s="11">
        <f t="shared" si="1711"/>
        <v>499</v>
      </c>
      <c r="BN226" s="11">
        <f t="shared" si="1711"/>
        <v>43</v>
      </c>
      <c r="BO226" s="11">
        <v>216</v>
      </c>
      <c r="BP226" s="12">
        <f t="shared" si="1674"/>
        <v>0.47494989979959917</v>
      </c>
      <c r="BQ226" s="11">
        <v>21</v>
      </c>
      <c r="BR226" s="12">
        <f t="shared" si="1675"/>
        <v>8.8607594936708861E-2</v>
      </c>
      <c r="BS226" s="13"/>
      <c r="BT226" s="11"/>
      <c r="BU226" s="25"/>
      <c r="BV226" s="37"/>
      <c r="BW226" s="10"/>
      <c r="BX226" s="11"/>
      <c r="BY226" s="61">
        <f t="shared" si="1712"/>
        <v>0</v>
      </c>
      <c r="BZ226" s="61">
        <f t="shared" si="1712"/>
        <v>0</v>
      </c>
      <c r="CA226" s="11"/>
      <c r="CB226" s="12" t="e">
        <f t="shared" si="1676"/>
        <v>#DIV/0!</v>
      </c>
      <c r="CC226" s="11"/>
      <c r="CD226" s="12" t="e">
        <f t="shared" si="1677"/>
        <v>#DIV/0!</v>
      </c>
      <c r="CE226" s="13"/>
      <c r="CF226" s="11"/>
      <c r="CG226" s="25"/>
      <c r="CH226" s="37"/>
      <c r="CI226" s="10"/>
      <c r="CJ226" s="11"/>
      <c r="CK226" s="61">
        <f t="shared" si="1713"/>
        <v>0</v>
      </c>
      <c r="CL226" s="61">
        <f t="shared" si="1713"/>
        <v>0</v>
      </c>
      <c r="CM226" s="11"/>
      <c r="CN226" s="12" t="e">
        <f t="shared" si="1678"/>
        <v>#DIV/0!</v>
      </c>
      <c r="CO226" s="11"/>
      <c r="CP226" s="12" t="e">
        <f t="shared" si="1679"/>
        <v>#DIV/0!</v>
      </c>
      <c r="CQ226" s="13"/>
      <c r="CR226" s="11"/>
      <c r="CS226" s="25"/>
      <c r="CT226" s="37"/>
      <c r="CU226" s="10"/>
      <c r="CV226" s="11"/>
      <c r="CW226" s="61">
        <f t="shared" si="1714"/>
        <v>0</v>
      </c>
      <c r="CX226" s="61">
        <f t="shared" si="1714"/>
        <v>0</v>
      </c>
      <c r="CY226" s="11"/>
      <c r="CZ226" s="12" t="e">
        <f t="shared" si="1680"/>
        <v>#DIV/0!</v>
      </c>
      <c r="DA226" s="11"/>
      <c r="DB226" s="12" t="e">
        <f t="shared" si="1681"/>
        <v>#DIV/0!</v>
      </c>
      <c r="DC226" s="13"/>
      <c r="DD226" s="11"/>
      <c r="DE226" s="25"/>
      <c r="DF226" s="37"/>
      <c r="DG226" s="10"/>
      <c r="DH226" s="11"/>
      <c r="DI226" s="61">
        <f t="shared" si="1715"/>
        <v>0</v>
      </c>
      <c r="DJ226" s="61">
        <f t="shared" si="1715"/>
        <v>0</v>
      </c>
      <c r="DK226" s="11"/>
      <c r="DL226" s="12" t="e">
        <f t="shared" si="1682"/>
        <v>#DIV/0!</v>
      </c>
      <c r="DM226" s="11"/>
      <c r="DN226" s="12" t="e">
        <f t="shared" si="1683"/>
        <v>#DIV/0!</v>
      </c>
      <c r="DO226" s="13"/>
      <c r="DP226" s="11"/>
      <c r="DQ226" s="25"/>
      <c r="DR226" s="37"/>
      <c r="DS226" s="10"/>
      <c r="DT226" s="11"/>
      <c r="DU226" s="61">
        <f t="shared" si="1716"/>
        <v>0</v>
      </c>
      <c r="DV226" s="61">
        <f t="shared" si="1716"/>
        <v>0</v>
      </c>
      <c r="DW226" s="11"/>
      <c r="DX226" s="12" t="e">
        <f t="shared" si="1684"/>
        <v>#DIV/0!</v>
      </c>
      <c r="DY226" s="11"/>
      <c r="DZ226" s="12" t="e">
        <f t="shared" si="1685"/>
        <v>#DIV/0!</v>
      </c>
      <c r="EA226" s="13"/>
      <c r="EB226" s="11"/>
      <c r="EC226" s="25"/>
      <c r="ED226" s="37"/>
      <c r="EE226" s="10"/>
      <c r="EF226" s="11"/>
      <c r="EG226" s="61">
        <f t="shared" si="1717"/>
        <v>0</v>
      </c>
      <c r="EH226" s="61">
        <f t="shared" si="1717"/>
        <v>0</v>
      </c>
      <c r="EI226" s="11"/>
      <c r="EJ226" s="12" t="e">
        <f t="shared" si="1686"/>
        <v>#DIV/0!</v>
      </c>
      <c r="EK226" s="11"/>
      <c r="EL226" s="12" t="e">
        <f t="shared" si="1687"/>
        <v>#DIV/0!</v>
      </c>
      <c r="EM226" s="13"/>
      <c r="EN226" s="11"/>
      <c r="EO226" s="25"/>
      <c r="EP226" s="37"/>
      <c r="EQ226" s="10"/>
      <c r="ER226" s="11"/>
      <c r="ES226" s="61">
        <f t="shared" si="1718"/>
        <v>0</v>
      </c>
      <c r="ET226" s="61">
        <f t="shared" si="1718"/>
        <v>0</v>
      </c>
      <c r="EU226" s="11"/>
      <c r="EV226" s="12" t="e">
        <f t="shared" si="1688"/>
        <v>#DIV/0!</v>
      </c>
      <c r="EW226" s="11"/>
      <c r="EX226" s="12" t="e">
        <f t="shared" si="1689"/>
        <v>#DIV/0!</v>
      </c>
      <c r="EY226" s="13"/>
      <c r="EZ226" s="11"/>
      <c r="FA226" s="25"/>
      <c r="FB226" s="37"/>
      <c r="FC226" s="10"/>
      <c r="FD226" s="11"/>
      <c r="FE226" s="61">
        <f t="shared" si="1719"/>
        <v>0</v>
      </c>
      <c r="FF226" s="61">
        <f t="shared" si="1719"/>
        <v>0</v>
      </c>
      <c r="FG226" s="11"/>
      <c r="FH226" s="12" t="e">
        <f t="shared" si="1690"/>
        <v>#DIV/0!</v>
      </c>
      <c r="FI226" s="11"/>
      <c r="FJ226" s="12" t="e">
        <f t="shared" si="1691"/>
        <v>#DIV/0!</v>
      </c>
      <c r="FK226" s="13"/>
      <c r="FL226" s="11"/>
      <c r="FM226" s="25"/>
      <c r="FN226" s="37"/>
      <c r="FO226" s="10"/>
      <c r="FP226" s="11"/>
      <c r="FQ226" s="61">
        <f t="shared" si="1720"/>
        <v>0</v>
      </c>
      <c r="FR226" s="61">
        <f t="shared" si="1720"/>
        <v>0</v>
      </c>
      <c r="FS226" s="11"/>
      <c r="FT226" s="12" t="e">
        <f t="shared" si="1692"/>
        <v>#DIV/0!</v>
      </c>
      <c r="FU226" s="11"/>
      <c r="FV226" s="12" t="e">
        <f t="shared" si="1693"/>
        <v>#DIV/0!</v>
      </c>
      <c r="FW226" s="13"/>
      <c r="FX226" s="11"/>
      <c r="FY226" s="25"/>
      <c r="FZ226" s="37"/>
      <c r="GA226" s="10"/>
      <c r="GB226" s="11"/>
      <c r="GC226" s="61">
        <f t="shared" si="1721"/>
        <v>0</v>
      </c>
      <c r="GD226" s="61">
        <f t="shared" si="1721"/>
        <v>0</v>
      </c>
      <c r="GE226" s="11"/>
      <c r="GF226" s="12" t="e">
        <f t="shared" si="1694"/>
        <v>#DIV/0!</v>
      </c>
      <c r="GG226" s="11"/>
      <c r="GH226" s="12" t="e">
        <f t="shared" si="1695"/>
        <v>#DIV/0!</v>
      </c>
      <c r="GI226" s="13"/>
      <c r="GJ226" s="11"/>
      <c r="GK226" s="25"/>
      <c r="GL226" s="37"/>
      <c r="GM226" s="10"/>
      <c r="GN226" s="11"/>
      <c r="GO226" s="61">
        <f t="shared" si="1722"/>
        <v>0</v>
      </c>
      <c r="GP226" s="61">
        <f t="shared" si="1722"/>
        <v>0</v>
      </c>
      <c r="GQ226" s="11"/>
      <c r="GR226" s="12" t="e">
        <f t="shared" si="1696"/>
        <v>#DIV/0!</v>
      </c>
      <c r="GS226" s="11"/>
      <c r="GT226" s="12" t="e">
        <f t="shared" si="1697"/>
        <v>#DIV/0!</v>
      </c>
      <c r="GU226" s="13"/>
      <c r="GV226" s="11"/>
      <c r="GW226" s="25"/>
      <c r="GX226" s="37"/>
      <c r="GY226" s="10"/>
      <c r="GZ226" s="11"/>
      <c r="HA226" s="61">
        <f t="shared" si="1723"/>
        <v>0</v>
      </c>
      <c r="HB226" s="61">
        <f t="shared" si="1723"/>
        <v>0</v>
      </c>
      <c r="HC226" s="11"/>
      <c r="HD226" s="12" t="e">
        <f t="shared" si="1698"/>
        <v>#DIV/0!</v>
      </c>
      <c r="HE226" s="11"/>
      <c r="HF226" s="12" t="e">
        <f t="shared" si="1699"/>
        <v>#DIV/0!</v>
      </c>
      <c r="HG226" s="13"/>
      <c r="HH226" s="11"/>
      <c r="HI226" s="25"/>
      <c r="HJ226" s="37"/>
      <c r="HK226" s="10">
        <f t="shared" si="1700"/>
        <v>3</v>
      </c>
      <c r="HL226" s="14">
        <f t="shared" si="1700"/>
        <v>0</v>
      </c>
      <c r="HM226" s="381">
        <f t="shared" si="1700"/>
        <v>2618</v>
      </c>
      <c r="HN226" s="11">
        <f t="shared" si="1700"/>
        <v>217</v>
      </c>
      <c r="HO226" s="11">
        <f t="shared" si="1701"/>
        <v>1151</v>
      </c>
      <c r="HP226" s="79">
        <f t="shared" si="1702"/>
        <v>0.43964858670741025</v>
      </c>
      <c r="HQ226" s="15">
        <f t="shared" si="1703"/>
        <v>84</v>
      </c>
      <c r="HR226" s="12">
        <f t="shared" si="1724"/>
        <v>7.2980017376194611E-2</v>
      </c>
      <c r="HS226" s="16">
        <v>71.7</v>
      </c>
      <c r="HT226" s="17">
        <v>1028</v>
      </c>
      <c r="HU226" s="16">
        <f t="shared" si="1704"/>
        <v>89.313640312771497</v>
      </c>
      <c r="HV226" s="23"/>
      <c r="HW226" s="22"/>
    </row>
    <row r="227" spans="1:231" ht="18.75" x14ac:dyDescent="0.25">
      <c r="A227" s="734"/>
      <c r="B227" s="436">
        <f t="shared" si="1409"/>
        <v>45770</v>
      </c>
      <c r="C227" s="10">
        <v>1</v>
      </c>
      <c r="D227" s="11"/>
      <c r="E227" s="61">
        <f>E226-C227</f>
        <v>472</v>
      </c>
      <c r="F227" s="11">
        <f>F226-D227</f>
        <v>39</v>
      </c>
      <c r="G227" s="11">
        <v>209</v>
      </c>
      <c r="H227" s="12">
        <f t="shared" si="1665"/>
        <v>0.47457627118644069</v>
      </c>
      <c r="I227" s="11">
        <v>15</v>
      </c>
      <c r="J227" s="12">
        <f t="shared" si="1706"/>
        <v>6.6964285714285712E-2</v>
      </c>
      <c r="K227" s="13"/>
      <c r="L227" s="11"/>
      <c r="M227" s="38"/>
      <c r="N227" s="39"/>
      <c r="O227" s="10">
        <v>1</v>
      </c>
      <c r="P227" s="11"/>
      <c r="Q227" s="11">
        <f t="shared" si="1707"/>
        <v>503</v>
      </c>
      <c r="R227" s="11">
        <f t="shared" si="1707"/>
        <v>41</v>
      </c>
      <c r="S227" s="11">
        <v>208</v>
      </c>
      <c r="T227" s="12">
        <f t="shared" si="1666"/>
        <v>0.43339960238568587</v>
      </c>
      <c r="U227" s="11">
        <v>10</v>
      </c>
      <c r="V227" s="12">
        <f t="shared" si="1667"/>
        <v>4.5871559633027525E-2</v>
      </c>
      <c r="W227" s="13"/>
      <c r="X227" s="11"/>
      <c r="Y227" s="38"/>
      <c r="Z227" s="39"/>
      <c r="AA227" s="10"/>
      <c r="AB227" s="11">
        <v>1</v>
      </c>
      <c r="AC227" s="11">
        <f t="shared" si="1708"/>
        <v>147</v>
      </c>
      <c r="AD227" s="11">
        <f t="shared" si="1708"/>
        <v>9</v>
      </c>
      <c r="AE227" s="11">
        <v>50</v>
      </c>
      <c r="AF227" s="12">
        <f t="shared" si="1668"/>
        <v>0.39455782312925169</v>
      </c>
      <c r="AG227" s="11">
        <v>8</v>
      </c>
      <c r="AH227" s="12">
        <f t="shared" si="1669"/>
        <v>0.13793103448275862</v>
      </c>
      <c r="AI227" s="13"/>
      <c r="AJ227" s="11"/>
      <c r="AK227" s="38"/>
      <c r="AL227" s="39"/>
      <c r="AM227" s="10"/>
      <c r="AN227" s="11"/>
      <c r="AO227" s="61">
        <f t="shared" si="1709"/>
        <v>497</v>
      </c>
      <c r="AP227" s="11">
        <f t="shared" si="1709"/>
        <v>42</v>
      </c>
      <c r="AQ227" s="11">
        <v>195</v>
      </c>
      <c r="AR227" s="12">
        <f t="shared" si="1670"/>
        <v>0.40040241448692154</v>
      </c>
      <c r="AS227" s="11">
        <v>4</v>
      </c>
      <c r="AT227" s="12">
        <f t="shared" si="1671"/>
        <v>2.0100502512562814E-2</v>
      </c>
      <c r="AU227" s="13"/>
      <c r="AV227" s="11"/>
      <c r="AW227" s="38"/>
      <c r="AX227" s="39"/>
      <c r="AY227" s="10">
        <v>1</v>
      </c>
      <c r="AZ227" s="11"/>
      <c r="BA227" s="11">
        <f t="shared" si="1710"/>
        <v>497</v>
      </c>
      <c r="BB227" s="11">
        <f t="shared" si="1710"/>
        <v>42</v>
      </c>
      <c r="BC227" s="11">
        <v>199</v>
      </c>
      <c r="BD227" s="12">
        <f t="shared" si="1672"/>
        <v>0.43259557344064387</v>
      </c>
      <c r="BE227" s="11">
        <v>16</v>
      </c>
      <c r="BF227" s="12">
        <f t="shared" si="1673"/>
        <v>7.441860465116279E-2</v>
      </c>
      <c r="BG227" s="13"/>
      <c r="BH227" s="11"/>
      <c r="BI227" s="38"/>
      <c r="BJ227" s="39"/>
      <c r="BK227" s="10"/>
      <c r="BL227" s="11"/>
      <c r="BM227" s="11">
        <f t="shared" si="1711"/>
        <v>499</v>
      </c>
      <c r="BN227" s="11">
        <f t="shared" si="1711"/>
        <v>43</v>
      </c>
      <c r="BO227" s="11">
        <v>210</v>
      </c>
      <c r="BP227" s="12">
        <f t="shared" si="1674"/>
        <v>0.4529058116232465</v>
      </c>
      <c r="BQ227" s="11">
        <v>16</v>
      </c>
      <c r="BR227" s="12">
        <f t="shared" si="1675"/>
        <v>7.0796460176991149E-2</v>
      </c>
      <c r="BS227" s="13"/>
      <c r="BT227" s="11"/>
      <c r="BU227" s="38"/>
      <c r="BV227" s="39"/>
      <c r="BW227" s="10"/>
      <c r="BX227" s="11"/>
      <c r="BY227" s="61">
        <f t="shared" si="1712"/>
        <v>0</v>
      </c>
      <c r="BZ227" s="61">
        <f t="shared" si="1712"/>
        <v>0</v>
      </c>
      <c r="CA227" s="11"/>
      <c r="CB227" s="12" t="e">
        <f t="shared" si="1676"/>
        <v>#DIV/0!</v>
      </c>
      <c r="CC227" s="11"/>
      <c r="CD227" s="12" t="e">
        <f t="shared" si="1677"/>
        <v>#DIV/0!</v>
      </c>
      <c r="CE227" s="13"/>
      <c r="CF227" s="11"/>
      <c r="CG227" s="38"/>
      <c r="CH227" s="39"/>
      <c r="CI227" s="10"/>
      <c r="CJ227" s="11"/>
      <c r="CK227" s="61">
        <f t="shared" si="1713"/>
        <v>0</v>
      </c>
      <c r="CL227" s="61">
        <f t="shared" si="1713"/>
        <v>0</v>
      </c>
      <c r="CM227" s="11"/>
      <c r="CN227" s="12" t="e">
        <f t="shared" si="1678"/>
        <v>#DIV/0!</v>
      </c>
      <c r="CO227" s="11"/>
      <c r="CP227" s="12" t="e">
        <f t="shared" si="1679"/>
        <v>#DIV/0!</v>
      </c>
      <c r="CQ227" s="13"/>
      <c r="CR227" s="11"/>
      <c r="CS227" s="38"/>
      <c r="CT227" s="39"/>
      <c r="CU227" s="10"/>
      <c r="CV227" s="11"/>
      <c r="CW227" s="61">
        <f t="shared" si="1714"/>
        <v>0</v>
      </c>
      <c r="CX227" s="61">
        <f t="shared" si="1714"/>
        <v>0</v>
      </c>
      <c r="CY227" s="11"/>
      <c r="CZ227" s="12" t="e">
        <f t="shared" si="1680"/>
        <v>#DIV/0!</v>
      </c>
      <c r="DA227" s="11"/>
      <c r="DB227" s="12" t="e">
        <f t="shared" si="1681"/>
        <v>#DIV/0!</v>
      </c>
      <c r="DC227" s="13"/>
      <c r="DD227" s="11"/>
      <c r="DE227" s="38"/>
      <c r="DF227" s="39"/>
      <c r="DG227" s="10"/>
      <c r="DH227" s="11"/>
      <c r="DI227" s="61">
        <f t="shared" si="1715"/>
        <v>0</v>
      </c>
      <c r="DJ227" s="61">
        <f t="shared" si="1715"/>
        <v>0</v>
      </c>
      <c r="DK227" s="11"/>
      <c r="DL227" s="12" t="e">
        <f t="shared" si="1682"/>
        <v>#DIV/0!</v>
      </c>
      <c r="DM227" s="11"/>
      <c r="DN227" s="12" t="e">
        <f t="shared" si="1683"/>
        <v>#DIV/0!</v>
      </c>
      <c r="DO227" s="13"/>
      <c r="DP227" s="11"/>
      <c r="DQ227" s="38"/>
      <c r="DR227" s="39"/>
      <c r="DS227" s="10"/>
      <c r="DT227" s="11"/>
      <c r="DU227" s="61">
        <f t="shared" si="1716"/>
        <v>0</v>
      </c>
      <c r="DV227" s="61">
        <f t="shared" si="1716"/>
        <v>0</v>
      </c>
      <c r="DW227" s="11"/>
      <c r="DX227" s="12" t="e">
        <f t="shared" si="1684"/>
        <v>#DIV/0!</v>
      </c>
      <c r="DY227" s="11"/>
      <c r="DZ227" s="12" t="e">
        <f t="shared" si="1685"/>
        <v>#DIV/0!</v>
      </c>
      <c r="EA227" s="13"/>
      <c r="EB227" s="11"/>
      <c r="EC227" s="38"/>
      <c r="ED227" s="39"/>
      <c r="EE227" s="10"/>
      <c r="EF227" s="11"/>
      <c r="EG227" s="61">
        <f t="shared" si="1717"/>
        <v>0</v>
      </c>
      <c r="EH227" s="61">
        <f t="shared" si="1717"/>
        <v>0</v>
      </c>
      <c r="EI227" s="11"/>
      <c r="EJ227" s="12" t="e">
        <f t="shared" si="1686"/>
        <v>#DIV/0!</v>
      </c>
      <c r="EK227" s="11"/>
      <c r="EL227" s="12" t="e">
        <f t="shared" si="1687"/>
        <v>#DIV/0!</v>
      </c>
      <c r="EM227" s="13"/>
      <c r="EN227" s="11"/>
      <c r="EO227" s="38"/>
      <c r="EP227" s="39"/>
      <c r="EQ227" s="10"/>
      <c r="ER227" s="11"/>
      <c r="ES227" s="61">
        <f t="shared" si="1718"/>
        <v>0</v>
      </c>
      <c r="ET227" s="61">
        <f t="shared" si="1718"/>
        <v>0</v>
      </c>
      <c r="EU227" s="11"/>
      <c r="EV227" s="12" t="e">
        <f t="shared" si="1688"/>
        <v>#DIV/0!</v>
      </c>
      <c r="EW227" s="11"/>
      <c r="EX227" s="12" t="e">
        <f t="shared" si="1689"/>
        <v>#DIV/0!</v>
      </c>
      <c r="EY227" s="13"/>
      <c r="EZ227" s="11"/>
      <c r="FA227" s="38"/>
      <c r="FB227" s="39"/>
      <c r="FC227" s="10"/>
      <c r="FD227" s="11"/>
      <c r="FE227" s="61">
        <f t="shared" si="1719"/>
        <v>0</v>
      </c>
      <c r="FF227" s="61">
        <f t="shared" si="1719"/>
        <v>0</v>
      </c>
      <c r="FG227" s="11"/>
      <c r="FH227" s="12" t="e">
        <f t="shared" si="1690"/>
        <v>#DIV/0!</v>
      </c>
      <c r="FI227" s="11"/>
      <c r="FJ227" s="12" t="e">
        <f t="shared" si="1691"/>
        <v>#DIV/0!</v>
      </c>
      <c r="FK227" s="13"/>
      <c r="FL227" s="11"/>
      <c r="FM227" s="38"/>
      <c r="FN227" s="39"/>
      <c r="FO227" s="10"/>
      <c r="FP227" s="11"/>
      <c r="FQ227" s="61">
        <f t="shared" si="1720"/>
        <v>0</v>
      </c>
      <c r="FR227" s="61">
        <f t="shared" si="1720"/>
        <v>0</v>
      </c>
      <c r="FS227" s="11"/>
      <c r="FT227" s="12" t="e">
        <f t="shared" si="1692"/>
        <v>#DIV/0!</v>
      </c>
      <c r="FU227" s="11"/>
      <c r="FV227" s="12" t="e">
        <f t="shared" si="1693"/>
        <v>#DIV/0!</v>
      </c>
      <c r="FW227" s="13"/>
      <c r="FX227" s="11"/>
      <c r="FY227" s="38"/>
      <c r="FZ227" s="39"/>
      <c r="GA227" s="10"/>
      <c r="GB227" s="11"/>
      <c r="GC227" s="61">
        <f t="shared" si="1721"/>
        <v>0</v>
      </c>
      <c r="GD227" s="61">
        <f t="shared" si="1721"/>
        <v>0</v>
      </c>
      <c r="GE227" s="11"/>
      <c r="GF227" s="12" t="e">
        <f t="shared" si="1694"/>
        <v>#DIV/0!</v>
      </c>
      <c r="GG227" s="11"/>
      <c r="GH227" s="12" t="e">
        <f t="shared" si="1695"/>
        <v>#DIV/0!</v>
      </c>
      <c r="GI227" s="13"/>
      <c r="GJ227" s="11"/>
      <c r="GK227" s="38"/>
      <c r="GL227" s="39"/>
      <c r="GM227" s="10"/>
      <c r="GN227" s="11"/>
      <c r="GO227" s="61">
        <f t="shared" si="1722"/>
        <v>0</v>
      </c>
      <c r="GP227" s="61">
        <f t="shared" si="1722"/>
        <v>0</v>
      </c>
      <c r="GQ227" s="11"/>
      <c r="GR227" s="12" t="e">
        <f t="shared" si="1696"/>
        <v>#DIV/0!</v>
      </c>
      <c r="GS227" s="11"/>
      <c r="GT227" s="12" t="e">
        <f t="shared" si="1697"/>
        <v>#DIV/0!</v>
      </c>
      <c r="GU227" s="13"/>
      <c r="GV227" s="11"/>
      <c r="GW227" s="38"/>
      <c r="GX227" s="39"/>
      <c r="GY227" s="10"/>
      <c r="GZ227" s="11"/>
      <c r="HA227" s="61">
        <f t="shared" si="1723"/>
        <v>0</v>
      </c>
      <c r="HB227" s="61">
        <f t="shared" si="1723"/>
        <v>0</v>
      </c>
      <c r="HC227" s="11"/>
      <c r="HD227" s="12" t="e">
        <f t="shared" si="1698"/>
        <v>#DIV/0!</v>
      </c>
      <c r="HE227" s="11"/>
      <c r="HF227" s="12" t="e">
        <f t="shared" si="1699"/>
        <v>#DIV/0!</v>
      </c>
      <c r="HG227" s="13"/>
      <c r="HH227" s="11"/>
      <c r="HI227" s="38"/>
      <c r="HJ227" s="39"/>
      <c r="HK227" s="10">
        <f t="shared" si="1700"/>
        <v>3</v>
      </c>
      <c r="HL227" s="14">
        <f t="shared" si="1700"/>
        <v>1</v>
      </c>
      <c r="HM227" s="381">
        <f t="shared" si="1700"/>
        <v>2615</v>
      </c>
      <c r="HN227" s="11">
        <f t="shared" si="1700"/>
        <v>216</v>
      </c>
      <c r="HO227" s="11">
        <f t="shared" si="1701"/>
        <v>1140</v>
      </c>
      <c r="HP227" s="79">
        <f t="shared" si="1702"/>
        <v>0.43594646271510518</v>
      </c>
      <c r="HQ227" s="15">
        <f t="shared" si="1703"/>
        <v>69</v>
      </c>
      <c r="HR227" s="12">
        <f t="shared" si="1724"/>
        <v>6.0526315789473685E-2</v>
      </c>
      <c r="HS227" s="16">
        <v>71.7</v>
      </c>
      <c r="HT227" s="17">
        <v>1031</v>
      </c>
      <c r="HU227" s="16">
        <f t="shared" si="1704"/>
        <v>90.438596491228068</v>
      </c>
      <c r="HV227" s="23"/>
      <c r="HW227" s="22"/>
    </row>
    <row r="228" spans="1:231" ht="19.5" thickBot="1" x14ac:dyDescent="0.3">
      <c r="A228" s="734"/>
      <c r="B228" s="437"/>
      <c r="C228" s="26">
        <f>SUM(C221:C227)</f>
        <v>6</v>
      </c>
      <c r="D228" s="27">
        <f>SUM(D221:D227)</f>
        <v>0</v>
      </c>
      <c r="E228" s="27"/>
      <c r="F228" s="27"/>
      <c r="G228" s="27">
        <f>SUM(G221:G227)</f>
        <v>1407</v>
      </c>
      <c r="H228" s="28">
        <f>((G228+I228)/7)/E227</f>
        <v>0.4642857142857143</v>
      </c>
      <c r="I228" s="27">
        <f>SUM(I221:I227)</f>
        <v>127</v>
      </c>
      <c r="J228" s="28">
        <f>(I228/(I228+G228))</f>
        <v>8.2790091264667534E-2</v>
      </c>
      <c r="K228" s="27"/>
      <c r="L228" s="27"/>
      <c r="M228" s="29" t="e">
        <f>M226/M225*100-100</f>
        <v>#DIV/0!</v>
      </c>
      <c r="N228" s="60" t="e">
        <f>N226/N225*100-100</f>
        <v>#DIV/0!</v>
      </c>
      <c r="O228" s="26">
        <f>SUM(O221:O227)</f>
        <v>2</v>
      </c>
      <c r="P228" s="27">
        <f>SUM(P221:P227)</f>
        <v>0</v>
      </c>
      <c r="Q228" s="27"/>
      <c r="R228" s="27"/>
      <c r="S228" s="27">
        <f>SUM(S221:S227)</f>
        <v>1388</v>
      </c>
      <c r="T228" s="28">
        <f>((S228+U228)/7)/Q227</f>
        <v>0.42970746946890087</v>
      </c>
      <c r="U228" s="27">
        <f>SUM(U221:U227)</f>
        <v>125</v>
      </c>
      <c r="V228" s="28">
        <f>(U228/(U228+S228))</f>
        <v>8.2617316589557177E-2</v>
      </c>
      <c r="W228" s="27"/>
      <c r="X228" s="27"/>
      <c r="Y228" s="29" t="e">
        <f>Y226/Y225*100-100</f>
        <v>#DIV/0!</v>
      </c>
      <c r="Z228" s="60" t="e">
        <f>Z226/Z225*100-100</f>
        <v>#DIV/0!</v>
      </c>
      <c r="AA228" s="26">
        <f>SUM(AA221:AA227)</f>
        <v>5</v>
      </c>
      <c r="AB228" s="27">
        <f>SUM(AB221:AB227)</f>
        <v>1</v>
      </c>
      <c r="AC228" s="27"/>
      <c r="AD228" s="27"/>
      <c r="AE228" s="27">
        <f>SUM(AE221:AE227)</f>
        <v>332</v>
      </c>
      <c r="AF228" s="28">
        <f>((AE228+AG228)/7)/AC227</f>
        <v>0.38775510204081631</v>
      </c>
      <c r="AG228" s="27">
        <f>SUM(AG221:AG227)</f>
        <v>67</v>
      </c>
      <c r="AH228" s="28">
        <f>(AG228/(AG228+AE228))</f>
        <v>0.16791979949874686</v>
      </c>
      <c r="AI228" s="27"/>
      <c r="AJ228" s="27"/>
      <c r="AK228" s="29" t="e">
        <f>AK226/AK225*100-100</f>
        <v>#DIV/0!</v>
      </c>
      <c r="AL228" s="60" t="e">
        <f>AL226/AL225*100-100</f>
        <v>#DIV/0!</v>
      </c>
      <c r="AM228" s="26">
        <f>SUM(AM221:AM227)</f>
        <v>5</v>
      </c>
      <c r="AN228" s="27">
        <f>SUM(AN221:AN227)</f>
        <v>0</v>
      </c>
      <c r="AO228" s="27"/>
      <c r="AP228" s="27"/>
      <c r="AQ228" s="27">
        <f>SUM(AQ221:AQ227)</f>
        <v>1365</v>
      </c>
      <c r="AR228" s="28">
        <f>((AQ228+AS228)/7)/AO227</f>
        <v>0.4193733831560793</v>
      </c>
      <c r="AS228" s="27">
        <f>SUM(AS221:AS227)</f>
        <v>94</v>
      </c>
      <c r="AT228" s="28">
        <f>(AS228/(AS228+AQ228))</f>
        <v>6.4427690198766277E-2</v>
      </c>
      <c r="AU228" s="27"/>
      <c r="AV228" s="27"/>
      <c r="AW228" s="29" t="e">
        <f>AW226/AW225*100-100</f>
        <v>#DIV/0!</v>
      </c>
      <c r="AX228" s="60" t="e">
        <f>AX226/AX225*100-100</f>
        <v>#DIV/0!</v>
      </c>
      <c r="AY228" s="26">
        <f>SUM(AY221:AY227)</f>
        <v>4</v>
      </c>
      <c r="AZ228" s="27">
        <f>SUM(AZ221:AZ227)</f>
        <v>0</v>
      </c>
      <c r="BA228" s="27"/>
      <c r="BB228" s="27"/>
      <c r="BC228" s="27">
        <f>SUM(BC221:BC227)</f>
        <v>1443</v>
      </c>
      <c r="BD228" s="28">
        <f>((BC228+BE228)/7)/BA227</f>
        <v>0.4481172750790457</v>
      </c>
      <c r="BE228" s="27">
        <f>SUM(BE221:BE227)</f>
        <v>116</v>
      </c>
      <c r="BF228" s="28">
        <f>(BE228/(BE228+BC228))</f>
        <v>7.4406670942912118E-2</v>
      </c>
      <c r="BG228" s="27"/>
      <c r="BH228" s="27"/>
      <c r="BI228" s="29" t="e">
        <f>BI226/BI225*100-100</f>
        <v>#DIV/0!</v>
      </c>
      <c r="BJ228" s="60" t="e">
        <f>BJ226/BJ225*100-100</f>
        <v>#DIV/0!</v>
      </c>
      <c r="BK228" s="26">
        <f>SUM(BK221:BK227)</f>
        <v>4</v>
      </c>
      <c r="BL228" s="27">
        <f>SUM(BL221:BL227)</f>
        <v>0</v>
      </c>
      <c r="BM228" s="27"/>
      <c r="BN228" s="27"/>
      <c r="BO228" s="27">
        <f>SUM(BO221:BO227)</f>
        <v>1459</v>
      </c>
      <c r="BP228" s="28">
        <f>((BO228+BQ228)/7)/BM227</f>
        <v>0.45634125393644431</v>
      </c>
      <c r="BQ228" s="27">
        <f>SUM(BQ221:BQ227)</f>
        <v>135</v>
      </c>
      <c r="BR228" s="28">
        <f>(BQ228/(BQ228+BO228))</f>
        <v>8.4692597239648684E-2</v>
      </c>
      <c r="BS228" s="27"/>
      <c r="BT228" s="27"/>
      <c r="BU228" s="29" t="e">
        <f>BU226/BU225*100-100</f>
        <v>#DIV/0!</v>
      </c>
      <c r="BV228" s="60" t="e">
        <f>BV226/BV225*100-100</f>
        <v>#DIV/0!</v>
      </c>
      <c r="BW228" s="26">
        <f>SUM(BW221:BW227)</f>
        <v>0</v>
      </c>
      <c r="BX228" s="27">
        <f>SUM(BX221:BX227)</f>
        <v>0</v>
      </c>
      <c r="BY228" s="27"/>
      <c r="BZ228" s="27"/>
      <c r="CA228" s="27">
        <f>SUM(CA221:CA227)</f>
        <v>0</v>
      </c>
      <c r="CB228" s="28" t="e">
        <f>((CA228+CC228)/7)/BY227</f>
        <v>#DIV/0!</v>
      </c>
      <c r="CC228" s="27">
        <f>SUM(CC221:CC227)</f>
        <v>0</v>
      </c>
      <c r="CD228" s="28" t="e">
        <f>(CC228/(CC228+CA228))</f>
        <v>#DIV/0!</v>
      </c>
      <c r="CE228" s="27"/>
      <c r="CF228" s="27"/>
      <c r="CG228" s="29" t="e">
        <f>CG226/CG225*100-100</f>
        <v>#DIV/0!</v>
      </c>
      <c r="CH228" s="60" t="e">
        <f>CH226/CH225*100-100</f>
        <v>#DIV/0!</v>
      </c>
      <c r="CI228" s="26">
        <f>SUM(CI221:CI227)</f>
        <v>0</v>
      </c>
      <c r="CJ228" s="27">
        <f>SUM(CJ221:CJ227)</f>
        <v>0</v>
      </c>
      <c r="CK228" s="27"/>
      <c r="CL228" s="27"/>
      <c r="CM228" s="27">
        <f>SUM(CM221:CM227)</f>
        <v>0</v>
      </c>
      <c r="CN228" s="28" t="e">
        <f>((CM228+CO228)/7)/CK227</f>
        <v>#DIV/0!</v>
      </c>
      <c r="CO228" s="27">
        <f>SUM(CO221:CO227)</f>
        <v>0</v>
      </c>
      <c r="CP228" s="28" t="e">
        <f>(CO228/(CO228+CM228))</f>
        <v>#DIV/0!</v>
      </c>
      <c r="CQ228" s="27"/>
      <c r="CR228" s="27"/>
      <c r="CS228" s="29" t="e">
        <f>CS226/CS225*100-100</f>
        <v>#DIV/0!</v>
      </c>
      <c r="CT228" s="60" t="e">
        <f>CT226/CT225*100-100</f>
        <v>#DIV/0!</v>
      </c>
      <c r="CU228" s="26">
        <f>SUM(CU221:CU227)</f>
        <v>0</v>
      </c>
      <c r="CV228" s="27">
        <f>SUM(CV221:CV227)</f>
        <v>0</v>
      </c>
      <c r="CW228" s="27"/>
      <c r="CX228" s="27"/>
      <c r="CY228" s="27">
        <f>SUM(CY221:CY227)</f>
        <v>0</v>
      </c>
      <c r="CZ228" s="28" t="e">
        <f>((CY228+DA228)/7)/CW227</f>
        <v>#DIV/0!</v>
      </c>
      <c r="DA228" s="27">
        <f>SUM(DA221:DA227)</f>
        <v>0</v>
      </c>
      <c r="DB228" s="28" t="e">
        <f>(DA228/(DA228+CY228))</f>
        <v>#DIV/0!</v>
      </c>
      <c r="DC228" s="27"/>
      <c r="DD228" s="27"/>
      <c r="DE228" s="29" t="e">
        <f>DE226/DE225*100-100</f>
        <v>#DIV/0!</v>
      </c>
      <c r="DF228" s="60" t="e">
        <f>DF226/DF225*100-100</f>
        <v>#DIV/0!</v>
      </c>
      <c r="DG228" s="26">
        <f>SUM(DG221:DG227)</f>
        <v>0</v>
      </c>
      <c r="DH228" s="27">
        <f>SUM(DH221:DH227)</f>
        <v>0</v>
      </c>
      <c r="DI228" s="27"/>
      <c r="DJ228" s="27"/>
      <c r="DK228" s="27">
        <f>SUM(DK221:DK227)</f>
        <v>0</v>
      </c>
      <c r="DL228" s="28" t="e">
        <f>((DK228+DM228)/7)/DI227</f>
        <v>#DIV/0!</v>
      </c>
      <c r="DM228" s="27">
        <f>SUM(DM221:DM227)</f>
        <v>0</v>
      </c>
      <c r="DN228" s="28" t="e">
        <f>(DM228/(DM228+DK228))</f>
        <v>#DIV/0!</v>
      </c>
      <c r="DO228" s="27"/>
      <c r="DP228" s="27"/>
      <c r="DQ228" s="29" t="e">
        <f>DQ226/DQ225*100-100</f>
        <v>#DIV/0!</v>
      </c>
      <c r="DR228" s="60" t="e">
        <f>DR226/DR225*100-100</f>
        <v>#DIV/0!</v>
      </c>
      <c r="DS228" s="26">
        <f>SUM(DS221:DS227)</f>
        <v>0</v>
      </c>
      <c r="DT228" s="27">
        <f>SUM(DT221:DT227)</f>
        <v>0</v>
      </c>
      <c r="DU228" s="27"/>
      <c r="DV228" s="27"/>
      <c r="DW228" s="27">
        <f>SUM(DW221:DW227)</f>
        <v>0</v>
      </c>
      <c r="DX228" s="28" t="e">
        <f>((DW228+DY228)/7)/DU227</f>
        <v>#DIV/0!</v>
      </c>
      <c r="DY228" s="27">
        <f>SUM(DY221:DY227)</f>
        <v>0</v>
      </c>
      <c r="DZ228" s="28" t="e">
        <f>(DY228/(DY228+DW228))</f>
        <v>#DIV/0!</v>
      </c>
      <c r="EA228" s="27"/>
      <c r="EB228" s="27"/>
      <c r="EC228" s="29" t="e">
        <f>EC226/EC225*100-100</f>
        <v>#DIV/0!</v>
      </c>
      <c r="ED228" s="60" t="e">
        <f>ED226/ED225*100-100</f>
        <v>#DIV/0!</v>
      </c>
      <c r="EE228" s="26">
        <f>SUM(EE221:EE227)</f>
        <v>0</v>
      </c>
      <c r="EF228" s="27">
        <f>SUM(EF221:EF227)</f>
        <v>0</v>
      </c>
      <c r="EG228" s="27"/>
      <c r="EH228" s="27"/>
      <c r="EI228" s="27">
        <f>SUM(EI221:EI227)</f>
        <v>0</v>
      </c>
      <c r="EJ228" s="28" t="e">
        <f>((EI228+EK228)/7)/EG227</f>
        <v>#DIV/0!</v>
      </c>
      <c r="EK228" s="27">
        <f>SUM(EK221:EK227)</f>
        <v>0</v>
      </c>
      <c r="EL228" s="28" t="e">
        <f>(EK228/(EK228+EI228))</f>
        <v>#DIV/0!</v>
      </c>
      <c r="EM228" s="27"/>
      <c r="EN228" s="27"/>
      <c r="EO228" s="29" t="e">
        <f>EO226/EO225*100-100</f>
        <v>#DIV/0!</v>
      </c>
      <c r="EP228" s="60" t="e">
        <f>EP226/EP225*100-100</f>
        <v>#DIV/0!</v>
      </c>
      <c r="EQ228" s="26">
        <f>SUM(EQ221:EQ227)</f>
        <v>0</v>
      </c>
      <c r="ER228" s="27">
        <f>SUM(ER221:ER227)</f>
        <v>0</v>
      </c>
      <c r="ES228" s="27"/>
      <c r="ET228" s="27"/>
      <c r="EU228" s="27">
        <f>SUM(EU221:EU227)</f>
        <v>0</v>
      </c>
      <c r="EV228" s="28" t="e">
        <f>((EU228+EW228)/7)/ES227</f>
        <v>#DIV/0!</v>
      </c>
      <c r="EW228" s="27">
        <f>SUM(EW221:EW227)</f>
        <v>0</v>
      </c>
      <c r="EX228" s="28" t="e">
        <f>(EW228/(EW228+EU228))</f>
        <v>#DIV/0!</v>
      </c>
      <c r="EY228" s="27"/>
      <c r="EZ228" s="27"/>
      <c r="FA228" s="29" t="e">
        <f>FA226/FA225*100-100</f>
        <v>#DIV/0!</v>
      </c>
      <c r="FB228" s="60" t="e">
        <f>FB226/FB225*100-100</f>
        <v>#DIV/0!</v>
      </c>
      <c r="FC228" s="26">
        <f>SUM(FC221:FC227)</f>
        <v>0</v>
      </c>
      <c r="FD228" s="27">
        <f>SUM(FD221:FD227)</f>
        <v>0</v>
      </c>
      <c r="FE228" s="27"/>
      <c r="FF228" s="27"/>
      <c r="FG228" s="27">
        <f>SUM(FG221:FG227)</f>
        <v>0</v>
      </c>
      <c r="FH228" s="28" t="e">
        <f>((FG228+FI228)/7)/FE227</f>
        <v>#DIV/0!</v>
      </c>
      <c r="FI228" s="27">
        <f>SUM(FI221:FI227)</f>
        <v>0</v>
      </c>
      <c r="FJ228" s="28" t="e">
        <f>(FI228/(FI228+FG228))</f>
        <v>#DIV/0!</v>
      </c>
      <c r="FK228" s="27"/>
      <c r="FL228" s="27"/>
      <c r="FM228" s="29" t="e">
        <f>FM226/FM225*100-100</f>
        <v>#DIV/0!</v>
      </c>
      <c r="FN228" s="60" t="e">
        <f>FN226/FN225*100-100</f>
        <v>#DIV/0!</v>
      </c>
      <c r="FO228" s="26">
        <f>SUM(FO221:FO227)</f>
        <v>0</v>
      </c>
      <c r="FP228" s="27">
        <f>SUM(FP221:FP227)</f>
        <v>0</v>
      </c>
      <c r="FQ228" s="27"/>
      <c r="FR228" s="27"/>
      <c r="FS228" s="27">
        <f>SUM(FS221:FS227)</f>
        <v>0</v>
      </c>
      <c r="FT228" s="28" t="e">
        <f>((FS228+FU228)/7)/FQ227</f>
        <v>#DIV/0!</v>
      </c>
      <c r="FU228" s="27">
        <f>SUM(FU221:FU227)</f>
        <v>0</v>
      </c>
      <c r="FV228" s="28" t="e">
        <f>(FU228/(FU228+FS228))</f>
        <v>#DIV/0!</v>
      </c>
      <c r="FW228" s="27"/>
      <c r="FX228" s="27"/>
      <c r="FY228" s="29" t="e">
        <f>FY226/FY225*100-100</f>
        <v>#DIV/0!</v>
      </c>
      <c r="FZ228" s="60" t="e">
        <f>FZ226/FZ225*100-100</f>
        <v>#DIV/0!</v>
      </c>
      <c r="GA228" s="26">
        <f>SUM(GA221:GA227)</f>
        <v>0</v>
      </c>
      <c r="GB228" s="27">
        <f>SUM(GB221:GB227)</f>
        <v>0</v>
      </c>
      <c r="GC228" s="27"/>
      <c r="GD228" s="27"/>
      <c r="GE228" s="27">
        <f>SUM(GE221:GE227)</f>
        <v>0</v>
      </c>
      <c r="GF228" s="28" t="e">
        <f>((GE228+GG228)/7)/GC227</f>
        <v>#DIV/0!</v>
      </c>
      <c r="GG228" s="27">
        <f>SUM(GG221:GG227)</f>
        <v>0</v>
      </c>
      <c r="GH228" s="28" t="e">
        <f>(GG228/(GG228+GE228))</f>
        <v>#DIV/0!</v>
      </c>
      <c r="GI228" s="27"/>
      <c r="GJ228" s="27"/>
      <c r="GK228" s="29" t="e">
        <f>GK226/GK225*100-100</f>
        <v>#DIV/0!</v>
      </c>
      <c r="GL228" s="60" t="e">
        <f>GL226/GL225*100-100</f>
        <v>#DIV/0!</v>
      </c>
      <c r="GM228" s="26">
        <f>SUM(GM221:GM227)</f>
        <v>0</v>
      </c>
      <c r="GN228" s="27">
        <f>SUM(GN221:GN227)</f>
        <v>0</v>
      </c>
      <c r="GO228" s="27"/>
      <c r="GP228" s="27"/>
      <c r="GQ228" s="27">
        <f>SUM(GQ221:GQ227)</f>
        <v>0</v>
      </c>
      <c r="GR228" s="28" t="e">
        <f>((GQ228+GS228)/7)/GO227</f>
        <v>#DIV/0!</v>
      </c>
      <c r="GS228" s="27">
        <f>SUM(GS221:GS227)</f>
        <v>0</v>
      </c>
      <c r="GT228" s="28" t="e">
        <f>(GS228/(GS228+GQ228))</f>
        <v>#DIV/0!</v>
      </c>
      <c r="GU228" s="27"/>
      <c r="GV228" s="27"/>
      <c r="GW228" s="29" t="e">
        <f>GW226/GW225*100-100</f>
        <v>#DIV/0!</v>
      </c>
      <c r="GX228" s="60" t="e">
        <f>GX226/GX225*100-100</f>
        <v>#DIV/0!</v>
      </c>
      <c r="GY228" s="26">
        <f>SUM(GY221:GY227)</f>
        <v>0</v>
      </c>
      <c r="GZ228" s="27">
        <f>SUM(GZ221:GZ227)</f>
        <v>0</v>
      </c>
      <c r="HA228" s="27"/>
      <c r="HB228" s="27"/>
      <c r="HC228" s="27">
        <f>SUM(HC221:HC227)</f>
        <v>0</v>
      </c>
      <c r="HD228" s="28" t="e">
        <f>((HC228+HE228)/7)/HA227</f>
        <v>#DIV/0!</v>
      </c>
      <c r="HE228" s="27">
        <f>SUM(HE221:HE227)</f>
        <v>0</v>
      </c>
      <c r="HF228" s="28" t="e">
        <f>(HE228/(HE228+HC228))</f>
        <v>#DIV/0!</v>
      </c>
      <c r="HG228" s="27"/>
      <c r="HH228" s="27"/>
      <c r="HI228" s="29" t="e">
        <f>HI226/HI225*100-100</f>
        <v>#DIV/0!</v>
      </c>
      <c r="HJ228" s="60" t="e">
        <f>HJ226/HJ225*100-100</f>
        <v>#DIV/0!</v>
      </c>
      <c r="HK228" s="26">
        <f t="shared" si="1700"/>
        <v>26</v>
      </c>
      <c r="HL228" s="443">
        <f t="shared" si="1700"/>
        <v>1</v>
      </c>
      <c r="HM228" s="365">
        <f t="shared" si="1700"/>
        <v>0</v>
      </c>
      <c r="HN228" s="27">
        <f t="shared" si="1700"/>
        <v>0</v>
      </c>
      <c r="HO228" s="27">
        <f t="shared" si="1701"/>
        <v>8058</v>
      </c>
      <c r="HP228" s="80">
        <f>+((HO228)/HM227)/7</f>
        <v>0.44020759355367384</v>
      </c>
      <c r="HQ228" s="57">
        <f t="shared" si="1703"/>
        <v>664</v>
      </c>
      <c r="HR228" s="48">
        <f t="shared" si="1724"/>
        <v>8.240258128567883E-2</v>
      </c>
      <c r="HS228" s="49">
        <f>SUM(HS221:HS227)/7</f>
        <v>71.328571428571422</v>
      </c>
      <c r="HT228" s="50">
        <f>SUM(HT221:HT227)</f>
        <v>7167</v>
      </c>
      <c r="HU228" s="49">
        <f>AVERAGE(HU221:HU227)</f>
        <v>88.961932699624612</v>
      </c>
      <c r="HV228" s="58" t="e">
        <f>HV226/HV225*100-100</f>
        <v>#DIV/0!</v>
      </c>
      <c r="HW228" s="60" t="e">
        <f>HW226/HW225*100-100</f>
        <v>#DIV/0!</v>
      </c>
    </row>
    <row r="229" spans="1:231" ht="19.5" thickBot="1" x14ac:dyDescent="0.3">
      <c r="A229" s="52"/>
      <c r="B229" s="437"/>
      <c r="C229" s="40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2"/>
      <c r="O229" s="40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2"/>
      <c r="AA229" s="40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2"/>
      <c r="AM229" s="40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2"/>
      <c r="AY229" s="40"/>
      <c r="AZ229" s="41"/>
      <c r="BA229" s="41"/>
      <c r="BB229" s="41"/>
      <c r="BC229" s="41"/>
      <c r="BD229" s="41"/>
      <c r="BE229" s="41"/>
      <c r="BF229" s="41"/>
      <c r="BG229" s="41"/>
      <c r="BH229" s="41"/>
      <c r="BI229" s="41"/>
      <c r="BJ229" s="42"/>
      <c r="BK229" s="40"/>
      <c r="BL229" s="41"/>
      <c r="BM229" s="41"/>
      <c r="BN229" s="41"/>
      <c r="BO229" s="41"/>
      <c r="BP229" s="41"/>
      <c r="BQ229" s="41"/>
      <c r="BR229" s="41"/>
      <c r="BS229" s="41"/>
      <c r="BT229" s="41"/>
      <c r="BU229" s="41"/>
      <c r="BV229" s="42"/>
      <c r="BW229" s="40"/>
      <c r="BX229" s="41"/>
      <c r="BY229" s="41"/>
      <c r="BZ229" s="41"/>
      <c r="CA229" s="41"/>
      <c r="CB229" s="41"/>
      <c r="CC229" s="41"/>
      <c r="CD229" s="41"/>
      <c r="CE229" s="41"/>
      <c r="CF229" s="41"/>
      <c r="CG229" s="41"/>
      <c r="CH229" s="42"/>
      <c r="CI229" s="40"/>
      <c r="CJ229" s="41"/>
      <c r="CK229" s="41"/>
      <c r="CL229" s="41"/>
      <c r="CM229" s="41"/>
      <c r="CN229" s="41"/>
      <c r="CO229" s="41"/>
      <c r="CP229" s="41"/>
      <c r="CQ229" s="41"/>
      <c r="CR229" s="41"/>
      <c r="CS229" s="41"/>
      <c r="CT229" s="42"/>
      <c r="CU229" s="40"/>
      <c r="CV229" s="41"/>
      <c r="CW229" s="41"/>
      <c r="CX229" s="41"/>
      <c r="CY229" s="41"/>
      <c r="CZ229" s="41"/>
      <c r="DA229" s="41"/>
      <c r="DB229" s="41"/>
      <c r="DC229" s="41"/>
      <c r="DD229" s="41"/>
      <c r="DE229" s="41"/>
      <c r="DF229" s="42"/>
      <c r="DG229" s="40"/>
      <c r="DH229" s="41"/>
      <c r="DI229" s="41"/>
      <c r="DJ229" s="41"/>
      <c r="DK229" s="41"/>
      <c r="DL229" s="41"/>
      <c r="DM229" s="41"/>
      <c r="DN229" s="41"/>
      <c r="DO229" s="41"/>
      <c r="DP229" s="41"/>
      <c r="DQ229" s="41"/>
      <c r="DR229" s="42"/>
      <c r="DS229" s="40"/>
      <c r="DT229" s="41"/>
      <c r="DU229" s="41"/>
      <c r="DV229" s="41"/>
      <c r="DW229" s="41"/>
      <c r="DX229" s="41"/>
      <c r="DY229" s="41"/>
      <c r="DZ229" s="41"/>
      <c r="EA229" s="41"/>
      <c r="EB229" s="41"/>
      <c r="EC229" s="41"/>
      <c r="ED229" s="42"/>
      <c r="EE229" s="40"/>
      <c r="EF229" s="41"/>
      <c r="EG229" s="41"/>
      <c r="EH229" s="41"/>
      <c r="EI229" s="41"/>
      <c r="EJ229" s="41"/>
      <c r="EK229" s="41"/>
      <c r="EL229" s="41"/>
      <c r="EM229" s="41"/>
      <c r="EN229" s="41"/>
      <c r="EO229" s="41"/>
      <c r="EP229" s="42"/>
      <c r="EQ229" s="40"/>
      <c r="ER229" s="41"/>
      <c r="ES229" s="41"/>
      <c r="ET229" s="41"/>
      <c r="EU229" s="41"/>
      <c r="EV229" s="41"/>
      <c r="EW229" s="41"/>
      <c r="EX229" s="41"/>
      <c r="EY229" s="41"/>
      <c r="EZ229" s="41"/>
      <c r="FA229" s="41"/>
      <c r="FB229" s="42"/>
      <c r="FC229" s="40"/>
      <c r="FD229" s="41"/>
      <c r="FE229" s="41"/>
      <c r="FF229" s="41"/>
      <c r="FG229" s="41"/>
      <c r="FH229" s="41"/>
      <c r="FI229" s="41"/>
      <c r="FJ229" s="41"/>
      <c r="FK229" s="41"/>
      <c r="FL229" s="41"/>
      <c r="FM229" s="41"/>
      <c r="FN229" s="42"/>
      <c r="FO229" s="40"/>
      <c r="FP229" s="41"/>
      <c r="FQ229" s="41"/>
      <c r="FR229" s="41"/>
      <c r="FS229" s="41"/>
      <c r="FT229" s="41"/>
      <c r="FU229" s="41"/>
      <c r="FV229" s="41"/>
      <c r="FW229" s="41"/>
      <c r="FX229" s="41"/>
      <c r="FY229" s="41"/>
      <c r="FZ229" s="42"/>
      <c r="GA229" s="40"/>
      <c r="GB229" s="41"/>
      <c r="GC229" s="41"/>
      <c r="GD229" s="41"/>
      <c r="GE229" s="41"/>
      <c r="GF229" s="41"/>
      <c r="GG229" s="41"/>
      <c r="GH229" s="41"/>
      <c r="GI229" s="41"/>
      <c r="GJ229" s="41"/>
      <c r="GK229" s="41"/>
      <c r="GL229" s="42"/>
      <c r="GM229" s="40"/>
      <c r="GN229" s="41"/>
      <c r="GO229" s="41"/>
      <c r="GP229" s="41"/>
      <c r="GQ229" s="41"/>
      <c r="GR229" s="41"/>
      <c r="GS229" s="41"/>
      <c r="GT229" s="41"/>
      <c r="GU229" s="41"/>
      <c r="GV229" s="41"/>
      <c r="GW229" s="41"/>
      <c r="GX229" s="42"/>
      <c r="GY229" s="40"/>
      <c r="GZ229" s="41"/>
      <c r="HA229" s="41"/>
      <c r="HB229" s="41"/>
      <c r="HC229" s="41"/>
      <c r="HD229" s="41"/>
      <c r="HE229" s="41"/>
      <c r="HF229" s="41"/>
      <c r="HG229" s="41"/>
      <c r="HH229" s="41"/>
      <c r="HI229" s="41"/>
      <c r="HJ229" s="42"/>
      <c r="HK229" s="444">
        <f>HK228/HM218</f>
        <v>9.8447557743279058E-3</v>
      </c>
      <c r="HL229" s="445">
        <f>HL228/HN218</f>
        <v>4.608294930875576E-3</v>
      </c>
      <c r="HM229" s="65"/>
      <c r="HN229" s="41"/>
      <c r="HO229" s="41"/>
      <c r="HP229" s="41"/>
      <c r="HQ229" s="41"/>
      <c r="HR229" s="41"/>
      <c r="HS229" s="41"/>
      <c r="HT229" s="51"/>
      <c r="HU229" s="41"/>
      <c r="HV229" s="41"/>
      <c r="HW229" s="42"/>
    </row>
    <row r="230" spans="1:231" ht="18.75" x14ac:dyDescent="0.25">
      <c r="A230" s="736">
        <v>50</v>
      </c>
      <c r="B230" s="435">
        <f>B227+1</f>
        <v>45771</v>
      </c>
      <c r="C230" s="32"/>
      <c r="D230" s="33"/>
      <c r="E230" s="33">
        <f>E227-C230</f>
        <v>472</v>
      </c>
      <c r="F230" s="33">
        <f>F227-D230</f>
        <v>39</v>
      </c>
      <c r="G230" s="33">
        <v>204</v>
      </c>
      <c r="H230" s="34">
        <f t="shared" ref="H230:H236" si="1725">((G230+I230)/E230)</f>
        <v>0.47245762711864409</v>
      </c>
      <c r="I230" s="33">
        <v>19</v>
      </c>
      <c r="J230" s="34">
        <f>I230/(G230+I230)</f>
        <v>8.520179372197309E-2</v>
      </c>
      <c r="K230" s="35"/>
      <c r="L230" s="33"/>
      <c r="M230" s="33"/>
      <c r="N230" s="36"/>
      <c r="O230" s="32"/>
      <c r="P230" s="33"/>
      <c r="Q230" s="33">
        <f>Q227-O230</f>
        <v>503</v>
      </c>
      <c r="R230" s="33">
        <f>R227-P230</f>
        <v>41</v>
      </c>
      <c r="S230" s="33">
        <v>187</v>
      </c>
      <c r="T230" s="34">
        <f t="shared" ref="T230:T236" si="1726">((S230+U230)/Q230)</f>
        <v>0.39761431411530818</v>
      </c>
      <c r="U230" s="33">
        <v>13</v>
      </c>
      <c r="V230" s="34">
        <f t="shared" ref="V230:V236" si="1727">U230/(S230+U230)</f>
        <v>6.5000000000000002E-2</v>
      </c>
      <c r="W230" s="35"/>
      <c r="X230" s="33"/>
      <c r="Y230" s="33"/>
      <c r="Z230" s="36"/>
      <c r="AA230" s="32">
        <v>2</v>
      </c>
      <c r="AB230" s="33"/>
      <c r="AC230" s="33">
        <f>AC227-AA230</f>
        <v>145</v>
      </c>
      <c r="AD230" s="33">
        <f>AD227-AB230</f>
        <v>9</v>
      </c>
      <c r="AE230" s="33">
        <v>49</v>
      </c>
      <c r="AF230" s="34">
        <f t="shared" ref="AF230:AF236" si="1728">((AE230+AG230)/AC230)</f>
        <v>0.3724137931034483</v>
      </c>
      <c r="AG230" s="33">
        <v>5</v>
      </c>
      <c r="AH230" s="34">
        <f t="shared" ref="AH230:AH236" si="1729">AG230/(AE230+AG230)</f>
        <v>9.2592592592592587E-2</v>
      </c>
      <c r="AI230" s="35"/>
      <c r="AJ230" s="33"/>
      <c r="AK230" s="33"/>
      <c r="AL230" s="36"/>
      <c r="AM230" s="32"/>
      <c r="AN230" s="33"/>
      <c r="AO230" s="33">
        <f>AO227-AM230</f>
        <v>497</v>
      </c>
      <c r="AP230" s="33">
        <f>AP227-AN230</f>
        <v>42</v>
      </c>
      <c r="AQ230" s="33">
        <v>201</v>
      </c>
      <c r="AR230" s="34">
        <f t="shared" ref="AR230:AR236" si="1730">((AQ230+AS230)/AO230)</f>
        <v>0.43259557344064387</v>
      </c>
      <c r="AS230" s="33">
        <v>14</v>
      </c>
      <c r="AT230" s="34">
        <f t="shared" ref="AT230:AT236" si="1731">AS230/(AQ230+AS230)</f>
        <v>6.5116279069767441E-2</v>
      </c>
      <c r="AU230" s="35"/>
      <c r="AV230" s="33"/>
      <c r="AW230" s="33"/>
      <c r="AX230" s="36"/>
      <c r="AY230" s="32"/>
      <c r="AZ230" s="33"/>
      <c r="BA230" s="33">
        <f>BA227-AY230</f>
        <v>497</v>
      </c>
      <c r="BB230" s="33">
        <f>BB227-AZ230</f>
        <v>42</v>
      </c>
      <c r="BC230" s="33">
        <v>185</v>
      </c>
      <c r="BD230" s="34">
        <f t="shared" ref="BD230:BD236" si="1732">((BC230+BE230)/BA230)</f>
        <v>0.39839034205231388</v>
      </c>
      <c r="BE230" s="33">
        <v>13</v>
      </c>
      <c r="BF230" s="34">
        <f t="shared" ref="BF230:BF236" si="1733">BE230/(BC230+BE230)</f>
        <v>6.5656565656565663E-2</v>
      </c>
      <c r="BG230" s="35"/>
      <c r="BH230" s="33"/>
      <c r="BI230" s="33"/>
      <c r="BJ230" s="36"/>
      <c r="BK230" s="32"/>
      <c r="BL230" s="33"/>
      <c r="BM230" s="33">
        <f>BM227-BK230</f>
        <v>499</v>
      </c>
      <c r="BN230" s="33">
        <f>BN227-BL230</f>
        <v>43</v>
      </c>
      <c r="BO230" s="33">
        <v>184</v>
      </c>
      <c r="BP230" s="34">
        <f t="shared" ref="BP230:BP236" si="1734">((BO230+BQ230)/BM230)</f>
        <v>0.41082164328657317</v>
      </c>
      <c r="BQ230" s="33">
        <v>21</v>
      </c>
      <c r="BR230" s="34">
        <f t="shared" ref="BR230:BR236" si="1735">BQ230/(BO230+BQ230)</f>
        <v>0.1024390243902439</v>
      </c>
      <c r="BS230" s="35"/>
      <c r="BT230" s="33"/>
      <c r="BU230" s="33"/>
      <c r="BV230" s="36"/>
      <c r="BW230" s="32"/>
      <c r="BX230" s="33"/>
      <c r="BY230" s="33">
        <f>BY227-BW230</f>
        <v>0</v>
      </c>
      <c r="BZ230" s="33">
        <f>BZ227-BX230</f>
        <v>0</v>
      </c>
      <c r="CA230" s="33"/>
      <c r="CB230" s="34" t="e">
        <f t="shared" ref="CB230:CB236" si="1736">((CA230+CC230)/BY230)</f>
        <v>#DIV/0!</v>
      </c>
      <c r="CC230" s="33"/>
      <c r="CD230" s="34" t="e">
        <f t="shared" ref="CD230:CD236" si="1737">CC230/(CA230+CC230)</f>
        <v>#DIV/0!</v>
      </c>
      <c r="CE230" s="35"/>
      <c r="CF230" s="33"/>
      <c r="CG230" s="33"/>
      <c r="CH230" s="36"/>
      <c r="CI230" s="32"/>
      <c r="CJ230" s="33"/>
      <c r="CK230" s="33">
        <f>CK227-CI230</f>
        <v>0</v>
      </c>
      <c r="CL230" s="33">
        <f>CL227-CJ230</f>
        <v>0</v>
      </c>
      <c r="CM230" s="33"/>
      <c r="CN230" s="34" t="e">
        <f t="shared" ref="CN230:CN236" si="1738">((CM230+CO230)/CK230)</f>
        <v>#DIV/0!</v>
      </c>
      <c r="CO230" s="33"/>
      <c r="CP230" s="34" t="e">
        <f t="shared" ref="CP230:CP236" si="1739">CO230/(CM230+CO230)</f>
        <v>#DIV/0!</v>
      </c>
      <c r="CQ230" s="35"/>
      <c r="CR230" s="33"/>
      <c r="CS230" s="33"/>
      <c r="CT230" s="36"/>
      <c r="CU230" s="32"/>
      <c r="CV230" s="33"/>
      <c r="CW230" s="33">
        <f>CW227-CU230</f>
        <v>0</v>
      </c>
      <c r="CX230" s="33">
        <f>CX227-CV230</f>
        <v>0</v>
      </c>
      <c r="CY230" s="33"/>
      <c r="CZ230" s="34" t="e">
        <f t="shared" ref="CZ230:CZ236" si="1740">((CY230+DA230)/CW230)</f>
        <v>#DIV/0!</v>
      </c>
      <c r="DA230" s="33"/>
      <c r="DB230" s="34" t="e">
        <f t="shared" ref="DB230:DB236" si="1741">DA230/(CY230+DA230)</f>
        <v>#DIV/0!</v>
      </c>
      <c r="DC230" s="35"/>
      <c r="DD230" s="33"/>
      <c r="DE230" s="33"/>
      <c r="DF230" s="36"/>
      <c r="DG230" s="32"/>
      <c r="DH230" s="33"/>
      <c r="DI230" s="33">
        <f>DI227-DG230</f>
        <v>0</v>
      </c>
      <c r="DJ230" s="33">
        <f>DJ227-DH230</f>
        <v>0</v>
      </c>
      <c r="DK230" s="33"/>
      <c r="DL230" s="34" t="e">
        <f t="shared" ref="DL230:DL236" si="1742">((DK230+DM230)/DI230)</f>
        <v>#DIV/0!</v>
      </c>
      <c r="DM230" s="33"/>
      <c r="DN230" s="34" t="e">
        <f t="shared" ref="DN230:DN236" si="1743">DM230/(DK230+DM230)</f>
        <v>#DIV/0!</v>
      </c>
      <c r="DO230" s="35"/>
      <c r="DP230" s="33"/>
      <c r="DQ230" s="33"/>
      <c r="DR230" s="36"/>
      <c r="DS230" s="32"/>
      <c r="DT230" s="33"/>
      <c r="DU230" s="33">
        <f>DU227-DS230</f>
        <v>0</v>
      </c>
      <c r="DV230" s="33">
        <f>DV227-DT230</f>
        <v>0</v>
      </c>
      <c r="DW230" s="33"/>
      <c r="DX230" s="34" t="e">
        <f t="shared" ref="DX230:DX236" si="1744">((DW230+DY230)/DU230)</f>
        <v>#DIV/0!</v>
      </c>
      <c r="DY230" s="33"/>
      <c r="DZ230" s="34" t="e">
        <f t="shared" ref="DZ230:DZ236" si="1745">DY230/(DW230+DY230)</f>
        <v>#DIV/0!</v>
      </c>
      <c r="EA230" s="35"/>
      <c r="EB230" s="33"/>
      <c r="EC230" s="33"/>
      <c r="ED230" s="36"/>
      <c r="EE230" s="32"/>
      <c r="EF230" s="33"/>
      <c r="EG230" s="33">
        <f>EG227-EE230</f>
        <v>0</v>
      </c>
      <c r="EH230" s="33">
        <f>EH227-EF230</f>
        <v>0</v>
      </c>
      <c r="EI230" s="33"/>
      <c r="EJ230" s="34" t="e">
        <f t="shared" ref="EJ230:EJ236" si="1746">((EI230+EK230)/EG230)</f>
        <v>#DIV/0!</v>
      </c>
      <c r="EK230" s="33"/>
      <c r="EL230" s="34" t="e">
        <f t="shared" ref="EL230:EL236" si="1747">EK230/(EI230+EK230)</f>
        <v>#DIV/0!</v>
      </c>
      <c r="EM230" s="35"/>
      <c r="EN230" s="33"/>
      <c r="EO230" s="33"/>
      <c r="EP230" s="36"/>
      <c r="EQ230" s="32"/>
      <c r="ER230" s="33"/>
      <c r="ES230" s="33">
        <f>ES227-EQ230</f>
        <v>0</v>
      </c>
      <c r="ET230" s="33">
        <f>ET227-ER230</f>
        <v>0</v>
      </c>
      <c r="EU230" s="33"/>
      <c r="EV230" s="34" t="e">
        <f t="shared" ref="EV230:EV236" si="1748">((EU230+EW230)/ES230)</f>
        <v>#DIV/0!</v>
      </c>
      <c r="EW230" s="33"/>
      <c r="EX230" s="34" t="e">
        <f t="shared" ref="EX230:EX236" si="1749">EW230/(EU230+EW230)</f>
        <v>#DIV/0!</v>
      </c>
      <c r="EY230" s="35"/>
      <c r="EZ230" s="33"/>
      <c r="FA230" s="33"/>
      <c r="FB230" s="36"/>
      <c r="FC230" s="32"/>
      <c r="FD230" s="33"/>
      <c r="FE230" s="33">
        <f>FE227-FC230</f>
        <v>0</v>
      </c>
      <c r="FF230" s="33">
        <f>FF227-FD230</f>
        <v>0</v>
      </c>
      <c r="FG230" s="33"/>
      <c r="FH230" s="34" t="e">
        <f t="shared" ref="FH230:FH236" si="1750">((FG230+FI230)/FE230)</f>
        <v>#DIV/0!</v>
      </c>
      <c r="FI230" s="33"/>
      <c r="FJ230" s="34" t="e">
        <f t="shared" ref="FJ230:FJ236" si="1751">FI230/(FG230+FI230)</f>
        <v>#DIV/0!</v>
      </c>
      <c r="FK230" s="35"/>
      <c r="FL230" s="33"/>
      <c r="FM230" s="33"/>
      <c r="FN230" s="36"/>
      <c r="FO230" s="32"/>
      <c r="FP230" s="33"/>
      <c r="FQ230" s="33">
        <f>FQ227-FO230</f>
        <v>0</v>
      </c>
      <c r="FR230" s="33">
        <f>FR227-FP230</f>
        <v>0</v>
      </c>
      <c r="FS230" s="33"/>
      <c r="FT230" s="34" t="e">
        <f t="shared" ref="FT230:FT236" si="1752">((FS230+FU230)/FQ230)</f>
        <v>#DIV/0!</v>
      </c>
      <c r="FU230" s="33"/>
      <c r="FV230" s="34" t="e">
        <f t="shared" ref="FV230:FV236" si="1753">FU230/(FS230+FU230)</f>
        <v>#DIV/0!</v>
      </c>
      <c r="FW230" s="35"/>
      <c r="FX230" s="33"/>
      <c r="FY230" s="33"/>
      <c r="FZ230" s="36"/>
      <c r="GA230" s="32"/>
      <c r="GB230" s="33"/>
      <c r="GC230" s="33">
        <f>GC227-GA230</f>
        <v>0</v>
      </c>
      <c r="GD230" s="33">
        <f>GD227-GB230</f>
        <v>0</v>
      </c>
      <c r="GE230" s="33"/>
      <c r="GF230" s="34" t="e">
        <f t="shared" ref="GF230:GF236" si="1754">((GE230+GG230)/GC230)</f>
        <v>#DIV/0!</v>
      </c>
      <c r="GG230" s="33"/>
      <c r="GH230" s="34" t="e">
        <f t="shared" ref="GH230:GH236" si="1755">GG230/(GE230+GG230)</f>
        <v>#DIV/0!</v>
      </c>
      <c r="GI230" s="35"/>
      <c r="GJ230" s="33"/>
      <c r="GK230" s="33"/>
      <c r="GL230" s="36"/>
      <c r="GM230" s="32"/>
      <c r="GN230" s="33"/>
      <c r="GO230" s="33">
        <f>GO227-GM230</f>
        <v>0</v>
      </c>
      <c r="GP230" s="33">
        <f>GP227-GN230</f>
        <v>0</v>
      </c>
      <c r="GQ230" s="33"/>
      <c r="GR230" s="34" t="e">
        <f t="shared" ref="GR230:GR236" si="1756">((GQ230+GS230)/GO230)</f>
        <v>#DIV/0!</v>
      </c>
      <c r="GS230" s="33"/>
      <c r="GT230" s="34" t="e">
        <f t="shared" ref="GT230:GT236" si="1757">GS230/(GQ230+GS230)</f>
        <v>#DIV/0!</v>
      </c>
      <c r="GU230" s="35"/>
      <c r="GV230" s="33"/>
      <c r="GW230" s="33"/>
      <c r="GX230" s="36"/>
      <c r="GY230" s="32"/>
      <c r="GZ230" s="33"/>
      <c r="HA230" s="33">
        <f>HA227-GY230</f>
        <v>0</v>
      </c>
      <c r="HB230" s="33">
        <f>HB227-GZ230</f>
        <v>0</v>
      </c>
      <c r="HC230" s="33"/>
      <c r="HD230" s="34" t="e">
        <f t="shared" ref="HD230:HD236" si="1758">((HC230+HE230)/HA230)</f>
        <v>#DIV/0!</v>
      </c>
      <c r="HE230" s="33"/>
      <c r="HF230" s="34" t="e">
        <f t="shared" ref="HF230:HF236" si="1759">HE230/(HC230+HE230)</f>
        <v>#DIV/0!</v>
      </c>
      <c r="HG230" s="35"/>
      <c r="HH230" s="33"/>
      <c r="HI230" s="33"/>
      <c r="HJ230" s="36"/>
      <c r="HK230" s="32">
        <f t="shared" ref="HK230:HN237" si="1760">+C230+O230+AA230+AM230+AY230+BK230+BW230+CI230+CU230+DG230+DS230+EE230+EQ230+FC230+FO230+GA230+GM230+GY230</f>
        <v>2</v>
      </c>
      <c r="HL230" s="36">
        <f t="shared" si="1760"/>
        <v>0</v>
      </c>
      <c r="HM230" s="380">
        <f t="shared" si="1760"/>
        <v>2613</v>
      </c>
      <c r="HN230" s="33">
        <f t="shared" si="1760"/>
        <v>216</v>
      </c>
      <c r="HO230" s="33">
        <f t="shared" ref="HO230:HO237" si="1761">+G230+S230+AE230+AQ230+BC230+BO230+CA230+CM230+CY230+DK230+DW230+EI230+EU230+FG230+FS230+GE230+GQ230+HC230+I230+U230+AG230+AS230+BE230+BQ230+CC230+CO230+DA230+DM230+DY230+EK230+EW230+FI230+FU230+GG230+GS230+HE230</f>
        <v>1095</v>
      </c>
      <c r="HP230" s="78">
        <f t="shared" ref="HP230:HP236" si="1762">+(HO230)/HM230</f>
        <v>0.41905855338691161</v>
      </c>
      <c r="HQ230" s="44">
        <f t="shared" ref="HQ230:HQ237" si="1763">+I230+U230+AG230+AS230+BE230+BQ230+CC230+CO230+DA230+DM230+DY230+EK230+EW230+FI230+FU230+GG230+GS230+HE230</f>
        <v>85</v>
      </c>
      <c r="HR230" s="34">
        <f>+(HQ230/(HO230))</f>
        <v>7.7625570776255703E-2</v>
      </c>
      <c r="HS230" s="45">
        <v>71.7</v>
      </c>
      <c r="HT230" s="46">
        <v>989</v>
      </c>
      <c r="HU230" s="45">
        <f t="shared" ref="HU230:HU236" si="1764">+HT230/HO230*100</f>
        <v>90.319634703196357</v>
      </c>
      <c r="HV230" s="44"/>
      <c r="HW230" s="36"/>
    </row>
    <row r="231" spans="1:231" ht="18.75" x14ac:dyDescent="0.25">
      <c r="A231" s="734"/>
      <c r="B231" s="436">
        <f t="shared" si="1409"/>
        <v>45772</v>
      </c>
      <c r="C231" s="10"/>
      <c r="D231" s="11"/>
      <c r="E231" s="61">
        <f t="shared" ref="E231:F235" si="1765">E230-C231</f>
        <v>472</v>
      </c>
      <c r="F231" s="11">
        <f t="shared" si="1765"/>
        <v>39</v>
      </c>
      <c r="G231" s="11">
        <v>218</v>
      </c>
      <c r="H231" s="12">
        <f t="shared" si="1725"/>
        <v>0.48305084745762711</v>
      </c>
      <c r="I231" s="11">
        <v>10</v>
      </c>
      <c r="J231" s="12">
        <f t="shared" ref="J231:J236" si="1766">I231/(G231+I231)</f>
        <v>4.3859649122807015E-2</v>
      </c>
      <c r="K231" s="13"/>
      <c r="L231" s="11"/>
      <c r="M231" s="11"/>
      <c r="N231" s="14"/>
      <c r="O231" s="10"/>
      <c r="P231" s="11"/>
      <c r="Q231" s="11">
        <f t="shared" ref="Q231:R236" si="1767">Q230-O231</f>
        <v>503</v>
      </c>
      <c r="R231" s="11">
        <f t="shared" si="1767"/>
        <v>41</v>
      </c>
      <c r="S231" s="11">
        <v>189</v>
      </c>
      <c r="T231" s="12">
        <f t="shared" si="1726"/>
        <v>0.41351888667992048</v>
      </c>
      <c r="U231" s="11">
        <v>19</v>
      </c>
      <c r="V231" s="12">
        <f t="shared" si="1727"/>
        <v>9.1346153846153841E-2</v>
      </c>
      <c r="W231" s="13"/>
      <c r="X231" s="11"/>
      <c r="Y231" s="11"/>
      <c r="Z231" s="14"/>
      <c r="AA231" s="10">
        <v>2</v>
      </c>
      <c r="AB231" s="11"/>
      <c r="AC231" s="11">
        <f t="shared" ref="AC231:AD236" si="1768">AC230-AA231</f>
        <v>143</v>
      </c>
      <c r="AD231" s="11">
        <f t="shared" si="1768"/>
        <v>9</v>
      </c>
      <c r="AE231" s="11">
        <v>44</v>
      </c>
      <c r="AF231" s="12">
        <f t="shared" si="1728"/>
        <v>0.41258741258741261</v>
      </c>
      <c r="AG231" s="11">
        <v>15</v>
      </c>
      <c r="AH231" s="12">
        <f t="shared" si="1729"/>
        <v>0.25423728813559321</v>
      </c>
      <c r="AI231" s="13"/>
      <c r="AJ231" s="11"/>
      <c r="AK231" s="11"/>
      <c r="AL231" s="14"/>
      <c r="AM231" s="10"/>
      <c r="AN231" s="11"/>
      <c r="AO231" s="61">
        <f t="shared" ref="AO231:AP236" si="1769">AO230-AM231</f>
        <v>497</v>
      </c>
      <c r="AP231" s="11">
        <f t="shared" si="1769"/>
        <v>42</v>
      </c>
      <c r="AQ231" s="11">
        <v>184</v>
      </c>
      <c r="AR231" s="12">
        <f t="shared" si="1730"/>
        <v>0.40845070422535212</v>
      </c>
      <c r="AS231" s="11">
        <v>19</v>
      </c>
      <c r="AT231" s="12">
        <f t="shared" si="1731"/>
        <v>9.3596059113300489E-2</v>
      </c>
      <c r="AU231" s="13"/>
      <c r="AV231" s="11"/>
      <c r="AW231" s="11"/>
      <c r="AX231" s="14"/>
      <c r="AY231" s="10"/>
      <c r="AZ231" s="11"/>
      <c r="BA231" s="11">
        <f t="shared" ref="BA231:BB236" si="1770">BA230-AY231</f>
        <v>497</v>
      </c>
      <c r="BB231" s="11">
        <f t="shared" si="1770"/>
        <v>42</v>
      </c>
      <c r="BC231" s="11">
        <v>181</v>
      </c>
      <c r="BD231" s="12">
        <f t="shared" si="1732"/>
        <v>0.40643863179074446</v>
      </c>
      <c r="BE231" s="11">
        <v>21</v>
      </c>
      <c r="BF231" s="12">
        <f t="shared" si="1733"/>
        <v>0.10396039603960396</v>
      </c>
      <c r="BG231" s="13"/>
      <c r="BH231" s="11"/>
      <c r="BI231" s="11"/>
      <c r="BJ231" s="14"/>
      <c r="BK231" s="10"/>
      <c r="BL231" s="11"/>
      <c r="BM231" s="11">
        <f t="shared" ref="BM231:BN236" si="1771">BM230-BK231</f>
        <v>499</v>
      </c>
      <c r="BN231" s="11">
        <f t="shared" si="1771"/>
        <v>43</v>
      </c>
      <c r="BO231" s="11">
        <v>198</v>
      </c>
      <c r="BP231" s="12">
        <f t="shared" si="1734"/>
        <v>0.46292585170340683</v>
      </c>
      <c r="BQ231" s="11">
        <v>33</v>
      </c>
      <c r="BR231" s="12">
        <f t="shared" si="1735"/>
        <v>0.14285714285714285</v>
      </c>
      <c r="BS231" s="13"/>
      <c r="BT231" s="11"/>
      <c r="BU231" s="11"/>
      <c r="BV231" s="14"/>
      <c r="BW231" s="10"/>
      <c r="BX231" s="11"/>
      <c r="BY231" s="61">
        <f t="shared" ref="BY231:BZ236" si="1772">BY230-BW231</f>
        <v>0</v>
      </c>
      <c r="BZ231" s="61">
        <f t="shared" si="1772"/>
        <v>0</v>
      </c>
      <c r="CA231" s="11"/>
      <c r="CB231" s="12" t="e">
        <f t="shared" si="1736"/>
        <v>#DIV/0!</v>
      </c>
      <c r="CC231" s="11"/>
      <c r="CD231" s="12" t="e">
        <f t="shared" si="1737"/>
        <v>#DIV/0!</v>
      </c>
      <c r="CE231" s="13"/>
      <c r="CF231" s="11"/>
      <c r="CG231" s="11"/>
      <c r="CH231" s="14"/>
      <c r="CI231" s="10"/>
      <c r="CJ231" s="11"/>
      <c r="CK231" s="61">
        <f t="shared" ref="CK231:CL236" si="1773">CK230-CI231</f>
        <v>0</v>
      </c>
      <c r="CL231" s="61">
        <f t="shared" si="1773"/>
        <v>0</v>
      </c>
      <c r="CM231" s="11"/>
      <c r="CN231" s="12" t="e">
        <f t="shared" si="1738"/>
        <v>#DIV/0!</v>
      </c>
      <c r="CO231" s="11"/>
      <c r="CP231" s="12" t="e">
        <f t="shared" si="1739"/>
        <v>#DIV/0!</v>
      </c>
      <c r="CQ231" s="13"/>
      <c r="CR231" s="11"/>
      <c r="CS231" s="11"/>
      <c r="CT231" s="14"/>
      <c r="CU231" s="10"/>
      <c r="CV231" s="11"/>
      <c r="CW231" s="61">
        <f t="shared" ref="CW231:CX236" si="1774">CW230-CU231</f>
        <v>0</v>
      </c>
      <c r="CX231" s="61">
        <f t="shared" si="1774"/>
        <v>0</v>
      </c>
      <c r="CY231" s="11"/>
      <c r="CZ231" s="12" t="e">
        <f t="shared" si="1740"/>
        <v>#DIV/0!</v>
      </c>
      <c r="DA231" s="11"/>
      <c r="DB231" s="12" t="e">
        <f t="shared" si="1741"/>
        <v>#DIV/0!</v>
      </c>
      <c r="DC231" s="13"/>
      <c r="DD231" s="11"/>
      <c r="DE231" s="11"/>
      <c r="DF231" s="14"/>
      <c r="DG231" s="10"/>
      <c r="DH231" s="11"/>
      <c r="DI231" s="61">
        <f t="shared" ref="DI231:DJ236" si="1775">DI230-DG231</f>
        <v>0</v>
      </c>
      <c r="DJ231" s="61">
        <f t="shared" si="1775"/>
        <v>0</v>
      </c>
      <c r="DK231" s="11"/>
      <c r="DL231" s="12" t="e">
        <f t="shared" si="1742"/>
        <v>#DIV/0!</v>
      </c>
      <c r="DM231" s="11"/>
      <c r="DN231" s="12" t="e">
        <f t="shared" si="1743"/>
        <v>#DIV/0!</v>
      </c>
      <c r="DO231" s="13"/>
      <c r="DP231" s="11"/>
      <c r="DQ231" s="11"/>
      <c r="DR231" s="14"/>
      <c r="DS231" s="10"/>
      <c r="DT231" s="11"/>
      <c r="DU231" s="61">
        <f t="shared" ref="DU231:DV236" si="1776">DU230-DS231</f>
        <v>0</v>
      </c>
      <c r="DV231" s="61">
        <f t="shared" si="1776"/>
        <v>0</v>
      </c>
      <c r="DW231" s="11"/>
      <c r="DX231" s="12" t="e">
        <f t="shared" si="1744"/>
        <v>#DIV/0!</v>
      </c>
      <c r="DY231" s="11"/>
      <c r="DZ231" s="12" t="e">
        <f t="shared" si="1745"/>
        <v>#DIV/0!</v>
      </c>
      <c r="EA231" s="13"/>
      <c r="EB231" s="11"/>
      <c r="EC231" s="11"/>
      <c r="ED231" s="14"/>
      <c r="EE231" s="10"/>
      <c r="EF231" s="11"/>
      <c r="EG231" s="61">
        <f t="shared" ref="EG231:EH236" si="1777">EG230-EE231</f>
        <v>0</v>
      </c>
      <c r="EH231" s="61">
        <f t="shared" si="1777"/>
        <v>0</v>
      </c>
      <c r="EI231" s="11"/>
      <c r="EJ231" s="12" t="e">
        <f t="shared" si="1746"/>
        <v>#DIV/0!</v>
      </c>
      <c r="EK231" s="11"/>
      <c r="EL231" s="12" t="e">
        <f t="shared" si="1747"/>
        <v>#DIV/0!</v>
      </c>
      <c r="EM231" s="13"/>
      <c r="EN231" s="11"/>
      <c r="EO231" s="11"/>
      <c r="EP231" s="14"/>
      <c r="EQ231" s="10"/>
      <c r="ER231" s="11"/>
      <c r="ES231" s="61">
        <f t="shared" ref="ES231:ET236" si="1778">ES230-EQ231</f>
        <v>0</v>
      </c>
      <c r="ET231" s="61">
        <f t="shared" si="1778"/>
        <v>0</v>
      </c>
      <c r="EU231" s="11"/>
      <c r="EV231" s="12" t="e">
        <f t="shared" si="1748"/>
        <v>#DIV/0!</v>
      </c>
      <c r="EW231" s="11"/>
      <c r="EX231" s="12" t="e">
        <f t="shared" si="1749"/>
        <v>#DIV/0!</v>
      </c>
      <c r="EY231" s="13"/>
      <c r="EZ231" s="11"/>
      <c r="FA231" s="11"/>
      <c r="FB231" s="14"/>
      <c r="FC231" s="10"/>
      <c r="FD231" s="11"/>
      <c r="FE231" s="61">
        <f t="shared" ref="FE231:FF236" si="1779">FE230-FC231</f>
        <v>0</v>
      </c>
      <c r="FF231" s="61">
        <f t="shared" si="1779"/>
        <v>0</v>
      </c>
      <c r="FG231" s="11"/>
      <c r="FH231" s="12" t="e">
        <f t="shared" si="1750"/>
        <v>#DIV/0!</v>
      </c>
      <c r="FI231" s="11"/>
      <c r="FJ231" s="12" t="e">
        <f t="shared" si="1751"/>
        <v>#DIV/0!</v>
      </c>
      <c r="FK231" s="13"/>
      <c r="FL231" s="11"/>
      <c r="FM231" s="11"/>
      <c r="FN231" s="14"/>
      <c r="FO231" s="10"/>
      <c r="FP231" s="11"/>
      <c r="FQ231" s="61">
        <f t="shared" ref="FQ231:FR236" si="1780">FQ230-FO231</f>
        <v>0</v>
      </c>
      <c r="FR231" s="61">
        <f t="shared" si="1780"/>
        <v>0</v>
      </c>
      <c r="FS231" s="11"/>
      <c r="FT231" s="12" t="e">
        <f t="shared" si="1752"/>
        <v>#DIV/0!</v>
      </c>
      <c r="FU231" s="11"/>
      <c r="FV231" s="12" t="e">
        <f t="shared" si="1753"/>
        <v>#DIV/0!</v>
      </c>
      <c r="FW231" s="13"/>
      <c r="FX231" s="11"/>
      <c r="FY231" s="11"/>
      <c r="FZ231" s="14"/>
      <c r="GA231" s="10"/>
      <c r="GB231" s="11"/>
      <c r="GC231" s="61">
        <f t="shared" ref="GC231:GD236" si="1781">GC230-GA231</f>
        <v>0</v>
      </c>
      <c r="GD231" s="61">
        <f t="shared" si="1781"/>
        <v>0</v>
      </c>
      <c r="GE231" s="11"/>
      <c r="GF231" s="12" t="e">
        <f t="shared" si="1754"/>
        <v>#DIV/0!</v>
      </c>
      <c r="GG231" s="11"/>
      <c r="GH231" s="12" t="e">
        <f t="shared" si="1755"/>
        <v>#DIV/0!</v>
      </c>
      <c r="GI231" s="13"/>
      <c r="GJ231" s="11"/>
      <c r="GK231" s="11"/>
      <c r="GL231" s="14"/>
      <c r="GM231" s="10"/>
      <c r="GN231" s="11"/>
      <c r="GO231" s="61">
        <f t="shared" ref="GO231:GP236" si="1782">GO230-GM231</f>
        <v>0</v>
      </c>
      <c r="GP231" s="61">
        <f t="shared" si="1782"/>
        <v>0</v>
      </c>
      <c r="GQ231" s="11"/>
      <c r="GR231" s="12" t="e">
        <f t="shared" si="1756"/>
        <v>#DIV/0!</v>
      </c>
      <c r="GS231" s="11"/>
      <c r="GT231" s="12" t="e">
        <f t="shared" si="1757"/>
        <v>#DIV/0!</v>
      </c>
      <c r="GU231" s="13"/>
      <c r="GV231" s="11"/>
      <c r="GW231" s="11"/>
      <c r="GX231" s="14"/>
      <c r="GY231" s="10"/>
      <c r="GZ231" s="11"/>
      <c r="HA231" s="61">
        <f t="shared" ref="HA231:HB236" si="1783">HA230-GY231</f>
        <v>0</v>
      </c>
      <c r="HB231" s="61">
        <f t="shared" si="1783"/>
        <v>0</v>
      </c>
      <c r="HC231" s="11"/>
      <c r="HD231" s="12" t="e">
        <f t="shared" si="1758"/>
        <v>#DIV/0!</v>
      </c>
      <c r="HE231" s="11"/>
      <c r="HF231" s="12" t="e">
        <f t="shared" si="1759"/>
        <v>#DIV/0!</v>
      </c>
      <c r="HG231" s="13"/>
      <c r="HH231" s="11"/>
      <c r="HI231" s="11"/>
      <c r="HJ231" s="14"/>
      <c r="HK231" s="10">
        <f t="shared" si="1760"/>
        <v>2</v>
      </c>
      <c r="HL231" s="14">
        <f t="shared" si="1760"/>
        <v>0</v>
      </c>
      <c r="HM231" s="381">
        <f t="shared" si="1760"/>
        <v>2611</v>
      </c>
      <c r="HN231" s="11">
        <f t="shared" si="1760"/>
        <v>216</v>
      </c>
      <c r="HO231" s="11">
        <f t="shared" si="1761"/>
        <v>1131</v>
      </c>
      <c r="HP231" s="79">
        <f t="shared" si="1762"/>
        <v>0.43316736882420531</v>
      </c>
      <c r="HQ231" s="15">
        <f t="shared" si="1763"/>
        <v>117</v>
      </c>
      <c r="HR231" s="12">
        <f t="shared" ref="HR231:HR237" si="1784">+(HQ231/(HO231))</f>
        <v>0.10344827586206896</v>
      </c>
      <c r="HS231" s="16">
        <v>71.7</v>
      </c>
      <c r="HT231" s="17">
        <v>996</v>
      </c>
      <c r="HU231" s="16">
        <f t="shared" si="1764"/>
        <v>88.063660477453581</v>
      </c>
      <c r="HV231" s="15"/>
      <c r="HW231" s="14"/>
    </row>
    <row r="232" spans="1:231" ht="18.75" x14ac:dyDescent="0.25">
      <c r="A232" s="734"/>
      <c r="B232" s="436">
        <f t="shared" si="1409"/>
        <v>45773</v>
      </c>
      <c r="C232" s="10"/>
      <c r="D232" s="11"/>
      <c r="E232" s="61">
        <f t="shared" si="1765"/>
        <v>472</v>
      </c>
      <c r="F232" s="11">
        <f t="shared" si="1765"/>
        <v>39</v>
      </c>
      <c r="G232" s="11">
        <v>203</v>
      </c>
      <c r="H232" s="12">
        <f t="shared" si="1725"/>
        <v>0.4576271186440678</v>
      </c>
      <c r="I232" s="11">
        <v>13</v>
      </c>
      <c r="J232" s="12">
        <f t="shared" si="1766"/>
        <v>6.0185185185185182E-2</v>
      </c>
      <c r="K232" s="13"/>
      <c r="L232" s="11"/>
      <c r="M232" s="11"/>
      <c r="N232" s="14"/>
      <c r="O232" s="10">
        <v>1</v>
      </c>
      <c r="P232" s="11"/>
      <c r="Q232" s="11">
        <f t="shared" si="1767"/>
        <v>502</v>
      </c>
      <c r="R232" s="11">
        <f t="shared" si="1767"/>
        <v>41</v>
      </c>
      <c r="S232" s="11">
        <v>211</v>
      </c>
      <c r="T232" s="12">
        <f t="shared" si="1726"/>
        <v>0.44820717131474103</v>
      </c>
      <c r="U232" s="11">
        <v>14</v>
      </c>
      <c r="V232" s="12">
        <f t="shared" si="1727"/>
        <v>6.222222222222222E-2</v>
      </c>
      <c r="W232" s="13"/>
      <c r="X232" s="11"/>
      <c r="Y232" s="11"/>
      <c r="Z232" s="14"/>
      <c r="AA232" s="10">
        <v>1</v>
      </c>
      <c r="AB232" s="11"/>
      <c r="AC232" s="11">
        <f t="shared" si="1768"/>
        <v>142</v>
      </c>
      <c r="AD232" s="11">
        <f t="shared" si="1768"/>
        <v>9</v>
      </c>
      <c r="AE232" s="11">
        <v>58</v>
      </c>
      <c r="AF232" s="12">
        <f t="shared" si="1728"/>
        <v>0.45774647887323944</v>
      </c>
      <c r="AG232" s="11">
        <v>7</v>
      </c>
      <c r="AH232" s="12">
        <f t="shared" si="1729"/>
        <v>0.1076923076923077</v>
      </c>
      <c r="AI232" s="13"/>
      <c r="AJ232" s="11"/>
      <c r="AK232" s="11"/>
      <c r="AL232" s="14"/>
      <c r="AM232" s="10"/>
      <c r="AN232" s="11"/>
      <c r="AO232" s="61">
        <f t="shared" si="1769"/>
        <v>497</v>
      </c>
      <c r="AP232" s="11">
        <f t="shared" si="1769"/>
        <v>42</v>
      </c>
      <c r="AQ232" s="11">
        <v>189</v>
      </c>
      <c r="AR232" s="12">
        <f t="shared" si="1730"/>
        <v>0.40442655935613681</v>
      </c>
      <c r="AS232" s="11">
        <v>12</v>
      </c>
      <c r="AT232" s="12">
        <f t="shared" si="1731"/>
        <v>5.9701492537313432E-2</v>
      </c>
      <c r="AU232" s="13"/>
      <c r="AV232" s="11"/>
      <c r="AW232" s="11"/>
      <c r="AX232" s="14"/>
      <c r="AY232" s="10">
        <v>1</v>
      </c>
      <c r="AZ232" s="11"/>
      <c r="BA232" s="11">
        <f t="shared" si="1770"/>
        <v>496</v>
      </c>
      <c r="BB232" s="11">
        <f t="shared" si="1770"/>
        <v>42</v>
      </c>
      <c r="BC232" s="11">
        <v>225</v>
      </c>
      <c r="BD232" s="12">
        <f t="shared" si="1732"/>
        <v>0.47983870967741937</v>
      </c>
      <c r="BE232" s="11">
        <v>13</v>
      </c>
      <c r="BF232" s="12">
        <f t="shared" si="1733"/>
        <v>5.4621848739495799E-2</v>
      </c>
      <c r="BG232" s="13"/>
      <c r="BH232" s="11"/>
      <c r="BI232" s="11"/>
      <c r="BJ232" s="14"/>
      <c r="BK232" s="10">
        <v>1</v>
      </c>
      <c r="BL232" s="11"/>
      <c r="BM232" s="11">
        <f t="shared" si="1771"/>
        <v>498</v>
      </c>
      <c r="BN232" s="11">
        <f t="shared" si="1771"/>
        <v>43</v>
      </c>
      <c r="BO232" s="11">
        <v>197</v>
      </c>
      <c r="BP232" s="12">
        <f t="shared" si="1734"/>
        <v>0.42971887550200805</v>
      </c>
      <c r="BQ232" s="11">
        <v>17</v>
      </c>
      <c r="BR232" s="12">
        <f t="shared" si="1735"/>
        <v>7.9439252336448593E-2</v>
      </c>
      <c r="BS232" s="13"/>
      <c r="BT232" s="11"/>
      <c r="BU232" s="11"/>
      <c r="BV232" s="14"/>
      <c r="BW232" s="10"/>
      <c r="BX232" s="11"/>
      <c r="BY232" s="61">
        <f t="shared" si="1772"/>
        <v>0</v>
      </c>
      <c r="BZ232" s="61">
        <f t="shared" si="1772"/>
        <v>0</v>
      </c>
      <c r="CA232" s="11"/>
      <c r="CB232" s="12" t="e">
        <f t="shared" si="1736"/>
        <v>#DIV/0!</v>
      </c>
      <c r="CC232" s="11"/>
      <c r="CD232" s="12" t="e">
        <f t="shared" si="1737"/>
        <v>#DIV/0!</v>
      </c>
      <c r="CE232" s="13"/>
      <c r="CF232" s="11"/>
      <c r="CG232" s="11"/>
      <c r="CH232" s="14"/>
      <c r="CI232" s="10"/>
      <c r="CJ232" s="11"/>
      <c r="CK232" s="61">
        <f t="shared" si="1773"/>
        <v>0</v>
      </c>
      <c r="CL232" s="61">
        <f t="shared" si="1773"/>
        <v>0</v>
      </c>
      <c r="CM232" s="11"/>
      <c r="CN232" s="12" t="e">
        <f t="shared" si="1738"/>
        <v>#DIV/0!</v>
      </c>
      <c r="CO232" s="11"/>
      <c r="CP232" s="12" t="e">
        <f t="shared" si="1739"/>
        <v>#DIV/0!</v>
      </c>
      <c r="CQ232" s="13"/>
      <c r="CR232" s="11"/>
      <c r="CS232" s="11"/>
      <c r="CT232" s="14"/>
      <c r="CU232" s="10"/>
      <c r="CV232" s="11"/>
      <c r="CW232" s="61">
        <f t="shared" si="1774"/>
        <v>0</v>
      </c>
      <c r="CX232" s="61">
        <f t="shared" si="1774"/>
        <v>0</v>
      </c>
      <c r="CY232" s="11"/>
      <c r="CZ232" s="12" t="e">
        <f t="shared" si="1740"/>
        <v>#DIV/0!</v>
      </c>
      <c r="DA232" s="11"/>
      <c r="DB232" s="12" t="e">
        <f t="shared" si="1741"/>
        <v>#DIV/0!</v>
      </c>
      <c r="DC232" s="13"/>
      <c r="DD232" s="11"/>
      <c r="DE232" s="11"/>
      <c r="DF232" s="14"/>
      <c r="DG232" s="10"/>
      <c r="DH232" s="11"/>
      <c r="DI232" s="61">
        <f t="shared" si="1775"/>
        <v>0</v>
      </c>
      <c r="DJ232" s="61">
        <f t="shared" si="1775"/>
        <v>0</v>
      </c>
      <c r="DK232" s="11"/>
      <c r="DL232" s="12" t="e">
        <f t="shared" si="1742"/>
        <v>#DIV/0!</v>
      </c>
      <c r="DM232" s="11"/>
      <c r="DN232" s="12" t="e">
        <f t="shared" si="1743"/>
        <v>#DIV/0!</v>
      </c>
      <c r="DO232" s="13"/>
      <c r="DP232" s="11"/>
      <c r="DQ232" s="11"/>
      <c r="DR232" s="14"/>
      <c r="DS232" s="10"/>
      <c r="DT232" s="11"/>
      <c r="DU232" s="61">
        <f t="shared" si="1776"/>
        <v>0</v>
      </c>
      <c r="DV232" s="61">
        <f t="shared" si="1776"/>
        <v>0</v>
      </c>
      <c r="DW232" s="11"/>
      <c r="DX232" s="12" t="e">
        <f t="shared" si="1744"/>
        <v>#DIV/0!</v>
      </c>
      <c r="DY232" s="11"/>
      <c r="DZ232" s="12" t="e">
        <f t="shared" si="1745"/>
        <v>#DIV/0!</v>
      </c>
      <c r="EA232" s="13"/>
      <c r="EB232" s="11"/>
      <c r="EC232" s="11"/>
      <c r="ED232" s="14"/>
      <c r="EE232" s="10"/>
      <c r="EF232" s="11"/>
      <c r="EG232" s="61">
        <f t="shared" si="1777"/>
        <v>0</v>
      </c>
      <c r="EH232" s="61">
        <f t="shared" si="1777"/>
        <v>0</v>
      </c>
      <c r="EI232" s="11"/>
      <c r="EJ232" s="12" t="e">
        <f t="shared" si="1746"/>
        <v>#DIV/0!</v>
      </c>
      <c r="EK232" s="11"/>
      <c r="EL232" s="12" t="e">
        <f t="shared" si="1747"/>
        <v>#DIV/0!</v>
      </c>
      <c r="EM232" s="13"/>
      <c r="EN232" s="11"/>
      <c r="EO232" s="11"/>
      <c r="EP232" s="14"/>
      <c r="EQ232" s="10"/>
      <c r="ER232" s="11"/>
      <c r="ES232" s="61">
        <f t="shared" si="1778"/>
        <v>0</v>
      </c>
      <c r="ET232" s="61">
        <f t="shared" si="1778"/>
        <v>0</v>
      </c>
      <c r="EU232" s="11"/>
      <c r="EV232" s="12" t="e">
        <f t="shared" si="1748"/>
        <v>#DIV/0!</v>
      </c>
      <c r="EW232" s="11"/>
      <c r="EX232" s="12" t="e">
        <f t="shared" si="1749"/>
        <v>#DIV/0!</v>
      </c>
      <c r="EY232" s="13"/>
      <c r="EZ232" s="11"/>
      <c r="FA232" s="11"/>
      <c r="FB232" s="14"/>
      <c r="FC232" s="10"/>
      <c r="FD232" s="11"/>
      <c r="FE232" s="61">
        <f t="shared" si="1779"/>
        <v>0</v>
      </c>
      <c r="FF232" s="61">
        <f t="shared" si="1779"/>
        <v>0</v>
      </c>
      <c r="FG232" s="11"/>
      <c r="FH232" s="12" t="e">
        <f t="shared" si="1750"/>
        <v>#DIV/0!</v>
      </c>
      <c r="FI232" s="11"/>
      <c r="FJ232" s="12" t="e">
        <f t="shared" si="1751"/>
        <v>#DIV/0!</v>
      </c>
      <c r="FK232" s="13"/>
      <c r="FL232" s="11"/>
      <c r="FM232" s="11"/>
      <c r="FN232" s="14"/>
      <c r="FO232" s="10"/>
      <c r="FP232" s="11"/>
      <c r="FQ232" s="61">
        <f t="shared" si="1780"/>
        <v>0</v>
      </c>
      <c r="FR232" s="61">
        <f t="shared" si="1780"/>
        <v>0</v>
      </c>
      <c r="FS232" s="11"/>
      <c r="FT232" s="12" t="e">
        <f t="shared" si="1752"/>
        <v>#DIV/0!</v>
      </c>
      <c r="FU232" s="11"/>
      <c r="FV232" s="12" t="e">
        <f t="shared" si="1753"/>
        <v>#DIV/0!</v>
      </c>
      <c r="FW232" s="13"/>
      <c r="FX232" s="11"/>
      <c r="FY232" s="11"/>
      <c r="FZ232" s="14"/>
      <c r="GA232" s="10"/>
      <c r="GB232" s="11"/>
      <c r="GC232" s="61">
        <f t="shared" si="1781"/>
        <v>0</v>
      </c>
      <c r="GD232" s="61">
        <f t="shared" si="1781"/>
        <v>0</v>
      </c>
      <c r="GE232" s="11"/>
      <c r="GF232" s="12" t="e">
        <f t="shared" si="1754"/>
        <v>#DIV/0!</v>
      </c>
      <c r="GG232" s="11"/>
      <c r="GH232" s="12" t="e">
        <f t="shared" si="1755"/>
        <v>#DIV/0!</v>
      </c>
      <c r="GI232" s="13"/>
      <c r="GJ232" s="11"/>
      <c r="GK232" s="11"/>
      <c r="GL232" s="14"/>
      <c r="GM232" s="10"/>
      <c r="GN232" s="11"/>
      <c r="GO232" s="61">
        <f t="shared" si="1782"/>
        <v>0</v>
      </c>
      <c r="GP232" s="61">
        <f t="shared" si="1782"/>
        <v>0</v>
      </c>
      <c r="GQ232" s="11"/>
      <c r="GR232" s="12" t="e">
        <f t="shared" si="1756"/>
        <v>#DIV/0!</v>
      </c>
      <c r="GS232" s="11"/>
      <c r="GT232" s="12" t="e">
        <f t="shared" si="1757"/>
        <v>#DIV/0!</v>
      </c>
      <c r="GU232" s="13"/>
      <c r="GV232" s="11"/>
      <c r="GW232" s="11"/>
      <c r="GX232" s="14"/>
      <c r="GY232" s="10"/>
      <c r="GZ232" s="11"/>
      <c r="HA232" s="61">
        <f t="shared" si="1783"/>
        <v>0</v>
      </c>
      <c r="HB232" s="61">
        <f t="shared" si="1783"/>
        <v>0</v>
      </c>
      <c r="HC232" s="11"/>
      <c r="HD232" s="12" t="e">
        <f t="shared" si="1758"/>
        <v>#DIV/0!</v>
      </c>
      <c r="HE232" s="11"/>
      <c r="HF232" s="12" t="e">
        <f t="shared" si="1759"/>
        <v>#DIV/0!</v>
      </c>
      <c r="HG232" s="13"/>
      <c r="HH232" s="11"/>
      <c r="HI232" s="11"/>
      <c r="HJ232" s="14"/>
      <c r="HK232" s="10">
        <f t="shared" si="1760"/>
        <v>4</v>
      </c>
      <c r="HL232" s="14">
        <f t="shared" si="1760"/>
        <v>0</v>
      </c>
      <c r="HM232" s="381">
        <f t="shared" si="1760"/>
        <v>2607</v>
      </c>
      <c r="HN232" s="11">
        <f t="shared" si="1760"/>
        <v>216</v>
      </c>
      <c r="HO232" s="11">
        <f t="shared" si="1761"/>
        <v>1159</v>
      </c>
      <c r="HP232" s="79">
        <f t="shared" si="1762"/>
        <v>0.44457230533179898</v>
      </c>
      <c r="HQ232" s="15">
        <f t="shared" si="1763"/>
        <v>76</v>
      </c>
      <c r="HR232" s="12">
        <f t="shared" si="1784"/>
        <v>6.5573770491803282E-2</v>
      </c>
      <c r="HS232" s="16">
        <v>71.400000000000006</v>
      </c>
      <c r="HT232" s="17">
        <v>1067</v>
      </c>
      <c r="HU232" s="16">
        <f t="shared" si="1764"/>
        <v>92.062122519413293</v>
      </c>
      <c r="HV232" s="15"/>
      <c r="HW232" s="14"/>
    </row>
    <row r="233" spans="1:231" ht="18.75" x14ac:dyDescent="0.25">
      <c r="A233" s="734"/>
      <c r="B233" s="436">
        <f t="shared" si="1409"/>
        <v>45774</v>
      </c>
      <c r="C233" s="10"/>
      <c r="D233" s="11"/>
      <c r="E233" s="61">
        <f t="shared" si="1765"/>
        <v>472</v>
      </c>
      <c r="F233" s="11">
        <f t="shared" si="1765"/>
        <v>39</v>
      </c>
      <c r="G233" s="11">
        <v>197</v>
      </c>
      <c r="H233" s="12">
        <f t="shared" si="1725"/>
        <v>0.4364406779661017</v>
      </c>
      <c r="I233" s="11">
        <v>9</v>
      </c>
      <c r="J233" s="12">
        <f t="shared" si="1766"/>
        <v>4.3689320388349516E-2</v>
      </c>
      <c r="K233" s="11"/>
      <c r="L233" s="11"/>
      <c r="M233" s="18"/>
      <c r="N233" s="20"/>
      <c r="O233" s="10"/>
      <c r="P233" s="11"/>
      <c r="Q233" s="11">
        <f t="shared" si="1767"/>
        <v>502</v>
      </c>
      <c r="R233" s="11">
        <f t="shared" si="1767"/>
        <v>41</v>
      </c>
      <c r="S233" s="11">
        <v>195</v>
      </c>
      <c r="T233" s="12">
        <f t="shared" si="1726"/>
        <v>0.42430278884462153</v>
      </c>
      <c r="U233" s="11">
        <v>18</v>
      </c>
      <c r="V233" s="12">
        <f t="shared" si="1727"/>
        <v>8.4507042253521125E-2</v>
      </c>
      <c r="W233" s="11"/>
      <c r="X233" s="11"/>
      <c r="Y233" s="18"/>
      <c r="Z233" s="20"/>
      <c r="AA233" s="10">
        <v>1</v>
      </c>
      <c r="AB233" s="11"/>
      <c r="AC233" s="11">
        <f t="shared" si="1768"/>
        <v>141</v>
      </c>
      <c r="AD233" s="11">
        <f t="shared" si="1768"/>
        <v>9</v>
      </c>
      <c r="AE233" s="11">
        <v>43</v>
      </c>
      <c r="AF233" s="12">
        <f t="shared" si="1728"/>
        <v>0.36879432624113473</v>
      </c>
      <c r="AG233" s="11">
        <v>9</v>
      </c>
      <c r="AH233" s="12">
        <f t="shared" si="1729"/>
        <v>0.17307692307692307</v>
      </c>
      <c r="AI233" s="11"/>
      <c r="AJ233" s="11"/>
      <c r="AK233" s="18"/>
      <c r="AL233" s="20"/>
      <c r="AM233" s="10">
        <v>1</v>
      </c>
      <c r="AN233" s="11"/>
      <c r="AO233" s="61">
        <f t="shared" si="1769"/>
        <v>496</v>
      </c>
      <c r="AP233" s="11">
        <f t="shared" si="1769"/>
        <v>42</v>
      </c>
      <c r="AQ233" s="11">
        <v>181</v>
      </c>
      <c r="AR233" s="12">
        <f t="shared" si="1730"/>
        <v>0.3911290322580645</v>
      </c>
      <c r="AS233" s="11">
        <v>13</v>
      </c>
      <c r="AT233" s="12">
        <f t="shared" si="1731"/>
        <v>6.7010309278350513E-2</v>
      </c>
      <c r="AU233" s="11"/>
      <c r="AV233" s="11"/>
      <c r="AW233" s="18"/>
      <c r="AX233" s="20"/>
      <c r="AY233" s="10">
        <v>1</v>
      </c>
      <c r="AZ233" s="11"/>
      <c r="BA233" s="11">
        <f t="shared" si="1770"/>
        <v>495</v>
      </c>
      <c r="BB233" s="11">
        <f t="shared" si="1770"/>
        <v>42</v>
      </c>
      <c r="BC233" s="11">
        <v>187</v>
      </c>
      <c r="BD233" s="12">
        <f t="shared" si="1732"/>
        <v>0.4080808080808081</v>
      </c>
      <c r="BE233" s="11">
        <v>15</v>
      </c>
      <c r="BF233" s="12">
        <f t="shared" si="1733"/>
        <v>7.4257425742574254E-2</v>
      </c>
      <c r="BG233" s="11"/>
      <c r="BH233" s="11"/>
      <c r="BI233" s="18"/>
      <c r="BJ233" s="20"/>
      <c r="BK233" s="10">
        <v>1</v>
      </c>
      <c r="BL233" s="11"/>
      <c r="BM233" s="11">
        <f t="shared" si="1771"/>
        <v>497</v>
      </c>
      <c r="BN233" s="11">
        <f t="shared" si="1771"/>
        <v>43</v>
      </c>
      <c r="BO233" s="11">
        <v>194</v>
      </c>
      <c r="BP233" s="12">
        <f t="shared" si="1734"/>
        <v>0.42857142857142855</v>
      </c>
      <c r="BQ233" s="11">
        <v>19</v>
      </c>
      <c r="BR233" s="12">
        <f t="shared" si="1735"/>
        <v>8.9201877934272297E-2</v>
      </c>
      <c r="BS233" s="11"/>
      <c r="BT233" s="11"/>
      <c r="BU233" s="18"/>
      <c r="BV233" s="20"/>
      <c r="BW233" s="10"/>
      <c r="BX233" s="11"/>
      <c r="BY233" s="61">
        <f t="shared" si="1772"/>
        <v>0</v>
      </c>
      <c r="BZ233" s="61">
        <f t="shared" si="1772"/>
        <v>0</v>
      </c>
      <c r="CA233" s="11"/>
      <c r="CB233" s="12" t="e">
        <f t="shared" si="1736"/>
        <v>#DIV/0!</v>
      </c>
      <c r="CC233" s="11"/>
      <c r="CD233" s="12" t="e">
        <f t="shared" si="1737"/>
        <v>#DIV/0!</v>
      </c>
      <c r="CE233" s="11"/>
      <c r="CF233" s="11"/>
      <c r="CG233" s="18"/>
      <c r="CH233" s="20"/>
      <c r="CI233" s="10"/>
      <c r="CJ233" s="11"/>
      <c r="CK233" s="61">
        <f t="shared" si="1773"/>
        <v>0</v>
      </c>
      <c r="CL233" s="61">
        <f t="shared" si="1773"/>
        <v>0</v>
      </c>
      <c r="CM233" s="11"/>
      <c r="CN233" s="12" t="e">
        <f t="shared" si="1738"/>
        <v>#DIV/0!</v>
      </c>
      <c r="CO233" s="11"/>
      <c r="CP233" s="12" t="e">
        <f t="shared" si="1739"/>
        <v>#DIV/0!</v>
      </c>
      <c r="CQ233" s="11"/>
      <c r="CR233" s="11"/>
      <c r="CS233" s="18"/>
      <c r="CT233" s="20"/>
      <c r="CU233" s="10"/>
      <c r="CV233" s="11"/>
      <c r="CW233" s="61">
        <f t="shared" si="1774"/>
        <v>0</v>
      </c>
      <c r="CX233" s="61">
        <f t="shared" si="1774"/>
        <v>0</v>
      </c>
      <c r="CY233" s="11"/>
      <c r="CZ233" s="12" t="e">
        <f t="shared" si="1740"/>
        <v>#DIV/0!</v>
      </c>
      <c r="DA233" s="11"/>
      <c r="DB233" s="12" t="e">
        <f t="shared" si="1741"/>
        <v>#DIV/0!</v>
      </c>
      <c r="DC233" s="11"/>
      <c r="DD233" s="11"/>
      <c r="DE233" s="18"/>
      <c r="DF233" s="20"/>
      <c r="DG233" s="10"/>
      <c r="DH233" s="11"/>
      <c r="DI233" s="61">
        <f t="shared" si="1775"/>
        <v>0</v>
      </c>
      <c r="DJ233" s="61">
        <f t="shared" si="1775"/>
        <v>0</v>
      </c>
      <c r="DK233" s="11"/>
      <c r="DL233" s="12" t="e">
        <f t="shared" si="1742"/>
        <v>#DIV/0!</v>
      </c>
      <c r="DM233" s="11"/>
      <c r="DN233" s="12" t="e">
        <f t="shared" si="1743"/>
        <v>#DIV/0!</v>
      </c>
      <c r="DO233" s="11"/>
      <c r="DP233" s="11"/>
      <c r="DQ233" s="18"/>
      <c r="DR233" s="20"/>
      <c r="DS233" s="10"/>
      <c r="DT233" s="11"/>
      <c r="DU233" s="61">
        <f t="shared" si="1776"/>
        <v>0</v>
      </c>
      <c r="DV233" s="61">
        <f t="shared" si="1776"/>
        <v>0</v>
      </c>
      <c r="DW233" s="11"/>
      <c r="DX233" s="12" t="e">
        <f t="shared" si="1744"/>
        <v>#DIV/0!</v>
      </c>
      <c r="DY233" s="11"/>
      <c r="DZ233" s="12" t="e">
        <f t="shared" si="1745"/>
        <v>#DIV/0!</v>
      </c>
      <c r="EA233" s="11"/>
      <c r="EB233" s="11"/>
      <c r="EC233" s="18"/>
      <c r="ED233" s="20"/>
      <c r="EE233" s="10"/>
      <c r="EF233" s="11"/>
      <c r="EG233" s="61">
        <f t="shared" si="1777"/>
        <v>0</v>
      </c>
      <c r="EH233" s="61">
        <f t="shared" si="1777"/>
        <v>0</v>
      </c>
      <c r="EI233" s="11"/>
      <c r="EJ233" s="12" t="e">
        <f t="shared" si="1746"/>
        <v>#DIV/0!</v>
      </c>
      <c r="EK233" s="11"/>
      <c r="EL233" s="12" t="e">
        <f t="shared" si="1747"/>
        <v>#DIV/0!</v>
      </c>
      <c r="EM233" s="11"/>
      <c r="EN233" s="11"/>
      <c r="EO233" s="18"/>
      <c r="EP233" s="20"/>
      <c r="EQ233" s="10"/>
      <c r="ER233" s="11"/>
      <c r="ES233" s="61">
        <f t="shared" si="1778"/>
        <v>0</v>
      </c>
      <c r="ET233" s="61">
        <f t="shared" si="1778"/>
        <v>0</v>
      </c>
      <c r="EU233" s="11"/>
      <c r="EV233" s="12" t="e">
        <f t="shared" si="1748"/>
        <v>#DIV/0!</v>
      </c>
      <c r="EW233" s="11"/>
      <c r="EX233" s="12" t="e">
        <f t="shared" si="1749"/>
        <v>#DIV/0!</v>
      </c>
      <c r="EY233" s="11"/>
      <c r="EZ233" s="11"/>
      <c r="FA233" s="18"/>
      <c r="FB233" s="20"/>
      <c r="FC233" s="10"/>
      <c r="FD233" s="11"/>
      <c r="FE233" s="61">
        <f t="shared" si="1779"/>
        <v>0</v>
      </c>
      <c r="FF233" s="61">
        <f t="shared" si="1779"/>
        <v>0</v>
      </c>
      <c r="FG233" s="11"/>
      <c r="FH233" s="12" t="e">
        <f t="shared" si="1750"/>
        <v>#DIV/0!</v>
      </c>
      <c r="FI233" s="11"/>
      <c r="FJ233" s="12" t="e">
        <f t="shared" si="1751"/>
        <v>#DIV/0!</v>
      </c>
      <c r="FK233" s="11"/>
      <c r="FL233" s="11"/>
      <c r="FM233" s="18"/>
      <c r="FN233" s="20"/>
      <c r="FO233" s="10"/>
      <c r="FP233" s="11"/>
      <c r="FQ233" s="61">
        <f t="shared" si="1780"/>
        <v>0</v>
      </c>
      <c r="FR233" s="61">
        <f t="shared" si="1780"/>
        <v>0</v>
      </c>
      <c r="FS233" s="11"/>
      <c r="FT233" s="12" t="e">
        <f t="shared" si="1752"/>
        <v>#DIV/0!</v>
      </c>
      <c r="FU233" s="11"/>
      <c r="FV233" s="12" t="e">
        <f t="shared" si="1753"/>
        <v>#DIV/0!</v>
      </c>
      <c r="FW233" s="11"/>
      <c r="FX233" s="11"/>
      <c r="FY233" s="18"/>
      <c r="FZ233" s="20"/>
      <c r="GA233" s="10"/>
      <c r="GB233" s="11"/>
      <c r="GC233" s="61">
        <f t="shared" si="1781"/>
        <v>0</v>
      </c>
      <c r="GD233" s="61">
        <f t="shared" si="1781"/>
        <v>0</v>
      </c>
      <c r="GE233" s="11"/>
      <c r="GF233" s="12" t="e">
        <f t="shared" si="1754"/>
        <v>#DIV/0!</v>
      </c>
      <c r="GG233" s="11"/>
      <c r="GH233" s="12" t="e">
        <f t="shared" si="1755"/>
        <v>#DIV/0!</v>
      </c>
      <c r="GI233" s="11"/>
      <c r="GJ233" s="11"/>
      <c r="GK233" s="18"/>
      <c r="GL233" s="20"/>
      <c r="GM233" s="10"/>
      <c r="GN233" s="11"/>
      <c r="GO233" s="61">
        <f t="shared" si="1782"/>
        <v>0</v>
      </c>
      <c r="GP233" s="61">
        <f t="shared" si="1782"/>
        <v>0</v>
      </c>
      <c r="GQ233" s="11"/>
      <c r="GR233" s="12" t="e">
        <f t="shared" si="1756"/>
        <v>#DIV/0!</v>
      </c>
      <c r="GS233" s="11"/>
      <c r="GT233" s="12" t="e">
        <f t="shared" si="1757"/>
        <v>#DIV/0!</v>
      </c>
      <c r="GU233" s="11"/>
      <c r="GV233" s="11"/>
      <c r="GW233" s="18"/>
      <c r="GX233" s="20"/>
      <c r="GY233" s="10"/>
      <c r="GZ233" s="11"/>
      <c r="HA233" s="61">
        <f t="shared" si="1783"/>
        <v>0</v>
      </c>
      <c r="HB233" s="61">
        <f t="shared" si="1783"/>
        <v>0</v>
      </c>
      <c r="HC233" s="11"/>
      <c r="HD233" s="12" t="e">
        <f t="shared" si="1758"/>
        <v>#DIV/0!</v>
      </c>
      <c r="HE233" s="11"/>
      <c r="HF233" s="12" t="e">
        <f t="shared" si="1759"/>
        <v>#DIV/0!</v>
      </c>
      <c r="HG233" s="11"/>
      <c r="HH233" s="11"/>
      <c r="HI233" s="18"/>
      <c r="HJ233" s="20"/>
      <c r="HK233" s="10">
        <f t="shared" si="1760"/>
        <v>4</v>
      </c>
      <c r="HL233" s="14">
        <f t="shared" si="1760"/>
        <v>0</v>
      </c>
      <c r="HM233" s="381">
        <f t="shared" si="1760"/>
        <v>2603</v>
      </c>
      <c r="HN233" s="11">
        <f t="shared" si="1760"/>
        <v>216</v>
      </c>
      <c r="HO233" s="11">
        <f t="shared" si="1761"/>
        <v>1080</v>
      </c>
      <c r="HP233" s="79">
        <f t="shared" si="1762"/>
        <v>0.41490587783326932</v>
      </c>
      <c r="HQ233" s="15">
        <f t="shared" si="1763"/>
        <v>83</v>
      </c>
      <c r="HR233" s="12">
        <f t="shared" si="1784"/>
        <v>7.6851851851851852E-2</v>
      </c>
      <c r="HS233" s="16">
        <v>71.400000000000006</v>
      </c>
      <c r="HT233" s="17">
        <v>970</v>
      </c>
      <c r="HU233" s="16">
        <f t="shared" si="1764"/>
        <v>89.81481481481481</v>
      </c>
      <c r="HV233" s="18"/>
      <c r="HW233" s="20"/>
    </row>
    <row r="234" spans="1:231" ht="18.75" x14ac:dyDescent="0.25">
      <c r="A234" s="734"/>
      <c r="B234" s="436">
        <f t="shared" si="1409"/>
        <v>45775</v>
      </c>
      <c r="C234" s="10"/>
      <c r="D234" s="11"/>
      <c r="E234" s="61">
        <f t="shared" si="1765"/>
        <v>472</v>
      </c>
      <c r="F234" s="11">
        <f t="shared" si="1765"/>
        <v>39</v>
      </c>
      <c r="G234" s="11">
        <v>231</v>
      </c>
      <c r="H234" s="12">
        <f t="shared" si="1725"/>
        <v>0.50635593220338981</v>
      </c>
      <c r="I234" s="11">
        <v>8</v>
      </c>
      <c r="J234" s="12">
        <f t="shared" si="1766"/>
        <v>3.3472803347280332E-2</v>
      </c>
      <c r="K234" s="13"/>
      <c r="L234" s="13"/>
      <c r="M234" s="25"/>
      <c r="N234" s="37"/>
      <c r="O234" s="10"/>
      <c r="P234" s="11"/>
      <c r="Q234" s="11">
        <f t="shared" si="1767"/>
        <v>502</v>
      </c>
      <c r="R234" s="11">
        <f t="shared" si="1767"/>
        <v>41</v>
      </c>
      <c r="S234" s="11">
        <v>193</v>
      </c>
      <c r="T234" s="12">
        <f t="shared" si="1726"/>
        <v>0.42031872509960161</v>
      </c>
      <c r="U234" s="11">
        <v>18</v>
      </c>
      <c r="V234" s="12">
        <f t="shared" si="1727"/>
        <v>8.5308056872037921E-2</v>
      </c>
      <c r="W234" s="13"/>
      <c r="X234" s="13"/>
      <c r="Y234" s="25"/>
      <c r="Z234" s="37"/>
      <c r="AA234" s="10"/>
      <c r="AB234" s="11"/>
      <c r="AC234" s="11">
        <f t="shared" si="1768"/>
        <v>141</v>
      </c>
      <c r="AD234" s="11">
        <f t="shared" si="1768"/>
        <v>9</v>
      </c>
      <c r="AE234" s="11">
        <v>55</v>
      </c>
      <c r="AF234" s="12">
        <f t="shared" si="1728"/>
        <v>0.44680851063829785</v>
      </c>
      <c r="AG234" s="11">
        <v>8</v>
      </c>
      <c r="AH234" s="12">
        <f t="shared" si="1729"/>
        <v>0.12698412698412698</v>
      </c>
      <c r="AI234" s="13"/>
      <c r="AJ234" s="13"/>
      <c r="AK234" s="25"/>
      <c r="AL234" s="37"/>
      <c r="AM234" s="10"/>
      <c r="AN234" s="11"/>
      <c r="AO234" s="61">
        <f t="shared" si="1769"/>
        <v>496</v>
      </c>
      <c r="AP234" s="11">
        <f t="shared" si="1769"/>
        <v>42</v>
      </c>
      <c r="AQ234" s="11">
        <v>190</v>
      </c>
      <c r="AR234" s="12">
        <f t="shared" si="1730"/>
        <v>0.40725806451612906</v>
      </c>
      <c r="AS234" s="11">
        <v>12</v>
      </c>
      <c r="AT234" s="12">
        <f t="shared" si="1731"/>
        <v>5.9405940594059403E-2</v>
      </c>
      <c r="AU234" s="13"/>
      <c r="AV234" s="13"/>
      <c r="AW234" s="25"/>
      <c r="AX234" s="37"/>
      <c r="AY234" s="10"/>
      <c r="AZ234" s="11"/>
      <c r="BA234" s="11">
        <f t="shared" si="1770"/>
        <v>495</v>
      </c>
      <c r="BB234" s="11">
        <f t="shared" si="1770"/>
        <v>42</v>
      </c>
      <c r="BC234" s="11">
        <v>207</v>
      </c>
      <c r="BD234" s="12">
        <f t="shared" si="1732"/>
        <v>0.43636363636363634</v>
      </c>
      <c r="BE234" s="11">
        <v>9</v>
      </c>
      <c r="BF234" s="12">
        <f t="shared" si="1733"/>
        <v>4.1666666666666664E-2</v>
      </c>
      <c r="BG234" s="13"/>
      <c r="BH234" s="13"/>
      <c r="BI234" s="25"/>
      <c r="BJ234" s="37"/>
      <c r="BK234" s="10"/>
      <c r="BL234" s="11"/>
      <c r="BM234" s="11">
        <f t="shared" si="1771"/>
        <v>497</v>
      </c>
      <c r="BN234" s="11">
        <f t="shared" si="1771"/>
        <v>43</v>
      </c>
      <c r="BO234" s="11">
        <v>190</v>
      </c>
      <c r="BP234" s="12">
        <f t="shared" si="1734"/>
        <v>0.41247484909456739</v>
      </c>
      <c r="BQ234" s="11">
        <v>15</v>
      </c>
      <c r="BR234" s="12">
        <f t="shared" si="1735"/>
        <v>7.3170731707317069E-2</v>
      </c>
      <c r="BS234" s="13"/>
      <c r="BT234" s="13"/>
      <c r="BU234" s="25"/>
      <c r="BV234" s="37"/>
      <c r="BW234" s="10"/>
      <c r="BX234" s="11"/>
      <c r="BY234" s="61">
        <f t="shared" si="1772"/>
        <v>0</v>
      </c>
      <c r="BZ234" s="61">
        <f t="shared" si="1772"/>
        <v>0</v>
      </c>
      <c r="CA234" s="11"/>
      <c r="CB234" s="12" t="e">
        <f t="shared" si="1736"/>
        <v>#DIV/0!</v>
      </c>
      <c r="CC234" s="11"/>
      <c r="CD234" s="12" t="e">
        <f t="shared" si="1737"/>
        <v>#DIV/0!</v>
      </c>
      <c r="CE234" s="13"/>
      <c r="CF234" s="13"/>
      <c r="CG234" s="25"/>
      <c r="CH234" s="37"/>
      <c r="CI234" s="10"/>
      <c r="CJ234" s="11"/>
      <c r="CK234" s="61">
        <f t="shared" si="1773"/>
        <v>0</v>
      </c>
      <c r="CL234" s="61">
        <f t="shared" si="1773"/>
        <v>0</v>
      </c>
      <c r="CM234" s="11"/>
      <c r="CN234" s="12" t="e">
        <f t="shared" si="1738"/>
        <v>#DIV/0!</v>
      </c>
      <c r="CO234" s="11"/>
      <c r="CP234" s="12" t="e">
        <f t="shared" si="1739"/>
        <v>#DIV/0!</v>
      </c>
      <c r="CQ234" s="13"/>
      <c r="CR234" s="13"/>
      <c r="CS234" s="25"/>
      <c r="CT234" s="37"/>
      <c r="CU234" s="10"/>
      <c r="CV234" s="11"/>
      <c r="CW234" s="61">
        <f t="shared" si="1774"/>
        <v>0</v>
      </c>
      <c r="CX234" s="61">
        <f t="shared" si="1774"/>
        <v>0</v>
      </c>
      <c r="CY234" s="11"/>
      <c r="CZ234" s="12" t="e">
        <f t="shared" si="1740"/>
        <v>#DIV/0!</v>
      </c>
      <c r="DA234" s="11"/>
      <c r="DB234" s="12" t="e">
        <f t="shared" si="1741"/>
        <v>#DIV/0!</v>
      </c>
      <c r="DC234" s="13"/>
      <c r="DD234" s="13"/>
      <c r="DE234" s="25"/>
      <c r="DF234" s="37"/>
      <c r="DG234" s="10"/>
      <c r="DH234" s="11"/>
      <c r="DI234" s="61">
        <f t="shared" si="1775"/>
        <v>0</v>
      </c>
      <c r="DJ234" s="61">
        <f t="shared" si="1775"/>
        <v>0</v>
      </c>
      <c r="DK234" s="11"/>
      <c r="DL234" s="12" t="e">
        <f t="shared" si="1742"/>
        <v>#DIV/0!</v>
      </c>
      <c r="DM234" s="11"/>
      <c r="DN234" s="12" t="e">
        <f t="shared" si="1743"/>
        <v>#DIV/0!</v>
      </c>
      <c r="DO234" s="13"/>
      <c r="DP234" s="13"/>
      <c r="DQ234" s="25"/>
      <c r="DR234" s="37"/>
      <c r="DS234" s="10"/>
      <c r="DT234" s="11"/>
      <c r="DU234" s="61">
        <f t="shared" si="1776"/>
        <v>0</v>
      </c>
      <c r="DV234" s="61">
        <f t="shared" si="1776"/>
        <v>0</v>
      </c>
      <c r="DW234" s="11"/>
      <c r="DX234" s="12" t="e">
        <f t="shared" si="1744"/>
        <v>#DIV/0!</v>
      </c>
      <c r="DY234" s="11"/>
      <c r="DZ234" s="12" t="e">
        <f t="shared" si="1745"/>
        <v>#DIV/0!</v>
      </c>
      <c r="EA234" s="13"/>
      <c r="EB234" s="13"/>
      <c r="EC234" s="25"/>
      <c r="ED234" s="37"/>
      <c r="EE234" s="10"/>
      <c r="EF234" s="11"/>
      <c r="EG234" s="61">
        <f t="shared" si="1777"/>
        <v>0</v>
      </c>
      <c r="EH234" s="61">
        <f t="shared" si="1777"/>
        <v>0</v>
      </c>
      <c r="EI234" s="11"/>
      <c r="EJ234" s="12" t="e">
        <f t="shared" si="1746"/>
        <v>#DIV/0!</v>
      </c>
      <c r="EK234" s="11"/>
      <c r="EL234" s="12" t="e">
        <f t="shared" si="1747"/>
        <v>#DIV/0!</v>
      </c>
      <c r="EM234" s="13"/>
      <c r="EN234" s="13"/>
      <c r="EO234" s="25"/>
      <c r="EP234" s="37"/>
      <c r="EQ234" s="10"/>
      <c r="ER234" s="11"/>
      <c r="ES234" s="61">
        <f t="shared" si="1778"/>
        <v>0</v>
      </c>
      <c r="ET234" s="61">
        <f t="shared" si="1778"/>
        <v>0</v>
      </c>
      <c r="EU234" s="11"/>
      <c r="EV234" s="12" t="e">
        <f t="shared" si="1748"/>
        <v>#DIV/0!</v>
      </c>
      <c r="EW234" s="11"/>
      <c r="EX234" s="12" t="e">
        <f t="shared" si="1749"/>
        <v>#DIV/0!</v>
      </c>
      <c r="EY234" s="13"/>
      <c r="EZ234" s="13"/>
      <c r="FA234" s="25"/>
      <c r="FB234" s="37"/>
      <c r="FC234" s="10"/>
      <c r="FD234" s="11"/>
      <c r="FE234" s="61">
        <f t="shared" si="1779"/>
        <v>0</v>
      </c>
      <c r="FF234" s="61">
        <f t="shared" si="1779"/>
        <v>0</v>
      </c>
      <c r="FG234" s="11"/>
      <c r="FH234" s="12" t="e">
        <f t="shared" si="1750"/>
        <v>#DIV/0!</v>
      </c>
      <c r="FI234" s="11"/>
      <c r="FJ234" s="12" t="e">
        <f t="shared" si="1751"/>
        <v>#DIV/0!</v>
      </c>
      <c r="FK234" s="13"/>
      <c r="FL234" s="13"/>
      <c r="FM234" s="25"/>
      <c r="FN234" s="37"/>
      <c r="FO234" s="10"/>
      <c r="FP234" s="11"/>
      <c r="FQ234" s="61">
        <f t="shared" si="1780"/>
        <v>0</v>
      </c>
      <c r="FR234" s="61">
        <f t="shared" si="1780"/>
        <v>0</v>
      </c>
      <c r="FS234" s="11"/>
      <c r="FT234" s="12" t="e">
        <f t="shared" si="1752"/>
        <v>#DIV/0!</v>
      </c>
      <c r="FU234" s="11"/>
      <c r="FV234" s="12" t="e">
        <f t="shared" si="1753"/>
        <v>#DIV/0!</v>
      </c>
      <c r="FW234" s="13"/>
      <c r="FX234" s="13"/>
      <c r="FY234" s="25"/>
      <c r="FZ234" s="37"/>
      <c r="GA234" s="10"/>
      <c r="GB234" s="11"/>
      <c r="GC234" s="61">
        <f t="shared" si="1781"/>
        <v>0</v>
      </c>
      <c r="GD234" s="61">
        <f t="shared" si="1781"/>
        <v>0</v>
      </c>
      <c r="GE234" s="11"/>
      <c r="GF234" s="12" t="e">
        <f t="shared" si="1754"/>
        <v>#DIV/0!</v>
      </c>
      <c r="GG234" s="11"/>
      <c r="GH234" s="12" t="e">
        <f t="shared" si="1755"/>
        <v>#DIV/0!</v>
      </c>
      <c r="GI234" s="13"/>
      <c r="GJ234" s="13"/>
      <c r="GK234" s="25"/>
      <c r="GL234" s="37"/>
      <c r="GM234" s="10"/>
      <c r="GN234" s="11"/>
      <c r="GO234" s="61">
        <f t="shared" si="1782"/>
        <v>0</v>
      </c>
      <c r="GP234" s="61">
        <f t="shared" si="1782"/>
        <v>0</v>
      </c>
      <c r="GQ234" s="11"/>
      <c r="GR234" s="12" t="e">
        <f t="shared" si="1756"/>
        <v>#DIV/0!</v>
      </c>
      <c r="GS234" s="11"/>
      <c r="GT234" s="12" t="e">
        <f t="shared" si="1757"/>
        <v>#DIV/0!</v>
      </c>
      <c r="GU234" s="13"/>
      <c r="GV234" s="13"/>
      <c r="GW234" s="25"/>
      <c r="GX234" s="37"/>
      <c r="GY234" s="10"/>
      <c r="GZ234" s="11"/>
      <c r="HA234" s="61">
        <f t="shared" si="1783"/>
        <v>0</v>
      </c>
      <c r="HB234" s="61">
        <f t="shared" si="1783"/>
        <v>0</v>
      </c>
      <c r="HC234" s="11"/>
      <c r="HD234" s="12" t="e">
        <f t="shared" si="1758"/>
        <v>#DIV/0!</v>
      </c>
      <c r="HE234" s="11"/>
      <c r="HF234" s="12" t="e">
        <f t="shared" si="1759"/>
        <v>#DIV/0!</v>
      </c>
      <c r="HG234" s="13"/>
      <c r="HH234" s="13"/>
      <c r="HI234" s="25"/>
      <c r="HJ234" s="37"/>
      <c r="HK234" s="10">
        <f t="shared" si="1760"/>
        <v>0</v>
      </c>
      <c r="HL234" s="14">
        <f t="shared" si="1760"/>
        <v>0</v>
      </c>
      <c r="HM234" s="381">
        <f t="shared" si="1760"/>
        <v>2603</v>
      </c>
      <c r="HN234" s="11">
        <f t="shared" si="1760"/>
        <v>216</v>
      </c>
      <c r="HO234" s="11">
        <f t="shared" si="1761"/>
        <v>1136</v>
      </c>
      <c r="HP234" s="79">
        <f t="shared" si="1762"/>
        <v>0.43641951594314254</v>
      </c>
      <c r="HQ234" s="15">
        <f t="shared" si="1763"/>
        <v>70</v>
      </c>
      <c r="HR234" s="12">
        <f t="shared" si="1784"/>
        <v>6.1619718309859156E-2</v>
      </c>
      <c r="HS234" s="16">
        <v>71.400000000000006</v>
      </c>
      <c r="HT234" s="17">
        <v>1052</v>
      </c>
      <c r="HU234" s="16">
        <f t="shared" si="1764"/>
        <v>92.605633802816897</v>
      </c>
      <c r="HV234" s="23"/>
      <c r="HW234" s="22"/>
    </row>
    <row r="235" spans="1:231" ht="18.75" x14ac:dyDescent="0.25">
      <c r="A235" s="734"/>
      <c r="B235" s="436">
        <f t="shared" si="1409"/>
        <v>45776</v>
      </c>
      <c r="C235" s="10"/>
      <c r="D235" s="11"/>
      <c r="E235" s="61">
        <f t="shared" si="1765"/>
        <v>472</v>
      </c>
      <c r="F235" s="11">
        <f t="shared" si="1765"/>
        <v>39</v>
      </c>
      <c r="G235" s="11">
        <v>193</v>
      </c>
      <c r="H235" s="12">
        <f t="shared" si="1725"/>
        <v>0.42796610169491528</v>
      </c>
      <c r="I235" s="11">
        <v>9</v>
      </c>
      <c r="J235" s="12">
        <f t="shared" si="1766"/>
        <v>4.4554455445544552E-2</v>
      </c>
      <c r="K235" s="13"/>
      <c r="L235" s="11"/>
      <c r="M235" s="25"/>
      <c r="N235" s="37"/>
      <c r="O235" s="10"/>
      <c r="P235" s="11"/>
      <c r="Q235" s="11">
        <f t="shared" si="1767"/>
        <v>502</v>
      </c>
      <c r="R235" s="11">
        <f t="shared" si="1767"/>
        <v>41</v>
      </c>
      <c r="S235" s="11">
        <v>196</v>
      </c>
      <c r="T235" s="12">
        <f t="shared" si="1726"/>
        <v>0.41035856573705182</v>
      </c>
      <c r="U235" s="11">
        <v>10</v>
      </c>
      <c r="V235" s="12">
        <f t="shared" si="1727"/>
        <v>4.8543689320388349E-2</v>
      </c>
      <c r="W235" s="13"/>
      <c r="X235" s="11"/>
      <c r="Y235" s="25"/>
      <c r="Z235" s="37"/>
      <c r="AA235" s="10"/>
      <c r="AB235" s="11"/>
      <c r="AC235" s="11">
        <f t="shared" si="1768"/>
        <v>141</v>
      </c>
      <c r="AD235" s="11">
        <f t="shared" si="1768"/>
        <v>9</v>
      </c>
      <c r="AE235" s="11">
        <v>38</v>
      </c>
      <c r="AF235" s="12">
        <f t="shared" si="1728"/>
        <v>0.30496453900709219</v>
      </c>
      <c r="AG235" s="11">
        <v>5</v>
      </c>
      <c r="AH235" s="12">
        <f t="shared" si="1729"/>
        <v>0.11627906976744186</v>
      </c>
      <c r="AI235" s="13"/>
      <c r="AJ235" s="11"/>
      <c r="AK235" s="25"/>
      <c r="AL235" s="37"/>
      <c r="AM235" s="10"/>
      <c r="AN235" s="11"/>
      <c r="AO235" s="61">
        <f t="shared" si="1769"/>
        <v>496</v>
      </c>
      <c r="AP235" s="11">
        <f t="shared" si="1769"/>
        <v>42</v>
      </c>
      <c r="AQ235" s="11">
        <v>169</v>
      </c>
      <c r="AR235" s="12">
        <f t="shared" si="1730"/>
        <v>0.3588709677419355</v>
      </c>
      <c r="AS235" s="11">
        <v>9</v>
      </c>
      <c r="AT235" s="12">
        <f t="shared" si="1731"/>
        <v>5.0561797752808987E-2</v>
      </c>
      <c r="AU235" s="13"/>
      <c r="AV235" s="11"/>
      <c r="AW235" s="25"/>
      <c r="AX235" s="37"/>
      <c r="AY235" s="10"/>
      <c r="AZ235" s="11"/>
      <c r="BA235" s="11">
        <f t="shared" si="1770"/>
        <v>495</v>
      </c>
      <c r="BB235" s="11">
        <f t="shared" si="1770"/>
        <v>42</v>
      </c>
      <c r="BC235" s="11">
        <v>194</v>
      </c>
      <c r="BD235" s="12">
        <f t="shared" si="1732"/>
        <v>0.42020202020202019</v>
      </c>
      <c r="BE235" s="11">
        <v>14</v>
      </c>
      <c r="BF235" s="12">
        <f t="shared" si="1733"/>
        <v>6.7307692307692304E-2</v>
      </c>
      <c r="BG235" s="13"/>
      <c r="BH235" s="11"/>
      <c r="BI235" s="25"/>
      <c r="BJ235" s="37"/>
      <c r="BK235" s="10"/>
      <c r="BL235" s="11"/>
      <c r="BM235" s="11">
        <f t="shared" si="1771"/>
        <v>497</v>
      </c>
      <c r="BN235" s="11">
        <f t="shared" si="1771"/>
        <v>43</v>
      </c>
      <c r="BO235" s="11">
        <v>188</v>
      </c>
      <c r="BP235" s="12">
        <f t="shared" si="1734"/>
        <v>0.42655935613682094</v>
      </c>
      <c r="BQ235" s="11">
        <v>24</v>
      </c>
      <c r="BR235" s="12">
        <f t="shared" si="1735"/>
        <v>0.11320754716981132</v>
      </c>
      <c r="BS235" s="13"/>
      <c r="BT235" s="11"/>
      <c r="BU235" s="25"/>
      <c r="BV235" s="37"/>
      <c r="BW235" s="10"/>
      <c r="BX235" s="11"/>
      <c r="BY235" s="61">
        <f t="shared" si="1772"/>
        <v>0</v>
      </c>
      <c r="BZ235" s="61">
        <f t="shared" si="1772"/>
        <v>0</v>
      </c>
      <c r="CA235" s="11"/>
      <c r="CB235" s="12" t="e">
        <f t="shared" si="1736"/>
        <v>#DIV/0!</v>
      </c>
      <c r="CC235" s="11"/>
      <c r="CD235" s="12" t="e">
        <f t="shared" si="1737"/>
        <v>#DIV/0!</v>
      </c>
      <c r="CE235" s="13"/>
      <c r="CF235" s="11"/>
      <c r="CG235" s="25"/>
      <c r="CH235" s="37"/>
      <c r="CI235" s="10"/>
      <c r="CJ235" s="11"/>
      <c r="CK235" s="61">
        <f t="shared" si="1773"/>
        <v>0</v>
      </c>
      <c r="CL235" s="61">
        <f t="shared" si="1773"/>
        <v>0</v>
      </c>
      <c r="CM235" s="11"/>
      <c r="CN235" s="12" t="e">
        <f t="shared" si="1738"/>
        <v>#DIV/0!</v>
      </c>
      <c r="CO235" s="11"/>
      <c r="CP235" s="12" t="e">
        <f t="shared" si="1739"/>
        <v>#DIV/0!</v>
      </c>
      <c r="CQ235" s="13"/>
      <c r="CR235" s="11"/>
      <c r="CS235" s="25"/>
      <c r="CT235" s="37"/>
      <c r="CU235" s="10"/>
      <c r="CV235" s="11"/>
      <c r="CW235" s="61">
        <f t="shared" si="1774"/>
        <v>0</v>
      </c>
      <c r="CX235" s="61">
        <f t="shared" si="1774"/>
        <v>0</v>
      </c>
      <c r="CY235" s="11"/>
      <c r="CZ235" s="12" t="e">
        <f t="shared" si="1740"/>
        <v>#DIV/0!</v>
      </c>
      <c r="DA235" s="11"/>
      <c r="DB235" s="12" t="e">
        <f t="shared" si="1741"/>
        <v>#DIV/0!</v>
      </c>
      <c r="DC235" s="13"/>
      <c r="DD235" s="11"/>
      <c r="DE235" s="25"/>
      <c r="DF235" s="37"/>
      <c r="DG235" s="10"/>
      <c r="DH235" s="11"/>
      <c r="DI235" s="61">
        <f t="shared" si="1775"/>
        <v>0</v>
      </c>
      <c r="DJ235" s="61">
        <f t="shared" si="1775"/>
        <v>0</v>
      </c>
      <c r="DK235" s="11"/>
      <c r="DL235" s="12" t="e">
        <f t="shared" si="1742"/>
        <v>#DIV/0!</v>
      </c>
      <c r="DM235" s="11"/>
      <c r="DN235" s="12" t="e">
        <f t="shared" si="1743"/>
        <v>#DIV/0!</v>
      </c>
      <c r="DO235" s="13"/>
      <c r="DP235" s="11"/>
      <c r="DQ235" s="25"/>
      <c r="DR235" s="37"/>
      <c r="DS235" s="10"/>
      <c r="DT235" s="11"/>
      <c r="DU235" s="61">
        <f t="shared" si="1776"/>
        <v>0</v>
      </c>
      <c r="DV235" s="61">
        <f t="shared" si="1776"/>
        <v>0</v>
      </c>
      <c r="DW235" s="11"/>
      <c r="DX235" s="12" t="e">
        <f t="shared" si="1744"/>
        <v>#DIV/0!</v>
      </c>
      <c r="DY235" s="11"/>
      <c r="DZ235" s="12" t="e">
        <f t="shared" si="1745"/>
        <v>#DIV/0!</v>
      </c>
      <c r="EA235" s="13"/>
      <c r="EB235" s="11"/>
      <c r="EC235" s="25"/>
      <c r="ED235" s="37"/>
      <c r="EE235" s="10"/>
      <c r="EF235" s="11"/>
      <c r="EG235" s="61">
        <f t="shared" si="1777"/>
        <v>0</v>
      </c>
      <c r="EH235" s="61">
        <f t="shared" si="1777"/>
        <v>0</v>
      </c>
      <c r="EI235" s="11"/>
      <c r="EJ235" s="12" t="e">
        <f t="shared" si="1746"/>
        <v>#DIV/0!</v>
      </c>
      <c r="EK235" s="11"/>
      <c r="EL235" s="12" t="e">
        <f t="shared" si="1747"/>
        <v>#DIV/0!</v>
      </c>
      <c r="EM235" s="13"/>
      <c r="EN235" s="11"/>
      <c r="EO235" s="25"/>
      <c r="EP235" s="37"/>
      <c r="EQ235" s="10"/>
      <c r="ER235" s="11"/>
      <c r="ES235" s="61">
        <f t="shared" si="1778"/>
        <v>0</v>
      </c>
      <c r="ET235" s="61">
        <f t="shared" si="1778"/>
        <v>0</v>
      </c>
      <c r="EU235" s="11"/>
      <c r="EV235" s="12" t="e">
        <f t="shared" si="1748"/>
        <v>#DIV/0!</v>
      </c>
      <c r="EW235" s="11"/>
      <c r="EX235" s="12" t="e">
        <f t="shared" si="1749"/>
        <v>#DIV/0!</v>
      </c>
      <c r="EY235" s="13"/>
      <c r="EZ235" s="11"/>
      <c r="FA235" s="25"/>
      <c r="FB235" s="37"/>
      <c r="FC235" s="10"/>
      <c r="FD235" s="11"/>
      <c r="FE235" s="61">
        <f t="shared" si="1779"/>
        <v>0</v>
      </c>
      <c r="FF235" s="61">
        <f t="shared" si="1779"/>
        <v>0</v>
      </c>
      <c r="FG235" s="11"/>
      <c r="FH235" s="12" t="e">
        <f t="shared" si="1750"/>
        <v>#DIV/0!</v>
      </c>
      <c r="FI235" s="11"/>
      <c r="FJ235" s="12" t="e">
        <f t="shared" si="1751"/>
        <v>#DIV/0!</v>
      </c>
      <c r="FK235" s="13"/>
      <c r="FL235" s="11"/>
      <c r="FM235" s="25"/>
      <c r="FN235" s="37"/>
      <c r="FO235" s="10"/>
      <c r="FP235" s="11"/>
      <c r="FQ235" s="61">
        <f t="shared" si="1780"/>
        <v>0</v>
      </c>
      <c r="FR235" s="61">
        <f t="shared" si="1780"/>
        <v>0</v>
      </c>
      <c r="FS235" s="11"/>
      <c r="FT235" s="12" t="e">
        <f t="shared" si="1752"/>
        <v>#DIV/0!</v>
      </c>
      <c r="FU235" s="11"/>
      <c r="FV235" s="12" t="e">
        <f t="shared" si="1753"/>
        <v>#DIV/0!</v>
      </c>
      <c r="FW235" s="13"/>
      <c r="FX235" s="11"/>
      <c r="FY235" s="25"/>
      <c r="FZ235" s="37"/>
      <c r="GA235" s="10"/>
      <c r="GB235" s="11"/>
      <c r="GC235" s="61">
        <f t="shared" si="1781"/>
        <v>0</v>
      </c>
      <c r="GD235" s="61">
        <f t="shared" si="1781"/>
        <v>0</v>
      </c>
      <c r="GE235" s="11"/>
      <c r="GF235" s="12" t="e">
        <f t="shared" si="1754"/>
        <v>#DIV/0!</v>
      </c>
      <c r="GG235" s="11"/>
      <c r="GH235" s="12" t="e">
        <f t="shared" si="1755"/>
        <v>#DIV/0!</v>
      </c>
      <c r="GI235" s="13"/>
      <c r="GJ235" s="11"/>
      <c r="GK235" s="25"/>
      <c r="GL235" s="37"/>
      <c r="GM235" s="10"/>
      <c r="GN235" s="11"/>
      <c r="GO235" s="61">
        <f t="shared" si="1782"/>
        <v>0</v>
      </c>
      <c r="GP235" s="61">
        <f t="shared" si="1782"/>
        <v>0</v>
      </c>
      <c r="GQ235" s="11"/>
      <c r="GR235" s="12" t="e">
        <f t="shared" si="1756"/>
        <v>#DIV/0!</v>
      </c>
      <c r="GS235" s="11"/>
      <c r="GT235" s="12" t="e">
        <f t="shared" si="1757"/>
        <v>#DIV/0!</v>
      </c>
      <c r="GU235" s="13"/>
      <c r="GV235" s="11"/>
      <c r="GW235" s="25"/>
      <c r="GX235" s="37"/>
      <c r="GY235" s="10"/>
      <c r="GZ235" s="11"/>
      <c r="HA235" s="61">
        <f t="shared" si="1783"/>
        <v>0</v>
      </c>
      <c r="HB235" s="61">
        <f t="shared" si="1783"/>
        <v>0</v>
      </c>
      <c r="HC235" s="11"/>
      <c r="HD235" s="12" t="e">
        <f t="shared" si="1758"/>
        <v>#DIV/0!</v>
      </c>
      <c r="HE235" s="11"/>
      <c r="HF235" s="12" t="e">
        <f t="shared" si="1759"/>
        <v>#DIV/0!</v>
      </c>
      <c r="HG235" s="13"/>
      <c r="HH235" s="11"/>
      <c r="HI235" s="25"/>
      <c r="HJ235" s="37"/>
      <c r="HK235" s="10">
        <f t="shared" si="1760"/>
        <v>0</v>
      </c>
      <c r="HL235" s="14">
        <f t="shared" si="1760"/>
        <v>0</v>
      </c>
      <c r="HM235" s="381">
        <f t="shared" si="1760"/>
        <v>2603</v>
      </c>
      <c r="HN235" s="11">
        <f t="shared" si="1760"/>
        <v>216</v>
      </c>
      <c r="HO235" s="11">
        <f t="shared" si="1761"/>
        <v>1049</v>
      </c>
      <c r="HP235" s="79">
        <f t="shared" si="1762"/>
        <v>0.40299654245101807</v>
      </c>
      <c r="HQ235" s="15">
        <f t="shared" si="1763"/>
        <v>71</v>
      </c>
      <c r="HR235" s="12">
        <f t="shared" si="1784"/>
        <v>6.7683508102955189E-2</v>
      </c>
      <c r="HS235" s="16">
        <v>71.599999999999994</v>
      </c>
      <c r="HT235" s="17">
        <v>952</v>
      </c>
      <c r="HU235" s="16">
        <f t="shared" si="1764"/>
        <v>90.753098188751196</v>
      </c>
      <c r="HV235" s="23"/>
      <c r="HW235" s="22"/>
    </row>
    <row r="236" spans="1:231" ht="18.75" x14ac:dyDescent="0.25">
      <c r="A236" s="734"/>
      <c r="B236" s="436">
        <f t="shared" si="1409"/>
        <v>45777</v>
      </c>
      <c r="C236" s="10">
        <v>1</v>
      </c>
      <c r="D236" s="11"/>
      <c r="E236" s="61">
        <f>E235-C236</f>
        <v>471</v>
      </c>
      <c r="F236" s="11">
        <f>F235-D236</f>
        <v>39</v>
      </c>
      <c r="G236" s="11">
        <v>230</v>
      </c>
      <c r="H236" s="12">
        <f t="shared" si="1725"/>
        <v>0.5286624203821656</v>
      </c>
      <c r="I236" s="11">
        <v>19</v>
      </c>
      <c r="J236" s="12">
        <f t="shared" si="1766"/>
        <v>7.6305220883534142E-2</v>
      </c>
      <c r="K236" s="13"/>
      <c r="L236" s="11"/>
      <c r="M236" s="38"/>
      <c r="N236" s="39"/>
      <c r="O236" s="10"/>
      <c r="P236" s="11"/>
      <c r="Q236" s="11">
        <f t="shared" si="1767"/>
        <v>502</v>
      </c>
      <c r="R236" s="11">
        <f t="shared" si="1767"/>
        <v>41</v>
      </c>
      <c r="S236" s="11">
        <v>194</v>
      </c>
      <c r="T236" s="12">
        <f t="shared" si="1726"/>
        <v>0.41434262948207173</v>
      </c>
      <c r="U236" s="11">
        <v>14</v>
      </c>
      <c r="V236" s="12">
        <f t="shared" si="1727"/>
        <v>6.7307692307692304E-2</v>
      </c>
      <c r="W236" s="13"/>
      <c r="X236" s="11"/>
      <c r="Y236" s="38"/>
      <c r="Z236" s="39"/>
      <c r="AA236" s="10">
        <v>1</v>
      </c>
      <c r="AB236" s="11"/>
      <c r="AC236" s="11">
        <f t="shared" si="1768"/>
        <v>140</v>
      </c>
      <c r="AD236" s="11">
        <f t="shared" si="1768"/>
        <v>9</v>
      </c>
      <c r="AE236" s="11">
        <v>57</v>
      </c>
      <c r="AF236" s="12">
        <f t="shared" si="1728"/>
        <v>0.47857142857142859</v>
      </c>
      <c r="AG236" s="11">
        <v>10</v>
      </c>
      <c r="AH236" s="12">
        <f t="shared" si="1729"/>
        <v>0.14925373134328357</v>
      </c>
      <c r="AI236" s="13"/>
      <c r="AJ236" s="11"/>
      <c r="AK236" s="38"/>
      <c r="AL236" s="39"/>
      <c r="AM236" s="10"/>
      <c r="AN236" s="11"/>
      <c r="AO236" s="61">
        <f t="shared" si="1769"/>
        <v>496</v>
      </c>
      <c r="AP236" s="11">
        <f t="shared" si="1769"/>
        <v>42</v>
      </c>
      <c r="AQ236" s="11">
        <v>195</v>
      </c>
      <c r="AR236" s="12">
        <f t="shared" si="1730"/>
        <v>0.42741935483870969</v>
      </c>
      <c r="AS236" s="11">
        <v>17</v>
      </c>
      <c r="AT236" s="12">
        <f t="shared" si="1731"/>
        <v>8.0188679245283015E-2</v>
      </c>
      <c r="AU236" s="13"/>
      <c r="AV236" s="11"/>
      <c r="AW236" s="38"/>
      <c r="AX236" s="39"/>
      <c r="AY236" s="10"/>
      <c r="AZ236" s="11"/>
      <c r="BA236" s="11">
        <f t="shared" si="1770"/>
        <v>495</v>
      </c>
      <c r="BB236" s="11">
        <f t="shared" si="1770"/>
        <v>42</v>
      </c>
      <c r="BC236" s="11">
        <v>192</v>
      </c>
      <c r="BD236" s="12">
        <f t="shared" si="1732"/>
        <v>0.41212121212121211</v>
      </c>
      <c r="BE236" s="11">
        <v>12</v>
      </c>
      <c r="BF236" s="12">
        <f t="shared" si="1733"/>
        <v>5.8823529411764705E-2</v>
      </c>
      <c r="BG236" s="13"/>
      <c r="BH236" s="11"/>
      <c r="BI236" s="38"/>
      <c r="BJ236" s="39"/>
      <c r="BK236" s="10"/>
      <c r="BL236" s="11"/>
      <c r="BM236" s="11">
        <f t="shared" si="1771"/>
        <v>497</v>
      </c>
      <c r="BN236" s="11">
        <f t="shared" si="1771"/>
        <v>43</v>
      </c>
      <c r="BO236" s="11">
        <v>199</v>
      </c>
      <c r="BP236" s="12">
        <f t="shared" si="1734"/>
        <v>0.44869215291750503</v>
      </c>
      <c r="BQ236" s="11">
        <v>24</v>
      </c>
      <c r="BR236" s="12">
        <f t="shared" si="1735"/>
        <v>0.10762331838565023</v>
      </c>
      <c r="BS236" s="13"/>
      <c r="BT236" s="11"/>
      <c r="BU236" s="38"/>
      <c r="BV236" s="39"/>
      <c r="BW236" s="10"/>
      <c r="BX236" s="11"/>
      <c r="BY236" s="61">
        <f t="shared" si="1772"/>
        <v>0</v>
      </c>
      <c r="BZ236" s="61">
        <f t="shared" si="1772"/>
        <v>0</v>
      </c>
      <c r="CA236" s="11"/>
      <c r="CB236" s="12" t="e">
        <f t="shared" si="1736"/>
        <v>#DIV/0!</v>
      </c>
      <c r="CC236" s="11"/>
      <c r="CD236" s="12" t="e">
        <f t="shared" si="1737"/>
        <v>#DIV/0!</v>
      </c>
      <c r="CE236" s="13"/>
      <c r="CF236" s="11"/>
      <c r="CG236" s="38"/>
      <c r="CH236" s="39"/>
      <c r="CI236" s="10"/>
      <c r="CJ236" s="11"/>
      <c r="CK236" s="61">
        <f t="shared" si="1773"/>
        <v>0</v>
      </c>
      <c r="CL236" s="61">
        <f t="shared" si="1773"/>
        <v>0</v>
      </c>
      <c r="CM236" s="11"/>
      <c r="CN236" s="12" t="e">
        <f t="shared" si="1738"/>
        <v>#DIV/0!</v>
      </c>
      <c r="CO236" s="11"/>
      <c r="CP236" s="12" t="e">
        <f t="shared" si="1739"/>
        <v>#DIV/0!</v>
      </c>
      <c r="CQ236" s="13"/>
      <c r="CR236" s="11"/>
      <c r="CS236" s="38"/>
      <c r="CT236" s="39"/>
      <c r="CU236" s="10"/>
      <c r="CV236" s="11"/>
      <c r="CW236" s="61">
        <f t="shared" si="1774"/>
        <v>0</v>
      </c>
      <c r="CX236" s="61">
        <f t="shared" si="1774"/>
        <v>0</v>
      </c>
      <c r="CY236" s="11"/>
      <c r="CZ236" s="12" t="e">
        <f t="shared" si="1740"/>
        <v>#DIV/0!</v>
      </c>
      <c r="DA236" s="11"/>
      <c r="DB236" s="12" t="e">
        <f t="shared" si="1741"/>
        <v>#DIV/0!</v>
      </c>
      <c r="DC236" s="13"/>
      <c r="DD236" s="11"/>
      <c r="DE236" s="38"/>
      <c r="DF236" s="39"/>
      <c r="DG236" s="10"/>
      <c r="DH236" s="11"/>
      <c r="DI236" s="61">
        <f t="shared" si="1775"/>
        <v>0</v>
      </c>
      <c r="DJ236" s="61">
        <f t="shared" si="1775"/>
        <v>0</v>
      </c>
      <c r="DK236" s="11"/>
      <c r="DL236" s="12" t="e">
        <f t="shared" si="1742"/>
        <v>#DIV/0!</v>
      </c>
      <c r="DM236" s="11"/>
      <c r="DN236" s="12" t="e">
        <f t="shared" si="1743"/>
        <v>#DIV/0!</v>
      </c>
      <c r="DO236" s="13"/>
      <c r="DP236" s="11"/>
      <c r="DQ236" s="38"/>
      <c r="DR236" s="39"/>
      <c r="DS236" s="10"/>
      <c r="DT236" s="11"/>
      <c r="DU236" s="61">
        <f t="shared" si="1776"/>
        <v>0</v>
      </c>
      <c r="DV236" s="61">
        <f t="shared" si="1776"/>
        <v>0</v>
      </c>
      <c r="DW236" s="11"/>
      <c r="DX236" s="12" t="e">
        <f t="shared" si="1744"/>
        <v>#DIV/0!</v>
      </c>
      <c r="DY236" s="11"/>
      <c r="DZ236" s="12" t="e">
        <f t="shared" si="1745"/>
        <v>#DIV/0!</v>
      </c>
      <c r="EA236" s="13"/>
      <c r="EB236" s="11"/>
      <c r="EC236" s="38"/>
      <c r="ED236" s="39"/>
      <c r="EE236" s="10"/>
      <c r="EF236" s="11"/>
      <c r="EG236" s="61">
        <f t="shared" si="1777"/>
        <v>0</v>
      </c>
      <c r="EH236" s="61">
        <f t="shared" si="1777"/>
        <v>0</v>
      </c>
      <c r="EI236" s="11"/>
      <c r="EJ236" s="12" t="e">
        <f t="shared" si="1746"/>
        <v>#DIV/0!</v>
      </c>
      <c r="EK236" s="11"/>
      <c r="EL236" s="12" t="e">
        <f t="shared" si="1747"/>
        <v>#DIV/0!</v>
      </c>
      <c r="EM236" s="13"/>
      <c r="EN236" s="11"/>
      <c r="EO236" s="38"/>
      <c r="EP236" s="39"/>
      <c r="EQ236" s="10"/>
      <c r="ER236" s="11"/>
      <c r="ES236" s="61">
        <f t="shared" si="1778"/>
        <v>0</v>
      </c>
      <c r="ET236" s="61">
        <f t="shared" si="1778"/>
        <v>0</v>
      </c>
      <c r="EU236" s="11"/>
      <c r="EV236" s="12" t="e">
        <f t="shared" si="1748"/>
        <v>#DIV/0!</v>
      </c>
      <c r="EW236" s="11"/>
      <c r="EX236" s="12" t="e">
        <f t="shared" si="1749"/>
        <v>#DIV/0!</v>
      </c>
      <c r="EY236" s="13"/>
      <c r="EZ236" s="11"/>
      <c r="FA236" s="38"/>
      <c r="FB236" s="39"/>
      <c r="FC236" s="10"/>
      <c r="FD236" s="11"/>
      <c r="FE236" s="61">
        <f t="shared" si="1779"/>
        <v>0</v>
      </c>
      <c r="FF236" s="61">
        <f t="shared" si="1779"/>
        <v>0</v>
      </c>
      <c r="FG236" s="11"/>
      <c r="FH236" s="12" t="e">
        <f t="shared" si="1750"/>
        <v>#DIV/0!</v>
      </c>
      <c r="FI236" s="11"/>
      <c r="FJ236" s="12" t="e">
        <f t="shared" si="1751"/>
        <v>#DIV/0!</v>
      </c>
      <c r="FK236" s="13"/>
      <c r="FL236" s="11"/>
      <c r="FM236" s="38"/>
      <c r="FN236" s="39"/>
      <c r="FO236" s="10"/>
      <c r="FP236" s="11"/>
      <c r="FQ236" s="61">
        <f t="shared" si="1780"/>
        <v>0</v>
      </c>
      <c r="FR236" s="61">
        <f t="shared" si="1780"/>
        <v>0</v>
      </c>
      <c r="FS236" s="11"/>
      <c r="FT236" s="12" t="e">
        <f t="shared" si="1752"/>
        <v>#DIV/0!</v>
      </c>
      <c r="FU236" s="11"/>
      <c r="FV236" s="12" t="e">
        <f t="shared" si="1753"/>
        <v>#DIV/0!</v>
      </c>
      <c r="FW236" s="13"/>
      <c r="FX236" s="11"/>
      <c r="FY236" s="38"/>
      <c r="FZ236" s="39"/>
      <c r="GA236" s="10"/>
      <c r="GB236" s="11"/>
      <c r="GC236" s="61">
        <f t="shared" si="1781"/>
        <v>0</v>
      </c>
      <c r="GD236" s="61">
        <f t="shared" si="1781"/>
        <v>0</v>
      </c>
      <c r="GE236" s="11"/>
      <c r="GF236" s="12" t="e">
        <f t="shared" si="1754"/>
        <v>#DIV/0!</v>
      </c>
      <c r="GG236" s="11"/>
      <c r="GH236" s="12" t="e">
        <f t="shared" si="1755"/>
        <v>#DIV/0!</v>
      </c>
      <c r="GI236" s="13"/>
      <c r="GJ236" s="11"/>
      <c r="GK236" s="38"/>
      <c r="GL236" s="39"/>
      <c r="GM236" s="10"/>
      <c r="GN236" s="11"/>
      <c r="GO236" s="61">
        <f t="shared" si="1782"/>
        <v>0</v>
      </c>
      <c r="GP236" s="61">
        <f t="shared" si="1782"/>
        <v>0</v>
      </c>
      <c r="GQ236" s="11"/>
      <c r="GR236" s="12" t="e">
        <f t="shared" si="1756"/>
        <v>#DIV/0!</v>
      </c>
      <c r="GS236" s="11"/>
      <c r="GT236" s="12" t="e">
        <f t="shared" si="1757"/>
        <v>#DIV/0!</v>
      </c>
      <c r="GU236" s="13"/>
      <c r="GV236" s="11"/>
      <c r="GW236" s="38"/>
      <c r="GX236" s="39"/>
      <c r="GY236" s="10"/>
      <c r="GZ236" s="11"/>
      <c r="HA236" s="61">
        <f t="shared" si="1783"/>
        <v>0</v>
      </c>
      <c r="HB236" s="61">
        <f t="shared" si="1783"/>
        <v>0</v>
      </c>
      <c r="HC236" s="11"/>
      <c r="HD236" s="12" t="e">
        <f t="shared" si="1758"/>
        <v>#DIV/0!</v>
      </c>
      <c r="HE236" s="11"/>
      <c r="HF236" s="12" t="e">
        <f t="shared" si="1759"/>
        <v>#DIV/0!</v>
      </c>
      <c r="HG236" s="13"/>
      <c r="HH236" s="11"/>
      <c r="HI236" s="38"/>
      <c r="HJ236" s="39"/>
      <c r="HK236" s="10">
        <f t="shared" si="1760"/>
        <v>2</v>
      </c>
      <c r="HL236" s="14">
        <f t="shared" si="1760"/>
        <v>0</v>
      </c>
      <c r="HM236" s="381">
        <f t="shared" si="1760"/>
        <v>2601</v>
      </c>
      <c r="HN236" s="11">
        <f t="shared" si="1760"/>
        <v>216</v>
      </c>
      <c r="HO236" s="11">
        <f t="shared" si="1761"/>
        <v>1163</v>
      </c>
      <c r="HP236" s="79">
        <f t="shared" si="1762"/>
        <v>0.4471357170319108</v>
      </c>
      <c r="HQ236" s="15">
        <f t="shared" si="1763"/>
        <v>96</v>
      </c>
      <c r="HR236" s="12">
        <f t="shared" si="1784"/>
        <v>8.2545141874462602E-2</v>
      </c>
      <c r="HS236" s="16">
        <v>71.599999999999994</v>
      </c>
      <c r="HT236" s="17">
        <v>1048</v>
      </c>
      <c r="HU236" s="16">
        <f t="shared" si="1764"/>
        <v>90.111779879621665</v>
      </c>
      <c r="HV236" s="23"/>
      <c r="HW236" s="22"/>
    </row>
    <row r="237" spans="1:231" ht="19.5" thickBot="1" x14ac:dyDescent="0.3">
      <c r="A237" s="734"/>
      <c r="B237" s="437"/>
      <c r="C237" s="26">
        <f>SUM(C230:C236)</f>
        <v>1</v>
      </c>
      <c r="D237" s="27">
        <f>SUM(D230:D236)</f>
        <v>0</v>
      </c>
      <c r="E237" s="27"/>
      <c r="F237" s="27"/>
      <c r="G237" s="27">
        <f>SUM(G230:G236)</f>
        <v>1476</v>
      </c>
      <c r="H237" s="28">
        <f>((G237+I237)/7)/E236</f>
        <v>0.47406733393994538</v>
      </c>
      <c r="I237" s="27">
        <f>SUM(I230:I236)</f>
        <v>87</v>
      </c>
      <c r="J237" s="28">
        <f>(I237/(I237+G237))</f>
        <v>5.5662188099808059E-2</v>
      </c>
      <c r="K237" s="27"/>
      <c r="L237" s="27"/>
      <c r="M237" s="29" t="e">
        <f>M235/M234*100-100</f>
        <v>#DIV/0!</v>
      </c>
      <c r="N237" s="60" t="e">
        <f>N235/N234*100-100</f>
        <v>#DIV/0!</v>
      </c>
      <c r="O237" s="26">
        <f>SUM(O230:O236)</f>
        <v>1</v>
      </c>
      <c r="P237" s="27">
        <f>SUM(P230:P236)</f>
        <v>0</v>
      </c>
      <c r="Q237" s="27"/>
      <c r="R237" s="27"/>
      <c r="S237" s="27">
        <f>SUM(S230:S236)</f>
        <v>1365</v>
      </c>
      <c r="T237" s="28">
        <f>((S237+U237)/7)/Q236</f>
        <v>0.41861126920887876</v>
      </c>
      <c r="U237" s="27">
        <f>SUM(U230:U236)</f>
        <v>106</v>
      </c>
      <c r="V237" s="28">
        <f>(U237/(U237+S237))</f>
        <v>7.2059823249490146E-2</v>
      </c>
      <c r="W237" s="27"/>
      <c r="X237" s="27"/>
      <c r="Y237" s="29" t="e">
        <f>Y235/Y234*100-100</f>
        <v>#DIV/0!</v>
      </c>
      <c r="Z237" s="60" t="e">
        <f>Z235/Z234*100-100</f>
        <v>#DIV/0!</v>
      </c>
      <c r="AA237" s="26">
        <f>SUM(AA230:AA236)</f>
        <v>7</v>
      </c>
      <c r="AB237" s="27">
        <f>SUM(AB230:AB236)</f>
        <v>0</v>
      </c>
      <c r="AC237" s="27"/>
      <c r="AD237" s="27"/>
      <c r="AE237" s="27">
        <f>SUM(AE230:AE236)</f>
        <v>344</v>
      </c>
      <c r="AF237" s="28">
        <f>((AE237+AG237)/7)/AC236</f>
        <v>0.41122448979591836</v>
      </c>
      <c r="AG237" s="27">
        <f>SUM(AG230:AG236)</f>
        <v>59</v>
      </c>
      <c r="AH237" s="28">
        <f>(AG237/(AG237+AE237))</f>
        <v>0.14640198511166252</v>
      </c>
      <c r="AI237" s="27"/>
      <c r="AJ237" s="27"/>
      <c r="AK237" s="29" t="e">
        <f>AK235/AK234*100-100</f>
        <v>#DIV/0!</v>
      </c>
      <c r="AL237" s="60" t="e">
        <f>AL235/AL234*100-100</f>
        <v>#DIV/0!</v>
      </c>
      <c r="AM237" s="26">
        <f>SUM(AM230:AM236)</f>
        <v>1</v>
      </c>
      <c r="AN237" s="27">
        <f>SUM(AN230:AN236)</f>
        <v>0</v>
      </c>
      <c r="AO237" s="27"/>
      <c r="AP237" s="27"/>
      <c r="AQ237" s="27">
        <f>SUM(AQ230:AQ236)</f>
        <v>1309</v>
      </c>
      <c r="AR237" s="28">
        <f>((AQ237+AS237)/7)/AO236</f>
        <v>0.40466589861751151</v>
      </c>
      <c r="AS237" s="27">
        <f>SUM(AS230:AS236)</f>
        <v>96</v>
      </c>
      <c r="AT237" s="28">
        <f>(AS237/(AS237+AQ237))</f>
        <v>6.8327402135231322E-2</v>
      </c>
      <c r="AU237" s="27"/>
      <c r="AV237" s="27"/>
      <c r="AW237" s="29" t="e">
        <f>AW235/AW234*100-100</f>
        <v>#DIV/0!</v>
      </c>
      <c r="AX237" s="60" t="e">
        <f>AX235/AX234*100-100</f>
        <v>#DIV/0!</v>
      </c>
      <c r="AY237" s="26">
        <f>SUM(AY230:AY236)</f>
        <v>2</v>
      </c>
      <c r="AZ237" s="27">
        <f>SUM(AZ230:AZ236)</f>
        <v>0</v>
      </c>
      <c r="BA237" s="27"/>
      <c r="BB237" s="27"/>
      <c r="BC237" s="27">
        <f>SUM(BC230:BC236)</f>
        <v>1371</v>
      </c>
      <c r="BD237" s="28">
        <f>((BC237+BE237)/7)/BA236</f>
        <v>0.42366522366522369</v>
      </c>
      <c r="BE237" s="27">
        <f>SUM(BE230:BE236)</f>
        <v>97</v>
      </c>
      <c r="BF237" s="28">
        <f>(BE237/(BE237+BC237))</f>
        <v>6.607629427792916E-2</v>
      </c>
      <c r="BG237" s="27"/>
      <c r="BH237" s="27"/>
      <c r="BI237" s="29" t="e">
        <f>BI235/BI234*100-100</f>
        <v>#DIV/0!</v>
      </c>
      <c r="BJ237" s="60" t="e">
        <f>BJ235/BJ234*100-100</f>
        <v>#DIV/0!</v>
      </c>
      <c r="BK237" s="26">
        <f>SUM(BK230:BK236)</f>
        <v>2</v>
      </c>
      <c r="BL237" s="27">
        <f>SUM(BL230:BL236)</f>
        <v>0</v>
      </c>
      <c r="BM237" s="27"/>
      <c r="BN237" s="27"/>
      <c r="BO237" s="27">
        <f>SUM(BO230:BO236)</f>
        <v>1350</v>
      </c>
      <c r="BP237" s="28">
        <f>((BO237+BQ237)/7)/BM236</f>
        <v>0.43202069560218453</v>
      </c>
      <c r="BQ237" s="27">
        <f>SUM(BQ230:BQ236)</f>
        <v>153</v>
      </c>
      <c r="BR237" s="28">
        <f>(BQ237/(BQ237+BO237))</f>
        <v>0.10179640718562874</v>
      </c>
      <c r="BS237" s="27"/>
      <c r="BT237" s="27"/>
      <c r="BU237" s="29" t="e">
        <f>BU235/BU234*100-100</f>
        <v>#DIV/0!</v>
      </c>
      <c r="BV237" s="60" t="e">
        <f>BV235/BV234*100-100</f>
        <v>#DIV/0!</v>
      </c>
      <c r="BW237" s="26">
        <f>SUM(BW230:BW236)</f>
        <v>0</v>
      </c>
      <c r="BX237" s="27">
        <f>SUM(BX230:BX236)</f>
        <v>0</v>
      </c>
      <c r="BY237" s="27"/>
      <c r="BZ237" s="27"/>
      <c r="CA237" s="27">
        <f>SUM(CA230:CA236)</f>
        <v>0</v>
      </c>
      <c r="CB237" s="28" t="e">
        <f>((CA237+CC237)/7)/BY236</f>
        <v>#DIV/0!</v>
      </c>
      <c r="CC237" s="27">
        <f>SUM(CC230:CC236)</f>
        <v>0</v>
      </c>
      <c r="CD237" s="28" t="e">
        <f>(CC237/(CC237+CA237))</f>
        <v>#DIV/0!</v>
      </c>
      <c r="CE237" s="27"/>
      <c r="CF237" s="27"/>
      <c r="CG237" s="29" t="e">
        <f>CG235/CG234*100-100</f>
        <v>#DIV/0!</v>
      </c>
      <c r="CH237" s="60" t="e">
        <f>CH235/CH234*100-100</f>
        <v>#DIV/0!</v>
      </c>
      <c r="CI237" s="26">
        <f>SUM(CI230:CI236)</f>
        <v>0</v>
      </c>
      <c r="CJ237" s="27">
        <f>SUM(CJ230:CJ236)</f>
        <v>0</v>
      </c>
      <c r="CK237" s="27"/>
      <c r="CL237" s="27"/>
      <c r="CM237" s="27">
        <f>SUM(CM230:CM236)</f>
        <v>0</v>
      </c>
      <c r="CN237" s="28" t="e">
        <f>((CM237+CO237)/7)/CK236</f>
        <v>#DIV/0!</v>
      </c>
      <c r="CO237" s="27">
        <f>SUM(CO230:CO236)</f>
        <v>0</v>
      </c>
      <c r="CP237" s="28" t="e">
        <f>(CO237/(CO237+CM237))</f>
        <v>#DIV/0!</v>
      </c>
      <c r="CQ237" s="27"/>
      <c r="CR237" s="27"/>
      <c r="CS237" s="29" t="e">
        <f>CS235/CS234*100-100</f>
        <v>#DIV/0!</v>
      </c>
      <c r="CT237" s="60" t="e">
        <f>CT235/CT234*100-100</f>
        <v>#DIV/0!</v>
      </c>
      <c r="CU237" s="26">
        <f>SUM(CU230:CU236)</f>
        <v>0</v>
      </c>
      <c r="CV237" s="27">
        <f>SUM(CV230:CV236)</f>
        <v>0</v>
      </c>
      <c r="CW237" s="27"/>
      <c r="CX237" s="27"/>
      <c r="CY237" s="27">
        <f>SUM(CY230:CY236)</f>
        <v>0</v>
      </c>
      <c r="CZ237" s="28" t="e">
        <f>((CY237+DA237)/7)/CW236</f>
        <v>#DIV/0!</v>
      </c>
      <c r="DA237" s="27">
        <f>SUM(DA230:DA236)</f>
        <v>0</v>
      </c>
      <c r="DB237" s="28" t="e">
        <f>(DA237/(DA237+CY237))</f>
        <v>#DIV/0!</v>
      </c>
      <c r="DC237" s="27"/>
      <c r="DD237" s="27"/>
      <c r="DE237" s="29" t="e">
        <f>DE235/DE234*100-100</f>
        <v>#DIV/0!</v>
      </c>
      <c r="DF237" s="60" t="e">
        <f>DF235/DF234*100-100</f>
        <v>#DIV/0!</v>
      </c>
      <c r="DG237" s="26">
        <f>SUM(DG230:DG236)</f>
        <v>0</v>
      </c>
      <c r="DH237" s="27">
        <f>SUM(DH230:DH236)</f>
        <v>0</v>
      </c>
      <c r="DI237" s="27"/>
      <c r="DJ237" s="27"/>
      <c r="DK237" s="27">
        <f>SUM(DK230:DK236)</f>
        <v>0</v>
      </c>
      <c r="DL237" s="28" t="e">
        <f>((DK237+DM237)/7)/DI236</f>
        <v>#DIV/0!</v>
      </c>
      <c r="DM237" s="27">
        <f>SUM(DM230:DM236)</f>
        <v>0</v>
      </c>
      <c r="DN237" s="28" t="e">
        <f>(DM237/(DM237+DK237))</f>
        <v>#DIV/0!</v>
      </c>
      <c r="DO237" s="27"/>
      <c r="DP237" s="27"/>
      <c r="DQ237" s="29" t="e">
        <f>DQ235/DQ234*100-100</f>
        <v>#DIV/0!</v>
      </c>
      <c r="DR237" s="60" t="e">
        <f>DR235/DR234*100-100</f>
        <v>#DIV/0!</v>
      </c>
      <c r="DS237" s="26">
        <f>SUM(DS230:DS236)</f>
        <v>0</v>
      </c>
      <c r="DT237" s="27">
        <f>SUM(DT230:DT236)</f>
        <v>0</v>
      </c>
      <c r="DU237" s="27"/>
      <c r="DV237" s="27"/>
      <c r="DW237" s="27">
        <f>SUM(DW230:DW236)</f>
        <v>0</v>
      </c>
      <c r="DX237" s="28" t="e">
        <f>((DW237+DY237)/7)/DU236</f>
        <v>#DIV/0!</v>
      </c>
      <c r="DY237" s="27">
        <f>SUM(DY230:DY236)</f>
        <v>0</v>
      </c>
      <c r="DZ237" s="28" t="e">
        <f>(DY237/(DY237+DW237))</f>
        <v>#DIV/0!</v>
      </c>
      <c r="EA237" s="27"/>
      <c r="EB237" s="27"/>
      <c r="EC237" s="29" t="e">
        <f>EC235/EC234*100-100</f>
        <v>#DIV/0!</v>
      </c>
      <c r="ED237" s="60" t="e">
        <f>ED235/ED234*100-100</f>
        <v>#DIV/0!</v>
      </c>
      <c r="EE237" s="26">
        <f>SUM(EE230:EE236)</f>
        <v>0</v>
      </c>
      <c r="EF237" s="27">
        <f>SUM(EF230:EF236)</f>
        <v>0</v>
      </c>
      <c r="EG237" s="27"/>
      <c r="EH237" s="27"/>
      <c r="EI237" s="27">
        <f>SUM(EI230:EI236)</f>
        <v>0</v>
      </c>
      <c r="EJ237" s="28" t="e">
        <f>((EI237+EK237)/7)/EG236</f>
        <v>#DIV/0!</v>
      </c>
      <c r="EK237" s="27">
        <f>SUM(EK230:EK236)</f>
        <v>0</v>
      </c>
      <c r="EL237" s="28" t="e">
        <f>(EK237/(EK237+EI237))</f>
        <v>#DIV/0!</v>
      </c>
      <c r="EM237" s="27"/>
      <c r="EN237" s="27"/>
      <c r="EO237" s="29" t="e">
        <f>EO235/EO234*100-100</f>
        <v>#DIV/0!</v>
      </c>
      <c r="EP237" s="60" t="e">
        <f>EP235/EP234*100-100</f>
        <v>#DIV/0!</v>
      </c>
      <c r="EQ237" s="26">
        <f>SUM(EQ230:EQ236)</f>
        <v>0</v>
      </c>
      <c r="ER237" s="27">
        <f>SUM(ER230:ER236)</f>
        <v>0</v>
      </c>
      <c r="ES237" s="27"/>
      <c r="ET237" s="27"/>
      <c r="EU237" s="27">
        <f>SUM(EU230:EU236)</f>
        <v>0</v>
      </c>
      <c r="EV237" s="28" t="e">
        <f>((EU237+EW237)/7)/ES236</f>
        <v>#DIV/0!</v>
      </c>
      <c r="EW237" s="27">
        <f>SUM(EW230:EW236)</f>
        <v>0</v>
      </c>
      <c r="EX237" s="28" t="e">
        <f>(EW237/(EW237+EU237))</f>
        <v>#DIV/0!</v>
      </c>
      <c r="EY237" s="27"/>
      <c r="EZ237" s="27"/>
      <c r="FA237" s="29" t="e">
        <f>FA235/FA234*100-100</f>
        <v>#DIV/0!</v>
      </c>
      <c r="FB237" s="60" t="e">
        <f>FB235/FB234*100-100</f>
        <v>#DIV/0!</v>
      </c>
      <c r="FC237" s="26">
        <f>SUM(FC230:FC236)</f>
        <v>0</v>
      </c>
      <c r="FD237" s="27">
        <f>SUM(FD230:FD236)</f>
        <v>0</v>
      </c>
      <c r="FE237" s="27"/>
      <c r="FF237" s="27"/>
      <c r="FG237" s="27">
        <f>SUM(FG230:FG236)</f>
        <v>0</v>
      </c>
      <c r="FH237" s="28" t="e">
        <f>((FG237+FI237)/7)/FE236</f>
        <v>#DIV/0!</v>
      </c>
      <c r="FI237" s="27">
        <f>SUM(FI230:FI236)</f>
        <v>0</v>
      </c>
      <c r="FJ237" s="28" t="e">
        <f>(FI237/(FI237+FG237))</f>
        <v>#DIV/0!</v>
      </c>
      <c r="FK237" s="27"/>
      <c r="FL237" s="27"/>
      <c r="FM237" s="29" t="e">
        <f>FM235/FM234*100-100</f>
        <v>#DIV/0!</v>
      </c>
      <c r="FN237" s="60" t="e">
        <f>FN235/FN234*100-100</f>
        <v>#DIV/0!</v>
      </c>
      <c r="FO237" s="26">
        <f>SUM(FO230:FO236)</f>
        <v>0</v>
      </c>
      <c r="FP237" s="27">
        <f>SUM(FP230:FP236)</f>
        <v>0</v>
      </c>
      <c r="FQ237" s="27"/>
      <c r="FR237" s="27"/>
      <c r="FS237" s="27">
        <f>SUM(FS230:FS236)</f>
        <v>0</v>
      </c>
      <c r="FT237" s="28" t="e">
        <f>((FS237+FU237)/7)/FQ236</f>
        <v>#DIV/0!</v>
      </c>
      <c r="FU237" s="27">
        <f>SUM(FU230:FU236)</f>
        <v>0</v>
      </c>
      <c r="FV237" s="28" t="e">
        <f>(FU237/(FU237+FS237))</f>
        <v>#DIV/0!</v>
      </c>
      <c r="FW237" s="27"/>
      <c r="FX237" s="27"/>
      <c r="FY237" s="29" t="e">
        <f>FY235/FY234*100-100</f>
        <v>#DIV/0!</v>
      </c>
      <c r="FZ237" s="60" t="e">
        <f>FZ235/FZ234*100-100</f>
        <v>#DIV/0!</v>
      </c>
      <c r="GA237" s="26">
        <f>SUM(GA230:GA236)</f>
        <v>0</v>
      </c>
      <c r="GB237" s="27">
        <f>SUM(GB230:GB236)</f>
        <v>0</v>
      </c>
      <c r="GC237" s="27"/>
      <c r="GD237" s="27"/>
      <c r="GE237" s="27">
        <f>SUM(GE230:GE236)</f>
        <v>0</v>
      </c>
      <c r="GF237" s="28" t="e">
        <f>((GE237+GG237)/7)/GC236</f>
        <v>#DIV/0!</v>
      </c>
      <c r="GG237" s="27">
        <f>SUM(GG230:GG236)</f>
        <v>0</v>
      </c>
      <c r="GH237" s="28" t="e">
        <f>(GG237/(GG237+GE237))</f>
        <v>#DIV/0!</v>
      </c>
      <c r="GI237" s="27"/>
      <c r="GJ237" s="27"/>
      <c r="GK237" s="29" t="e">
        <f>GK235/GK234*100-100</f>
        <v>#DIV/0!</v>
      </c>
      <c r="GL237" s="60" t="e">
        <f>GL235/GL234*100-100</f>
        <v>#DIV/0!</v>
      </c>
      <c r="GM237" s="26">
        <f>SUM(GM230:GM236)</f>
        <v>0</v>
      </c>
      <c r="GN237" s="27">
        <f>SUM(GN230:GN236)</f>
        <v>0</v>
      </c>
      <c r="GO237" s="27"/>
      <c r="GP237" s="27"/>
      <c r="GQ237" s="27">
        <f>SUM(GQ230:GQ236)</f>
        <v>0</v>
      </c>
      <c r="GR237" s="28" t="e">
        <f>((GQ237+GS237)/7)/GO236</f>
        <v>#DIV/0!</v>
      </c>
      <c r="GS237" s="27">
        <f>SUM(GS230:GS236)</f>
        <v>0</v>
      </c>
      <c r="GT237" s="28" t="e">
        <f>(GS237/(GS237+GQ237))</f>
        <v>#DIV/0!</v>
      </c>
      <c r="GU237" s="27"/>
      <c r="GV237" s="27"/>
      <c r="GW237" s="29" t="e">
        <f>GW235/GW234*100-100</f>
        <v>#DIV/0!</v>
      </c>
      <c r="GX237" s="60" t="e">
        <f>GX235/GX234*100-100</f>
        <v>#DIV/0!</v>
      </c>
      <c r="GY237" s="26">
        <f>SUM(GY230:GY236)</f>
        <v>0</v>
      </c>
      <c r="GZ237" s="27">
        <f>SUM(GZ230:GZ236)</f>
        <v>0</v>
      </c>
      <c r="HA237" s="27"/>
      <c r="HB237" s="27"/>
      <c r="HC237" s="27">
        <f>SUM(HC230:HC236)</f>
        <v>0</v>
      </c>
      <c r="HD237" s="28" t="e">
        <f>((HC237+HE237)/7)/HA236</f>
        <v>#DIV/0!</v>
      </c>
      <c r="HE237" s="27">
        <f>SUM(HE230:HE236)</f>
        <v>0</v>
      </c>
      <c r="HF237" s="28" t="e">
        <f>(HE237/(HE237+HC237))</f>
        <v>#DIV/0!</v>
      </c>
      <c r="HG237" s="27"/>
      <c r="HH237" s="27"/>
      <c r="HI237" s="29" t="e">
        <f>HI235/HI234*100-100</f>
        <v>#DIV/0!</v>
      </c>
      <c r="HJ237" s="60" t="e">
        <f>HJ235/HJ234*100-100</f>
        <v>#DIV/0!</v>
      </c>
      <c r="HK237" s="26">
        <f t="shared" si="1760"/>
        <v>14</v>
      </c>
      <c r="HL237" s="443">
        <f t="shared" si="1760"/>
        <v>0</v>
      </c>
      <c r="HM237" s="365">
        <f t="shared" si="1760"/>
        <v>0</v>
      </c>
      <c r="HN237" s="27">
        <f t="shared" si="1760"/>
        <v>0</v>
      </c>
      <c r="HO237" s="27">
        <f t="shared" si="1761"/>
        <v>7813</v>
      </c>
      <c r="HP237" s="80">
        <f>+((HO237)/HM236)/7</f>
        <v>0.42912066787499314</v>
      </c>
      <c r="HQ237" s="57">
        <f t="shared" si="1763"/>
        <v>598</v>
      </c>
      <c r="HR237" s="48">
        <f t="shared" si="1784"/>
        <v>7.6539101497504161E-2</v>
      </c>
      <c r="HS237" s="49">
        <f>SUM(HS230:HS236)/7</f>
        <v>71.542857142857159</v>
      </c>
      <c r="HT237" s="50">
        <f>SUM(HT230:HT236)</f>
        <v>7074</v>
      </c>
      <c r="HU237" s="49">
        <f>AVERAGE(HU230:HU236)</f>
        <v>90.532963483723961</v>
      </c>
      <c r="HV237" s="58" t="e">
        <f>HV235/HV234*100-100</f>
        <v>#DIV/0!</v>
      </c>
      <c r="HW237" s="60" t="e">
        <f>HW235/HW234*100-100</f>
        <v>#DIV/0!</v>
      </c>
    </row>
    <row r="238" spans="1:231" ht="19.5" thickBot="1" x14ac:dyDescent="0.3">
      <c r="A238" s="52"/>
      <c r="B238" s="437"/>
      <c r="C238" s="40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2"/>
      <c r="O238" s="40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2"/>
      <c r="AA238" s="40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2"/>
      <c r="AM238" s="40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2"/>
      <c r="AY238" s="40"/>
      <c r="AZ238" s="41"/>
      <c r="BA238" s="41"/>
      <c r="BB238" s="41"/>
      <c r="BC238" s="41"/>
      <c r="BD238" s="41"/>
      <c r="BE238" s="41"/>
      <c r="BF238" s="41"/>
      <c r="BG238" s="41"/>
      <c r="BH238" s="41"/>
      <c r="BI238" s="41"/>
      <c r="BJ238" s="42"/>
      <c r="BK238" s="40"/>
      <c r="BL238" s="41"/>
      <c r="BM238" s="41"/>
      <c r="BN238" s="41"/>
      <c r="BO238" s="41"/>
      <c r="BP238" s="41"/>
      <c r="BQ238" s="41"/>
      <c r="BR238" s="41"/>
      <c r="BS238" s="41"/>
      <c r="BT238" s="41"/>
      <c r="BU238" s="41"/>
      <c r="BV238" s="42"/>
      <c r="BW238" s="40"/>
      <c r="BX238" s="41"/>
      <c r="BY238" s="41"/>
      <c r="BZ238" s="41"/>
      <c r="CA238" s="41"/>
      <c r="CB238" s="41"/>
      <c r="CC238" s="41"/>
      <c r="CD238" s="41"/>
      <c r="CE238" s="41"/>
      <c r="CF238" s="41"/>
      <c r="CG238" s="41"/>
      <c r="CH238" s="42"/>
      <c r="CI238" s="40"/>
      <c r="CJ238" s="41"/>
      <c r="CK238" s="41"/>
      <c r="CL238" s="41"/>
      <c r="CM238" s="41"/>
      <c r="CN238" s="41"/>
      <c r="CO238" s="41"/>
      <c r="CP238" s="41"/>
      <c r="CQ238" s="41"/>
      <c r="CR238" s="41"/>
      <c r="CS238" s="41"/>
      <c r="CT238" s="42"/>
      <c r="CU238" s="40"/>
      <c r="CV238" s="41"/>
      <c r="CW238" s="41"/>
      <c r="CX238" s="41"/>
      <c r="CY238" s="41"/>
      <c r="CZ238" s="41"/>
      <c r="DA238" s="41"/>
      <c r="DB238" s="41"/>
      <c r="DC238" s="41"/>
      <c r="DD238" s="41"/>
      <c r="DE238" s="41"/>
      <c r="DF238" s="42"/>
      <c r="DG238" s="40"/>
      <c r="DH238" s="41"/>
      <c r="DI238" s="41"/>
      <c r="DJ238" s="41"/>
      <c r="DK238" s="41"/>
      <c r="DL238" s="41"/>
      <c r="DM238" s="41"/>
      <c r="DN238" s="41"/>
      <c r="DO238" s="41"/>
      <c r="DP238" s="41"/>
      <c r="DQ238" s="41"/>
      <c r="DR238" s="42"/>
      <c r="DS238" s="40"/>
      <c r="DT238" s="41"/>
      <c r="DU238" s="41"/>
      <c r="DV238" s="41"/>
      <c r="DW238" s="41"/>
      <c r="DX238" s="41"/>
      <c r="DY238" s="41"/>
      <c r="DZ238" s="41"/>
      <c r="EA238" s="41"/>
      <c r="EB238" s="41"/>
      <c r="EC238" s="41"/>
      <c r="ED238" s="42"/>
      <c r="EE238" s="40"/>
      <c r="EF238" s="41"/>
      <c r="EG238" s="41"/>
      <c r="EH238" s="41"/>
      <c r="EI238" s="41"/>
      <c r="EJ238" s="41"/>
      <c r="EK238" s="41"/>
      <c r="EL238" s="41"/>
      <c r="EM238" s="41"/>
      <c r="EN238" s="41"/>
      <c r="EO238" s="41"/>
      <c r="EP238" s="42"/>
      <c r="EQ238" s="40"/>
      <c r="ER238" s="41"/>
      <c r="ES238" s="41"/>
      <c r="ET238" s="41"/>
      <c r="EU238" s="41"/>
      <c r="EV238" s="41"/>
      <c r="EW238" s="41"/>
      <c r="EX238" s="41"/>
      <c r="EY238" s="41"/>
      <c r="EZ238" s="41"/>
      <c r="FA238" s="41"/>
      <c r="FB238" s="42"/>
      <c r="FC238" s="40"/>
      <c r="FD238" s="41"/>
      <c r="FE238" s="41"/>
      <c r="FF238" s="41"/>
      <c r="FG238" s="41"/>
      <c r="FH238" s="41"/>
      <c r="FI238" s="41"/>
      <c r="FJ238" s="41"/>
      <c r="FK238" s="41"/>
      <c r="FL238" s="41"/>
      <c r="FM238" s="41"/>
      <c r="FN238" s="42"/>
      <c r="FO238" s="40"/>
      <c r="FP238" s="41"/>
      <c r="FQ238" s="41"/>
      <c r="FR238" s="41"/>
      <c r="FS238" s="41"/>
      <c r="FT238" s="41"/>
      <c r="FU238" s="41"/>
      <c r="FV238" s="41"/>
      <c r="FW238" s="41"/>
      <c r="FX238" s="41"/>
      <c r="FY238" s="41"/>
      <c r="FZ238" s="42"/>
      <c r="GA238" s="40"/>
      <c r="GB238" s="41"/>
      <c r="GC238" s="41"/>
      <c r="GD238" s="41"/>
      <c r="GE238" s="41"/>
      <c r="GF238" s="41"/>
      <c r="GG238" s="41"/>
      <c r="GH238" s="41"/>
      <c r="GI238" s="41"/>
      <c r="GJ238" s="41"/>
      <c r="GK238" s="41"/>
      <c r="GL238" s="42"/>
      <c r="GM238" s="40"/>
      <c r="GN238" s="41"/>
      <c r="GO238" s="41"/>
      <c r="GP238" s="41"/>
      <c r="GQ238" s="41"/>
      <c r="GR238" s="41"/>
      <c r="GS238" s="41"/>
      <c r="GT238" s="41"/>
      <c r="GU238" s="41"/>
      <c r="GV238" s="41"/>
      <c r="GW238" s="41"/>
      <c r="GX238" s="42"/>
      <c r="GY238" s="40"/>
      <c r="GZ238" s="41"/>
      <c r="HA238" s="41"/>
      <c r="HB238" s="41"/>
      <c r="HC238" s="41"/>
      <c r="HD238" s="41"/>
      <c r="HE238" s="41"/>
      <c r="HF238" s="41"/>
      <c r="HG238" s="41"/>
      <c r="HH238" s="41"/>
      <c r="HI238" s="41"/>
      <c r="HJ238" s="42"/>
      <c r="HK238" s="444">
        <f>HK237/HM227</f>
        <v>5.3537284894837472E-3</v>
      </c>
      <c r="HL238" s="445">
        <f>HL237/HN227</f>
        <v>0</v>
      </c>
      <c r="HM238" s="65"/>
      <c r="HN238" s="41"/>
      <c r="HO238" s="41"/>
      <c r="HP238" s="41"/>
      <c r="HQ238" s="41"/>
      <c r="HR238" s="41"/>
      <c r="HS238" s="41"/>
      <c r="HT238" s="51"/>
      <c r="HU238" s="41"/>
      <c r="HV238" s="41"/>
      <c r="HW238" s="42"/>
    </row>
    <row r="239" spans="1:231" ht="18.75" x14ac:dyDescent="0.25">
      <c r="A239" s="736">
        <v>51</v>
      </c>
      <c r="B239" s="435">
        <f>B236+1</f>
        <v>45778</v>
      </c>
      <c r="C239" s="32">
        <v>1</v>
      </c>
      <c r="D239" s="33"/>
      <c r="E239" s="33">
        <f>E236-C239</f>
        <v>470</v>
      </c>
      <c r="F239" s="33">
        <f>F236-D239</f>
        <v>39</v>
      </c>
      <c r="G239" s="33">
        <v>218</v>
      </c>
      <c r="H239" s="34">
        <f t="shared" ref="H239:H245" si="1785">((G239+I239)/E239)</f>
        <v>0.49148936170212765</v>
      </c>
      <c r="I239" s="33">
        <v>13</v>
      </c>
      <c r="J239" s="34">
        <f>I239/(G239+I239)</f>
        <v>5.627705627705628E-2</v>
      </c>
      <c r="K239" s="35"/>
      <c r="L239" s="33"/>
      <c r="M239" s="33"/>
      <c r="N239" s="36"/>
      <c r="O239" s="32"/>
      <c r="P239" s="33"/>
      <c r="Q239" s="33">
        <f>Q236-O239</f>
        <v>502</v>
      </c>
      <c r="R239" s="33">
        <f>R236-P239</f>
        <v>41</v>
      </c>
      <c r="S239" s="33">
        <v>192</v>
      </c>
      <c r="T239" s="34">
        <f t="shared" ref="T239:T245" si="1786">((S239+U239)/Q239)</f>
        <v>0.42430278884462153</v>
      </c>
      <c r="U239" s="33">
        <v>21</v>
      </c>
      <c r="V239" s="34">
        <f t="shared" ref="V239:V245" si="1787">U239/(S239+U239)</f>
        <v>9.8591549295774641E-2</v>
      </c>
      <c r="W239" s="35"/>
      <c r="X239" s="33"/>
      <c r="Y239" s="33"/>
      <c r="Z239" s="36"/>
      <c r="AA239" s="32"/>
      <c r="AB239" s="33"/>
      <c r="AC239" s="33">
        <f>AC236-AA239</f>
        <v>140</v>
      </c>
      <c r="AD239" s="33">
        <f>AD236-AB239</f>
        <v>9</v>
      </c>
      <c r="AE239" s="33">
        <v>48</v>
      </c>
      <c r="AF239" s="34">
        <f t="shared" ref="AF239:AF245" si="1788">((AE239+AG239)/AC239)</f>
        <v>0.41428571428571431</v>
      </c>
      <c r="AG239" s="33">
        <v>10</v>
      </c>
      <c r="AH239" s="34">
        <f t="shared" ref="AH239:AH245" si="1789">AG239/(AE239+AG239)</f>
        <v>0.17241379310344829</v>
      </c>
      <c r="AI239" s="35"/>
      <c r="AJ239" s="33"/>
      <c r="AK239" s="33"/>
      <c r="AL239" s="36"/>
      <c r="AM239" s="32"/>
      <c r="AN239" s="33"/>
      <c r="AO239" s="33">
        <f>AO236-AM239</f>
        <v>496</v>
      </c>
      <c r="AP239" s="33">
        <f>AP236-AN239</f>
        <v>42</v>
      </c>
      <c r="AQ239" s="33">
        <v>182</v>
      </c>
      <c r="AR239" s="34">
        <f t="shared" ref="AR239:AR245" si="1790">((AQ239+AS239)/AO239)</f>
        <v>0.39516129032258063</v>
      </c>
      <c r="AS239" s="33">
        <v>14</v>
      </c>
      <c r="AT239" s="34">
        <f t="shared" ref="AT239:AT245" si="1791">AS239/(AQ239+AS239)</f>
        <v>7.1428571428571425E-2</v>
      </c>
      <c r="AU239" s="35"/>
      <c r="AV239" s="33"/>
      <c r="AW239" s="33"/>
      <c r="AX239" s="36"/>
      <c r="AY239" s="32"/>
      <c r="AZ239" s="33"/>
      <c r="BA239" s="33">
        <f>BA236-AY239</f>
        <v>495</v>
      </c>
      <c r="BB239" s="33">
        <f>BB236-AZ239</f>
        <v>42</v>
      </c>
      <c r="BC239" s="33">
        <v>182</v>
      </c>
      <c r="BD239" s="34">
        <f t="shared" ref="BD239:BD245" si="1792">((BC239+BE239)/BA239)</f>
        <v>0.4080808080808081</v>
      </c>
      <c r="BE239" s="33">
        <v>20</v>
      </c>
      <c r="BF239" s="34">
        <f t="shared" ref="BF239:BF245" si="1793">BE239/(BC239+BE239)</f>
        <v>9.9009900990099015E-2</v>
      </c>
      <c r="BG239" s="35"/>
      <c r="BH239" s="33"/>
      <c r="BI239" s="33"/>
      <c r="BJ239" s="36"/>
      <c r="BK239" s="32"/>
      <c r="BL239" s="33"/>
      <c r="BM239" s="33">
        <f>BM236-BK239</f>
        <v>497</v>
      </c>
      <c r="BN239" s="33">
        <f>BN236-BL239</f>
        <v>43</v>
      </c>
      <c r="BO239" s="33">
        <v>193</v>
      </c>
      <c r="BP239" s="34">
        <f t="shared" ref="BP239:BP245" si="1794">((BO239+BQ239)/BM239)</f>
        <v>0.44265593561368211</v>
      </c>
      <c r="BQ239" s="33">
        <v>27</v>
      </c>
      <c r="BR239" s="34">
        <f t="shared" ref="BR239:BR245" si="1795">BQ239/(BO239+BQ239)</f>
        <v>0.12272727272727273</v>
      </c>
      <c r="BS239" s="35"/>
      <c r="BT239" s="33"/>
      <c r="BU239" s="33"/>
      <c r="BV239" s="36"/>
      <c r="BW239" s="32"/>
      <c r="BX239" s="33"/>
      <c r="BY239" s="33">
        <f>BY236-BW239</f>
        <v>0</v>
      </c>
      <c r="BZ239" s="33">
        <f>BZ236-BX239</f>
        <v>0</v>
      </c>
      <c r="CA239" s="33"/>
      <c r="CB239" s="34" t="e">
        <f t="shared" ref="CB239:CB245" si="1796">((CA239+CC239)/BY239)</f>
        <v>#DIV/0!</v>
      </c>
      <c r="CC239" s="33"/>
      <c r="CD239" s="34" t="e">
        <f t="shared" ref="CD239:CD245" si="1797">CC239/(CA239+CC239)</f>
        <v>#DIV/0!</v>
      </c>
      <c r="CE239" s="35"/>
      <c r="CF239" s="33"/>
      <c r="CG239" s="33"/>
      <c r="CH239" s="36"/>
      <c r="CI239" s="32"/>
      <c r="CJ239" s="33"/>
      <c r="CK239" s="33">
        <f>CK236-CI239</f>
        <v>0</v>
      </c>
      <c r="CL239" s="33">
        <f>CL236-CJ239</f>
        <v>0</v>
      </c>
      <c r="CM239" s="33"/>
      <c r="CN239" s="34" t="e">
        <f t="shared" ref="CN239:CN245" si="1798">((CM239+CO239)/CK239)</f>
        <v>#DIV/0!</v>
      </c>
      <c r="CO239" s="33"/>
      <c r="CP239" s="34" t="e">
        <f t="shared" ref="CP239:CP245" si="1799">CO239/(CM239+CO239)</f>
        <v>#DIV/0!</v>
      </c>
      <c r="CQ239" s="35"/>
      <c r="CR239" s="33"/>
      <c r="CS239" s="33"/>
      <c r="CT239" s="36"/>
      <c r="CU239" s="32"/>
      <c r="CV239" s="33"/>
      <c r="CW239" s="33">
        <f>CW236-CU239</f>
        <v>0</v>
      </c>
      <c r="CX239" s="33">
        <f>CX236-CV239</f>
        <v>0</v>
      </c>
      <c r="CY239" s="33"/>
      <c r="CZ239" s="34" t="e">
        <f t="shared" ref="CZ239:CZ245" si="1800">((CY239+DA239)/CW239)</f>
        <v>#DIV/0!</v>
      </c>
      <c r="DA239" s="33"/>
      <c r="DB239" s="34" t="e">
        <f t="shared" ref="DB239:DB245" si="1801">DA239/(CY239+DA239)</f>
        <v>#DIV/0!</v>
      </c>
      <c r="DC239" s="35"/>
      <c r="DD239" s="33"/>
      <c r="DE239" s="33"/>
      <c r="DF239" s="36"/>
      <c r="DG239" s="32"/>
      <c r="DH239" s="33"/>
      <c r="DI239" s="33">
        <f>DI236-DG239</f>
        <v>0</v>
      </c>
      <c r="DJ239" s="33">
        <f>DJ236-DH239</f>
        <v>0</v>
      </c>
      <c r="DK239" s="33"/>
      <c r="DL239" s="34" t="e">
        <f t="shared" ref="DL239:DL245" si="1802">((DK239+DM239)/DI239)</f>
        <v>#DIV/0!</v>
      </c>
      <c r="DM239" s="33"/>
      <c r="DN239" s="34" t="e">
        <f t="shared" ref="DN239:DN245" si="1803">DM239/(DK239+DM239)</f>
        <v>#DIV/0!</v>
      </c>
      <c r="DO239" s="35"/>
      <c r="DP239" s="33"/>
      <c r="DQ239" s="33"/>
      <c r="DR239" s="36"/>
      <c r="DS239" s="32"/>
      <c r="DT239" s="33"/>
      <c r="DU239" s="33">
        <f>DU236-DS239</f>
        <v>0</v>
      </c>
      <c r="DV239" s="33">
        <f>DV236-DT239</f>
        <v>0</v>
      </c>
      <c r="DW239" s="33"/>
      <c r="DX239" s="34" t="e">
        <f t="shared" ref="DX239:DX245" si="1804">((DW239+DY239)/DU239)</f>
        <v>#DIV/0!</v>
      </c>
      <c r="DY239" s="33"/>
      <c r="DZ239" s="34" t="e">
        <f t="shared" ref="DZ239:DZ245" si="1805">DY239/(DW239+DY239)</f>
        <v>#DIV/0!</v>
      </c>
      <c r="EA239" s="35"/>
      <c r="EB239" s="33"/>
      <c r="EC239" s="33"/>
      <c r="ED239" s="36"/>
      <c r="EE239" s="32"/>
      <c r="EF239" s="33"/>
      <c r="EG239" s="33">
        <f>EG236-EE239</f>
        <v>0</v>
      </c>
      <c r="EH239" s="33">
        <f>EH236-EF239</f>
        <v>0</v>
      </c>
      <c r="EI239" s="33"/>
      <c r="EJ239" s="34" t="e">
        <f t="shared" ref="EJ239:EJ245" si="1806">((EI239+EK239)/EG239)</f>
        <v>#DIV/0!</v>
      </c>
      <c r="EK239" s="33"/>
      <c r="EL239" s="34" t="e">
        <f t="shared" ref="EL239:EL245" si="1807">EK239/(EI239+EK239)</f>
        <v>#DIV/0!</v>
      </c>
      <c r="EM239" s="35"/>
      <c r="EN239" s="33"/>
      <c r="EO239" s="33"/>
      <c r="EP239" s="36"/>
      <c r="EQ239" s="32"/>
      <c r="ER239" s="33"/>
      <c r="ES239" s="33">
        <f>ES236-EQ239</f>
        <v>0</v>
      </c>
      <c r="ET239" s="33">
        <f>ET236-ER239</f>
        <v>0</v>
      </c>
      <c r="EU239" s="33"/>
      <c r="EV239" s="34" t="e">
        <f t="shared" ref="EV239:EV245" si="1808">((EU239+EW239)/ES239)</f>
        <v>#DIV/0!</v>
      </c>
      <c r="EW239" s="33"/>
      <c r="EX239" s="34" t="e">
        <f t="shared" ref="EX239:EX245" si="1809">EW239/(EU239+EW239)</f>
        <v>#DIV/0!</v>
      </c>
      <c r="EY239" s="35"/>
      <c r="EZ239" s="33"/>
      <c r="FA239" s="33"/>
      <c r="FB239" s="36"/>
      <c r="FC239" s="32"/>
      <c r="FD239" s="33"/>
      <c r="FE239" s="33">
        <f>FE236-FC239</f>
        <v>0</v>
      </c>
      <c r="FF239" s="33">
        <f>FF236-FD239</f>
        <v>0</v>
      </c>
      <c r="FG239" s="33"/>
      <c r="FH239" s="34" t="e">
        <f t="shared" ref="FH239:FH245" si="1810">((FG239+FI239)/FE239)</f>
        <v>#DIV/0!</v>
      </c>
      <c r="FI239" s="33"/>
      <c r="FJ239" s="34" t="e">
        <f t="shared" ref="FJ239:FJ245" si="1811">FI239/(FG239+FI239)</f>
        <v>#DIV/0!</v>
      </c>
      <c r="FK239" s="35"/>
      <c r="FL239" s="33"/>
      <c r="FM239" s="33"/>
      <c r="FN239" s="36"/>
      <c r="FO239" s="32"/>
      <c r="FP239" s="33"/>
      <c r="FQ239" s="33">
        <f>FQ236-FO239</f>
        <v>0</v>
      </c>
      <c r="FR239" s="33">
        <f>FR236-FP239</f>
        <v>0</v>
      </c>
      <c r="FS239" s="33"/>
      <c r="FT239" s="34" t="e">
        <f t="shared" ref="FT239:FT245" si="1812">((FS239+FU239)/FQ239)</f>
        <v>#DIV/0!</v>
      </c>
      <c r="FU239" s="33"/>
      <c r="FV239" s="34" t="e">
        <f t="shared" ref="FV239:FV245" si="1813">FU239/(FS239+FU239)</f>
        <v>#DIV/0!</v>
      </c>
      <c r="FW239" s="35"/>
      <c r="FX239" s="33"/>
      <c r="FY239" s="33"/>
      <c r="FZ239" s="36"/>
      <c r="GA239" s="32"/>
      <c r="GB239" s="33"/>
      <c r="GC239" s="33">
        <f>GC236-GA239</f>
        <v>0</v>
      </c>
      <c r="GD239" s="33">
        <f>GD236-GB239</f>
        <v>0</v>
      </c>
      <c r="GE239" s="33"/>
      <c r="GF239" s="34" t="e">
        <f t="shared" ref="GF239:GF245" si="1814">((GE239+GG239)/GC239)</f>
        <v>#DIV/0!</v>
      </c>
      <c r="GG239" s="33"/>
      <c r="GH239" s="34" t="e">
        <f t="shared" ref="GH239:GH245" si="1815">GG239/(GE239+GG239)</f>
        <v>#DIV/0!</v>
      </c>
      <c r="GI239" s="35"/>
      <c r="GJ239" s="33"/>
      <c r="GK239" s="33"/>
      <c r="GL239" s="36"/>
      <c r="GM239" s="32"/>
      <c r="GN239" s="33"/>
      <c r="GO239" s="33">
        <f>GO236-GM239</f>
        <v>0</v>
      </c>
      <c r="GP239" s="33">
        <f>GP236-GN239</f>
        <v>0</v>
      </c>
      <c r="GQ239" s="33"/>
      <c r="GR239" s="34" t="e">
        <f t="shared" ref="GR239:GR245" si="1816">((GQ239+GS239)/GO239)</f>
        <v>#DIV/0!</v>
      </c>
      <c r="GS239" s="33"/>
      <c r="GT239" s="34" t="e">
        <f t="shared" ref="GT239:GT245" si="1817">GS239/(GQ239+GS239)</f>
        <v>#DIV/0!</v>
      </c>
      <c r="GU239" s="35"/>
      <c r="GV239" s="33"/>
      <c r="GW239" s="33"/>
      <c r="GX239" s="36"/>
      <c r="GY239" s="32"/>
      <c r="GZ239" s="33"/>
      <c r="HA239" s="33">
        <f>HA236-GY239</f>
        <v>0</v>
      </c>
      <c r="HB239" s="33">
        <f>HB236-GZ239</f>
        <v>0</v>
      </c>
      <c r="HC239" s="33"/>
      <c r="HD239" s="34" t="e">
        <f t="shared" ref="HD239:HD245" si="1818">((HC239+HE239)/HA239)</f>
        <v>#DIV/0!</v>
      </c>
      <c r="HE239" s="33"/>
      <c r="HF239" s="34" t="e">
        <f t="shared" ref="HF239:HF245" si="1819">HE239/(HC239+HE239)</f>
        <v>#DIV/0!</v>
      </c>
      <c r="HG239" s="35"/>
      <c r="HH239" s="33"/>
      <c r="HI239" s="33"/>
      <c r="HJ239" s="36"/>
      <c r="HK239" s="32">
        <f t="shared" ref="HK239:HN246" si="1820">+C239+O239+AA239+AM239+AY239+BK239+BW239+CI239+CU239+DG239+DS239+EE239+EQ239+FC239+FO239+GA239+GM239+GY239</f>
        <v>1</v>
      </c>
      <c r="HL239" s="36">
        <f t="shared" si="1820"/>
        <v>0</v>
      </c>
      <c r="HM239" s="380">
        <f t="shared" si="1820"/>
        <v>2600</v>
      </c>
      <c r="HN239" s="33">
        <f t="shared" si="1820"/>
        <v>216</v>
      </c>
      <c r="HO239" s="33">
        <f t="shared" ref="HO239:HO246" si="1821">+G239+S239+AE239+AQ239+BC239+BO239+CA239+CM239+CY239+DK239+DW239+EI239+EU239+FG239+FS239+GE239+GQ239+HC239+I239+U239+AG239+AS239+BE239+BQ239+CC239+CO239+DA239+DM239+DY239+EK239+EW239+FI239+FU239+GG239+GS239+HE239</f>
        <v>1120</v>
      </c>
      <c r="HP239" s="78">
        <f t="shared" ref="HP239:HP245" si="1822">+(HO239)/HM239</f>
        <v>0.43076923076923079</v>
      </c>
      <c r="HQ239" s="44">
        <f t="shared" ref="HQ239:HQ246" si="1823">+I239+U239+AG239+AS239+BE239+BQ239+CC239+CO239+DA239+DM239+DY239+EK239+EW239+FI239+FU239+GG239+GS239+HE239</f>
        <v>105</v>
      </c>
      <c r="HR239" s="34">
        <f>+(HQ239/(HO239))</f>
        <v>9.375E-2</v>
      </c>
      <c r="HS239" s="45">
        <v>71.599999999999994</v>
      </c>
      <c r="HT239" s="46">
        <v>988</v>
      </c>
      <c r="HU239" s="45">
        <f t="shared" ref="HU239:HU245" si="1824">+HT239/HO239*100</f>
        <v>88.214285714285708</v>
      </c>
      <c r="HV239" s="44"/>
      <c r="HW239" s="36"/>
    </row>
    <row r="240" spans="1:231" ht="18.75" x14ac:dyDescent="0.25">
      <c r="A240" s="734"/>
      <c r="B240" s="436">
        <f t="shared" si="1409"/>
        <v>45779</v>
      </c>
      <c r="C240" s="10">
        <v>2</v>
      </c>
      <c r="D240" s="11"/>
      <c r="E240" s="61">
        <f t="shared" ref="E240:F244" si="1825">E239-C240</f>
        <v>468</v>
      </c>
      <c r="F240" s="11">
        <f t="shared" si="1825"/>
        <v>39</v>
      </c>
      <c r="G240" s="11">
        <v>199</v>
      </c>
      <c r="H240" s="12">
        <f t="shared" si="1785"/>
        <v>0.44871794871794873</v>
      </c>
      <c r="I240" s="11">
        <v>11</v>
      </c>
      <c r="J240" s="12">
        <f t="shared" ref="J240:J245" si="1826">I240/(G240+I240)</f>
        <v>5.2380952380952382E-2</v>
      </c>
      <c r="K240" s="13"/>
      <c r="L240" s="11"/>
      <c r="M240" s="11"/>
      <c r="N240" s="14"/>
      <c r="O240" s="10"/>
      <c r="P240" s="11"/>
      <c r="Q240" s="11">
        <f t="shared" ref="Q240:R245" si="1827">Q239-O240</f>
        <v>502</v>
      </c>
      <c r="R240" s="11">
        <f t="shared" si="1827"/>
        <v>41</v>
      </c>
      <c r="S240" s="11">
        <v>205</v>
      </c>
      <c r="T240" s="12">
        <f t="shared" si="1786"/>
        <v>0.45219123505976094</v>
      </c>
      <c r="U240" s="11">
        <v>22</v>
      </c>
      <c r="V240" s="12">
        <f t="shared" si="1787"/>
        <v>9.6916299559471369E-2</v>
      </c>
      <c r="W240" s="13"/>
      <c r="X240" s="11"/>
      <c r="Y240" s="11"/>
      <c r="Z240" s="14"/>
      <c r="AA240" s="10">
        <v>2</v>
      </c>
      <c r="AB240" s="11"/>
      <c r="AC240" s="11">
        <f t="shared" ref="AC240:AD245" si="1828">AC239-AA240</f>
        <v>138</v>
      </c>
      <c r="AD240" s="11">
        <f t="shared" si="1828"/>
        <v>9</v>
      </c>
      <c r="AE240" s="11">
        <v>46</v>
      </c>
      <c r="AF240" s="12">
        <f t="shared" si="1788"/>
        <v>0.40579710144927539</v>
      </c>
      <c r="AG240" s="11">
        <v>10</v>
      </c>
      <c r="AH240" s="12">
        <f t="shared" si="1789"/>
        <v>0.17857142857142858</v>
      </c>
      <c r="AI240" s="13"/>
      <c r="AJ240" s="11"/>
      <c r="AK240" s="11"/>
      <c r="AL240" s="14"/>
      <c r="AM240" s="10">
        <v>1</v>
      </c>
      <c r="AN240" s="11"/>
      <c r="AO240" s="61">
        <f t="shared" ref="AO240:AP245" si="1829">AO239-AM240</f>
        <v>495</v>
      </c>
      <c r="AP240" s="11">
        <f t="shared" si="1829"/>
        <v>42</v>
      </c>
      <c r="AQ240" s="11">
        <v>188</v>
      </c>
      <c r="AR240" s="12">
        <f t="shared" si="1790"/>
        <v>0.40606060606060607</v>
      </c>
      <c r="AS240" s="11">
        <v>13</v>
      </c>
      <c r="AT240" s="12">
        <f t="shared" si="1791"/>
        <v>6.4676616915422883E-2</v>
      </c>
      <c r="AU240" s="13"/>
      <c r="AV240" s="11"/>
      <c r="AW240" s="11"/>
      <c r="AX240" s="14"/>
      <c r="AY240" s="10"/>
      <c r="AZ240" s="11"/>
      <c r="BA240" s="11">
        <f t="shared" ref="BA240:BB245" si="1830">BA239-AY240</f>
        <v>495</v>
      </c>
      <c r="BB240" s="11">
        <f t="shared" si="1830"/>
        <v>42</v>
      </c>
      <c r="BC240" s="11">
        <v>199</v>
      </c>
      <c r="BD240" s="12">
        <f t="shared" si="1792"/>
        <v>0.4303030303030303</v>
      </c>
      <c r="BE240" s="11">
        <v>14</v>
      </c>
      <c r="BF240" s="12">
        <f t="shared" si="1793"/>
        <v>6.5727699530516437E-2</v>
      </c>
      <c r="BG240" s="13"/>
      <c r="BH240" s="11"/>
      <c r="BI240" s="11"/>
      <c r="BJ240" s="14"/>
      <c r="BK240" s="10">
        <v>2</v>
      </c>
      <c r="BL240" s="11"/>
      <c r="BM240" s="11">
        <f t="shared" ref="BM240:BN245" si="1831">BM239-BK240</f>
        <v>495</v>
      </c>
      <c r="BN240" s="11">
        <f t="shared" si="1831"/>
        <v>43</v>
      </c>
      <c r="BO240" s="11">
        <v>195</v>
      </c>
      <c r="BP240" s="12">
        <f t="shared" si="1794"/>
        <v>0.42828282828282827</v>
      </c>
      <c r="BQ240" s="11">
        <v>17</v>
      </c>
      <c r="BR240" s="12">
        <f t="shared" si="1795"/>
        <v>8.0188679245283015E-2</v>
      </c>
      <c r="BS240" s="13"/>
      <c r="BT240" s="11"/>
      <c r="BU240" s="11"/>
      <c r="BV240" s="14"/>
      <c r="BW240" s="10"/>
      <c r="BX240" s="11"/>
      <c r="BY240" s="61">
        <f t="shared" ref="BY240:BZ245" si="1832">BY239-BW240</f>
        <v>0</v>
      </c>
      <c r="BZ240" s="61">
        <f t="shared" si="1832"/>
        <v>0</v>
      </c>
      <c r="CA240" s="11"/>
      <c r="CB240" s="12" t="e">
        <f t="shared" si="1796"/>
        <v>#DIV/0!</v>
      </c>
      <c r="CC240" s="11"/>
      <c r="CD240" s="12" t="e">
        <f t="shared" si="1797"/>
        <v>#DIV/0!</v>
      </c>
      <c r="CE240" s="13"/>
      <c r="CF240" s="11"/>
      <c r="CG240" s="11"/>
      <c r="CH240" s="14"/>
      <c r="CI240" s="10"/>
      <c r="CJ240" s="11"/>
      <c r="CK240" s="61">
        <f t="shared" ref="CK240:CL245" si="1833">CK239-CI240</f>
        <v>0</v>
      </c>
      <c r="CL240" s="61">
        <f t="shared" si="1833"/>
        <v>0</v>
      </c>
      <c r="CM240" s="11"/>
      <c r="CN240" s="12" t="e">
        <f t="shared" si="1798"/>
        <v>#DIV/0!</v>
      </c>
      <c r="CO240" s="11"/>
      <c r="CP240" s="12" t="e">
        <f t="shared" si="1799"/>
        <v>#DIV/0!</v>
      </c>
      <c r="CQ240" s="13"/>
      <c r="CR240" s="11"/>
      <c r="CS240" s="11"/>
      <c r="CT240" s="14"/>
      <c r="CU240" s="10"/>
      <c r="CV240" s="11"/>
      <c r="CW240" s="61">
        <f t="shared" ref="CW240:CX245" si="1834">CW239-CU240</f>
        <v>0</v>
      </c>
      <c r="CX240" s="61">
        <f t="shared" si="1834"/>
        <v>0</v>
      </c>
      <c r="CY240" s="11"/>
      <c r="CZ240" s="12" t="e">
        <f t="shared" si="1800"/>
        <v>#DIV/0!</v>
      </c>
      <c r="DA240" s="11"/>
      <c r="DB240" s="12" t="e">
        <f t="shared" si="1801"/>
        <v>#DIV/0!</v>
      </c>
      <c r="DC240" s="13"/>
      <c r="DD240" s="11"/>
      <c r="DE240" s="11"/>
      <c r="DF240" s="14"/>
      <c r="DG240" s="10"/>
      <c r="DH240" s="11"/>
      <c r="DI240" s="61">
        <f t="shared" ref="DI240:DJ245" si="1835">DI239-DG240</f>
        <v>0</v>
      </c>
      <c r="DJ240" s="61">
        <f t="shared" si="1835"/>
        <v>0</v>
      </c>
      <c r="DK240" s="11"/>
      <c r="DL240" s="12" t="e">
        <f t="shared" si="1802"/>
        <v>#DIV/0!</v>
      </c>
      <c r="DM240" s="11"/>
      <c r="DN240" s="12" t="e">
        <f t="shared" si="1803"/>
        <v>#DIV/0!</v>
      </c>
      <c r="DO240" s="13"/>
      <c r="DP240" s="11"/>
      <c r="DQ240" s="11"/>
      <c r="DR240" s="14"/>
      <c r="DS240" s="10"/>
      <c r="DT240" s="11"/>
      <c r="DU240" s="61">
        <f t="shared" ref="DU240:DV245" si="1836">DU239-DS240</f>
        <v>0</v>
      </c>
      <c r="DV240" s="61">
        <f t="shared" si="1836"/>
        <v>0</v>
      </c>
      <c r="DW240" s="11"/>
      <c r="DX240" s="12" t="e">
        <f t="shared" si="1804"/>
        <v>#DIV/0!</v>
      </c>
      <c r="DY240" s="11"/>
      <c r="DZ240" s="12" t="e">
        <f t="shared" si="1805"/>
        <v>#DIV/0!</v>
      </c>
      <c r="EA240" s="13"/>
      <c r="EB240" s="11"/>
      <c r="EC240" s="11"/>
      <c r="ED240" s="14"/>
      <c r="EE240" s="10"/>
      <c r="EF240" s="11"/>
      <c r="EG240" s="61">
        <f t="shared" ref="EG240:EH245" si="1837">EG239-EE240</f>
        <v>0</v>
      </c>
      <c r="EH240" s="61">
        <f t="shared" si="1837"/>
        <v>0</v>
      </c>
      <c r="EI240" s="11"/>
      <c r="EJ240" s="12" t="e">
        <f t="shared" si="1806"/>
        <v>#DIV/0!</v>
      </c>
      <c r="EK240" s="11"/>
      <c r="EL240" s="12" t="e">
        <f t="shared" si="1807"/>
        <v>#DIV/0!</v>
      </c>
      <c r="EM240" s="13"/>
      <c r="EN240" s="11"/>
      <c r="EO240" s="11"/>
      <c r="EP240" s="14"/>
      <c r="EQ240" s="10"/>
      <c r="ER240" s="11"/>
      <c r="ES240" s="61">
        <f t="shared" ref="ES240:ET245" si="1838">ES239-EQ240</f>
        <v>0</v>
      </c>
      <c r="ET240" s="61">
        <f t="shared" si="1838"/>
        <v>0</v>
      </c>
      <c r="EU240" s="11"/>
      <c r="EV240" s="12" t="e">
        <f t="shared" si="1808"/>
        <v>#DIV/0!</v>
      </c>
      <c r="EW240" s="11"/>
      <c r="EX240" s="12" t="e">
        <f t="shared" si="1809"/>
        <v>#DIV/0!</v>
      </c>
      <c r="EY240" s="13"/>
      <c r="EZ240" s="11"/>
      <c r="FA240" s="11"/>
      <c r="FB240" s="14"/>
      <c r="FC240" s="10"/>
      <c r="FD240" s="11"/>
      <c r="FE240" s="61">
        <f t="shared" ref="FE240:FF245" si="1839">FE239-FC240</f>
        <v>0</v>
      </c>
      <c r="FF240" s="61">
        <f t="shared" si="1839"/>
        <v>0</v>
      </c>
      <c r="FG240" s="11"/>
      <c r="FH240" s="12" t="e">
        <f t="shared" si="1810"/>
        <v>#DIV/0!</v>
      </c>
      <c r="FI240" s="11"/>
      <c r="FJ240" s="12" t="e">
        <f t="shared" si="1811"/>
        <v>#DIV/0!</v>
      </c>
      <c r="FK240" s="13"/>
      <c r="FL240" s="11"/>
      <c r="FM240" s="11"/>
      <c r="FN240" s="14"/>
      <c r="FO240" s="10"/>
      <c r="FP240" s="11"/>
      <c r="FQ240" s="61">
        <f t="shared" ref="FQ240:FR245" si="1840">FQ239-FO240</f>
        <v>0</v>
      </c>
      <c r="FR240" s="61">
        <f t="shared" si="1840"/>
        <v>0</v>
      </c>
      <c r="FS240" s="11"/>
      <c r="FT240" s="12" t="e">
        <f t="shared" si="1812"/>
        <v>#DIV/0!</v>
      </c>
      <c r="FU240" s="11"/>
      <c r="FV240" s="12" t="e">
        <f t="shared" si="1813"/>
        <v>#DIV/0!</v>
      </c>
      <c r="FW240" s="13"/>
      <c r="FX240" s="11"/>
      <c r="FY240" s="11"/>
      <c r="FZ240" s="14"/>
      <c r="GA240" s="10"/>
      <c r="GB240" s="11"/>
      <c r="GC240" s="61">
        <f t="shared" ref="GC240:GD245" si="1841">GC239-GA240</f>
        <v>0</v>
      </c>
      <c r="GD240" s="61">
        <f t="shared" si="1841"/>
        <v>0</v>
      </c>
      <c r="GE240" s="11"/>
      <c r="GF240" s="12" t="e">
        <f t="shared" si="1814"/>
        <v>#DIV/0!</v>
      </c>
      <c r="GG240" s="11"/>
      <c r="GH240" s="12" t="e">
        <f t="shared" si="1815"/>
        <v>#DIV/0!</v>
      </c>
      <c r="GI240" s="13"/>
      <c r="GJ240" s="11"/>
      <c r="GK240" s="11"/>
      <c r="GL240" s="14"/>
      <c r="GM240" s="10"/>
      <c r="GN240" s="11"/>
      <c r="GO240" s="61">
        <f t="shared" ref="GO240:GP245" si="1842">GO239-GM240</f>
        <v>0</v>
      </c>
      <c r="GP240" s="61">
        <f t="shared" si="1842"/>
        <v>0</v>
      </c>
      <c r="GQ240" s="11"/>
      <c r="GR240" s="12" t="e">
        <f t="shared" si="1816"/>
        <v>#DIV/0!</v>
      </c>
      <c r="GS240" s="11"/>
      <c r="GT240" s="12" t="e">
        <f t="shared" si="1817"/>
        <v>#DIV/0!</v>
      </c>
      <c r="GU240" s="13"/>
      <c r="GV240" s="11"/>
      <c r="GW240" s="11"/>
      <c r="GX240" s="14"/>
      <c r="GY240" s="10"/>
      <c r="GZ240" s="11"/>
      <c r="HA240" s="61">
        <f t="shared" ref="HA240:HB245" si="1843">HA239-GY240</f>
        <v>0</v>
      </c>
      <c r="HB240" s="61">
        <f t="shared" si="1843"/>
        <v>0</v>
      </c>
      <c r="HC240" s="11"/>
      <c r="HD240" s="12" t="e">
        <f t="shared" si="1818"/>
        <v>#DIV/0!</v>
      </c>
      <c r="HE240" s="11"/>
      <c r="HF240" s="12" t="e">
        <f t="shared" si="1819"/>
        <v>#DIV/0!</v>
      </c>
      <c r="HG240" s="13"/>
      <c r="HH240" s="11"/>
      <c r="HI240" s="11"/>
      <c r="HJ240" s="14"/>
      <c r="HK240" s="10">
        <f t="shared" si="1820"/>
        <v>7</v>
      </c>
      <c r="HL240" s="14">
        <f t="shared" si="1820"/>
        <v>0</v>
      </c>
      <c r="HM240" s="381">
        <f t="shared" si="1820"/>
        <v>2593</v>
      </c>
      <c r="HN240" s="11">
        <f t="shared" si="1820"/>
        <v>216</v>
      </c>
      <c r="HO240" s="11">
        <f t="shared" si="1821"/>
        <v>1119</v>
      </c>
      <c r="HP240" s="79">
        <f t="shared" si="1822"/>
        <v>0.43154647126880064</v>
      </c>
      <c r="HQ240" s="15">
        <f t="shared" si="1823"/>
        <v>87</v>
      </c>
      <c r="HR240" s="12">
        <f t="shared" ref="HR240:HR246" si="1844">+(HQ240/(HO240))</f>
        <v>7.7747989276139406E-2</v>
      </c>
      <c r="HS240" s="16">
        <v>71.7</v>
      </c>
      <c r="HT240" s="17">
        <v>1015</v>
      </c>
      <c r="HU240" s="16">
        <f t="shared" si="1824"/>
        <v>90.705987488829308</v>
      </c>
      <c r="HV240" s="15"/>
      <c r="HW240" s="14"/>
    </row>
    <row r="241" spans="1:231" ht="18.75" x14ac:dyDescent="0.25">
      <c r="A241" s="734"/>
      <c r="B241" s="436">
        <f t="shared" si="1409"/>
        <v>45780</v>
      </c>
      <c r="C241" s="10"/>
      <c r="D241" s="11"/>
      <c r="E241" s="61">
        <f t="shared" si="1825"/>
        <v>468</v>
      </c>
      <c r="F241" s="11">
        <f t="shared" si="1825"/>
        <v>39</v>
      </c>
      <c r="G241" s="11">
        <v>204</v>
      </c>
      <c r="H241" s="12">
        <f t="shared" si="1785"/>
        <v>0.46581196581196582</v>
      </c>
      <c r="I241" s="11">
        <v>14</v>
      </c>
      <c r="J241" s="12">
        <f t="shared" si="1826"/>
        <v>6.4220183486238536E-2</v>
      </c>
      <c r="K241" s="13"/>
      <c r="L241" s="11"/>
      <c r="M241" s="11"/>
      <c r="N241" s="14"/>
      <c r="O241" s="10"/>
      <c r="P241" s="11"/>
      <c r="Q241" s="11">
        <f t="shared" si="1827"/>
        <v>502</v>
      </c>
      <c r="R241" s="11">
        <f t="shared" si="1827"/>
        <v>41</v>
      </c>
      <c r="S241" s="11">
        <v>166</v>
      </c>
      <c r="T241" s="12">
        <f t="shared" si="1786"/>
        <v>0.35856573705179284</v>
      </c>
      <c r="U241" s="11">
        <v>14</v>
      </c>
      <c r="V241" s="12">
        <f t="shared" si="1787"/>
        <v>7.7777777777777779E-2</v>
      </c>
      <c r="W241" s="13"/>
      <c r="X241" s="11"/>
      <c r="Y241" s="11"/>
      <c r="Z241" s="14"/>
      <c r="AA241" s="10"/>
      <c r="AB241" s="11">
        <v>1</v>
      </c>
      <c r="AC241" s="11">
        <f t="shared" si="1828"/>
        <v>138</v>
      </c>
      <c r="AD241" s="11">
        <f t="shared" si="1828"/>
        <v>8</v>
      </c>
      <c r="AE241" s="11">
        <v>47</v>
      </c>
      <c r="AF241" s="12">
        <f t="shared" si="1788"/>
        <v>0.38405797101449274</v>
      </c>
      <c r="AG241" s="11">
        <v>6</v>
      </c>
      <c r="AH241" s="12">
        <f t="shared" si="1789"/>
        <v>0.11320754716981132</v>
      </c>
      <c r="AI241" s="13"/>
      <c r="AJ241" s="11"/>
      <c r="AK241" s="11"/>
      <c r="AL241" s="14"/>
      <c r="AM241" s="10"/>
      <c r="AN241" s="11"/>
      <c r="AO241" s="61">
        <f t="shared" si="1829"/>
        <v>495</v>
      </c>
      <c r="AP241" s="11">
        <f t="shared" si="1829"/>
        <v>42</v>
      </c>
      <c r="AQ241" s="11">
        <v>163</v>
      </c>
      <c r="AR241" s="12">
        <f t="shared" si="1790"/>
        <v>0.36363636363636365</v>
      </c>
      <c r="AS241" s="11">
        <v>17</v>
      </c>
      <c r="AT241" s="12">
        <f t="shared" si="1791"/>
        <v>9.4444444444444442E-2</v>
      </c>
      <c r="AU241" s="13"/>
      <c r="AV241" s="11"/>
      <c r="AW241" s="11"/>
      <c r="AX241" s="14"/>
      <c r="AY241" s="10">
        <v>1</v>
      </c>
      <c r="AZ241" s="11"/>
      <c r="BA241" s="11">
        <f t="shared" si="1830"/>
        <v>494</v>
      </c>
      <c r="BB241" s="11">
        <f t="shared" si="1830"/>
        <v>42</v>
      </c>
      <c r="BC241" s="11">
        <v>180</v>
      </c>
      <c r="BD241" s="12">
        <f t="shared" si="1792"/>
        <v>0.40485829959514169</v>
      </c>
      <c r="BE241" s="11">
        <v>20</v>
      </c>
      <c r="BF241" s="12">
        <f t="shared" si="1793"/>
        <v>0.1</v>
      </c>
      <c r="BG241" s="13"/>
      <c r="BH241" s="11"/>
      <c r="BI241" s="11"/>
      <c r="BJ241" s="14"/>
      <c r="BK241" s="10">
        <v>1</v>
      </c>
      <c r="BL241" s="11"/>
      <c r="BM241" s="11">
        <f t="shared" si="1831"/>
        <v>494</v>
      </c>
      <c r="BN241" s="11">
        <f t="shared" si="1831"/>
        <v>43</v>
      </c>
      <c r="BO241" s="11">
        <v>170</v>
      </c>
      <c r="BP241" s="12">
        <f t="shared" si="1794"/>
        <v>0.38866396761133604</v>
      </c>
      <c r="BQ241" s="11">
        <v>22</v>
      </c>
      <c r="BR241" s="12">
        <f t="shared" si="1795"/>
        <v>0.11458333333333333</v>
      </c>
      <c r="BS241" s="13"/>
      <c r="BT241" s="11"/>
      <c r="BU241" s="11"/>
      <c r="BV241" s="14"/>
      <c r="BW241" s="10"/>
      <c r="BX241" s="11"/>
      <c r="BY241" s="61">
        <f t="shared" si="1832"/>
        <v>0</v>
      </c>
      <c r="BZ241" s="61">
        <f t="shared" si="1832"/>
        <v>0</v>
      </c>
      <c r="CA241" s="11"/>
      <c r="CB241" s="12" t="e">
        <f t="shared" si="1796"/>
        <v>#DIV/0!</v>
      </c>
      <c r="CC241" s="11"/>
      <c r="CD241" s="12" t="e">
        <f t="shared" si="1797"/>
        <v>#DIV/0!</v>
      </c>
      <c r="CE241" s="13"/>
      <c r="CF241" s="11"/>
      <c r="CG241" s="11"/>
      <c r="CH241" s="14"/>
      <c r="CI241" s="10"/>
      <c r="CJ241" s="11"/>
      <c r="CK241" s="61">
        <f t="shared" si="1833"/>
        <v>0</v>
      </c>
      <c r="CL241" s="61">
        <f t="shared" si="1833"/>
        <v>0</v>
      </c>
      <c r="CM241" s="11"/>
      <c r="CN241" s="12" t="e">
        <f t="shared" si="1798"/>
        <v>#DIV/0!</v>
      </c>
      <c r="CO241" s="11"/>
      <c r="CP241" s="12" t="e">
        <f t="shared" si="1799"/>
        <v>#DIV/0!</v>
      </c>
      <c r="CQ241" s="13"/>
      <c r="CR241" s="11"/>
      <c r="CS241" s="11"/>
      <c r="CT241" s="14"/>
      <c r="CU241" s="10"/>
      <c r="CV241" s="11"/>
      <c r="CW241" s="61">
        <f t="shared" si="1834"/>
        <v>0</v>
      </c>
      <c r="CX241" s="61">
        <f t="shared" si="1834"/>
        <v>0</v>
      </c>
      <c r="CY241" s="11"/>
      <c r="CZ241" s="12" t="e">
        <f t="shared" si="1800"/>
        <v>#DIV/0!</v>
      </c>
      <c r="DA241" s="11"/>
      <c r="DB241" s="12" t="e">
        <f t="shared" si="1801"/>
        <v>#DIV/0!</v>
      </c>
      <c r="DC241" s="13"/>
      <c r="DD241" s="11"/>
      <c r="DE241" s="11"/>
      <c r="DF241" s="14"/>
      <c r="DG241" s="10"/>
      <c r="DH241" s="11"/>
      <c r="DI241" s="61">
        <f t="shared" si="1835"/>
        <v>0</v>
      </c>
      <c r="DJ241" s="61">
        <f t="shared" si="1835"/>
        <v>0</v>
      </c>
      <c r="DK241" s="11"/>
      <c r="DL241" s="12" t="e">
        <f t="shared" si="1802"/>
        <v>#DIV/0!</v>
      </c>
      <c r="DM241" s="11"/>
      <c r="DN241" s="12" t="e">
        <f t="shared" si="1803"/>
        <v>#DIV/0!</v>
      </c>
      <c r="DO241" s="13"/>
      <c r="DP241" s="11"/>
      <c r="DQ241" s="11"/>
      <c r="DR241" s="14"/>
      <c r="DS241" s="10"/>
      <c r="DT241" s="11"/>
      <c r="DU241" s="61">
        <f t="shared" si="1836"/>
        <v>0</v>
      </c>
      <c r="DV241" s="61">
        <f t="shared" si="1836"/>
        <v>0</v>
      </c>
      <c r="DW241" s="11"/>
      <c r="DX241" s="12" t="e">
        <f t="shared" si="1804"/>
        <v>#DIV/0!</v>
      </c>
      <c r="DY241" s="11"/>
      <c r="DZ241" s="12" t="e">
        <f t="shared" si="1805"/>
        <v>#DIV/0!</v>
      </c>
      <c r="EA241" s="13"/>
      <c r="EB241" s="11"/>
      <c r="EC241" s="11"/>
      <c r="ED241" s="14"/>
      <c r="EE241" s="10"/>
      <c r="EF241" s="11"/>
      <c r="EG241" s="61">
        <f t="shared" si="1837"/>
        <v>0</v>
      </c>
      <c r="EH241" s="61">
        <f t="shared" si="1837"/>
        <v>0</v>
      </c>
      <c r="EI241" s="11"/>
      <c r="EJ241" s="12" t="e">
        <f t="shared" si="1806"/>
        <v>#DIV/0!</v>
      </c>
      <c r="EK241" s="11"/>
      <c r="EL241" s="12" t="e">
        <f t="shared" si="1807"/>
        <v>#DIV/0!</v>
      </c>
      <c r="EM241" s="13"/>
      <c r="EN241" s="11"/>
      <c r="EO241" s="11"/>
      <c r="EP241" s="14"/>
      <c r="EQ241" s="10"/>
      <c r="ER241" s="11"/>
      <c r="ES241" s="61">
        <f t="shared" si="1838"/>
        <v>0</v>
      </c>
      <c r="ET241" s="61">
        <f t="shared" si="1838"/>
        <v>0</v>
      </c>
      <c r="EU241" s="11"/>
      <c r="EV241" s="12" t="e">
        <f t="shared" si="1808"/>
        <v>#DIV/0!</v>
      </c>
      <c r="EW241" s="11"/>
      <c r="EX241" s="12" t="e">
        <f t="shared" si="1809"/>
        <v>#DIV/0!</v>
      </c>
      <c r="EY241" s="13"/>
      <c r="EZ241" s="11"/>
      <c r="FA241" s="11"/>
      <c r="FB241" s="14"/>
      <c r="FC241" s="10"/>
      <c r="FD241" s="11"/>
      <c r="FE241" s="61">
        <f t="shared" si="1839"/>
        <v>0</v>
      </c>
      <c r="FF241" s="61">
        <f t="shared" si="1839"/>
        <v>0</v>
      </c>
      <c r="FG241" s="11"/>
      <c r="FH241" s="12" t="e">
        <f t="shared" si="1810"/>
        <v>#DIV/0!</v>
      </c>
      <c r="FI241" s="11"/>
      <c r="FJ241" s="12" t="e">
        <f t="shared" si="1811"/>
        <v>#DIV/0!</v>
      </c>
      <c r="FK241" s="13"/>
      <c r="FL241" s="11"/>
      <c r="FM241" s="11"/>
      <c r="FN241" s="14"/>
      <c r="FO241" s="10"/>
      <c r="FP241" s="11"/>
      <c r="FQ241" s="61">
        <f t="shared" si="1840"/>
        <v>0</v>
      </c>
      <c r="FR241" s="61">
        <f t="shared" si="1840"/>
        <v>0</v>
      </c>
      <c r="FS241" s="11"/>
      <c r="FT241" s="12" t="e">
        <f t="shared" si="1812"/>
        <v>#DIV/0!</v>
      </c>
      <c r="FU241" s="11"/>
      <c r="FV241" s="12" t="e">
        <f t="shared" si="1813"/>
        <v>#DIV/0!</v>
      </c>
      <c r="FW241" s="13"/>
      <c r="FX241" s="11"/>
      <c r="FY241" s="11"/>
      <c r="FZ241" s="14"/>
      <c r="GA241" s="10"/>
      <c r="GB241" s="11"/>
      <c r="GC241" s="61">
        <f t="shared" si="1841"/>
        <v>0</v>
      </c>
      <c r="GD241" s="61">
        <f t="shared" si="1841"/>
        <v>0</v>
      </c>
      <c r="GE241" s="11"/>
      <c r="GF241" s="12" t="e">
        <f t="shared" si="1814"/>
        <v>#DIV/0!</v>
      </c>
      <c r="GG241" s="11"/>
      <c r="GH241" s="12" t="e">
        <f t="shared" si="1815"/>
        <v>#DIV/0!</v>
      </c>
      <c r="GI241" s="13"/>
      <c r="GJ241" s="11"/>
      <c r="GK241" s="11"/>
      <c r="GL241" s="14"/>
      <c r="GM241" s="10"/>
      <c r="GN241" s="11"/>
      <c r="GO241" s="61">
        <f t="shared" si="1842"/>
        <v>0</v>
      </c>
      <c r="GP241" s="61">
        <f t="shared" si="1842"/>
        <v>0</v>
      </c>
      <c r="GQ241" s="11"/>
      <c r="GR241" s="12" t="e">
        <f t="shared" si="1816"/>
        <v>#DIV/0!</v>
      </c>
      <c r="GS241" s="11"/>
      <c r="GT241" s="12" t="e">
        <f t="shared" si="1817"/>
        <v>#DIV/0!</v>
      </c>
      <c r="GU241" s="13"/>
      <c r="GV241" s="11"/>
      <c r="GW241" s="11"/>
      <c r="GX241" s="14"/>
      <c r="GY241" s="10"/>
      <c r="GZ241" s="11"/>
      <c r="HA241" s="61">
        <f t="shared" si="1843"/>
        <v>0</v>
      </c>
      <c r="HB241" s="61">
        <f t="shared" si="1843"/>
        <v>0</v>
      </c>
      <c r="HC241" s="11"/>
      <c r="HD241" s="12" t="e">
        <f t="shared" si="1818"/>
        <v>#DIV/0!</v>
      </c>
      <c r="HE241" s="11"/>
      <c r="HF241" s="12" t="e">
        <f t="shared" si="1819"/>
        <v>#DIV/0!</v>
      </c>
      <c r="HG241" s="13"/>
      <c r="HH241" s="11"/>
      <c r="HI241" s="11"/>
      <c r="HJ241" s="14"/>
      <c r="HK241" s="10">
        <f t="shared" si="1820"/>
        <v>2</v>
      </c>
      <c r="HL241" s="14">
        <f t="shared" si="1820"/>
        <v>1</v>
      </c>
      <c r="HM241" s="381">
        <f t="shared" si="1820"/>
        <v>2591</v>
      </c>
      <c r="HN241" s="11">
        <f t="shared" si="1820"/>
        <v>215</v>
      </c>
      <c r="HO241" s="11">
        <f t="shared" si="1821"/>
        <v>1023</v>
      </c>
      <c r="HP241" s="79">
        <f t="shared" si="1822"/>
        <v>0.39482825164029334</v>
      </c>
      <c r="HQ241" s="15">
        <f t="shared" si="1823"/>
        <v>93</v>
      </c>
      <c r="HR241" s="12">
        <f t="shared" si="1844"/>
        <v>9.0909090909090912E-2</v>
      </c>
      <c r="HS241" s="16">
        <v>71.599999999999994</v>
      </c>
      <c r="HT241" s="17">
        <v>914</v>
      </c>
      <c r="HU241" s="16">
        <f t="shared" si="1824"/>
        <v>89.345063538611925</v>
      </c>
      <c r="HV241" s="15"/>
      <c r="HW241" s="14"/>
    </row>
    <row r="242" spans="1:231" ht="18.75" x14ac:dyDescent="0.25">
      <c r="A242" s="734"/>
      <c r="B242" s="436">
        <f t="shared" si="1409"/>
        <v>45781</v>
      </c>
      <c r="C242" s="10">
        <v>2</v>
      </c>
      <c r="D242" s="11"/>
      <c r="E242" s="61">
        <f t="shared" si="1825"/>
        <v>466</v>
      </c>
      <c r="F242" s="11">
        <f t="shared" si="1825"/>
        <v>39</v>
      </c>
      <c r="G242" s="11">
        <v>198</v>
      </c>
      <c r="H242" s="12">
        <f t="shared" si="1785"/>
        <v>0.45922746781115881</v>
      </c>
      <c r="I242" s="11">
        <v>16</v>
      </c>
      <c r="J242" s="12">
        <f t="shared" si="1826"/>
        <v>7.476635514018691E-2</v>
      </c>
      <c r="K242" s="11"/>
      <c r="L242" s="11"/>
      <c r="M242" s="18"/>
      <c r="N242" s="20"/>
      <c r="O242" s="10">
        <v>1</v>
      </c>
      <c r="P242" s="11"/>
      <c r="Q242" s="11">
        <f t="shared" si="1827"/>
        <v>501</v>
      </c>
      <c r="R242" s="11">
        <f t="shared" si="1827"/>
        <v>41</v>
      </c>
      <c r="S242" s="11">
        <v>200</v>
      </c>
      <c r="T242" s="12">
        <f t="shared" si="1786"/>
        <v>0.42714570858283435</v>
      </c>
      <c r="U242" s="11">
        <v>14</v>
      </c>
      <c r="V242" s="12">
        <f t="shared" si="1787"/>
        <v>6.5420560747663545E-2</v>
      </c>
      <c r="W242" s="11"/>
      <c r="X242" s="11"/>
      <c r="Y242" s="18"/>
      <c r="Z242" s="20"/>
      <c r="AA242" s="10"/>
      <c r="AB242" s="11"/>
      <c r="AC242" s="11">
        <f t="shared" si="1828"/>
        <v>138</v>
      </c>
      <c r="AD242" s="11">
        <f t="shared" si="1828"/>
        <v>8</v>
      </c>
      <c r="AE242" s="11">
        <v>54</v>
      </c>
      <c r="AF242" s="12">
        <f t="shared" si="1788"/>
        <v>0.4420289855072464</v>
      </c>
      <c r="AG242" s="11">
        <v>7</v>
      </c>
      <c r="AH242" s="12">
        <f t="shared" si="1789"/>
        <v>0.11475409836065574</v>
      </c>
      <c r="AI242" s="11"/>
      <c r="AJ242" s="11"/>
      <c r="AK242" s="18"/>
      <c r="AL242" s="20"/>
      <c r="AM242" s="10">
        <v>1</v>
      </c>
      <c r="AN242" s="11"/>
      <c r="AO242" s="61">
        <f t="shared" si="1829"/>
        <v>494</v>
      </c>
      <c r="AP242" s="11">
        <f t="shared" si="1829"/>
        <v>42</v>
      </c>
      <c r="AQ242" s="11">
        <v>174</v>
      </c>
      <c r="AR242" s="12">
        <f t="shared" si="1790"/>
        <v>0.37246963562753038</v>
      </c>
      <c r="AS242" s="11">
        <v>10</v>
      </c>
      <c r="AT242" s="12">
        <f t="shared" si="1791"/>
        <v>5.434782608695652E-2</v>
      </c>
      <c r="AU242" s="11"/>
      <c r="AV242" s="11"/>
      <c r="AW242" s="18"/>
      <c r="AX242" s="20"/>
      <c r="AY242" s="10"/>
      <c r="AZ242" s="11"/>
      <c r="BA242" s="11">
        <f t="shared" si="1830"/>
        <v>494</v>
      </c>
      <c r="BB242" s="11">
        <f t="shared" si="1830"/>
        <v>42</v>
      </c>
      <c r="BC242" s="11">
        <v>194</v>
      </c>
      <c r="BD242" s="12">
        <f t="shared" si="1792"/>
        <v>0.41902834008097167</v>
      </c>
      <c r="BE242" s="11">
        <v>13</v>
      </c>
      <c r="BF242" s="12">
        <f t="shared" si="1793"/>
        <v>6.280193236714976E-2</v>
      </c>
      <c r="BG242" s="11"/>
      <c r="BH242" s="11"/>
      <c r="BI242" s="18"/>
      <c r="BJ242" s="20"/>
      <c r="BK242" s="10">
        <v>1</v>
      </c>
      <c r="BL242" s="11"/>
      <c r="BM242" s="11">
        <f t="shared" si="1831"/>
        <v>493</v>
      </c>
      <c r="BN242" s="11">
        <f t="shared" si="1831"/>
        <v>43</v>
      </c>
      <c r="BO242" s="11">
        <v>212</v>
      </c>
      <c r="BP242" s="12">
        <f t="shared" si="1794"/>
        <v>0.46247464503042596</v>
      </c>
      <c r="BQ242" s="11">
        <v>16</v>
      </c>
      <c r="BR242" s="12">
        <f t="shared" si="1795"/>
        <v>7.0175438596491224E-2</v>
      </c>
      <c r="BS242" s="11"/>
      <c r="BT242" s="11"/>
      <c r="BU242" s="18"/>
      <c r="BV242" s="20"/>
      <c r="BW242" s="10"/>
      <c r="BX242" s="11"/>
      <c r="BY242" s="61">
        <f t="shared" si="1832"/>
        <v>0</v>
      </c>
      <c r="BZ242" s="61">
        <f t="shared" si="1832"/>
        <v>0</v>
      </c>
      <c r="CA242" s="11"/>
      <c r="CB242" s="12" t="e">
        <f t="shared" si="1796"/>
        <v>#DIV/0!</v>
      </c>
      <c r="CC242" s="11"/>
      <c r="CD242" s="12" t="e">
        <f t="shared" si="1797"/>
        <v>#DIV/0!</v>
      </c>
      <c r="CE242" s="11"/>
      <c r="CF242" s="11"/>
      <c r="CG242" s="18"/>
      <c r="CH242" s="20"/>
      <c r="CI242" s="10"/>
      <c r="CJ242" s="11"/>
      <c r="CK242" s="61">
        <f t="shared" si="1833"/>
        <v>0</v>
      </c>
      <c r="CL242" s="61">
        <f t="shared" si="1833"/>
        <v>0</v>
      </c>
      <c r="CM242" s="11"/>
      <c r="CN242" s="12" t="e">
        <f t="shared" si="1798"/>
        <v>#DIV/0!</v>
      </c>
      <c r="CO242" s="11"/>
      <c r="CP242" s="12" t="e">
        <f t="shared" si="1799"/>
        <v>#DIV/0!</v>
      </c>
      <c r="CQ242" s="11"/>
      <c r="CR242" s="11"/>
      <c r="CS242" s="18"/>
      <c r="CT242" s="20"/>
      <c r="CU242" s="10"/>
      <c r="CV242" s="11"/>
      <c r="CW242" s="61">
        <f t="shared" si="1834"/>
        <v>0</v>
      </c>
      <c r="CX242" s="61">
        <f t="shared" si="1834"/>
        <v>0</v>
      </c>
      <c r="CY242" s="11"/>
      <c r="CZ242" s="12" t="e">
        <f t="shared" si="1800"/>
        <v>#DIV/0!</v>
      </c>
      <c r="DA242" s="11"/>
      <c r="DB242" s="12" t="e">
        <f t="shared" si="1801"/>
        <v>#DIV/0!</v>
      </c>
      <c r="DC242" s="11"/>
      <c r="DD242" s="11"/>
      <c r="DE242" s="18"/>
      <c r="DF242" s="20"/>
      <c r="DG242" s="10"/>
      <c r="DH242" s="11"/>
      <c r="DI242" s="61">
        <f t="shared" si="1835"/>
        <v>0</v>
      </c>
      <c r="DJ242" s="61">
        <f t="shared" si="1835"/>
        <v>0</v>
      </c>
      <c r="DK242" s="11"/>
      <c r="DL242" s="12" t="e">
        <f t="shared" si="1802"/>
        <v>#DIV/0!</v>
      </c>
      <c r="DM242" s="11"/>
      <c r="DN242" s="12" t="e">
        <f t="shared" si="1803"/>
        <v>#DIV/0!</v>
      </c>
      <c r="DO242" s="11"/>
      <c r="DP242" s="11"/>
      <c r="DQ242" s="18"/>
      <c r="DR242" s="20"/>
      <c r="DS242" s="10"/>
      <c r="DT242" s="11"/>
      <c r="DU242" s="61">
        <f t="shared" si="1836"/>
        <v>0</v>
      </c>
      <c r="DV242" s="61">
        <f t="shared" si="1836"/>
        <v>0</v>
      </c>
      <c r="DW242" s="11"/>
      <c r="DX242" s="12" t="e">
        <f t="shared" si="1804"/>
        <v>#DIV/0!</v>
      </c>
      <c r="DY242" s="11"/>
      <c r="DZ242" s="12" t="e">
        <f t="shared" si="1805"/>
        <v>#DIV/0!</v>
      </c>
      <c r="EA242" s="11"/>
      <c r="EB242" s="11"/>
      <c r="EC242" s="18"/>
      <c r="ED242" s="20"/>
      <c r="EE242" s="10"/>
      <c r="EF242" s="11"/>
      <c r="EG242" s="61">
        <f t="shared" si="1837"/>
        <v>0</v>
      </c>
      <c r="EH242" s="61">
        <f t="shared" si="1837"/>
        <v>0</v>
      </c>
      <c r="EI242" s="11"/>
      <c r="EJ242" s="12" t="e">
        <f t="shared" si="1806"/>
        <v>#DIV/0!</v>
      </c>
      <c r="EK242" s="11"/>
      <c r="EL242" s="12" t="e">
        <f t="shared" si="1807"/>
        <v>#DIV/0!</v>
      </c>
      <c r="EM242" s="11"/>
      <c r="EN242" s="11"/>
      <c r="EO242" s="18"/>
      <c r="EP242" s="20"/>
      <c r="EQ242" s="10"/>
      <c r="ER242" s="11"/>
      <c r="ES242" s="61">
        <f t="shared" si="1838"/>
        <v>0</v>
      </c>
      <c r="ET242" s="61">
        <f t="shared" si="1838"/>
        <v>0</v>
      </c>
      <c r="EU242" s="11"/>
      <c r="EV242" s="12" t="e">
        <f t="shared" si="1808"/>
        <v>#DIV/0!</v>
      </c>
      <c r="EW242" s="11"/>
      <c r="EX242" s="12" t="e">
        <f t="shared" si="1809"/>
        <v>#DIV/0!</v>
      </c>
      <c r="EY242" s="11"/>
      <c r="EZ242" s="11"/>
      <c r="FA242" s="18"/>
      <c r="FB242" s="20"/>
      <c r="FC242" s="10"/>
      <c r="FD242" s="11"/>
      <c r="FE242" s="61">
        <f t="shared" si="1839"/>
        <v>0</v>
      </c>
      <c r="FF242" s="61">
        <f t="shared" si="1839"/>
        <v>0</v>
      </c>
      <c r="FG242" s="11"/>
      <c r="FH242" s="12" t="e">
        <f t="shared" si="1810"/>
        <v>#DIV/0!</v>
      </c>
      <c r="FI242" s="11"/>
      <c r="FJ242" s="12" t="e">
        <f t="shared" si="1811"/>
        <v>#DIV/0!</v>
      </c>
      <c r="FK242" s="11"/>
      <c r="FL242" s="11"/>
      <c r="FM242" s="18"/>
      <c r="FN242" s="20"/>
      <c r="FO242" s="10"/>
      <c r="FP242" s="11"/>
      <c r="FQ242" s="61">
        <f t="shared" si="1840"/>
        <v>0</v>
      </c>
      <c r="FR242" s="61">
        <f t="shared" si="1840"/>
        <v>0</v>
      </c>
      <c r="FS242" s="11"/>
      <c r="FT242" s="12" t="e">
        <f t="shared" si="1812"/>
        <v>#DIV/0!</v>
      </c>
      <c r="FU242" s="11"/>
      <c r="FV242" s="12" t="e">
        <f t="shared" si="1813"/>
        <v>#DIV/0!</v>
      </c>
      <c r="FW242" s="11"/>
      <c r="FX242" s="11"/>
      <c r="FY242" s="18"/>
      <c r="FZ242" s="20"/>
      <c r="GA242" s="10"/>
      <c r="GB242" s="11"/>
      <c r="GC242" s="61">
        <f t="shared" si="1841"/>
        <v>0</v>
      </c>
      <c r="GD242" s="61">
        <f t="shared" si="1841"/>
        <v>0</v>
      </c>
      <c r="GE242" s="11"/>
      <c r="GF242" s="12" t="e">
        <f t="shared" si="1814"/>
        <v>#DIV/0!</v>
      </c>
      <c r="GG242" s="11"/>
      <c r="GH242" s="12" t="e">
        <f t="shared" si="1815"/>
        <v>#DIV/0!</v>
      </c>
      <c r="GI242" s="11"/>
      <c r="GJ242" s="11"/>
      <c r="GK242" s="18"/>
      <c r="GL242" s="20"/>
      <c r="GM242" s="10"/>
      <c r="GN242" s="11"/>
      <c r="GO242" s="61">
        <f t="shared" si="1842"/>
        <v>0</v>
      </c>
      <c r="GP242" s="61">
        <f t="shared" si="1842"/>
        <v>0</v>
      </c>
      <c r="GQ242" s="11"/>
      <c r="GR242" s="12" t="e">
        <f t="shared" si="1816"/>
        <v>#DIV/0!</v>
      </c>
      <c r="GS242" s="11"/>
      <c r="GT242" s="12" t="e">
        <f t="shared" si="1817"/>
        <v>#DIV/0!</v>
      </c>
      <c r="GU242" s="11"/>
      <c r="GV242" s="11"/>
      <c r="GW242" s="18"/>
      <c r="GX242" s="20"/>
      <c r="GY242" s="10"/>
      <c r="GZ242" s="11"/>
      <c r="HA242" s="61">
        <f t="shared" si="1843"/>
        <v>0</v>
      </c>
      <c r="HB242" s="61">
        <f t="shared" si="1843"/>
        <v>0</v>
      </c>
      <c r="HC242" s="11"/>
      <c r="HD242" s="12" t="e">
        <f t="shared" si="1818"/>
        <v>#DIV/0!</v>
      </c>
      <c r="HE242" s="11"/>
      <c r="HF242" s="12" t="e">
        <f t="shared" si="1819"/>
        <v>#DIV/0!</v>
      </c>
      <c r="HG242" s="11"/>
      <c r="HH242" s="11"/>
      <c r="HI242" s="18"/>
      <c r="HJ242" s="20"/>
      <c r="HK242" s="10">
        <f t="shared" si="1820"/>
        <v>5</v>
      </c>
      <c r="HL242" s="14">
        <f t="shared" si="1820"/>
        <v>0</v>
      </c>
      <c r="HM242" s="381">
        <f t="shared" si="1820"/>
        <v>2586</v>
      </c>
      <c r="HN242" s="11">
        <f t="shared" si="1820"/>
        <v>215</v>
      </c>
      <c r="HO242" s="11">
        <f t="shared" si="1821"/>
        <v>1108</v>
      </c>
      <c r="HP242" s="79">
        <f t="shared" si="1822"/>
        <v>0.42846094354215003</v>
      </c>
      <c r="HQ242" s="15">
        <f t="shared" si="1823"/>
        <v>76</v>
      </c>
      <c r="HR242" s="12">
        <f t="shared" si="1844"/>
        <v>6.8592057761732855E-2</v>
      </c>
      <c r="HS242" s="16">
        <v>71.3</v>
      </c>
      <c r="HT242" s="17">
        <v>1014</v>
      </c>
      <c r="HU242" s="16">
        <f t="shared" si="1824"/>
        <v>91.516245487364628</v>
      </c>
      <c r="HV242" s="18"/>
      <c r="HW242" s="20"/>
    </row>
    <row r="243" spans="1:231" ht="18.75" x14ac:dyDescent="0.25">
      <c r="A243" s="734"/>
      <c r="B243" s="436">
        <f t="shared" si="1409"/>
        <v>45782</v>
      </c>
      <c r="C243" s="10"/>
      <c r="D243" s="11"/>
      <c r="E243" s="61">
        <f t="shared" si="1825"/>
        <v>466</v>
      </c>
      <c r="F243" s="11">
        <f t="shared" si="1825"/>
        <v>39</v>
      </c>
      <c r="G243" s="11">
        <v>171</v>
      </c>
      <c r="H243" s="12">
        <f t="shared" si="1785"/>
        <v>0.39699570815450641</v>
      </c>
      <c r="I243" s="11">
        <v>14</v>
      </c>
      <c r="J243" s="12">
        <f t="shared" si="1826"/>
        <v>7.567567567567568E-2</v>
      </c>
      <c r="K243" s="13"/>
      <c r="L243" s="13"/>
      <c r="M243" s="25"/>
      <c r="N243" s="37"/>
      <c r="O243" s="10"/>
      <c r="P243" s="11"/>
      <c r="Q243" s="11">
        <f t="shared" si="1827"/>
        <v>501</v>
      </c>
      <c r="R243" s="11">
        <f t="shared" si="1827"/>
        <v>41</v>
      </c>
      <c r="S243" s="11">
        <v>192</v>
      </c>
      <c r="T243" s="12">
        <f t="shared" si="1786"/>
        <v>0.41716566866267463</v>
      </c>
      <c r="U243" s="11">
        <v>17</v>
      </c>
      <c r="V243" s="12">
        <f t="shared" si="1787"/>
        <v>8.1339712918660281E-2</v>
      </c>
      <c r="W243" s="13"/>
      <c r="X243" s="13"/>
      <c r="Y243" s="25"/>
      <c r="Z243" s="37"/>
      <c r="AA243" s="10">
        <v>1</v>
      </c>
      <c r="AB243" s="11"/>
      <c r="AC243" s="11">
        <f t="shared" si="1828"/>
        <v>137</v>
      </c>
      <c r="AD243" s="11">
        <f t="shared" si="1828"/>
        <v>8</v>
      </c>
      <c r="AE243" s="11">
        <v>38</v>
      </c>
      <c r="AF243" s="12">
        <f t="shared" si="1788"/>
        <v>0.33576642335766421</v>
      </c>
      <c r="AG243" s="11">
        <v>8</v>
      </c>
      <c r="AH243" s="12">
        <f t="shared" si="1789"/>
        <v>0.17391304347826086</v>
      </c>
      <c r="AI243" s="13"/>
      <c r="AJ243" s="13"/>
      <c r="AK243" s="25"/>
      <c r="AL243" s="37"/>
      <c r="AM243" s="10">
        <v>1</v>
      </c>
      <c r="AN243" s="11"/>
      <c r="AO243" s="61">
        <f t="shared" si="1829"/>
        <v>493</v>
      </c>
      <c r="AP243" s="11">
        <f t="shared" si="1829"/>
        <v>42</v>
      </c>
      <c r="AQ243" s="11">
        <v>170</v>
      </c>
      <c r="AR243" s="12">
        <f t="shared" si="1790"/>
        <v>0.36308316430020282</v>
      </c>
      <c r="AS243" s="11">
        <v>9</v>
      </c>
      <c r="AT243" s="12">
        <f t="shared" si="1791"/>
        <v>5.027932960893855E-2</v>
      </c>
      <c r="AU243" s="13"/>
      <c r="AV243" s="13"/>
      <c r="AW243" s="25"/>
      <c r="AX243" s="37"/>
      <c r="AY243" s="10"/>
      <c r="AZ243" s="11"/>
      <c r="BA243" s="11">
        <f t="shared" si="1830"/>
        <v>494</v>
      </c>
      <c r="BB243" s="11">
        <f t="shared" si="1830"/>
        <v>42</v>
      </c>
      <c r="BC243" s="11">
        <v>199</v>
      </c>
      <c r="BD243" s="12">
        <f t="shared" si="1792"/>
        <v>0.43927125506072873</v>
      </c>
      <c r="BE243" s="11">
        <v>18</v>
      </c>
      <c r="BF243" s="12">
        <f t="shared" si="1793"/>
        <v>8.294930875576037E-2</v>
      </c>
      <c r="BG243" s="13"/>
      <c r="BH243" s="13"/>
      <c r="BI243" s="25"/>
      <c r="BJ243" s="37"/>
      <c r="BK243" s="10"/>
      <c r="BL243" s="11"/>
      <c r="BM243" s="11">
        <f t="shared" si="1831"/>
        <v>493</v>
      </c>
      <c r="BN243" s="11">
        <f t="shared" si="1831"/>
        <v>43</v>
      </c>
      <c r="BO243" s="11">
        <v>183</v>
      </c>
      <c r="BP243" s="12">
        <f t="shared" si="1794"/>
        <v>0.40162271805273836</v>
      </c>
      <c r="BQ243" s="11">
        <v>15</v>
      </c>
      <c r="BR243" s="12">
        <f t="shared" si="1795"/>
        <v>7.575757575757576E-2</v>
      </c>
      <c r="BS243" s="13"/>
      <c r="BT243" s="13"/>
      <c r="BU243" s="25"/>
      <c r="BV243" s="37"/>
      <c r="BW243" s="10"/>
      <c r="BX243" s="11"/>
      <c r="BY243" s="61">
        <f t="shared" si="1832"/>
        <v>0</v>
      </c>
      <c r="BZ243" s="61">
        <f t="shared" si="1832"/>
        <v>0</v>
      </c>
      <c r="CA243" s="11"/>
      <c r="CB243" s="12" t="e">
        <f t="shared" si="1796"/>
        <v>#DIV/0!</v>
      </c>
      <c r="CC243" s="11"/>
      <c r="CD243" s="12" t="e">
        <f t="shared" si="1797"/>
        <v>#DIV/0!</v>
      </c>
      <c r="CE243" s="13"/>
      <c r="CF243" s="13"/>
      <c r="CG243" s="25"/>
      <c r="CH243" s="37"/>
      <c r="CI243" s="10"/>
      <c r="CJ243" s="11"/>
      <c r="CK243" s="61">
        <f t="shared" si="1833"/>
        <v>0</v>
      </c>
      <c r="CL243" s="61">
        <f t="shared" si="1833"/>
        <v>0</v>
      </c>
      <c r="CM243" s="11"/>
      <c r="CN243" s="12" t="e">
        <f t="shared" si="1798"/>
        <v>#DIV/0!</v>
      </c>
      <c r="CO243" s="11"/>
      <c r="CP243" s="12" t="e">
        <f t="shared" si="1799"/>
        <v>#DIV/0!</v>
      </c>
      <c r="CQ243" s="13"/>
      <c r="CR243" s="13"/>
      <c r="CS243" s="25"/>
      <c r="CT243" s="37"/>
      <c r="CU243" s="10"/>
      <c r="CV243" s="11"/>
      <c r="CW243" s="61">
        <f t="shared" si="1834"/>
        <v>0</v>
      </c>
      <c r="CX243" s="61">
        <f t="shared" si="1834"/>
        <v>0</v>
      </c>
      <c r="CY243" s="11"/>
      <c r="CZ243" s="12" t="e">
        <f t="shared" si="1800"/>
        <v>#DIV/0!</v>
      </c>
      <c r="DA243" s="11"/>
      <c r="DB243" s="12" t="e">
        <f t="shared" si="1801"/>
        <v>#DIV/0!</v>
      </c>
      <c r="DC243" s="13"/>
      <c r="DD243" s="13"/>
      <c r="DE243" s="25"/>
      <c r="DF243" s="37"/>
      <c r="DG243" s="10"/>
      <c r="DH243" s="11"/>
      <c r="DI243" s="61">
        <f t="shared" si="1835"/>
        <v>0</v>
      </c>
      <c r="DJ243" s="61">
        <f t="shared" si="1835"/>
        <v>0</v>
      </c>
      <c r="DK243" s="11"/>
      <c r="DL243" s="12" t="e">
        <f t="shared" si="1802"/>
        <v>#DIV/0!</v>
      </c>
      <c r="DM243" s="11"/>
      <c r="DN243" s="12" t="e">
        <f t="shared" si="1803"/>
        <v>#DIV/0!</v>
      </c>
      <c r="DO243" s="13"/>
      <c r="DP243" s="13"/>
      <c r="DQ243" s="25"/>
      <c r="DR243" s="37"/>
      <c r="DS243" s="10"/>
      <c r="DT243" s="11"/>
      <c r="DU243" s="61">
        <f t="shared" si="1836"/>
        <v>0</v>
      </c>
      <c r="DV243" s="61">
        <f t="shared" si="1836"/>
        <v>0</v>
      </c>
      <c r="DW243" s="11"/>
      <c r="DX243" s="12" t="e">
        <f t="shared" si="1804"/>
        <v>#DIV/0!</v>
      </c>
      <c r="DY243" s="11"/>
      <c r="DZ243" s="12" t="e">
        <f t="shared" si="1805"/>
        <v>#DIV/0!</v>
      </c>
      <c r="EA243" s="13"/>
      <c r="EB243" s="13"/>
      <c r="EC243" s="25"/>
      <c r="ED243" s="37"/>
      <c r="EE243" s="10"/>
      <c r="EF243" s="11"/>
      <c r="EG243" s="61">
        <f t="shared" si="1837"/>
        <v>0</v>
      </c>
      <c r="EH243" s="61">
        <f t="shared" si="1837"/>
        <v>0</v>
      </c>
      <c r="EI243" s="11"/>
      <c r="EJ243" s="12" t="e">
        <f t="shared" si="1806"/>
        <v>#DIV/0!</v>
      </c>
      <c r="EK243" s="11"/>
      <c r="EL243" s="12" t="e">
        <f t="shared" si="1807"/>
        <v>#DIV/0!</v>
      </c>
      <c r="EM243" s="13"/>
      <c r="EN243" s="13"/>
      <c r="EO243" s="25"/>
      <c r="EP243" s="37"/>
      <c r="EQ243" s="10"/>
      <c r="ER243" s="11"/>
      <c r="ES243" s="61">
        <f t="shared" si="1838"/>
        <v>0</v>
      </c>
      <c r="ET243" s="61">
        <f t="shared" si="1838"/>
        <v>0</v>
      </c>
      <c r="EU243" s="11"/>
      <c r="EV243" s="12" t="e">
        <f t="shared" si="1808"/>
        <v>#DIV/0!</v>
      </c>
      <c r="EW243" s="11"/>
      <c r="EX243" s="12" t="e">
        <f t="shared" si="1809"/>
        <v>#DIV/0!</v>
      </c>
      <c r="EY243" s="13"/>
      <c r="EZ243" s="13"/>
      <c r="FA243" s="25"/>
      <c r="FB243" s="37"/>
      <c r="FC243" s="10"/>
      <c r="FD243" s="11"/>
      <c r="FE243" s="61">
        <f t="shared" si="1839"/>
        <v>0</v>
      </c>
      <c r="FF243" s="61">
        <f t="shared" si="1839"/>
        <v>0</v>
      </c>
      <c r="FG243" s="11"/>
      <c r="FH243" s="12" t="e">
        <f t="shared" si="1810"/>
        <v>#DIV/0!</v>
      </c>
      <c r="FI243" s="11"/>
      <c r="FJ243" s="12" t="e">
        <f t="shared" si="1811"/>
        <v>#DIV/0!</v>
      </c>
      <c r="FK243" s="13"/>
      <c r="FL243" s="13"/>
      <c r="FM243" s="25"/>
      <c r="FN243" s="37"/>
      <c r="FO243" s="10"/>
      <c r="FP243" s="11"/>
      <c r="FQ243" s="61">
        <f t="shared" si="1840"/>
        <v>0</v>
      </c>
      <c r="FR243" s="61">
        <f t="shared" si="1840"/>
        <v>0</v>
      </c>
      <c r="FS243" s="11"/>
      <c r="FT243" s="12" t="e">
        <f t="shared" si="1812"/>
        <v>#DIV/0!</v>
      </c>
      <c r="FU243" s="11"/>
      <c r="FV243" s="12" t="e">
        <f t="shared" si="1813"/>
        <v>#DIV/0!</v>
      </c>
      <c r="FW243" s="13"/>
      <c r="FX243" s="13"/>
      <c r="FY243" s="25"/>
      <c r="FZ243" s="37"/>
      <c r="GA243" s="10"/>
      <c r="GB243" s="11"/>
      <c r="GC243" s="61">
        <f t="shared" si="1841"/>
        <v>0</v>
      </c>
      <c r="GD243" s="61">
        <f t="shared" si="1841"/>
        <v>0</v>
      </c>
      <c r="GE243" s="11"/>
      <c r="GF243" s="12" t="e">
        <f t="shared" si="1814"/>
        <v>#DIV/0!</v>
      </c>
      <c r="GG243" s="11"/>
      <c r="GH243" s="12" t="e">
        <f t="shared" si="1815"/>
        <v>#DIV/0!</v>
      </c>
      <c r="GI243" s="13"/>
      <c r="GJ243" s="13"/>
      <c r="GK243" s="25"/>
      <c r="GL243" s="37"/>
      <c r="GM243" s="10"/>
      <c r="GN243" s="11"/>
      <c r="GO243" s="61">
        <f t="shared" si="1842"/>
        <v>0</v>
      </c>
      <c r="GP243" s="61">
        <f t="shared" si="1842"/>
        <v>0</v>
      </c>
      <c r="GQ243" s="11"/>
      <c r="GR243" s="12" t="e">
        <f t="shared" si="1816"/>
        <v>#DIV/0!</v>
      </c>
      <c r="GS243" s="11"/>
      <c r="GT243" s="12" t="e">
        <f t="shared" si="1817"/>
        <v>#DIV/0!</v>
      </c>
      <c r="GU243" s="13"/>
      <c r="GV243" s="13"/>
      <c r="GW243" s="25"/>
      <c r="GX243" s="37"/>
      <c r="GY243" s="10"/>
      <c r="GZ243" s="11"/>
      <c r="HA243" s="61">
        <f t="shared" si="1843"/>
        <v>0</v>
      </c>
      <c r="HB243" s="61">
        <f t="shared" si="1843"/>
        <v>0</v>
      </c>
      <c r="HC243" s="11"/>
      <c r="HD243" s="12" t="e">
        <f t="shared" si="1818"/>
        <v>#DIV/0!</v>
      </c>
      <c r="HE243" s="11"/>
      <c r="HF243" s="12" t="e">
        <f t="shared" si="1819"/>
        <v>#DIV/0!</v>
      </c>
      <c r="HG243" s="13"/>
      <c r="HH243" s="13"/>
      <c r="HI243" s="25"/>
      <c r="HJ243" s="37"/>
      <c r="HK243" s="10">
        <f t="shared" si="1820"/>
        <v>2</v>
      </c>
      <c r="HL243" s="14">
        <f t="shared" si="1820"/>
        <v>0</v>
      </c>
      <c r="HM243" s="381">
        <f t="shared" si="1820"/>
        <v>2584</v>
      </c>
      <c r="HN243" s="11">
        <f t="shared" si="1820"/>
        <v>215</v>
      </c>
      <c r="HO243" s="11">
        <f t="shared" si="1821"/>
        <v>1034</v>
      </c>
      <c r="HP243" s="79">
        <f t="shared" si="1822"/>
        <v>0.40015479876160992</v>
      </c>
      <c r="HQ243" s="15">
        <f t="shared" si="1823"/>
        <v>81</v>
      </c>
      <c r="HR243" s="12">
        <f t="shared" si="1844"/>
        <v>7.8336557059961315E-2</v>
      </c>
      <c r="HS243" s="16">
        <v>71.3</v>
      </c>
      <c r="HT243" s="17">
        <v>932</v>
      </c>
      <c r="HU243" s="16">
        <f t="shared" si="1824"/>
        <v>90.135396518375245</v>
      </c>
      <c r="HV243" s="23"/>
      <c r="HW243" s="22"/>
    </row>
    <row r="244" spans="1:231" ht="18.75" x14ac:dyDescent="0.25">
      <c r="A244" s="734"/>
      <c r="B244" s="436">
        <f t="shared" si="1409"/>
        <v>45783</v>
      </c>
      <c r="C244" s="10">
        <v>2</v>
      </c>
      <c r="D244" s="11"/>
      <c r="E244" s="61">
        <f t="shared" si="1825"/>
        <v>464</v>
      </c>
      <c r="F244" s="11">
        <f t="shared" si="1825"/>
        <v>39</v>
      </c>
      <c r="G244" s="11">
        <v>204</v>
      </c>
      <c r="H244" s="12">
        <f t="shared" si="1785"/>
        <v>0.47198275862068967</v>
      </c>
      <c r="I244" s="11">
        <v>15</v>
      </c>
      <c r="J244" s="12">
        <f t="shared" si="1826"/>
        <v>6.8493150684931503E-2</v>
      </c>
      <c r="K244" s="13"/>
      <c r="L244" s="11"/>
      <c r="M244" s="25"/>
      <c r="N244" s="37"/>
      <c r="O244" s="10">
        <v>1</v>
      </c>
      <c r="P244" s="11"/>
      <c r="Q244" s="11">
        <f t="shared" si="1827"/>
        <v>500</v>
      </c>
      <c r="R244" s="11">
        <f t="shared" si="1827"/>
        <v>41</v>
      </c>
      <c r="S244" s="11">
        <v>157</v>
      </c>
      <c r="T244" s="12">
        <f t="shared" si="1786"/>
        <v>0.34399999999999997</v>
      </c>
      <c r="U244" s="11">
        <v>15</v>
      </c>
      <c r="V244" s="12">
        <f t="shared" si="1787"/>
        <v>8.7209302325581398E-2</v>
      </c>
      <c r="W244" s="13"/>
      <c r="X244" s="11"/>
      <c r="Y244" s="25"/>
      <c r="Z244" s="37"/>
      <c r="AA244" s="10">
        <v>1</v>
      </c>
      <c r="AB244" s="11"/>
      <c r="AC244" s="11">
        <f t="shared" si="1828"/>
        <v>136</v>
      </c>
      <c r="AD244" s="11">
        <f t="shared" si="1828"/>
        <v>8</v>
      </c>
      <c r="AE244" s="11">
        <v>57</v>
      </c>
      <c r="AF244" s="12">
        <f t="shared" si="1788"/>
        <v>0.46323529411764708</v>
      </c>
      <c r="AG244" s="11">
        <v>6</v>
      </c>
      <c r="AH244" s="12">
        <f t="shared" si="1789"/>
        <v>9.5238095238095233E-2</v>
      </c>
      <c r="AI244" s="13"/>
      <c r="AJ244" s="11"/>
      <c r="AK244" s="25"/>
      <c r="AL244" s="37"/>
      <c r="AM244" s="10"/>
      <c r="AN244" s="11"/>
      <c r="AO244" s="61">
        <f t="shared" si="1829"/>
        <v>493</v>
      </c>
      <c r="AP244" s="11">
        <f t="shared" si="1829"/>
        <v>42</v>
      </c>
      <c r="AQ244" s="11">
        <v>185</v>
      </c>
      <c r="AR244" s="12">
        <f t="shared" si="1790"/>
        <v>0.40567951318458417</v>
      </c>
      <c r="AS244" s="11">
        <v>15</v>
      </c>
      <c r="AT244" s="12">
        <f t="shared" si="1791"/>
        <v>7.4999999999999997E-2</v>
      </c>
      <c r="AU244" s="13"/>
      <c r="AV244" s="11"/>
      <c r="AW244" s="25"/>
      <c r="AX244" s="37"/>
      <c r="AY244" s="10"/>
      <c r="AZ244" s="11"/>
      <c r="BA244" s="11">
        <f t="shared" si="1830"/>
        <v>494</v>
      </c>
      <c r="BB244" s="11">
        <f t="shared" si="1830"/>
        <v>42</v>
      </c>
      <c r="BC244" s="11">
        <v>173</v>
      </c>
      <c r="BD244" s="12">
        <f t="shared" si="1792"/>
        <v>0.37246963562753038</v>
      </c>
      <c r="BE244" s="11">
        <v>11</v>
      </c>
      <c r="BF244" s="12">
        <f t="shared" si="1793"/>
        <v>5.9782608695652176E-2</v>
      </c>
      <c r="BG244" s="13"/>
      <c r="BH244" s="11"/>
      <c r="BI244" s="25"/>
      <c r="BJ244" s="37"/>
      <c r="BK244" s="10"/>
      <c r="BL244" s="11"/>
      <c r="BM244" s="11">
        <f t="shared" si="1831"/>
        <v>493</v>
      </c>
      <c r="BN244" s="11">
        <f t="shared" si="1831"/>
        <v>43</v>
      </c>
      <c r="BO244" s="11">
        <v>169</v>
      </c>
      <c r="BP244" s="12">
        <f t="shared" si="1794"/>
        <v>0.37525354969574037</v>
      </c>
      <c r="BQ244" s="11">
        <v>16</v>
      </c>
      <c r="BR244" s="12">
        <f t="shared" si="1795"/>
        <v>8.6486486486486491E-2</v>
      </c>
      <c r="BS244" s="13"/>
      <c r="BT244" s="11"/>
      <c r="BU244" s="25"/>
      <c r="BV244" s="37"/>
      <c r="BW244" s="10"/>
      <c r="BX244" s="11"/>
      <c r="BY244" s="61">
        <f t="shared" si="1832"/>
        <v>0</v>
      </c>
      <c r="BZ244" s="61">
        <f t="shared" si="1832"/>
        <v>0</v>
      </c>
      <c r="CA244" s="11"/>
      <c r="CB244" s="12" t="e">
        <f t="shared" si="1796"/>
        <v>#DIV/0!</v>
      </c>
      <c r="CC244" s="11"/>
      <c r="CD244" s="12" t="e">
        <f t="shared" si="1797"/>
        <v>#DIV/0!</v>
      </c>
      <c r="CE244" s="13"/>
      <c r="CF244" s="11"/>
      <c r="CG244" s="25"/>
      <c r="CH244" s="37"/>
      <c r="CI244" s="10"/>
      <c r="CJ244" s="11"/>
      <c r="CK244" s="61">
        <f t="shared" si="1833"/>
        <v>0</v>
      </c>
      <c r="CL244" s="61">
        <f t="shared" si="1833"/>
        <v>0</v>
      </c>
      <c r="CM244" s="11"/>
      <c r="CN244" s="12" t="e">
        <f t="shared" si="1798"/>
        <v>#DIV/0!</v>
      </c>
      <c r="CO244" s="11"/>
      <c r="CP244" s="12" t="e">
        <f t="shared" si="1799"/>
        <v>#DIV/0!</v>
      </c>
      <c r="CQ244" s="13"/>
      <c r="CR244" s="11"/>
      <c r="CS244" s="25"/>
      <c r="CT244" s="37"/>
      <c r="CU244" s="10"/>
      <c r="CV244" s="11"/>
      <c r="CW244" s="61">
        <f t="shared" si="1834"/>
        <v>0</v>
      </c>
      <c r="CX244" s="61">
        <f t="shared" si="1834"/>
        <v>0</v>
      </c>
      <c r="CY244" s="11"/>
      <c r="CZ244" s="12" t="e">
        <f t="shared" si="1800"/>
        <v>#DIV/0!</v>
      </c>
      <c r="DA244" s="11"/>
      <c r="DB244" s="12" t="e">
        <f t="shared" si="1801"/>
        <v>#DIV/0!</v>
      </c>
      <c r="DC244" s="13"/>
      <c r="DD244" s="11"/>
      <c r="DE244" s="25"/>
      <c r="DF244" s="37"/>
      <c r="DG244" s="10"/>
      <c r="DH244" s="11"/>
      <c r="DI244" s="61">
        <f t="shared" si="1835"/>
        <v>0</v>
      </c>
      <c r="DJ244" s="61">
        <f t="shared" si="1835"/>
        <v>0</v>
      </c>
      <c r="DK244" s="11"/>
      <c r="DL244" s="12" t="e">
        <f t="shared" si="1802"/>
        <v>#DIV/0!</v>
      </c>
      <c r="DM244" s="11"/>
      <c r="DN244" s="12" t="e">
        <f t="shared" si="1803"/>
        <v>#DIV/0!</v>
      </c>
      <c r="DO244" s="13"/>
      <c r="DP244" s="11"/>
      <c r="DQ244" s="25"/>
      <c r="DR244" s="37"/>
      <c r="DS244" s="10"/>
      <c r="DT244" s="11"/>
      <c r="DU244" s="61">
        <f t="shared" si="1836"/>
        <v>0</v>
      </c>
      <c r="DV244" s="61">
        <f t="shared" si="1836"/>
        <v>0</v>
      </c>
      <c r="DW244" s="11"/>
      <c r="DX244" s="12" t="e">
        <f t="shared" si="1804"/>
        <v>#DIV/0!</v>
      </c>
      <c r="DY244" s="11"/>
      <c r="DZ244" s="12" t="e">
        <f t="shared" si="1805"/>
        <v>#DIV/0!</v>
      </c>
      <c r="EA244" s="13"/>
      <c r="EB244" s="11"/>
      <c r="EC244" s="25"/>
      <c r="ED244" s="37"/>
      <c r="EE244" s="10"/>
      <c r="EF244" s="11"/>
      <c r="EG244" s="61">
        <f t="shared" si="1837"/>
        <v>0</v>
      </c>
      <c r="EH244" s="61">
        <f t="shared" si="1837"/>
        <v>0</v>
      </c>
      <c r="EI244" s="11"/>
      <c r="EJ244" s="12" t="e">
        <f t="shared" si="1806"/>
        <v>#DIV/0!</v>
      </c>
      <c r="EK244" s="11"/>
      <c r="EL244" s="12" t="e">
        <f t="shared" si="1807"/>
        <v>#DIV/0!</v>
      </c>
      <c r="EM244" s="13"/>
      <c r="EN244" s="11"/>
      <c r="EO244" s="25"/>
      <c r="EP244" s="37"/>
      <c r="EQ244" s="10"/>
      <c r="ER244" s="11"/>
      <c r="ES244" s="61">
        <f t="shared" si="1838"/>
        <v>0</v>
      </c>
      <c r="ET244" s="61">
        <f t="shared" si="1838"/>
        <v>0</v>
      </c>
      <c r="EU244" s="11"/>
      <c r="EV244" s="12" t="e">
        <f t="shared" si="1808"/>
        <v>#DIV/0!</v>
      </c>
      <c r="EW244" s="11"/>
      <c r="EX244" s="12" t="e">
        <f t="shared" si="1809"/>
        <v>#DIV/0!</v>
      </c>
      <c r="EY244" s="13"/>
      <c r="EZ244" s="11"/>
      <c r="FA244" s="25"/>
      <c r="FB244" s="37"/>
      <c r="FC244" s="10"/>
      <c r="FD244" s="11"/>
      <c r="FE244" s="61">
        <f t="shared" si="1839"/>
        <v>0</v>
      </c>
      <c r="FF244" s="61">
        <f t="shared" si="1839"/>
        <v>0</v>
      </c>
      <c r="FG244" s="11"/>
      <c r="FH244" s="12" t="e">
        <f t="shared" si="1810"/>
        <v>#DIV/0!</v>
      </c>
      <c r="FI244" s="11"/>
      <c r="FJ244" s="12" t="e">
        <f t="shared" si="1811"/>
        <v>#DIV/0!</v>
      </c>
      <c r="FK244" s="13"/>
      <c r="FL244" s="11"/>
      <c r="FM244" s="25"/>
      <c r="FN244" s="37"/>
      <c r="FO244" s="10"/>
      <c r="FP244" s="11"/>
      <c r="FQ244" s="61">
        <f t="shared" si="1840"/>
        <v>0</v>
      </c>
      <c r="FR244" s="61">
        <f t="shared" si="1840"/>
        <v>0</v>
      </c>
      <c r="FS244" s="11"/>
      <c r="FT244" s="12" t="e">
        <f t="shared" si="1812"/>
        <v>#DIV/0!</v>
      </c>
      <c r="FU244" s="11"/>
      <c r="FV244" s="12" t="e">
        <f t="shared" si="1813"/>
        <v>#DIV/0!</v>
      </c>
      <c r="FW244" s="13"/>
      <c r="FX244" s="11"/>
      <c r="FY244" s="25"/>
      <c r="FZ244" s="37"/>
      <c r="GA244" s="10"/>
      <c r="GB244" s="11"/>
      <c r="GC244" s="61">
        <f t="shared" si="1841"/>
        <v>0</v>
      </c>
      <c r="GD244" s="61">
        <f t="shared" si="1841"/>
        <v>0</v>
      </c>
      <c r="GE244" s="11"/>
      <c r="GF244" s="12" t="e">
        <f t="shared" si="1814"/>
        <v>#DIV/0!</v>
      </c>
      <c r="GG244" s="11"/>
      <c r="GH244" s="12" t="e">
        <f t="shared" si="1815"/>
        <v>#DIV/0!</v>
      </c>
      <c r="GI244" s="13"/>
      <c r="GJ244" s="11"/>
      <c r="GK244" s="25"/>
      <c r="GL244" s="37"/>
      <c r="GM244" s="10"/>
      <c r="GN244" s="11"/>
      <c r="GO244" s="61">
        <f t="shared" si="1842"/>
        <v>0</v>
      </c>
      <c r="GP244" s="61">
        <f t="shared" si="1842"/>
        <v>0</v>
      </c>
      <c r="GQ244" s="11"/>
      <c r="GR244" s="12" t="e">
        <f t="shared" si="1816"/>
        <v>#DIV/0!</v>
      </c>
      <c r="GS244" s="11"/>
      <c r="GT244" s="12" t="e">
        <f t="shared" si="1817"/>
        <v>#DIV/0!</v>
      </c>
      <c r="GU244" s="13"/>
      <c r="GV244" s="11"/>
      <c r="GW244" s="25"/>
      <c r="GX244" s="37"/>
      <c r="GY244" s="10"/>
      <c r="GZ244" s="11"/>
      <c r="HA244" s="61">
        <f t="shared" si="1843"/>
        <v>0</v>
      </c>
      <c r="HB244" s="61">
        <f t="shared" si="1843"/>
        <v>0</v>
      </c>
      <c r="HC244" s="11"/>
      <c r="HD244" s="12" t="e">
        <f t="shared" si="1818"/>
        <v>#DIV/0!</v>
      </c>
      <c r="HE244" s="11"/>
      <c r="HF244" s="12" t="e">
        <f t="shared" si="1819"/>
        <v>#DIV/0!</v>
      </c>
      <c r="HG244" s="13"/>
      <c r="HH244" s="11"/>
      <c r="HI244" s="25"/>
      <c r="HJ244" s="37"/>
      <c r="HK244" s="10">
        <f t="shared" si="1820"/>
        <v>4</v>
      </c>
      <c r="HL244" s="14">
        <f t="shared" si="1820"/>
        <v>0</v>
      </c>
      <c r="HM244" s="381">
        <f t="shared" si="1820"/>
        <v>2580</v>
      </c>
      <c r="HN244" s="11">
        <f t="shared" si="1820"/>
        <v>215</v>
      </c>
      <c r="HO244" s="11">
        <f t="shared" si="1821"/>
        <v>1023</v>
      </c>
      <c r="HP244" s="79">
        <f t="shared" si="1822"/>
        <v>0.39651162790697675</v>
      </c>
      <c r="HQ244" s="15">
        <f t="shared" si="1823"/>
        <v>78</v>
      </c>
      <c r="HR244" s="12">
        <f t="shared" si="1844"/>
        <v>7.6246334310850442E-2</v>
      </c>
      <c r="HS244" s="16">
        <v>72.099999999999994</v>
      </c>
      <c r="HT244" s="17">
        <v>914</v>
      </c>
      <c r="HU244" s="16">
        <f t="shared" si="1824"/>
        <v>89.345063538611925</v>
      </c>
      <c r="HV244" s="23"/>
      <c r="HW244" s="22"/>
    </row>
    <row r="245" spans="1:231" ht="18.75" x14ac:dyDescent="0.25">
      <c r="A245" s="734"/>
      <c r="B245" s="436">
        <f t="shared" si="1409"/>
        <v>45784</v>
      </c>
      <c r="C245" s="10"/>
      <c r="D245" s="11"/>
      <c r="E245" s="61">
        <f>E244-C245</f>
        <v>464</v>
      </c>
      <c r="F245" s="11">
        <f>F244-D245</f>
        <v>39</v>
      </c>
      <c r="G245" s="11">
        <v>189</v>
      </c>
      <c r="H245" s="12">
        <f t="shared" si="1785"/>
        <v>0.42241379310344829</v>
      </c>
      <c r="I245" s="11">
        <v>7</v>
      </c>
      <c r="J245" s="12">
        <f t="shared" si="1826"/>
        <v>3.5714285714285712E-2</v>
      </c>
      <c r="K245" s="13"/>
      <c r="L245" s="11"/>
      <c r="M245" s="38"/>
      <c r="N245" s="39"/>
      <c r="O245" s="10">
        <v>1</v>
      </c>
      <c r="P245" s="11"/>
      <c r="Q245" s="11">
        <f t="shared" si="1827"/>
        <v>499</v>
      </c>
      <c r="R245" s="11">
        <f t="shared" si="1827"/>
        <v>41</v>
      </c>
      <c r="S245" s="11">
        <v>201</v>
      </c>
      <c r="T245" s="12">
        <f t="shared" si="1786"/>
        <v>0.42484969939879758</v>
      </c>
      <c r="U245" s="11">
        <v>11</v>
      </c>
      <c r="V245" s="12">
        <f t="shared" si="1787"/>
        <v>5.1886792452830191E-2</v>
      </c>
      <c r="W245" s="13"/>
      <c r="X245" s="11"/>
      <c r="Y245" s="38"/>
      <c r="Z245" s="39"/>
      <c r="AA245" s="10">
        <v>2</v>
      </c>
      <c r="AB245" s="11"/>
      <c r="AC245" s="11">
        <f t="shared" si="1828"/>
        <v>134</v>
      </c>
      <c r="AD245" s="11">
        <f t="shared" si="1828"/>
        <v>8</v>
      </c>
      <c r="AE245" s="11">
        <v>50</v>
      </c>
      <c r="AF245" s="12">
        <f t="shared" si="1788"/>
        <v>0.44029850746268656</v>
      </c>
      <c r="AG245" s="11">
        <v>9</v>
      </c>
      <c r="AH245" s="12">
        <f t="shared" si="1789"/>
        <v>0.15254237288135594</v>
      </c>
      <c r="AI245" s="13"/>
      <c r="AJ245" s="11"/>
      <c r="AK245" s="38"/>
      <c r="AL245" s="39"/>
      <c r="AM245" s="10">
        <v>2</v>
      </c>
      <c r="AN245" s="11"/>
      <c r="AO245" s="61">
        <f t="shared" si="1829"/>
        <v>491</v>
      </c>
      <c r="AP245" s="11">
        <f t="shared" si="1829"/>
        <v>42</v>
      </c>
      <c r="AQ245" s="11">
        <v>174</v>
      </c>
      <c r="AR245" s="12">
        <f t="shared" si="1790"/>
        <v>0.37270875763747452</v>
      </c>
      <c r="AS245" s="11">
        <v>9</v>
      </c>
      <c r="AT245" s="12">
        <f t="shared" si="1791"/>
        <v>4.9180327868852458E-2</v>
      </c>
      <c r="AU245" s="13"/>
      <c r="AV245" s="11"/>
      <c r="AW245" s="38"/>
      <c r="AX245" s="39"/>
      <c r="AY245" s="10">
        <v>1</v>
      </c>
      <c r="AZ245" s="11"/>
      <c r="BA245" s="11">
        <f t="shared" si="1830"/>
        <v>493</v>
      </c>
      <c r="BB245" s="11">
        <f t="shared" si="1830"/>
        <v>42</v>
      </c>
      <c r="BC245" s="11">
        <v>183</v>
      </c>
      <c r="BD245" s="12">
        <f t="shared" si="1792"/>
        <v>0.39756592292089249</v>
      </c>
      <c r="BE245" s="11">
        <v>13</v>
      </c>
      <c r="BF245" s="12">
        <f t="shared" si="1793"/>
        <v>6.6326530612244902E-2</v>
      </c>
      <c r="BG245" s="13"/>
      <c r="BH245" s="11"/>
      <c r="BI245" s="38"/>
      <c r="BJ245" s="39"/>
      <c r="BK245" s="10"/>
      <c r="BL245" s="11"/>
      <c r="BM245" s="11">
        <f t="shared" si="1831"/>
        <v>493</v>
      </c>
      <c r="BN245" s="11">
        <f t="shared" si="1831"/>
        <v>43</v>
      </c>
      <c r="BO245" s="11">
        <v>177</v>
      </c>
      <c r="BP245" s="12">
        <f t="shared" si="1794"/>
        <v>0.39553752535496955</v>
      </c>
      <c r="BQ245" s="11">
        <v>18</v>
      </c>
      <c r="BR245" s="12">
        <f t="shared" si="1795"/>
        <v>9.2307692307692313E-2</v>
      </c>
      <c r="BS245" s="13"/>
      <c r="BT245" s="11"/>
      <c r="BU245" s="38"/>
      <c r="BV245" s="39"/>
      <c r="BW245" s="10"/>
      <c r="BX245" s="11"/>
      <c r="BY245" s="61">
        <f t="shared" si="1832"/>
        <v>0</v>
      </c>
      <c r="BZ245" s="61">
        <f t="shared" si="1832"/>
        <v>0</v>
      </c>
      <c r="CA245" s="11"/>
      <c r="CB245" s="12" t="e">
        <f t="shared" si="1796"/>
        <v>#DIV/0!</v>
      </c>
      <c r="CC245" s="11"/>
      <c r="CD245" s="12" t="e">
        <f t="shared" si="1797"/>
        <v>#DIV/0!</v>
      </c>
      <c r="CE245" s="13"/>
      <c r="CF245" s="11"/>
      <c r="CG245" s="38"/>
      <c r="CH245" s="39"/>
      <c r="CI245" s="10"/>
      <c r="CJ245" s="11"/>
      <c r="CK245" s="61">
        <f t="shared" si="1833"/>
        <v>0</v>
      </c>
      <c r="CL245" s="61">
        <f t="shared" si="1833"/>
        <v>0</v>
      </c>
      <c r="CM245" s="11"/>
      <c r="CN245" s="12" t="e">
        <f t="shared" si="1798"/>
        <v>#DIV/0!</v>
      </c>
      <c r="CO245" s="11"/>
      <c r="CP245" s="12" t="e">
        <f t="shared" si="1799"/>
        <v>#DIV/0!</v>
      </c>
      <c r="CQ245" s="13"/>
      <c r="CR245" s="11"/>
      <c r="CS245" s="38"/>
      <c r="CT245" s="39"/>
      <c r="CU245" s="10"/>
      <c r="CV245" s="11"/>
      <c r="CW245" s="61">
        <f t="shared" si="1834"/>
        <v>0</v>
      </c>
      <c r="CX245" s="61">
        <f t="shared" si="1834"/>
        <v>0</v>
      </c>
      <c r="CY245" s="11"/>
      <c r="CZ245" s="12" t="e">
        <f t="shared" si="1800"/>
        <v>#DIV/0!</v>
      </c>
      <c r="DA245" s="11"/>
      <c r="DB245" s="12" t="e">
        <f t="shared" si="1801"/>
        <v>#DIV/0!</v>
      </c>
      <c r="DC245" s="13"/>
      <c r="DD245" s="11"/>
      <c r="DE245" s="38"/>
      <c r="DF245" s="39"/>
      <c r="DG245" s="10"/>
      <c r="DH245" s="11"/>
      <c r="DI245" s="61">
        <f t="shared" si="1835"/>
        <v>0</v>
      </c>
      <c r="DJ245" s="61">
        <f t="shared" si="1835"/>
        <v>0</v>
      </c>
      <c r="DK245" s="11"/>
      <c r="DL245" s="12" t="e">
        <f t="shared" si="1802"/>
        <v>#DIV/0!</v>
      </c>
      <c r="DM245" s="11"/>
      <c r="DN245" s="12" t="e">
        <f t="shared" si="1803"/>
        <v>#DIV/0!</v>
      </c>
      <c r="DO245" s="13"/>
      <c r="DP245" s="11"/>
      <c r="DQ245" s="38"/>
      <c r="DR245" s="39"/>
      <c r="DS245" s="10"/>
      <c r="DT245" s="11"/>
      <c r="DU245" s="61">
        <f t="shared" si="1836"/>
        <v>0</v>
      </c>
      <c r="DV245" s="61">
        <f t="shared" si="1836"/>
        <v>0</v>
      </c>
      <c r="DW245" s="11"/>
      <c r="DX245" s="12" t="e">
        <f t="shared" si="1804"/>
        <v>#DIV/0!</v>
      </c>
      <c r="DY245" s="11"/>
      <c r="DZ245" s="12" t="e">
        <f t="shared" si="1805"/>
        <v>#DIV/0!</v>
      </c>
      <c r="EA245" s="13"/>
      <c r="EB245" s="11"/>
      <c r="EC245" s="38"/>
      <c r="ED245" s="39"/>
      <c r="EE245" s="10"/>
      <c r="EF245" s="11"/>
      <c r="EG245" s="61">
        <f t="shared" si="1837"/>
        <v>0</v>
      </c>
      <c r="EH245" s="61">
        <f t="shared" si="1837"/>
        <v>0</v>
      </c>
      <c r="EI245" s="11"/>
      <c r="EJ245" s="12" t="e">
        <f t="shared" si="1806"/>
        <v>#DIV/0!</v>
      </c>
      <c r="EK245" s="11"/>
      <c r="EL245" s="12" t="e">
        <f t="shared" si="1807"/>
        <v>#DIV/0!</v>
      </c>
      <c r="EM245" s="13"/>
      <c r="EN245" s="11"/>
      <c r="EO245" s="38"/>
      <c r="EP245" s="39"/>
      <c r="EQ245" s="10"/>
      <c r="ER245" s="11"/>
      <c r="ES245" s="61">
        <f t="shared" si="1838"/>
        <v>0</v>
      </c>
      <c r="ET245" s="61">
        <f t="shared" si="1838"/>
        <v>0</v>
      </c>
      <c r="EU245" s="11"/>
      <c r="EV245" s="12" t="e">
        <f t="shared" si="1808"/>
        <v>#DIV/0!</v>
      </c>
      <c r="EW245" s="11"/>
      <c r="EX245" s="12" t="e">
        <f t="shared" si="1809"/>
        <v>#DIV/0!</v>
      </c>
      <c r="EY245" s="13"/>
      <c r="EZ245" s="11"/>
      <c r="FA245" s="38"/>
      <c r="FB245" s="39"/>
      <c r="FC245" s="10"/>
      <c r="FD245" s="11"/>
      <c r="FE245" s="61">
        <f t="shared" si="1839"/>
        <v>0</v>
      </c>
      <c r="FF245" s="61">
        <f t="shared" si="1839"/>
        <v>0</v>
      </c>
      <c r="FG245" s="11"/>
      <c r="FH245" s="12" t="e">
        <f t="shared" si="1810"/>
        <v>#DIV/0!</v>
      </c>
      <c r="FI245" s="11"/>
      <c r="FJ245" s="12" t="e">
        <f t="shared" si="1811"/>
        <v>#DIV/0!</v>
      </c>
      <c r="FK245" s="13"/>
      <c r="FL245" s="11"/>
      <c r="FM245" s="38"/>
      <c r="FN245" s="39"/>
      <c r="FO245" s="10"/>
      <c r="FP245" s="11"/>
      <c r="FQ245" s="61">
        <f t="shared" si="1840"/>
        <v>0</v>
      </c>
      <c r="FR245" s="61">
        <f t="shared" si="1840"/>
        <v>0</v>
      </c>
      <c r="FS245" s="11"/>
      <c r="FT245" s="12" t="e">
        <f t="shared" si="1812"/>
        <v>#DIV/0!</v>
      </c>
      <c r="FU245" s="11"/>
      <c r="FV245" s="12" t="e">
        <f t="shared" si="1813"/>
        <v>#DIV/0!</v>
      </c>
      <c r="FW245" s="13"/>
      <c r="FX245" s="11"/>
      <c r="FY245" s="38"/>
      <c r="FZ245" s="39"/>
      <c r="GA245" s="10"/>
      <c r="GB245" s="11"/>
      <c r="GC245" s="61">
        <f t="shared" si="1841"/>
        <v>0</v>
      </c>
      <c r="GD245" s="61">
        <f t="shared" si="1841"/>
        <v>0</v>
      </c>
      <c r="GE245" s="11"/>
      <c r="GF245" s="12" t="e">
        <f t="shared" si="1814"/>
        <v>#DIV/0!</v>
      </c>
      <c r="GG245" s="11"/>
      <c r="GH245" s="12" t="e">
        <f t="shared" si="1815"/>
        <v>#DIV/0!</v>
      </c>
      <c r="GI245" s="13"/>
      <c r="GJ245" s="11"/>
      <c r="GK245" s="38"/>
      <c r="GL245" s="39"/>
      <c r="GM245" s="10"/>
      <c r="GN245" s="11"/>
      <c r="GO245" s="61">
        <f t="shared" si="1842"/>
        <v>0</v>
      </c>
      <c r="GP245" s="61">
        <f t="shared" si="1842"/>
        <v>0</v>
      </c>
      <c r="GQ245" s="11"/>
      <c r="GR245" s="12" t="e">
        <f t="shared" si="1816"/>
        <v>#DIV/0!</v>
      </c>
      <c r="GS245" s="11"/>
      <c r="GT245" s="12" t="e">
        <f t="shared" si="1817"/>
        <v>#DIV/0!</v>
      </c>
      <c r="GU245" s="13"/>
      <c r="GV245" s="11"/>
      <c r="GW245" s="38"/>
      <c r="GX245" s="39"/>
      <c r="GY245" s="10"/>
      <c r="GZ245" s="11"/>
      <c r="HA245" s="61">
        <f t="shared" si="1843"/>
        <v>0</v>
      </c>
      <c r="HB245" s="61">
        <f t="shared" si="1843"/>
        <v>0</v>
      </c>
      <c r="HC245" s="11"/>
      <c r="HD245" s="12" t="e">
        <f t="shared" si="1818"/>
        <v>#DIV/0!</v>
      </c>
      <c r="HE245" s="11"/>
      <c r="HF245" s="12" t="e">
        <f t="shared" si="1819"/>
        <v>#DIV/0!</v>
      </c>
      <c r="HG245" s="13"/>
      <c r="HH245" s="11"/>
      <c r="HI245" s="38"/>
      <c r="HJ245" s="39"/>
      <c r="HK245" s="10">
        <f t="shared" si="1820"/>
        <v>6</v>
      </c>
      <c r="HL245" s="14">
        <f t="shared" si="1820"/>
        <v>0</v>
      </c>
      <c r="HM245" s="381">
        <f t="shared" si="1820"/>
        <v>2574</v>
      </c>
      <c r="HN245" s="11">
        <f t="shared" si="1820"/>
        <v>215</v>
      </c>
      <c r="HO245" s="11">
        <f t="shared" si="1821"/>
        <v>1041</v>
      </c>
      <c r="HP245" s="79">
        <f t="shared" si="1822"/>
        <v>0.40442890442890445</v>
      </c>
      <c r="HQ245" s="15">
        <f t="shared" si="1823"/>
        <v>67</v>
      </c>
      <c r="HR245" s="12">
        <f t="shared" si="1844"/>
        <v>6.43611911623439E-2</v>
      </c>
      <c r="HS245" s="16">
        <v>71</v>
      </c>
      <c r="HT245" s="17">
        <v>949</v>
      </c>
      <c r="HU245" s="16">
        <f t="shared" si="1824"/>
        <v>91.162343900096062</v>
      </c>
      <c r="HV245" s="23"/>
      <c r="HW245" s="22"/>
    </row>
    <row r="246" spans="1:231" ht="19.5" thickBot="1" x14ac:dyDescent="0.3">
      <c r="A246" s="734"/>
      <c r="B246" s="437"/>
      <c r="C246" s="26">
        <f>SUM(C239:C245)</f>
        <v>7</v>
      </c>
      <c r="D246" s="27">
        <f>SUM(D239:D245)</f>
        <v>0</v>
      </c>
      <c r="E246" s="27"/>
      <c r="F246" s="27"/>
      <c r="G246" s="27">
        <f>SUM(G239:G245)</f>
        <v>1383</v>
      </c>
      <c r="H246" s="28">
        <f>((G246+I246)/7)/E245</f>
        <v>0.45350985221674872</v>
      </c>
      <c r="I246" s="27">
        <f>SUM(I239:I245)</f>
        <v>90</v>
      </c>
      <c r="J246" s="28">
        <f>(I246/(I246+G246))</f>
        <v>6.1099796334012219E-2</v>
      </c>
      <c r="K246" s="27"/>
      <c r="L246" s="27"/>
      <c r="M246" s="29" t="e">
        <f>M244/M243*100-100</f>
        <v>#DIV/0!</v>
      </c>
      <c r="N246" s="29" t="e">
        <f>N244/N243*100-100</f>
        <v>#DIV/0!</v>
      </c>
      <c r="O246" s="26">
        <f>SUM(O239:O245)</f>
        <v>3</v>
      </c>
      <c r="P246" s="27">
        <f>SUM(P239:P245)</f>
        <v>0</v>
      </c>
      <c r="Q246" s="27"/>
      <c r="R246" s="27"/>
      <c r="S246" s="27">
        <f>SUM(S239:S245)</f>
        <v>1313</v>
      </c>
      <c r="T246" s="28">
        <f>((S246+U246)/7)/Q245</f>
        <v>0.40853134841110794</v>
      </c>
      <c r="U246" s="27">
        <f>SUM(U239:U245)</f>
        <v>114</v>
      </c>
      <c r="V246" s="28">
        <f>(U246/(U246+S246))</f>
        <v>7.9887876664330768E-2</v>
      </c>
      <c r="W246" s="27"/>
      <c r="X246" s="27"/>
      <c r="Y246" s="29" t="e">
        <f>Y244/Y243*100-100</f>
        <v>#DIV/0!</v>
      </c>
      <c r="Z246" s="29" t="e">
        <f>Z244/Z243*100-100</f>
        <v>#DIV/0!</v>
      </c>
      <c r="AA246" s="26">
        <f>SUM(AA239:AA245)</f>
        <v>6</v>
      </c>
      <c r="AB246" s="27">
        <f>SUM(AB239:AB245)</f>
        <v>1</v>
      </c>
      <c r="AC246" s="27"/>
      <c r="AD246" s="27"/>
      <c r="AE246" s="27">
        <f>SUM(AE239:AE245)</f>
        <v>340</v>
      </c>
      <c r="AF246" s="28">
        <f>((AE246+AG246)/7)/AC245</f>
        <v>0.42217484008528783</v>
      </c>
      <c r="AG246" s="27">
        <f>SUM(AG239:AG245)</f>
        <v>56</v>
      </c>
      <c r="AH246" s="28">
        <f>(AG246/(AG246+AE246))</f>
        <v>0.14141414141414141</v>
      </c>
      <c r="AI246" s="27"/>
      <c r="AJ246" s="27"/>
      <c r="AK246" s="29" t="e">
        <f>AK244/AK243*100-100</f>
        <v>#DIV/0!</v>
      </c>
      <c r="AL246" s="29" t="e">
        <f>AL244/AL243*100-100</f>
        <v>#DIV/0!</v>
      </c>
      <c r="AM246" s="26">
        <f>SUM(AM239:AM245)</f>
        <v>5</v>
      </c>
      <c r="AN246" s="27">
        <f>SUM(AN239:AN245)</f>
        <v>0</v>
      </c>
      <c r="AO246" s="27"/>
      <c r="AP246" s="27"/>
      <c r="AQ246" s="27">
        <f>SUM(AQ239:AQ245)</f>
        <v>1236</v>
      </c>
      <c r="AR246" s="28">
        <f>((AQ246+AS246)/7)/AO245</f>
        <v>0.38492871690427699</v>
      </c>
      <c r="AS246" s="27">
        <f>SUM(AS239:AS245)</f>
        <v>87</v>
      </c>
      <c r="AT246" s="28">
        <f>(AS246/(AS246+AQ246))</f>
        <v>6.5759637188208611E-2</v>
      </c>
      <c r="AU246" s="27"/>
      <c r="AV246" s="27"/>
      <c r="AW246" s="29" t="e">
        <f>AW244/AW243*100-100</f>
        <v>#DIV/0!</v>
      </c>
      <c r="AX246" s="29" t="e">
        <f>AX244/AX243*100-100</f>
        <v>#DIV/0!</v>
      </c>
      <c r="AY246" s="26">
        <f>SUM(AY239:AY245)</f>
        <v>2</v>
      </c>
      <c r="AZ246" s="27">
        <f>SUM(AZ239:AZ245)</f>
        <v>0</v>
      </c>
      <c r="BA246" s="27"/>
      <c r="BB246" s="27"/>
      <c r="BC246" s="27">
        <f>SUM(BC239:BC245)</f>
        <v>1310</v>
      </c>
      <c r="BD246" s="28">
        <f>((BC246+BE246)/7)/BA245</f>
        <v>0.41118516372066072</v>
      </c>
      <c r="BE246" s="27">
        <f>SUM(BE239:BE245)</f>
        <v>109</v>
      </c>
      <c r="BF246" s="28">
        <f>(BE246/(BE246+BC246))</f>
        <v>7.6814658210007047E-2</v>
      </c>
      <c r="BG246" s="27"/>
      <c r="BH246" s="27"/>
      <c r="BI246" s="29" t="e">
        <f>BI244/BI243*100-100</f>
        <v>#DIV/0!</v>
      </c>
      <c r="BJ246" s="29" t="e">
        <f>BJ244/BJ243*100-100</f>
        <v>#DIV/0!</v>
      </c>
      <c r="BK246" s="26">
        <f>SUM(BK239:BK245)</f>
        <v>4</v>
      </c>
      <c r="BL246" s="27">
        <f>SUM(BL239:BL245)</f>
        <v>0</v>
      </c>
      <c r="BM246" s="27"/>
      <c r="BN246" s="27"/>
      <c r="BO246" s="27">
        <f>SUM(BO239:BO245)</f>
        <v>1299</v>
      </c>
      <c r="BP246" s="28">
        <f>((BO246+BQ246)/7)/BM245</f>
        <v>0.41437264560996812</v>
      </c>
      <c r="BQ246" s="27">
        <f>SUM(BQ239:BQ245)</f>
        <v>131</v>
      </c>
      <c r="BR246" s="28">
        <f>(BQ246/(BQ246+BO246))</f>
        <v>9.1608391608391612E-2</v>
      </c>
      <c r="BS246" s="27"/>
      <c r="BT246" s="27"/>
      <c r="BU246" s="29" t="e">
        <f>BU244/BU243*100-100</f>
        <v>#DIV/0!</v>
      </c>
      <c r="BV246" s="60" t="e">
        <f>BV244/BV243*100-100</f>
        <v>#DIV/0!</v>
      </c>
      <c r="BW246" s="26">
        <f>SUM(BW239:BW245)</f>
        <v>0</v>
      </c>
      <c r="BX246" s="27">
        <f>SUM(BX239:BX245)</f>
        <v>0</v>
      </c>
      <c r="BY246" s="27"/>
      <c r="BZ246" s="27"/>
      <c r="CA246" s="27">
        <f>SUM(CA239:CA245)</f>
        <v>0</v>
      </c>
      <c r="CB246" s="28" t="e">
        <f>((CA246+CC246)/7)/BY245</f>
        <v>#DIV/0!</v>
      </c>
      <c r="CC246" s="27">
        <f>SUM(CC239:CC245)</f>
        <v>0</v>
      </c>
      <c r="CD246" s="28" t="e">
        <f>(CC246/(CC246+CA246))</f>
        <v>#DIV/0!</v>
      </c>
      <c r="CE246" s="27"/>
      <c r="CF246" s="27"/>
      <c r="CG246" s="29" t="e">
        <f>CG244/CG243*100-100</f>
        <v>#DIV/0!</v>
      </c>
      <c r="CH246" s="60" t="e">
        <f>CH244/CH243*100-100</f>
        <v>#DIV/0!</v>
      </c>
      <c r="CI246" s="26">
        <f>SUM(CI239:CI245)</f>
        <v>0</v>
      </c>
      <c r="CJ246" s="27">
        <f>SUM(CJ239:CJ245)</f>
        <v>0</v>
      </c>
      <c r="CK246" s="27"/>
      <c r="CL246" s="27"/>
      <c r="CM246" s="27">
        <f>SUM(CM239:CM245)</f>
        <v>0</v>
      </c>
      <c r="CN246" s="28" t="e">
        <f>((CM246+CO246)/7)/CK245</f>
        <v>#DIV/0!</v>
      </c>
      <c r="CO246" s="27">
        <f>SUM(CO239:CO245)</f>
        <v>0</v>
      </c>
      <c r="CP246" s="28" t="e">
        <f>(CO246/(CO246+CM246))</f>
        <v>#DIV/0!</v>
      </c>
      <c r="CQ246" s="27"/>
      <c r="CR246" s="27"/>
      <c r="CS246" s="29" t="e">
        <f>CS244/CS243*100-100</f>
        <v>#DIV/0!</v>
      </c>
      <c r="CT246" s="60" t="e">
        <f>CT244/CT243*100-100</f>
        <v>#DIV/0!</v>
      </c>
      <c r="CU246" s="26">
        <f>SUM(CU239:CU245)</f>
        <v>0</v>
      </c>
      <c r="CV246" s="27">
        <f>SUM(CV239:CV245)</f>
        <v>0</v>
      </c>
      <c r="CW246" s="27"/>
      <c r="CX246" s="27"/>
      <c r="CY246" s="27">
        <f>SUM(CY239:CY245)</f>
        <v>0</v>
      </c>
      <c r="CZ246" s="28" t="e">
        <f>((CY246+DA246)/7)/CW245</f>
        <v>#DIV/0!</v>
      </c>
      <c r="DA246" s="27">
        <f>SUM(DA239:DA245)</f>
        <v>0</v>
      </c>
      <c r="DB246" s="28" t="e">
        <f>(DA246/(DA246+CY246))</f>
        <v>#DIV/0!</v>
      </c>
      <c r="DC246" s="27"/>
      <c r="DD246" s="27"/>
      <c r="DE246" s="29" t="e">
        <f>DE244/DE243*100-100</f>
        <v>#DIV/0!</v>
      </c>
      <c r="DF246" s="60" t="e">
        <f>DF244/DF243*100-100</f>
        <v>#DIV/0!</v>
      </c>
      <c r="DG246" s="26">
        <f>SUM(DG239:DG245)</f>
        <v>0</v>
      </c>
      <c r="DH246" s="27">
        <f>SUM(DH239:DH245)</f>
        <v>0</v>
      </c>
      <c r="DI246" s="27"/>
      <c r="DJ246" s="27"/>
      <c r="DK246" s="27">
        <f>SUM(DK239:DK245)</f>
        <v>0</v>
      </c>
      <c r="DL246" s="28" t="e">
        <f>((DK246+DM246)/7)/DI245</f>
        <v>#DIV/0!</v>
      </c>
      <c r="DM246" s="27">
        <f>SUM(DM239:DM245)</f>
        <v>0</v>
      </c>
      <c r="DN246" s="28" t="e">
        <f>(DM246/(DM246+DK246))</f>
        <v>#DIV/0!</v>
      </c>
      <c r="DO246" s="27"/>
      <c r="DP246" s="27"/>
      <c r="DQ246" s="29" t="e">
        <f>DQ244/DQ243*100-100</f>
        <v>#DIV/0!</v>
      </c>
      <c r="DR246" s="60" t="e">
        <f>DR244/DR243*100-100</f>
        <v>#DIV/0!</v>
      </c>
      <c r="DS246" s="26">
        <f>SUM(DS239:DS245)</f>
        <v>0</v>
      </c>
      <c r="DT246" s="27">
        <f>SUM(DT239:DT245)</f>
        <v>0</v>
      </c>
      <c r="DU246" s="27"/>
      <c r="DV246" s="27"/>
      <c r="DW246" s="27">
        <f>SUM(DW239:DW245)</f>
        <v>0</v>
      </c>
      <c r="DX246" s="28" t="e">
        <f>((DW246+DY246)/7)/DU245</f>
        <v>#DIV/0!</v>
      </c>
      <c r="DY246" s="27">
        <f>SUM(DY239:DY245)</f>
        <v>0</v>
      </c>
      <c r="DZ246" s="28" t="e">
        <f>(DY246/(DY246+DW246))</f>
        <v>#DIV/0!</v>
      </c>
      <c r="EA246" s="27"/>
      <c r="EB246" s="27"/>
      <c r="EC246" s="29" t="e">
        <f>EC244/EC243*100-100</f>
        <v>#DIV/0!</v>
      </c>
      <c r="ED246" s="60" t="e">
        <f>ED244/ED243*100-100</f>
        <v>#DIV/0!</v>
      </c>
      <c r="EE246" s="26">
        <f>SUM(EE239:EE245)</f>
        <v>0</v>
      </c>
      <c r="EF246" s="27">
        <f>SUM(EF239:EF245)</f>
        <v>0</v>
      </c>
      <c r="EG246" s="27"/>
      <c r="EH246" s="27"/>
      <c r="EI246" s="27">
        <f>SUM(EI239:EI245)</f>
        <v>0</v>
      </c>
      <c r="EJ246" s="28" t="e">
        <f>((EI246+EK246)/7)/EG245</f>
        <v>#DIV/0!</v>
      </c>
      <c r="EK246" s="27">
        <f>SUM(EK239:EK245)</f>
        <v>0</v>
      </c>
      <c r="EL246" s="28" t="e">
        <f>(EK246/(EK246+EI246))</f>
        <v>#DIV/0!</v>
      </c>
      <c r="EM246" s="27"/>
      <c r="EN246" s="27"/>
      <c r="EO246" s="29" t="e">
        <f>EO244/EO243*100-100</f>
        <v>#DIV/0!</v>
      </c>
      <c r="EP246" s="60" t="e">
        <f>EP244/EP243*100-100</f>
        <v>#DIV/0!</v>
      </c>
      <c r="EQ246" s="26">
        <f>SUM(EQ239:EQ245)</f>
        <v>0</v>
      </c>
      <c r="ER246" s="27">
        <f>SUM(ER239:ER245)</f>
        <v>0</v>
      </c>
      <c r="ES246" s="27"/>
      <c r="ET246" s="27"/>
      <c r="EU246" s="27">
        <f>SUM(EU239:EU245)</f>
        <v>0</v>
      </c>
      <c r="EV246" s="28" t="e">
        <f>((EU246+EW246)/7)/ES245</f>
        <v>#DIV/0!</v>
      </c>
      <c r="EW246" s="27">
        <f>SUM(EW239:EW245)</f>
        <v>0</v>
      </c>
      <c r="EX246" s="28" t="e">
        <f>(EW246/(EW246+EU246))</f>
        <v>#DIV/0!</v>
      </c>
      <c r="EY246" s="27"/>
      <c r="EZ246" s="27"/>
      <c r="FA246" s="29" t="e">
        <f>FA244/FA243*100-100</f>
        <v>#DIV/0!</v>
      </c>
      <c r="FB246" s="60" t="e">
        <f>FB244/FB243*100-100</f>
        <v>#DIV/0!</v>
      </c>
      <c r="FC246" s="26">
        <f>SUM(FC239:FC245)</f>
        <v>0</v>
      </c>
      <c r="FD246" s="27">
        <f>SUM(FD239:FD245)</f>
        <v>0</v>
      </c>
      <c r="FE246" s="27"/>
      <c r="FF246" s="27"/>
      <c r="FG246" s="27">
        <f>SUM(FG239:FG245)</f>
        <v>0</v>
      </c>
      <c r="FH246" s="28" t="e">
        <f>((FG246+FI246)/7)/FE245</f>
        <v>#DIV/0!</v>
      </c>
      <c r="FI246" s="27">
        <f>SUM(FI239:FI245)</f>
        <v>0</v>
      </c>
      <c r="FJ246" s="28" t="e">
        <f>(FI246/(FI246+FG246))</f>
        <v>#DIV/0!</v>
      </c>
      <c r="FK246" s="27"/>
      <c r="FL246" s="27"/>
      <c r="FM246" s="29" t="e">
        <f>FM244/FM243*100-100</f>
        <v>#DIV/0!</v>
      </c>
      <c r="FN246" s="60" t="e">
        <f>FN244/FN243*100-100</f>
        <v>#DIV/0!</v>
      </c>
      <c r="FO246" s="26">
        <f>SUM(FO239:FO245)</f>
        <v>0</v>
      </c>
      <c r="FP246" s="27">
        <f>SUM(FP239:FP245)</f>
        <v>0</v>
      </c>
      <c r="FQ246" s="27"/>
      <c r="FR246" s="27"/>
      <c r="FS246" s="27">
        <f>SUM(FS239:FS245)</f>
        <v>0</v>
      </c>
      <c r="FT246" s="28" t="e">
        <f>((FS246+FU246)/7)/FQ245</f>
        <v>#DIV/0!</v>
      </c>
      <c r="FU246" s="27">
        <f>SUM(FU239:FU245)</f>
        <v>0</v>
      </c>
      <c r="FV246" s="28" t="e">
        <f>(FU246/(FU246+FS246))</f>
        <v>#DIV/0!</v>
      </c>
      <c r="FW246" s="27"/>
      <c r="FX246" s="27"/>
      <c r="FY246" s="29" t="e">
        <f>FY244/FY243*100-100</f>
        <v>#DIV/0!</v>
      </c>
      <c r="FZ246" s="60" t="e">
        <f>FZ244/FZ243*100-100</f>
        <v>#DIV/0!</v>
      </c>
      <c r="GA246" s="26">
        <f>SUM(GA239:GA245)</f>
        <v>0</v>
      </c>
      <c r="GB246" s="27">
        <f>SUM(GB239:GB245)</f>
        <v>0</v>
      </c>
      <c r="GC246" s="27"/>
      <c r="GD246" s="27"/>
      <c r="GE246" s="27">
        <f>SUM(GE239:GE245)</f>
        <v>0</v>
      </c>
      <c r="GF246" s="28" t="e">
        <f>((GE246+GG246)/7)/GC245</f>
        <v>#DIV/0!</v>
      </c>
      <c r="GG246" s="27">
        <f>SUM(GG239:GG245)</f>
        <v>0</v>
      </c>
      <c r="GH246" s="28" t="e">
        <f>(GG246/(GG246+GE246))</f>
        <v>#DIV/0!</v>
      </c>
      <c r="GI246" s="27"/>
      <c r="GJ246" s="27"/>
      <c r="GK246" s="29" t="e">
        <f>GK244/GK243*100-100</f>
        <v>#DIV/0!</v>
      </c>
      <c r="GL246" s="60" t="e">
        <f>GL244/GL243*100-100</f>
        <v>#DIV/0!</v>
      </c>
      <c r="GM246" s="26">
        <f>SUM(GM239:GM245)</f>
        <v>0</v>
      </c>
      <c r="GN246" s="27">
        <f>SUM(GN239:GN245)</f>
        <v>0</v>
      </c>
      <c r="GO246" s="27"/>
      <c r="GP246" s="27"/>
      <c r="GQ246" s="27">
        <f>SUM(GQ239:GQ245)</f>
        <v>0</v>
      </c>
      <c r="GR246" s="28" t="e">
        <f>((GQ246+GS246)/7)/GO245</f>
        <v>#DIV/0!</v>
      </c>
      <c r="GS246" s="27">
        <f>SUM(GS239:GS245)</f>
        <v>0</v>
      </c>
      <c r="GT246" s="28" t="e">
        <f>(GS246/(GS246+GQ246))</f>
        <v>#DIV/0!</v>
      </c>
      <c r="GU246" s="27"/>
      <c r="GV246" s="27"/>
      <c r="GW246" s="29" t="e">
        <f>GW244/GW243*100-100</f>
        <v>#DIV/0!</v>
      </c>
      <c r="GX246" s="60" t="e">
        <f>GX244/GX243*100-100</f>
        <v>#DIV/0!</v>
      </c>
      <c r="GY246" s="26">
        <f>SUM(GY239:GY245)</f>
        <v>0</v>
      </c>
      <c r="GZ246" s="27">
        <f>SUM(GZ239:GZ245)</f>
        <v>0</v>
      </c>
      <c r="HA246" s="27"/>
      <c r="HB246" s="27"/>
      <c r="HC246" s="27">
        <f>SUM(HC239:HC245)</f>
        <v>0</v>
      </c>
      <c r="HD246" s="28" t="e">
        <f>((HC246+HE246)/7)/HA245</f>
        <v>#DIV/0!</v>
      </c>
      <c r="HE246" s="27">
        <f>SUM(HE239:HE245)</f>
        <v>0</v>
      </c>
      <c r="HF246" s="28" t="e">
        <f>(HE246/(HE246+HC246))</f>
        <v>#DIV/0!</v>
      </c>
      <c r="HG246" s="27"/>
      <c r="HH246" s="27"/>
      <c r="HI246" s="29" t="e">
        <f>HI244/HI243*100-100</f>
        <v>#DIV/0!</v>
      </c>
      <c r="HJ246" s="60" t="e">
        <f>HJ244/HJ243*100-100</f>
        <v>#DIV/0!</v>
      </c>
      <c r="HK246" s="26">
        <f t="shared" si="1820"/>
        <v>27</v>
      </c>
      <c r="HL246" s="443">
        <f t="shared" si="1820"/>
        <v>1</v>
      </c>
      <c r="HM246" s="365">
        <f t="shared" si="1820"/>
        <v>0</v>
      </c>
      <c r="HN246" s="27">
        <f t="shared" si="1820"/>
        <v>0</v>
      </c>
      <c r="HO246" s="27">
        <f t="shared" si="1821"/>
        <v>7468</v>
      </c>
      <c r="HP246" s="80">
        <f>+((HO246)/HM245)/7</f>
        <v>0.41447441447441447</v>
      </c>
      <c r="HQ246" s="57">
        <f t="shared" si="1823"/>
        <v>587</v>
      </c>
      <c r="HR246" s="48">
        <f t="shared" si="1844"/>
        <v>7.8602035350830213E-2</v>
      </c>
      <c r="HS246" s="49">
        <f>SUM(HS239:HS245)/7</f>
        <v>71.51428571428572</v>
      </c>
      <c r="HT246" s="50">
        <f>SUM(HT239:HT245)</f>
        <v>6726</v>
      </c>
      <c r="HU246" s="49">
        <f>AVERAGE(HU239:HU245)</f>
        <v>90.060626598024982</v>
      </c>
      <c r="HV246" s="58" t="e">
        <f>HV244/HV243*100-100</f>
        <v>#DIV/0!</v>
      </c>
      <c r="HW246" s="58" t="e">
        <f>HW244/HW243*100-100</f>
        <v>#DIV/0!</v>
      </c>
    </row>
    <row r="247" spans="1:231" ht="19.5" thickBot="1" x14ac:dyDescent="0.3">
      <c r="A247" s="52"/>
      <c r="B247" s="437"/>
      <c r="C247" s="40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2"/>
      <c r="O247" s="40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2"/>
      <c r="AA247" s="40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2"/>
      <c r="AM247" s="40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2"/>
      <c r="AY247" s="40"/>
      <c r="AZ247" s="41"/>
      <c r="BA247" s="41"/>
      <c r="BB247" s="41"/>
      <c r="BC247" s="41"/>
      <c r="BD247" s="41"/>
      <c r="BE247" s="41"/>
      <c r="BF247" s="41"/>
      <c r="BG247" s="41"/>
      <c r="BH247" s="41"/>
      <c r="BI247" s="41"/>
      <c r="BJ247" s="42"/>
      <c r="BK247" s="40"/>
      <c r="BL247" s="41"/>
      <c r="BM247" s="41"/>
      <c r="BN247" s="41"/>
      <c r="BO247" s="41"/>
      <c r="BP247" s="41"/>
      <c r="BQ247" s="41"/>
      <c r="BR247" s="41"/>
      <c r="BS247" s="41"/>
      <c r="BT247" s="41"/>
      <c r="BU247" s="41"/>
      <c r="BV247" s="42"/>
      <c r="BW247" s="40"/>
      <c r="BX247" s="41"/>
      <c r="BY247" s="41"/>
      <c r="BZ247" s="41"/>
      <c r="CA247" s="41"/>
      <c r="CB247" s="41"/>
      <c r="CC247" s="41"/>
      <c r="CD247" s="41"/>
      <c r="CE247" s="41"/>
      <c r="CF247" s="41"/>
      <c r="CG247" s="41"/>
      <c r="CH247" s="42"/>
      <c r="CI247" s="40"/>
      <c r="CJ247" s="41"/>
      <c r="CK247" s="41"/>
      <c r="CL247" s="41"/>
      <c r="CM247" s="41"/>
      <c r="CN247" s="41"/>
      <c r="CO247" s="41"/>
      <c r="CP247" s="41"/>
      <c r="CQ247" s="41"/>
      <c r="CR247" s="41"/>
      <c r="CS247" s="41"/>
      <c r="CT247" s="42"/>
      <c r="CU247" s="40"/>
      <c r="CV247" s="41"/>
      <c r="CW247" s="41"/>
      <c r="CX247" s="41"/>
      <c r="CY247" s="41"/>
      <c r="CZ247" s="41"/>
      <c r="DA247" s="41"/>
      <c r="DB247" s="41"/>
      <c r="DC247" s="41"/>
      <c r="DD247" s="41"/>
      <c r="DE247" s="41"/>
      <c r="DF247" s="42"/>
      <c r="DG247" s="40"/>
      <c r="DH247" s="41"/>
      <c r="DI247" s="41"/>
      <c r="DJ247" s="41"/>
      <c r="DK247" s="41"/>
      <c r="DL247" s="41"/>
      <c r="DM247" s="41"/>
      <c r="DN247" s="41"/>
      <c r="DO247" s="41"/>
      <c r="DP247" s="41"/>
      <c r="DQ247" s="41"/>
      <c r="DR247" s="42"/>
      <c r="DS247" s="40"/>
      <c r="DT247" s="41"/>
      <c r="DU247" s="41"/>
      <c r="DV247" s="41"/>
      <c r="DW247" s="41"/>
      <c r="DX247" s="41"/>
      <c r="DY247" s="41"/>
      <c r="DZ247" s="41"/>
      <c r="EA247" s="41"/>
      <c r="EB247" s="41"/>
      <c r="EC247" s="41"/>
      <c r="ED247" s="42"/>
      <c r="EE247" s="40"/>
      <c r="EF247" s="41"/>
      <c r="EG247" s="41"/>
      <c r="EH247" s="41"/>
      <c r="EI247" s="41"/>
      <c r="EJ247" s="41"/>
      <c r="EK247" s="41"/>
      <c r="EL247" s="41"/>
      <c r="EM247" s="41"/>
      <c r="EN247" s="41"/>
      <c r="EO247" s="41"/>
      <c r="EP247" s="42"/>
      <c r="EQ247" s="40"/>
      <c r="ER247" s="41"/>
      <c r="ES247" s="41"/>
      <c r="ET247" s="41"/>
      <c r="EU247" s="41"/>
      <c r="EV247" s="41"/>
      <c r="EW247" s="41"/>
      <c r="EX247" s="41"/>
      <c r="EY247" s="41"/>
      <c r="EZ247" s="41"/>
      <c r="FA247" s="41"/>
      <c r="FB247" s="42"/>
      <c r="FC247" s="40"/>
      <c r="FD247" s="41"/>
      <c r="FE247" s="41"/>
      <c r="FF247" s="41"/>
      <c r="FG247" s="41"/>
      <c r="FH247" s="41"/>
      <c r="FI247" s="41"/>
      <c r="FJ247" s="41"/>
      <c r="FK247" s="41"/>
      <c r="FL247" s="41"/>
      <c r="FM247" s="41"/>
      <c r="FN247" s="42"/>
      <c r="FO247" s="40"/>
      <c r="FP247" s="41"/>
      <c r="FQ247" s="41"/>
      <c r="FR247" s="41"/>
      <c r="FS247" s="41"/>
      <c r="FT247" s="41"/>
      <c r="FU247" s="41"/>
      <c r="FV247" s="41"/>
      <c r="FW247" s="41"/>
      <c r="FX247" s="41"/>
      <c r="FY247" s="41"/>
      <c r="FZ247" s="42"/>
      <c r="GA247" s="40"/>
      <c r="GB247" s="41"/>
      <c r="GC247" s="41"/>
      <c r="GD247" s="41"/>
      <c r="GE247" s="41"/>
      <c r="GF247" s="41"/>
      <c r="GG247" s="41"/>
      <c r="GH247" s="41"/>
      <c r="GI247" s="41"/>
      <c r="GJ247" s="41"/>
      <c r="GK247" s="41"/>
      <c r="GL247" s="42"/>
      <c r="GM247" s="40"/>
      <c r="GN247" s="41"/>
      <c r="GO247" s="41"/>
      <c r="GP247" s="41"/>
      <c r="GQ247" s="41"/>
      <c r="GR247" s="41"/>
      <c r="GS247" s="41"/>
      <c r="GT247" s="41"/>
      <c r="GU247" s="41"/>
      <c r="GV247" s="41"/>
      <c r="GW247" s="41"/>
      <c r="GX247" s="42"/>
      <c r="GY247" s="40"/>
      <c r="GZ247" s="41"/>
      <c r="HA247" s="41"/>
      <c r="HB247" s="41"/>
      <c r="HC247" s="41"/>
      <c r="HD247" s="41"/>
      <c r="HE247" s="41"/>
      <c r="HF247" s="41"/>
      <c r="HG247" s="41"/>
      <c r="HH247" s="41"/>
      <c r="HI247" s="41"/>
      <c r="HJ247" s="42"/>
      <c r="HK247" s="444">
        <f>HK246/HM236</f>
        <v>1.0380622837370242E-2</v>
      </c>
      <c r="HL247" s="445">
        <f>HL246/HN236</f>
        <v>4.6296296296296294E-3</v>
      </c>
      <c r="HM247" s="65"/>
      <c r="HN247" s="41"/>
      <c r="HO247" s="41"/>
      <c r="HP247" s="41"/>
      <c r="HQ247" s="41"/>
      <c r="HR247" s="41"/>
      <c r="HS247" s="41"/>
      <c r="HT247" s="51"/>
      <c r="HU247" s="41"/>
      <c r="HV247" s="41"/>
      <c r="HW247" s="42"/>
    </row>
    <row r="248" spans="1:231" ht="18.75" x14ac:dyDescent="0.25">
      <c r="A248" s="736">
        <v>52</v>
      </c>
      <c r="B248" s="435">
        <f>B245+1</f>
        <v>45785</v>
      </c>
      <c r="C248" s="32"/>
      <c r="D248" s="33"/>
      <c r="E248" s="33">
        <f>E245-C248</f>
        <v>464</v>
      </c>
      <c r="F248" s="33">
        <f>F245-D248</f>
        <v>39</v>
      </c>
      <c r="G248" s="33">
        <v>181</v>
      </c>
      <c r="H248" s="34">
        <f t="shared" ref="H248:H254" si="1845">((G248+I248)/E248)</f>
        <v>0.42241379310344829</v>
      </c>
      <c r="I248" s="33">
        <v>15</v>
      </c>
      <c r="J248" s="34">
        <f>I248/(G248+I248)</f>
        <v>7.6530612244897961E-2</v>
      </c>
      <c r="K248" s="35"/>
      <c r="L248" s="33"/>
      <c r="M248" s="33"/>
      <c r="N248" s="36"/>
      <c r="O248" s="32">
        <v>1</v>
      </c>
      <c r="P248" s="33"/>
      <c r="Q248" s="33">
        <f>Q245-O248</f>
        <v>498</v>
      </c>
      <c r="R248" s="33">
        <f>R245-P248</f>
        <v>41</v>
      </c>
      <c r="S248" s="33">
        <v>183</v>
      </c>
      <c r="T248" s="34">
        <f t="shared" ref="T248:T254" si="1846">((S248+U248)/Q248)</f>
        <v>0.42168674698795183</v>
      </c>
      <c r="U248" s="33">
        <v>27</v>
      </c>
      <c r="V248" s="34">
        <f t="shared" ref="V248:V254" si="1847">U248/(S248+U248)</f>
        <v>0.12857142857142856</v>
      </c>
      <c r="W248" s="35"/>
      <c r="X248" s="33"/>
      <c r="Y248" s="33"/>
      <c r="Z248" s="36"/>
      <c r="AA248" s="32"/>
      <c r="AB248" s="33"/>
      <c r="AC248" s="33">
        <f>AC245-AA248</f>
        <v>134</v>
      </c>
      <c r="AD248" s="33">
        <f>AD245-AB248</f>
        <v>8</v>
      </c>
      <c r="AE248" s="33">
        <v>57</v>
      </c>
      <c r="AF248" s="34">
        <f t="shared" ref="AF248:AF254" si="1848">((AE248+AG248)/AC248)</f>
        <v>0.46268656716417911</v>
      </c>
      <c r="AG248" s="33">
        <v>5</v>
      </c>
      <c r="AH248" s="34">
        <f t="shared" ref="AH248:AH254" si="1849">AG248/(AE248+AG248)</f>
        <v>8.0645161290322578E-2</v>
      </c>
      <c r="AI248" s="35"/>
      <c r="AJ248" s="33"/>
      <c r="AK248" s="33"/>
      <c r="AL248" s="36"/>
      <c r="AM248" s="32"/>
      <c r="AN248" s="33"/>
      <c r="AO248" s="33">
        <f>AO245-AM248</f>
        <v>491</v>
      </c>
      <c r="AP248" s="33">
        <f>AP245-AN248</f>
        <v>42</v>
      </c>
      <c r="AQ248" s="33">
        <v>173</v>
      </c>
      <c r="AR248" s="34">
        <f t="shared" ref="AR248:AR254" si="1850">((AQ248+AS248)/AO248)</f>
        <v>0.37678207739307534</v>
      </c>
      <c r="AS248" s="33">
        <v>12</v>
      </c>
      <c r="AT248" s="34">
        <f t="shared" ref="AT248:AT254" si="1851">AS248/(AQ248+AS248)</f>
        <v>6.4864864864864868E-2</v>
      </c>
      <c r="AU248" s="35"/>
      <c r="AV248" s="33"/>
      <c r="AW248" s="33"/>
      <c r="AX248" s="36"/>
      <c r="AY248" s="32"/>
      <c r="AZ248" s="33"/>
      <c r="BA248" s="33">
        <f>BA245-AY248</f>
        <v>493</v>
      </c>
      <c r="BB248" s="33">
        <f>BB245-AZ248</f>
        <v>42</v>
      </c>
      <c r="BC248" s="33">
        <v>181</v>
      </c>
      <c r="BD248" s="34">
        <f t="shared" ref="BD248:BD254" si="1852">((BC248+BE248)/BA248)</f>
        <v>0.39756592292089249</v>
      </c>
      <c r="BE248" s="33">
        <v>15</v>
      </c>
      <c r="BF248" s="34">
        <f t="shared" ref="BF248:BF254" si="1853">BE248/(BC248+BE248)</f>
        <v>7.6530612244897961E-2</v>
      </c>
      <c r="BG248" s="35"/>
      <c r="BH248" s="33"/>
      <c r="BI248" s="33"/>
      <c r="BJ248" s="36"/>
      <c r="BK248" s="32"/>
      <c r="BL248" s="33"/>
      <c r="BM248" s="33">
        <f>BM245-BK248</f>
        <v>493</v>
      </c>
      <c r="BN248" s="33">
        <f>BN245-BL248</f>
        <v>43</v>
      </c>
      <c r="BO248" s="33">
        <v>172</v>
      </c>
      <c r="BP248" s="34">
        <f t="shared" ref="BP248:BP254" si="1854">((BO248+BQ248)/BM248)</f>
        <v>0.37931034482758619</v>
      </c>
      <c r="BQ248" s="33">
        <v>15</v>
      </c>
      <c r="BR248" s="34">
        <f t="shared" ref="BR248:BR254" si="1855">BQ248/(BO248+BQ248)</f>
        <v>8.0213903743315509E-2</v>
      </c>
      <c r="BS248" s="35"/>
      <c r="BT248" s="33"/>
      <c r="BU248" s="33"/>
      <c r="BV248" s="36"/>
      <c r="BW248" s="32"/>
      <c r="BX248" s="33"/>
      <c r="BY248" s="33">
        <f>BY245-BW248</f>
        <v>0</v>
      </c>
      <c r="BZ248" s="33">
        <f>BZ245-BX248</f>
        <v>0</v>
      </c>
      <c r="CA248" s="33"/>
      <c r="CB248" s="34" t="e">
        <f t="shared" ref="CB248:CB254" si="1856">((CA248+CC248)/BY248)</f>
        <v>#DIV/0!</v>
      </c>
      <c r="CC248" s="33"/>
      <c r="CD248" s="34" t="e">
        <f t="shared" ref="CD248:CD254" si="1857">CC248/(CA248+CC248)</f>
        <v>#DIV/0!</v>
      </c>
      <c r="CE248" s="35"/>
      <c r="CF248" s="33"/>
      <c r="CG248" s="33"/>
      <c r="CH248" s="36"/>
      <c r="CI248" s="32"/>
      <c r="CJ248" s="33"/>
      <c r="CK248" s="33">
        <f>CK245-CI248</f>
        <v>0</v>
      </c>
      <c r="CL248" s="33">
        <f>CL245-CJ248</f>
        <v>0</v>
      </c>
      <c r="CM248" s="33"/>
      <c r="CN248" s="34" t="e">
        <f t="shared" ref="CN248:CN254" si="1858">((CM248+CO248)/CK248)</f>
        <v>#DIV/0!</v>
      </c>
      <c r="CO248" s="33"/>
      <c r="CP248" s="34" t="e">
        <f t="shared" ref="CP248:CP254" si="1859">CO248/(CM248+CO248)</f>
        <v>#DIV/0!</v>
      </c>
      <c r="CQ248" s="35"/>
      <c r="CR248" s="33"/>
      <c r="CS248" s="33"/>
      <c r="CT248" s="36"/>
      <c r="CU248" s="32"/>
      <c r="CV248" s="33"/>
      <c r="CW248" s="33">
        <f>CW245-CU248</f>
        <v>0</v>
      </c>
      <c r="CX248" s="33">
        <f>CX245-CV248</f>
        <v>0</v>
      </c>
      <c r="CY248" s="33"/>
      <c r="CZ248" s="34" t="e">
        <f t="shared" ref="CZ248:CZ254" si="1860">((CY248+DA248)/CW248)</f>
        <v>#DIV/0!</v>
      </c>
      <c r="DA248" s="33"/>
      <c r="DB248" s="34" t="e">
        <f t="shared" ref="DB248:DB254" si="1861">DA248/(CY248+DA248)</f>
        <v>#DIV/0!</v>
      </c>
      <c r="DC248" s="35"/>
      <c r="DD248" s="33"/>
      <c r="DE248" s="33"/>
      <c r="DF248" s="36"/>
      <c r="DG248" s="32"/>
      <c r="DH248" s="33"/>
      <c r="DI248" s="33">
        <f>DI245-DG248</f>
        <v>0</v>
      </c>
      <c r="DJ248" s="33">
        <f>DJ245-DH248</f>
        <v>0</v>
      </c>
      <c r="DK248" s="33"/>
      <c r="DL248" s="34" t="e">
        <f t="shared" ref="DL248:DL254" si="1862">((DK248+DM248)/DI248)</f>
        <v>#DIV/0!</v>
      </c>
      <c r="DM248" s="33"/>
      <c r="DN248" s="34" t="e">
        <f t="shared" ref="DN248:DN254" si="1863">DM248/(DK248+DM248)</f>
        <v>#DIV/0!</v>
      </c>
      <c r="DO248" s="35"/>
      <c r="DP248" s="33"/>
      <c r="DQ248" s="33"/>
      <c r="DR248" s="36"/>
      <c r="DS248" s="32"/>
      <c r="DT248" s="33"/>
      <c r="DU248" s="33">
        <f>DU245-DS248</f>
        <v>0</v>
      </c>
      <c r="DV248" s="33">
        <f>DV245-DT248</f>
        <v>0</v>
      </c>
      <c r="DW248" s="33"/>
      <c r="DX248" s="34" t="e">
        <f t="shared" ref="DX248:DX254" si="1864">((DW248+DY248)/DU248)</f>
        <v>#DIV/0!</v>
      </c>
      <c r="DY248" s="33"/>
      <c r="DZ248" s="34" t="e">
        <f t="shared" ref="DZ248:DZ254" si="1865">DY248/(DW248+DY248)</f>
        <v>#DIV/0!</v>
      </c>
      <c r="EA248" s="35"/>
      <c r="EB248" s="33"/>
      <c r="EC248" s="33"/>
      <c r="ED248" s="36"/>
      <c r="EE248" s="32"/>
      <c r="EF248" s="33"/>
      <c r="EG248" s="33">
        <f>EG245-EE248</f>
        <v>0</v>
      </c>
      <c r="EH248" s="33">
        <f>EH245-EF248</f>
        <v>0</v>
      </c>
      <c r="EI248" s="33"/>
      <c r="EJ248" s="34" t="e">
        <f t="shared" ref="EJ248:EJ254" si="1866">((EI248+EK248)/EG248)</f>
        <v>#DIV/0!</v>
      </c>
      <c r="EK248" s="33"/>
      <c r="EL248" s="34" t="e">
        <f t="shared" ref="EL248:EL254" si="1867">EK248/(EI248+EK248)</f>
        <v>#DIV/0!</v>
      </c>
      <c r="EM248" s="35"/>
      <c r="EN248" s="33"/>
      <c r="EO248" s="33"/>
      <c r="EP248" s="36"/>
      <c r="EQ248" s="32"/>
      <c r="ER248" s="33"/>
      <c r="ES248" s="33">
        <f>ES245-EQ248</f>
        <v>0</v>
      </c>
      <c r="ET248" s="33">
        <f>ET245-ER248</f>
        <v>0</v>
      </c>
      <c r="EU248" s="33"/>
      <c r="EV248" s="34" t="e">
        <f t="shared" ref="EV248:EV254" si="1868">((EU248+EW248)/ES248)</f>
        <v>#DIV/0!</v>
      </c>
      <c r="EW248" s="33"/>
      <c r="EX248" s="34" t="e">
        <f t="shared" ref="EX248:EX254" si="1869">EW248/(EU248+EW248)</f>
        <v>#DIV/0!</v>
      </c>
      <c r="EY248" s="35"/>
      <c r="EZ248" s="33"/>
      <c r="FA248" s="33"/>
      <c r="FB248" s="36"/>
      <c r="FC248" s="32"/>
      <c r="FD248" s="33"/>
      <c r="FE248" s="33">
        <f>FE245-FC248</f>
        <v>0</v>
      </c>
      <c r="FF248" s="33">
        <f>FF245-FD248</f>
        <v>0</v>
      </c>
      <c r="FG248" s="33"/>
      <c r="FH248" s="34" t="e">
        <f t="shared" ref="FH248:FH254" si="1870">((FG248+FI248)/FE248)</f>
        <v>#DIV/0!</v>
      </c>
      <c r="FI248" s="33"/>
      <c r="FJ248" s="34" t="e">
        <f t="shared" ref="FJ248:FJ254" si="1871">FI248/(FG248+FI248)</f>
        <v>#DIV/0!</v>
      </c>
      <c r="FK248" s="35"/>
      <c r="FL248" s="33"/>
      <c r="FM248" s="33"/>
      <c r="FN248" s="36"/>
      <c r="FO248" s="32"/>
      <c r="FP248" s="33"/>
      <c r="FQ248" s="33">
        <f>FQ245-FO248</f>
        <v>0</v>
      </c>
      <c r="FR248" s="33">
        <f>FR245-FP248</f>
        <v>0</v>
      </c>
      <c r="FS248" s="33"/>
      <c r="FT248" s="34" t="e">
        <f t="shared" ref="FT248:FT254" si="1872">((FS248+FU248)/FQ248)</f>
        <v>#DIV/0!</v>
      </c>
      <c r="FU248" s="33"/>
      <c r="FV248" s="34" t="e">
        <f t="shared" ref="FV248:FV254" si="1873">FU248/(FS248+FU248)</f>
        <v>#DIV/0!</v>
      </c>
      <c r="FW248" s="35"/>
      <c r="FX248" s="33"/>
      <c r="FY248" s="33"/>
      <c r="FZ248" s="36"/>
      <c r="GA248" s="32"/>
      <c r="GB248" s="33"/>
      <c r="GC248" s="33">
        <f>GC245-GA248</f>
        <v>0</v>
      </c>
      <c r="GD248" s="33">
        <f>GD245-GB248</f>
        <v>0</v>
      </c>
      <c r="GE248" s="33"/>
      <c r="GF248" s="34" t="e">
        <f t="shared" ref="GF248:GF254" si="1874">((GE248+GG248)/GC248)</f>
        <v>#DIV/0!</v>
      </c>
      <c r="GG248" s="33"/>
      <c r="GH248" s="34" t="e">
        <f t="shared" ref="GH248:GH254" si="1875">GG248/(GE248+GG248)</f>
        <v>#DIV/0!</v>
      </c>
      <c r="GI248" s="35"/>
      <c r="GJ248" s="33"/>
      <c r="GK248" s="33"/>
      <c r="GL248" s="36"/>
      <c r="GM248" s="32"/>
      <c r="GN248" s="33"/>
      <c r="GO248" s="33">
        <f>GO245-GM248</f>
        <v>0</v>
      </c>
      <c r="GP248" s="33">
        <f>GP245-GN248</f>
        <v>0</v>
      </c>
      <c r="GQ248" s="33"/>
      <c r="GR248" s="34" t="e">
        <f t="shared" ref="GR248:GR254" si="1876">((GQ248+GS248)/GO248)</f>
        <v>#DIV/0!</v>
      </c>
      <c r="GS248" s="33"/>
      <c r="GT248" s="34" t="e">
        <f t="shared" ref="GT248:GT254" si="1877">GS248/(GQ248+GS248)</f>
        <v>#DIV/0!</v>
      </c>
      <c r="GU248" s="35"/>
      <c r="GV248" s="33"/>
      <c r="GW248" s="33"/>
      <c r="GX248" s="36"/>
      <c r="GY248" s="32"/>
      <c r="GZ248" s="33"/>
      <c r="HA248" s="33">
        <f>HA245-GY248</f>
        <v>0</v>
      </c>
      <c r="HB248" s="33">
        <f>HB245-GZ248</f>
        <v>0</v>
      </c>
      <c r="HC248" s="33"/>
      <c r="HD248" s="34" t="e">
        <f t="shared" ref="HD248:HD254" si="1878">((HC248+HE248)/HA248)</f>
        <v>#DIV/0!</v>
      </c>
      <c r="HE248" s="33"/>
      <c r="HF248" s="34" t="e">
        <f t="shared" ref="HF248:HF254" si="1879">HE248/(HC248+HE248)</f>
        <v>#DIV/0!</v>
      </c>
      <c r="HG248" s="35"/>
      <c r="HH248" s="33"/>
      <c r="HI248" s="33"/>
      <c r="HJ248" s="36"/>
      <c r="HK248" s="32">
        <f t="shared" ref="HK248:HN255" si="1880">+C248+O248+AA248+AM248+AY248+BK248+BW248+CI248+CU248+DG248+DS248+EE248+EQ248+FC248+FO248+GA248+GM248+GY248</f>
        <v>1</v>
      </c>
      <c r="HL248" s="36">
        <f t="shared" si="1880"/>
        <v>0</v>
      </c>
      <c r="HM248" s="380">
        <f t="shared" si="1880"/>
        <v>2573</v>
      </c>
      <c r="HN248" s="33">
        <f t="shared" si="1880"/>
        <v>215</v>
      </c>
      <c r="HO248" s="33">
        <f t="shared" ref="HO248:HO255" si="1881">+G248+S248+AE248+AQ248+BC248+BO248+CA248+CM248+CY248+DK248+DW248+EI248+EU248+FG248+FS248+GE248+GQ248+HC248+I248+U248+AG248+AS248+BE248+BQ248+CC248+CO248+DA248+DM248+DY248+EK248+EW248+FI248+FU248+GG248+GS248+HE248</f>
        <v>1036</v>
      </c>
      <c r="HP248" s="78">
        <f t="shared" ref="HP248:HP254" si="1882">+(HO248)/HM248</f>
        <v>0.40264282938204432</v>
      </c>
      <c r="HQ248" s="44">
        <f t="shared" ref="HQ248:HQ255" si="1883">+I248+U248+AG248+AS248+BE248+BQ248+CC248+CO248+DA248+DM248+DY248+EK248+EW248+FI248+FU248+GG248+GS248+HE248</f>
        <v>89</v>
      </c>
      <c r="HR248" s="34">
        <f>+(HQ248/(HO248))</f>
        <v>8.5907335907335902E-2</v>
      </c>
      <c r="HS248" s="45">
        <v>71</v>
      </c>
      <c r="HT248" s="46">
        <v>914</v>
      </c>
      <c r="HU248" s="45">
        <f t="shared" ref="HU248:HU254" si="1884">+HT248/HO248*100</f>
        <v>88.223938223938219</v>
      </c>
      <c r="HV248" s="44"/>
      <c r="HW248" s="36"/>
    </row>
    <row r="249" spans="1:231" ht="18.75" x14ac:dyDescent="0.25">
      <c r="A249" s="734"/>
      <c r="B249" s="436">
        <f t="shared" si="1409"/>
        <v>45786</v>
      </c>
      <c r="C249" s="10"/>
      <c r="D249" s="11"/>
      <c r="E249" s="61">
        <f t="shared" ref="E249:F253" si="1885">E248-C249</f>
        <v>464</v>
      </c>
      <c r="F249" s="11">
        <f t="shared" si="1885"/>
        <v>39</v>
      </c>
      <c r="G249" s="11">
        <v>205</v>
      </c>
      <c r="H249" s="12">
        <f t="shared" si="1845"/>
        <v>0.46982758620689657</v>
      </c>
      <c r="I249" s="11">
        <v>13</v>
      </c>
      <c r="J249" s="12">
        <f t="shared" ref="J249:J254" si="1886">I249/(G249+I249)</f>
        <v>5.9633027522935783E-2</v>
      </c>
      <c r="K249" s="13"/>
      <c r="L249" s="11"/>
      <c r="M249" s="11"/>
      <c r="N249" s="14"/>
      <c r="O249" s="10">
        <v>1</v>
      </c>
      <c r="P249" s="11"/>
      <c r="Q249" s="11">
        <f t="shared" ref="Q249:R254" si="1887">Q248-O249</f>
        <v>497</v>
      </c>
      <c r="R249" s="11">
        <f t="shared" si="1887"/>
        <v>41</v>
      </c>
      <c r="S249" s="11">
        <v>166</v>
      </c>
      <c r="T249" s="12">
        <f t="shared" si="1846"/>
        <v>0.3762575452716298</v>
      </c>
      <c r="U249" s="11">
        <v>21</v>
      </c>
      <c r="V249" s="12">
        <f t="shared" si="1847"/>
        <v>0.11229946524064172</v>
      </c>
      <c r="W249" s="13"/>
      <c r="X249" s="11"/>
      <c r="Y249" s="11"/>
      <c r="Z249" s="14"/>
      <c r="AA249" s="10">
        <v>6</v>
      </c>
      <c r="AB249" s="11"/>
      <c r="AC249" s="11">
        <f t="shared" ref="AC249:AD254" si="1888">AC248-AA249</f>
        <v>128</v>
      </c>
      <c r="AD249" s="11">
        <f t="shared" si="1888"/>
        <v>8</v>
      </c>
      <c r="AE249" s="11">
        <v>51</v>
      </c>
      <c r="AF249" s="12">
        <f t="shared" si="1848"/>
        <v>0.4296875</v>
      </c>
      <c r="AG249" s="11">
        <v>4</v>
      </c>
      <c r="AH249" s="12">
        <f t="shared" si="1849"/>
        <v>7.2727272727272724E-2</v>
      </c>
      <c r="AI249" s="13"/>
      <c r="AJ249" s="11"/>
      <c r="AK249" s="11"/>
      <c r="AL249" s="14"/>
      <c r="AM249" s="10"/>
      <c r="AN249" s="11"/>
      <c r="AO249" s="61">
        <f t="shared" ref="AO249:AP254" si="1889">AO248-AM249</f>
        <v>491</v>
      </c>
      <c r="AP249" s="11">
        <f t="shared" si="1889"/>
        <v>42</v>
      </c>
      <c r="AQ249" s="11">
        <v>151</v>
      </c>
      <c r="AR249" s="12">
        <f t="shared" si="1850"/>
        <v>0.32993890020366601</v>
      </c>
      <c r="AS249" s="11">
        <v>11</v>
      </c>
      <c r="AT249" s="12">
        <f t="shared" si="1851"/>
        <v>6.7901234567901231E-2</v>
      </c>
      <c r="AU249" s="13"/>
      <c r="AV249" s="11"/>
      <c r="AW249" s="11"/>
      <c r="AX249" s="14"/>
      <c r="AY249" s="10"/>
      <c r="AZ249" s="11"/>
      <c r="BA249" s="11">
        <f t="shared" ref="BA249:BB254" si="1890">BA248-AY249</f>
        <v>493</v>
      </c>
      <c r="BB249" s="11">
        <f t="shared" si="1890"/>
        <v>42</v>
      </c>
      <c r="BC249" s="11">
        <v>197</v>
      </c>
      <c r="BD249" s="12">
        <f t="shared" si="1852"/>
        <v>0.43407707910750509</v>
      </c>
      <c r="BE249" s="11">
        <v>17</v>
      </c>
      <c r="BF249" s="12">
        <f t="shared" si="1853"/>
        <v>7.9439252336448593E-2</v>
      </c>
      <c r="BG249" s="13"/>
      <c r="BH249" s="11"/>
      <c r="BI249" s="11"/>
      <c r="BJ249" s="14"/>
      <c r="BK249" s="10"/>
      <c r="BL249" s="11"/>
      <c r="BM249" s="11">
        <f t="shared" ref="BM249:BN254" si="1891">BM248-BK249</f>
        <v>493</v>
      </c>
      <c r="BN249" s="11">
        <f t="shared" si="1891"/>
        <v>43</v>
      </c>
      <c r="BO249" s="11">
        <v>192</v>
      </c>
      <c r="BP249" s="12">
        <f t="shared" si="1854"/>
        <v>0.42799188640973629</v>
      </c>
      <c r="BQ249" s="11">
        <v>19</v>
      </c>
      <c r="BR249" s="12">
        <f t="shared" si="1855"/>
        <v>9.004739336492891E-2</v>
      </c>
      <c r="BS249" s="13"/>
      <c r="BT249" s="11"/>
      <c r="BU249" s="11"/>
      <c r="BV249" s="14"/>
      <c r="BW249" s="10"/>
      <c r="BX249" s="11"/>
      <c r="BY249" s="61">
        <f t="shared" ref="BY249:BZ254" si="1892">BY248-BW249</f>
        <v>0</v>
      </c>
      <c r="BZ249" s="61">
        <f t="shared" si="1892"/>
        <v>0</v>
      </c>
      <c r="CA249" s="11"/>
      <c r="CB249" s="12" t="e">
        <f t="shared" si="1856"/>
        <v>#DIV/0!</v>
      </c>
      <c r="CC249" s="11"/>
      <c r="CD249" s="12" t="e">
        <f t="shared" si="1857"/>
        <v>#DIV/0!</v>
      </c>
      <c r="CE249" s="13"/>
      <c r="CF249" s="11"/>
      <c r="CG249" s="11"/>
      <c r="CH249" s="14"/>
      <c r="CI249" s="10"/>
      <c r="CJ249" s="11"/>
      <c r="CK249" s="61">
        <f t="shared" ref="CK249:CL254" si="1893">CK248-CI249</f>
        <v>0</v>
      </c>
      <c r="CL249" s="61">
        <f t="shared" si="1893"/>
        <v>0</v>
      </c>
      <c r="CM249" s="11"/>
      <c r="CN249" s="12" t="e">
        <f t="shared" si="1858"/>
        <v>#DIV/0!</v>
      </c>
      <c r="CO249" s="11"/>
      <c r="CP249" s="12" t="e">
        <f t="shared" si="1859"/>
        <v>#DIV/0!</v>
      </c>
      <c r="CQ249" s="13"/>
      <c r="CR249" s="11"/>
      <c r="CS249" s="11"/>
      <c r="CT249" s="14"/>
      <c r="CU249" s="10"/>
      <c r="CV249" s="11"/>
      <c r="CW249" s="61">
        <f t="shared" ref="CW249:CX254" si="1894">CW248-CU249</f>
        <v>0</v>
      </c>
      <c r="CX249" s="61">
        <f t="shared" si="1894"/>
        <v>0</v>
      </c>
      <c r="CY249" s="11"/>
      <c r="CZ249" s="12" t="e">
        <f t="shared" si="1860"/>
        <v>#DIV/0!</v>
      </c>
      <c r="DA249" s="11"/>
      <c r="DB249" s="12" t="e">
        <f t="shared" si="1861"/>
        <v>#DIV/0!</v>
      </c>
      <c r="DC249" s="13"/>
      <c r="DD249" s="11"/>
      <c r="DE249" s="11"/>
      <c r="DF249" s="14"/>
      <c r="DG249" s="10"/>
      <c r="DH249" s="11"/>
      <c r="DI249" s="61">
        <f t="shared" ref="DI249:DJ254" si="1895">DI248-DG249</f>
        <v>0</v>
      </c>
      <c r="DJ249" s="61">
        <f t="shared" si="1895"/>
        <v>0</v>
      </c>
      <c r="DK249" s="11"/>
      <c r="DL249" s="12" t="e">
        <f t="shared" si="1862"/>
        <v>#DIV/0!</v>
      </c>
      <c r="DM249" s="11"/>
      <c r="DN249" s="12" t="e">
        <f t="shared" si="1863"/>
        <v>#DIV/0!</v>
      </c>
      <c r="DO249" s="13"/>
      <c r="DP249" s="11"/>
      <c r="DQ249" s="11"/>
      <c r="DR249" s="14"/>
      <c r="DS249" s="10"/>
      <c r="DT249" s="11"/>
      <c r="DU249" s="61">
        <f t="shared" ref="DU249:DV254" si="1896">DU248-DS249</f>
        <v>0</v>
      </c>
      <c r="DV249" s="61">
        <f t="shared" si="1896"/>
        <v>0</v>
      </c>
      <c r="DW249" s="11"/>
      <c r="DX249" s="12" t="e">
        <f t="shared" si="1864"/>
        <v>#DIV/0!</v>
      </c>
      <c r="DY249" s="11"/>
      <c r="DZ249" s="12" t="e">
        <f t="shared" si="1865"/>
        <v>#DIV/0!</v>
      </c>
      <c r="EA249" s="13"/>
      <c r="EB249" s="11"/>
      <c r="EC249" s="11"/>
      <c r="ED249" s="14"/>
      <c r="EE249" s="10"/>
      <c r="EF249" s="11"/>
      <c r="EG249" s="61">
        <f t="shared" ref="EG249:EH254" si="1897">EG248-EE249</f>
        <v>0</v>
      </c>
      <c r="EH249" s="61">
        <f t="shared" si="1897"/>
        <v>0</v>
      </c>
      <c r="EI249" s="11"/>
      <c r="EJ249" s="12" t="e">
        <f t="shared" si="1866"/>
        <v>#DIV/0!</v>
      </c>
      <c r="EK249" s="11"/>
      <c r="EL249" s="12" t="e">
        <f t="shared" si="1867"/>
        <v>#DIV/0!</v>
      </c>
      <c r="EM249" s="13"/>
      <c r="EN249" s="11"/>
      <c r="EO249" s="11"/>
      <c r="EP249" s="14"/>
      <c r="EQ249" s="10"/>
      <c r="ER249" s="11"/>
      <c r="ES249" s="61">
        <f t="shared" ref="ES249:ET254" si="1898">ES248-EQ249</f>
        <v>0</v>
      </c>
      <c r="ET249" s="61">
        <f t="shared" si="1898"/>
        <v>0</v>
      </c>
      <c r="EU249" s="11"/>
      <c r="EV249" s="12" t="e">
        <f t="shared" si="1868"/>
        <v>#DIV/0!</v>
      </c>
      <c r="EW249" s="11"/>
      <c r="EX249" s="12" t="e">
        <f t="shared" si="1869"/>
        <v>#DIV/0!</v>
      </c>
      <c r="EY249" s="13"/>
      <c r="EZ249" s="11"/>
      <c r="FA249" s="11"/>
      <c r="FB249" s="14"/>
      <c r="FC249" s="10"/>
      <c r="FD249" s="11"/>
      <c r="FE249" s="61">
        <f t="shared" ref="FE249:FF254" si="1899">FE248-FC249</f>
        <v>0</v>
      </c>
      <c r="FF249" s="61">
        <f t="shared" si="1899"/>
        <v>0</v>
      </c>
      <c r="FG249" s="11"/>
      <c r="FH249" s="12" t="e">
        <f t="shared" si="1870"/>
        <v>#DIV/0!</v>
      </c>
      <c r="FI249" s="11"/>
      <c r="FJ249" s="12" t="e">
        <f t="shared" si="1871"/>
        <v>#DIV/0!</v>
      </c>
      <c r="FK249" s="13"/>
      <c r="FL249" s="11"/>
      <c r="FM249" s="11"/>
      <c r="FN249" s="14"/>
      <c r="FO249" s="10"/>
      <c r="FP249" s="11"/>
      <c r="FQ249" s="61">
        <f t="shared" ref="FQ249:FR254" si="1900">FQ248-FO249</f>
        <v>0</v>
      </c>
      <c r="FR249" s="61">
        <f t="shared" si="1900"/>
        <v>0</v>
      </c>
      <c r="FS249" s="11"/>
      <c r="FT249" s="12" t="e">
        <f t="shared" si="1872"/>
        <v>#DIV/0!</v>
      </c>
      <c r="FU249" s="11"/>
      <c r="FV249" s="12" t="e">
        <f t="shared" si="1873"/>
        <v>#DIV/0!</v>
      </c>
      <c r="FW249" s="13"/>
      <c r="FX249" s="11"/>
      <c r="FY249" s="11"/>
      <c r="FZ249" s="14"/>
      <c r="GA249" s="10"/>
      <c r="GB249" s="11"/>
      <c r="GC249" s="61">
        <f t="shared" ref="GC249:GD254" si="1901">GC248-GA249</f>
        <v>0</v>
      </c>
      <c r="GD249" s="61">
        <f t="shared" si="1901"/>
        <v>0</v>
      </c>
      <c r="GE249" s="11"/>
      <c r="GF249" s="12" t="e">
        <f t="shared" si="1874"/>
        <v>#DIV/0!</v>
      </c>
      <c r="GG249" s="11"/>
      <c r="GH249" s="12" t="e">
        <f t="shared" si="1875"/>
        <v>#DIV/0!</v>
      </c>
      <c r="GI249" s="13"/>
      <c r="GJ249" s="11"/>
      <c r="GK249" s="11"/>
      <c r="GL249" s="14"/>
      <c r="GM249" s="10"/>
      <c r="GN249" s="11"/>
      <c r="GO249" s="61">
        <f t="shared" ref="GO249:GP254" si="1902">GO248-GM249</f>
        <v>0</v>
      </c>
      <c r="GP249" s="61">
        <f t="shared" si="1902"/>
        <v>0</v>
      </c>
      <c r="GQ249" s="11"/>
      <c r="GR249" s="12" t="e">
        <f t="shared" si="1876"/>
        <v>#DIV/0!</v>
      </c>
      <c r="GS249" s="11"/>
      <c r="GT249" s="12" t="e">
        <f t="shared" si="1877"/>
        <v>#DIV/0!</v>
      </c>
      <c r="GU249" s="13"/>
      <c r="GV249" s="11"/>
      <c r="GW249" s="11"/>
      <c r="GX249" s="14"/>
      <c r="GY249" s="10"/>
      <c r="GZ249" s="11"/>
      <c r="HA249" s="61">
        <f t="shared" ref="HA249:HB254" si="1903">HA248-GY249</f>
        <v>0</v>
      </c>
      <c r="HB249" s="61">
        <f t="shared" si="1903"/>
        <v>0</v>
      </c>
      <c r="HC249" s="11"/>
      <c r="HD249" s="12" t="e">
        <f t="shared" si="1878"/>
        <v>#DIV/0!</v>
      </c>
      <c r="HE249" s="11"/>
      <c r="HF249" s="12" t="e">
        <f t="shared" si="1879"/>
        <v>#DIV/0!</v>
      </c>
      <c r="HG249" s="13"/>
      <c r="HH249" s="11"/>
      <c r="HI249" s="11"/>
      <c r="HJ249" s="14"/>
      <c r="HK249" s="10">
        <f t="shared" si="1880"/>
        <v>7</v>
      </c>
      <c r="HL249" s="14">
        <f t="shared" si="1880"/>
        <v>0</v>
      </c>
      <c r="HM249" s="381">
        <f t="shared" si="1880"/>
        <v>2566</v>
      </c>
      <c r="HN249" s="11">
        <f t="shared" si="1880"/>
        <v>215</v>
      </c>
      <c r="HO249" s="11">
        <f t="shared" si="1881"/>
        <v>1047</v>
      </c>
      <c r="HP249" s="79">
        <f t="shared" si="1882"/>
        <v>0.40802805923616525</v>
      </c>
      <c r="HQ249" s="15">
        <f t="shared" si="1883"/>
        <v>85</v>
      </c>
      <c r="HR249" s="12">
        <f t="shared" ref="HR249:HR255" si="1904">+(HQ249/(HO249))</f>
        <v>8.1184336198662846E-2</v>
      </c>
      <c r="HS249" s="16">
        <v>70.8</v>
      </c>
      <c r="HT249" s="17">
        <v>939</v>
      </c>
      <c r="HU249" s="16">
        <f t="shared" si="1884"/>
        <v>89.684813753581665</v>
      </c>
      <c r="HV249" s="15"/>
      <c r="HW249" s="14"/>
    </row>
    <row r="250" spans="1:231" ht="18.75" x14ac:dyDescent="0.25">
      <c r="A250" s="734"/>
      <c r="B250" s="436">
        <f t="shared" si="1409"/>
        <v>45787</v>
      </c>
      <c r="C250" s="10"/>
      <c r="D250" s="11"/>
      <c r="E250" s="61">
        <f t="shared" si="1885"/>
        <v>464</v>
      </c>
      <c r="F250" s="11">
        <f t="shared" si="1885"/>
        <v>39</v>
      </c>
      <c r="G250" s="11">
        <v>187</v>
      </c>
      <c r="H250" s="12">
        <f t="shared" si="1845"/>
        <v>0.43318965517241381</v>
      </c>
      <c r="I250" s="11">
        <v>14</v>
      </c>
      <c r="J250" s="12">
        <f t="shared" si="1886"/>
        <v>6.965174129353234E-2</v>
      </c>
      <c r="K250" s="13"/>
      <c r="L250" s="11"/>
      <c r="M250" s="11"/>
      <c r="N250" s="14"/>
      <c r="O250" s="10">
        <v>1</v>
      </c>
      <c r="P250" s="11"/>
      <c r="Q250" s="11">
        <f t="shared" si="1887"/>
        <v>496</v>
      </c>
      <c r="R250" s="11">
        <f t="shared" si="1887"/>
        <v>41</v>
      </c>
      <c r="S250" s="11">
        <v>186</v>
      </c>
      <c r="T250" s="12">
        <f t="shared" si="1846"/>
        <v>0.42338709677419356</v>
      </c>
      <c r="U250" s="11">
        <v>24</v>
      </c>
      <c r="V250" s="12">
        <f t="shared" si="1847"/>
        <v>0.11428571428571428</v>
      </c>
      <c r="W250" s="13"/>
      <c r="X250" s="11"/>
      <c r="Y250" s="11"/>
      <c r="Z250" s="14"/>
      <c r="AA250" s="10"/>
      <c r="AB250" s="11"/>
      <c r="AC250" s="11">
        <f t="shared" si="1888"/>
        <v>128</v>
      </c>
      <c r="AD250" s="11">
        <f t="shared" si="1888"/>
        <v>8</v>
      </c>
      <c r="AE250" s="11">
        <v>43</v>
      </c>
      <c r="AF250" s="12">
        <f t="shared" si="1848"/>
        <v>0.4140625</v>
      </c>
      <c r="AG250" s="11">
        <v>10</v>
      </c>
      <c r="AH250" s="12">
        <f t="shared" si="1849"/>
        <v>0.18867924528301888</v>
      </c>
      <c r="AI250" s="13"/>
      <c r="AJ250" s="11"/>
      <c r="AK250" s="11"/>
      <c r="AL250" s="14"/>
      <c r="AM250" s="10"/>
      <c r="AN250" s="11"/>
      <c r="AO250" s="61">
        <f t="shared" si="1889"/>
        <v>491</v>
      </c>
      <c r="AP250" s="11">
        <f t="shared" si="1889"/>
        <v>42</v>
      </c>
      <c r="AQ250" s="11">
        <v>161</v>
      </c>
      <c r="AR250" s="12">
        <f t="shared" si="1850"/>
        <v>0.35845213849287166</v>
      </c>
      <c r="AS250" s="11">
        <v>15</v>
      </c>
      <c r="AT250" s="12">
        <f t="shared" si="1851"/>
        <v>8.5227272727272721E-2</v>
      </c>
      <c r="AU250" s="13"/>
      <c r="AV250" s="11"/>
      <c r="AW250" s="11"/>
      <c r="AX250" s="14"/>
      <c r="AY250" s="10">
        <v>1</v>
      </c>
      <c r="AZ250" s="11"/>
      <c r="BA250" s="11">
        <f t="shared" si="1890"/>
        <v>492</v>
      </c>
      <c r="BB250" s="11">
        <f t="shared" si="1890"/>
        <v>42</v>
      </c>
      <c r="BC250" s="11">
        <v>164</v>
      </c>
      <c r="BD250" s="12">
        <f t="shared" si="1852"/>
        <v>0.36585365853658536</v>
      </c>
      <c r="BE250" s="11">
        <v>16</v>
      </c>
      <c r="BF250" s="12">
        <f t="shared" si="1853"/>
        <v>8.8888888888888892E-2</v>
      </c>
      <c r="BG250" s="13"/>
      <c r="BH250" s="11"/>
      <c r="BI250" s="11"/>
      <c r="BJ250" s="14"/>
      <c r="BK250" s="10"/>
      <c r="BL250" s="11"/>
      <c r="BM250" s="11">
        <f t="shared" si="1891"/>
        <v>493</v>
      </c>
      <c r="BN250" s="11">
        <f t="shared" si="1891"/>
        <v>43</v>
      </c>
      <c r="BO250" s="11">
        <v>164</v>
      </c>
      <c r="BP250" s="12">
        <f t="shared" si="1854"/>
        <v>0.38336713995943206</v>
      </c>
      <c r="BQ250" s="11">
        <v>25</v>
      </c>
      <c r="BR250" s="12">
        <f t="shared" si="1855"/>
        <v>0.13227513227513227</v>
      </c>
      <c r="BS250" s="13"/>
      <c r="BT250" s="11"/>
      <c r="BU250" s="11"/>
      <c r="BV250" s="14"/>
      <c r="BW250" s="10"/>
      <c r="BX250" s="11"/>
      <c r="BY250" s="61">
        <f t="shared" si="1892"/>
        <v>0</v>
      </c>
      <c r="BZ250" s="61">
        <f t="shared" si="1892"/>
        <v>0</v>
      </c>
      <c r="CA250" s="11"/>
      <c r="CB250" s="12" t="e">
        <f t="shared" si="1856"/>
        <v>#DIV/0!</v>
      </c>
      <c r="CC250" s="11"/>
      <c r="CD250" s="12" t="e">
        <f t="shared" si="1857"/>
        <v>#DIV/0!</v>
      </c>
      <c r="CE250" s="13"/>
      <c r="CF250" s="11"/>
      <c r="CG250" s="11"/>
      <c r="CH250" s="14"/>
      <c r="CI250" s="10"/>
      <c r="CJ250" s="11"/>
      <c r="CK250" s="61">
        <f t="shared" si="1893"/>
        <v>0</v>
      </c>
      <c r="CL250" s="61">
        <f t="shared" si="1893"/>
        <v>0</v>
      </c>
      <c r="CM250" s="11"/>
      <c r="CN250" s="12" t="e">
        <f t="shared" si="1858"/>
        <v>#DIV/0!</v>
      </c>
      <c r="CO250" s="11"/>
      <c r="CP250" s="12" t="e">
        <f t="shared" si="1859"/>
        <v>#DIV/0!</v>
      </c>
      <c r="CQ250" s="13"/>
      <c r="CR250" s="11"/>
      <c r="CS250" s="11"/>
      <c r="CT250" s="14"/>
      <c r="CU250" s="10"/>
      <c r="CV250" s="11"/>
      <c r="CW250" s="61">
        <f t="shared" si="1894"/>
        <v>0</v>
      </c>
      <c r="CX250" s="61">
        <f t="shared" si="1894"/>
        <v>0</v>
      </c>
      <c r="CY250" s="11"/>
      <c r="CZ250" s="12" t="e">
        <f t="shared" si="1860"/>
        <v>#DIV/0!</v>
      </c>
      <c r="DA250" s="11"/>
      <c r="DB250" s="12" t="e">
        <f t="shared" si="1861"/>
        <v>#DIV/0!</v>
      </c>
      <c r="DC250" s="13"/>
      <c r="DD250" s="11"/>
      <c r="DE250" s="11"/>
      <c r="DF250" s="14"/>
      <c r="DG250" s="10"/>
      <c r="DH250" s="11"/>
      <c r="DI250" s="61">
        <f t="shared" si="1895"/>
        <v>0</v>
      </c>
      <c r="DJ250" s="61">
        <f t="shared" si="1895"/>
        <v>0</v>
      </c>
      <c r="DK250" s="11"/>
      <c r="DL250" s="12" t="e">
        <f t="shared" si="1862"/>
        <v>#DIV/0!</v>
      </c>
      <c r="DM250" s="11"/>
      <c r="DN250" s="12" t="e">
        <f t="shared" si="1863"/>
        <v>#DIV/0!</v>
      </c>
      <c r="DO250" s="13"/>
      <c r="DP250" s="11"/>
      <c r="DQ250" s="11"/>
      <c r="DR250" s="14"/>
      <c r="DS250" s="10"/>
      <c r="DT250" s="11"/>
      <c r="DU250" s="61">
        <f t="shared" si="1896"/>
        <v>0</v>
      </c>
      <c r="DV250" s="61">
        <f t="shared" si="1896"/>
        <v>0</v>
      </c>
      <c r="DW250" s="11"/>
      <c r="DX250" s="12" t="e">
        <f t="shared" si="1864"/>
        <v>#DIV/0!</v>
      </c>
      <c r="DY250" s="11"/>
      <c r="DZ250" s="12" t="e">
        <f t="shared" si="1865"/>
        <v>#DIV/0!</v>
      </c>
      <c r="EA250" s="13"/>
      <c r="EB250" s="11"/>
      <c r="EC250" s="11"/>
      <c r="ED250" s="14"/>
      <c r="EE250" s="10"/>
      <c r="EF250" s="11"/>
      <c r="EG250" s="61">
        <f t="shared" si="1897"/>
        <v>0</v>
      </c>
      <c r="EH250" s="61">
        <f t="shared" si="1897"/>
        <v>0</v>
      </c>
      <c r="EI250" s="11"/>
      <c r="EJ250" s="12" t="e">
        <f t="shared" si="1866"/>
        <v>#DIV/0!</v>
      </c>
      <c r="EK250" s="11"/>
      <c r="EL250" s="12" t="e">
        <f t="shared" si="1867"/>
        <v>#DIV/0!</v>
      </c>
      <c r="EM250" s="13"/>
      <c r="EN250" s="11"/>
      <c r="EO250" s="11"/>
      <c r="EP250" s="14"/>
      <c r="EQ250" s="10"/>
      <c r="ER250" s="11"/>
      <c r="ES250" s="61">
        <f t="shared" si="1898"/>
        <v>0</v>
      </c>
      <c r="ET250" s="61">
        <f t="shared" si="1898"/>
        <v>0</v>
      </c>
      <c r="EU250" s="11"/>
      <c r="EV250" s="12" t="e">
        <f t="shared" si="1868"/>
        <v>#DIV/0!</v>
      </c>
      <c r="EW250" s="11"/>
      <c r="EX250" s="12" t="e">
        <f t="shared" si="1869"/>
        <v>#DIV/0!</v>
      </c>
      <c r="EY250" s="13"/>
      <c r="EZ250" s="11"/>
      <c r="FA250" s="11"/>
      <c r="FB250" s="14"/>
      <c r="FC250" s="10"/>
      <c r="FD250" s="11"/>
      <c r="FE250" s="61">
        <f t="shared" si="1899"/>
        <v>0</v>
      </c>
      <c r="FF250" s="61">
        <f t="shared" si="1899"/>
        <v>0</v>
      </c>
      <c r="FG250" s="11"/>
      <c r="FH250" s="12" t="e">
        <f t="shared" si="1870"/>
        <v>#DIV/0!</v>
      </c>
      <c r="FI250" s="11"/>
      <c r="FJ250" s="12" t="e">
        <f t="shared" si="1871"/>
        <v>#DIV/0!</v>
      </c>
      <c r="FK250" s="13"/>
      <c r="FL250" s="11"/>
      <c r="FM250" s="11"/>
      <c r="FN250" s="14"/>
      <c r="FO250" s="10"/>
      <c r="FP250" s="11"/>
      <c r="FQ250" s="61">
        <f t="shared" si="1900"/>
        <v>0</v>
      </c>
      <c r="FR250" s="61">
        <f t="shared" si="1900"/>
        <v>0</v>
      </c>
      <c r="FS250" s="11"/>
      <c r="FT250" s="12" t="e">
        <f t="shared" si="1872"/>
        <v>#DIV/0!</v>
      </c>
      <c r="FU250" s="11"/>
      <c r="FV250" s="12" t="e">
        <f t="shared" si="1873"/>
        <v>#DIV/0!</v>
      </c>
      <c r="FW250" s="13"/>
      <c r="FX250" s="11"/>
      <c r="FY250" s="11"/>
      <c r="FZ250" s="14"/>
      <c r="GA250" s="10"/>
      <c r="GB250" s="11"/>
      <c r="GC250" s="61">
        <f t="shared" si="1901"/>
        <v>0</v>
      </c>
      <c r="GD250" s="61">
        <f t="shared" si="1901"/>
        <v>0</v>
      </c>
      <c r="GE250" s="11"/>
      <c r="GF250" s="12" t="e">
        <f t="shared" si="1874"/>
        <v>#DIV/0!</v>
      </c>
      <c r="GG250" s="11"/>
      <c r="GH250" s="12" t="e">
        <f t="shared" si="1875"/>
        <v>#DIV/0!</v>
      </c>
      <c r="GI250" s="13"/>
      <c r="GJ250" s="11"/>
      <c r="GK250" s="11"/>
      <c r="GL250" s="14"/>
      <c r="GM250" s="10"/>
      <c r="GN250" s="11"/>
      <c r="GO250" s="61">
        <f t="shared" si="1902"/>
        <v>0</v>
      </c>
      <c r="GP250" s="61">
        <f t="shared" si="1902"/>
        <v>0</v>
      </c>
      <c r="GQ250" s="11"/>
      <c r="GR250" s="12" t="e">
        <f t="shared" si="1876"/>
        <v>#DIV/0!</v>
      </c>
      <c r="GS250" s="11"/>
      <c r="GT250" s="12" t="e">
        <f t="shared" si="1877"/>
        <v>#DIV/0!</v>
      </c>
      <c r="GU250" s="13"/>
      <c r="GV250" s="11"/>
      <c r="GW250" s="11"/>
      <c r="GX250" s="14"/>
      <c r="GY250" s="10"/>
      <c r="GZ250" s="11"/>
      <c r="HA250" s="61">
        <f t="shared" si="1903"/>
        <v>0</v>
      </c>
      <c r="HB250" s="61">
        <f t="shared" si="1903"/>
        <v>0</v>
      </c>
      <c r="HC250" s="11"/>
      <c r="HD250" s="12" t="e">
        <f t="shared" si="1878"/>
        <v>#DIV/0!</v>
      </c>
      <c r="HE250" s="11"/>
      <c r="HF250" s="12" t="e">
        <f t="shared" si="1879"/>
        <v>#DIV/0!</v>
      </c>
      <c r="HG250" s="13"/>
      <c r="HH250" s="11"/>
      <c r="HI250" s="11"/>
      <c r="HJ250" s="14"/>
      <c r="HK250" s="10">
        <f t="shared" si="1880"/>
        <v>2</v>
      </c>
      <c r="HL250" s="14">
        <f t="shared" si="1880"/>
        <v>0</v>
      </c>
      <c r="HM250" s="381">
        <f t="shared" si="1880"/>
        <v>2564</v>
      </c>
      <c r="HN250" s="11">
        <f t="shared" si="1880"/>
        <v>215</v>
      </c>
      <c r="HO250" s="11">
        <f t="shared" si="1881"/>
        <v>1009</v>
      </c>
      <c r="HP250" s="79">
        <f t="shared" si="1882"/>
        <v>0.39352574102964116</v>
      </c>
      <c r="HQ250" s="15">
        <f t="shared" si="1883"/>
        <v>104</v>
      </c>
      <c r="HR250" s="12">
        <f t="shared" si="1904"/>
        <v>0.10307234886025768</v>
      </c>
      <c r="HS250" s="16">
        <v>70.8</v>
      </c>
      <c r="HT250" s="17">
        <v>890</v>
      </c>
      <c r="HU250" s="16">
        <f t="shared" si="1884"/>
        <v>88.206144697720518</v>
      </c>
      <c r="HV250" s="15"/>
      <c r="HW250" s="14"/>
    </row>
    <row r="251" spans="1:231" ht="18.75" x14ac:dyDescent="0.25">
      <c r="A251" s="734"/>
      <c r="B251" s="436">
        <f t="shared" si="1409"/>
        <v>45788</v>
      </c>
      <c r="C251" s="10"/>
      <c r="D251" s="11"/>
      <c r="E251" s="61">
        <f t="shared" si="1885"/>
        <v>464</v>
      </c>
      <c r="F251" s="11">
        <f t="shared" si="1885"/>
        <v>39</v>
      </c>
      <c r="G251" s="11">
        <v>197</v>
      </c>
      <c r="H251" s="12">
        <f t="shared" si="1845"/>
        <v>0.44827586206896552</v>
      </c>
      <c r="I251" s="11">
        <v>11</v>
      </c>
      <c r="J251" s="12">
        <f t="shared" si="1886"/>
        <v>5.2884615384615384E-2</v>
      </c>
      <c r="K251" s="11"/>
      <c r="L251" s="11"/>
      <c r="M251" s="18"/>
      <c r="N251" s="20"/>
      <c r="O251" s="10"/>
      <c r="P251" s="11"/>
      <c r="Q251" s="11">
        <f t="shared" si="1887"/>
        <v>496</v>
      </c>
      <c r="R251" s="11">
        <f t="shared" si="1887"/>
        <v>41</v>
      </c>
      <c r="S251" s="11">
        <v>168</v>
      </c>
      <c r="T251" s="12">
        <f t="shared" si="1846"/>
        <v>0.37298387096774194</v>
      </c>
      <c r="U251" s="11">
        <v>17</v>
      </c>
      <c r="V251" s="12">
        <f t="shared" si="1847"/>
        <v>9.1891891891891897E-2</v>
      </c>
      <c r="W251" s="11"/>
      <c r="X251" s="11"/>
      <c r="Y251" s="18"/>
      <c r="Z251" s="20"/>
      <c r="AA251" s="10">
        <v>1</v>
      </c>
      <c r="AB251" s="11"/>
      <c r="AC251" s="11">
        <f t="shared" si="1888"/>
        <v>127</v>
      </c>
      <c r="AD251" s="11">
        <f t="shared" si="1888"/>
        <v>8</v>
      </c>
      <c r="AE251" s="11">
        <v>46</v>
      </c>
      <c r="AF251" s="12">
        <f t="shared" si="1848"/>
        <v>0.44094488188976377</v>
      </c>
      <c r="AG251" s="11">
        <v>10</v>
      </c>
      <c r="AH251" s="12">
        <f t="shared" si="1849"/>
        <v>0.17857142857142858</v>
      </c>
      <c r="AI251" s="11"/>
      <c r="AJ251" s="11"/>
      <c r="AK251" s="18"/>
      <c r="AL251" s="20"/>
      <c r="AM251" s="10"/>
      <c r="AN251" s="11"/>
      <c r="AO251" s="61">
        <f t="shared" si="1889"/>
        <v>491</v>
      </c>
      <c r="AP251" s="11">
        <f t="shared" si="1889"/>
        <v>42</v>
      </c>
      <c r="AQ251" s="11">
        <v>177</v>
      </c>
      <c r="AR251" s="12">
        <f t="shared" si="1850"/>
        <v>0.38085539714867617</v>
      </c>
      <c r="AS251" s="11">
        <v>10</v>
      </c>
      <c r="AT251" s="12">
        <f t="shared" si="1851"/>
        <v>5.3475935828877004E-2</v>
      </c>
      <c r="AU251" s="11"/>
      <c r="AV251" s="11"/>
      <c r="AW251" s="18"/>
      <c r="AX251" s="20"/>
      <c r="AY251" s="10"/>
      <c r="AZ251" s="11"/>
      <c r="BA251" s="11">
        <f t="shared" si="1890"/>
        <v>492</v>
      </c>
      <c r="BB251" s="11">
        <f t="shared" si="1890"/>
        <v>42</v>
      </c>
      <c r="BC251" s="11">
        <v>179</v>
      </c>
      <c r="BD251" s="12">
        <f t="shared" si="1852"/>
        <v>0.38821138211382111</v>
      </c>
      <c r="BE251" s="11">
        <v>12</v>
      </c>
      <c r="BF251" s="12">
        <f t="shared" si="1853"/>
        <v>6.2827225130890049E-2</v>
      </c>
      <c r="BG251" s="11"/>
      <c r="BH251" s="11"/>
      <c r="BI251" s="18"/>
      <c r="BJ251" s="20"/>
      <c r="BK251" s="10"/>
      <c r="BL251" s="11"/>
      <c r="BM251" s="11">
        <f t="shared" si="1891"/>
        <v>493</v>
      </c>
      <c r="BN251" s="11">
        <f t="shared" si="1891"/>
        <v>43</v>
      </c>
      <c r="BO251" s="11">
        <v>186</v>
      </c>
      <c r="BP251" s="12">
        <f t="shared" si="1854"/>
        <v>0.40973630831643004</v>
      </c>
      <c r="BQ251" s="11">
        <v>16</v>
      </c>
      <c r="BR251" s="12">
        <f t="shared" si="1855"/>
        <v>7.9207920792079209E-2</v>
      </c>
      <c r="BS251" s="11"/>
      <c r="BT251" s="11"/>
      <c r="BU251" s="18"/>
      <c r="BV251" s="20"/>
      <c r="BW251" s="10"/>
      <c r="BX251" s="11"/>
      <c r="BY251" s="61">
        <f t="shared" si="1892"/>
        <v>0</v>
      </c>
      <c r="BZ251" s="61">
        <f t="shared" si="1892"/>
        <v>0</v>
      </c>
      <c r="CA251" s="11"/>
      <c r="CB251" s="12" t="e">
        <f t="shared" si="1856"/>
        <v>#DIV/0!</v>
      </c>
      <c r="CC251" s="11"/>
      <c r="CD251" s="12" t="e">
        <f t="shared" si="1857"/>
        <v>#DIV/0!</v>
      </c>
      <c r="CE251" s="11"/>
      <c r="CF251" s="11"/>
      <c r="CG251" s="18"/>
      <c r="CH251" s="20"/>
      <c r="CI251" s="10"/>
      <c r="CJ251" s="11"/>
      <c r="CK251" s="61">
        <f t="shared" si="1893"/>
        <v>0</v>
      </c>
      <c r="CL251" s="61">
        <f t="shared" si="1893"/>
        <v>0</v>
      </c>
      <c r="CM251" s="11"/>
      <c r="CN251" s="12" t="e">
        <f t="shared" si="1858"/>
        <v>#DIV/0!</v>
      </c>
      <c r="CO251" s="11"/>
      <c r="CP251" s="12" t="e">
        <f t="shared" si="1859"/>
        <v>#DIV/0!</v>
      </c>
      <c r="CQ251" s="11"/>
      <c r="CR251" s="11"/>
      <c r="CS251" s="18"/>
      <c r="CT251" s="20"/>
      <c r="CU251" s="10"/>
      <c r="CV251" s="11"/>
      <c r="CW251" s="61">
        <f t="shared" si="1894"/>
        <v>0</v>
      </c>
      <c r="CX251" s="61">
        <f t="shared" si="1894"/>
        <v>0</v>
      </c>
      <c r="CY251" s="11"/>
      <c r="CZ251" s="12" t="e">
        <f t="shared" si="1860"/>
        <v>#DIV/0!</v>
      </c>
      <c r="DA251" s="11"/>
      <c r="DB251" s="12" t="e">
        <f t="shared" si="1861"/>
        <v>#DIV/0!</v>
      </c>
      <c r="DC251" s="11"/>
      <c r="DD251" s="11"/>
      <c r="DE251" s="18"/>
      <c r="DF251" s="20"/>
      <c r="DG251" s="10"/>
      <c r="DH251" s="11"/>
      <c r="DI251" s="61">
        <f t="shared" si="1895"/>
        <v>0</v>
      </c>
      <c r="DJ251" s="61">
        <f t="shared" si="1895"/>
        <v>0</v>
      </c>
      <c r="DK251" s="11"/>
      <c r="DL251" s="12" t="e">
        <f t="shared" si="1862"/>
        <v>#DIV/0!</v>
      </c>
      <c r="DM251" s="11"/>
      <c r="DN251" s="12" t="e">
        <f t="shared" si="1863"/>
        <v>#DIV/0!</v>
      </c>
      <c r="DO251" s="11"/>
      <c r="DP251" s="11"/>
      <c r="DQ251" s="18"/>
      <c r="DR251" s="20"/>
      <c r="DS251" s="10"/>
      <c r="DT251" s="11"/>
      <c r="DU251" s="61">
        <f t="shared" si="1896"/>
        <v>0</v>
      </c>
      <c r="DV251" s="61">
        <f t="shared" si="1896"/>
        <v>0</v>
      </c>
      <c r="DW251" s="11"/>
      <c r="DX251" s="12" t="e">
        <f t="shared" si="1864"/>
        <v>#DIV/0!</v>
      </c>
      <c r="DY251" s="11"/>
      <c r="DZ251" s="12" t="e">
        <f t="shared" si="1865"/>
        <v>#DIV/0!</v>
      </c>
      <c r="EA251" s="11"/>
      <c r="EB251" s="11"/>
      <c r="EC251" s="18"/>
      <c r="ED251" s="20"/>
      <c r="EE251" s="10"/>
      <c r="EF251" s="11"/>
      <c r="EG251" s="61">
        <f t="shared" si="1897"/>
        <v>0</v>
      </c>
      <c r="EH251" s="61">
        <f t="shared" si="1897"/>
        <v>0</v>
      </c>
      <c r="EI251" s="11"/>
      <c r="EJ251" s="12" t="e">
        <f t="shared" si="1866"/>
        <v>#DIV/0!</v>
      </c>
      <c r="EK251" s="11"/>
      <c r="EL251" s="12" t="e">
        <f t="shared" si="1867"/>
        <v>#DIV/0!</v>
      </c>
      <c r="EM251" s="11"/>
      <c r="EN251" s="11"/>
      <c r="EO251" s="18"/>
      <c r="EP251" s="20"/>
      <c r="EQ251" s="10"/>
      <c r="ER251" s="11"/>
      <c r="ES251" s="61">
        <f t="shared" si="1898"/>
        <v>0</v>
      </c>
      <c r="ET251" s="61">
        <f t="shared" si="1898"/>
        <v>0</v>
      </c>
      <c r="EU251" s="11"/>
      <c r="EV251" s="12" t="e">
        <f t="shared" si="1868"/>
        <v>#DIV/0!</v>
      </c>
      <c r="EW251" s="11"/>
      <c r="EX251" s="12" t="e">
        <f t="shared" si="1869"/>
        <v>#DIV/0!</v>
      </c>
      <c r="EY251" s="11"/>
      <c r="EZ251" s="11"/>
      <c r="FA251" s="18"/>
      <c r="FB251" s="20"/>
      <c r="FC251" s="10"/>
      <c r="FD251" s="11"/>
      <c r="FE251" s="61">
        <f t="shared" si="1899"/>
        <v>0</v>
      </c>
      <c r="FF251" s="61">
        <f t="shared" si="1899"/>
        <v>0</v>
      </c>
      <c r="FG251" s="11"/>
      <c r="FH251" s="12" t="e">
        <f t="shared" si="1870"/>
        <v>#DIV/0!</v>
      </c>
      <c r="FI251" s="11"/>
      <c r="FJ251" s="12" t="e">
        <f t="shared" si="1871"/>
        <v>#DIV/0!</v>
      </c>
      <c r="FK251" s="11"/>
      <c r="FL251" s="11"/>
      <c r="FM251" s="18"/>
      <c r="FN251" s="20"/>
      <c r="FO251" s="10"/>
      <c r="FP251" s="11"/>
      <c r="FQ251" s="61">
        <f t="shared" si="1900"/>
        <v>0</v>
      </c>
      <c r="FR251" s="61">
        <f t="shared" si="1900"/>
        <v>0</v>
      </c>
      <c r="FS251" s="11"/>
      <c r="FT251" s="12" t="e">
        <f t="shared" si="1872"/>
        <v>#DIV/0!</v>
      </c>
      <c r="FU251" s="11"/>
      <c r="FV251" s="12" t="e">
        <f t="shared" si="1873"/>
        <v>#DIV/0!</v>
      </c>
      <c r="FW251" s="11"/>
      <c r="FX251" s="11"/>
      <c r="FY251" s="18"/>
      <c r="FZ251" s="20"/>
      <c r="GA251" s="10"/>
      <c r="GB251" s="11"/>
      <c r="GC251" s="61">
        <f t="shared" si="1901"/>
        <v>0</v>
      </c>
      <c r="GD251" s="61">
        <f t="shared" si="1901"/>
        <v>0</v>
      </c>
      <c r="GE251" s="11"/>
      <c r="GF251" s="12" t="e">
        <f t="shared" si="1874"/>
        <v>#DIV/0!</v>
      </c>
      <c r="GG251" s="11"/>
      <c r="GH251" s="12" t="e">
        <f t="shared" si="1875"/>
        <v>#DIV/0!</v>
      </c>
      <c r="GI251" s="11"/>
      <c r="GJ251" s="11"/>
      <c r="GK251" s="18"/>
      <c r="GL251" s="20"/>
      <c r="GM251" s="10"/>
      <c r="GN251" s="11"/>
      <c r="GO251" s="61">
        <f t="shared" si="1902"/>
        <v>0</v>
      </c>
      <c r="GP251" s="61">
        <f t="shared" si="1902"/>
        <v>0</v>
      </c>
      <c r="GQ251" s="11"/>
      <c r="GR251" s="12" t="e">
        <f t="shared" si="1876"/>
        <v>#DIV/0!</v>
      </c>
      <c r="GS251" s="11"/>
      <c r="GT251" s="12" t="e">
        <f t="shared" si="1877"/>
        <v>#DIV/0!</v>
      </c>
      <c r="GU251" s="11"/>
      <c r="GV251" s="11"/>
      <c r="GW251" s="18"/>
      <c r="GX251" s="20"/>
      <c r="GY251" s="10"/>
      <c r="GZ251" s="11"/>
      <c r="HA251" s="61">
        <f t="shared" si="1903"/>
        <v>0</v>
      </c>
      <c r="HB251" s="61">
        <f t="shared" si="1903"/>
        <v>0</v>
      </c>
      <c r="HC251" s="11"/>
      <c r="HD251" s="12" t="e">
        <f t="shared" si="1878"/>
        <v>#DIV/0!</v>
      </c>
      <c r="HE251" s="11"/>
      <c r="HF251" s="12" t="e">
        <f t="shared" si="1879"/>
        <v>#DIV/0!</v>
      </c>
      <c r="HG251" s="11"/>
      <c r="HH251" s="11"/>
      <c r="HI251" s="18"/>
      <c r="HJ251" s="20"/>
      <c r="HK251" s="10">
        <f t="shared" si="1880"/>
        <v>1</v>
      </c>
      <c r="HL251" s="14">
        <f t="shared" si="1880"/>
        <v>0</v>
      </c>
      <c r="HM251" s="381">
        <f t="shared" si="1880"/>
        <v>2563</v>
      </c>
      <c r="HN251" s="11">
        <f t="shared" si="1880"/>
        <v>215</v>
      </c>
      <c r="HO251" s="11">
        <f t="shared" si="1881"/>
        <v>1029</v>
      </c>
      <c r="HP251" s="79">
        <f t="shared" si="1882"/>
        <v>0.40148263753413965</v>
      </c>
      <c r="HQ251" s="15">
        <f t="shared" si="1883"/>
        <v>76</v>
      </c>
      <c r="HR251" s="12">
        <f t="shared" si="1904"/>
        <v>7.38581146744412E-2</v>
      </c>
      <c r="HS251" s="16">
        <v>70.8</v>
      </c>
      <c r="HT251" s="17">
        <v>907</v>
      </c>
      <c r="HU251" s="16">
        <f t="shared" si="1884"/>
        <v>88.143828960155489</v>
      </c>
      <c r="HV251" s="18"/>
      <c r="HW251" s="20"/>
    </row>
    <row r="252" spans="1:231" ht="18.75" x14ac:dyDescent="0.25">
      <c r="A252" s="734"/>
      <c r="B252" s="436">
        <f t="shared" ref="B252:B315" si="1905">+B251+1</f>
        <v>45789</v>
      </c>
      <c r="C252" s="10"/>
      <c r="D252" s="11"/>
      <c r="E252" s="61">
        <f t="shared" si="1885"/>
        <v>464</v>
      </c>
      <c r="F252" s="11">
        <f t="shared" si="1885"/>
        <v>39</v>
      </c>
      <c r="G252" s="11">
        <v>187</v>
      </c>
      <c r="H252" s="12">
        <f t="shared" si="1845"/>
        <v>0.42241379310344829</v>
      </c>
      <c r="I252" s="11">
        <v>9</v>
      </c>
      <c r="J252" s="12">
        <f t="shared" si="1886"/>
        <v>4.5918367346938778E-2</v>
      </c>
      <c r="K252" s="13"/>
      <c r="L252" s="13"/>
      <c r="M252" s="25"/>
      <c r="N252" s="37"/>
      <c r="O252" s="10"/>
      <c r="P252" s="11"/>
      <c r="Q252" s="11">
        <f t="shared" si="1887"/>
        <v>496</v>
      </c>
      <c r="R252" s="11">
        <f t="shared" si="1887"/>
        <v>41</v>
      </c>
      <c r="S252" s="11">
        <v>177</v>
      </c>
      <c r="T252" s="12">
        <f t="shared" si="1846"/>
        <v>0.38709677419354838</v>
      </c>
      <c r="U252" s="11">
        <v>15</v>
      </c>
      <c r="V252" s="12">
        <f t="shared" si="1847"/>
        <v>7.8125E-2</v>
      </c>
      <c r="W252" s="13"/>
      <c r="X252" s="13"/>
      <c r="Y252" s="25"/>
      <c r="Z252" s="37"/>
      <c r="AA252" s="10">
        <v>2</v>
      </c>
      <c r="AB252" s="11"/>
      <c r="AC252" s="11">
        <f t="shared" si="1888"/>
        <v>125</v>
      </c>
      <c r="AD252" s="11">
        <f t="shared" si="1888"/>
        <v>8</v>
      </c>
      <c r="AE252" s="11">
        <v>48</v>
      </c>
      <c r="AF252" s="12">
        <f t="shared" si="1848"/>
        <v>0.46400000000000002</v>
      </c>
      <c r="AG252" s="11">
        <v>10</v>
      </c>
      <c r="AH252" s="12">
        <f t="shared" si="1849"/>
        <v>0.17241379310344829</v>
      </c>
      <c r="AI252" s="13"/>
      <c r="AJ252" s="13"/>
      <c r="AK252" s="25"/>
      <c r="AL252" s="37"/>
      <c r="AM252" s="10"/>
      <c r="AN252" s="11"/>
      <c r="AO252" s="61">
        <f t="shared" si="1889"/>
        <v>491</v>
      </c>
      <c r="AP252" s="11">
        <f t="shared" si="1889"/>
        <v>42</v>
      </c>
      <c r="AQ252" s="11">
        <v>157</v>
      </c>
      <c r="AR252" s="12">
        <f t="shared" si="1850"/>
        <v>0.33604887983706722</v>
      </c>
      <c r="AS252" s="11">
        <v>8</v>
      </c>
      <c r="AT252" s="12">
        <f t="shared" si="1851"/>
        <v>4.8484848484848485E-2</v>
      </c>
      <c r="AU252" s="13"/>
      <c r="AV252" s="13"/>
      <c r="AW252" s="25"/>
      <c r="AX252" s="37"/>
      <c r="AY252" s="10"/>
      <c r="AZ252" s="11"/>
      <c r="BA252" s="11">
        <f t="shared" si="1890"/>
        <v>492</v>
      </c>
      <c r="BB252" s="11">
        <f t="shared" si="1890"/>
        <v>42</v>
      </c>
      <c r="BC252" s="11">
        <v>149</v>
      </c>
      <c r="BD252" s="12">
        <f t="shared" si="1852"/>
        <v>0.32926829268292684</v>
      </c>
      <c r="BE252" s="11">
        <v>13</v>
      </c>
      <c r="BF252" s="12">
        <f t="shared" si="1853"/>
        <v>8.0246913580246909E-2</v>
      </c>
      <c r="BG252" s="13"/>
      <c r="BH252" s="13"/>
      <c r="BI252" s="25"/>
      <c r="BJ252" s="37"/>
      <c r="BK252" s="10"/>
      <c r="BL252" s="11"/>
      <c r="BM252" s="11">
        <f t="shared" si="1891"/>
        <v>493</v>
      </c>
      <c r="BN252" s="11">
        <f t="shared" si="1891"/>
        <v>43</v>
      </c>
      <c r="BO252" s="11">
        <v>169</v>
      </c>
      <c r="BP252" s="12">
        <f t="shared" si="1854"/>
        <v>0.37728194726166331</v>
      </c>
      <c r="BQ252" s="11">
        <v>17</v>
      </c>
      <c r="BR252" s="12">
        <f t="shared" si="1855"/>
        <v>9.1397849462365593E-2</v>
      </c>
      <c r="BS252" s="13"/>
      <c r="BT252" s="13"/>
      <c r="BU252" s="25"/>
      <c r="BV252" s="37"/>
      <c r="BW252" s="10"/>
      <c r="BX252" s="11"/>
      <c r="BY252" s="61">
        <f t="shared" si="1892"/>
        <v>0</v>
      </c>
      <c r="BZ252" s="61">
        <f t="shared" si="1892"/>
        <v>0</v>
      </c>
      <c r="CA252" s="11"/>
      <c r="CB252" s="12" t="e">
        <f t="shared" si="1856"/>
        <v>#DIV/0!</v>
      </c>
      <c r="CC252" s="11"/>
      <c r="CD252" s="12" t="e">
        <f t="shared" si="1857"/>
        <v>#DIV/0!</v>
      </c>
      <c r="CE252" s="13"/>
      <c r="CF252" s="13"/>
      <c r="CG252" s="25"/>
      <c r="CH252" s="37"/>
      <c r="CI252" s="10"/>
      <c r="CJ252" s="11"/>
      <c r="CK252" s="61">
        <f t="shared" si="1893"/>
        <v>0</v>
      </c>
      <c r="CL252" s="61">
        <f t="shared" si="1893"/>
        <v>0</v>
      </c>
      <c r="CM252" s="11"/>
      <c r="CN252" s="12" t="e">
        <f t="shared" si="1858"/>
        <v>#DIV/0!</v>
      </c>
      <c r="CO252" s="11"/>
      <c r="CP252" s="12" t="e">
        <f t="shared" si="1859"/>
        <v>#DIV/0!</v>
      </c>
      <c r="CQ252" s="13"/>
      <c r="CR252" s="13"/>
      <c r="CS252" s="25"/>
      <c r="CT252" s="37"/>
      <c r="CU252" s="10"/>
      <c r="CV252" s="11"/>
      <c r="CW252" s="61">
        <f t="shared" si="1894"/>
        <v>0</v>
      </c>
      <c r="CX252" s="61">
        <f t="shared" si="1894"/>
        <v>0</v>
      </c>
      <c r="CY252" s="11"/>
      <c r="CZ252" s="12" t="e">
        <f t="shared" si="1860"/>
        <v>#DIV/0!</v>
      </c>
      <c r="DA252" s="11"/>
      <c r="DB252" s="12" t="e">
        <f t="shared" si="1861"/>
        <v>#DIV/0!</v>
      </c>
      <c r="DC252" s="13"/>
      <c r="DD252" s="13"/>
      <c r="DE252" s="25"/>
      <c r="DF252" s="37"/>
      <c r="DG252" s="10"/>
      <c r="DH252" s="11"/>
      <c r="DI252" s="61">
        <f t="shared" si="1895"/>
        <v>0</v>
      </c>
      <c r="DJ252" s="61">
        <f t="shared" si="1895"/>
        <v>0</v>
      </c>
      <c r="DK252" s="11"/>
      <c r="DL252" s="12" t="e">
        <f t="shared" si="1862"/>
        <v>#DIV/0!</v>
      </c>
      <c r="DM252" s="11"/>
      <c r="DN252" s="12" t="e">
        <f t="shared" si="1863"/>
        <v>#DIV/0!</v>
      </c>
      <c r="DO252" s="13"/>
      <c r="DP252" s="13"/>
      <c r="DQ252" s="25"/>
      <c r="DR252" s="37"/>
      <c r="DS252" s="10"/>
      <c r="DT252" s="11"/>
      <c r="DU252" s="61">
        <f t="shared" si="1896"/>
        <v>0</v>
      </c>
      <c r="DV252" s="61">
        <f t="shared" si="1896"/>
        <v>0</v>
      </c>
      <c r="DW252" s="11"/>
      <c r="DX252" s="12" t="e">
        <f t="shared" si="1864"/>
        <v>#DIV/0!</v>
      </c>
      <c r="DY252" s="11"/>
      <c r="DZ252" s="12" t="e">
        <f t="shared" si="1865"/>
        <v>#DIV/0!</v>
      </c>
      <c r="EA252" s="13"/>
      <c r="EB252" s="13"/>
      <c r="EC252" s="25"/>
      <c r="ED252" s="37"/>
      <c r="EE252" s="10"/>
      <c r="EF252" s="11"/>
      <c r="EG252" s="61">
        <f t="shared" si="1897"/>
        <v>0</v>
      </c>
      <c r="EH252" s="61">
        <f t="shared" si="1897"/>
        <v>0</v>
      </c>
      <c r="EI252" s="11"/>
      <c r="EJ252" s="12" t="e">
        <f t="shared" si="1866"/>
        <v>#DIV/0!</v>
      </c>
      <c r="EK252" s="11"/>
      <c r="EL252" s="12" t="e">
        <f t="shared" si="1867"/>
        <v>#DIV/0!</v>
      </c>
      <c r="EM252" s="13"/>
      <c r="EN252" s="13"/>
      <c r="EO252" s="25"/>
      <c r="EP252" s="37"/>
      <c r="EQ252" s="10"/>
      <c r="ER252" s="11"/>
      <c r="ES252" s="61">
        <f t="shared" si="1898"/>
        <v>0</v>
      </c>
      <c r="ET252" s="61">
        <f t="shared" si="1898"/>
        <v>0</v>
      </c>
      <c r="EU252" s="11"/>
      <c r="EV252" s="12" t="e">
        <f t="shared" si="1868"/>
        <v>#DIV/0!</v>
      </c>
      <c r="EW252" s="11"/>
      <c r="EX252" s="12" t="e">
        <f t="shared" si="1869"/>
        <v>#DIV/0!</v>
      </c>
      <c r="EY252" s="13"/>
      <c r="EZ252" s="13"/>
      <c r="FA252" s="25"/>
      <c r="FB252" s="37"/>
      <c r="FC252" s="10"/>
      <c r="FD252" s="11"/>
      <c r="FE252" s="61">
        <f t="shared" si="1899"/>
        <v>0</v>
      </c>
      <c r="FF252" s="61">
        <f t="shared" si="1899"/>
        <v>0</v>
      </c>
      <c r="FG252" s="11"/>
      <c r="FH252" s="12" t="e">
        <f t="shared" si="1870"/>
        <v>#DIV/0!</v>
      </c>
      <c r="FI252" s="11"/>
      <c r="FJ252" s="12" t="e">
        <f t="shared" si="1871"/>
        <v>#DIV/0!</v>
      </c>
      <c r="FK252" s="13"/>
      <c r="FL252" s="13"/>
      <c r="FM252" s="25"/>
      <c r="FN252" s="37"/>
      <c r="FO252" s="10"/>
      <c r="FP252" s="11"/>
      <c r="FQ252" s="61">
        <f t="shared" si="1900"/>
        <v>0</v>
      </c>
      <c r="FR252" s="61">
        <f t="shared" si="1900"/>
        <v>0</v>
      </c>
      <c r="FS252" s="11"/>
      <c r="FT252" s="12" t="e">
        <f t="shared" si="1872"/>
        <v>#DIV/0!</v>
      </c>
      <c r="FU252" s="11"/>
      <c r="FV252" s="12" t="e">
        <f t="shared" si="1873"/>
        <v>#DIV/0!</v>
      </c>
      <c r="FW252" s="13"/>
      <c r="FX252" s="13"/>
      <c r="FY252" s="25"/>
      <c r="FZ252" s="37"/>
      <c r="GA252" s="10"/>
      <c r="GB252" s="11"/>
      <c r="GC252" s="61">
        <f t="shared" si="1901"/>
        <v>0</v>
      </c>
      <c r="GD252" s="61">
        <f t="shared" si="1901"/>
        <v>0</v>
      </c>
      <c r="GE252" s="11"/>
      <c r="GF252" s="12" t="e">
        <f t="shared" si="1874"/>
        <v>#DIV/0!</v>
      </c>
      <c r="GG252" s="11"/>
      <c r="GH252" s="12" t="e">
        <f t="shared" si="1875"/>
        <v>#DIV/0!</v>
      </c>
      <c r="GI252" s="13"/>
      <c r="GJ252" s="13"/>
      <c r="GK252" s="25"/>
      <c r="GL252" s="37"/>
      <c r="GM252" s="10"/>
      <c r="GN252" s="11"/>
      <c r="GO252" s="61">
        <f t="shared" si="1902"/>
        <v>0</v>
      </c>
      <c r="GP252" s="61">
        <f t="shared" si="1902"/>
        <v>0</v>
      </c>
      <c r="GQ252" s="11"/>
      <c r="GR252" s="12" t="e">
        <f t="shared" si="1876"/>
        <v>#DIV/0!</v>
      </c>
      <c r="GS252" s="11"/>
      <c r="GT252" s="12" t="e">
        <f t="shared" si="1877"/>
        <v>#DIV/0!</v>
      </c>
      <c r="GU252" s="13"/>
      <c r="GV252" s="13"/>
      <c r="GW252" s="25"/>
      <c r="GX252" s="37"/>
      <c r="GY252" s="10"/>
      <c r="GZ252" s="11"/>
      <c r="HA252" s="61">
        <f t="shared" si="1903"/>
        <v>0</v>
      </c>
      <c r="HB252" s="61">
        <f t="shared" si="1903"/>
        <v>0</v>
      </c>
      <c r="HC252" s="11"/>
      <c r="HD252" s="12" t="e">
        <f t="shared" si="1878"/>
        <v>#DIV/0!</v>
      </c>
      <c r="HE252" s="11"/>
      <c r="HF252" s="12" t="e">
        <f t="shared" si="1879"/>
        <v>#DIV/0!</v>
      </c>
      <c r="HG252" s="13"/>
      <c r="HH252" s="13"/>
      <c r="HI252" s="25"/>
      <c r="HJ252" s="37"/>
      <c r="HK252" s="10">
        <f t="shared" si="1880"/>
        <v>2</v>
      </c>
      <c r="HL252" s="14">
        <f t="shared" si="1880"/>
        <v>0</v>
      </c>
      <c r="HM252" s="381">
        <f t="shared" si="1880"/>
        <v>2561</v>
      </c>
      <c r="HN252" s="11">
        <f t="shared" si="1880"/>
        <v>215</v>
      </c>
      <c r="HO252" s="11">
        <f t="shared" si="1881"/>
        <v>959</v>
      </c>
      <c r="HP252" s="79">
        <f t="shared" si="1882"/>
        <v>0.37446310035142522</v>
      </c>
      <c r="HQ252" s="15">
        <f t="shared" si="1883"/>
        <v>72</v>
      </c>
      <c r="HR252" s="12">
        <f t="shared" si="1904"/>
        <v>7.5078206465067784E-2</v>
      </c>
      <c r="HS252" s="16">
        <v>71.8</v>
      </c>
      <c r="HT252" s="17">
        <v>859</v>
      </c>
      <c r="HU252" s="16">
        <f t="shared" si="1884"/>
        <v>89.572471324296146</v>
      </c>
      <c r="HV252" s="23"/>
      <c r="HW252" s="22"/>
    </row>
    <row r="253" spans="1:231" ht="18.75" x14ac:dyDescent="0.25">
      <c r="A253" s="734"/>
      <c r="B253" s="436">
        <f t="shared" si="1905"/>
        <v>45790</v>
      </c>
      <c r="C253" s="10"/>
      <c r="D253" s="11"/>
      <c r="E253" s="61">
        <f t="shared" si="1885"/>
        <v>464</v>
      </c>
      <c r="F253" s="11">
        <f t="shared" si="1885"/>
        <v>39</v>
      </c>
      <c r="G253" s="11">
        <v>187</v>
      </c>
      <c r="H253" s="12">
        <f t="shared" si="1845"/>
        <v>0.42887931034482757</v>
      </c>
      <c r="I253" s="11">
        <v>12</v>
      </c>
      <c r="J253" s="12">
        <f t="shared" si="1886"/>
        <v>6.030150753768844E-2</v>
      </c>
      <c r="K253" s="13"/>
      <c r="L253" s="11"/>
      <c r="M253" s="25"/>
      <c r="N253" s="37"/>
      <c r="O253" s="10"/>
      <c r="P253" s="11"/>
      <c r="Q253" s="11">
        <f t="shared" si="1887"/>
        <v>496</v>
      </c>
      <c r="R253" s="11">
        <f t="shared" si="1887"/>
        <v>41</v>
      </c>
      <c r="S253" s="11">
        <v>162</v>
      </c>
      <c r="T253" s="12">
        <f t="shared" si="1846"/>
        <v>0.35080645161290325</v>
      </c>
      <c r="U253" s="11">
        <v>12</v>
      </c>
      <c r="V253" s="12">
        <f t="shared" si="1847"/>
        <v>6.8965517241379309E-2</v>
      </c>
      <c r="W253" s="13"/>
      <c r="X253" s="11"/>
      <c r="Y253" s="25"/>
      <c r="Z253" s="37"/>
      <c r="AA253" s="10">
        <v>1</v>
      </c>
      <c r="AB253" s="11"/>
      <c r="AC253" s="11">
        <f t="shared" si="1888"/>
        <v>124</v>
      </c>
      <c r="AD253" s="11">
        <f t="shared" si="1888"/>
        <v>8</v>
      </c>
      <c r="AE253" s="11">
        <v>46</v>
      </c>
      <c r="AF253" s="12">
        <f t="shared" si="1848"/>
        <v>0.41129032258064518</v>
      </c>
      <c r="AG253" s="11">
        <v>5</v>
      </c>
      <c r="AH253" s="12">
        <f t="shared" si="1849"/>
        <v>9.8039215686274508E-2</v>
      </c>
      <c r="AI253" s="13"/>
      <c r="AJ253" s="11"/>
      <c r="AK253" s="25"/>
      <c r="AL253" s="37"/>
      <c r="AM253" s="10"/>
      <c r="AN253" s="11"/>
      <c r="AO253" s="61">
        <f t="shared" si="1889"/>
        <v>491</v>
      </c>
      <c r="AP253" s="11">
        <f t="shared" si="1889"/>
        <v>42</v>
      </c>
      <c r="AQ253" s="11">
        <v>172</v>
      </c>
      <c r="AR253" s="12">
        <f t="shared" si="1850"/>
        <v>0.37474541751527496</v>
      </c>
      <c r="AS253" s="11">
        <v>12</v>
      </c>
      <c r="AT253" s="12">
        <f t="shared" si="1851"/>
        <v>6.5217391304347824E-2</v>
      </c>
      <c r="AU253" s="13"/>
      <c r="AV253" s="11"/>
      <c r="AW253" s="25"/>
      <c r="AX253" s="37"/>
      <c r="AY253" s="10"/>
      <c r="AZ253" s="11"/>
      <c r="BA253" s="11">
        <f t="shared" si="1890"/>
        <v>492</v>
      </c>
      <c r="BB253" s="11">
        <f t="shared" si="1890"/>
        <v>42</v>
      </c>
      <c r="BC253" s="11">
        <v>171</v>
      </c>
      <c r="BD253" s="12">
        <f t="shared" si="1852"/>
        <v>0.39430894308943087</v>
      </c>
      <c r="BE253" s="11">
        <v>23</v>
      </c>
      <c r="BF253" s="12">
        <f t="shared" si="1853"/>
        <v>0.11855670103092783</v>
      </c>
      <c r="BG253" s="13"/>
      <c r="BH253" s="11"/>
      <c r="BI253" s="25"/>
      <c r="BJ253" s="37"/>
      <c r="BK253" s="10"/>
      <c r="BL253" s="11"/>
      <c r="BM253" s="11">
        <f t="shared" si="1891"/>
        <v>493</v>
      </c>
      <c r="BN253" s="11">
        <f t="shared" si="1891"/>
        <v>43</v>
      </c>
      <c r="BO253" s="11">
        <v>172</v>
      </c>
      <c r="BP253" s="12">
        <f t="shared" si="1854"/>
        <v>0.40162271805273836</v>
      </c>
      <c r="BQ253" s="11">
        <v>26</v>
      </c>
      <c r="BR253" s="12">
        <f t="shared" si="1855"/>
        <v>0.13131313131313133</v>
      </c>
      <c r="BS253" s="13"/>
      <c r="BT253" s="11"/>
      <c r="BU253" s="25"/>
      <c r="BV253" s="37"/>
      <c r="BW253" s="10"/>
      <c r="BX253" s="11"/>
      <c r="BY253" s="61">
        <f t="shared" si="1892"/>
        <v>0</v>
      </c>
      <c r="BZ253" s="61">
        <f t="shared" si="1892"/>
        <v>0</v>
      </c>
      <c r="CA253" s="11"/>
      <c r="CB253" s="12" t="e">
        <f t="shared" si="1856"/>
        <v>#DIV/0!</v>
      </c>
      <c r="CC253" s="11"/>
      <c r="CD253" s="12" t="e">
        <f t="shared" si="1857"/>
        <v>#DIV/0!</v>
      </c>
      <c r="CE253" s="13"/>
      <c r="CF253" s="11"/>
      <c r="CG253" s="25"/>
      <c r="CH253" s="37"/>
      <c r="CI253" s="10"/>
      <c r="CJ253" s="11"/>
      <c r="CK253" s="61">
        <f t="shared" si="1893"/>
        <v>0</v>
      </c>
      <c r="CL253" s="61">
        <f t="shared" si="1893"/>
        <v>0</v>
      </c>
      <c r="CM253" s="11"/>
      <c r="CN253" s="12" t="e">
        <f t="shared" si="1858"/>
        <v>#DIV/0!</v>
      </c>
      <c r="CO253" s="11"/>
      <c r="CP253" s="12" t="e">
        <f t="shared" si="1859"/>
        <v>#DIV/0!</v>
      </c>
      <c r="CQ253" s="13"/>
      <c r="CR253" s="11"/>
      <c r="CS253" s="25"/>
      <c r="CT253" s="37"/>
      <c r="CU253" s="10"/>
      <c r="CV253" s="11"/>
      <c r="CW253" s="61">
        <f t="shared" si="1894"/>
        <v>0</v>
      </c>
      <c r="CX253" s="61">
        <f t="shared" si="1894"/>
        <v>0</v>
      </c>
      <c r="CY253" s="11"/>
      <c r="CZ253" s="12" t="e">
        <f t="shared" si="1860"/>
        <v>#DIV/0!</v>
      </c>
      <c r="DA253" s="11"/>
      <c r="DB253" s="12" t="e">
        <f t="shared" si="1861"/>
        <v>#DIV/0!</v>
      </c>
      <c r="DC253" s="13"/>
      <c r="DD253" s="11"/>
      <c r="DE253" s="25"/>
      <c r="DF253" s="37"/>
      <c r="DG253" s="10"/>
      <c r="DH253" s="11"/>
      <c r="DI253" s="61">
        <f t="shared" si="1895"/>
        <v>0</v>
      </c>
      <c r="DJ253" s="61">
        <f t="shared" si="1895"/>
        <v>0</v>
      </c>
      <c r="DK253" s="11"/>
      <c r="DL253" s="12" t="e">
        <f t="shared" si="1862"/>
        <v>#DIV/0!</v>
      </c>
      <c r="DM253" s="11"/>
      <c r="DN253" s="12" t="e">
        <f t="shared" si="1863"/>
        <v>#DIV/0!</v>
      </c>
      <c r="DO253" s="13"/>
      <c r="DP253" s="11"/>
      <c r="DQ253" s="25"/>
      <c r="DR253" s="37"/>
      <c r="DS253" s="10"/>
      <c r="DT253" s="11"/>
      <c r="DU253" s="61">
        <f t="shared" si="1896"/>
        <v>0</v>
      </c>
      <c r="DV253" s="61">
        <f t="shared" si="1896"/>
        <v>0</v>
      </c>
      <c r="DW253" s="11"/>
      <c r="DX253" s="12" t="e">
        <f t="shared" si="1864"/>
        <v>#DIV/0!</v>
      </c>
      <c r="DY253" s="11"/>
      <c r="DZ253" s="12" t="e">
        <f t="shared" si="1865"/>
        <v>#DIV/0!</v>
      </c>
      <c r="EA253" s="13"/>
      <c r="EB253" s="11"/>
      <c r="EC253" s="25"/>
      <c r="ED253" s="37"/>
      <c r="EE253" s="10"/>
      <c r="EF253" s="11"/>
      <c r="EG253" s="61">
        <f t="shared" si="1897"/>
        <v>0</v>
      </c>
      <c r="EH253" s="61">
        <f t="shared" si="1897"/>
        <v>0</v>
      </c>
      <c r="EI253" s="11"/>
      <c r="EJ253" s="12" t="e">
        <f t="shared" si="1866"/>
        <v>#DIV/0!</v>
      </c>
      <c r="EK253" s="11"/>
      <c r="EL253" s="12" t="e">
        <f t="shared" si="1867"/>
        <v>#DIV/0!</v>
      </c>
      <c r="EM253" s="13"/>
      <c r="EN253" s="11"/>
      <c r="EO253" s="25"/>
      <c r="EP253" s="37"/>
      <c r="EQ253" s="10"/>
      <c r="ER253" s="11"/>
      <c r="ES253" s="61">
        <f t="shared" si="1898"/>
        <v>0</v>
      </c>
      <c r="ET253" s="61">
        <f t="shared" si="1898"/>
        <v>0</v>
      </c>
      <c r="EU253" s="11"/>
      <c r="EV253" s="12" t="e">
        <f t="shared" si="1868"/>
        <v>#DIV/0!</v>
      </c>
      <c r="EW253" s="11"/>
      <c r="EX253" s="12" t="e">
        <f t="shared" si="1869"/>
        <v>#DIV/0!</v>
      </c>
      <c r="EY253" s="13"/>
      <c r="EZ253" s="11"/>
      <c r="FA253" s="25"/>
      <c r="FB253" s="37"/>
      <c r="FC253" s="10"/>
      <c r="FD253" s="11"/>
      <c r="FE253" s="61">
        <f t="shared" si="1899"/>
        <v>0</v>
      </c>
      <c r="FF253" s="61">
        <f t="shared" si="1899"/>
        <v>0</v>
      </c>
      <c r="FG253" s="11"/>
      <c r="FH253" s="12" t="e">
        <f t="shared" si="1870"/>
        <v>#DIV/0!</v>
      </c>
      <c r="FI253" s="11"/>
      <c r="FJ253" s="12" t="e">
        <f t="shared" si="1871"/>
        <v>#DIV/0!</v>
      </c>
      <c r="FK253" s="13"/>
      <c r="FL253" s="11"/>
      <c r="FM253" s="25"/>
      <c r="FN253" s="37"/>
      <c r="FO253" s="10"/>
      <c r="FP253" s="11"/>
      <c r="FQ253" s="61">
        <f t="shared" si="1900"/>
        <v>0</v>
      </c>
      <c r="FR253" s="61">
        <f t="shared" si="1900"/>
        <v>0</v>
      </c>
      <c r="FS253" s="11"/>
      <c r="FT253" s="12" t="e">
        <f t="shared" si="1872"/>
        <v>#DIV/0!</v>
      </c>
      <c r="FU253" s="11"/>
      <c r="FV253" s="12" t="e">
        <f t="shared" si="1873"/>
        <v>#DIV/0!</v>
      </c>
      <c r="FW253" s="13"/>
      <c r="FX253" s="11"/>
      <c r="FY253" s="25"/>
      <c r="FZ253" s="37"/>
      <c r="GA253" s="10"/>
      <c r="GB253" s="11"/>
      <c r="GC253" s="61">
        <f t="shared" si="1901"/>
        <v>0</v>
      </c>
      <c r="GD253" s="61">
        <f t="shared" si="1901"/>
        <v>0</v>
      </c>
      <c r="GE253" s="11"/>
      <c r="GF253" s="12" t="e">
        <f t="shared" si="1874"/>
        <v>#DIV/0!</v>
      </c>
      <c r="GG253" s="11"/>
      <c r="GH253" s="12" t="e">
        <f t="shared" si="1875"/>
        <v>#DIV/0!</v>
      </c>
      <c r="GI253" s="13"/>
      <c r="GJ253" s="11"/>
      <c r="GK253" s="25"/>
      <c r="GL253" s="37"/>
      <c r="GM253" s="10"/>
      <c r="GN253" s="11"/>
      <c r="GO253" s="61">
        <f t="shared" si="1902"/>
        <v>0</v>
      </c>
      <c r="GP253" s="61">
        <f t="shared" si="1902"/>
        <v>0</v>
      </c>
      <c r="GQ253" s="11"/>
      <c r="GR253" s="12" t="e">
        <f t="shared" si="1876"/>
        <v>#DIV/0!</v>
      </c>
      <c r="GS253" s="11"/>
      <c r="GT253" s="12" t="e">
        <f t="shared" si="1877"/>
        <v>#DIV/0!</v>
      </c>
      <c r="GU253" s="13"/>
      <c r="GV253" s="11"/>
      <c r="GW253" s="25"/>
      <c r="GX253" s="37"/>
      <c r="GY253" s="10"/>
      <c r="GZ253" s="11"/>
      <c r="HA253" s="61">
        <f t="shared" si="1903"/>
        <v>0</v>
      </c>
      <c r="HB253" s="61">
        <f t="shared" si="1903"/>
        <v>0</v>
      </c>
      <c r="HC253" s="11"/>
      <c r="HD253" s="12" t="e">
        <f t="shared" si="1878"/>
        <v>#DIV/0!</v>
      </c>
      <c r="HE253" s="11"/>
      <c r="HF253" s="12" t="e">
        <f t="shared" si="1879"/>
        <v>#DIV/0!</v>
      </c>
      <c r="HG253" s="13"/>
      <c r="HH253" s="11"/>
      <c r="HI253" s="25"/>
      <c r="HJ253" s="37"/>
      <c r="HK253" s="10">
        <f t="shared" si="1880"/>
        <v>1</v>
      </c>
      <c r="HL253" s="14">
        <f t="shared" si="1880"/>
        <v>0</v>
      </c>
      <c r="HM253" s="381">
        <f t="shared" si="1880"/>
        <v>2560</v>
      </c>
      <c r="HN253" s="11">
        <f t="shared" si="1880"/>
        <v>215</v>
      </c>
      <c r="HO253" s="11">
        <f t="shared" si="1881"/>
        <v>1000</v>
      </c>
      <c r="HP253" s="79">
        <f t="shared" si="1882"/>
        <v>0.390625</v>
      </c>
      <c r="HQ253" s="15">
        <f t="shared" si="1883"/>
        <v>90</v>
      </c>
      <c r="HR253" s="12">
        <f t="shared" si="1904"/>
        <v>0.09</v>
      </c>
      <c r="HS253" s="16">
        <v>71.2</v>
      </c>
      <c r="HT253" s="17">
        <v>878</v>
      </c>
      <c r="HU253" s="16">
        <f t="shared" si="1884"/>
        <v>87.8</v>
      </c>
      <c r="HV253" s="23"/>
      <c r="HW253" s="22"/>
    </row>
    <row r="254" spans="1:231" ht="18.75" x14ac:dyDescent="0.25">
      <c r="A254" s="734"/>
      <c r="B254" s="436">
        <f t="shared" si="1905"/>
        <v>45791</v>
      </c>
      <c r="C254" s="10"/>
      <c r="D254" s="11"/>
      <c r="E254" s="61">
        <f>E253-C254</f>
        <v>464</v>
      </c>
      <c r="F254" s="11">
        <f>F253-D254</f>
        <v>39</v>
      </c>
      <c r="G254" s="11">
        <v>200</v>
      </c>
      <c r="H254" s="12">
        <f t="shared" si="1845"/>
        <v>0.45474137931034481</v>
      </c>
      <c r="I254" s="11">
        <v>11</v>
      </c>
      <c r="J254" s="12">
        <f t="shared" si="1886"/>
        <v>5.2132701421800945E-2</v>
      </c>
      <c r="K254" s="13"/>
      <c r="L254" s="11"/>
      <c r="M254" s="38"/>
      <c r="N254" s="39"/>
      <c r="O254" s="10"/>
      <c r="P254" s="11"/>
      <c r="Q254" s="11">
        <f t="shared" si="1887"/>
        <v>496</v>
      </c>
      <c r="R254" s="11">
        <f t="shared" si="1887"/>
        <v>41</v>
      </c>
      <c r="S254" s="11">
        <v>181</v>
      </c>
      <c r="T254" s="12">
        <f t="shared" si="1846"/>
        <v>0.39516129032258063</v>
      </c>
      <c r="U254" s="11">
        <v>15</v>
      </c>
      <c r="V254" s="12">
        <f t="shared" si="1847"/>
        <v>7.6530612244897961E-2</v>
      </c>
      <c r="W254" s="13"/>
      <c r="X254" s="11"/>
      <c r="Y254" s="38"/>
      <c r="Z254" s="39"/>
      <c r="AA254" s="10"/>
      <c r="AB254" s="11"/>
      <c r="AC254" s="11">
        <f t="shared" si="1888"/>
        <v>124</v>
      </c>
      <c r="AD254" s="11">
        <f t="shared" si="1888"/>
        <v>8</v>
      </c>
      <c r="AE254" s="11">
        <v>44</v>
      </c>
      <c r="AF254" s="12">
        <f t="shared" si="1848"/>
        <v>0.40322580645161288</v>
      </c>
      <c r="AG254" s="11">
        <v>6</v>
      </c>
      <c r="AH254" s="12">
        <f t="shared" si="1849"/>
        <v>0.12</v>
      </c>
      <c r="AI254" s="13"/>
      <c r="AJ254" s="11"/>
      <c r="AK254" s="38"/>
      <c r="AL254" s="39"/>
      <c r="AM254" s="10">
        <v>1</v>
      </c>
      <c r="AN254" s="11"/>
      <c r="AO254" s="61">
        <f t="shared" si="1889"/>
        <v>490</v>
      </c>
      <c r="AP254" s="11">
        <f t="shared" si="1889"/>
        <v>42</v>
      </c>
      <c r="AQ254" s="11">
        <v>152</v>
      </c>
      <c r="AR254" s="12">
        <f t="shared" si="1850"/>
        <v>0.32857142857142857</v>
      </c>
      <c r="AS254" s="11">
        <v>9</v>
      </c>
      <c r="AT254" s="12">
        <f t="shared" si="1851"/>
        <v>5.5900621118012424E-2</v>
      </c>
      <c r="AU254" s="13"/>
      <c r="AV254" s="11"/>
      <c r="AW254" s="38"/>
      <c r="AX254" s="39"/>
      <c r="AY254" s="10">
        <v>1</v>
      </c>
      <c r="AZ254" s="11"/>
      <c r="BA254" s="11">
        <f t="shared" si="1890"/>
        <v>491</v>
      </c>
      <c r="BB254" s="11">
        <f t="shared" si="1890"/>
        <v>42</v>
      </c>
      <c r="BC254" s="11">
        <v>155</v>
      </c>
      <c r="BD254" s="12">
        <f t="shared" si="1852"/>
        <v>0.35234215885947046</v>
      </c>
      <c r="BE254" s="11">
        <v>18</v>
      </c>
      <c r="BF254" s="12">
        <f t="shared" si="1853"/>
        <v>0.10404624277456648</v>
      </c>
      <c r="BG254" s="13"/>
      <c r="BH254" s="11"/>
      <c r="BI254" s="38"/>
      <c r="BJ254" s="39"/>
      <c r="BK254" s="10"/>
      <c r="BL254" s="11"/>
      <c r="BM254" s="11">
        <f t="shared" si="1891"/>
        <v>493</v>
      </c>
      <c r="BN254" s="11">
        <f t="shared" si="1891"/>
        <v>43</v>
      </c>
      <c r="BO254" s="11">
        <v>146</v>
      </c>
      <c r="BP254" s="12">
        <f t="shared" si="1854"/>
        <v>0.32657200811359027</v>
      </c>
      <c r="BQ254" s="11">
        <v>15</v>
      </c>
      <c r="BR254" s="12">
        <f t="shared" si="1855"/>
        <v>9.3167701863354033E-2</v>
      </c>
      <c r="BS254" s="13"/>
      <c r="BT254" s="11"/>
      <c r="BU254" s="38"/>
      <c r="BV254" s="39"/>
      <c r="BW254" s="10"/>
      <c r="BX254" s="11"/>
      <c r="BY254" s="61">
        <f t="shared" si="1892"/>
        <v>0</v>
      </c>
      <c r="BZ254" s="61">
        <f t="shared" si="1892"/>
        <v>0</v>
      </c>
      <c r="CA254" s="11"/>
      <c r="CB254" s="12" t="e">
        <f t="shared" si="1856"/>
        <v>#DIV/0!</v>
      </c>
      <c r="CC254" s="11"/>
      <c r="CD254" s="12" t="e">
        <f t="shared" si="1857"/>
        <v>#DIV/0!</v>
      </c>
      <c r="CE254" s="13"/>
      <c r="CF254" s="11"/>
      <c r="CG254" s="38"/>
      <c r="CH254" s="39"/>
      <c r="CI254" s="10"/>
      <c r="CJ254" s="11"/>
      <c r="CK254" s="61">
        <f t="shared" si="1893"/>
        <v>0</v>
      </c>
      <c r="CL254" s="61">
        <f t="shared" si="1893"/>
        <v>0</v>
      </c>
      <c r="CM254" s="11"/>
      <c r="CN254" s="12" t="e">
        <f t="shared" si="1858"/>
        <v>#DIV/0!</v>
      </c>
      <c r="CO254" s="11"/>
      <c r="CP254" s="12" t="e">
        <f t="shared" si="1859"/>
        <v>#DIV/0!</v>
      </c>
      <c r="CQ254" s="13"/>
      <c r="CR254" s="11"/>
      <c r="CS254" s="38"/>
      <c r="CT254" s="39"/>
      <c r="CU254" s="10"/>
      <c r="CV254" s="11"/>
      <c r="CW254" s="61">
        <f t="shared" si="1894"/>
        <v>0</v>
      </c>
      <c r="CX254" s="61">
        <f t="shared" si="1894"/>
        <v>0</v>
      </c>
      <c r="CY254" s="11"/>
      <c r="CZ254" s="12" t="e">
        <f t="shared" si="1860"/>
        <v>#DIV/0!</v>
      </c>
      <c r="DA254" s="11"/>
      <c r="DB254" s="12" t="e">
        <f t="shared" si="1861"/>
        <v>#DIV/0!</v>
      </c>
      <c r="DC254" s="13"/>
      <c r="DD254" s="11"/>
      <c r="DE254" s="38"/>
      <c r="DF254" s="39"/>
      <c r="DG254" s="10"/>
      <c r="DH254" s="11"/>
      <c r="DI254" s="61">
        <f t="shared" si="1895"/>
        <v>0</v>
      </c>
      <c r="DJ254" s="61">
        <f t="shared" si="1895"/>
        <v>0</v>
      </c>
      <c r="DK254" s="11"/>
      <c r="DL254" s="12" t="e">
        <f t="shared" si="1862"/>
        <v>#DIV/0!</v>
      </c>
      <c r="DM254" s="11"/>
      <c r="DN254" s="12" t="e">
        <f t="shared" si="1863"/>
        <v>#DIV/0!</v>
      </c>
      <c r="DO254" s="13"/>
      <c r="DP254" s="11"/>
      <c r="DQ254" s="38"/>
      <c r="DR254" s="39"/>
      <c r="DS254" s="10"/>
      <c r="DT254" s="11"/>
      <c r="DU254" s="61">
        <f t="shared" si="1896"/>
        <v>0</v>
      </c>
      <c r="DV254" s="61">
        <f t="shared" si="1896"/>
        <v>0</v>
      </c>
      <c r="DW254" s="11"/>
      <c r="DX254" s="12" t="e">
        <f t="shared" si="1864"/>
        <v>#DIV/0!</v>
      </c>
      <c r="DY254" s="11"/>
      <c r="DZ254" s="12" t="e">
        <f t="shared" si="1865"/>
        <v>#DIV/0!</v>
      </c>
      <c r="EA254" s="13"/>
      <c r="EB254" s="11"/>
      <c r="EC254" s="38"/>
      <c r="ED254" s="39"/>
      <c r="EE254" s="10"/>
      <c r="EF254" s="11"/>
      <c r="EG254" s="61">
        <f t="shared" si="1897"/>
        <v>0</v>
      </c>
      <c r="EH254" s="61">
        <f t="shared" si="1897"/>
        <v>0</v>
      </c>
      <c r="EI254" s="11"/>
      <c r="EJ254" s="12" t="e">
        <f t="shared" si="1866"/>
        <v>#DIV/0!</v>
      </c>
      <c r="EK254" s="11"/>
      <c r="EL254" s="12" t="e">
        <f t="shared" si="1867"/>
        <v>#DIV/0!</v>
      </c>
      <c r="EM254" s="13"/>
      <c r="EN254" s="11"/>
      <c r="EO254" s="38"/>
      <c r="EP254" s="39"/>
      <c r="EQ254" s="10"/>
      <c r="ER254" s="11"/>
      <c r="ES254" s="61">
        <f t="shared" si="1898"/>
        <v>0</v>
      </c>
      <c r="ET254" s="61">
        <f t="shared" si="1898"/>
        <v>0</v>
      </c>
      <c r="EU254" s="11"/>
      <c r="EV254" s="12" t="e">
        <f t="shared" si="1868"/>
        <v>#DIV/0!</v>
      </c>
      <c r="EW254" s="11"/>
      <c r="EX254" s="12" t="e">
        <f t="shared" si="1869"/>
        <v>#DIV/0!</v>
      </c>
      <c r="EY254" s="13"/>
      <c r="EZ254" s="11"/>
      <c r="FA254" s="38"/>
      <c r="FB254" s="39"/>
      <c r="FC254" s="10"/>
      <c r="FD254" s="11"/>
      <c r="FE254" s="61">
        <f t="shared" si="1899"/>
        <v>0</v>
      </c>
      <c r="FF254" s="61">
        <f t="shared" si="1899"/>
        <v>0</v>
      </c>
      <c r="FG254" s="11"/>
      <c r="FH254" s="12" t="e">
        <f t="shared" si="1870"/>
        <v>#DIV/0!</v>
      </c>
      <c r="FI254" s="11"/>
      <c r="FJ254" s="12" t="e">
        <f t="shared" si="1871"/>
        <v>#DIV/0!</v>
      </c>
      <c r="FK254" s="13"/>
      <c r="FL254" s="11"/>
      <c r="FM254" s="38"/>
      <c r="FN254" s="39"/>
      <c r="FO254" s="10"/>
      <c r="FP254" s="11"/>
      <c r="FQ254" s="61">
        <f t="shared" si="1900"/>
        <v>0</v>
      </c>
      <c r="FR254" s="61">
        <f t="shared" si="1900"/>
        <v>0</v>
      </c>
      <c r="FS254" s="11"/>
      <c r="FT254" s="12" t="e">
        <f t="shared" si="1872"/>
        <v>#DIV/0!</v>
      </c>
      <c r="FU254" s="11"/>
      <c r="FV254" s="12" t="e">
        <f t="shared" si="1873"/>
        <v>#DIV/0!</v>
      </c>
      <c r="FW254" s="13"/>
      <c r="FX254" s="11"/>
      <c r="FY254" s="38"/>
      <c r="FZ254" s="39"/>
      <c r="GA254" s="10"/>
      <c r="GB254" s="11"/>
      <c r="GC254" s="61">
        <f t="shared" si="1901"/>
        <v>0</v>
      </c>
      <c r="GD254" s="61">
        <f t="shared" si="1901"/>
        <v>0</v>
      </c>
      <c r="GE254" s="11"/>
      <c r="GF254" s="12" t="e">
        <f t="shared" si="1874"/>
        <v>#DIV/0!</v>
      </c>
      <c r="GG254" s="11"/>
      <c r="GH254" s="12" t="e">
        <f t="shared" si="1875"/>
        <v>#DIV/0!</v>
      </c>
      <c r="GI254" s="13"/>
      <c r="GJ254" s="11"/>
      <c r="GK254" s="38"/>
      <c r="GL254" s="39"/>
      <c r="GM254" s="10"/>
      <c r="GN254" s="11"/>
      <c r="GO254" s="61">
        <f t="shared" si="1902"/>
        <v>0</v>
      </c>
      <c r="GP254" s="61">
        <f t="shared" si="1902"/>
        <v>0</v>
      </c>
      <c r="GQ254" s="11"/>
      <c r="GR254" s="12" t="e">
        <f t="shared" si="1876"/>
        <v>#DIV/0!</v>
      </c>
      <c r="GS254" s="11"/>
      <c r="GT254" s="12" t="e">
        <f t="shared" si="1877"/>
        <v>#DIV/0!</v>
      </c>
      <c r="GU254" s="13"/>
      <c r="GV254" s="11"/>
      <c r="GW254" s="38"/>
      <c r="GX254" s="39"/>
      <c r="GY254" s="10"/>
      <c r="GZ254" s="11"/>
      <c r="HA254" s="61">
        <f t="shared" si="1903"/>
        <v>0</v>
      </c>
      <c r="HB254" s="61">
        <f t="shared" si="1903"/>
        <v>0</v>
      </c>
      <c r="HC254" s="11"/>
      <c r="HD254" s="12" t="e">
        <f t="shared" si="1878"/>
        <v>#DIV/0!</v>
      </c>
      <c r="HE254" s="11"/>
      <c r="HF254" s="12" t="e">
        <f t="shared" si="1879"/>
        <v>#DIV/0!</v>
      </c>
      <c r="HG254" s="13"/>
      <c r="HH254" s="11"/>
      <c r="HI254" s="38"/>
      <c r="HJ254" s="39"/>
      <c r="HK254" s="10">
        <f t="shared" si="1880"/>
        <v>2</v>
      </c>
      <c r="HL254" s="14">
        <f t="shared" si="1880"/>
        <v>0</v>
      </c>
      <c r="HM254" s="381">
        <f t="shared" si="1880"/>
        <v>2558</v>
      </c>
      <c r="HN254" s="11">
        <f t="shared" si="1880"/>
        <v>215</v>
      </c>
      <c r="HO254" s="11">
        <f t="shared" si="1881"/>
        <v>952</v>
      </c>
      <c r="HP254" s="79">
        <f t="shared" si="1882"/>
        <v>0.37216575449569977</v>
      </c>
      <c r="HQ254" s="15">
        <f t="shared" si="1883"/>
        <v>74</v>
      </c>
      <c r="HR254" s="12">
        <f t="shared" si="1904"/>
        <v>7.7731092436974791E-2</v>
      </c>
      <c r="HS254" s="16">
        <v>72</v>
      </c>
      <c r="HT254" s="17">
        <v>851</v>
      </c>
      <c r="HU254" s="16">
        <f t="shared" si="1884"/>
        <v>89.390756302521012</v>
      </c>
      <c r="HV254" s="23"/>
      <c r="HW254" s="22"/>
    </row>
    <row r="255" spans="1:231" ht="19.5" thickBot="1" x14ac:dyDescent="0.3">
      <c r="A255" s="734"/>
      <c r="B255" s="437"/>
      <c r="C255" s="26">
        <f>SUM(C248:C254)</f>
        <v>0</v>
      </c>
      <c r="D255" s="27">
        <f>SUM(D248:D254)</f>
        <v>0</v>
      </c>
      <c r="E255" s="27"/>
      <c r="F255" s="27"/>
      <c r="G255" s="27">
        <f>SUM(G248:G254)</f>
        <v>1344</v>
      </c>
      <c r="H255" s="28">
        <f>((G255+I255)/7)/E254</f>
        <v>0.43996305418719212</v>
      </c>
      <c r="I255" s="27">
        <f>SUM(I248:I254)</f>
        <v>85</v>
      </c>
      <c r="J255" s="28">
        <f>(I255/(I255+G255))</f>
        <v>5.9482155353393983E-2</v>
      </c>
      <c r="K255" s="27"/>
      <c r="L255" s="27"/>
      <c r="M255" s="29" t="e">
        <f>M253/M252*100-100</f>
        <v>#DIV/0!</v>
      </c>
      <c r="N255" s="60" t="e">
        <f>N253/N252*100-100</f>
        <v>#DIV/0!</v>
      </c>
      <c r="O255" s="26">
        <f>SUM(O248:O254)</f>
        <v>3</v>
      </c>
      <c r="P255" s="27">
        <f>SUM(P248:P254)</f>
        <v>0</v>
      </c>
      <c r="Q255" s="27"/>
      <c r="R255" s="27"/>
      <c r="S255" s="27">
        <f>SUM(S248:S254)</f>
        <v>1223</v>
      </c>
      <c r="T255" s="28">
        <f>((S255+U255)/7)/Q254</f>
        <v>0.38997695852534559</v>
      </c>
      <c r="U255" s="27">
        <f>SUM(U248:U254)</f>
        <v>131</v>
      </c>
      <c r="V255" s="28">
        <f>(U255/(U255+S255))</f>
        <v>9.6750369276218606E-2</v>
      </c>
      <c r="W255" s="27"/>
      <c r="X255" s="27"/>
      <c r="Y255" s="29" t="e">
        <f>Y253/Y252*100-100</f>
        <v>#DIV/0!</v>
      </c>
      <c r="Z255" s="60" t="e">
        <f>Z253/Z252*100-100</f>
        <v>#DIV/0!</v>
      </c>
      <c r="AA255" s="26">
        <f>SUM(AA248:AA254)</f>
        <v>10</v>
      </c>
      <c r="AB255" s="27">
        <f>SUM(AB248:AB254)</f>
        <v>0</v>
      </c>
      <c r="AC255" s="27"/>
      <c r="AD255" s="27"/>
      <c r="AE255" s="27">
        <f>SUM(AE248:AE254)</f>
        <v>335</v>
      </c>
      <c r="AF255" s="28">
        <f>((AE255+AG255)/7)/AC254</f>
        <v>0.44354838709677419</v>
      </c>
      <c r="AG255" s="27">
        <f>SUM(AG248:AG254)</f>
        <v>50</v>
      </c>
      <c r="AH255" s="28">
        <f>(AG255/(AG255+AE255))</f>
        <v>0.12987012987012986</v>
      </c>
      <c r="AI255" s="27"/>
      <c r="AJ255" s="27"/>
      <c r="AK255" s="29" t="e">
        <f>AK253/AK252*100-100</f>
        <v>#DIV/0!</v>
      </c>
      <c r="AL255" s="60" t="e">
        <f>AL253/AL252*100-100</f>
        <v>#DIV/0!</v>
      </c>
      <c r="AM255" s="26">
        <f>SUM(AM248:AM254)</f>
        <v>1</v>
      </c>
      <c r="AN255" s="27">
        <f>SUM(AN248:AN254)</f>
        <v>0</v>
      </c>
      <c r="AO255" s="27"/>
      <c r="AP255" s="27"/>
      <c r="AQ255" s="27">
        <f>SUM(AQ248:AQ254)</f>
        <v>1143</v>
      </c>
      <c r="AR255" s="28">
        <f>((AQ255+AS255)/7)/AO254</f>
        <v>0.35568513119533524</v>
      </c>
      <c r="AS255" s="27">
        <f>SUM(AS248:AS254)</f>
        <v>77</v>
      </c>
      <c r="AT255" s="28">
        <f>(AS255/(AS255+AQ255))</f>
        <v>6.3114754098360662E-2</v>
      </c>
      <c r="AU255" s="27"/>
      <c r="AV255" s="27"/>
      <c r="AW255" s="29" t="e">
        <f>AW253/AW252*100-100</f>
        <v>#DIV/0!</v>
      </c>
      <c r="AX255" s="60" t="e">
        <f>AX253/AX252*100-100</f>
        <v>#DIV/0!</v>
      </c>
      <c r="AY255" s="26">
        <f>SUM(AY248:AY254)</f>
        <v>2</v>
      </c>
      <c r="AZ255" s="27">
        <f>SUM(AZ248:AZ254)</f>
        <v>0</v>
      </c>
      <c r="BA255" s="27"/>
      <c r="BB255" s="27"/>
      <c r="BC255" s="27">
        <f>SUM(BC248:BC254)</f>
        <v>1196</v>
      </c>
      <c r="BD255" s="28">
        <f>((BC255+BE255)/7)/BA254</f>
        <v>0.38114634855979052</v>
      </c>
      <c r="BE255" s="27">
        <f>SUM(BE248:BE254)</f>
        <v>114</v>
      </c>
      <c r="BF255" s="28">
        <f>(BE255/(BE255+BC255))</f>
        <v>8.7022900763358779E-2</v>
      </c>
      <c r="BG255" s="27"/>
      <c r="BH255" s="27"/>
      <c r="BI255" s="29" t="e">
        <f>BI253/BI252*100-100</f>
        <v>#DIV/0!</v>
      </c>
      <c r="BJ255" s="60" t="e">
        <f>BJ253/BJ252*100-100</f>
        <v>#DIV/0!</v>
      </c>
      <c r="BK255" s="26">
        <f>SUM(BK248:BK254)</f>
        <v>0</v>
      </c>
      <c r="BL255" s="27">
        <f>SUM(BL248:BL254)</f>
        <v>0</v>
      </c>
      <c r="BM255" s="27"/>
      <c r="BN255" s="27"/>
      <c r="BO255" s="27">
        <f>SUM(BO248:BO254)</f>
        <v>1201</v>
      </c>
      <c r="BP255" s="28">
        <f>((BO255+BQ255)/7)/BM254</f>
        <v>0.38655462184873951</v>
      </c>
      <c r="BQ255" s="27">
        <f>SUM(BQ248:BQ254)</f>
        <v>133</v>
      </c>
      <c r="BR255" s="28">
        <f>(BQ255/(BQ255+BO255))</f>
        <v>9.9700149925037479E-2</v>
      </c>
      <c r="BS255" s="27"/>
      <c r="BT255" s="27"/>
      <c r="BU255" s="29" t="e">
        <f>BU253/BU252*100-100</f>
        <v>#DIV/0!</v>
      </c>
      <c r="BV255" s="60" t="e">
        <f>BV253/BV252*100-100</f>
        <v>#DIV/0!</v>
      </c>
      <c r="BW255" s="26">
        <f>SUM(BW248:BW254)</f>
        <v>0</v>
      </c>
      <c r="BX255" s="27">
        <f>SUM(BX248:BX254)</f>
        <v>0</v>
      </c>
      <c r="BY255" s="27"/>
      <c r="BZ255" s="27"/>
      <c r="CA255" s="27">
        <f>SUM(CA248:CA254)</f>
        <v>0</v>
      </c>
      <c r="CB255" s="28" t="e">
        <f>((CA255+CC255)/7)/BY254</f>
        <v>#DIV/0!</v>
      </c>
      <c r="CC255" s="27">
        <f>SUM(CC248:CC254)</f>
        <v>0</v>
      </c>
      <c r="CD255" s="28" t="e">
        <f>(CC255/(CC255+CA255))</f>
        <v>#DIV/0!</v>
      </c>
      <c r="CE255" s="27"/>
      <c r="CF255" s="27"/>
      <c r="CG255" s="29" t="e">
        <f>CG253/CG252*100-100</f>
        <v>#DIV/0!</v>
      </c>
      <c r="CH255" s="60" t="e">
        <f>CH253/CH252*100-100</f>
        <v>#DIV/0!</v>
      </c>
      <c r="CI255" s="26">
        <f>SUM(CI248:CI254)</f>
        <v>0</v>
      </c>
      <c r="CJ255" s="27">
        <f>SUM(CJ248:CJ254)</f>
        <v>0</v>
      </c>
      <c r="CK255" s="27"/>
      <c r="CL255" s="27"/>
      <c r="CM255" s="27">
        <f>SUM(CM248:CM254)</f>
        <v>0</v>
      </c>
      <c r="CN255" s="28" t="e">
        <f>((CM255+CO255)/7)/CK254</f>
        <v>#DIV/0!</v>
      </c>
      <c r="CO255" s="27">
        <f>SUM(CO248:CO254)</f>
        <v>0</v>
      </c>
      <c r="CP255" s="28" t="e">
        <f>(CO255/(CO255+CM255))</f>
        <v>#DIV/0!</v>
      </c>
      <c r="CQ255" s="27"/>
      <c r="CR255" s="27"/>
      <c r="CS255" s="29" t="e">
        <f>CS253/CS252*100-100</f>
        <v>#DIV/0!</v>
      </c>
      <c r="CT255" s="60" t="e">
        <f>CT253/CT252*100-100</f>
        <v>#DIV/0!</v>
      </c>
      <c r="CU255" s="26">
        <f>SUM(CU248:CU254)</f>
        <v>0</v>
      </c>
      <c r="CV255" s="27">
        <f>SUM(CV248:CV254)</f>
        <v>0</v>
      </c>
      <c r="CW255" s="27"/>
      <c r="CX255" s="27"/>
      <c r="CY255" s="27">
        <f>SUM(CY248:CY254)</f>
        <v>0</v>
      </c>
      <c r="CZ255" s="28" t="e">
        <f>((CY255+DA255)/7)/CW254</f>
        <v>#DIV/0!</v>
      </c>
      <c r="DA255" s="27">
        <f>SUM(DA248:DA254)</f>
        <v>0</v>
      </c>
      <c r="DB255" s="28" t="e">
        <f>(DA255/(DA255+CY255))</f>
        <v>#DIV/0!</v>
      </c>
      <c r="DC255" s="27"/>
      <c r="DD255" s="27"/>
      <c r="DE255" s="29" t="e">
        <f>DE253/DE252*100-100</f>
        <v>#DIV/0!</v>
      </c>
      <c r="DF255" s="60" t="e">
        <f>DF253/DF252*100-100</f>
        <v>#DIV/0!</v>
      </c>
      <c r="DG255" s="26">
        <f>SUM(DG248:DG254)</f>
        <v>0</v>
      </c>
      <c r="DH255" s="27">
        <f>SUM(DH248:DH254)</f>
        <v>0</v>
      </c>
      <c r="DI255" s="27"/>
      <c r="DJ255" s="27"/>
      <c r="DK255" s="27">
        <f>SUM(DK248:DK254)</f>
        <v>0</v>
      </c>
      <c r="DL255" s="28" t="e">
        <f>((DK255+DM255)/7)/DI254</f>
        <v>#DIV/0!</v>
      </c>
      <c r="DM255" s="27">
        <f>SUM(DM248:DM254)</f>
        <v>0</v>
      </c>
      <c r="DN255" s="28" t="e">
        <f>(DM255/(DM255+DK255))</f>
        <v>#DIV/0!</v>
      </c>
      <c r="DO255" s="27"/>
      <c r="DP255" s="27"/>
      <c r="DQ255" s="29" t="e">
        <f>DQ253/DQ252*100-100</f>
        <v>#DIV/0!</v>
      </c>
      <c r="DR255" s="60" t="e">
        <f>DR253/DR252*100-100</f>
        <v>#DIV/0!</v>
      </c>
      <c r="DS255" s="26">
        <f>SUM(DS248:DS254)</f>
        <v>0</v>
      </c>
      <c r="DT255" s="27">
        <f>SUM(DT248:DT254)</f>
        <v>0</v>
      </c>
      <c r="DU255" s="27"/>
      <c r="DV255" s="27"/>
      <c r="DW255" s="27">
        <f>SUM(DW248:DW254)</f>
        <v>0</v>
      </c>
      <c r="DX255" s="28" t="e">
        <f>((DW255+DY255)/7)/DU254</f>
        <v>#DIV/0!</v>
      </c>
      <c r="DY255" s="27">
        <f>SUM(DY248:DY254)</f>
        <v>0</v>
      </c>
      <c r="DZ255" s="28" t="e">
        <f>(DY255/(DY255+DW255))</f>
        <v>#DIV/0!</v>
      </c>
      <c r="EA255" s="27"/>
      <c r="EB255" s="27"/>
      <c r="EC255" s="29" t="e">
        <f>EC253/EC252*100-100</f>
        <v>#DIV/0!</v>
      </c>
      <c r="ED255" s="60" t="e">
        <f>ED253/ED252*100-100</f>
        <v>#DIV/0!</v>
      </c>
      <c r="EE255" s="26">
        <f>SUM(EE248:EE254)</f>
        <v>0</v>
      </c>
      <c r="EF255" s="27">
        <f>SUM(EF248:EF254)</f>
        <v>0</v>
      </c>
      <c r="EG255" s="27"/>
      <c r="EH255" s="27"/>
      <c r="EI255" s="27">
        <f>SUM(EI248:EI254)</f>
        <v>0</v>
      </c>
      <c r="EJ255" s="28" t="e">
        <f>((EI255+EK255)/7)/EG254</f>
        <v>#DIV/0!</v>
      </c>
      <c r="EK255" s="27">
        <f>SUM(EK248:EK254)</f>
        <v>0</v>
      </c>
      <c r="EL255" s="28" t="e">
        <f>(EK255/(EK255+EI255))</f>
        <v>#DIV/0!</v>
      </c>
      <c r="EM255" s="27"/>
      <c r="EN255" s="27"/>
      <c r="EO255" s="29" t="e">
        <f>EO253/EO252*100-100</f>
        <v>#DIV/0!</v>
      </c>
      <c r="EP255" s="60" t="e">
        <f>EP253/EP252*100-100</f>
        <v>#DIV/0!</v>
      </c>
      <c r="EQ255" s="26">
        <f>SUM(EQ248:EQ254)</f>
        <v>0</v>
      </c>
      <c r="ER255" s="27">
        <f>SUM(ER248:ER254)</f>
        <v>0</v>
      </c>
      <c r="ES255" s="27"/>
      <c r="ET255" s="27"/>
      <c r="EU255" s="27">
        <f>SUM(EU248:EU254)</f>
        <v>0</v>
      </c>
      <c r="EV255" s="28" t="e">
        <f>((EU255+EW255)/7)/ES254</f>
        <v>#DIV/0!</v>
      </c>
      <c r="EW255" s="27">
        <f>SUM(EW248:EW254)</f>
        <v>0</v>
      </c>
      <c r="EX255" s="28" t="e">
        <f>(EW255/(EW255+EU255))</f>
        <v>#DIV/0!</v>
      </c>
      <c r="EY255" s="27"/>
      <c r="EZ255" s="27"/>
      <c r="FA255" s="29" t="e">
        <f>FA253/FA252*100-100</f>
        <v>#DIV/0!</v>
      </c>
      <c r="FB255" s="60" t="e">
        <f>FB253/FB252*100-100</f>
        <v>#DIV/0!</v>
      </c>
      <c r="FC255" s="26">
        <f>SUM(FC248:FC254)</f>
        <v>0</v>
      </c>
      <c r="FD255" s="27">
        <f>SUM(FD248:FD254)</f>
        <v>0</v>
      </c>
      <c r="FE255" s="27"/>
      <c r="FF255" s="27"/>
      <c r="FG255" s="27">
        <f>SUM(FG248:FG254)</f>
        <v>0</v>
      </c>
      <c r="FH255" s="28" t="e">
        <f>((FG255+FI255)/7)/FE254</f>
        <v>#DIV/0!</v>
      </c>
      <c r="FI255" s="27">
        <f>SUM(FI248:FI254)</f>
        <v>0</v>
      </c>
      <c r="FJ255" s="28" t="e">
        <f>(FI255/(FI255+FG255))</f>
        <v>#DIV/0!</v>
      </c>
      <c r="FK255" s="27"/>
      <c r="FL255" s="27"/>
      <c r="FM255" s="29" t="e">
        <f>FM253/FM252*100-100</f>
        <v>#DIV/0!</v>
      </c>
      <c r="FN255" s="60" t="e">
        <f>FN253/FN252*100-100</f>
        <v>#DIV/0!</v>
      </c>
      <c r="FO255" s="26">
        <f>SUM(FO248:FO254)</f>
        <v>0</v>
      </c>
      <c r="FP255" s="27">
        <f>SUM(FP248:FP254)</f>
        <v>0</v>
      </c>
      <c r="FQ255" s="27"/>
      <c r="FR255" s="27"/>
      <c r="FS255" s="27">
        <f>SUM(FS248:FS254)</f>
        <v>0</v>
      </c>
      <c r="FT255" s="28" t="e">
        <f>((FS255+FU255)/7)/FQ254</f>
        <v>#DIV/0!</v>
      </c>
      <c r="FU255" s="27">
        <f>SUM(FU248:FU254)</f>
        <v>0</v>
      </c>
      <c r="FV255" s="28" t="e">
        <f>(FU255/(FU255+FS255))</f>
        <v>#DIV/0!</v>
      </c>
      <c r="FW255" s="27"/>
      <c r="FX255" s="27"/>
      <c r="FY255" s="29" t="e">
        <f>FY253/FY252*100-100</f>
        <v>#DIV/0!</v>
      </c>
      <c r="FZ255" s="60" t="e">
        <f>FZ253/FZ252*100-100</f>
        <v>#DIV/0!</v>
      </c>
      <c r="GA255" s="26">
        <f>SUM(GA248:GA254)</f>
        <v>0</v>
      </c>
      <c r="GB255" s="27">
        <f>SUM(GB248:GB254)</f>
        <v>0</v>
      </c>
      <c r="GC255" s="27"/>
      <c r="GD255" s="27"/>
      <c r="GE255" s="27">
        <f>SUM(GE248:GE254)</f>
        <v>0</v>
      </c>
      <c r="GF255" s="28" t="e">
        <f>((GE255+GG255)/7)/GC254</f>
        <v>#DIV/0!</v>
      </c>
      <c r="GG255" s="27">
        <f>SUM(GG248:GG254)</f>
        <v>0</v>
      </c>
      <c r="GH255" s="28" t="e">
        <f>(GG255/(GG255+GE255))</f>
        <v>#DIV/0!</v>
      </c>
      <c r="GI255" s="27"/>
      <c r="GJ255" s="27"/>
      <c r="GK255" s="29" t="e">
        <f>GK253/GK252*100-100</f>
        <v>#DIV/0!</v>
      </c>
      <c r="GL255" s="60" t="e">
        <f>GL253/GL252*100-100</f>
        <v>#DIV/0!</v>
      </c>
      <c r="GM255" s="26">
        <f>SUM(GM248:GM254)</f>
        <v>0</v>
      </c>
      <c r="GN255" s="27">
        <f>SUM(GN248:GN254)</f>
        <v>0</v>
      </c>
      <c r="GO255" s="27"/>
      <c r="GP255" s="27"/>
      <c r="GQ255" s="27">
        <f>SUM(GQ248:GQ254)</f>
        <v>0</v>
      </c>
      <c r="GR255" s="28" t="e">
        <f>((GQ255+GS255)/7)/GO254</f>
        <v>#DIV/0!</v>
      </c>
      <c r="GS255" s="27">
        <f>SUM(GS248:GS254)</f>
        <v>0</v>
      </c>
      <c r="GT255" s="28" t="e">
        <f>(GS255/(GS255+GQ255))</f>
        <v>#DIV/0!</v>
      </c>
      <c r="GU255" s="27"/>
      <c r="GV255" s="27"/>
      <c r="GW255" s="29" t="e">
        <f>GW253/GW252*100-100</f>
        <v>#DIV/0!</v>
      </c>
      <c r="GX255" s="60" t="e">
        <f>GX253/GX252*100-100</f>
        <v>#DIV/0!</v>
      </c>
      <c r="GY255" s="26">
        <f>SUM(GY248:GY254)</f>
        <v>0</v>
      </c>
      <c r="GZ255" s="27">
        <f>SUM(GZ248:GZ254)</f>
        <v>0</v>
      </c>
      <c r="HA255" s="27"/>
      <c r="HB255" s="27"/>
      <c r="HC255" s="27">
        <f>SUM(HC248:HC254)</f>
        <v>0</v>
      </c>
      <c r="HD255" s="28" t="e">
        <f>((HC255+HE255)/7)/HA254</f>
        <v>#DIV/0!</v>
      </c>
      <c r="HE255" s="27">
        <f>SUM(HE248:HE254)</f>
        <v>0</v>
      </c>
      <c r="HF255" s="28" t="e">
        <f>(HE255/(HE255+HC255))</f>
        <v>#DIV/0!</v>
      </c>
      <c r="HG255" s="27"/>
      <c r="HH255" s="27"/>
      <c r="HI255" s="29" t="e">
        <f>HI253/HI252*100-100</f>
        <v>#DIV/0!</v>
      </c>
      <c r="HJ255" s="60" t="e">
        <f>HJ253/HJ252*100-100</f>
        <v>#DIV/0!</v>
      </c>
      <c r="HK255" s="26">
        <f t="shared" si="1880"/>
        <v>16</v>
      </c>
      <c r="HL255" s="443">
        <f t="shared" si="1880"/>
        <v>0</v>
      </c>
      <c r="HM255" s="365">
        <f t="shared" si="1880"/>
        <v>0</v>
      </c>
      <c r="HN255" s="27">
        <f t="shared" si="1880"/>
        <v>0</v>
      </c>
      <c r="HO255" s="27">
        <f t="shared" si="1881"/>
        <v>7032</v>
      </c>
      <c r="HP255" s="80">
        <f>+((HO255)/HM254)/7</f>
        <v>0.3927175248520049</v>
      </c>
      <c r="HQ255" s="57">
        <f t="shared" si="1883"/>
        <v>590</v>
      </c>
      <c r="HR255" s="48">
        <f t="shared" si="1904"/>
        <v>8.3902161547212736E-2</v>
      </c>
      <c r="HS255" s="49">
        <f>SUM(HS248:HS254)/7</f>
        <v>71.2</v>
      </c>
      <c r="HT255" s="50">
        <f>SUM(HT248:HT254)</f>
        <v>6238</v>
      </c>
      <c r="HU255" s="49">
        <f>AVERAGE(HU248:HU254)</f>
        <v>88.71742189460187</v>
      </c>
      <c r="HV255" s="58" t="e">
        <f>HV253/HV252*100-100</f>
        <v>#DIV/0!</v>
      </c>
      <c r="HW255" s="60" t="e">
        <f>HW253/HW252*100-100</f>
        <v>#DIV/0!</v>
      </c>
    </row>
    <row r="256" spans="1:231" ht="19.5" thickBot="1" x14ac:dyDescent="0.3">
      <c r="A256" s="52"/>
      <c r="B256" s="437"/>
      <c r="C256" s="40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2"/>
      <c r="O256" s="40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2"/>
      <c r="AA256" s="40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2"/>
      <c r="AM256" s="40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2"/>
      <c r="AY256" s="40"/>
      <c r="AZ256" s="41"/>
      <c r="BA256" s="41"/>
      <c r="BB256" s="41"/>
      <c r="BC256" s="41"/>
      <c r="BD256" s="41"/>
      <c r="BE256" s="41"/>
      <c r="BF256" s="41"/>
      <c r="BG256" s="41"/>
      <c r="BH256" s="41"/>
      <c r="BI256" s="41"/>
      <c r="BJ256" s="42"/>
      <c r="BK256" s="40"/>
      <c r="BL256" s="41"/>
      <c r="BM256" s="41"/>
      <c r="BN256" s="41"/>
      <c r="BO256" s="41"/>
      <c r="BP256" s="41"/>
      <c r="BQ256" s="41"/>
      <c r="BR256" s="41"/>
      <c r="BS256" s="41"/>
      <c r="BT256" s="41"/>
      <c r="BU256" s="41"/>
      <c r="BV256" s="42"/>
      <c r="BW256" s="40"/>
      <c r="BX256" s="41"/>
      <c r="BY256" s="41"/>
      <c r="BZ256" s="41"/>
      <c r="CA256" s="41"/>
      <c r="CB256" s="41"/>
      <c r="CC256" s="41"/>
      <c r="CD256" s="41"/>
      <c r="CE256" s="41"/>
      <c r="CF256" s="41"/>
      <c r="CG256" s="41"/>
      <c r="CH256" s="42"/>
      <c r="CI256" s="40"/>
      <c r="CJ256" s="41"/>
      <c r="CK256" s="41"/>
      <c r="CL256" s="41"/>
      <c r="CM256" s="41"/>
      <c r="CN256" s="41"/>
      <c r="CO256" s="41"/>
      <c r="CP256" s="41"/>
      <c r="CQ256" s="41"/>
      <c r="CR256" s="41"/>
      <c r="CS256" s="41"/>
      <c r="CT256" s="42"/>
      <c r="CU256" s="40"/>
      <c r="CV256" s="41"/>
      <c r="CW256" s="41"/>
      <c r="CX256" s="41"/>
      <c r="CY256" s="41"/>
      <c r="CZ256" s="41"/>
      <c r="DA256" s="41"/>
      <c r="DB256" s="41"/>
      <c r="DC256" s="41"/>
      <c r="DD256" s="41"/>
      <c r="DE256" s="41"/>
      <c r="DF256" s="42"/>
      <c r="DG256" s="40"/>
      <c r="DH256" s="41"/>
      <c r="DI256" s="41"/>
      <c r="DJ256" s="41"/>
      <c r="DK256" s="41"/>
      <c r="DL256" s="41"/>
      <c r="DM256" s="41"/>
      <c r="DN256" s="41"/>
      <c r="DO256" s="41"/>
      <c r="DP256" s="41"/>
      <c r="DQ256" s="41"/>
      <c r="DR256" s="42"/>
      <c r="DS256" s="40"/>
      <c r="DT256" s="41"/>
      <c r="DU256" s="41"/>
      <c r="DV256" s="41"/>
      <c r="DW256" s="41"/>
      <c r="DX256" s="41"/>
      <c r="DY256" s="41"/>
      <c r="DZ256" s="41"/>
      <c r="EA256" s="41"/>
      <c r="EB256" s="41"/>
      <c r="EC256" s="41"/>
      <c r="ED256" s="42"/>
      <c r="EE256" s="40"/>
      <c r="EF256" s="41"/>
      <c r="EG256" s="41"/>
      <c r="EH256" s="41"/>
      <c r="EI256" s="41"/>
      <c r="EJ256" s="41"/>
      <c r="EK256" s="41"/>
      <c r="EL256" s="41"/>
      <c r="EM256" s="41"/>
      <c r="EN256" s="41"/>
      <c r="EO256" s="41"/>
      <c r="EP256" s="42"/>
      <c r="EQ256" s="40"/>
      <c r="ER256" s="41"/>
      <c r="ES256" s="41"/>
      <c r="ET256" s="41"/>
      <c r="EU256" s="41"/>
      <c r="EV256" s="41"/>
      <c r="EW256" s="41"/>
      <c r="EX256" s="41"/>
      <c r="EY256" s="41"/>
      <c r="EZ256" s="41"/>
      <c r="FA256" s="41"/>
      <c r="FB256" s="42"/>
      <c r="FC256" s="40"/>
      <c r="FD256" s="41"/>
      <c r="FE256" s="41"/>
      <c r="FF256" s="41"/>
      <c r="FG256" s="41"/>
      <c r="FH256" s="41"/>
      <c r="FI256" s="41"/>
      <c r="FJ256" s="41"/>
      <c r="FK256" s="41"/>
      <c r="FL256" s="41"/>
      <c r="FM256" s="41"/>
      <c r="FN256" s="42"/>
      <c r="FO256" s="40"/>
      <c r="FP256" s="41"/>
      <c r="FQ256" s="41"/>
      <c r="FR256" s="41"/>
      <c r="FS256" s="41"/>
      <c r="FT256" s="41"/>
      <c r="FU256" s="41"/>
      <c r="FV256" s="41"/>
      <c r="FW256" s="41"/>
      <c r="FX256" s="41"/>
      <c r="FY256" s="41"/>
      <c r="FZ256" s="42"/>
      <c r="GA256" s="40"/>
      <c r="GB256" s="41"/>
      <c r="GC256" s="41"/>
      <c r="GD256" s="41"/>
      <c r="GE256" s="41"/>
      <c r="GF256" s="41"/>
      <c r="GG256" s="41"/>
      <c r="GH256" s="41"/>
      <c r="GI256" s="41"/>
      <c r="GJ256" s="41"/>
      <c r="GK256" s="41"/>
      <c r="GL256" s="42"/>
      <c r="GM256" s="40"/>
      <c r="GN256" s="41"/>
      <c r="GO256" s="41"/>
      <c r="GP256" s="41"/>
      <c r="GQ256" s="41"/>
      <c r="GR256" s="41"/>
      <c r="GS256" s="41"/>
      <c r="GT256" s="41"/>
      <c r="GU256" s="41"/>
      <c r="GV256" s="41"/>
      <c r="GW256" s="41"/>
      <c r="GX256" s="42"/>
      <c r="GY256" s="40"/>
      <c r="GZ256" s="41"/>
      <c r="HA256" s="41"/>
      <c r="HB256" s="41"/>
      <c r="HC256" s="41"/>
      <c r="HD256" s="41"/>
      <c r="HE256" s="41"/>
      <c r="HF256" s="41"/>
      <c r="HG256" s="41"/>
      <c r="HH256" s="41"/>
      <c r="HI256" s="41"/>
      <c r="HJ256" s="42"/>
      <c r="HK256" s="444">
        <f>HK255/HM245</f>
        <v>6.216006216006216E-3</v>
      </c>
      <c r="HL256" s="445">
        <f>HL255/HN245</f>
        <v>0</v>
      </c>
      <c r="HM256" s="65"/>
      <c r="HN256" s="41"/>
      <c r="HO256" s="41"/>
      <c r="HP256" s="41"/>
      <c r="HQ256" s="41"/>
      <c r="HR256" s="41"/>
      <c r="HS256" s="41"/>
      <c r="HT256" s="51"/>
      <c r="HU256" s="41"/>
      <c r="HV256" s="41"/>
      <c r="HW256" s="42"/>
    </row>
    <row r="257" spans="1:231" ht="19.5" thickBot="1" x14ac:dyDescent="0.3">
      <c r="A257" s="736">
        <v>53</v>
      </c>
      <c r="B257" s="435">
        <f>B254+1</f>
        <v>45792</v>
      </c>
      <c r="C257" s="32"/>
      <c r="D257" s="33"/>
      <c r="E257" s="33">
        <f>E254-C257</f>
        <v>464</v>
      </c>
      <c r="F257" s="33">
        <f>F254-D257</f>
        <v>39</v>
      </c>
      <c r="G257" s="33">
        <v>186</v>
      </c>
      <c r="H257" s="12">
        <f t="shared" ref="H257:H263" si="1906">((G257+I257)/E257)</f>
        <v>0.43103448275862066</v>
      </c>
      <c r="I257" s="33">
        <v>14</v>
      </c>
      <c r="J257" s="34">
        <f>I257/(G257+I257)</f>
        <v>7.0000000000000007E-2</v>
      </c>
      <c r="K257" s="35"/>
      <c r="L257" s="33"/>
      <c r="M257" s="33"/>
      <c r="N257" s="36"/>
      <c r="O257" s="32">
        <v>1</v>
      </c>
      <c r="P257" s="33"/>
      <c r="Q257" s="33">
        <f>Q254-O257</f>
        <v>495</v>
      </c>
      <c r="R257" s="33">
        <f>R254-P257</f>
        <v>41</v>
      </c>
      <c r="S257" s="33">
        <v>174</v>
      </c>
      <c r="T257" s="34">
        <f t="shared" ref="T257:T263" si="1907">((S257+U257)/Q257)</f>
        <v>0.36969696969696969</v>
      </c>
      <c r="U257" s="33">
        <v>9</v>
      </c>
      <c r="V257" s="34">
        <f t="shared" ref="V257:V263" si="1908">U257/(S257+U257)</f>
        <v>4.9180327868852458E-2</v>
      </c>
      <c r="W257" s="35"/>
      <c r="X257" s="33"/>
      <c r="Y257" s="33"/>
      <c r="Z257" s="36"/>
      <c r="AA257" s="32"/>
      <c r="AB257" s="33"/>
      <c r="AC257" s="33">
        <f>AC254-AA257</f>
        <v>124</v>
      </c>
      <c r="AD257" s="33">
        <f>AD254-AB257</f>
        <v>8</v>
      </c>
      <c r="AE257" s="33">
        <v>45</v>
      </c>
      <c r="AF257" s="34">
        <f t="shared" ref="AF257:AF263" si="1909">((AE257+AG257)/AC257)</f>
        <v>0.40322580645161288</v>
      </c>
      <c r="AG257" s="33">
        <v>5</v>
      </c>
      <c r="AH257" s="34">
        <f t="shared" ref="AH257:AH263" si="1910">AG257/(AE257+AG257)</f>
        <v>0.1</v>
      </c>
      <c r="AI257" s="35"/>
      <c r="AJ257" s="33"/>
      <c r="AK257" s="33"/>
      <c r="AL257" s="36"/>
      <c r="AM257" s="32">
        <v>1</v>
      </c>
      <c r="AN257" s="33"/>
      <c r="AO257" s="33">
        <f>AO254-AM257</f>
        <v>489</v>
      </c>
      <c r="AP257" s="33">
        <f>AP254-AN257</f>
        <v>42</v>
      </c>
      <c r="AQ257" s="33">
        <v>160</v>
      </c>
      <c r="AR257" s="34">
        <f t="shared" ref="AR257:AR263" si="1911">((AQ257+AS257)/AO257)</f>
        <v>0.35173824130879344</v>
      </c>
      <c r="AS257" s="33">
        <v>12</v>
      </c>
      <c r="AT257" s="34">
        <f t="shared" ref="AT257:AT263" si="1912">AS257/(AQ257+AS257)</f>
        <v>6.9767441860465115E-2</v>
      </c>
      <c r="AU257" s="35"/>
      <c r="AV257" s="33"/>
      <c r="AW257" s="33"/>
      <c r="AX257" s="36"/>
      <c r="AY257" s="32">
        <v>1</v>
      </c>
      <c r="AZ257" s="33"/>
      <c r="BA257" s="33">
        <f>BA254-AY257</f>
        <v>490</v>
      </c>
      <c r="BB257" s="33">
        <f>BB254-AZ257</f>
        <v>42</v>
      </c>
      <c r="BC257" s="33">
        <v>161</v>
      </c>
      <c r="BD257" s="34">
        <f t="shared" ref="BD257:BD263" si="1913">((BC257+BE257)/BA257)</f>
        <v>0.3693877551020408</v>
      </c>
      <c r="BE257" s="33">
        <v>20</v>
      </c>
      <c r="BF257" s="34">
        <f t="shared" ref="BF257:BF263" si="1914">BE257/(BC257+BE257)</f>
        <v>0.11049723756906077</v>
      </c>
      <c r="BG257" s="35"/>
      <c r="BH257" s="33"/>
      <c r="BI257" s="33"/>
      <c r="BJ257" s="36"/>
      <c r="BK257" s="32"/>
      <c r="BL257" s="33"/>
      <c r="BM257" s="33">
        <f>BM254-BK257</f>
        <v>493</v>
      </c>
      <c r="BN257" s="33">
        <f>BN254-BL257</f>
        <v>43</v>
      </c>
      <c r="BO257" s="33">
        <v>152</v>
      </c>
      <c r="BP257" s="34">
        <f t="shared" ref="BP257:BP263" si="1915">((BO257+BQ257)/BM257)</f>
        <v>0.34279918864097364</v>
      </c>
      <c r="BQ257" s="33">
        <v>17</v>
      </c>
      <c r="BR257" s="34">
        <f t="shared" ref="BR257:BR263" si="1916">BQ257/(BO257+BQ257)</f>
        <v>0.10059171597633136</v>
      </c>
      <c r="BS257" s="35"/>
      <c r="BT257" s="33"/>
      <c r="BU257" s="33"/>
      <c r="BV257" s="36"/>
      <c r="BW257" s="32"/>
      <c r="BX257" s="33"/>
      <c r="BY257" s="33">
        <f>BY254-BW257</f>
        <v>0</v>
      </c>
      <c r="BZ257" s="33">
        <f>BZ254-BX257</f>
        <v>0</v>
      </c>
      <c r="CA257" s="33"/>
      <c r="CB257" s="34" t="e">
        <f t="shared" ref="CB257:CB263" si="1917">((CA257+CC257)/BY257)</f>
        <v>#DIV/0!</v>
      </c>
      <c r="CC257" s="33"/>
      <c r="CD257" s="34" t="e">
        <f t="shared" ref="CD257:CD263" si="1918">CC257/(CA257+CC257)</f>
        <v>#DIV/0!</v>
      </c>
      <c r="CE257" s="35"/>
      <c r="CF257" s="33"/>
      <c r="CG257" s="33"/>
      <c r="CH257" s="36"/>
      <c r="CI257" s="32"/>
      <c r="CJ257" s="33"/>
      <c r="CK257" s="33">
        <f>CK254-CI257</f>
        <v>0</v>
      </c>
      <c r="CL257" s="33">
        <f>CL254-CJ257</f>
        <v>0</v>
      </c>
      <c r="CM257" s="33"/>
      <c r="CN257" s="34" t="e">
        <f t="shared" ref="CN257:CN263" si="1919">((CM257+CO257)/CK257)</f>
        <v>#DIV/0!</v>
      </c>
      <c r="CO257" s="33"/>
      <c r="CP257" s="34" t="e">
        <f t="shared" ref="CP257:CP263" si="1920">CO257/(CM257+CO257)</f>
        <v>#DIV/0!</v>
      </c>
      <c r="CQ257" s="35"/>
      <c r="CR257" s="33"/>
      <c r="CS257" s="33"/>
      <c r="CT257" s="36"/>
      <c r="CU257" s="32"/>
      <c r="CV257" s="33"/>
      <c r="CW257" s="33">
        <f>CW254-CU257</f>
        <v>0</v>
      </c>
      <c r="CX257" s="33">
        <f>CX254-CV257</f>
        <v>0</v>
      </c>
      <c r="CY257" s="33"/>
      <c r="CZ257" s="34" t="e">
        <f t="shared" ref="CZ257:CZ263" si="1921">((CY257+DA257)/CW257)</f>
        <v>#DIV/0!</v>
      </c>
      <c r="DA257" s="33"/>
      <c r="DB257" s="34" t="e">
        <f t="shared" ref="DB257:DB263" si="1922">DA257/(CY257+DA257)</f>
        <v>#DIV/0!</v>
      </c>
      <c r="DC257" s="35"/>
      <c r="DD257" s="33"/>
      <c r="DE257" s="33"/>
      <c r="DF257" s="36"/>
      <c r="DG257" s="32"/>
      <c r="DH257" s="33"/>
      <c r="DI257" s="33">
        <f>DI254-DG257</f>
        <v>0</v>
      </c>
      <c r="DJ257" s="33">
        <f>DJ254-DH257</f>
        <v>0</v>
      </c>
      <c r="DK257" s="33"/>
      <c r="DL257" s="34" t="e">
        <f t="shared" ref="DL257:DL263" si="1923">((DK257+DM257)/DI257)</f>
        <v>#DIV/0!</v>
      </c>
      <c r="DM257" s="33"/>
      <c r="DN257" s="34" t="e">
        <f t="shared" ref="DN257:DN263" si="1924">DM257/(DK257+DM257)</f>
        <v>#DIV/0!</v>
      </c>
      <c r="DO257" s="35"/>
      <c r="DP257" s="33"/>
      <c r="DQ257" s="33"/>
      <c r="DR257" s="36"/>
      <c r="DS257" s="32"/>
      <c r="DT257" s="33"/>
      <c r="DU257" s="33">
        <f>DU254-DS257</f>
        <v>0</v>
      </c>
      <c r="DV257" s="33">
        <f>DV254-DT257</f>
        <v>0</v>
      </c>
      <c r="DW257" s="33"/>
      <c r="DX257" s="34" t="e">
        <f t="shared" ref="DX257:DX263" si="1925">((DW257+DY257)/DU257)</f>
        <v>#DIV/0!</v>
      </c>
      <c r="DY257" s="33"/>
      <c r="DZ257" s="34" t="e">
        <f t="shared" ref="DZ257:DZ263" si="1926">DY257/(DW257+DY257)</f>
        <v>#DIV/0!</v>
      </c>
      <c r="EA257" s="35"/>
      <c r="EB257" s="33"/>
      <c r="EC257" s="33"/>
      <c r="ED257" s="36"/>
      <c r="EE257" s="32"/>
      <c r="EF257" s="33"/>
      <c r="EG257" s="33">
        <f>EG254-EE257</f>
        <v>0</v>
      </c>
      <c r="EH257" s="33">
        <f>EH254-EF257</f>
        <v>0</v>
      </c>
      <c r="EI257" s="33"/>
      <c r="EJ257" s="34" t="e">
        <f t="shared" ref="EJ257:EJ263" si="1927">((EI257+EK257)/EG257)</f>
        <v>#DIV/0!</v>
      </c>
      <c r="EK257" s="33"/>
      <c r="EL257" s="34" t="e">
        <f t="shared" ref="EL257:EL263" si="1928">EK257/(EI257+EK257)</f>
        <v>#DIV/0!</v>
      </c>
      <c r="EM257" s="35"/>
      <c r="EN257" s="33"/>
      <c r="EO257" s="33"/>
      <c r="EP257" s="36"/>
      <c r="EQ257" s="32"/>
      <c r="ER257" s="33"/>
      <c r="ES257" s="33">
        <f>ES254-EQ257</f>
        <v>0</v>
      </c>
      <c r="ET257" s="33">
        <f>ET254-ER257</f>
        <v>0</v>
      </c>
      <c r="EU257" s="33"/>
      <c r="EV257" s="34" t="e">
        <f t="shared" ref="EV257:EV263" si="1929">((EU257+EW257)/ES257)</f>
        <v>#DIV/0!</v>
      </c>
      <c r="EW257" s="33"/>
      <c r="EX257" s="34" t="e">
        <f t="shared" ref="EX257:EX263" si="1930">EW257/(EU257+EW257)</f>
        <v>#DIV/0!</v>
      </c>
      <c r="EY257" s="35"/>
      <c r="EZ257" s="33"/>
      <c r="FA257" s="33"/>
      <c r="FB257" s="36"/>
      <c r="FC257" s="32"/>
      <c r="FD257" s="33"/>
      <c r="FE257" s="33">
        <f>FE254-FC257</f>
        <v>0</v>
      </c>
      <c r="FF257" s="33">
        <f>FF254-FD257</f>
        <v>0</v>
      </c>
      <c r="FG257" s="33"/>
      <c r="FH257" s="34" t="e">
        <f t="shared" ref="FH257:FH263" si="1931">((FG257+FI257)/FE257)</f>
        <v>#DIV/0!</v>
      </c>
      <c r="FI257" s="33"/>
      <c r="FJ257" s="34" t="e">
        <f t="shared" ref="FJ257:FJ263" si="1932">FI257/(FG257+FI257)</f>
        <v>#DIV/0!</v>
      </c>
      <c r="FK257" s="35"/>
      <c r="FL257" s="33"/>
      <c r="FM257" s="33"/>
      <c r="FN257" s="36"/>
      <c r="FO257" s="32"/>
      <c r="FP257" s="33"/>
      <c r="FQ257" s="33">
        <f>FQ254-FO257</f>
        <v>0</v>
      </c>
      <c r="FR257" s="33">
        <f>FR254-FP257</f>
        <v>0</v>
      </c>
      <c r="FS257" s="33"/>
      <c r="FT257" s="34" t="e">
        <f t="shared" ref="FT257:FT263" si="1933">((FS257+FU257)/FQ257)</f>
        <v>#DIV/0!</v>
      </c>
      <c r="FU257" s="33"/>
      <c r="FV257" s="34" t="e">
        <f t="shared" ref="FV257:FV263" si="1934">FU257/(FS257+FU257)</f>
        <v>#DIV/0!</v>
      </c>
      <c r="FW257" s="35"/>
      <c r="FX257" s="33"/>
      <c r="FY257" s="33"/>
      <c r="FZ257" s="36"/>
      <c r="GA257" s="32"/>
      <c r="GB257" s="33"/>
      <c r="GC257" s="33">
        <f>GC254-GA257</f>
        <v>0</v>
      </c>
      <c r="GD257" s="33">
        <f>GD254-GB257</f>
        <v>0</v>
      </c>
      <c r="GE257" s="33"/>
      <c r="GF257" s="34" t="e">
        <f t="shared" ref="GF257:GF263" si="1935">((GE257+GG257)/GC257)</f>
        <v>#DIV/0!</v>
      </c>
      <c r="GG257" s="33"/>
      <c r="GH257" s="34" t="e">
        <f t="shared" ref="GH257:GH263" si="1936">GG257/(GE257+GG257)</f>
        <v>#DIV/0!</v>
      </c>
      <c r="GI257" s="35"/>
      <c r="GJ257" s="33"/>
      <c r="GK257" s="33"/>
      <c r="GL257" s="36"/>
      <c r="GM257" s="32"/>
      <c r="GN257" s="33"/>
      <c r="GO257" s="33">
        <f>GO254-GM257</f>
        <v>0</v>
      </c>
      <c r="GP257" s="33">
        <f>GP254-GN257</f>
        <v>0</v>
      </c>
      <c r="GQ257" s="33"/>
      <c r="GR257" s="34" t="e">
        <f t="shared" ref="GR257:GR263" si="1937">((GQ257+GS257)/GO257)</f>
        <v>#DIV/0!</v>
      </c>
      <c r="GS257" s="33"/>
      <c r="GT257" s="34" t="e">
        <f t="shared" ref="GT257:GT263" si="1938">GS257/(GQ257+GS257)</f>
        <v>#DIV/0!</v>
      </c>
      <c r="GU257" s="35"/>
      <c r="GV257" s="33"/>
      <c r="GW257" s="33"/>
      <c r="GX257" s="36"/>
      <c r="GY257" s="32"/>
      <c r="GZ257" s="33"/>
      <c r="HA257" s="33">
        <f>HA254-GY257</f>
        <v>0</v>
      </c>
      <c r="HB257" s="33">
        <f>HB254-GZ257</f>
        <v>0</v>
      </c>
      <c r="HC257" s="33"/>
      <c r="HD257" s="34" t="e">
        <f t="shared" ref="HD257:HD263" si="1939">((HC257+HE257)/HA257)</f>
        <v>#DIV/0!</v>
      </c>
      <c r="HE257" s="33"/>
      <c r="HF257" s="34" t="e">
        <f t="shared" ref="HF257:HF263" si="1940">HE257/(HC257+HE257)</f>
        <v>#DIV/0!</v>
      </c>
      <c r="HG257" s="35"/>
      <c r="HH257" s="33"/>
      <c r="HI257" s="33"/>
      <c r="HJ257" s="36"/>
      <c r="HK257" s="32">
        <f t="shared" ref="HK257:HN264" si="1941">+C257+O257+AA257+AM257+AY257+BK257+BW257+CI257+CU257+DG257+DS257+EE257+EQ257+FC257+FO257+GA257+GM257+GY257</f>
        <v>3</v>
      </c>
      <c r="HL257" s="36">
        <f t="shared" si="1941"/>
        <v>0</v>
      </c>
      <c r="HM257" s="380">
        <f t="shared" si="1941"/>
        <v>2555</v>
      </c>
      <c r="HN257" s="33">
        <f t="shared" si="1941"/>
        <v>215</v>
      </c>
      <c r="HO257" s="33">
        <f t="shared" ref="HO257:HO264" si="1942">+G257+S257+AE257+AQ257+BC257+BO257+CA257+CM257+CY257+DK257+DW257+EI257+EU257+FG257+FS257+GE257+GQ257+HC257+I257+U257+AG257+AS257+BE257+BQ257+CC257+CO257+DA257+DM257+DY257+EK257+EW257+FI257+FU257+GG257+GS257+HE257</f>
        <v>955</v>
      </c>
      <c r="HP257" s="78">
        <f t="shared" ref="HP257:HP263" si="1943">+(HO257)/HM257</f>
        <v>0.37377690802348335</v>
      </c>
      <c r="HQ257" s="44">
        <f t="shared" ref="HQ257:HQ264" si="1944">+I257+U257+AG257+AS257+BE257+BQ257+CC257+CO257+DA257+DM257+DY257+EK257+EW257+FI257+FU257+GG257+GS257+HE257</f>
        <v>77</v>
      </c>
      <c r="HR257" s="34">
        <f>+(HQ257/(HO257))</f>
        <v>8.0628272251308905E-2</v>
      </c>
      <c r="HS257" s="45">
        <v>72</v>
      </c>
      <c r="HT257" s="46">
        <v>854</v>
      </c>
      <c r="HU257" s="45">
        <f t="shared" ref="HU257:HU263" si="1945">+HT257/HO257*100</f>
        <v>89.424083769633512</v>
      </c>
      <c r="HV257" s="44"/>
      <c r="HW257" s="36"/>
    </row>
    <row r="258" spans="1:231" ht="18.75" x14ac:dyDescent="0.25">
      <c r="A258" s="734"/>
      <c r="B258" s="436">
        <f t="shared" si="1905"/>
        <v>45793</v>
      </c>
      <c r="C258" s="10"/>
      <c r="D258" s="11"/>
      <c r="E258" s="61">
        <f t="shared" ref="E258:F262" si="1946">E257-C258</f>
        <v>464</v>
      </c>
      <c r="F258" s="11">
        <f t="shared" si="1946"/>
        <v>39</v>
      </c>
      <c r="G258" s="11">
        <v>174</v>
      </c>
      <c r="H258" s="12">
        <f t="shared" si="1906"/>
        <v>0.39655172413793105</v>
      </c>
      <c r="I258" s="11">
        <v>10</v>
      </c>
      <c r="J258" s="12">
        <f t="shared" ref="J258:J263" si="1947">I258/(G258+I258)</f>
        <v>5.434782608695652E-2</v>
      </c>
      <c r="K258" s="13"/>
      <c r="L258" s="11"/>
      <c r="M258" s="11"/>
      <c r="N258" s="14"/>
      <c r="O258" s="10"/>
      <c r="P258" s="11"/>
      <c r="Q258" s="11">
        <f t="shared" ref="Q258:R263" si="1948">Q257-O258</f>
        <v>495</v>
      </c>
      <c r="R258" s="11">
        <f t="shared" si="1948"/>
        <v>41</v>
      </c>
      <c r="S258" s="11">
        <v>166</v>
      </c>
      <c r="T258" s="34">
        <f t="shared" si="1907"/>
        <v>0.36565656565656568</v>
      </c>
      <c r="U258" s="11">
        <v>15</v>
      </c>
      <c r="V258" s="12">
        <f t="shared" si="1908"/>
        <v>8.2872928176795577E-2</v>
      </c>
      <c r="W258" s="13"/>
      <c r="X258" s="11"/>
      <c r="Y258" s="11"/>
      <c r="Z258" s="14"/>
      <c r="AA258" s="10">
        <v>1</v>
      </c>
      <c r="AB258" s="11"/>
      <c r="AC258" s="11">
        <f t="shared" ref="AC258:AD263" si="1949">AC257-AA258</f>
        <v>123</v>
      </c>
      <c r="AD258" s="11">
        <f t="shared" si="1949"/>
        <v>8</v>
      </c>
      <c r="AE258" s="11">
        <v>41</v>
      </c>
      <c r="AF258" s="12">
        <f t="shared" si="1909"/>
        <v>0.3983739837398374</v>
      </c>
      <c r="AG258" s="11">
        <v>8</v>
      </c>
      <c r="AH258" s="12">
        <f t="shared" si="1910"/>
        <v>0.16326530612244897</v>
      </c>
      <c r="AI258" s="13"/>
      <c r="AJ258" s="11"/>
      <c r="AK258" s="11"/>
      <c r="AL258" s="14"/>
      <c r="AM258" s="10"/>
      <c r="AN258" s="11"/>
      <c r="AO258" s="61">
        <f t="shared" ref="AO258:AP263" si="1950">AO257-AM258</f>
        <v>489</v>
      </c>
      <c r="AP258" s="11">
        <f t="shared" si="1950"/>
        <v>42</v>
      </c>
      <c r="AQ258" s="11">
        <v>150</v>
      </c>
      <c r="AR258" s="12">
        <f t="shared" si="1911"/>
        <v>0.34969325153374231</v>
      </c>
      <c r="AS258" s="11">
        <v>21</v>
      </c>
      <c r="AT258" s="12">
        <f t="shared" si="1912"/>
        <v>0.12280701754385964</v>
      </c>
      <c r="AU258" s="13"/>
      <c r="AV258" s="11"/>
      <c r="AW258" s="11"/>
      <c r="AX258" s="14"/>
      <c r="AY258" s="10"/>
      <c r="AZ258" s="11"/>
      <c r="BA258" s="11">
        <f t="shared" ref="BA258:BB263" si="1951">BA257-AY258</f>
        <v>490</v>
      </c>
      <c r="BB258" s="11">
        <f t="shared" si="1951"/>
        <v>42</v>
      </c>
      <c r="BC258" s="11">
        <v>158</v>
      </c>
      <c r="BD258" s="12">
        <f t="shared" si="1913"/>
        <v>0.3510204081632653</v>
      </c>
      <c r="BE258" s="11">
        <v>14</v>
      </c>
      <c r="BF258" s="12">
        <f t="shared" si="1914"/>
        <v>8.1395348837209308E-2</v>
      </c>
      <c r="BG258" s="13"/>
      <c r="BH258" s="11"/>
      <c r="BI258" s="11"/>
      <c r="BJ258" s="14"/>
      <c r="BK258" s="10"/>
      <c r="BL258" s="11"/>
      <c r="BM258" s="11">
        <f t="shared" ref="BM258:BN263" si="1952">BM257-BK258</f>
        <v>493</v>
      </c>
      <c r="BN258" s="11">
        <f t="shared" si="1952"/>
        <v>43</v>
      </c>
      <c r="BO258" s="11">
        <v>156</v>
      </c>
      <c r="BP258" s="12">
        <f t="shared" si="1915"/>
        <v>0.34888438133874239</v>
      </c>
      <c r="BQ258" s="11">
        <v>16</v>
      </c>
      <c r="BR258" s="12">
        <f t="shared" si="1916"/>
        <v>9.3023255813953487E-2</v>
      </c>
      <c r="BS258" s="13"/>
      <c r="BT258" s="11"/>
      <c r="BU258" s="11"/>
      <c r="BV258" s="14"/>
      <c r="BW258" s="10"/>
      <c r="BX258" s="11"/>
      <c r="BY258" s="61">
        <f t="shared" ref="BY258:BZ263" si="1953">BY257-BW258</f>
        <v>0</v>
      </c>
      <c r="BZ258" s="61">
        <f t="shared" si="1953"/>
        <v>0</v>
      </c>
      <c r="CA258" s="11"/>
      <c r="CB258" s="12" t="e">
        <f t="shared" si="1917"/>
        <v>#DIV/0!</v>
      </c>
      <c r="CC258" s="11"/>
      <c r="CD258" s="12" t="e">
        <f t="shared" si="1918"/>
        <v>#DIV/0!</v>
      </c>
      <c r="CE258" s="13"/>
      <c r="CF258" s="11"/>
      <c r="CG258" s="11"/>
      <c r="CH258" s="14"/>
      <c r="CI258" s="10"/>
      <c r="CJ258" s="11"/>
      <c r="CK258" s="61">
        <f t="shared" ref="CK258:CL263" si="1954">CK257-CI258</f>
        <v>0</v>
      </c>
      <c r="CL258" s="61">
        <f t="shared" si="1954"/>
        <v>0</v>
      </c>
      <c r="CM258" s="11"/>
      <c r="CN258" s="12" t="e">
        <f t="shared" si="1919"/>
        <v>#DIV/0!</v>
      </c>
      <c r="CO258" s="11"/>
      <c r="CP258" s="12" t="e">
        <f t="shared" si="1920"/>
        <v>#DIV/0!</v>
      </c>
      <c r="CQ258" s="13"/>
      <c r="CR258" s="11"/>
      <c r="CS258" s="11"/>
      <c r="CT258" s="14"/>
      <c r="CU258" s="10"/>
      <c r="CV258" s="11"/>
      <c r="CW258" s="61">
        <f t="shared" ref="CW258:CX263" si="1955">CW257-CU258</f>
        <v>0</v>
      </c>
      <c r="CX258" s="61">
        <f t="shared" si="1955"/>
        <v>0</v>
      </c>
      <c r="CY258" s="11"/>
      <c r="CZ258" s="12" t="e">
        <f t="shared" si="1921"/>
        <v>#DIV/0!</v>
      </c>
      <c r="DA258" s="11"/>
      <c r="DB258" s="12" t="e">
        <f t="shared" si="1922"/>
        <v>#DIV/0!</v>
      </c>
      <c r="DC258" s="13"/>
      <c r="DD258" s="11"/>
      <c r="DE258" s="11"/>
      <c r="DF258" s="14"/>
      <c r="DG258" s="10"/>
      <c r="DH258" s="11"/>
      <c r="DI258" s="61">
        <f t="shared" ref="DI258:DJ263" si="1956">DI257-DG258</f>
        <v>0</v>
      </c>
      <c r="DJ258" s="61">
        <f t="shared" si="1956"/>
        <v>0</v>
      </c>
      <c r="DK258" s="11"/>
      <c r="DL258" s="12" t="e">
        <f t="shared" si="1923"/>
        <v>#DIV/0!</v>
      </c>
      <c r="DM258" s="11"/>
      <c r="DN258" s="12" t="e">
        <f t="shared" si="1924"/>
        <v>#DIV/0!</v>
      </c>
      <c r="DO258" s="13"/>
      <c r="DP258" s="11"/>
      <c r="DQ258" s="11"/>
      <c r="DR258" s="14"/>
      <c r="DS258" s="10"/>
      <c r="DT258" s="11"/>
      <c r="DU258" s="61">
        <f t="shared" ref="DU258:DV263" si="1957">DU257-DS258</f>
        <v>0</v>
      </c>
      <c r="DV258" s="61">
        <f t="shared" si="1957"/>
        <v>0</v>
      </c>
      <c r="DW258" s="11"/>
      <c r="DX258" s="12" t="e">
        <f t="shared" si="1925"/>
        <v>#DIV/0!</v>
      </c>
      <c r="DY258" s="11"/>
      <c r="DZ258" s="12" t="e">
        <f t="shared" si="1926"/>
        <v>#DIV/0!</v>
      </c>
      <c r="EA258" s="13"/>
      <c r="EB258" s="11"/>
      <c r="EC258" s="11"/>
      <c r="ED258" s="14"/>
      <c r="EE258" s="10"/>
      <c r="EF258" s="11"/>
      <c r="EG258" s="61">
        <f t="shared" ref="EG258:EH263" si="1958">EG257-EE258</f>
        <v>0</v>
      </c>
      <c r="EH258" s="61">
        <f t="shared" si="1958"/>
        <v>0</v>
      </c>
      <c r="EI258" s="11"/>
      <c r="EJ258" s="12" t="e">
        <f t="shared" si="1927"/>
        <v>#DIV/0!</v>
      </c>
      <c r="EK258" s="11"/>
      <c r="EL258" s="12" t="e">
        <f t="shared" si="1928"/>
        <v>#DIV/0!</v>
      </c>
      <c r="EM258" s="13"/>
      <c r="EN258" s="11"/>
      <c r="EO258" s="11"/>
      <c r="EP258" s="14"/>
      <c r="EQ258" s="10"/>
      <c r="ER258" s="11"/>
      <c r="ES258" s="61">
        <f t="shared" ref="ES258:ET263" si="1959">ES257-EQ258</f>
        <v>0</v>
      </c>
      <c r="ET258" s="61">
        <f t="shared" si="1959"/>
        <v>0</v>
      </c>
      <c r="EU258" s="11"/>
      <c r="EV258" s="12" t="e">
        <f t="shared" si="1929"/>
        <v>#DIV/0!</v>
      </c>
      <c r="EW258" s="11"/>
      <c r="EX258" s="12" t="e">
        <f t="shared" si="1930"/>
        <v>#DIV/0!</v>
      </c>
      <c r="EY258" s="13"/>
      <c r="EZ258" s="11"/>
      <c r="FA258" s="11"/>
      <c r="FB258" s="14"/>
      <c r="FC258" s="10"/>
      <c r="FD258" s="11"/>
      <c r="FE258" s="61">
        <f t="shared" ref="FE258:FF263" si="1960">FE257-FC258</f>
        <v>0</v>
      </c>
      <c r="FF258" s="61">
        <f t="shared" si="1960"/>
        <v>0</v>
      </c>
      <c r="FG258" s="11"/>
      <c r="FH258" s="12" t="e">
        <f t="shared" si="1931"/>
        <v>#DIV/0!</v>
      </c>
      <c r="FI258" s="11"/>
      <c r="FJ258" s="12" t="e">
        <f t="shared" si="1932"/>
        <v>#DIV/0!</v>
      </c>
      <c r="FK258" s="13"/>
      <c r="FL258" s="11"/>
      <c r="FM258" s="11"/>
      <c r="FN258" s="14"/>
      <c r="FO258" s="10"/>
      <c r="FP258" s="11"/>
      <c r="FQ258" s="61">
        <f t="shared" ref="FQ258:FR263" si="1961">FQ257-FO258</f>
        <v>0</v>
      </c>
      <c r="FR258" s="61">
        <f t="shared" si="1961"/>
        <v>0</v>
      </c>
      <c r="FS258" s="11"/>
      <c r="FT258" s="12" t="e">
        <f t="shared" si="1933"/>
        <v>#DIV/0!</v>
      </c>
      <c r="FU258" s="11"/>
      <c r="FV258" s="12" t="e">
        <f t="shared" si="1934"/>
        <v>#DIV/0!</v>
      </c>
      <c r="FW258" s="13"/>
      <c r="FX258" s="11"/>
      <c r="FY258" s="11"/>
      <c r="FZ258" s="14"/>
      <c r="GA258" s="10"/>
      <c r="GB258" s="11"/>
      <c r="GC258" s="61">
        <f t="shared" ref="GC258:GD263" si="1962">GC257-GA258</f>
        <v>0</v>
      </c>
      <c r="GD258" s="61">
        <f t="shared" si="1962"/>
        <v>0</v>
      </c>
      <c r="GE258" s="11"/>
      <c r="GF258" s="12" t="e">
        <f t="shared" si="1935"/>
        <v>#DIV/0!</v>
      </c>
      <c r="GG258" s="11"/>
      <c r="GH258" s="12" t="e">
        <f t="shared" si="1936"/>
        <v>#DIV/0!</v>
      </c>
      <c r="GI258" s="13"/>
      <c r="GJ258" s="11"/>
      <c r="GK258" s="11"/>
      <c r="GL258" s="14"/>
      <c r="GM258" s="10"/>
      <c r="GN258" s="11"/>
      <c r="GO258" s="61">
        <f t="shared" ref="GO258:GP263" si="1963">GO257-GM258</f>
        <v>0</v>
      </c>
      <c r="GP258" s="61">
        <f t="shared" si="1963"/>
        <v>0</v>
      </c>
      <c r="GQ258" s="11"/>
      <c r="GR258" s="12" t="e">
        <f t="shared" si="1937"/>
        <v>#DIV/0!</v>
      </c>
      <c r="GS258" s="11"/>
      <c r="GT258" s="12" t="e">
        <f t="shared" si="1938"/>
        <v>#DIV/0!</v>
      </c>
      <c r="GU258" s="13"/>
      <c r="GV258" s="11"/>
      <c r="GW258" s="11"/>
      <c r="GX258" s="14"/>
      <c r="GY258" s="10"/>
      <c r="GZ258" s="11"/>
      <c r="HA258" s="61">
        <f t="shared" ref="HA258:HB263" si="1964">HA257-GY258</f>
        <v>0</v>
      </c>
      <c r="HB258" s="61">
        <f t="shared" si="1964"/>
        <v>0</v>
      </c>
      <c r="HC258" s="11"/>
      <c r="HD258" s="12" t="e">
        <f t="shared" si="1939"/>
        <v>#DIV/0!</v>
      </c>
      <c r="HE258" s="11"/>
      <c r="HF258" s="12" t="e">
        <f t="shared" si="1940"/>
        <v>#DIV/0!</v>
      </c>
      <c r="HG258" s="13"/>
      <c r="HH258" s="11"/>
      <c r="HI258" s="11"/>
      <c r="HJ258" s="14"/>
      <c r="HK258" s="10">
        <f t="shared" si="1941"/>
        <v>1</v>
      </c>
      <c r="HL258" s="14">
        <f t="shared" si="1941"/>
        <v>0</v>
      </c>
      <c r="HM258" s="381">
        <f t="shared" si="1941"/>
        <v>2554</v>
      </c>
      <c r="HN258" s="11">
        <f t="shared" si="1941"/>
        <v>215</v>
      </c>
      <c r="HO258" s="11">
        <f t="shared" si="1942"/>
        <v>929</v>
      </c>
      <c r="HP258" s="79">
        <f t="shared" si="1943"/>
        <v>0.36374314800313234</v>
      </c>
      <c r="HQ258" s="15">
        <f t="shared" si="1944"/>
        <v>84</v>
      </c>
      <c r="HR258" s="12">
        <f t="shared" ref="HR258:HR264" si="1965">+(HQ258/(HO258))</f>
        <v>9.0419806243272338E-2</v>
      </c>
      <c r="HS258" s="16">
        <v>72.099999999999994</v>
      </c>
      <c r="HT258" s="17">
        <v>822</v>
      </c>
      <c r="HU258" s="16">
        <f t="shared" si="1945"/>
        <v>88.482238966630788</v>
      </c>
      <c r="HV258" s="15"/>
      <c r="HW258" s="14"/>
    </row>
    <row r="259" spans="1:231" ht="18.75" x14ac:dyDescent="0.25">
      <c r="A259" s="734"/>
      <c r="B259" s="436">
        <f t="shared" si="1905"/>
        <v>45794</v>
      </c>
      <c r="C259" s="10"/>
      <c r="D259" s="11"/>
      <c r="E259" s="61">
        <f t="shared" si="1946"/>
        <v>464</v>
      </c>
      <c r="F259" s="11">
        <f t="shared" si="1946"/>
        <v>39</v>
      </c>
      <c r="G259" s="11">
        <v>180</v>
      </c>
      <c r="H259" s="12">
        <f t="shared" si="1906"/>
        <v>0.41810344827586204</v>
      </c>
      <c r="I259" s="11">
        <v>14</v>
      </c>
      <c r="J259" s="12">
        <f t="shared" si="1947"/>
        <v>7.2164948453608241E-2</v>
      </c>
      <c r="K259" s="13"/>
      <c r="L259" s="11"/>
      <c r="M259" s="11"/>
      <c r="N259" s="14"/>
      <c r="O259" s="10"/>
      <c r="P259" s="11"/>
      <c r="Q259" s="11">
        <f t="shared" si="1948"/>
        <v>495</v>
      </c>
      <c r="R259" s="11">
        <f t="shared" si="1948"/>
        <v>41</v>
      </c>
      <c r="S259" s="11">
        <v>149</v>
      </c>
      <c r="T259" s="12">
        <f t="shared" si="1907"/>
        <v>0.33535353535353535</v>
      </c>
      <c r="U259" s="11">
        <v>17</v>
      </c>
      <c r="V259" s="12">
        <f t="shared" si="1908"/>
        <v>0.10240963855421686</v>
      </c>
      <c r="W259" s="13"/>
      <c r="X259" s="11"/>
      <c r="Y259" s="11"/>
      <c r="Z259" s="14"/>
      <c r="AA259" s="10">
        <v>1</v>
      </c>
      <c r="AB259" s="11"/>
      <c r="AC259" s="11">
        <f t="shared" si="1949"/>
        <v>122</v>
      </c>
      <c r="AD259" s="11">
        <f t="shared" si="1949"/>
        <v>8</v>
      </c>
      <c r="AE259" s="11">
        <v>53</v>
      </c>
      <c r="AF259" s="12">
        <f t="shared" si="1909"/>
        <v>0.48360655737704916</v>
      </c>
      <c r="AG259" s="11">
        <v>6</v>
      </c>
      <c r="AH259" s="12">
        <f t="shared" si="1910"/>
        <v>0.10169491525423729</v>
      </c>
      <c r="AI259" s="13"/>
      <c r="AJ259" s="11"/>
      <c r="AK259" s="11"/>
      <c r="AL259" s="14"/>
      <c r="AM259" s="10"/>
      <c r="AN259" s="11"/>
      <c r="AO259" s="61">
        <f t="shared" si="1950"/>
        <v>489</v>
      </c>
      <c r="AP259" s="11">
        <f t="shared" si="1950"/>
        <v>42</v>
      </c>
      <c r="AQ259" s="11">
        <v>170</v>
      </c>
      <c r="AR259" s="12">
        <f t="shared" si="1911"/>
        <v>0.37014314928425357</v>
      </c>
      <c r="AS259" s="11">
        <v>11</v>
      </c>
      <c r="AT259" s="12">
        <f t="shared" si="1912"/>
        <v>6.0773480662983423E-2</v>
      </c>
      <c r="AU259" s="13"/>
      <c r="AV259" s="11"/>
      <c r="AW259" s="11"/>
      <c r="AX259" s="14"/>
      <c r="AY259" s="10">
        <v>1</v>
      </c>
      <c r="AZ259" s="11"/>
      <c r="BA259" s="11">
        <f t="shared" si="1951"/>
        <v>489</v>
      </c>
      <c r="BB259" s="11">
        <f t="shared" si="1951"/>
        <v>42</v>
      </c>
      <c r="BC259" s="11">
        <v>159</v>
      </c>
      <c r="BD259" s="12">
        <f t="shared" si="1913"/>
        <v>0.35173824130879344</v>
      </c>
      <c r="BE259" s="11">
        <v>13</v>
      </c>
      <c r="BF259" s="12">
        <f t="shared" si="1914"/>
        <v>7.5581395348837205E-2</v>
      </c>
      <c r="BG259" s="13"/>
      <c r="BH259" s="11"/>
      <c r="BI259" s="11"/>
      <c r="BJ259" s="14"/>
      <c r="BK259" s="10">
        <v>1</v>
      </c>
      <c r="BL259" s="11"/>
      <c r="BM259" s="11">
        <f t="shared" si="1952"/>
        <v>492</v>
      </c>
      <c r="BN259" s="11">
        <f t="shared" si="1952"/>
        <v>43</v>
      </c>
      <c r="BO259" s="11">
        <v>154</v>
      </c>
      <c r="BP259" s="12">
        <f t="shared" si="1915"/>
        <v>0.36178861788617889</v>
      </c>
      <c r="BQ259" s="11">
        <v>24</v>
      </c>
      <c r="BR259" s="12">
        <f t="shared" si="1916"/>
        <v>0.1348314606741573</v>
      </c>
      <c r="BS259" s="13"/>
      <c r="BT259" s="11"/>
      <c r="BU259" s="11"/>
      <c r="BV259" s="14"/>
      <c r="BW259" s="10"/>
      <c r="BX259" s="11"/>
      <c r="BY259" s="61">
        <f t="shared" si="1953"/>
        <v>0</v>
      </c>
      <c r="BZ259" s="61">
        <f t="shared" si="1953"/>
        <v>0</v>
      </c>
      <c r="CA259" s="11"/>
      <c r="CB259" s="12" t="e">
        <f t="shared" si="1917"/>
        <v>#DIV/0!</v>
      </c>
      <c r="CC259" s="11"/>
      <c r="CD259" s="12" t="e">
        <f t="shared" si="1918"/>
        <v>#DIV/0!</v>
      </c>
      <c r="CE259" s="13"/>
      <c r="CF259" s="11"/>
      <c r="CG259" s="11"/>
      <c r="CH259" s="14"/>
      <c r="CI259" s="10"/>
      <c r="CJ259" s="11"/>
      <c r="CK259" s="61">
        <f t="shared" si="1954"/>
        <v>0</v>
      </c>
      <c r="CL259" s="61">
        <f t="shared" si="1954"/>
        <v>0</v>
      </c>
      <c r="CM259" s="11"/>
      <c r="CN259" s="12" t="e">
        <f t="shared" si="1919"/>
        <v>#DIV/0!</v>
      </c>
      <c r="CO259" s="11"/>
      <c r="CP259" s="12" t="e">
        <f t="shared" si="1920"/>
        <v>#DIV/0!</v>
      </c>
      <c r="CQ259" s="13"/>
      <c r="CR259" s="11"/>
      <c r="CS259" s="11"/>
      <c r="CT259" s="14"/>
      <c r="CU259" s="10"/>
      <c r="CV259" s="11"/>
      <c r="CW259" s="61">
        <f t="shared" si="1955"/>
        <v>0</v>
      </c>
      <c r="CX259" s="61">
        <f t="shared" si="1955"/>
        <v>0</v>
      </c>
      <c r="CY259" s="11"/>
      <c r="CZ259" s="12" t="e">
        <f t="shared" si="1921"/>
        <v>#DIV/0!</v>
      </c>
      <c r="DA259" s="11"/>
      <c r="DB259" s="12" t="e">
        <f t="shared" si="1922"/>
        <v>#DIV/0!</v>
      </c>
      <c r="DC259" s="13"/>
      <c r="DD259" s="11"/>
      <c r="DE259" s="11"/>
      <c r="DF259" s="14"/>
      <c r="DG259" s="10"/>
      <c r="DH259" s="11"/>
      <c r="DI259" s="61">
        <f t="shared" si="1956"/>
        <v>0</v>
      </c>
      <c r="DJ259" s="61">
        <f t="shared" si="1956"/>
        <v>0</v>
      </c>
      <c r="DK259" s="11"/>
      <c r="DL259" s="12" t="e">
        <f t="shared" si="1923"/>
        <v>#DIV/0!</v>
      </c>
      <c r="DM259" s="11"/>
      <c r="DN259" s="12" t="e">
        <f t="shared" si="1924"/>
        <v>#DIV/0!</v>
      </c>
      <c r="DO259" s="13"/>
      <c r="DP259" s="11"/>
      <c r="DQ259" s="11"/>
      <c r="DR259" s="14"/>
      <c r="DS259" s="10"/>
      <c r="DT259" s="11"/>
      <c r="DU259" s="61">
        <f t="shared" si="1957"/>
        <v>0</v>
      </c>
      <c r="DV259" s="61">
        <f t="shared" si="1957"/>
        <v>0</v>
      </c>
      <c r="DW259" s="11"/>
      <c r="DX259" s="12" t="e">
        <f t="shared" si="1925"/>
        <v>#DIV/0!</v>
      </c>
      <c r="DY259" s="11"/>
      <c r="DZ259" s="12" t="e">
        <f t="shared" si="1926"/>
        <v>#DIV/0!</v>
      </c>
      <c r="EA259" s="13"/>
      <c r="EB259" s="11"/>
      <c r="EC259" s="11"/>
      <c r="ED259" s="14"/>
      <c r="EE259" s="10"/>
      <c r="EF259" s="11"/>
      <c r="EG259" s="61">
        <f t="shared" si="1958"/>
        <v>0</v>
      </c>
      <c r="EH259" s="61">
        <f t="shared" si="1958"/>
        <v>0</v>
      </c>
      <c r="EI259" s="11"/>
      <c r="EJ259" s="12" t="e">
        <f t="shared" si="1927"/>
        <v>#DIV/0!</v>
      </c>
      <c r="EK259" s="11"/>
      <c r="EL259" s="12" t="e">
        <f t="shared" si="1928"/>
        <v>#DIV/0!</v>
      </c>
      <c r="EM259" s="13"/>
      <c r="EN259" s="11"/>
      <c r="EO259" s="11"/>
      <c r="EP259" s="14"/>
      <c r="EQ259" s="10"/>
      <c r="ER259" s="11"/>
      <c r="ES259" s="61">
        <f t="shared" si="1959"/>
        <v>0</v>
      </c>
      <c r="ET259" s="61">
        <f t="shared" si="1959"/>
        <v>0</v>
      </c>
      <c r="EU259" s="11"/>
      <c r="EV259" s="12" t="e">
        <f t="shared" si="1929"/>
        <v>#DIV/0!</v>
      </c>
      <c r="EW259" s="11"/>
      <c r="EX259" s="12" t="e">
        <f t="shared" si="1930"/>
        <v>#DIV/0!</v>
      </c>
      <c r="EY259" s="13"/>
      <c r="EZ259" s="11"/>
      <c r="FA259" s="11"/>
      <c r="FB259" s="14"/>
      <c r="FC259" s="10"/>
      <c r="FD259" s="11"/>
      <c r="FE259" s="61">
        <f t="shared" si="1960"/>
        <v>0</v>
      </c>
      <c r="FF259" s="61">
        <f t="shared" si="1960"/>
        <v>0</v>
      </c>
      <c r="FG259" s="11"/>
      <c r="FH259" s="12" t="e">
        <f t="shared" si="1931"/>
        <v>#DIV/0!</v>
      </c>
      <c r="FI259" s="11"/>
      <c r="FJ259" s="12" t="e">
        <f t="shared" si="1932"/>
        <v>#DIV/0!</v>
      </c>
      <c r="FK259" s="13"/>
      <c r="FL259" s="11"/>
      <c r="FM259" s="11"/>
      <c r="FN259" s="14"/>
      <c r="FO259" s="10"/>
      <c r="FP259" s="11"/>
      <c r="FQ259" s="61">
        <f t="shared" si="1961"/>
        <v>0</v>
      </c>
      <c r="FR259" s="61">
        <f t="shared" si="1961"/>
        <v>0</v>
      </c>
      <c r="FS259" s="11"/>
      <c r="FT259" s="12" t="e">
        <f t="shared" si="1933"/>
        <v>#DIV/0!</v>
      </c>
      <c r="FU259" s="11"/>
      <c r="FV259" s="12" t="e">
        <f t="shared" si="1934"/>
        <v>#DIV/0!</v>
      </c>
      <c r="FW259" s="13"/>
      <c r="FX259" s="11"/>
      <c r="FY259" s="11"/>
      <c r="FZ259" s="14"/>
      <c r="GA259" s="10"/>
      <c r="GB259" s="11"/>
      <c r="GC259" s="61">
        <f t="shared" si="1962"/>
        <v>0</v>
      </c>
      <c r="GD259" s="61">
        <f t="shared" si="1962"/>
        <v>0</v>
      </c>
      <c r="GE259" s="11"/>
      <c r="GF259" s="12" t="e">
        <f t="shared" si="1935"/>
        <v>#DIV/0!</v>
      </c>
      <c r="GG259" s="11"/>
      <c r="GH259" s="12" t="e">
        <f t="shared" si="1936"/>
        <v>#DIV/0!</v>
      </c>
      <c r="GI259" s="13"/>
      <c r="GJ259" s="11"/>
      <c r="GK259" s="11"/>
      <c r="GL259" s="14"/>
      <c r="GM259" s="10"/>
      <c r="GN259" s="11"/>
      <c r="GO259" s="61">
        <f t="shared" si="1963"/>
        <v>0</v>
      </c>
      <c r="GP259" s="61">
        <f t="shared" si="1963"/>
        <v>0</v>
      </c>
      <c r="GQ259" s="11"/>
      <c r="GR259" s="12" t="e">
        <f t="shared" si="1937"/>
        <v>#DIV/0!</v>
      </c>
      <c r="GS259" s="11"/>
      <c r="GT259" s="12" t="e">
        <f t="shared" si="1938"/>
        <v>#DIV/0!</v>
      </c>
      <c r="GU259" s="13"/>
      <c r="GV259" s="11"/>
      <c r="GW259" s="11"/>
      <c r="GX259" s="14"/>
      <c r="GY259" s="10"/>
      <c r="GZ259" s="11"/>
      <c r="HA259" s="61">
        <f t="shared" si="1964"/>
        <v>0</v>
      </c>
      <c r="HB259" s="61">
        <f t="shared" si="1964"/>
        <v>0</v>
      </c>
      <c r="HC259" s="11"/>
      <c r="HD259" s="12" t="e">
        <f t="shared" si="1939"/>
        <v>#DIV/0!</v>
      </c>
      <c r="HE259" s="11"/>
      <c r="HF259" s="12" t="e">
        <f t="shared" si="1940"/>
        <v>#DIV/0!</v>
      </c>
      <c r="HG259" s="13"/>
      <c r="HH259" s="11"/>
      <c r="HI259" s="11"/>
      <c r="HJ259" s="14"/>
      <c r="HK259" s="10">
        <f t="shared" si="1941"/>
        <v>3</v>
      </c>
      <c r="HL259" s="14">
        <f t="shared" si="1941"/>
        <v>0</v>
      </c>
      <c r="HM259" s="381">
        <f t="shared" si="1941"/>
        <v>2551</v>
      </c>
      <c r="HN259" s="11">
        <f t="shared" si="1941"/>
        <v>215</v>
      </c>
      <c r="HO259" s="11">
        <f t="shared" si="1942"/>
        <v>950</v>
      </c>
      <c r="HP259" s="79">
        <f t="shared" si="1943"/>
        <v>0.37240297922383381</v>
      </c>
      <c r="HQ259" s="15">
        <f t="shared" si="1944"/>
        <v>85</v>
      </c>
      <c r="HR259" s="12">
        <f t="shared" si="1965"/>
        <v>8.9473684210526316E-2</v>
      </c>
      <c r="HS259" s="16">
        <v>72</v>
      </c>
      <c r="HT259" s="17">
        <v>846</v>
      </c>
      <c r="HU259" s="16">
        <f t="shared" si="1945"/>
        <v>89.05263157894737</v>
      </c>
      <c r="HV259" s="15"/>
      <c r="HW259" s="14"/>
    </row>
    <row r="260" spans="1:231" ht="18.75" x14ac:dyDescent="0.25">
      <c r="A260" s="734"/>
      <c r="B260" s="436">
        <f t="shared" si="1905"/>
        <v>45795</v>
      </c>
      <c r="C260" s="10"/>
      <c r="D260" s="11"/>
      <c r="E260" s="61">
        <f t="shared" si="1946"/>
        <v>464</v>
      </c>
      <c r="F260" s="11">
        <f t="shared" si="1946"/>
        <v>39</v>
      </c>
      <c r="G260" s="11">
        <v>181</v>
      </c>
      <c r="H260" s="12">
        <f t="shared" si="1906"/>
        <v>0.41163793103448276</v>
      </c>
      <c r="I260" s="11">
        <v>10</v>
      </c>
      <c r="J260" s="12">
        <f t="shared" si="1947"/>
        <v>5.2356020942408377E-2</v>
      </c>
      <c r="K260" s="11"/>
      <c r="L260" s="11"/>
      <c r="M260" s="18"/>
      <c r="N260" s="20"/>
      <c r="O260" s="10"/>
      <c r="P260" s="11"/>
      <c r="Q260" s="11">
        <f t="shared" si="1948"/>
        <v>495</v>
      </c>
      <c r="R260" s="11">
        <f t="shared" si="1948"/>
        <v>41</v>
      </c>
      <c r="S260" s="11">
        <v>156</v>
      </c>
      <c r="T260" s="12">
        <f t="shared" si="1907"/>
        <v>0.3292929292929293</v>
      </c>
      <c r="U260" s="11">
        <v>7</v>
      </c>
      <c r="V260" s="12">
        <f t="shared" si="1908"/>
        <v>4.2944785276073622E-2</v>
      </c>
      <c r="W260" s="11"/>
      <c r="X260" s="11"/>
      <c r="Y260" s="18"/>
      <c r="Z260" s="20"/>
      <c r="AA260" s="10"/>
      <c r="AB260" s="11"/>
      <c r="AC260" s="11">
        <f t="shared" si="1949"/>
        <v>122</v>
      </c>
      <c r="AD260" s="11">
        <f t="shared" si="1949"/>
        <v>8</v>
      </c>
      <c r="AE260" s="11">
        <v>44</v>
      </c>
      <c r="AF260" s="12">
        <f t="shared" si="1909"/>
        <v>0.40163934426229508</v>
      </c>
      <c r="AG260" s="11">
        <v>5</v>
      </c>
      <c r="AH260" s="12">
        <f t="shared" si="1910"/>
        <v>0.10204081632653061</v>
      </c>
      <c r="AI260" s="11"/>
      <c r="AJ260" s="11"/>
      <c r="AK260" s="18"/>
      <c r="AL260" s="20"/>
      <c r="AM260" s="10"/>
      <c r="AN260" s="11"/>
      <c r="AO260" s="61">
        <f t="shared" si="1950"/>
        <v>489</v>
      </c>
      <c r="AP260" s="11">
        <f t="shared" si="1950"/>
        <v>42</v>
      </c>
      <c r="AQ260" s="11">
        <v>153</v>
      </c>
      <c r="AR260" s="12">
        <f t="shared" si="1911"/>
        <v>0.33128834355828218</v>
      </c>
      <c r="AS260" s="11">
        <v>9</v>
      </c>
      <c r="AT260" s="12">
        <f t="shared" si="1912"/>
        <v>5.5555555555555552E-2</v>
      </c>
      <c r="AU260" s="11"/>
      <c r="AV260" s="11"/>
      <c r="AW260" s="18"/>
      <c r="AX260" s="20"/>
      <c r="AY260" s="10"/>
      <c r="AZ260" s="11"/>
      <c r="BA260" s="11">
        <f t="shared" si="1951"/>
        <v>489</v>
      </c>
      <c r="BB260" s="11">
        <f t="shared" si="1951"/>
        <v>42</v>
      </c>
      <c r="BC260" s="11">
        <v>174</v>
      </c>
      <c r="BD260" s="12">
        <f t="shared" si="1913"/>
        <v>0.39263803680981596</v>
      </c>
      <c r="BE260" s="11">
        <v>18</v>
      </c>
      <c r="BF260" s="12">
        <f t="shared" si="1914"/>
        <v>9.375E-2</v>
      </c>
      <c r="BG260" s="11"/>
      <c r="BH260" s="11"/>
      <c r="BI260" s="18"/>
      <c r="BJ260" s="20"/>
      <c r="BK260" s="10"/>
      <c r="BL260" s="11"/>
      <c r="BM260" s="11">
        <f t="shared" si="1952"/>
        <v>492</v>
      </c>
      <c r="BN260" s="11">
        <f t="shared" si="1952"/>
        <v>43</v>
      </c>
      <c r="BO260" s="11">
        <v>151</v>
      </c>
      <c r="BP260" s="12">
        <f t="shared" si="1915"/>
        <v>0.34756097560975607</v>
      </c>
      <c r="BQ260" s="11">
        <v>20</v>
      </c>
      <c r="BR260" s="12">
        <f t="shared" si="1916"/>
        <v>0.11695906432748537</v>
      </c>
      <c r="BS260" s="11"/>
      <c r="BT260" s="11"/>
      <c r="BU260" s="18"/>
      <c r="BV260" s="20"/>
      <c r="BW260" s="10"/>
      <c r="BX260" s="11"/>
      <c r="BY260" s="61">
        <f t="shared" si="1953"/>
        <v>0</v>
      </c>
      <c r="BZ260" s="61">
        <f t="shared" si="1953"/>
        <v>0</v>
      </c>
      <c r="CA260" s="11"/>
      <c r="CB260" s="12" t="e">
        <f t="shared" si="1917"/>
        <v>#DIV/0!</v>
      </c>
      <c r="CC260" s="11"/>
      <c r="CD260" s="12" t="e">
        <f t="shared" si="1918"/>
        <v>#DIV/0!</v>
      </c>
      <c r="CE260" s="11"/>
      <c r="CF260" s="11"/>
      <c r="CG260" s="18"/>
      <c r="CH260" s="20"/>
      <c r="CI260" s="10"/>
      <c r="CJ260" s="11"/>
      <c r="CK260" s="61">
        <f t="shared" si="1954"/>
        <v>0</v>
      </c>
      <c r="CL260" s="61">
        <f t="shared" si="1954"/>
        <v>0</v>
      </c>
      <c r="CM260" s="11"/>
      <c r="CN260" s="12" t="e">
        <f t="shared" si="1919"/>
        <v>#DIV/0!</v>
      </c>
      <c r="CO260" s="11"/>
      <c r="CP260" s="12" t="e">
        <f t="shared" si="1920"/>
        <v>#DIV/0!</v>
      </c>
      <c r="CQ260" s="11"/>
      <c r="CR260" s="11"/>
      <c r="CS260" s="18"/>
      <c r="CT260" s="20"/>
      <c r="CU260" s="10"/>
      <c r="CV260" s="11"/>
      <c r="CW260" s="61">
        <f t="shared" si="1955"/>
        <v>0</v>
      </c>
      <c r="CX260" s="61">
        <f t="shared" si="1955"/>
        <v>0</v>
      </c>
      <c r="CY260" s="11"/>
      <c r="CZ260" s="12" t="e">
        <f t="shared" si="1921"/>
        <v>#DIV/0!</v>
      </c>
      <c r="DA260" s="11"/>
      <c r="DB260" s="12" t="e">
        <f t="shared" si="1922"/>
        <v>#DIV/0!</v>
      </c>
      <c r="DC260" s="11"/>
      <c r="DD260" s="11"/>
      <c r="DE260" s="18"/>
      <c r="DF260" s="20"/>
      <c r="DG260" s="10"/>
      <c r="DH260" s="11"/>
      <c r="DI260" s="61">
        <f t="shared" si="1956"/>
        <v>0</v>
      </c>
      <c r="DJ260" s="61">
        <f t="shared" si="1956"/>
        <v>0</v>
      </c>
      <c r="DK260" s="11"/>
      <c r="DL260" s="12" t="e">
        <f t="shared" si="1923"/>
        <v>#DIV/0!</v>
      </c>
      <c r="DM260" s="11"/>
      <c r="DN260" s="12" t="e">
        <f t="shared" si="1924"/>
        <v>#DIV/0!</v>
      </c>
      <c r="DO260" s="11"/>
      <c r="DP260" s="11"/>
      <c r="DQ260" s="18"/>
      <c r="DR260" s="20"/>
      <c r="DS260" s="10"/>
      <c r="DT260" s="11"/>
      <c r="DU260" s="61">
        <f t="shared" si="1957"/>
        <v>0</v>
      </c>
      <c r="DV260" s="61">
        <f t="shared" si="1957"/>
        <v>0</v>
      </c>
      <c r="DW260" s="11"/>
      <c r="DX260" s="12" t="e">
        <f t="shared" si="1925"/>
        <v>#DIV/0!</v>
      </c>
      <c r="DY260" s="11"/>
      <c r="DZ260" s="12" t="e">
        <f t="shared" si="1926"/>
        <v>#DIV/0!</v>
      </c>
      <c r="EA260" s="11"/>
      <c r="EB260" s="11"/>
      <c r="EC260" s="18"/>
      <c r="ED260" s="20"/>
      <c r="EE260" s="10"/>
      <c r="EF260" s="11"/>
      <c r="EG260" s="61">
        <f t="shared" si="1958"/>
        <v>0</v>
      </c>
      <c r="EH260" s="61">
        <f t="shared" si="1958"/>
        <v>0</v>
      </c>
      <c r="EI260" s="11"/>
      <c r="EJ260" s="12" t="e">
        <f t="shared" si="1927"/>
        <v>#DIV/0!</v>
      </c>
      <c r="EK260" s="11"/>
      <c r="EL260" s="12" t="e">
        <f t="shared" si="1928"/>
        <v>#DIV/0!</v>
      </c>
      <c r="EM260" s="11"/>
      <c r="EN260" s="11"/>
      <c r="EO260" s="18"/>
      <c r="EP260" s="20"/>
      <c r="EQ260" s="10"/>
      <c r="ER260" s="11"/>
      <c r="ES260" s="61">
        <f t="shared" si="1959"/>
        <v>0</v>
      </c>
      <c r="ET260" s="61">
        <f t="shared" si="1959"/>
        <v>0</v>
      </c>
      <c r="EU260" s="11"/>
      <c r="EV260" s="12" t="e">
        <f t="shared" si="1929"/>
        <v>#DIV/0!</v>
      </c>
      <c r="EW260" s="11"/>
      <c r="EX260" s="12" t="e">
        <f t="shared" si="1930"/>
        <v>#DIV/0!</v>
      </c>
      <c r="EY260" s="11"/>
      <c r="EZ260" s="11"/>
      <c r="FA260" s="18"/>
      <c r="FB260" s="20"/>
      <c r="FC260" s="10"/>
      <c r="FD260" s="11"/>
      <c r="FE260" s="61">
        <f t="shared" si="1960"/>
        <v>0</v>
      </c>
      <c r="FF260" s="61">
        <f t="shared" si="1960"/>
        <v>0</v>
      </c>
      <c r="FG260" s="11"/>
      <c r="FH260" s="12" t="e">
        <f t="shared" si="1931"/>
        <v>#DIV/0!</v>
      </c>
      <c r="FI260" s="11"/>
      <c r="FJ260" s="12" t="e">
        <f t="shared" si="1932"/>
        <v>#DIV/0!</v>
      </c>
      <c r="FK260" s="11"/>
      <c r="FL260" s="11"/>
      <c r="FM260" s="18"/>
      <c r="FN260" s="20"/>
      <c r="FO260" s="10"/>
      <c r="FP260" s="11"/>
      <c r="FQ260" s="61">
        <f t="shared" si="1961"/>
        <v>0</v>
      </c>
      <c r="FR260" s="61">
        <f t="shared" si="1961"/>
        <v>0</v>
      </c>
      <c r="FS260" s="11"/>
      <c r="FT260" s="12" t="e">
        <f t="shared" si="1933"/>
        <v>#DIV/0!</v>
      </c>
      <c r="FU260" s="11"/>
      <c r="FV260" s="12" t="e">
        <f t="shared" si="1934"/>
        <v>#DIV/0!</v>
      </c>
      <c r="FW260" s="11"/>
      <c r="FX260" s="11"/>
      <c r="FY260" s="18"/>
      <c r="FZ260" s="20"/>
      <c r="GA260" s="10"/>
      <c r="GB260" s="11"/>
      <c r="GC260" s="61">
        <f t="shared" si="1962"/>
        <v>0</v>
      </c>
      <c r="GD260" s="61">
        <f t="shared" si="1962"/>
        <v>0</v>
      </c>
      <c r="GE260" s="11"/>
      <c r="GF260" s="12" t="e">
        <f t="shared" si="1935"/>
        <v>#DIV/0!</v>
      </c>
      <c r="GG260" s="11"/>
      <c r="GH260" s="12" t="e">
        <f t="shared" si="1936"/>
        <v>#DIV/0!</v>
      </c>
      <c r="GI260" s="11"/>
      <c r="GJ260" s="11"/>
      <c r="GK260" s="18"/>
      <c r="GL260" s="20"/>
      <c r="GM260" s="10"/>
      <c r="GN260" s="11"/>
      <c r="GO260" s="61">
        <f t="shared" si="1963"/>
        <v>0</v>
      </c>
      <c r="GP260" s="61">
        <f t="shared" si="1963"/>
        <v>0</v>
      </c>
      <c r="GQ260" s="11"/>
      <c r="GR260" s="12" t="e">
        <f t="shared" si="1937"/>
        <v>#DIV/0!</v>
      </c>
      <c r="GS260" s="11"/>
      <c r="GT260" s="12" t="e">
        <f t="shared" si="1938"/>
        <v>#DIV/0!</v>
      </c>
      <c r="GU260" s="11"/>
      <c r="GV260" s="11"/>
      <c r="GW260" s="18"/>
      <c r="GX260" s="20"/>
      <c r="GY260" s="10"/>
      <c r="GZ260" s="11"/>
      <c r="HA260" s="61">
        <f t="shared" si="1964"/>
        <v>0</v>
      </c>
      <c r="HB260" s="61">
        <f t="shared" si="1964"/>
        <v>0</v>
      </c>
      <c r="HC260" s="11"/>
      <c r="HD260" s="12" t="e">
        <f t="shared" si="1939"/>
        <v>#DIV/0!</v>
      </c>
      <c r="HE260" s="11"/>
      <c r="HF260" s="12" t="e">
        <f t="shared" si="1940"/>
        <v>#DIV/0!</v>
      </c>
      <c r="HG260" s="11"/>
      <c r="HH260" s="11"/>
      <c r="HI260" s="18"/>
      <c r="HJ260" s="20"/>
      <c r="HK260" s="10">
        <f t="shared" si="1941"/>
        <v>0</v>
      </c>
      <c r="HL260" s="14">
        <f t="shared" si="1941"/>
        <v>0</v>
      </c>
      <c r="HM260" s="381">
        <f t="shared" si="1941"/>
        <v>2551</v>
      </c>
      <c r="HN260" s="11">
        <f t="shared" si="1941"/>
        <v>215</v>
      </c>
      <c r="HO260" s="11">
        <f t="shared" si="1942"/>
        <v>928</v>
      </c>
      <c r="HP260" s="79">
        <f t="shared" si="1943"/>
        <v>0.36377891023128184</v>
      </c>
      <c r="HQ260" s="15">
        <f t="shared" si="1944"/>
        <v>69</v>
      </c>
      <c r="HR260" s="12">
        <f t="shared" si="1965"/>
        <v>7.4353448275862072E-2</v>
      </c>
      <c r="HS260" s="16">
        <v>70.8</v>
      </c>
      <c r="HT260" s="17">
        <v>834</v>
      </c>
      <c r="HU260" s="16">
        <f t="shared" si="1945"/>
        <v>89.870689655172413</v>
      </c>
      <c r="HV260" s="18"/>
      <c r="HW260" s="20"/>
    </row>
    <row r="261" spans="1:231" ht="18.75" x14ac:dyDescent="0.25">
      <c r="A261" s="734"/>
      <c r="B261" s="436">
        <f t="shared" si="1905"/>
        <v>45796</v>
      </c>
      <c r="C261" s="10"/>
      <c r="D261" s="11"/>
      <c r="E261" s="61">
        <f t="shared" si="1946"/>
        <v>464</v>
      </c>
      <c r="F261" s="11">
        <f t="shared" si="1946"/>
        <v>39</v>
      </c>
      <c r="G261" s="11">
        <v>181</v>
      </c>
      <c r="H261" s="12">
        <f t="shared" si="1906"/>
        <v>0.40517241379310343</v>
      </c>
      <c r="I261" s="11">
        <v>7</v>
      </c>
      <c r="J261" s="12">
        <f t="shared" si="1947"/>
        <v>3.7234042553191488E-2</v>
      </c>
      <c r="K261" s="13"/>
      <c r="L261" s="13"/>
      <c r="M261" s="25"/>
      <c r="N261" s="37"/>
      <c r="O261" s="10">
        <v>1</v>
      </c>
      <c r="P261" s="11"/>
      <c r="Q261" s="11">
        <f t="shared" si="1948"/>
        <v>494</v>
      </c>
      <c r="R261" s="11">
        <f t="shared" si="1948"/>
        <v>41</v>
      </c>
      <c r="S261" s="11">
        <v>154</v>
      </c>
      <c r="T261" s="12">
        <f t="shared" si="1907"/>
        <v>0.33400809716599189</v>
      </c>
      <c r="U261" s="11">
        <v>11</v>
      </c>
      <c r="V261" s="12">
        <f t="shared" si="1908"/>
        <v>6.6666666666666666E-2</v>
      </c>
      <c r="W261" s="13"/>
      <c r="X261" s="13"/>
      <c r="Y261" s="25"/>
      <c r="Z261" s="37"/>
      <c r="AA261" s="10">
        <v>1</v>
      </c>
      <c r="AB261" s="11"/>
      <c r="AC261" s="11">
        <f t="shared" si="1949"/>
        <v>121</v>
      </c>
      <c r="AD261" s="11">
        <f t="shared" si="1949"/>
        <v>8</v>
      </c>
      <c r="AE261" s="11">
        <v>40</v>
      </c>
      <c r="AF261" s="12">
        <f t="shared" si="1909"/>
        <v>0.37190082644628097</v>
      </c>
      <c r="AG261" s="11">
        <v>5</v>
      </c>
      <c r="AH261" s="12">
        <f t="shared" si="1910"/>
        <v>0.1111111111111111</v>
      </c>
      <c r="AI261" s="13"/>
      <c r="AJ261" s="13"/>
      <c r="AK261" s="25"/>
      <c r="AL261" s="37"/>
      <c r="AM261" s="10"/>
      <c r="AN261" s="11"/>
      <c r="AO261" s="61">
        <f t="shared" si="1950"/>
        <v>489</v>
      </c>
      <c r="AP261" s="11">
        <f t="shared" si="1950"/>
        <v>42</v>
      </c>
      <c r="AQ261" s="11">
        <v>151</v>
      </c>
      <c r="AR261" s="12">
        <f t="shared" si="1911"/>
        <v>0.32924335378323111</v>
      </c>
      <c r="AS261" s="11">
        <v>10</v>
      </c>
      <c r="AT261" s="12">
        <f t="shared" si="1912"/>
        <v>6.2111801242236024E-2</v>
      </c>
      <c r="AU261" s="13"/>
      <c r="AV261" s="13"/>
      <c r="AW261" s="25"/>
      <c r="AX261" s="37"/>
      <c r="AY261" s="10">
        <v>2</v>
      </c>
      <c r="AZ261" s="11"/>
      <c r="BA261" s="11">
        <f t="shared" si="1951"/>
        <v>487</v>
      </c>
      <c r="BB261" s="11">
        <f t="shared" si="1951"/>
        <v>42</v>
      </c>
      <c r="BC261" s="11">
        <v>143</v>
      </c>
      <c r="BD261" s="12">
        <f t="shared" si="1913"/>
        <v>0.31416837782340862</v>
      </c>
      <c r="BE261" s="11">
        <v>10</v>
      </c>
      <c r="BF261" s="12">
        <f t="shared" si="1914"/>
        <v>6.535947712418301E-2</v>
      </c>
      <c r="BG261" s="13"/>
      <c r="BH261" s="13"/>
      <c r="BI261" s="25"/>
      <c r="BJ261" s="37"/>
      <c r="BK261" s="10"/>
      <c r="BL261" s="11"/>
      <c r="BM261" s="11">
        <f t="shared" si="1952"/>
        <v>492</v>
      </c>
      <c r="BN261" s="11">
        <f t="shared" si="1952"/>
        <v>43</v>
      </c>
      <c r="BO261" s="11">
        <v>144</v>
      </c>
      <c r="BP261" s="12">
        <f t="shared" si="1915"/>
        <v>0.31910569105691056</v>
      </c>
      <c r="BQ261" s="11">
        <v>13</v>
      </c>
      <c r="BR261" s="12">
        <f t="shared" si="1916"/>
        <v>8.2802547770700632E-2</v>
      </c>
      <c r="BS261" s="13"/>
      <c r="BT261" s="13"/>
      <c r="BU261" s="25"/>
      <c r="BV261" s="37"/>
      <c r="BW261" s="10"/>
      <c r="BX261" s="11"/>
      <c r="BY261" s="61">
        <f t="shared" si="1953"/>
        <v>0</v>
      </c>
      <c r="BZ261" s="61">
        <f t="shared" si="1953"/>
        <v>0</v>
      </c>
      <c r="CA261" s="11"/>
      <c r="CB261" s="12" t="e">
        <f t="shared" si="1917"/>
        <v>#DIV/0!</v>
      </c>
      <c r="CC261" s="11"/>
      <c r="CD261" s="12" t="e">
        <f t="shared" si="1918"/>
        <v>#DIV/0!</v>
      </c>
      <c r="CE261" s="13"/>
      <c r="CF261" s="13"/>
      <c r="CG261" s="25"/>
      <c r="CH261" s="37"/>
      <c r="CI261" s="10"/>
      <c r="CJ261" s="11"/>
      <c r="CK261" s="61">
        <f t="shared" si="1954"/>
        <v>0</v>
      </c>
      <c r="CL261" s="61">
        <f t="shared" si="1954"/>
        <v>0</v>
      </c>
      <c r="CM261" s="11"/>
      <c r="CN261" s="12" t="e">
        <f t="shared" si="1919"/>
        <v>#DIV/0!</v>
      </c>
      <c r="CO261" s="11"/>
      <c r="CP261" s="12" t="e">
        <f t="shared" si="1920"/>
        <v>#DIV/0!</v>
      </c>
      <c r="CQ261" s="13"/>
      <c r="CR261" s="13"/>
      <c r="CS261" s="25"/>
      <c r="CT261" s="37"/>
      <c r="CU261" s="10"/>
      <c r="CV261" s="11"/>
      <c r="CW261" s="61">
        <f t="shared" si="1955"/>
        <v>0</v>
      </c>
      <c r="CX261" s="61">
        <f t="shared" si="1955"/>
        <v>0</v>
      </c>
      <c r="CY261" s="11"/>
      <c r="CZ261" s="12" t="e">
        <f t="shared" si="1921"/>
        <v>#DIV/0!</v>
      </c>
      <c r="DA261" s="11"/>
      <c r="DB261" s="12" t="e">
        <f t="shared" si="1922"/>
        <v>#DIV/0!</v>
      </c>
      <c r="DC261" s="13"/>
      <c r="DD261" s="13"/>
      <c r="DE261" s="25"/>
      <c r="DF261" s="37"/>
      <c r="DG261" s="10"/>
      <c r="DH261" s="11"/>
      <c r="DI261" s="61">
        <f t="shared" si="1956"/>
        <v>0</v>
      </c>
      <c r="DJ261" s="61">
        <f t="shared" si="1956"/>
        <v>0</v>
      </c>
      <c r="DK261" s="11"/>
      <c r="DL261" s="12" t="e">
        <f t="shared" si="1923"/>
        <v>#DIV/0!</v>
      </c>
      <c r="DM261" s="11"/>
      <c r="DN261" s="12" t="e">
        <f t="shared" si="1924"/>
        <v>#DIV/0!</v>
      </c>
      <c r="DO261" s="13"/>
      <c r="DP261" s="13"/>
      <c r="DQ261" s="25"/>
      <c r="DR261" s="37"/>
      <c r="DS261" s="10"/>
      <c r="DT261" s="11"/>
      <c r="DU261" s="61">
        <f t="shared" si="1957"/>
        <v>0</v>
      </c>
      <c r="DV261" s="61">
        <f t="shared" si="1957"/>
        <v>0</v>
      </c>
      <c r="DW261" s="11"/>
      <c r="DX261" s="12" t="e">
        <f t="shared" si="1925"/>
        <v>#DIV/0!</v>
      </c>
      <c r="DY261" s="11"/>
      <c r="DZ261" s="12" t="e">
        <f t="shared" si="1926"/>
        <v>#DIV/0!</v>
      </c>
      <c r="EA261" s="13"/>
      <c r="EB261" s="13"/>
      <c r="EC261" s="25"/>
      <c r="ED261" s="37"/>
      <c r="EE261" s="10"/>
      <c r="EF261" s="11"/>
      <c r="EG261" s="61">
        <f t="shared" si="1958"/>
        <v>0</v>
      </c>
      <c r="EH261" s="61">
        <f t="shared" si="1958"/>
        <v>0</v>
      </c>
      <c r="EI261" s="11"/>
      <c r="EJ261" s="12" t="e">
        <f t="shared" si="1927"/>
        <v>#DIV/0!</v>
      </c>
      <c r="EK261" s="11"/>
      <c r="EL261" s="12" t="e">
        <f t="shared" si="1928"/>
        <v>#DIV/0!</v>
      </c>
      <c r="EM261" s="13"/>
      <c r="EN261" s="13"/>
      <c r="EO261" s="25"/>
      <c r="EP261" s="37"/>
      <c r="EQ261" s="10"/>
      <c r="ER261" s="11"/>
      <c r="ES261" s="61">
        <f t="shared" si="1959"/>
        <v>0</v>
      </c>
      <c r="ET261" s="61">
        <f t="shared" si="1959"/>
        <v>0</v>
      </c>
      <c r="EU261" s="11"/>
      <c r="EV261" s="12" t="e">
        <f t="shared" si="1929"/>
        <v>#DIV/0!</v>
      </c>
      <c r="EW261" s="11"/>
      <c r="EX261" s="12" t="e">
        <f t="shared" si="1930"/>
        <v>#DIV/0!</v>
      </c>
      <c r="EY261" s="13"/>
      <c r="EZ261" s="13"/>
      <c r="FA261" s="25"/>
      <c r="FB261" s="37"/>
      <c r="FC261" s="10"/>
      <c r="FD261" s="11"/>
      <c r="FE261" s="61">
        <f t="shared" si="1960"/>
        <v>0</v>
      </c>
      <c r="FF261" s="61">
        <f t="shared" si="1960"/>
        <v>0</v>
      </c>
      <c r="FG261" s="11"/>
      <c r="FH261" s="12" t="e">
        <f t="shared" si="1931"/>
        <v>#DIV/0!</v>
      </c>
      <c r="FI261" s="11"/>
      <c r="FJ261" s="12" t="e">
        <f t="shared" si="1932"/>
        <v>#DIV/0!</v>
      </c>
      <c r="FK261" s="13"/>
      <c r="FL261" s="13"/>
      <c r="FM261" s="25"/>
      <c r="FN261" s="37"/>
      <c r="FO261" s="10"/>
      <c r="FP261" s="11"/>
      <c r="FQ261" s="61">
        <f t="shared" si="1961"/>
        <v>0</v>
      </c>
      <c r="FR261" s="61">
        <f t="shared" si="1961"/>
        <v>0</v>
      </c>
      <c r="FS261" s="11"/>
      <c r="FT261" s="12" t="e">
        <f t="shared" si="1933"/>
        <v>#DIV/0!</v>
      </c>
      <c r="FU261" s="11"/>
      <c r="FV261" s="12" t="e">
        <f t="shared" si="1934"/>
        <v>#DIV/0!</v>
      </c>
      <c r="FW261" s="13"/>
      <c r="FX261" s="13"/>
      <c r="FY261" s="25"/>
      <c r="FZ261" s="37"/>
      <c r="GA261" s="10"/>
      <c r="GB261" s="11"/>
      <c r="GC261" s="61">
        <f t="shared" si="1962"/>
        <v>0</v>
      </c>
      <c r="GD261" s="61">
        <f t="shared" si="1962"/>
        <v>0</v>
      </c>
      <c r="GE261" s="11"/>
      <c r="GF261" s="12" t="e">
        <f t="shared" si="1935"/>
        <v>#DIV/0!</v>
      </c>
      <c r="GG261" s="11"/>
      <c r="GH261" s="12" t="e">
        <f t="shared" si="1936"/>
        <v>#DIV/0!</v>
      </c>
      <c r="GI261" s="13"/>
      <c r="GJ261" s="13"/>
      <c r="GK261" s="25"/>
      <c r="GL261" s="37"/>
      <c r="GM261" s="10"/>
      <c r="GN261" s="11"/>
      <c r="GO261" s="61">
        <f t="shared" si="1963"/>
        <v>0</v>
      </c>
      <c r="GP261" s="61">
        <f t="shared" si="1963"/>
        <v>0</v>
      </c>
      <c r="GQ261" s="11"/>
      <c r="GR261" s="12" t="e">
        <f t="shared" si="1937"/>
        <v>#DIV/0!</v>
      </c>
      <c r="GS261" s="11"/>
      <c r="GT261" s="12" t="e">
        <f t="shared" si="1938"/>
        <v>#DIV/0!</v>
      </c>
      <c r="GU261" s="13"/>
      <c r="GV261" s="13"/>
      <c r="GW261" s="25"/>
      <c r="GX261" s="37"/>
      <c r="GY261" s="10"/>
      <c r="GZ261" s="11"/>
      <c r="HA261" s="61">
        <f t="shared" si="1964"/>
        <v>0</v>
      </c>
      <c r="HB261" s="61">
        <f t="shared" si="1964"/>
        <v>0</v>
      </c>
      <c r="HC261" s="11"/>
      <c r="HD261" s="12" t="e">
        <f t="shared" si="1939"/>
        <v>#DIV/0!</v>
      </c>
      <c r="HE261" s="11"/>
      <c r="HF261" s="12" t="e">
        <f t="shared" si="1940"/>
        <v>#DIV/0!</v>
      </c>
      <c r="HG261" s="13"/>
      <c r="HH261" s="13"/>
      <c r="HI261" s="25"/>
      <c r="HJ261" s="37"/>
      <c r="HK261" s="10">
        <f t="shared" si="1941"/>
        <v>4</v>
      </c>
      <c r="HL261" s="14">
        <f t="shared" si="1941"/>
        <v>0</v>
      </c>
      <c r="HM261" s="381">
        <f t="shared" si="1941"/>
        <v>2547</v>
      </c>
      <c r="HN261" s="11">
        <f t="shared" si="1941"/>
        <v>215</v>
      </c>
      <c r="HO261" s="11">
        <f t="shared" si="1942"/>
        <v>869</v>
      </c>
      <c r="HP261" s="79">
        <f t="shared" si="1943"/>
        <v>0.34118570867687475</v>
      </c>
      <c r="HQ261" s="15">
        <f t="shared" si="1944"/>
        <v>56</v>
      </c>
      <c r="HR261" s="12">
        <f t="shared" si="1965"/>
        <v>6.4441887226697359E-2</v>
      </c>
      <c r="HS261" s="16">
        <v>70.7</v>
      </c>
      <c r="HT261" s="17">
        <v>793</v>
      </c>
      <c r="HU261" s="16">
        <f t="shared" si="1945"/>
        <v>91.254315304948221</v>
      </c>
      <c r="HV261" s="23"/>
      <c r="HW261" s="22"/>
    </row>
    <row r="262" spans="1:231" ht="18.75" x14ac:dyDescent="0.25">
      <c r="A262" s="734"/>
      <c r="B262" s="436">
        <f t="shared" si="1905"/>
        <v>45797</v>
      </c>
      <c r="C262" s="10"/>
      <c r="D262" s="11"/>
      <c r="E262" s="61">
        <f t="shared" si="1946"/>
        <v>464</v>
      </c>
      <c r="F262" s="11">
        <f t="shared" si="1946"/>
        <v>39</v>
      </c>
      <c r="G262" s="11">
        <v>178</v>
      </c>
      <c r="H262" s="12">
        <f t="shared" si="1906"/>
        <v>0.41810344827586204</v>
      </c>
      <c r="I262" s="11">
        <v>16</v>
      </c>
      <c r="J262" s="12">
        <f t="shared" si="1947"/>
        <v>8.247422680412371E-2</v>
      </c>
      <c r="K262" s="13"/>
      <c r="L262" s="11"/>
      <c r="M262" s="25"/>
      <c r="N262" s="37"/>
      <c r="O262" s="10"/>
      <c r="P262" s="11"/>
      <c r="Q262" s="11">
        <f t="shared" si="1948"/>
        <v>494</v>
      </c>
      <c r="R262" s="11">
        <f t="shared" si="1948"/>
        <v>41</v>
      </c>
      <c r="S262" s="11">
        <v>152</v>
      </c>
      <c r="T262" s="12">
        <f t="shared" si="1907"/>
        <v>0.32995951417004049</v>
      </c>
      <c r="U262" s="11">
        <v>11</v>
      </c>
      <c r="V262" s="12">
        <f t="shared" si="1908"/>
        <v>6.7484662576687116E-2</v>
      </c>
      <c r="W262" s="13"/>
      <c r="X262" s="11"/>
      <c r="Y262" s="25"/>
      <c r="Z262" s="37"/>
      <c r="AA262" s="10">
        <v>1</v>
      </c>
      <c r="AB262" s="11"/>
      <c r="AC262" s="11">
        <f t="shared" si="1949"/>
        <v>120</v>
      </c>
      <c r="AD262" s="11">
        <f t="shared" si="1949"/>
        <v>8</v>
      </c>
      <c r="AE262" s="11">
        <v>45</v>
      </c>
      <c r="AF262" s="12">
        <f t="shared" si="1909"/>
        <v>0.41666666666666669</v>
      </c>
      <c r="AG262" s="11">
        <v>5</v>
      </c>
      <c r="AH262" s="12">
        <f t="shared" si="1910"/>
        <v>0.1</v>
      </c>
      <c r="AI262" s="13"/>
      <c r="AJ262" s="11"/>
      <c r="AK262" s="25"/>
      <c r="AL262" s="37"/>
      <c r="AM262" s="10"/>
      <c r="AN262" s="11"/>
      <c r="AO262" s="61">
        <f t="shared" si="1950"/>
        <v>489</v>
      </c>
      <c r="AP262" s="11">
        <f t="shared" si="1950"/>
        <v>42</v>
      </c>
      <c r="AQ262" s="11">
        <v>165</v>
      </c>
      <c r="AR262" s="12">
        <f t="shared" si="1911"/>
        <v>0.34764826175869118</v>
      </c>
      <c r="AS262" s="11">
        <v>5</v>
      </c>
      <c r="AT262" s="12">
        <f t="shared" si="1912"/>
        <v>2.9411764705882353E-2</v>
      </c>
      <c r="AU262" s="13"/>
      <c r="AV262" s="11"/>
      <c r="AW262" s="25"/>
      <c r="AX262" s="37"/>
      <c r="AY262" s="10"/>
      <c r="AZ262" s="11"/>
      <c r="BA262" s="11">
        <f t="shared" si="1951"/>
        <v>487</v>
      </c>
      <c r="BB262" s="11">
        <f t="shared" si="1951"/>
        <v>42</v>
      </c>
      <c r="BC262" s="11">
        <v>158</v>
      </c>
      <c r="BD262" s="12">
        <f t="shared" si="1913"/>
        <v>0.35318275154004108</v>
      </c>
      <c r="BE262" s="11">
        <v>14</v>
      </c>
      <c r="BF262" s="12">
        <f t="shared" si="1914"/>
        <v>8.1395348837209308E-2</v>
      </c>
      <c r="BG262" s="13"/>
      <c r="BH262" s="11"/>
      <c r="BI262" s="25"/>
      <c r="BJ262" s="37"/>
      <c r="BK262" s="10"/>
      <c r="BL262" s="11"/>
      <c r="BM262" s="11">
        <f t="shared" si="1952"/>
        <v>492</v>
      </c>
      <c r="BN262" s="11">
        <f t="shared" si="1952"/>
        <v>43</v>
      </c>
      <c r="BO262" s="11">
        <v>165</v>
      </c>
      <c r="BP262" s="12">
        <f t="shared" si="1915"/>
        <v>0.35569105691056913</v>
      </c>
      <c r="BQ262" s="11">
        <v>10</v>
      </c>
      <c r="BR262" s="12">
        <f t="shared" si="1916"/>
        <v>5.7142857142857141E-2</v>
      </c>
      <c r="BS262" s="13"/>
      <c r="BT262" s="11"/>
      <c r="BU262" s="25"/>
      <c r="BV262" s="37"/>
      <c r="BW262" s="10"/>
      <c r="BX262" s="11"/>
      <c r="BY262" s="61">
        <f t="shared" si="1953"/>
        <v>0</v>
      </c>
      <c r="BZ262" s="61">
        <f t="shared" si="1953"/>
        <v>0</v>
      </c>
      <c r="CA262" s="11"/>
      <c r="CB262" s="12" t="e">
        <f t="shared" si="1917"/>
        <v>#DIV/0!</v>
      </c>
      <c r="CC262" s="11"/>
      <c r="CD262" s="12" t="e">
        <f t="shared" si="1918"/>
        <v>#DIV/0!</v>
      </c>
      <c r="CE262" s="13"/>
      <c r="CF262" s="11"/>
      <c r="CG262" s="25"/>
      <c r="CH262" s="37"/>
      <c r="CI262" s="10"/>
      <c r="CJ262" s="11"/>
      <c r="CK262" s="61">
        <f t="shared" si="1954"/>
        <v>0</v>
      </c>
      <c r="CL262" s="61">
        <f t="shared" si="1954"/>
        <v>0</v>
      </c>
      <c r="CM262" s="11"/>
      <c r="CN262" s="12" t="e">
        <f t="shared" si="1919"/>
        <v>#DIV/0!</v>
      </c>
      <c r="CO262" s="11"/>
      <c r="CP262" s="12" t="e">
        <f t="shared" si="1920"/>
        <v>#DIV/0!</v>
      </c>
      <c r="CQ262" s="13"/>
      <c r="CR262" s="11"/>
      <c r="CS262" s="25"/>
      <c r="CT262" s="37"/>
      <c r="CU262" s="10"/>
      <c r="CV262" s="11"/>
      <c r="CW262" s="61">
        <f t="shared" si="1955"/>
        <v>0</v>
      </c>
      <c r="CX262" s="61">
        <f t="shared" si="1955"/>
        <v>0</v>
      </c>
      <c r="CY262" s="11"/>
      <c r="CZ262" s="12" t="e">
        <f t="shared" si="1921"/>
        <v>#DIV/0!</v>
      </c>
      <c r="DA262" s="11"/>
      <c r="DB262" s="12" t="e">
        <f t="shared" si="1922"/>
        <v>#DIV/0!</v>
      </c>
      <c r="DC262" s="13"/>
      <c r="DD262" s="11"/>
      <c r="DE262" s="25"/>
      <c r="DF262" s="37"/>
      <c r="DG262" s="10"/>
      <c r="DH262" s="11"/>
      <c r="DI262" s="61">
        <f t="shared" si="1956"/>
        <v>0</v>
      </c>
      <c r="DJ262" s="61">
        <f t="shared" si="1956"/>
        <v>0</v>
      </c>
      <c r="DK262" s="11"/>
      <c r="DL262" s="12" t="e">
        <f t="shared" si="1923"/>
        <v>#DIV/0!</v>
      </c>
      <c r="DM262" s="11"/>
      <c r="DN262" s="12" t="e">
        <f t="shared" si="1924"/>
        <v>#DIV/0!</v>
      </c>
      <c r="DO262" s="13"/>
      <c r="DP262" s="11"/>
      <c r="DQ262" s="25"/>
      <c r="DR262" s="37"/>
      <c r="DS262" s="10"/>
      <c r="DT262" s="11"/>
      <c r="DU262" s="61">
        <f t="shared" si="1957"/>
        <v>0</v>
      </c>
      <c r="DV262" s="61">
        <f t="shared" si="1957"/>
        <v>0</v>
      </c>
      <c r="DW262" s="11"/>
      <c r="DX262" s="12" t="e">
        <f t="shared" si="1925"/>
        <v>#DIV/0!</v>
      </c>
      <c r="DY262" s="11"/>
      <c r="DZ262" s="12" t="e">
        <f t="shared" si="1926"/>
        <v>#DIV/0!</v>
      </c>
      <c r="EA262" s="13"/>
      <c r="EB262" s="11"/>
      <c r="EC262" s="25"/>
      <c r="ED262" s="37"/>
      <c r="EE262" s="10"/>
      <c r="EF262" s="11"/>
      <c r="EG262" s="61">
        <f t="shared" si="1958"/>
        <v>0</v>
      </c>
      <c r="EH262" s="61">
        <f t="shared" si="1958"/>
        <v>0</v>
      </c>
      <c r="EI262" s="11"/>
      <c r="EJ262" s="12" t="e">
        <f t="shared" si="1927"/>
        <v>#DIV/0!</v>
      </c>
      <c r="EK262" s="11"/>
      <c r="EL262" s="12" t="e">
        <f t="shared" si="1928"/>
        <v>#DIV/0!</v>
      </c>
      <c r="EM262" s="13"/>
      <c r="EN262" s="11"/>
      <c r="EO262" s="25"/>
      <c r="EP262" s="37"/>
      <c r="EQ262" s="10"/>
      <c r="ER262" s="11"/>
      <c r="ES262" s="61">
        <f t="shared" si="1959"/>
        <v>0</v>
      </c>
      <c r="ET262" s="61">
        <f t="shared" si="1959"/>
        <v>0</v>
      </c>
      <c r="EU262" s="11"/>
      <c r="EV262" s="12" t="e">
        <f t="shared" si="1929"/>
        <v>#DIV/0!</v>
      </c>
      <c r="EW262" s="11"/>
      <c r="EX262" s="12" t="e">
        <f t="shared" si="1930"/>
        <v>#DIV/0!</v>
      </c>
      <c r="EY262" s="13"/>
      <c r="EZ262" s="11"/>
      <c r="FA262" s="25"/>
      <c r="FB262" s="37"/>
      <c r="FC262" s="10"/>
      <c r="FD262" s="11"/>
      <c r="FE262" s="61">
        <f t="shared" si="1960"/>
        <v>0</v>
      </c>
      <c r="FF262" s="61">
        <f t="shared" si="1960"/>
        <v>0</v>
      </c>
      <c r="FG262" s="11"/>
      <c r="FH262" s="12" t="e">
        <f t="shared" si="1931"/>
        <v>#DIV/0!</v>
      </c>
      <c r="FI262" s="11"/>
      <c r="FJ262" s="12" t="e">
        <f t="shared" si="1932"/>
        <v>#DIV/0!</v>
      </c>
      <c r="FK262" s="13"/>
      <c r="FL262" s="11"/>
      <c r="FM262" s="25"/>
      <c r="FN262" s="37"/>
      <c r="FO262" s="10"/>
      <c r="FP262" s="11"/>
      <c r="FQ262" s="61">
        <f t="shared" si="1961"/>
        <v>0</v>
      </c>
      <c r="FR262" s="61">
        <f t="shared" si="1961"/>
        <v>0</v>
      </c>
      <c r="FS262" s="11"/>
      <c r="FT262" s="12" t="e">
        <f t="shared" si="1933"/>
        <v>#DIV/0!</v>
      </c>
      <c r="FU262" s="11"/>
      <c r="FV262" s="12" t="e">
        <f t="shared" si="1934"/>
        <v>#DIV/0!</v>
      </c>
      <c r="FW262" s="13"/>
      <c r="FX262" s="11"/>
      <c r="FY262" s="25"/>
      <c r="FZ262" s="37"/>
      <c r="GA262" s="10"/>
      <c r="GB262" s="11"/>
      <c r="GC262" s="61">
        <f t="shared" si="1962"/>
        <v>0</v>
      </c>
      <c r="GD262" s="61">
        <f t="shared" si="1962"/>
        <v>0</v>
      </c>
      <c r="GE262" s="11"/>
      <c r="GF262" s="12" t="e">
        <f t="shared" si="1935"/>
        <v>#DIV/0!</v>
      </c>
      <c r="GG262" s="11"/>
      <c r="GH262" s="12" t="e">
        <f t="shared" si="1936"/>
        <v>#DIV/0!</v>
      </c>
      <c r="GI262" s="13"/>
      <c r="GJ262" s="11"/>
      <c r="GK262" s="25"/>
      <c r="GL262" s="37"/>
      <c r="GM262" s="10"/>
      <c r="GN262" s="11"/>
      <c r="GO262" s="61">
        <f t="shared" si="1963"/>
        <v>0</v>
      </c>
      <c r="GP262" s="61">
        <f t="shared" si="1963"/>
        <v>0</v>
      </c>
      <c r="GQ262" s="11"/>
      <c r="GR262" s="12" t="e">
        <f t="shared" si="1937"/>
        <v>#DIV/0!</v>
      </c>
      <c r="GS262" s="11"/>
      <c r="GT262" s="12" t="e">
        <f t="shared" si="1938"/>
        <v>#DIV/0!</v>
      </c>
      <c r="GU262" s="13"/>
      <c r="GV262" s="11"/>
      <c r="GW262" s="25"/>
      <c r="GX262" s="37"/>
      <c r="GY262" s="10"/>
      <c r="GZ262" s="11"/>
      <c r="HA262" s="61">
        <f t="shared" si="1964"/>
        <v>0</v>
      </c>
      <c r="HB262" s="61">
        <f t="shared" si="1964"/>
        <v>0</v>
      </c>
      <c r="HC262" s="11"/>
      <c r="HD262" s="12" t="e">
        <f t="shared" si="1939"/>
        <v>#DIV/0!</v>
      </c>
      <c r="HE262" s="11"/>
      <c r="HF262" s="12" t="e">
        <f t="shared" si="1940"/>
        <v>#DIV/0!</v>
      </c>
      <c r="HG262" s="13"/>
      <c r="HH262" s="11"/>
      <c r="HI262" s="25"/>
      <c r="HJ262" s="37"/>
      <c r="HK262" s="10">
        <f t="shared" si="1941"/>
        <v>1</v>
      </c>
      <c r="HL262" s="14">
        <f t="shared" si="1941"/>
        <v>0</v>
      </c>
      <c r="HM262" s="381">
        <f t="shared" si="1941"/>
        <v>2546</v>
      </c>
      <c r="HN262" s="11">
        <f t="shared" si="1941"/>
        <v>215</v>
      </c>
      <c r="HO262" s="11">
        <f t="shared" si="1942"/>
        <v>924</v>
      </c>
      <c r="HP262" s="79">
        <f t="shared" si="1943"/>
        <v>0.36292223095051063</v>
      </c>
      <c r="HQ262" s="15">
        <f t="shared" si="1944"/>
        <v>61</v>
      </c>
      <c r="HR262" s="12">
        <f t="shared" si="1965"/>
        <v>6.6017316017316016E-2</v>
      </c>
      <c r="HS262" s="16">
        <v>70.8</v>
      </c>
      <c r="HT262" s="17">
        <v>701</v>
      </c>
      <c r="HU262" s="16">
        <f t="shared" si="1945"/>
        <v>75.865800865800864</v>
      </c>
      <c r="HV262" s="23"/>
      <c r="HW262" s="22"/>
    </row>
    <row r="263" spans="1:231" ht="18.75" x14ac:dyDescent="0.25">
      <c r="A263" s="734"/>
      <c r="B263" s="436">
        <f t="shared" si="1905"/>
        <v>45798</v>
      </c>
      <c r="C263" s="10"/>
      <c r="D263" s="11"/>
      <c r="E263" s="61">
        <f>E262-C263</f>
        <v>464</v>
      </c>
      <c r="F263" s="11">
        <f>F262-D263</f>
        <v>39</v>
      </c>
      <c r="G263" s="11">
        <v>162</v>
      </c>
      <c r="H263" s="12">
        <f t="shared" si="1906"/>
        <v>0.36853448275862066</v>
      </c>
      <c r="I263" s="11">
        <v>9</v>
      </c>
      <c r="J263" s="12">
        <f t="shared" si="1947"/>
        <v>5.2631578947368418E-2</v>
      </c>
      <c r="K263" s="13"/>
      <c r="L263" s="11"/>
      <c r="M263" s="38"/>
      <c r="N263" s="39"/>
      <c r="O263" s="10"/>
      <c r="P263" s="11"/>
      <c r="Q263" s="11">
        <f t="shared" si="1948"/>
        <v>494</v>
      </c>
      <c r="R263" s="11">
        <f t="shared" si="1948"/>
        <v>41</v>
      </c>
      <c r="S263" s="11">
        <v>162</v>
      </c>
      <c r="T263" s="12">
        <f t="shared" si="1907"/>
        <v>0.34817813765182187</v>
      </c>
      <c r="U263" s="11">
        <v>10</v>
      </c>
      <c r="V263" s="12">
        <f t="shared" si="1908"/>
        <v>5.8139534883720929E-2</v>
      </c>
      <c r="W263" s="13"/>
      <c r="X263" s="11"/>
      <c r="Y263" s="38"/>
      <c r="Z263" s="39"/>
      <c r="AA263" s="10">
        <v>1</v>
      </c>
      <c r="AB263" s="11">
        <v>1</v>
      </c>
      <c r="AC263" s="11">
        <f t="shared" si="1949"/>
        <v>119</v>
      </c>
      <c r="AD263" s="11">
        <f t="shared" si="1949"/>
        <v>7</v>
      </c>
      <c r="AE263" s="11">
        <v>46</v>
      </c>
      <c r="AF263" s="12">
        <f t="shared" si="1909"/>
        <v>0.43697478991596639</v>
      </c>
      <c r="AG263" s="11">
        <v>6</v>
      </c>
      <c r="AH263" s="12">
        <f t="shared" si="1910"/>
        <v>0.11538461538461539</v>
      </c>
      <c r="AI263" s="13"/>
      <c r="AJ263" s="11"/>
      <c r="AK263" s="38"/>
      <c r="AL263" s="39"/>
      <c r="AM263" s="10"/>
      <c r="AN263" s="11"/>
      <c r="AO263" s="61">
        <f t="shared" si="1950"/>
        <v>489</v>
      </c>
      <c r="AP263" s="11">
        <f t="shared" si="1950"/>
        <v>42</v>
      </c>
      <c r="AQ263" s="11">
        <v>161</v>
      </c>
      <c r="AR263" s="12">
        <f t="shared" si="1911"/>
        <v>0.36605316973415131</v>
      </c>
      <c r="AS263" s="11">
        <v>18</v>
      </c>
      <c r="AT263" s="12">
        <f t="shared" si="1912"/>
        <v>0.1005586592178771</v>
      </c>
      <c r="AU263" s="13"/>
      <c r="AV263" s="11"/>
      <c r="AW263" s="38"/>
      <c r="AX263" s="39"/>
      <c r="AY263" s="10"/>
      <c r="AZ263" s="11"/>
      <c r="BA263" s="11">
        <f t="shared" si="1951"/>
        <v>487</v>
      </c>
      <c r="BB263" s="11">
        <f t="shared" si="1951"/>
        <v>42</v>
      </c>
      <c r="BC263" s="11">
        <v>158</v>
      </c>
      <c r="BD263" s="12">
        <f t="shared" si="1913"/>
        <v>0.35523613963039014</v>
      </c>
      <c r="BE263" s="11">
        <v>15</v>
      </c>
      <c r="BF263" s="12">
        <f t="shared" si="1914"/>
        <v>8.6705202312138727E-2</v>
      </c>
      <c r="BG263" s="13"/>
      <c r="BH263" s="11"/>
      <c r="BI263" s="38"/>
      <c r="BJ263" s="39"/>
      <c r="BK263" s="10">
        <v>1</v>
      </c>
      <c r="BL263" s="11"/>
      <c r="BM263" s="11">
        <f t="shared" si="1952"/>
        <v>491</v>
      </c>
      <c r="BN263" s="11">
        <f t="shared" si="1952"/>
        <v>43</v>
      </c>
      <c r="BO263" s="11">
        <v>159</v>
      </c>
      <c r="BP263" s="12">
        <f t="shared" si="1915"/>
        <v>0.34826883910386963</v>
      </c>
      <c r="BQ263" s="11">
        <v>12</v>
      </c>
      <c r="BR263" s="12">
        <f t="shared" si="1916"/>
        <v>7.0175438596491224E-2</v>
      </c>
      <c r="BS263" s="13"/>
      <c r="BT263" s="11"/>
      <c r="BU263" s="38"/>
      <c r="BV263" s="39"/>
      <c r="BW263" s="10"/>
      <c r="BX263" s="11"/>
      <c r="BY263" s="61">
        <f t="shared" si="1953"/>
        <v>0</v>
      </c>
      <c r="BZ263" s="61">
        <f t="shared" si="1953"/>
        <v>0</v>
      </c>
      <c r="CA263" s="11"/>
      <c r="CB263" s="12" t="e">
        <f t="shared" si="1917"/>
        <v>#DIV/0!</v>
      </c>
      <c r="CC263" s="11"/>
      <c r="CD263" s="12" t="e">
        <f t="shared" si="1918"/>
        <v>#DIV/0!</v>
      </c>
      <c r="CE263" s="13"/>
      <c r="CF263" s="11"/>
      <c r="CG263" s="38"/>
      <c r="CH263" s="39"/>
      <c r="CI263" s="10"/>
      <c r="CJ263" s="11"/>
      <c r="CK263" s="61">
        <f t="shared" si="1954"/>
        <v>0</v>
      </c>
      <c r="CL263" s="61">
        <f t="shared" si="1954"/>
        <v>0</v>
      </c>
      <c r="CM263" s="11"/>
      <c r="CN263" s="12" t="e">
        <f t="shared" si="1919"/>
        <v>#DIV/0!</v>
      </c>
      <c r="CO263" s="11"/>
      <c r="CP263" s="12" t="e">
        <f t="shared" si="1920"/>
        <v>#DIV/0!</v>
      </c>
      <c r="CQ263" s="13"/>
      <c r="CR263" s="11"/>
      <c r="CS263" s="38"/>
      <c r="CT263" s="39"/>
      <c r="CU263" s="10"/>
      <c r="CV263" s="11"/>
      <c r="CW263" s="61">
        <f t="shared" si="1955"/>
        <v>0</v>
      </c>
      <c r="CX263" s="61">
        <f t="shared" si="1955"/>
        <v>0</v>
      </c>
      <c r="CY263" s="11"/>
      <c r="CZ263" s="12" t="e">
        <f t="shared" si="1921"/>
        <v>#DIV/0!</v>
      </c>
      <c r="DA263" s="11"/>
      <c r="DB263" s="12" t="e">
        <f t="shared" si="1922"/>
        <v>#DIV/0!</v>
      </c>
      <c r="DC263" s="13"/>
      <c r="DD263" s="11"/>
      <c r="DE263" s="38"/>
      <c r="DF263" s="39"/>
      <c r="DG263" s="10"/>
      <c r="DH263" s="11"/>
      <c r="DI263" s="61">
        <f t="shared" si="1956"/>
        <v>0</v>
      </c>
      <c r="DJ263" s="61">
        <f t="shared" si="1956"/>
        <v>0</v>
      </c>
      <c r="DK263" s="11"/>
      <c r="DL263" s="12" t="e">
        <f t="shared" si="1923"/>
        <v>#DIV/0!</v>
      </c>
      <c r="DM263" s="11"/>
      <c r="DN263" s="12" t="e">
        <f t="shared" si="1924"/>
        <v>#DIV/0!</v>
      </c>
      <c r="DO263" s="13"/>
      <c r="DP263" s="11"/>
      <c r="DQ263" s="38"/>
      <c r="DR263" s="39"/>
      <c r="DS263" s="10"/>
      <c r="DT263" s="11"/>
      <c r="DU263" s="61">
        <f t="shared" si="1957"/>
        <v>0</v>
      </c>
      <c r="DV263" s="61">
        <f t="shared" si="1957"/>
        <v>0</v>
      </c>
      <c r="DW263" s="11"/>
      <c r="DX263" s="12" t="e">
        <f t="shared" si="1925"/>
        <v>#DIV/0!</v>
      </c>
      <c r="DY263" s="11"/>
      <c r="DZ263" s="12" t="e">
        <f t="shared" si="1926"/>
        <v>#DIV/0!</v>
      </c>
      <c r="EA263" s="13"/>
      <c r="EB263" s="11"/>
      <c r="EC263" s="38"/>
      <c r="ED263" s="39"/>
      <c r="EE263" s="10"/>
      <c r="EF263" s="11"/>
      <c r="EG263" s="61">
        <f t="shared" si="1958"/>
        <v>0</v>
      </c>
      <c r="EH263" s="61">
        <f t="shared" si="1958"/>
        <v>0</v>
      </c>
      <c r="EI263" s="11"/>
      <c r="EJ263" s="12" t="e">
        <f t="shared" si="1927"/>
        <v>#DIV/0!</v>
      </c>
      <c r="EK263" s="11"/>
      <c r="EL263" s="12" t="e">
        <f t="shared" si="1928"/>
        <v>#DIV/0!</v>
      </c>
      <c r="EM263" s="13"/>
      <c r="EN263" s="11"/>
      <c r="EO263" s="38"/>
      <c r="EP263" s="39"/>
      <c r="EQ263" s="10"/>
      <c r="ER263" s="11"/>
      <c r="ES263" s="61">
        <f t="shared" si="1959"/>
        <v>0</v>
      </c>
      <c r="ET263" s="61">
        <f t="shared" si="1959"/>
        <v>0</v>
      </c>
      <c r="EU263" s="11"/>
      <c r="EV263" s="12" t="e">
        <f t="shared" si="1929"/>
        <v>#DIV/0!</v>
      </c>
      <c r="EW263" s="11"/>
      <c r="EX263" s="12" t="e">
        <f t="shared" si="1930"/>
        <v>#DIV/0!</v>
      </c>
      <c r="EY263" s="13"/>
      <c r="EZ263" s="11"/>
      <c r="FA263" s="38"/>
      <c r="FB263" s="39"/>
      <c r="FC263" s="10"/>
      <c r="FD263" s="11"/>
      <c r="FE263" s="61">
        <f t="shared" si="1960"/>
        <v>0</v>
      </c>
      <c r="FF263" s="61">
        <f t="shared" si="1960"/>
        <v>0</v>
      </c>
      <c r="FG263" s="11"/>
      <c r="FH263" s="12" t="e">
        <f t="shared" si="1931"/>
        <v>#DIV/0!</v>
      </c>
      <c r="FI263" s="11"/>
      <c r="FJ263" s="12" t="e">
        <f t="shared" si="1932"/>
        <v>#DIV/0!</v>
      </c>
      <c r="FK263" s="13"/>
      <c r="FL263" s="11"/>
      <c r="FM263" s="38"/>
      <c r="FN263" s="39"/>
      <c r="FO263" s="10"/>
      <c r="FP263" s="11"/>
      <c r="FQ263" s="61">
        <f t="shared" si="1961"/>
        <v>0</v>
      </c>
      <c r="FR263" s="61">
        <f t="shared" si="1961"/>
        <v>0</v>
      </c>
      <c r="FS263" s="11"/>
      <c r="FT263" s="12" t="e">
        <f t="shared" si="1933"/>
        <v>#DIV/0!</v>
      </c>
      <c r="FU263" s="11"/>
      <c r="FV263" s="12" t="e">
        <f t="shared" si="1934"/>
        <v>#DIV/0!</v>
      </c>
      <c r="FW263" s="13"/>
      <c r="FX263" s="11"/>
      <c r="FY263" s="38"/>
      <c r="FZ263" s="39"/>
      <c r="GA263" s="10"/>
      <c r="GB263" s="11"/>
      <c r="GC263" s="61">
        <f t="shared" si="1962"/>
        <v>0</v>
      </c>
      <c r="GD263" s="61">
        <f t="shared" si="1962"/>
        <v>0</v>
      </c>
      <c r="GE263" s="11"/>
      <c r="GF263" s="12" t="e">
        <f t="shared" si="1935"/>
        <v>#DIV/0!</v>
      </c>
      <c r="GG263" s="11"/>
      <c r="GH263" s="12" t="e">
        <f t="shared" si="1936"/>
        <v>#DIV/0!</v>
      </c>
      <c r="GI263" s="13"/>
      <c r="GJ263" s="11"/>
      <c r="GK263" s="38"/>
      <c r="GL263" s="39"/>
      <c r="GM263" s="10"/>
      <c r="GN263" s="11"/>
      <c r="GO263" s="61">
        <f t="shared" si="1963"/>
        <v>0</v>
      </c>
      <c r="GP263" s="61">
        <f t="shared" si="1963"/>
        <v>0</v>
      </c>
      <c r="GQ263" s="11"/>
      <c r="GR263" s="12" t="e">
        <f t="shared" si="1937"/>
        <v>#DIV/0!</v>
      </c>
      <c r="GS263" s="11"/>
      <c r="GT263" s="12" t="e">
        <f t="shared" si="1938"/>
        <v>#DIV/0!</v>
      </c>
      <c r="GU263" s="13"/>
      <c r="GV263" s="11"/>
      <c r="GW263" s="38"/>
      <c r="GX263" s="39"/>
      <c r="GY263" s="10"/>
      <c r="GZ263" s="11"/>
      <c r="HA263" s="61">
        <f t="shared" si="1964"/>
        <v>0</v>
      </c>
      <c r="HB263" s="61">
        <f t="shared" si="1964"/>
        <v>0</v>
      </c>
      <c r="HC263" s="11"/>
      <c r="HD263" s="12" t="e">
        <f t="shared" si="1939"/>
        <v>#DIV/0!</v>
      </c>
      <c r="HE263" s="11"/>
      <c r="HF263" s="12" t="e">
        <f t="shared" si="1940"/>
        <v>#DIV/0!</v>
      </c>
      <c r="HG263" s="13"/>
      <c r="HH263" s="11"/>
      <c r="HI263" s="38"/>
      <c r="HJ263" s="39"/>
      <c r="HK263" s="10">
        <f t="shared" si="1941"/>
        <v>2</v>
      </c>
      <c r="HL263" s="14">
        <f t="shared" si="1941"/>
        <v>1</v>
      </c>
      <c r="HM263" s="381">
        <f t="shared" si="1941"/>
        <v>2544</v>
      </c>
      <c r="HN263" s="11">
        <f t="shared" si="1941"/>
        <v>214</v>
      </c>
      <c r="HO263" s="11">
        <f t="shared" si="1942"/>
        <v>918</v>
      </c>
      <c r="HP263" s="79">
        <f t="shared" si="1943"/>
        <v>0.36084905660377359</v>
      </c>
      <c r="HQ263" s="15">
        <f t="shared" si="1944"/>
        <v>70</v>
      </c>
      <c r="HR263" s="12">
        <f t="shared" si="1965"/>
        <v>7.6252723311546838E-2</v>
      </c>
      <c r="HS263" s="16">
        <v>71.7</v>
      </c>
      <c r="HT263" s="17">
        <v>825</v>
      </c>
      <c r="HU263" s="16">
        <f t="shared" si="1945"/>
        <v>89.869281045751634</v>
      </c>
      <c r="HV263" s="23"/>
      <c r="HW263" s="22"/>
    </row>
    <row r="264" spans="1:231" ht="19.5" thickBot="1" x14ac:dyDescent="0.3">
      <c r="A264" s="734"/>
      <c r="B264" s="437"/>
      <c r="C264" s="26">
        <f>SUM(C257:C263)</f>
        <v>0</v>
      </c>
      <c r="D264" s="27">
        <f>SUM(D257:D263)</f>
        <v>0</v>
      </c>
      <c r="E264" s="27"/>
      <c r="F264" s="27"/>
      <c r="G264" s="27">
        <f>SUM(G257:G263)</f>
        <v>1242</v>
      </c>
      <c r="H264" s="28">
        <f>((G264+I264)/7)/E263</f>
        <v>0.40701970443349755</v>
      </c>
      <c r="I264" s="27">
        <f>SUM(I257:I263)</f>
        <v>80</v>
      </c>
      <c r="J264" s="28">
        <f>(I264/(I264+G264))</f>
        <v>6.0514372163388806E-2</v>
      </c>
      <c r="K264" s="27"/>
      <c r="L264" s="27"/>
      <c r="M264" s="29" t="e">
        <f>M262/M261*100-100</f>
        <v>#DIV/0!</v>
      </c>
      <c r="N264" s="60" t="e">
        <f>N262/N261*100-100</f>
        <v>#DIV/0!</v>
      </c>
      <c r="O264" s="26">
        <f>SUM(O257:O263)</f>
        <v>2</v>
      </c>
      <c r="P264" s="27">
        <f>SUM(P257:P263)</f>
        <v>0</v>
      </c>
      <c r="Q264" s="27"/>
      <c r="R264" s="27"/>
      <c r="S264" s="27">
        <f>SUM(S257:S263)</f>
        <v>1113</v>
      </c>
      <c r="T264" s="28">
        <f>((S264+U264)/7)/Q263</f>
        <v>0.34499710815500284</v>
      </c>
      <c r="U264" s="27">
        <f>SUM(U257:U263)</f>
        <v>80</v>
      </c>
      <c r="V264" s="28">
        <f>(U264/(U264+S264))</f>
        <v>6.7057837384744343E-2</v>
      </c>
      <c r="W264" s="27"/>
      <c r="X264" s="27"/>
      <c r="Y264" s="29" t="e">
        <f>Y262/Y261*100-100</f>
        <v>#DIV/0!</v>
      </c>
      <c r="Z264" s="60" t="e">
        <f>Z262/Z261*100-100</f>
        <v>#DIV/0!</v>
      </c>
      <c r="AA264" s="26">
        <f>SUM(AA257:AA263)</f>
        <v>5</v>
      </c>
      <c r="AB264" s="27">
        <f>SUM(AB257:AB263)</f>
        <v>1</v>
      </c>
      <c r="AC264" s="27"/>
      <c r="AD264" s="27"/>
      <c r="AE264" s="27">
        <f>SUM(AE257:AE263)</f>
        <v>314</v>
      </c>
      <c r="AF264" s="28">
        <f>((AE264+AG264)/7)/AC263</f>
        <v>0.42496998799519808</v>
      </c>
      <c r="AG264" s="27">
        <f>SUM(AG257:AG263)</f>
        <v>40</v>
      </c>
      <c r="AH264" s="28">
        <f>(AG264/(AG264+AE264))</f>
        <v>0.11299435028248588</v>
      </c>
      <c r="AI264" s="27"/>
      <c r="AJ264" s="27"/>
      <c r="AK264" s="29" t="e">
        <f>AK262/AK261*100-100</f>
        <v>#DIV/0!</v>
      </c>
      <c r="AL264" s="60" t="e">
        <f>AL262/AL261*100-100</f>
        <v>#DIV/0!</v>
      </c>
      <c r="AM264" s="26">
        <f>SUM(AM257:AM263)</f>
        <v>1</v>
      </c>
      <c r="AN264" s="27">
        <f>SUM(AN257:AN263)</f>
        <v>0</v>
      </c>
      <c r="AO264" s="27"/>
      <c r="AP264" s="27"/>
      <c r="AQ264" s="27">
        <f>SUM(AQ257:AQ263)</f>
        <v>1110</v>
      </c>
      <c r="AR264" s="28">
        <f>((AQ264+AS264)/7)/AO263</f>
        <v>0.34940111013730646</v>
      </c>
      <c r="AS264" s="27">
        <f>SUM(AS257:AS263)</f>
        <v>86</v>
      </c>
      <c r="AT264" s="28">
        <f>(AS264/(AS264+AQ264))</f>
        <v>7.1906354515050161E-2</v>
      </c>
      <c r="AU264" s="27"/>
      <c r="AV264" s="27"/>
      <c r="AW264" s="29" t="e">
        <f>AW262/AW261*100-100</f>
        <v>#DIV/0!</v>
      </c>
      <c r="AX264" s="60" t="e">
        <f>AX262/AX261*100-100</f>
        <v>#DIV/0!</v>
      </c>
      <c r="AY264" s="26">
        <f>SUM(AY257:AY263)</f>
        <v>4</v>
      </c>
      <c r="AZ264" s="27">
        <f>SUM(AZ257:AZ263)</f>
        <v>0</v>
      </c>
      <c r="BA264" s="27"/>
      <c r="BB264" s="27"/>
      <c r="BC264" s="27">
        <f>SUM(BC257:BC263)</f>
        <v>1111</v>
      </c>
      <c r="BD264" s="28">
        <f>((BC264+BE264)/7)/BA263</f>
        <v>0.35640950425344681</v>
      </c>
      <c r="BE264" s="27">
        <f>SUM(BE257:BE263)</f>
        <v>104</v>
      </c>
      <c r="BF264" s="28">
        <f>(BE264/(BE264+BC264))</f>
        <v>8.5596707818930043E-2</v>
      </c>
      <c r="BG264" s="27"/>
      <c r="BH264" s="27"/>
      <c r="BI264" s="29" t="e">
        <f>BI262/BI261*100-100</f>
        <v>#DIV/0!</v>
      </c>
      <c r="BJ264" s="60" t="e">
        <f>BJ262/BJ261*100-100</f>
        <v>#DIV/0!</v>
      </c>
      <c r="BK264" s="26">
        <f>SUM(BK257:BK263)</f>
        <v>2</v>
      </c>
      <c r="BL264" s="27">
        <f>SUM(BL257:BL263)</f>
        <v>0</v>
      </c>
      <c r="BM264" s="27"/>
      <c r="BN264" s="27"/>
      <c r="BO264" s="27">
        <f>SUM(BO257:BO263)</f>
        <v>1081</v>
      </c>
      <c r="BP264" s="28">
        <f>((BO264+BQ264)/7)/BM263</f>
        <v>0.34710503345941224</v>
      </c>
      <c r="BQ264" s="27">
        <f>SUM(BQ257:BQ263)</f>
        <v>112</v>
      </c>
      <c r="BR264" s="28">
        <f>(BQ264/(BQ264+BO264))</f>
        <v>9.388097233864208E-2</v>
      </c>
      <c r="BS264" s="27"/>
      <c r="BT264" s="27"/>
      <c r="BU264" s="29" t="e">
        <f>BU262/BU261*100-100</f>
        <v>#DIV/0!</v>
      </c>
      <c r="BV264" s="60" t="e">
        <f>BV262/BV261*100-100</f>
        <v>#DIV/0!</v>
      </c>
      <c r="BW264" s="26">
        <f>SUM(BW257:BW263)</f>
        <v>0</v>
      </c>
      <c r="BX264" s="27">
        <f>SUM(BX257:BX263)</f>
        <v>0</v>
      </c>
      <c r="BY264" s="27"/>
      <c r="BZ264" s="27"/>
      <c r="CA264" s="27">
        <f>SUM(CA257:CA263)</f>
        <v>0</v>
      </c>
      <c r="CB264" s="28" t="e">
        <f>((CA264+CC264)/7)/BY263</f>
        <v>#DIV/0!</v>
      </c>
      <c r="CC264" s="27">
        <f>SUM(CC257:CC263)</f>
        <v>0</v>
      </c>
      <c r="CD264" s="28" t="e">
        <f>(CC264/(CC264+CA264))</f>
        <v>#DIV/0!</v>
      </c>
      <c r="CE264" s="27"/>
      <c r="CF264" s="27"/>
      <c r="CG264" s="29" t="e">
        <f>CG262/CG261*100-100</f>
        <v>#DIV/0!</v>
      </c>
      <c r="CH264" s="60" t="e">
        <f>CH262/CH261*100-100</f>
        <v>#DIV/0!</v>
      </c>
      <c r="CI264" s="26">
        <f>SUM(CI257:CI263)</f>
        <v>0</v>
      </c>
      <c r="CJ264" s="27">
        <f>SUM(CJ257:CJ263)</f>
        <v>0</v>
      </c>
      <c r="CK264" s="27"/>
      <c r="CL264" s="27"/>
      <c r="CM264" s="27">
        <f>SUM(CM257:CM263)</f>
        <v>0</v>
      </c>
      <c r="CN264" s="28" t="e">
        <f>((CM264+CO264)/7)/CK263</f>
        <v>#DIV/0!</v>
      </c>
      <c r="CO264" s="27">
        <f>SUM(CO257:CO263)</f>
        <v>0</v>
      </c>
      <c r="CP264" s="28" t="e">
        <f>(CO264/(CO264+CM264))</f>
        <v>#DIV/0!</v>
      </c>
      <c r="CQ264" s="27"/>
      <c r="CR264" s="27"/>
      <c r="CS264" s="29" t="e">
        <f>CS262/CS261*100-100</f>
        <v>#DIV/0!</v>
      </c>
      <c r="CT264" s="60" t="e">
        <f>CT262/CT261*100-100</f>
        <v>#DIV/0!</v>
      </c>
      <c r="CU264" s="26">
        <f>SUM(CU257:CU263)</f>
        <v>0</v>
      </c>
      <c r="CV264" s="27">
        <f>SUM(CV257:CV263)</f>
        <v>0</v>
      </c>
      <c r="CW264" s="27"/>
      <c r="CX264" s="27"/>
      <c r="CY264" s="27">
        <f>SUM(CY257:CY263)</f>
        <v>0</v>
      </c>
      <c r="CZ264" s="28" t="e">
        <f>((CY264+DA264)/7)/CW263</f>
        <v>#DIV/0!</v>
      </c>
      <c r="DA264" s="27">
        <f>SUM(DA257:DA263)</f>
        <v>0</v>
      </c>
      <c r="DB264" s="28" t="e">
        <f>(DA264/(DA264+CY264))</f>
        <v>#DIV/0!</v>
      </c>
      <c r="DC264" s="27"/>
      <c r="DD264" s="27"/>
      <c r="DE264" s="29" t="e">
        <f>DE262/DE261*100-100</f>
        <v>#DIV/0!</v>
      </c>
      <c r="DF264" s="60" t="e">
        <f>DF262/DF261*100-100</f>
        <v>#DIV/0!</v>
      </c>
      <c r="DG264" s="26">
        <f>SUM(DG257:DG263)</f>
        <v>0</v>
      </c>
      <c r="DH264" s="27">
        <f>SUM(DH257:DH263)</f>
        <v>0</v>
      </c>
      <c r="DI264" s="27"/>
      <c r="DJ264" s="27"/>
      <c r="DK264" s="27">
        <f>SUM(DK257:DK263)</f>
        <v>0</v>
      </c>
      <c r="DL264" s="28" t="e">
        <f>((DK264+DM264)/7)/DI263</f>
        <v>#DIV/0!</v>
      </c>
      <c r="DM264" s="27">
        <f>SUM(DM257:DM263)</f>
        <v>0</v>
      </c>
      <c r="DN264" s="28" t="e">
        <f>(DM264/(DM264+DK264))</f>
        <v>#DIV/0!</v>
      </c>
      <c r="DO264" s="27"/>
      <c r="DP264" s="27"/>
      <c r="DQ264" s="29" t="e">
        <f>DQ262/DQ261*100-100</f>
        <v>#DIV/0!</v>
      </c>
      <c r="DR264" s="60" t="e">
        <f>DR262/DR261*100-100</f>
        <v>#DIV/0!</v>
      </c>
      <c r="DS264" s="26">
        <f>SUM(DS257:DS263)</f>
        <v>0</v>
      </c>
      <c r="DT264" s="27">
        <f>SUM(DT257:DT263)</f>
        <v>0</v>
      </c>
      <c r="DU264" s="27"/>
      <c r="DV264" s="27"/>
      <c r="DW264" s="27">
        <f>SUM(DW257:DW263)</f>
        <v>0</v>
      </c>
      <c r="DX264" s="28" t="e">
        <f>((DW264+DY264)/7)/DU263</f>
        <v>#DIV/0!</v>
      </c>
      <c r="DY264" s="27">
        <f>SUM(DY257:DY263)</f>
        <v>0</v>
      </c>
      <c r="DZ264" s="28" t="e">
        <f>(DY264/(DY264+DW264))</f>
        <v>#DIV/0!</v>
      </c>
      <c r="EA264" s="27"/>
      <c r="EB264" s="27"/>
      <c r="EC264" s="29" t="e">
        <f>EC262/EC261*100-100</f>
        <v>#DIV/0!</v>
      </c>
      <c r="ED264" s="60" t="e">
        <f>ED262/ED261*100-100</f>
        <v>#DIV/0!</v>
      </c>
      <c r="EE264" s="26">
        <f>SUM(EE257:EE263)</f>
        <v>0</v>
      </c>
      <c r="EF264" s="27">
        <f>SUM(EF257:EF263)</f>
        <v>0</v>
      </c>
      <c r="EG264" s="27"/>
      <c r="EH264" s="27"/>
      <c r="EI264" s="27">
        <f>SUM(EI257:EI263)</f>
        <v>0</v>
      </c>
      <c r="EJ264" s="28" t="e">
        <f>((EI264+EK264)/7)/EG263</f>
        <v>#DIV/0!</v>
      </c>
      <c r="EK264" s="27">
        <f>SUM(EK257:EK263)</f>
        <v>0</v>
      </c>
      <c r="EL264" s="28" t="e">
        <f>(EK264/(EK264+EI264))</f>
        <v>#DIV/0!</v>
      </c>
      <c r="EM264" s="27"/>
      <c r="EN264" s="27"/>
      <c r="EO264" s="29" t="e">
        <f>EO262/EO261*100-100</f>
        <v>#DIV/0!</v>
      </c>
      <c r="EP264" s="60" t="e">
        <f>EP262/EP261*100-100</f>
        <v>#DIV/0!</v>
      </c>
      <c r="EQ264" s="26">
        <f>SUM(EQ257:EQ263)</f>
        <v>0</v>
      </c>
      <c r="ER264" s="27">
        <f>SUM(ER257:ER263)</f>
        <v>0</v>
      </c>
      <c r="ES264" s="27"/>
      <c r="ET264" s="27"/>
      <c r="EU264" s="27">
        <f>SUM(EU257:EU263)</f>
        <v>0</v>
      </c>
      <c r="EV264" s="28" t="e">
        <f>((EU264+EW264)/7)/ES263</f>
        <v>#DIV/0!</v>
      </c>
      <c r="EW264" s="27">
        <f>SUM(EW257:EW263)</f>
        <v>0</v>
      </c>
      <c r="EX264" s="28" t="e">
        <f>(EW264/(EW264+EU264))</f>
        <v>#DIV/0!</v>
      </c>
      <c r="EY264" s="27"/>
      <c r="EZ264" s="27"/>
      <c r="FA264" s="29" t="e">
        <f>FA262/FA261*100-100</f>
        <v>#DIV/0!</v>
      </c>
      <c r="FB264" s="60" t="e">
        <f>FB262/FB261*100-100</f>
        <v>#DIV/0!</v>
      </c>
      <c r="FC264" s="26">
        <f>SUM(FC257:FC263)</f>
        <v>0</v>
      </c>
      <c r="FD264" s="27">
        <f>SUM(FD257:FD263)</f>
        <v>0</v>
      </c>
      <c r="FE264" s="27"/>
      <c r="FF264" s="27"/>
      <c r="FG264" s="27">
        <f>SUM(FG257:FG263)</f>
        <v>0</v>
      </c>
      <c r="FH264" s="28" t="e">
        <f>((FG264+FI264)/7)/FE263</f>
        <v>#DIV/0!</v>
      </c>
      <c r="FI264" s="27">
        <f>SUM(FI257:FI263)</f>
        <v>0</v>
      </c>
      <c r="FJ264" s="28" t="e">
        <f>(FI264/(FI264+FG264))</f>
        <v>#DIV/0!</v>
      </c>
      <c r="FK264" s="27"/>
      <c r="FL264" s="27"/>
      <c r="FM264" s="29" t="e">
        <f>FM262/FM261*100-100</f>
        <v>#DIV/0!</v>
      </c>
      <c r="FN264" s="60" t="e">
        <f>FN262/FN261*100-100</f>
        <v>#DIV/0!</v>
      </c>
      <c r="FO264" s="26">
        <f>SUM(FO257:FO263)</f>
        <v>0</v>
      </c>
      <c r="FP264" s="27">
        <f>SUM(FP257:FP263)</f>
        <v>0</v>
      </c>
      <c r="FQ264" s="27"/>
      <c r="FR264" s="27"/>
      <c r="FS264" s="27">
        <f>SUM(FS257:FS263)</f>
        <v>0</v>
      </c>
      <c r="FT264" s="28" t="e">
        <f>((FS264+FU264)/7)/FQ263</f>
        <v>#DIV/0!</v>
      </c>
      <c r="FU264" s="27">
        <f>SUM(FU257:FU263)</f>
        <v>0</v>
      </c>
      <c r="FV264" s="28" t="e">
        <f>(FU264/(FU264+FS264))</f>
        <v>#DIV/0!</v>
      </c>
      <c r="FW264" s="27"/>
      <c r="FX264" s="27"/>
      <c r="FY264" s="29" t="e">
        <f>FY262/FY261*100-100</f>
        <v>#DIV/0!</v>
      </c>
      <c r="FZ264" s="60" t="e">
        <f>FZ262/FZ261*100-100</f>
        <v>#DIV/0!</v>
      </c>
      <c r="GA264" s="26">
        <f>SUM(GA257:GA263)</f>
        <v>0</v>
      </c>
      <c r="GB264" s="27">
        <f>SUM(GB257:GB263)</f>
        <v>0</v>
      </c>
      <c r="GC264" s="27"/>
      <c r="GD264" s="27"/>
      <c r="GE264" s="27">
        <f>SUM(GE257:GE263)</f>
        <v>0</v>
      </c>
      <c r="GF264" s="28" t="e">
        <f>((GE264+GG264)/7)/GC263</f>
        <v>#DIV/0!</v>
      </c>
      <c r="GG264" s="27">
        <f>SUM(GG257:GG263)</f>
        <v>0</v>
      </c>
      <c r="GH264" s="28" t="e">
        <f>(GG264/(GG264+GE264))</f>
        <v>#DIV/0!</v>
      </c>
      <c r="GI264" s="27"/>
      <c r="GJ264" s="27"/>
      <c r="GK264" s="29" t="e">
        <f>GK262/GK261*100-100</f>
        <v>#DIV/0!</v>
      </c>
      <c r="GL264" s="60" t="e">
        <f>GL262/GL261*100-100</f>
        <v>#DIV/0!</v>
      </c>
      <c r="GM264" s="26">
        <f>SUM(GM257:GM263)</f>
        <v>0</v>
      </c>
      <c r="GN264" s="27">
        <f>SUM(GN257:GN263)</f>
        <v>0</v>
      </c>
      <c r="GO264" s="27"/>
      <c r="GP264" s="27"/>
      <c r="GQ264" s="27">
        <f>SUM(GQ257:GQ263)</f>
        <v>0</v>
      </c>
      <c r="GR264" s="28" t="e">
        <f>((GQ264+GS264)/7)/GO263</f>
        <v>#DIV/0!</v>
      </c>
      <c r="GS264" s="27">
        <f>SUM(GS257:GS263)</f>
        <v>0</v>
      </c>
      <c r="GT264" s="28" t="e">
        <f>(GS264/(GS264+GQ264))</f>
        <v>#DIV/0!</v>
      </c>
      <c r="GU264" s="27"/>
      <c r="GV264" s="27"/>
      <c r="GW264" s="29" t="e">
        <f>GW262/GW261*100-100</f>
        <v>#DIV/0!</v>
      </c>
      <c r="GX264" s="60" t="e">
        <f>GX262/GX261*100-100</f>
        <v>#DIV/0!</v>
      </c>
      <c r="GY264" s="26">
        <f>SUM(GY257:GY263)</f>
        <v>0</v>
      </c>
      <c r="GZ264" s="27">
        <f>SUM(GZ257:GZ263)</f>
        <v>0</v>
      </c>
      <c r="HA264" s="27"/>
      <c r="HB264" s="27"/>
      <c r="HC264" s="27">
        <f>SUM(HC257:HC263)</f>
        <v>0</v>
      </c>
      <c r="HD264" s="28" t="e">
        <f>((HC264+HE264)/7)/HA263</f>
        <v>#DIV/0!</v>
      </c>
      <c r="HE264" s="27">
        <f>SUM(HE257:HE263)</f>
        <v>0</v>
      </c>
      <c r="HF264" s="28" t="e">
        <f>(HE264/(HE264+HC264))</f>
        <v>#DIV/0!</v>
      </c>
      <c r="HG264" s="27"/>
      <c r="HH264" s="27"/>
      <c r="HI264" s="29" t="e">
        <f>HI262/HI261*100-100</f>
        <v>#DIV/0!</v>
      </c>
      <c r="HJ264" s="60" t="e">
        <f>HJ262/HJ261*100-100</f>
        <v>#DIV/0!</v>
      </c>
      <c r="HK264" s="26">
        <f t="shared" si="1941"/>
        <v>14</v>
      </c>
      <c r="HL264" s="443">
        <f t="shared" si="1941"/>
        <v>1</v>
      </c>
      <c r="HM264" s="365">
        <f t="shared" si="1941"/>
        <v>0</v>
      </c>
      <c r="HN264" s="27">
        <f t="shared" si="1941"/>
        <v>0</v>
      </c>
      <c r="HO264" s="27">
        <f t="shared" si="1942"/>
        <v>6473</v>
      </c>
      <c r="HP264" s="80">
        <f>+((HO264)/HM263)/7</f>
        <v>0.36348831985624441</v>
      </c>
      <c r="HQ264" s="57">
        <f t="shared" si="1944"/>
        <v>502</v>
      </c>
      <c r="HR264" s="48">
        <f t="shared" si="1965"/>
        <v>7.7552912096400431E-2</v>
      </c>
      <c r="HS264" s="49">
        <f>SUM(HS257:HS263)/7</f>
        <v>71.442857142857136</v>
      </c>
      <c r="HT264" s="50">
        <f>SUM(HT257:HT263)</f>
        <v>5675</v>
      </c>
      <c r="HU264" s="49">
        <f>AVERAGE(HU257:HU263)</f>
        <v>87.688434455269288</v>
      </c>
      <c r="HV264" s="58" t="e">
        <f>HV262/HV261*100-100</f>
        <v>#DIV/0!</v>
      </c>
      <c r="HW264" s="60" t="e">
        <f>HW262/HW261*100-100</f>
        <v>#DIV/0!</v>
      </c>
    </row>
    <row r="265" spans="1:231" ht="19.5" thickBot="1" x14ac:dyDescent="0.3">
      <c r="A265" s="52"/>
      <c r="B265" s="437"/>
      <c r="C265" s="40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2"/>
      <c r="O265" s="40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2"/>
      <c r="AA265" s="40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2"/>
      <c r="AM265" s="40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2"/>
      <c r="AY265" s="40"/>
      <c r="AZ265" s="41"/>
      <c r="BA265" s="41"/>
      <c r="BB265" s="41"/>
      <c r="BC265" s="41"/>
      <c r="BD265" s="41"/>
      <c r="BE265" s="41"/>
      <c r="BF265" s="41"/>
      <c r="BG265" s="41"/>
      <c r="BH265" s="41"/>
      <c r="BI265" s="41"/>
      <c r="BJ265" s="42"/>
      <c r="BK265" s="40"/>
      <c r="BL265" s="41"/>
      <c r="BM265" s="41"/>
      <c r="BN265" s="41"/>
      <c r="BO265" s="41"/>
      <c r="BP265" s="41"/>
      <c r="BQ265" s="41"/>
      <c r="BR265" s="41"/>
      <c r="BS265" s="41"/>
      <c r="BT265" s="41"/>
      <c r="BU265" s="41"/>
      <c r="BV265" s="42"/>
      <c r="BW265" s="40"/>
      <c r="BX265" s="41"/>
      <c r="BY265" s="41"/>
      <c r="BZ265" s="41"/>
      <c r="CA265" s="41"/>
      <c r="CB265" s="41"/>
      <c r="CC265" s="41"/>
      <c r="CD265" s="41"/>
      <c r="CE265" s="41"/>
      <c r="CF265" s="41"/>
      <c r="CG265" s="41"/>
      <c r="CH265" s="42"/>
      <c r="CI265" s="40"/>
      <c r="CJ265" s="41"/>
      <c r="CK265" s="41"/>
      <c r="CL265" s="41"/>
      <c r="CM265" s="41"/>
      <c r="CN265" s="41"/>
      <c r="CO265" s="41"/>
      <c r="CP265" s="41"/>
      <c r="CQ265" s="41"/>
      <c r="CR265" s="41"/>
      <c r="CS265" s="41"/>
      <c r="CT265" s="42"/>
      <c r="CU265" s="40"/>
      <c r="CV265" s="41"/>
      <c r="CW265" s="41"/>
      <c r="CX265" s="41"/>
      <c r="CY265" s="41"/>
      <c r="CZ265" s="41"/>
      <c r="DA265" s="41"/>
      <c r="DB265" s="41"/>
      <c r="DC265" s="41"/>
      <c r="DD265" s="41"/>
      <c r="DE265" s="41"/>
      <c r="DF265" s="42"/>
      <c r="DG265" s="40"/>
      <c r="DH265" s="41"/>
      <c r="DI265" s="41"/>
      <c r="DJ265" s="41"/>
      <c r="DK265" s="41"/>
      <c r="DL265" s="41"/>
      <c r="DM265" s="41"/>
      <c r="DN265" s="41"/>
      <c r="DO265" s="41"/>
      <c r="DP265" s="41"/>
      <c r="DQ265" s="41"/>
      <c r="DR265" s="42"/>
      <c r="DS265" s="40"/>
      <c r="DT265" s="41"/>
      <c r="DU265" s="41"/>
      <c r="DV265" s="41"/>
      <c r="DW265" s="41"/>
      <c r="DX265" s="41"/>
      <c r="DY265" s="41"/>
      <c r="DZ265" s="41"/>
      <c r="EA265" s="41"/>
      <c r="EB265" s="41"/>
      <c r="EC265" s="41"/>
      <c r="ED265" s="42"/>
      <c r="EE265" s="40"/>
      <c r="EF265" s="41"/>
      <c r="EG265" s="41"/>
      <c r="EH265" s="41"/>
      <c r="EI265" s="41"/>
      <c r="EJ265" s="41"/>
      <c r="EK265" s="41"/>
      <c r="EL265" s="41"/>
      <c r="EM265" s="41"/>
      <c r="EN265" s="41"/>
      <c r="EO265" s="41"/>
      <c r="EP265" s="42"/>
      <c r="EQ265" s="40"/>
      <c r="ER265" s="41"/>
      <c r="ES265" s="41"/>
      <c r="ET265" s="41"/>
      <c r="EU265" s="41"/>
      <c r="EV265" s="41"/>
      <c r="EW265" s="41"/>
      <c r="EX265" s="41"/>
      <c r="EY265" s="41"/>
      <c r="EZ265" s="41"/>
      <c r="FA265" s="41"/>
      <c r="FB265" s="42"/>
      <c r="FC265" s="40"/>
      <c r="FD265" s="41"/>
      <c r="FE265" s="41"/>
      <c r="FF265" s="41"/>
      <c r="FG265" s="41"/>
      <c r="FH265" s="41"/>
      <c r="FI265" s="41"/>
      <c r="FJ265" s="41"/>
      <c r="FK265" s="41"/>
      <c r="FL265" s="41"/>
      <c r="FM265" s="41"/>
      <c r="FN265" s="42"/>
      <c r="FO265" s="40"/>
      <c r="FP265" s="41"/>
      <c r="FQ265" s="41"/>
      <c r="FR265" s="41"/>
      <c r="FS265" s="41"/>
      <c r="FT265" s="41"/>
      <c r="FU265" s="41"/>
      <c r="FV265" s="41"/>
      <c r="FW265" s="41"/>
      <c r="FX265" s="41"/>
      <c r="FY265" s="41"/>
      <c r="FZ265" s="42"/>
      <c r="GA265" s="40"/>
      <c r="GB265" s="41"/>
      <c r="GC265" s="41"/>
      <c r="GD265" s="41"/>
      <c r="GE265" s="41"/>
      <c r="GF265" s="41"/>
      <c r="GG265" s="41"/>
      <c r="GH265" s="41"/>
      <c r="GI265" s="41"/>
      <c r="GJ265" s="41"/>
      <c r="GK265" s="41"/>
      <c r="GL265" s="42"/>
      <c r="GM265" s="40"/>
      <c r="GN265" s="41"/>
      <c r="GO265" s="41"/>
      <c r="GP265" s="41"/>
      <c r="GQ265" s="41"/>
      <c r="GR265" s="41"/>
      <c r="GS265" s="41"/>
      <c r="GT265" s="41"/>
      <c r="GU265" s="41"/>
      <c r="GV265" s="41"/>
      <c r="GW265" s="41"/>
      <c r="GX265" s="42"/>
      <c r="GY265" s="40"/>
      <c r="GZ265" s="41"/>
      <c r="HA265" s="41"/>
      <c r="HB265" s="41"/>
      <c r="HC265" s="41"/>
      <c r="HD265" s="41"/>
      <c r="HE265" s="41"/>
      <c r="HF265" s="41"/>
      <c r="HG265" s="41"/>
      <c r="HH265" s="41"/>
      <c r="HI265" s="41"/>
      <c r="HJ265" s="42"/>
      <c r="HK265" s="444">
        <f>HK264/HM254</f>
        <v>5.4730258014073496E-3</v>
      </c>
      <c r="HL265" s="445">
        <f>HL264/HN254</f>
        <v>4.6511627906976744E-3</v>
      </c>
      <c r="HM265" s="65"/>
      <c r="HN265" s="41"/>
      <c r="HO265" s="41"/>
      <c r="HP265" s="41"/>
      <c r="HQ265" s="41"/>
      <c r="HR265" s="41"/>
      <c r="HS265" s="41"/>
      <c r="HT265" s="51"/>
      <c r="HU265" s="41"/>
      <c r="HV265" s="41"/>
      <c r="HW265" s="42"/>
    </row>
    <row r="266" spans="1:231" ht="18.75" x14ac:dyDescent="0.25">
      <c r="A266" s="736">
        <v>54</v>
      </c>
      <c r="B266" s="435">
        <f>B263+1</f>
        <v>45799</v>
      </c>
      <c r="C266" s="32">
        <v>2</v>
      </c>
      <c r="D266" s="33"/>
      <c r="E266" s="33">
        <f>E263-C266</f>
        <v>462</v>
      </c>
      <c r="F266" s="33">
        <f>F263-D266</f>
        <v>39</v>
      </c>
      <c r="G266" s="33">
        <v>170</v>
      </c>
      <c r="H266" s="34">
        <f t="shared" ref="H266:H272" si="1966">((G266+I266)/E266)</f>
        <v>0.38744588744588743</v>
      </c>
      <c r="I266" s="33">
        <v>9</v>
      </c>
      <c r="J266" s="34">
        <f>I266/(G266+I266)</f>
        <v>5.027932960893855E-2</v>
      </c>
      <c r="K266" s="35"/>
      <c r="L266" s="33"/>
      <c r="M266" s="33"/>
      <c r="N266" s="36"/>
      <c r="O266" s="32">
        <v>1</v>
      </c>
      <c r="P266" s="33"/>
      <c r="Q266" s="33">
        <f>Q263-O266</f>
        <v>493</v>
      </c>
      <c r="R266" s="33">
        <f>R263-P266</f>
        <v>41</v>
      </c>
      <c r="S266" s="33">
        <v>142</v>
      </c>
      <c r="T266" s="34">
        <f t="shared" ref="T266:T272" si="1967">((S266+U266)/Q266)</f>
        <v>0.31237322515212984</v>
      </c>
      <c r="U266" s="33">
        <v>12</v>
      </c>
      <c r="V266" s="34">
        <f t="shared" ref="V266:V272" si="1968">U266/(S266+U266)</f>
        <v>7.792207792207792E-2</v>
      </c>
      <c r="W266" s="35"/>
      <c r="X266" s="33"/>
      <c r="Y266" s="33"/>
      <c r="Z266" s="36"/>
      <c r="AA266" s="32"/>
      <c r="AB266" s="33"/>
      <c r="AC266" s="33">
        <f>AC263-AA266</f>
        <v>119</v>
      </c>
      <c r="AD266" s="33">
        <f>AD263-AB266</f>
        <v>7</v>
      </c>
      <c r="AE266" s="33">
        <v>39</v>
      </c>
      <c r="AF266" s="34">
        <f t="shared" ref="AF266:AF272" si="1969">((AE266+AG266)/AC266)</f>
        <v>0.3949579831932773</v>
      </c>
      <c r="AG266" s="33">
        <v>8</v>
      </c>
      <c r="AH266" s="34">
        <f t="shared" ref="AH266:AH272" si="1970">AG266/(AE266+AG266)</f>
        <v>0.1702127659574468</v>
      </c>
      <c r="AI266" s="35"/>
      <c r="AJ266" s="33"/>
      <c r="AK266" s="33"/>
      <c r="AL266" s="36"/>
      <c r="AM266" s="32"/>
      <c r="AN266" s="33"/>
      <c r="AO266" s="33">
        <f>AO263-AM266</f>
        <v>489</v>
      </c>
      <c r="AP266" s="33">
        <f>AP263-AN266</f>
        <v>42</v>
      </c>
      <c r="AQ266" s="33">
        <v>132</v>
      </c>
      <c r="AR266" s="34">
        <f t="shared" ref="AR266:AR272" si="1971">((AQ266+AS266)/AO266)</f>
        <v>0.28834355828220859</v>
      </c>
      <c r="AS266" s="33">
        <v>9</v>
      </c>
      <c r="AT266" s="34">
        <f t="shared" ref="AT266:AT272" si="1972">AS266/(AQ266+AS266)</f>
        <v>6.3829787234042548E-2</v>
      </c>
      <c r="AU266" s="35"/>
      <c r="AV266" s="33"/>
      <c r="AW266" s="33"/>
      <c r="AX266" s="36"/>
      <c r="AY266" s="32"/>
      <c r="AZ266" s="33"/>
      <c r="BA266" s="33">
        <f>BA263-AY266</f>
        <v>487</v>
      </c>
      <c r="BB266" s="33">
        <f>BB263-AZ266</f>
        <v>42</v>
      </c>
      <c r="BC266" s="33">
        <v>144</v>
      </c>
      <c r="BD266" s="34">
        <f t="shared" ref="BD266:BD272" si="1973">((BC266+BE266)/BA266)</f>
        <v>0.32648870636550309</v>
      </c>
      <c r="BE266" s="33">
        <v>15</v>
      </c>
      <c r="BF266" s="34">
        <f t="shared" ref="BF266:BF272" si="1974">BE266/(BC266+BE266)</f>
        <v>9.4339622641509441E-2</v>
      </c>
      <c r="BG266" s="35"/>
      <c r="BH266" s="33"/>
      <c r="BI266" s="33"/>
      <c r="BJ266" s="36"/>
      <c r="BK266" s="32"/>
      <c r="BL266" s="33"/>
      <c r="BM266" s="33">
        <f>BM263-BK266</f>
        <v>491</v>
      </c>
      <c r="BN266" s="33">
        <f>BN263-BL266</f>
        <v>43</v>
      </c>
      <c r="BO266" s="33">
        <v>149</v>
      </c>
      <c r="BP266" s="34">
        <f t="shared" ref="BP266:BP272" si="1975">((BO266+BQ266)/BM266)</f>
        <v>0.34419551934826886</v>
      </c>
      <c r="BQ266" s="33">
        <v>20</v>
      </c>
      <c r="BR266" s="34">
        <f t="shared" ref="BR266:BR272" si="1976">BQ266/(BO266+BQ266)</f>
        <v>0.11834319526627218</v>
      </c>
      <c r="BS266" s="35"/>
      <c r="BT266" s="33"/>
      <c r="BU266" s="33"/>
      <c r="BV266" s="36"/>
      <c r="BW266" s="32"/>
      <c r="BX266" s="33"/>
      <c r="BY266" s="33">
        <f>BY263-BW266</f>
        <v>0</v>
      </c>
      <c r="BZ266" s="33">
        <f>BZ263-BX266</f>
        <v>0</v>
      </c>
      <c r="CA266" s="33"/>
      <c r="CB266" s="34" t="e">
        <f t="shared" ref="CB266:CB272" si="1977">((CA266+CC266)/BY266)</f>
        <v>#DIV/0!</v>
      </c>
      <c r="CC266" s="33"/>
      <c r="CD266" s="34" t="e">
        <f t="shared" ref="CD266:CD272" si="1978">CC266/(CA266+CC266)</f>
        <v>#DIV/0!</v>
      </c>
      <c r="CE266" s="35"/>
      <c r="CF266" s="33"/>
      <c r="CG266" s="33"/>
      <c r="CH266" s="36"/>
      <c r="CI266" s="32"/>
      <c r="CJ266" s="33"/>
      <c r="CK266" s="33">
        <f>CK263-CI266</f>
        <v>0</v>
      </c>
      <c r="CL266" s="33">
        <f>CL263-CJ266</f>
        <v>0</v>
      </c>
      <c r="CM266" s="33"/>
      <c r="CN266" s="34" t="e">
        <f t="shared" ref="CN266:CN272" si="1979">((CM266+CO266)/CK266)</f>
        <v>#DIV/0!</v>
      </c>
      <c r="CO266" s="33"/>
      <c r="CP266" s="34" t="e">
        <f t="shared" ref="CP266:CP272" si="1980">CO266/(CM266+CO266)</f>
        <v>#DIV/0!</v>
      </c>
      <c r="CQ266" s="35"/>
      <c r="CR266" s="33"/>
      <c r="CS266" s="33"/>
      <c r="CT266" s="36"/>
      <c r="CU266" s="32"/>
      <c r="CV266" s="33"/>
      <c r="CW266" s="33">
        <f>CW263-CU266</f>
        <v>0</v>
      </c>
      <c r="CX266" s="33">
        <f>CX263-CV266</f>
        <v>0</v>
      </c>
      <c r="CY266" s="33"/>
      <c r="CZ266" s="34" t="e">
        <f t="shared" ref="CZ266:CZ272" si="1981">((CY266+DA266)/CW266)</f>
        <v>#DIV/0!</v>
      </c>
      <c r="DA266" s="33"/>
      <c r="DB266" s="34" t="e">
        <f t="shared" ref="DB266:DB272" si="1982">DA266/(CY266+DA266)</f>
        <v>#DIV/0!</v>
      </c>
      <c r="DC266" s="35"/>
      <c r="DD266" s="33"/>
      <c r="DE266" s="33"/>
      <c r="DF266" s="36"/>
      <c r="DG266" s="32"/>
      <c r="DH266" s="33"/>
      <c r="DI266" s="33">
        <f>DI263-DG266</f>
        <v>0</v>
      </c>
      <c r="DJ266" s="33">
        <f>DJ263-DH266</f>
        <v>0</v>
      </c>
      <c r="DK266" s="33"/>
      <c r="DL266" s="34" t="e">
        <f t="shared" ref="DL266:DL272" si="1983">((DK266+DM266)/DI266)</f>
        <v>#DIV/0!</v>
      </c>
      <c r="DM266" s="33"/>
      <c r="DN266" s="34" t="e">
        <f t="shared" ref="DN266:DN272" si="1984">DM266/(DK266+DM266)</f>
        <v>#DIV/0!</v>
      </c>
      <c r="DO266" s="35"/>
      <c r="DP266" s="33"/>
      <c r="DQ266" s="33"/>
      <c r="DR266" s="36"/>
      <c r="DS266" s="32"/>
      <c r="DT266" s="33"/>
      <c r="DU266" s="33">
        <f>DU263-DS266</f>
        <v>0</v>
      </c>
      <c r="DV266" s="33">
        <f>DV263-DT266</f>
        <v>0</v>
      </c>
      <c r="DW266" s="33"/>
      <c r="DX266" s="34" t="e">
        <f t="shared" ref="DX266:DX272" si="1985">((DW266+DY266)/DU266)</f>
        <v>#DIV/0!</v>
      </c>
      <c r="DY266" s="33"/>
      <c r="DZ266" s="34" t="e">
        <f t="shared" ref="DZ266:DZ272" si="1986">DY266/(DW266+DY266)</f>
        <v>#DIV/0!</v>
      </c>
      <c r="EA266" s="35"/>
      <c r="EB266" s="33"/>
      <c r="EC266" s="33"/>
      <c r="ED266" s="36"/>
      <c r="EE266" s="32"/>
      <c r="EF266" s="33"/>
      <c r="EG266" s="33">
        <f>EG263-EE266</f>
        <v>0</v>
      </c>
      <c r="EH266" s="33">
        <f>EH263-EF266</f>
        <v>0</v>
      </c>
      <c r="EI266" s="33"/>
      <c r="EJ266" s="34" t="e">
        <f t="shared" ref="EJ266:EJ272" si="1987">((EI266+EK266)/EG266)</f>
        <v>#DIV/0!</v>
      </c>
      <c r="EK266" s="33"/>
      <c r="EL266" s="34" t="e">
        <f t="shared" ref="EL266:EL272" si="1988">EK266/(EI266+EK266)</f>
        <v>#DIV/0!</v>
      </c>
      <c r="EM266" s="35"/>
      <c r="EN266" s="33"/>
      <c r="EO266" s="33"/>
      <c r="EP266" s="36"/>
      <c r="EQ266" s="32"/>
      <c r="ER266" s="33"/>
      <c r="ES266" s="33">
        <f>ES263-EQ266</f>
        <v>0</v>
      </c>
      <c r="ET266" s="33">
        <f>ET263-ER266</f>
        <v>0</v>
      </c>
      <c r="EU266" s="33"/>
      <c r="EV266" s="34" t="e">
        <f t="shared" ref="EV266:EV272" si="1989">((EU266+EW266)/ES266)</f>
        <v>#DIV/0!</v>
      </c>
      <c r="EW266" s="33"/>
      <c r="EX266" s="34" t="e">
        <f t="shared" ref="EX266:EX272" si="1990">EW266/(EU266+EW266)</f>
        <v>#DIV/0!</v>
      </c>
      <c r="EY266" s="35"/>
      <c r="EZ266" s="33"/>
      <c r="FA266" s="33"/>
      <c r="FB266" s="36"/>
      <c r="FC266" s="32"/>
      <c r="FD266" s="33"/>
      <c r="FE266" s="33">
        <f>FE263-FC266</f>
        <v>0</v>
      </c>
      <c r="FF266" s="33">
        <f>FF263-FD266</f>
        <v>0</v>
      </c>
      <c r="FG266" s="33"/>
      <c r="FH266" s="34" t="e">
        <f t="shared" ref="FH266:FH272" si="1991">((FG266+FI266)/FE266)</f>
        <v>#DIV/0!</v>
      </c>
      <c r="FI266" s="33"/>
      <c r="FJ266" s="34" t="e">
        <f t="shared" ref="FJ266:FJ272" si="1992">FI266/(FG266+FI266)</f>
        <v>#DIV/0!</v>
      </c>
      <c r="FK266" s="35"/>
      <c r="FL266" s="33"/>
      <c r="FM266" s="33"/>
      <c r="FN266" s="36"/>
      <c r="FO266" s="32"/>
      <c r="FP266" s="33"/>
      <c r="FQ266" s="33">
        <f>FQ263-FO266</f>
        <v>0</v>
      </c>
      <c r="FR266" s="33">
        <f>FR263-FP266</f>
        <v>0</v>
      </c>
      <c r="FS266" s="33"/>
      <c r="FT266" s="34" t="e">
        <f t="shared" ref="FT266:FT272" si="1993">((FS266+FU266)/FQ266)</f>
        <v>#DIV/0!</v>
      </c>
      <c r="FU266" s="33"/>
      <c r="FV266" s="34" t="e">
        <f t="shared" ref="FV266:FV272" si="1994">FU266/(FS266+FU266)</f>
        <v>#DIV/0!</v>
      </c>
      <c r="FW266" s="35"/>
      <c r="FX266" s="33"/>
      <c r="FY266" s="33"/>
      <c r="FZ266" s="36"/>
      <c r="GA266" s="32"/>
      <c r="GB266" s="33"/>
      <c r="GC266" s="33">
        <f>GC263-GA266</f>
        <v>0</v>
      </c>
      <c r="GD266" s="33">
        <f>GD263-GB266</f>
        <v>0</v>
      </c>
      <c r="GE266" s="33"/>
      <c r="GF266" s="34" t="e">
        <f t="shared" ref="GF266:GF272" si="1995">((GE266+GG266)/GC266)</f>
        <v>#DIV/0!</v>
      </c>
      <c r="GG266" s="33"/>
      <c r="GH266" s="34" t="e">
        <f t="shared" ref="GH266:GH272" si="1996">GG266/(GE266+GG266)</f>
        <v>#DIV/0!</v>
      </c>
      <c r="GI266" s="35"/>
      <c r="GJ266" s="33"/>
      <c r="GK266" s="33"/>
      <c r="GL266" s="36"/>
      <c r="GM266" s="32"/>
      <c r="GN266" s="33"/>
      <c r="GO266" s="33">
        <f>GO263-GM266</f>
        <v>0</v>
      </c>
      <c r="GP266" s="33">
        <f>GP263-GN266</f>
        <v>0</v>
      </c>
      <c r="GQ266" s="33"/>
      <c r="GR266" s="34" t="e">
        <f t="shared" ref="GR266:GR272" si="1997">((GQ266+GS266)/GO266)</f>
        <v>#DIV/0!</v>
      </c>
      <c r="GS266" s="33"/>
      <c r="GT266" s="34" t="e">
        <f t="shared" ref="GT266:GT272" si="1998">GS266/(GQ266+GS266)</f>
        <v>#DIV/0!</v>
      </c>
      <c r="GU266" s="35"/>
      <c r="GV266" s="33"/>
      <c r="GW266" s="33"/>
      <c r="GX266" s="36"/>
      <c r="GY266" s="32"/>
      <c r="GZ266" s="33"/>
      <c r="HA266" s="33">
        <f>HA263-GY266</f>
        <v>0</v>
      </c>
      <c r="HB266" s="33">
        <f>HB263-GZ266</f>
        <v>0</v>
      </c>
      <c r="HC266" s="33"/>
      <c r="HD266" s="34" t="e">
        <f t="shared" ref="HD266:HD272" si="1999">((HC266+HE266)/HA266)</f>
        <v>#DIV/0!</v>
      </c>
      <c r="HE266" s="33"/>
      <c r="HF266" s="34" t="e">
        <f t="shared" ref="HF266:HF272" si="2000">HE266/(HC266+HE266)</f>
        <v>#DIV/0!</v>
      </c>
      <c r="HG266" s="35"/>
      <c r="HH266" s="33"/>
      <c r="HI266" s="33"/>
      <c r="HJ266" s="36"/>
      <c r="HK266" s="32">
        <f t="shared" ref="HK266:HN281" si="2001">+C266+O266+AA266+AM266+AY266+BK266+BW266+CI266+CU266+DG266+DS266+EE266+EQ266+FC266+FO266+GA266+GM266+GY266</f>
        <v>3</v>
      </c>
      <c r="HL266" s="36">
        <f t="shared" si="2001"/>
        <v>0</v>
      </c>
      <c r="HM266" s="380">
        <f t="shared" si="2001"/>
        <v>2541</v>
      </c>
      <c r="HN266" s="33">
        <f t="shared" si="2001"/>
        <v>214</v>
      </c>
      <c r="HO266" s="33">
        <f t="shared" ref="HO266:HO273" si="2002">+G266+S266+AE266+AQ266+BC266+BO266+CA266+CM266+CY266+DK266+DW266+EI266+EU266+FG266+FS266+GE266+GQ266+HC266+I266+U266+AG266+AS266+BE266+BQ266+CC266+CO266+DA266+DM266+DY266+EK266+EW266+FI266+FU266+GG266+GS266+HE266</f>
        <v>849</v>
      </c>
      <c r="HP266" s="78">
        <f t="shared" ref="HP266:HP272" si="2003">+(HO266)/HM266</f>
        <v>0.33412042502951594</v>
      </c>
      <c r="HQ266" s="44">
        <f t="shared" ref="HQ266:HQ273" si="2004">+I266+U266+AG266+AS266+BE266+BQ266+CC266+CO266+DA266+DM266+DY266+EK266+EW266+FI266+FU266+GG266+GS266+HE266</f>
        <v>73</v>
      </c>
      <c r="HR266" s="34">
        <f>+(HQ266/(HO266))</f>
        <v>8.5983510011778563E-2</v>
      </c>
      <c r="HS266" s="45">
        <v>71.7</v>
      </c>
      <c r="HT266" s="46">
        <v>760</v>
      </c>
      <c r="HU266" s="45">
        <f t="shared" ref="HU266:HU272" si="2005">+HT266/HO266*100</f>
        <v>89.517078916372199</v>
      </c>
      <c r="HV266" s="44"/>
      <c r="HW266" s="36"/>
    </row>
    <row r="267" spans="1:231" ht="18.75" x14ac:dyDescent="0.25">
      <c r="A267" s="734"/>
      <c r="B267" s="436">
        <f t="shared" si="1905"/>
        <v>45800</v>
      </c>
      <c r="C267" s="10"/>
      <c r="D267" s="11"/>
      <c r="E267" s="61">
        <f t="shared" ref="E267:F271" si="2006">E266-C267</f>
        <v>462</v>
      </c>
      <c r="F267" s="11">
        <f t="shared" si="2006"/>
        <v>39</v>
      </c>
      <c r="G267" s="11">
        <v>173</v>
      </c>
      <c r="H267" s="12">
        <f t="shared" si="1966"/>
        <v>0.39393939393939392</v>
      </c>
      <c r="I267" s="11">
        <v>9</v>
      </c>
      <c r="J267" s="12">
        <f t="shared" ref="J267:J272" si="2007">I267/(G267+I267)</f>
        <v>4.9450549450549448E-2</v>
      </c>
      <c r="K267" s="13"/>
      <c r="L267" s="11"/>
      <c r="M267" s="11"/>
      <c r="N267" s="14"/>
      <c r="O267" s="10">
        <v>1</v>
      </c>
      <c r="P267" s="11"/>
      <c r="Q267" s="11">
        <f t="shared" ref="Q267:R272" si="2008">Q266-O267</f>
        <v>492</v>
      </c>
      <c r="R267" s="11">
        <f t="shared" si="2008"/>
        <v>41</v>
      </c>
      <c r="S267" s="11">
        <v>166</v>
      </c>
      <c r="T267" s="12">
        <f t="shared" si="1967"/>
        <v>0.35365853658536583</v>
      </c>
      <c r="U267" s="11">
        <v>8</v>
      </c>
      <c r="V267" s="12">
        <f t="shared" si="1968"/>
        <v>4.5977011494252873E-2</v>
      </c>
      <c r="W267" s="13"/>
      <c r="X267" s="11"/>
      <c r="Y267" s="11"/>
      <c r="Z267" s="14"/>
      <c r="AA267" s="10"/>
      <c r="AB267" s="11"/>
      <c r="AC267" s="11">
        <f t="shared" ref="AC267:AD272" si="2009">AC266-AA267</f>
        <v>119</v>
      </c>
      <c r="AD267" s="11">
        <f t="shared" si="2009"/>
        <v>7</v>
      </c>
      <c r="AE267" s="11">
        <v>50</v>
      </c>
      <c r="AF267" s="12">
        <f t="shared" si="1969"/>
        <v>0.47899159663865548</v>
      </c>
      <c r="AG267" s="11">
        <v>7</v>
      </c>
      <c r="AH267" s="12">
        <f t="shared" si="1970"/>
        <v>0.12280701754385964</v>
      </c>
      <c r="AI267" s="13"/>
      <c r="AJ267" s="11"/>
      <c r="AK267" s="11"/>
      <c r="AL267" s="14"/>
      <c r="AM267" s="10">
        <v>1</v>
      </c>
      <c r="AN267" s="11"/>
      <c r="AO267" s="61">
        <f t="shared" ref="AO267:AP272" si="2010">AO266-AM267</f>
        <v>488</v>
      </c>
      <c r="AP267" s="11">
        <f t="shared" si="2010"/>
        <v>42</v>
      </c>
      <c r="AQ267" s="11">
        <v>153</v>
      </c>
      <c r="AR267" s="12">
        <f t="shared" si="1971"/>
        <v>0.33196721311475408</v>
      </c>
      <c r="AS267" s="11">
        <v>9</v>
      </c>
      <c r="AT267" s="12">
        <f t="shared" si="1972"/>
        <v>5.5555555555555552E-2</v>
      </c>
      <c r="AU267" s="13"/>
      <c r="AV267" s="11"/>
      <c r="AW267" s="11"/>
      <c r="AX267" s="14"/>
      <c r="AY267" s="10">
        <v>1</v>
      </c>
      <c r="AZ267" s="11"/>
      <c r="BA267" s="11">
        <f t="shared" ref="BA267:BB272" si="2011">BA266-AY267</f>
        <v>486</v>
      </c>
      <c r="BB267" s="11">
        <f t="shared" si="2011"/>
        <v>42</v>
      </c>
      <c r="BC267" s="11">
        <v>153</v>
      </c>
      <c r="BD267" s="12">
        <f t="shared" si="1973"/>
        <v>0.34979423868312759</v>
      </c>
      <c r="BE267" s="11">
        <v>17</v>
      </c>
      <c r="BF267" s="12">
        <f t="shared" si="1974"/>
        <v>0.1</v>
      </c>
      <c r="BG267" s="13"/>
      <c r="BH267" s="11"/>
      <c r="BI267" s="11"/>
      <c r="BJ267" s="14"/>
      <c r="BK267" s="10"/>
      <c r="BL267" s="11"/>
      <c r="BM267" s="11">
        <f t="shared" ref="BM267:BN272" si="2012">BM266-BK267</f>
        <v>491</v>
      </c>
      <c r="BN267" s="11">
        <f t="shared" si="2012"/>
        <v>43</v>
      </c>
      <c r="BO267" s="11">
        <v>170</v>
      </c>
      <c r="BP267" s="12">
        <f t="shared" si="1975"/>
        <v>0.36863543788187375</v>
      </c>
      <c r="BQ267" s="11">
        <v>11</v>
      </c>
      <c r="BR267" s="12">
        <f t="shared" si="1976"/>
        <v>6.0773480662983423E-2</v>
      </c>
      <c r="BS267" s="13"/>
      <c r="BT267" s="11"/>
      <c r="BU267" s="11"/>
      <c r="BV267" s="14"/>
      <c r="BW267" s="10"/>
      <c r="BX267" s="11"/>
      <c r="BY267" s="61">
        <f t="shared" ref="BY267:BZ272" si="2013">BY266-BW267</f>
        <v>0</v>
      </c>
      <c r="BZ267" s="61">
        <f t="shared" si="2013"/>
        <v>0</v>
      </c>
      <c r="CA267" s="11"/>
      <c r="CB267" s="12" t="e">
        <f t="shared" si="1977"/>
        <v>#DIV/0!</v>
      </c>
      <c r="CC267" s="11"/>
      <c r="CD267" s="12" t="e">
        <f t="shared" si="1978"/>
        <v>#DIV/0!</v>
      </c>
      <c r="CE267" s="13"/>
      <c r="CF267" s="11"/>
      <c r="CG267" s="11"/>
      <c r="CH267" s="14"/>
      <c r="CI267" s="10"/>
      <c r="CJ267" s="11"/>
      <c r="CK267" s="61">
        <f t="shared" ref="CK267:CL272" si="2014">CK266-CI267</f>
        <v>0</v>
      </c>
      <c r="CL267" s="61">
        <f t="shared" si="2014"/>
        <v>0</v>
      </c>
      <c r="CM267" s="11"/>
      <c r="CN267" s="12" t="e">
        <f t="shared" si="1979"/>
        <v>#DIV/0!</v>
      </c>
      <c r="CO267" s="11"/>
      <c r="CP267" s="12" t="e">
        <f t="shared" si="1980"/>
        <v>#DIV/0!</v>
      </c>
      <c r="CQ267" s="13"/>
      <c r="CR267" s="11"/>
      <c r="CS267" s="11"/>
      <c r="CT267" s="14"/>
      <c r="CU267" s="10"/>
      <c r="CV267" s="11"/>
      <c r="CW267" s="61">
        <f t="shared" ref="CW267:CX272" si="2015">CW266-CU267</f>
        <v>0</v>
      </c>
      <c r="CX267" s="61">
        <f t="shared" si="2015"/>
        <v>0</v>
      </c>
      <c r="CY267" s="11"/>
      <c r="CZ267" s="12" t="e">
        <f t="shared" si="1981"/>
        <v>#DIV/0!</v>
      </c>
      <c r="DA267" s="11"/>
      <c r="DB267" s="12" t="e">
        <f t="shared" si="1982"/>
        <v>#DIV/0!</v>
      </c>
      <c r="DC267" s="13"/>
      <c r="DD267" s="11"/>
      <c r="DE267" s="11"/>
      <c r="DF267" s="14"/>
      <c r="DG267" s="10"/>
      <c r="DH267" s="11"/>
      <c r="DI267" s="61">
        <f t="shared" ref="DI267:DJ272" si="2016">DI266-DG267</f>
        <v>0</v>
      </c>
      <c r="DJ267" s="61">
        <f t="shared" si="2016"/>
        <v>0</v>
      </c>
      <c r="DK267" s="11"/>
      <c r="DL267" s="12" t="e">
        <f t="shared" si="1983"/>
        <v>#DIV/0!</v>
      </c>
      <c r="DM267" s="11"/>
      <c r="DN267" s="12" t="e">
        <f t="shared" si="1984"/>
        <v>#DIV/0!</v>
      </c>
      <c r="DO267" s="13"/>
      <c r="DP267" s="11"/>
      <c r="DQ267" s="11"/>
      <c r="DR267" s="14"/>
      <c r="DS267" s="10"/>
      <c r="DT267" s="11"/>
      <c r="DU267" s="61">
        <f t="shared" ref="DU267:DV272" si="2017">DU266-DS267</f>
        <v>0</v>
      </c>
      <c r="DV267" s="61">
        <f t="shared" si="2017"/>
        <v>0</v>
      </c>
      <c r="DW267" s="11"/>
      <c r="DX267" s="12" t="e">
        <f t="shared" si="1985"/>
        <v>#DIV/0!</v>
      </c>
      <c r="DY267" s="11"/>
      <c r="DZ267" s="12" t="e">
        <f t="shared" si="1986"/>
        <v>#DIV/0!</v>
      </c>
      <c r="EA267" s="13"/>
      <c r="EB267" s="11"/>
      <c r="EC267" s="11"/>
      <c r="ED267" s="14"/>
      <c r="EE267" s="10"/>
      <c r="EF267" s="11"/>
      <c r="EG267" s="61">
        <f t="shared" ref="EG267:EH272" si="2018">EG266-EE267</f>
        <v>0</v>
      </c>
      <c r="EH267" s="61">
        <f t="shared" si="2018"/>
        <v>0</v>
      </c>
      <c r="EI267" s="11"/>
      <c r="EJ267" s="12" t="e">
        <f t="shared" si="1987"/>
        <v>#DIV/0!</v>
      </c>
      <c r="EK267" s="11"/>
      <c r="EL267" s="12" t="e">
        <f t="shared" si="1988"/>
        <v>#DIV/0!</v>
      </c>
      <c r="EM267" s="13"/>
      <c r="EN267" s="11"/>
      <c r="EO267" s="11"/>
      <c r="EP267" s="14"/>
      <c r="EQ267" s="10"/>
      <c r="ER267" s="11"/>
      <c r="ES267" s="61">
        <f t="shared" ref="ES267:ET272" si="2019">ES266-EQ267</f>
        <v>0</v>
      </c>
      <c r="ET267" s="61">
        <f t="shared" si="2019"/>
        <v>0</v>
      </c>
      <c r="EU267" s="11"/>
      <c r="EV267" s="12" t="e">
        <f t="shared" si="1989"/>
        <v>#DIV/0!</v>
      </c>
      <c r="EW267" s="11"/>
      <c r="EX267" s="12" t="e">
        <f t="shared" si="1990"/>
        <v>#DIV/0!</v>
      </c>
      <c r="EY267" s="13"/>
      <c r="EZ267" s="11"/>
      <c r="FA267" s="11"/>
      <c r="FB267" s="14"/>
      <c r="FC267" s="10"/>
      <c r="FD267" s="11"/>
      <c r="FE267" s="61">
        <f t="shared" ref="FE267:FF272" si="2020">FE266-FC267</f>
        <v>0</v>
      </c>
      <c r="FF267" s="61">
        <f t="shared" si="2020"/>
        <v>0</v>
      </c>
      <c r="FG267" s="11"/>
      <c r="FH267" s="12" t="e">
        <f t="shared" si="1991"/>
        <v>#DIV/0!</v>
      </c>
      <c r="FI267" s="11"/>
      <c r="FJ267" s="12" t="e">
        <f t="shared" si="1992"/>
        <v>#DIV/0!</v>
      </c>
      <c r="FK267" s="13"/>
      <c r="FL267" s="11"/>
      <c r="FM267" s="11"/>
      <c r="FN267" s="14"/>
      <c r="FO267" s="10"/>
      <c r="FP267" s="11"/>
      <c r="FQ267" s="61">
        <f t="shared" ref="FQ267:FR272" si="2021">FQ266-FO267</f>
        <v>0</v>
      </c>
      <c r="FR267" s="61">
        <f t="shared" si="2021"/>
        <v>0</v>
      </c>
      <c r="FS267" s="11"/>
      <c r="FT267" s="12" t="e">
        <f t="shared" si="1993"/>
        <v>#DIV/0!</v>
      </c>
      <c r="FU267" s="11"/>
      <c r="FV267" s="12" t="e">
        <f t="shared" si="1994"/>
        <v>#DIV/0!</v>
      </c>
      <c r="FW267" s="13"/>
      <c r="FX267" s="11"/>
      <c r="FY267" s="11"/>
      <c r="FZ267" s="14"/>
      <c r="GA267" s="10"/>
      <c r="GB267" s="11"/>
      <c r="GC267" s="61">
        <f t="shared" ref="GC267:GD272" si="2022">GC266-GA267</f>
        <v>0</v>
      </c>
      <c r="GD267" s="61">
        <f t="shared" si="2022"/>
        <v>0</v>
      </c>
      <c r="GE267" s="11"/>
      <c r="GF267" s="12" t="e">
        <f t="shared" si="1995"/>
        <v>#DIV/0!</v>
      </c>
      <c r="GG267" s="11"/>
      <c r="GH267" s="12" t="e">
        <f t="shared" si="1996"/>
        <v>#DIV/0!</v>
      </c>
      <c r="GI267" s="13"/>
      <c r="GJ267" s="11"/>
      <c r="GK267" s="11"/>
      <c r="GL267" s="14"/>
      <c r="GM267" s="10"/>
      <c r="GN267" s="11"/>
      <c r="GO267" s="61">
        <f t="shared" ref="GO267:GP272" si="2023">GO266-GM267</f>
        <v>0</v>
      </c>
      <c r="GP267" s="61">
        <f t="shared" si="2023"/>
        <v>0</v>
      </c>
      <c r="GQ267" s="11"/>
      <c r="GR267" s="12" t="e">
        <f t="shared" si="1997"/>
        <v>#DIV/0!</v>
      </c>
      <c r="GS267" s="11"/>
      <c r="GT267" s="12" t="e">
        <f t="shared" si="1998"/>
        <v>#DIV/0!</v>
      </c>
      <c r="GU267" s="13"/>
      <c r="GV267" s="11"/>
      <c r="GW267" s="11"/>
      <c r="GX267" s="14"/>
      <c r="GY267" s="10"/>
      <c r="GZ267" s="11"/>
      <c r="HA267" s="61">
        <f t="shared" ref="HA267:HB272" si="2024">HA266-GY267</f>
        <v>0</v>
      </c>
      <c r="HB267" s="61">
        <f t="shared" si="2024"/>
        <v>0</v>
      </c>
      <c r="HC267" s="11"/>
      <c r="HD267" s="12" t="e">
        <f t="shared" si="1999"/>
        <v>#DIV/0!</v>
      </c>
      <c r="HE267" s="11"/>
      <c r="HF267" s="12" t="e">
        <f t="shared" si="2000"/>
        <v>#DIV/0!</v>
      </c>
      <c r="HG267" s="13"/>
      <c r="HH267" s="11"/>
      <c r="HI267" s="11"/>
      <c r="HJ267" s="14"/>
      <c r="HK267" s="10">
        <f t="shared" si="2001"/>
        <v>3</v>
      </c>
      <c r="HL267" s="14">
        <f t="shared" si="2001"/>
        <v>0</v>
      </c>
      <c r="HM267" s="381">
        <f t="shared" si="2001"/>
        <v>2538</v>
      </c>
      <c r="HN267" s="11">
        <f t="shared" si="2001"/>
        <v>214</v>
      </c>
      <c r="HO267" s="11">
        <f t="shared" si="2002"/>
        <v>926</v>
      </c>
      <c r="HP267" s="79">
        <f t="shared" si="2003"/>
        <v>0.36485421591804573</v>
      </c>
      <c r="HQ267" s="15">
        <f t="shared" si="2004"/>
        <v>61</v>
      </c>
      <c r="HR267" s="12">
        <f t="shared" ref="HR267:HR273" si="2025">+(HQ267/(HO267))</f>
        <v>6.5874730021598271E-2</v>
      </c>
      <c r="HS267" s="16">
        <v>71.599999999999994</v>
      </c>
      <c r="HT267" s="17">
        <v>839</v>
      </c>
      <c r="HU267" s="16">
        <f t="shared" si="2005"/>
        <v>90.604751619870399</v>
      </c>
      <c r="HV267" s="15"/>
      <c r="HW267" s="14"/>
    </row>
    <row r="268" spans="1:231" ht="18.75" x14ac:dyDescent="0.25">
      <c r="A268" s="734"/>
      <c r="B268" s="436">
        <f t="shared" si="1905"/>
        <v>45801</v>
      </c>
      <c r="C268" s="10"/>
      <c r="D268" s="11"/>
      <c r="E268" s="61">
        <f t="shared" si="2006"/>
        <v>462</v>
      </c>
      <c r="F268" s="11">
        <f t="shared" si="2006"/>
        <v>39</v>
      </c>
      <c r="G268" s="11">
        <v>165</v>
      </c>
      <c r="H268" s="12">
        <f t="shared" si="1966"/>
        <v>0.38528138528138528</v>
      </c>
      <c r="I268" s="11">
        <v>13</v>
      </c>
      <c r="J268" s="12">
        <f t="shared" si="2007"/>
        <v>7.3033707865168537E-2</v>
      </c>
      <c r="K268" s="13"/>
      <c r="L268" s="11"/>
      <c r="M268" s="11"/>
      <c r="N268" s="14"/>
      <c r="O268" s="10"/>
      <c r="P268" s="11"/>
      <c r="Q268" s="11">
        <f t="shared" si="2008"/>
        <v>492</v>
      </c>
      <c r="R268" s="11">
        <f t="shared" si="2008"/>
        <v>41</v>
      </c>
      <c r="S268" s="11">
        <v>152</v>
      </c>
      <c r="T268" s="12">
        <f t="shared" si="1967"/>
        <v>0.32926829268292684</v>
      </c>
      <c r="U268" s="11">
        <v>10</v>
      </c>
      <c r="V268" s="12">
        <f t="shared" si="1968"/>
        <v>6.1728395061728392E-2</v>
      </c>
      <c r="W268" s="13"/>
      <c r="X268" s="11"/>
      <c r="Y268" s="11"/>
      <c r="Z268" s="14"/>
      <c r="AA268" s="10">
        <v>1</v>
      </c>
      <c r="AB268" s="11"/>
      <c r="AC268" s="11">
        <f t="shared" si="2009"/>
        <v>118</v>
      </c>
      <c r="AD268" s="11">
        <f t="shared" si="2009"/>
        <v>7</v>
      </c>
      <c r="AE268" s="11">
        <v>41</v>
      </c>
      <c r="AF268" s="12">
        <f t="shared" si="1969"/>
        <v>0.38983050847457629</v>
      </c>
      <c r="AG268" s="11">
        <v>5</v>
      </c>
      <c r="AH268" s="12">
        <f t="shared" si="1970"/>
        <v>0.10869565217391304</v>
      </c>
      <c r="AI268" s="13"/>
      <c r="AJ268" s="11"/>
      <c r="AK268" s="11"/>
      <c r="AL268" s="14"/>
      <c r="AM268" s="10"/>
      <c r="AN268" s="11"/>
      <c r="AO268" s="61">
        <f t="shared" si="2010"/>
        <v>488</v>
      </c>
      <c r="AP268" s="11">
        <f t="shared" si="2010"/>
        <v>42</v>
      </c>
      <c r="AQ268" s="11">
        <v>129</v>
      </c>
      <c r="AR268" s="12">
        <f t="shared" si="1971"/>
        <v>0.28688524590163933</v>
      </c>
      <c r="AS268" s="11">
        <v>11</v>
      </c>
      <c r="AT268" s="12">
        <f t="shared" si="1972"/>
        <v>7.857142857142857E-2</v>
      </c>
      <c r="AU268" s="13"/>
      <c r="AV268" s="11"/>
      <c r="AW268" s="11"/>
      <c r="AX268" s="14"/>
      <c r="AY268" s="10"/>
      <c r="AZ268" s="11"/>
      <c r="BA268" s="11">
        <f t="shared" si="2011"/>
        <v>486</v>
      </c>
      <c r="BB268" s="11">
        <f t="shared" si="2011"/>
        <v>42</v>
      </c>
      <c r="BC268" s="11">
        <v>154</v>
      </c>
      <c r="BD268" s="12">
        <f t="shared" si="1973"/>
        <v>0.35185185185185186</v>
      </c>
      <c r="BE268" s="11">
        <v>17</v>
      </c>
      <c r="BF268" s="12">
        <f t="shared" si="1974"/>
        <v>9.9415204678362568E-2</v>
      </c>
      <c r="BG268" s="13"/>
      <c r="BH268" s="11"/>
      <c r="BI268" s="11"/>
      <c r="BJ268" s="14"/>
      <c r="BK268" s="10"/>
      <c r="BL268" s="11"/>
      <c r="BM268" s="11">
        <f t="shared" si="2012"/>
        <v>491</v>
      </c>
      <c r="BN268" s="11">
        <f t="shared" si="2012"/>
        <v>43</v>
      </c>
      <c r="BO268" s="11">
        <v>158</v>
      </c>
      <c r="BP268" s="12">
        <f t="shared" si="1975"/>
        <v>0.35641547861507128</v>
      </c>
      <c r="BQ268" s="11">
        <v>17</v>
      </c>
      <c r="BR268" s="12">
        <f t="shared" si="1976"/>
        <v>9.7142857142857142E-2</v>
      </c>
      <c r="BS268" s="13"/>
      <c r="BT268" s="11"/>
      <c r="BU268" s="11"/>
      <c r="BV268" s="14"/>
      <c r="BW268" s="10"/>
      <c r="BX268" s="11"/>
      <c r="BY268" s="61">
        <f t="shared" si="2013"/>
        <v>0</v>
      </c>
      <c r="BZ268" s="61">
        <f t="shared" si="2013"/>
        <v>0</v>
      </c>
      <c r="CA268" s="11"/>
      <c r="CB268" s="12" t="e">
        <f t="shared" si="1977"/>
        <v>#DIV/0!</v>
      </c>
      <c r="CC268" s="11"/>
      <c r="CD268" s="12" t="e">
        <f t="shared" si="1978"/>
        <v>#DIV/0!</v>
      </c>
      <c r="CE268" s="13"/>
      <c r="CF268" s="11"/>
      <c r="CG268" s="11"/>
      <c r="CH268" s="14"/>
      <c r="CI268" s="10"/>
      <c r="CJ268" s="11"/>
      <c r="CK268" s="61">
        <f t="shared" si="2014"/>
        <v>0</v>
      </c>
      <c r="CL268" s="61">
        <f t="shared" si="2014"/>
        <v>0</v>
      </c>
      <c r="CM268" s="11"/>
      <c r="CN268" s="12" t="e">
        <f t="shared" si="1979"/>
        <v>#DIV/0!</v>
      </c>
      <c r="CO268" s="11"/>
      <c r="CP268" s="12" t="e">
        <f t="shared" si="1980"/>
        <v>#DIV/0!</v>
      </c>
      <c r="CQ268" s="13"/>
      <c r="CR268" s="11"/>
      <c r="CS268" s="11"/>
      <c r="CT268" s="14"/>
      <c r="CU268" s="10"/>
      <c r="CV268" s="11"/>
      <c r="CW268" s="61">
        <f t="shared" si="2015"/>
        <v>0</v>
      </c>
      <c r="CX268" s="61">
        <f t="shared" si="2015"/>
        <v>0</v>
      </c>
      <c r="CY268" s="11"/>
      <c r="CZ268" s="12" t="e">
        <f t="shared" si="1981"/>
        <v>#DIV/0!</v>
      </c>
      <c r="DA268" s="11"/>
      <c r="DB268" s="12" t="e">
        <f t="shared" si="1982"/>
        <v>#DIV/0!</v>
      </c>
      <c r="DC268" s="13"/>
      <c r="DD268" s="11"/>
      <c r="DE268" s="11"/>
      <c r="DF268" s="14"/>
      <c r="DG268" s="10"/>
      <c r="DH268" s="11"/>
      <c r="DI268" s="61">
        <f t="shared" si="2016"/>
        <v>0</v>
      </c>
      <c r="DJ268" s="61">
        <f t="shared" si="2016"/>
        <v>0</v>
      </c>
      <c r="DK268" s="11"/>
      <c r="DL268" s="12" t="e">
        <f t="shared" si="1983"/>
        <v>#DIV/0!</v>
      </c>
      <c r="DM268" s="11"/>
      <c r="DN268" s="12" t="e">
        <f t="shared" si="1984"/>
        <v>#DIV/0!</v>
      </c>
      <c r="DO268" s="13"/>
      <c r="DP268" s="11"/>
      <c r="DQ268" s="11"/>
      <c r="DR268" s="14"/>
      <c r="DS268" s="10"/>
      <c r="DT268" s="11"/>
      <c r="DU268" s="61">
        <f t="shared" si="2017"/>
        <v>0</v>
      </c>
      <c r="DV268" s="61">
        <f t="shared" si="2017"/>
        <v>0</v>
      </c>
      <c r="DW268" s="11"/>
      <c r="DX268" s="12" t="e">
        <f t="shared" si="1985"/>
        <v>#DIV/0!</v>
      </c>
      <c r="DY268" s="11"/>
      <c r="DZ268" s="12" t="e">
        <f t="shared" si="1986"/>
        <v>#DIV/0!</v>
      </c>
      <c r="EA268" s="13"/>
      <c r="EB268" s="11"/>
      <c r="EC268" s="11"/>
      <c r="ED268" s="14"/>
      <c r="EE268" s="10"/>
      <c r="EF268" s="11"/>
      <c r="EG268" s="61">
        <f t="shared" si="2018"/>
        <v>0</v>
      </c>
      <c r="EH268" s="61">
        <f t="shared" si="2018"/>
        <v>0</v>
      </c>
      <c r="EI268" s="11"/>
      <c r="EJ268" s="12" t="e">
        <f t="shared" si="1987"/>
        <v>#DIV/0!</v>
      </c>
      <c r="EK268" s="11"/>
      <c r="EL268" s="12" t="e">
        <f t="shared" si="1988"/>
        <v>#DIV/0!</v>
      </c>
      <c r="EM268" s="13"/>
      <c r="EN268" s="11"/>
      <c r="EO268" s="11"/>
      <c r="EP268" s="14"/>
      <c r="EQ268" s="10"/>
      <c r="ER268" s="11"/>
      <c r="ES268" s="61">
        <f t="shared" si="2019"/>
        <v>0</v>
      </c>
      <c r="ET268" s="61">
        <f t="shared" si="2019"/>
        <v>0</v>
      </c>
      <c r="EU268" s="11"/>
      <c r="EV268" s="12" t="e">
        <f t="shared" si="1989"/>
        <v>#DIV/0!</v>
      </c>
      <c r="EW268" s="11"/>
      <c r="EX268" s="12" t="e">
        <f t="shared" si="1990"/>
        <v>#DIV/0!</v>
      </c>
      <c r="EY268" s="13"/>
      <c r="EZ268" s="11"/>
      <c r="FA268" s="11"/>
      <c r="FB268" s="14"/>
      <c r="FC268" s="10"/>
      <c r="FD268" s="11"/>
      <c r="FE268" s="61">
        <f t="shared" si="2020"/>
        <v>0</v>
      </c>
      <c r="FF268" s="61">
        <f t="shared" si="2020"/>
        <v>0</v>
      </c>
      <c r="FG268" s="11"/>
      <c r="FH268" s="12" t="e">
        <f t="shared" si="1991"/>
        <v>#DIV/0!</v>
      </c>
      <c r="FI268" s="11"/>
      <c r="FJ268" s="12" t="e">
        <f t="shared" si="1992"/>
        <v>#DIV/0!</v>
      </c>
      <c r="FK268" s="13"/>
      <c r="FL268" s="11"/>
      <c r="FM268" s="11"/>
      <c r="FN268" s="14"/>
      <c r="FO268" s="10"/>
      <c r="FP268" s="11"/>
      <c r="FQ268" s="61">
        <f t="shared" si="2021"/>
        <v>0</v>
      </c>
      <c r="FR268" s="61">
        <f t="shared" si="2021"/>
        <v>0</v>
      </c>
      <c r="FS268" s="11"/>
      <c r="FT268" s="12" t="e">
        <f t="shared" si="1993"/>
        <v>#DIV/0!</v>
      </c>
      <c r="FU268" s="11"/>
      <c r="FV268" s="12" t="e">
        <f t="shared" si="1994"/>
        <v>#DIV/0!</v>
      </c>
      <c r="FW268" s="13"/>
      <c r="FX268" s="11"/>
      <c r="FY268" s="11"/>
      <c r="FZ268" s="14"/>
      <c r="GA268" s="10"/>
      <c r="GB268" s="11"/>
      <c r="GC268" s="61">
        <f t="shared" si="2022"/>
        <v>0</v>
      </c>
      <c r="GD268" s="61">
        <f t="shared" si="2022"/>
        <v>0</v>
      </c>
      <c r="GE268" s="11"/>
      <c r="GF268" s="12" t="e">
        <f t="shared" si="1995"/>
        <v>#DIV/0!</v>
      </c>
      <c r="GG268" s="11"/>
      <c r="GH268" s="12" t="e">
        <f t="shared" si="1996"/>
        <v>#DIV/0!</v>
      </c>
      <c r="GI268" s="13"/>
      <c r="GJ268" s="11"/>
      <c r="GK268" s="11"/>
      <c r="GL268" s="14"/>
      <c r="GM268" s="10"/>
      <c r="GN268" s="11"/>
      <c r="GO268" s="61">
        <f t="shared" si="2023"/>
        <v>0</v>
      </c>
      <c r="GP268" s="61">
        <f t="shared" si="2023"/>
        <v>0</v>
      </c>
      <c r="GQ268" s="11"/>
      <c r="GR268" s="12" t="e">
        <f t="shared" si="1997"/>
        <v>#DIV/0!</v>
      </c>
      <c r="GS268" s="11"/>
      <c r="GT268" s="12" t="e">
        <f t="shared" si="1998"/>
        <v>#DIV/0!</v>
      </c>
      <c r="GU268" s="13"/>
      <c r="GV268" s="11"/>
      <c r="GW268" s="11"/>
      <c r="GX268" s="14"/>
      <c r="GY268" s="10"/>
      <c r="GZ268" s="11"/>
      <c r="HA268" s="61">
        <f t="shared" si="2024"/>
        <v>0</v>
      </c>
      <c r="HB268" s="61">
        <f t="shared" si="2024"/>
        <v>0</v>
      </c>
      <c r="HC268" s="11"/>
      <c r="HD268" s="12" t="e">
        <f t="shared" si="1999"/>
        <v>#DIV/0!</v>
      </c>
      <c r="HE268" s="11"/>
      <c r="HF268" s="12" t="e">
        <f t="shared" si="2000"/>
        <v>#DIV/0!</v>
      </c>
      <c r="HG268" s="13"/>
      <c r="HH268" s="11"/>
      <c r="HI268" s="11"/>
      <c r="HJ268" s="14"/>
      <c r="HK268" s="10">
        <f t="shared" si="2001"/>
        <v>1</v>
      </c>
      <c r="HL268" s="14">
        <f t="shared" si="2001"/>
        <v>0</v>
      </c>
      <c r="HM268" s="381">
        <f t="shared" si="2001"/>
        <v>2537</v>
      </c>
      <c r="HN268" s="11">
        <f t="shared" si="2001"/>
        <v>214</v>
      </c>
      <c r="HO268" s="11">
        <f t="shared" si="2002"/>
        <v>872</v>
      </c>
      <c r="HP268" s="79">
        <f t="shared" si="2003"/>
        <v>0.34371304690579424</v>
      </c>
      <c r="HQ268" s="15">
        <f t="shared" si="2004"/>
        <v>73</v>
      </c>
      <c r="HR268" s="12">
        <f t="shared" si="2025"/>
        <v>8.3715596330275227E-2</v>
      </c>
      <c r="HS268" s="16">
        <v>72.8</v>
      </c>
      <c r="HT268" s="17">
        <v>778</v>
      </c>
      <c r="HU268" s="16">
        <f t="shared" si="2005"/>
        <v>89.22018348623854</v>
      </c>
      <c r="HV268" s="15"/>
      <c r="HW268" s="14"/>
    </row>
    <row r="269" spans="1:231" ht="18.75" x14ac:dyDescent="0.25">
      <c r="A269" s="734"/>
      <c r="B269" s="436">
        <f t="shared" si="1905"/>
        <v>45802</v>
      </c>
      <c r="C269" s="10"/>
      <c r="D269" s="11"/>
      <c r="E269" s="61">
        <f t="shared" si="2006"/>
        <v>462</v>
      </c>
      <c r="F269" s="11">
        <f t="shared" si="2006"/>
        <v>39</v>
      </c>
      <c r="G269" s="11">
        <v>157</v>
      </c>
      <c r="H269" s="12">
        <f t="shared" si="1966"/>
        <v>0.37229437229437229</v>
      </c>
      <c r="I269" s="11">
        <v>15</v>
      </c>
      <c r="J269" s="12">
        <f t="shared" si="2007"/>
        <v>8.7209302325581398E-2</v>
      </c>
      <c r="K269" s="11"/>
      <c r="L269" s="11"/>
      <c r="M269" s="18"/>
      <c r="N269" s="20"/>
      <c r="O269" s="10"/>
      <c r="P269" s="11"/>
      <c r="Q269" s="11">
        <f t="shared" si="2008"/>
        <v>492</v>
      </c>
      <c r="R269" s="11">
        <f t="shared" si="2008"/>
        <v>41</v>
      </c>
      <c r="S269" s="11">
        <v>155</v>
      </c>
      <c r="T269" s="12">
        <f t="shared" si="1967"/>
        <v>0.33739837398373984</v>
      </c>
      <c r="U269" s="11">
        <v>11</v>
      </c>
      <c r="V269" s="12">
        <f t="shared" si="1968"/>
        <v>6.6265060240963861E-2</v>
      </c>
      <c r="W269" s="11"/>
      <c r="X269" s="11"/>
      <c r="Y269" s="18"/>
      <c r="Z269" s="20"/>
      <c r="AA269" s="10"/>
      <c r="AB269" s="11"/>
      <c r="AC269" s="11">
        <f t="shared" si="2009"/>
        <v>118</v>
      </c>
      <c r="AD269" s="11">
        <f t="shared" si="2009"/>
        <v>7</v>
      </c>
      <c r="AE269" s="11">
        <v>35</v>
      </c>
      <c r="AF269" s="12">
        <f t="shared" si="1969"/>
        <v>0.34745762711864409</v>
      </c>
      <c r="AG269" s="11">
        <v>6</v>
      </c>
      <c r="AH269" s="12">
        <f t="shared" si="1970"/>
        <v>0.14634146341463414</v>
      </c>
      <c r="AI269" s="11"/>
      <c r="AJ269" s="11"/>
      <c r="AK269" s="18"/>
      <c r="AL269" s="20"/>
      <c r="AM269" s="10">
        <v>2</v>
      </c>
      <c r="AN269" s="11"/>
      <c r="AO269" s="61">
        <f t="shared" si="2010"/>
        <v>486</v>
      </c>
      <c r="AP269" s="11">
        <f t="shared" si="2010"/>
        <v>42</v>
      </c>
      <c r="AQ269" s="11">
        <v>153</v>
      </c>
      <c r="AR269" s="12">
        <f t="shared" si="1971"/>
        <v>0.34979423868312759</v>
      </c>
      <c r="AS269" s="11">
        <v>17</v>
      </c>
      <c r="AT269" s="12">
        <f t="shared" si="1972"/>
        <v>0.1</v>
      </c>
      <c r="AU269" s="11"/>
      <c r="AV269" s="11"/>
      <c r="AW269" s="18"/>
      <c r="AX269" s="20"/>
      <c r="AY269" s="10">
        <v>2</v>
      </c>
      <c r="AZ269" s="11"/>
      <c r="BA269" s="11">
        <f t="shared" si="2011"/>
        <v>484</v>
      </c>
      <c r="BB269" s="11">
        <f t="shared" si="2011"/>
        <v>42</v>
      </c>
      <c r="BC269" s="11">
        <v>146</v>
      </c>
      <c r="BD269" s="12">
        <f t="shared" si="1973"/>
        <v>0.33677685950413222</v>
      </c>
      <c r="BE269" s="11">
        <v>17</v>
      </c>
      <c r="BF269" s="12">
        <f t="shared" si="1974"/>
        <v>0.10429447852760736</v>
      </c>
      <c r="BG269" s="11"/>
      <c r="BH269" s="11"/>
      <c r="BI269" s="18"/>
      <c r="BJ269" s="20"/>
      <c r="BK269" s="10">
        <v>1</v>
      </c>
      <c r="BL269" s="11"/>
      <c r="BM269" s="11">
        <f t="shared" si="2012"/>
        <v>490</v>
      </c>
      <c r="BN269" s="11">
        <f t="shared" si="2012"/>
        <v>43</v>
      </c>
      <c r="BO269" s="11">
        <v>144</v>
      </c>
      <c r="BP269" s="12">
        <f t="shared" si="1975"/>
        <v>0.3122448979591837</v>
      </c>
      <c r="BQ269" s="11">
        <v>9</v>
      </c>
      <c r="BR269" s="12">
        <f t="shared" si="1976"/>
        <v>5.8823529411764705E-2</v>
      </c>
      <c r="BS269" s="11"/>
      <c r="BT269" s="11"/>
      <c r="BU269" s="18"/>
      <c r="BV269" s="20"/>
      <c r="BW269" s="10"/>
      <c r="BX269" s="11"/>
      <c r="BY269" s="61">
        <f t="shared" si="2013"/>
        <v>0</v>
      </c>
      <c r="BZ269" s="61">
        <f t="shared" si="2013"/>
        <v>0</v>
      </c>
      <c r="CA269" s="11"/>
      <c r="CB269" s="12" t="e">
        <f t="shared" si="1977"/>
        <v>#DIV/0!</v>
      </c>
      <c r="CC269" s="11"/>
      <c r="CD269" s="12" t="e">
        <f t="shared" si="1978"/>
        <v>#DIV/0!</v>
      </c>
      <c r="CE269" s="11"/>
      <c r="CF269" s="11"/>
      <c r="CG269" s="18"/>
      <c r="CH269" s="20"/>
      <c r="CI269" s="10"/>
      <c r="CJ269" s="11"/>
      <c r="CK269" s="61">
        <f t="shared" si="2014"/>
        <v>0</v>
      </c>
      <c r="CL269" s="61">
        <f t="shared" si="2014"/>
        <v>0</v>
      </c>
      <c r="CM269" s="11"/>
      <c r="CN269" s="12" t="e">
        <f t="shared" si="1979"/>
        <v>#DIV/0!</v>
      </c>
      <c r="CO269" s="11"/>
      <c r="CP269" s="12" t="e">
        <f t="shared" si="1980"/>
        <v>#DIV/0!</v>
      </c>
      <c r="CQ269" s="11"/>
      <c r="CR269" s="11"/>
      <c r="CS269" s="18"/>
      <c r="CT269" s="20"/>
      <c r="CU269" s="10"/>
      <c r="CV269" s="11"/>
      <c r="CW269" s="61">
        <f t="shared" si="2015"/>
        <v>0</v>
      </c>
      <c r="CX269" s="61">
        <f t="shared" si="2015"/>
        <v>0</v>
      </c>
      <c r="CY269" s="11"/>
      <c r="CZ269" s="12" t="e">
        <f t="shared" si="1981"/>
        <v>#DIV/0!</v>
      </c>
      <c r="DA269" s="11"/>
      <c r="DB269" s="12" t="e">
        <f t="shared" si="1982"/>
        <v>#DIV/0!</v>
      </c>
      <c r="DC269" s="11"/>
      <c r="DD269" s="11"/>
      <c r="DE269" s="18"/>
      <c r="DF269" s="20"/>
      <c r="DG269" s="10"/>
      <c r="DH269" s="11"/>
      <c r="DI269" s="61">
        <f t="shared" si="2016"/>
        <v>0</v>
      </c>
      <c r="DJ269" s="61">
        <f t="shared" si="2016"/>
        <v>0</v>
      </c>
      <c r="DK269" s="11"/>
      <c r="DL269" s="12" t="e">
        <f t="shared" si="1983"/>
        <v>#DIV/0!</v>
      </c>
      <c r="DM269" s="11"/>
      <c r="DN269" s="12" t="e">
        <f t="shared" si="1984"/>
        <v>#DIV/0!</v>
      </c>
      <c r="DO269" s="11"/>
      <c r="DP269" s="11"/>
      <c r="DQ269" s="18"/>
      <c r="DR269" s="20"/>
      <c r="DS269" s="10"/>
      <c r="DT269" s="11"/>
      <c r="DU269" s="61">
        <f t="shared" si="2017"/>
        <v>0</v>
      </c>
      <c r="DV269" s="61">
        <f t="shared" si="2017"/>
        <v>0</v>
      </c>
      <c r="DW269" s="11"/>
      <c r="DX269" s="12" t="e">
        <f t="shared" si="1985"/>
        <v>#DIV/0!</v>
      </c>
      <c r="DY269" s="11"/>
      <c r="DZ269" s="12" t="e">
        <f t="shared" si="1986"/>
        <v>#DIV/0!</v>
      </c>
      <c r="EA269" s="11"/>
      <c r="EB269" s="11"/>
      <c r="EC269" s="18"/>
      <c r="ED269" s="20"/>
      <c r="EE269" s="10"/>
      <c r="EF269" s="11"/>
      <c r="EG269" s="61">
        <f t="shared" si="2018"/>
        <v>0</v>
      </c>
      <c r="EH269" s="61">
        <f t="shared" si="2018"/>
        <v>0</v>
      </c>
      <c r="EI269" s="11"/>
      <c r="EJ269" s="12" t="e">
        <f t="shared" si="1987"/>
        <v>#DIV/0!</v>
      </c>
      <c r="EK269" s="11"/>
      <c r="EL269" s="12" t="e">
        <f t="shared" si="1988"/>
        <v>#DIV/0!</v>
      </c>
      <c r="EM269" s="11"/>
      <c r="EN269" s="11"/>
      <c r="EO269" s="18"/>
      <c r="EP269" s="20"/>
      <c r="EQ269" s="10"/>
      <c r="ER269" s="11"/>
      <c r="ES269" s="61">
        <f t="shared" si="2019"/>
        <v>0</v>
      </c>
      <c r="ET269" s="61">
        <f t="shared" si="2019"/>
        <v>0</v>
      </c>
      <c r="EU269" s="11"/>
      <c r="EV269" s="12" t="e">
        <f t="shared" si="1989"/>
        <v>#DIV/0!</v>
      </c>
      <c r="EW269" s="11"/>
      <c r="EX269" s="12" t="e">
        <f t="shared" si="1990"/>
        <v>#DIV/0!</v>
      </c>
      <c r="EY269" s="11"/>
      <c r="EZ269" s="11"/>
      <c r="FA269" s="18"/>
      <c r="FB269" s="20"/>
      <c r="FC269" s="10"/>
      <c r="FD269" s="11"/>
      <c r="FE269" s="61">
        <f t="shared" si="2020"/>
        <v>0</v>
      </c>
      <c r="FF269" s="61">
        <f t="shared" si="2020"/>
        <v>0</v>
      </c>
      <c r="FG269" s="11"/>
      <c r="FH269" s="12" t="e">
        <f t="shared" si="1991"/>
        <v>#DIV/0!</v>
      </c>
      <c r="FI269" s="11"/>
      <c r="FJ269" s="12" t="e">
        <f t="shared" si="1992"/>
        <v>#DIV/0!</v>
      </c>
      <c r="FK269" s="11"/>
      <c r="FL269" s="11"/>
      <c r="FM269" s="18"/>
      <c r="FN269" s="20"/>
      <c r="FO269" s="10"/>
      <c r="FP269" s="11"/>
      <c r="FQ269" s="61">
        <f t="shared" si="2021"/>
        <v>0</v>
      </c>
      <c r="FR269" s="61">
        <f t="shared" si="2021"/>
        <v>0</v>
      </c>
      <c r="FS269" s="11"/>
      <c r="FT269" s="12" t="e">
        <f t="shared" si="1993"/>
        <v>#DIV/0!</v>
      </c>
      <c r="FU269" s="11"/>
      <c r="FV269" s="12" t="e">
        <f t="shared" si="1994"/>
        <v>#DIV/0!</v>
      </c>
      <c r="FW269" s="11"/>
      <c r="FX269" s="11"/>
      <c r="FY269" s="18"/>
      <c r="FZ269" s="20"/>
      <c r="GA269" s="10"/>
      <c r="GB269" s="11"/>
      <c r="GC269" s="61">
        <f t="shared" si="2022"/>
        <v>0</v>
      </c>
      <c r="GD269" s="61">
        <f t="shared" si="2022"/>
        <v>0</v>
      </c>
      <c r="GE269" s="11"/>
      <c r="GF269" s="12" t="e">
        <f t="shared" si="1995"/>
        <v>#DIV/0!</v>
      </c>
      <c r="GG269" s="11"/>
      <c r="GH269" s="12" t="e">
        <f t="shared" si="1996"/>
        <v>#DIV/0!</v>
      </c>
      <c r="GI269" s="11"/>
      <c r="GJ269" s="11"/>
      <c r="GK269" s="18"/>
      <c r="GL269" s="20"/>
      <c r="GM269" s="10"/>
      <c r="GN269" s="11"/>
      <c r="GO269" s="61">
        <f t="shared" si="2023"/>
        <v>0</v>
      </c>
      <c r="GP269" s="61">
        <f t="shared" si="2023"/>
        <v>0</v>
      </c>
      <c r="GQ269" s="11"/>
      <c r="GR269" s="12" t="e">
        <f t="shared" si="1997"/>
        <v>#DIV/0!</v>
      </c>
      <c r="GS269" s="11"/>
      <c r="GT269" s="12" t="e">
        <f t="shared" si="1998"/>
        <v>#DIV/0!</v>
      </c>
      <c r="GU269" s="11"/>
      <c r="GV269" s="11"/>
      <c r="GW269" s="18"/>
      <c r="GX269" s="20"/>
      <c r="GY269" s="10"/>
      <c r="GZ269" s="11"/>
      <c r="HA269" s="61">
        <f t="shared" si="2024"/>
        <v>0</v>
      </c>
      <c r="HB269" s="61">
        <f t="shared" si="2024"/>
        <v>0</v>
      </c>
      <c r="HC269" s="11"/>
      <c r="HD269" s="12" t="e">
        <f t="shared" si="1999"/>
        <v>#DIV/0!</v>
      </c>
      <c r="HE269" s="11"/>
      <c r="HF269" s="12" t="e">
        <f t="shared" si="2000"/>
        <v>#DIV/0!</v>
      </c>
      <c r="HG269" s="11"/>
      <c r="HH269" s="11"/>
      <c r="HI269" s="18"/>
      <c r="HJ269" s="20"/>
      <c r="HK269" s="10">
        <f t="shared" si="2001"/>
        <v>5</v>
      </c>
      <c r="HL269" s="14">
        <f t="shared" si="2001"/>
        <v>0</v>
      </c>
      <c r="HM269" s="381">
        <f t="shared" si="2001"/>
        <v>2532</v>
      </c>
      <c r="HN269" s="11">
        <f t="shared" si="2001"/>
        <v>214</v>
      </c>
      <c r="HO269" s="11">
        <f t="shared" si="2002"/>
        <v>865</v>
      </c>
      <c r="HP269" s="79">
        <f t="shared" si="2003"/>
        <v>0.34162717219589256</v>
      </c>
      <c r="HQ269" s="15">
        <f t="shared" si="2004"/>
        <v>75</v>
      </c>
      <c r="HR269" s="12">
        <f t="shared" si="2025"/>
        <v>8.6705202312138727E-2</v>
      </c>
      <c r="HS269" s="16">
        <v>72</v>
      </c>
      <c r="HT269" s="17">
        <v>759</v>
      </c>
      <c r="HU269" s="16">
        <f t="shared" si="2005"/>
        <v>87.74566473988439</v>
      </c>
      <c r="HV269" s="18"/>
      <c r="HW269" s="20"/>
    </row>
    <row r="270" spans="1:231" ht="18.75" x14ac:dyDescent="0.25">
      <c r="A270" s="734"/>
      <c r="B270" s="436">
        <f t="shared" si="1905"/>
        <v>45803</v>
      </c>
      <c r="C270" s="10"/>
      <c r="D270" s="11">
        <v>1</v>
      </c>
      <c r="E270" s="61">
        <f t="shared" si="2006"/>
        <v>462</v>
      </c>
      <c r="F270" s="11">
        <f t="shared" si="2006"/>
        <v>38</v>
      </c>
      <c r="G270" s="11">
        <v>169</v>
      </c>
      <c r="H270" s="12">
        <f t="shared" si="1966"/>
        <v>0.38961038961038963</v>
      </c>
      <c r="I270" s="11">
        <v>11</v>
      </c>
      <c r="J270" s="12">
        <f t="shared" si="2007"/>
        <v>6.1111111111111109E-2</v>
      </c>
      <c r="K270" s="13"/>
      <c r="L270" s="13"/>
      <c r="M270" s="25"/>
      <c r="N270" s="37"/>
      <c r="O270" s="10"/>
      <c r="P270" s="11"/>
      <c r="Q270" s="11">
        <f t="shared" si="2008"/>
        <v>492</v>
      </c>
      <c r="R270" s="11">
        <f t="shared" si="2008"/>
        <v>41</v>
      </c>
      <c r="S270" s="11">
        <v>165</v>
      </c>
      <c r="T270" s="12">
        <f t="shared" si="1967"/>
        <v>0.3597560975609756</v>
      </c>
      <c r="U270" s="11">
        <v>12</v>
      </c>
      <c r="V270" s="12">
        <f t="shared" si="1968"/>
        <v>6.7796610169491525E-2</v>
      </c>
      <c r="W270" s="13"/>
      <c r="X270" s="13"/>
      <c r="Y270" s="25"/>
      <c r="Z270" s="37"/>
      <c r="AA270" s="10">
        <v>2</v>
      </c>
      <c r="AB270" s="11"/>
      <c r="AC270" s="11">
        <f t="shared" si="2009"/>
        <v>116</v>
      </c>
      <c r="AD270" s="11">
        <f t="shared" si="2009"/>
        <v>7</v>
      </c>
      <c r="AE270" s="11">
        <v>38</v>
      </c>
      <c r="AF270" s="12">
        <f t="shared" si="1969"/>
        <v>0.38793103448275862</v>
      </c>
      <c r="AG270" s="11">
        <v>7</v>
      </c>
      <c r="AH270" s="12">
        <f t="shared" si="1970"/>
        <v>0.15555555555555556</v>
      </c>
      <c r="AI270" s="13"/>
      <c r="AJ270" s="13"/>
      <c r="AK270" s="25"/>
      <c r="AL270" s="37"/>
      <c r="AM270" s="10"/>
      <c r="AN270" s="11"/>
      <c r="AO270" s="61">
        <f t="shared" si="2010"/>
        <v>486</v>
      </c>
      <c r="AP270" s="11">
        <f t="shared" si="2010"/>
        <v>42</v>
      </c>
      <c r="AQ270" s="11">
        <v>152</v>
      </c>
      <c r="AR270" s="12">
        <f t="shared" si="1971"/>
        <v>0.33539094650205764</v>
      </c>
      <c r="AS270" s="11">
        <v>11</v>
      </c>
      <c r="AT270" s="12">
        <f t="shared" si="1972"/>
        <v>6.7484662576687116E-2</v>
      </c>
      <c r="AU270" s="13"/>
      <c r="AV270" s="13"/>
      <c r="AW270" s="25"/>
      <c r="AX270" s="37"/>
      <c r="AY270" s="10"/>
      <c r="AZ270" s="11"/>
      <c r="BA270" s="11">
        <f t="shared" si="2011"/>
        <v>484</v>
      </c>
      <c r="BB270" s="11">
        <f t="shared" si="2011"/>
        <v>42</v>
      </c>
      <c r="BC270" s="11">
        <v>159</v>
      </c>
      <c r="BD270" s="12">
        <f t="shared" si="1973"/>
        <v>0.35330578512396693</v>
      </c>
      <c r="BE270" s="11">
        <v>12</v>
      </c>
      <c r="BF270" s="12">
        <f t="shared" si="1974"/>
        <v>7.0175438596491224E-2</v>
      </c>
      <c r="BG270" s="13"/>
      <c r="BH270" s="13"/>
      <c r="BI270" s="25"/>
      <c r="BJ270" s="37"/>
      <c r="BK270" s="10"/>
      <c r="BL270" s="11"/>
      <c r="BM270" s="11">
        <f t="shared" si="2012"/>
        <v>490</v>
      </c>
      <c r="BN270" s="11">
        <f t="shared" si="2012"/>
        <v>43</v>
      </c>
      <c r="BO270" s="11">
        <v>148</v>
      </c>
      <c r="BP270" s="12">
        <f t="shared" si="1975"/>
        <v>0.33265306122448979</v>
      </c>
      <c r="BQ270" s="11">
        <v>15</v>
      </c>
      <c r="BR270" s="12">
        <f t="shared" si="1976"/>
        <v>9.202453987730061E-2</v>
      </c>
      <c r="BS270" s="13"/>
      <c r="BT270" s="13"/>
      <c r="BU270" s="25"/>
      <c r="BV270" s="37"/>
      <c r="BW270" s="10"/>
      <c r="BX270" s="11"/>
      <c r="BY270" s="61">
        <f t="shared" si="2013"/>
        <v>0</v>
      </c>
      <c r="BZ270" s="61">
        <f t="shared" si="2013"/>
        <v>0</v>
      </c>
      <c r="CA270" s="11"/>
      <c r="CB270" s="12" t="e">
        <f t="shared" si="1977"/>
        <v>#DIV/0!</v>
      </c>
      <c r="CC270" s="11"/>
      <c r="CD270" s="12" t="e">
        <f t="shared" si="1978"/>
        <v>#DIV/0!</v>
      </c>
      <c r="CE270" s="13"/>
      <c r="CF270" s="13"/>
      <c r="CG270" s="25"/>
      <c r="CH270" s="37"/>
      <c r="CI270" s="10"/>
      <c r="CJ270" s="11"/>
      <c r="CK270" s="61">
        <f t="shared" si="2014"/>
        <v>0</v>
      </c>
      <c r="CL270" s="61">
        <f t="shared" si="2014"/>
        <v>0</v>
      </c>
      <c r="CM270" s="11"/>
      <c r="CN270" s="12" t="e">
        <f t="shared" si="1979"/>
        <v>#DIV/0!</v>
      </c>
      <c r="CO270" s="11"/>
      <c r="CP270" s="12" t="e">
        <f t="shared" si="1980"/>
        <v>#DIV/0!</v>
      </c>
      <c r="CQ270" s="13"/>
      <c r="CR270" s="13"/>
      <c r="CS270" s="25"/>
      <c r="CT270" s="37"/>
      <c r="CU270" s="10"/>
      <c r="CV270" s="11"/>
      <c r="CW270" s="61">
        <f t="shared" si="2015"/>
        <v>0</v>
      </c>
      <c r="CX270" s="61">
        <f t="shared" si="2015"/>
        <v>0</v>
      </c>
      <c r="CY270" s="11"/>
      <c r="CZ270" s="12" t="e">
        <f t="shared" si="1981"/>
        <v>#DIV/0!</v>
      </c>
      <c r="DA270" s="11"/>
      <c r="DB270" s="12" t="e">
        <f t="shared" si="1982"/>
        <v>#DIV/0!</v>
      </c>
      <c r="DC270" s="13"/>
      <c r="DD270" s="13"/>
      <c r="DE270" s="25"/>
      <c r="DF270" s="37"/>
      <c r="DG270" s="10"/>
      <c r="DH270" s="11"/>
      <c r="DI270" s="61">
        <f t="shared" si="2016"/>
        <v>0</v>
      </c>
      <c r="DJ270" s="61">
        <f t="shared" si="2016"/>
        <v>0</v>
      </c>
      <c r="DK270" s="11"/>
      <c r="DL270" s="12" t="e">
        <f t="shared" si="1983"/>
        <v>#DIV/0!</v>
      </c>
      <c r="DM270" s="11"/>
      <c r="DN270" s="12" t="e">
        <f t="shared" si="1984"/>
        <v>#DIV/0!</v>
      </c>
      <c r="DO270" s="13"/>
      <c r="DP270" s="13"/>
      <c r="DQ270" s="25"/>
      <c r="DR270" s="37"/>
      <c r="DS270" s="10"/>
      <c r="DT270" s="11"/>
      <c r="DU270" s="61">
        <f t="shared" si="2017"/>
        <v>0</v>
      </c>
      <c r="DV270" s="61">
        <f t="shared" si="2017"/>
        <v>0</v>
      </c>
      <c r="DW270" s="11"/>
      <c r="DX270" s="12" t="e">
        <f t="shared" si="1985"/>
        <v>#DIV/0!</v>
      </c>
      <c r="DY270" s="11"/>
      <c r="DZ270" s="12" t="e">
        <f t="shared" si="1986"/>
        <v>#DIV/0!</v>
      </c>
      <c r="EA270" s="13"/>
      <c r="EB270" s="13"/>
      <c r="EC270" s="25"/>
      <c r="ED270" s="37"/>
      <c r="EE270" s="10"/>
      <c r="EF270" s="11"/>
      <c r="EG270" s="61">
        <f t="shared" si="2018"/>
        <v>0</v>
      </c>
      <c r="EH270" s="61">
        <f t="shared" si="2018"/>
        <v>0</v>
      </c>
      <c r="EI270" s="11"/>
      <c r="EJ270" s="12" t="e">
        <f t="shared" si="1987"/>
        <v>#DIV/0!</v>
      </c>
      <c r="EK270" s="11"/>
      <c r="EL270" s="12" t="e">
        <f t="shared" si="1988"/>
        <v>#DIV/0!</v>
      </c>
      <c r="EM270" s="13"/>
      <c r="EN270" s="13"/>
      <c r="EO270" s="25"/>
      <c r="EP270" s="37"/>
      <c r="EQ270" s="10"/>
      <c r="ER270" s="11"/>
      <c r="ES270" s="61">
        <f t="shared" si="2019"/>
        <v>0</v>
      </c>
      <c r="ET270" s="61">
        <f t="shared" si="2019"/>
        <v>0</v>
      </c>
      <c r="EU270" s="11"/>
      <c r="EV270" s="12" t="e">
        <f t="shared" si="1989"/>
        <v>#DIV/0!</v>
      </c>
      <c r="EW270" s="11"/>
      <c r="EX270" s="12" t="e">
        <f t="shared" si="1990"/>
        <v>#DIV/0!</v>
      </c>
      <c r="EY270" s="13"/>
      <c r="EZ270" s="13"/>
      <c r="FA270" s="25"/>
      <c r="FB270" s="37"/>
      <c r="FC270" s="10"/>
      <c r="FD270" s="11"/>
      <c r="FE270" s="61">
        <f t="shared" si="2020"/>
        <v>0</v>
      </c>
      <c r="FF270" s="61">
        <f t="shared" si="2020"/>
        <v>0</v>
      </c>
      <c r="FG270" s="11"/>
      <c r="FH270" s="12" t="e">
        <f t="shared" si="1991"/>
        <v>#DIV/0!</v>
      </c>
      <c r="FI270" s="11"/>
      <c r="FJ270" s="12" t="e">
        <f t="shared" si="1992"/>
        <v>#DIV/0!</v>
      </c>
      <c r="FK270" s="13"/>
      <c r="FL270" s="13"/>
      <c r="FM270" s="25"/>
      <c r="FN270" s="37"/>
      <c r="FO270" s="10"/>
      <c r="FP270" s="11"/>
      <c r="FQ270" s="61">
        <f t="shared" si="2021"/>
        <v>0</v>
      </c>
      <c r="FR270" s="61">
        <f t="shared" si="2021"/>
        <v>0</v>
      </c>
      <c r="FS270" s="11"/>
      <c r="FT270" s="12" t="e">
        <f t="shared" si="1993"/>
        <v>#DIV/0!</v>
      </c>
      <c r="FU270" s="11"/>
      <c r="FV270" s="12" t="e">
        <f t="shared" si="1994"/>
        <v>#DIV/0!</v>
      </c>
      <c r="FW270" s="13"/>
      <c r="FX270" s="13"/>
      <c r="FY270" s="25"/>
      <c r="FZ270" s="37"/>
      <c r="GA270" s="10"/>
      <c r="GB270" s="11"/>
      <c r="GC270" s="61">
        <f t="shared" si="2022"/>
        <v>0</v>
      </c>
      <c r="GD270" s="61">
        <f t="shared" si="2022"/>
        <v>0</v>
      </c>
      <c r="GE270" s="11"/>
      <c r="GF270" s="12" t="e">
        <f t="shared" si="1995"/>
        <v>#DIV/0!</v>
      </c>
      <c r="GG270" s="11"/>
      <c r="GH270" s="12" t="e">
        <f t="shared" si="1996"/>
        <v>#DIV/0!</v>
      </c>
      <c r="GI270" s="13"/>
      <c r="GJ270" s="13"/>
      <c r="GK270" s="25"/>
      <c r="GL270" s="37"/>
      <c r="GM270" s="10"/>
      <c r="GN270" s="11"/>
      <c r="GO270" s="61">
        <f t="shared" si="2023"/>
        <v>0</v>
      </c>
      <c r="GP270" s="61">
        <f t="shared" si="2023"/>
        <v>0</v>
      </c>
      <c r="GQ270" s="11"/>
      <c r="GR270" s="12" t="e">
        <f t="shared" si="1997"/>
        <v>#DIV/0!</v>
      </c>
      <c r="GS270" s="11"/>
      <c r="GT270" s="12" t="e">
        <f t="shared" si="1998"/>
        <v>#DIV/0!</v>
      </c>
      <c r="GU270" s="13"/>
      <c r="GV270" s="13"/>
      <c r="GW270" s="25"/>
      <c r="GX270" s="37"/>
      <c r="GY270" s="10"/>
      <c r="GZ270" s="11"/>
      <c r="HA270" s="61">
        <f t="shared" si="2024"/>
        <v>0</v>
      </c>
      <c r="HB270" s="61">
        <f t="shared" si="2024"/>
        <v>0</v>
      </c>
      <c r="HC270" s="11"/>
      <c r="HD270" s="12" t="e">
        <f t="shared" si="1999"/>
        <v>#DIV/0!</v>
      </c>
      <c r="HE270" s="11"/>
      <c r="HF270" s="12" t="e">
        <f t="shared" si="2000"/>
        <v>#DIV/0!</v>
      </c>
      <c r="HG270" s="13"/>
      <c r="HH270" s="13"/>
      <c r="HI270" s="25"/>
      <c r="HJ270" s="37"/>
      <c r="HK270" s="10">
        <f t="shared" si="2001"/>
        <v>2</v>
      </c>
      <c r="HL270" s="14">
        <f t="shared" si="2001"/>
        <v>1</v>
      </c>
      <c r="HM270" s="381">
        <f t="shared" si="2001"/>
        <v>2530</v>
      </c>
      <c r="HN270" s="11">
        <f t="shared" si="2001"/>
        <v>213</v>
      </c>
      <c r="HO270" s="11">
        <f t="shared" si="2002"/>
        <v>899</v>
      </c>
      <c r="HP270" s="79">
        <f t="shared" si="2003"/>
        <v>0.35533596837944664</v>
      </c>
      <c r="HQ270" s="15">
        <f t="shared" si="2004"/>
        <v>68</v>
      </c>
      <c r="HR270" s="12">
        <f t="shared" si="2025"/>
        <v>7.5639599555061179E-2</v>
      </c>
      <c r="HS270" s="16">
        <v>71.900000000000006</v>
      </c>
      <c r="HT270" s="17">
        <v>810</v>
      </c>
      <c r="HU270" s="16">
        <f t="shared" si="2005"/>
        <v>90.100111234705224</v>
      </c>
      <c r="HV270" s="23"/>
      <c r="HW270" s="22"/>
    </row>
    <row r="271" spans="1:231" ht="18.75" x14ac:dyDescent="0.25">
      <c r="A271" s="734"/>
      <c r="B271" s="436">
        <f t="shared" si="1905"/>
        <v>45804</v>
      </c>
      <c r="C271" s="10"/>
      <c r="D271" s="11"/>
      <c r="E271" s="61">
        <f t="shared" si="2006"/>
        <v>462</v>
      </c>
      <c r="F271" s="11">
        <f t="shared" si="2006"/>
        <v>38</v>
      </c>
      <c r="G271" s="11">
        <v>160</v>
      </c>
      <c r="H271" s="12">
        <f t="shared" si="1966"/>
        <v>0.37229437229437229</v>
      </c>
      <c r="I271" s="11">
        <v>12</v>
      </c>
      <c r="J271" s="12">
        <f t="shared" si="2007"/>
        <v>6.9767441860465115E-2</v>
      </c>
      <c r="K271" s="13"/>
      <c r="L271" s="11"/>
      <c r="M271" s="25"/>
      <c r="N271" s="37"/>
      <c r="O271" s="10"/>
      <c r="P271" s="11"/>
      <c r="Q271" s="11">
        <f t="shared" si="2008"/>
        <v>492</v>
      </c>
      <c r="R271" s="11">
        <f t="shared" si="2008"/>
        <v>41</v>
      </c>
      <c r="S271" s="11">
        <v>143</v>
      </c>
      <c r="T271" s="12">
        <f t="shared" si="1967"/>
        <v>0.31097560975609756</v>
      </c>
      <c r="U271" s="11">
        <v>10</v>
      </c>
      <c r="V271" s="12">
        <f t="shared" si="1968"/>
        <v>6.535947712418301E-2</v>
      </c>
      <c r="W271" s="13"/>
      <c r="X271" s="11"/>
      <c r="Y271" s="25"/>
      <c r="Z271" s="37"/>
      <c r="AA271" s="10">
        <v>2</v>
      </c>
      <c r="AB271" s="11"/>
      <c r="AC271" s="11">
        <f t="shared" si="2009"/>
        <v>114</v>
      </c>
      <c r="AD271" s="11">
        <f t="shared" si="2009"/>
        <v>7</v>
      </c>
      <c r="AE271" s="11">
        <v>36</v>
      </c>
      <c r="AF271" s="12">
        <f t="shared" si="1969"/>
        <v>0.37719298245614036</v>
      </c>
      <c r="AG271" s="11">
        <v>7</v>
      </c>
      <c r="AH271" s="12">
        <f t="shared" si="1970"/>
        <v>0.16279069767441862</v>
      </c>
      <c r="AI271" s="13"/>
      <c r="AJ271" s="11"/>
      <c r="AK271" s="25"/>
      <c r="AL271" s="37"/>
      <c r="AM271" s="10"/>
      <c r="AN271" s="11"/>
      <c r="AO271" s="61">
        <f t="shared" si="2010"/>
        <v>486</v>
      </c>
      <c r="AP271" s="11">
        <f t="shared" si="2010"/>
        <v>42</v>
      </c>
      <c r="AQ271" s="11">
        <v>145</v>
      </c>
      <c r="AR271" s="12">
        <f t="shared" si="1971"/>
        <v>0.32510288065843623</v>
      </c>
      <c r="AS271" s="11">
        <v>13</v>
      </c>
      <c r="AT271" s="12">
        <f t="shared" si="1972"/>
        <v>8.2278481012658222E-2</v>
      </c>
      <c r="AU271" s="13"/>
      <c r="AV271" s="11"/>
      <c r="AW271" s="25"/>
      <c r="AX271" s="37"/>
      <c r="AY271" s="10"/>
      <c r="AZ271" s="11"/>
      <c r="BA271" s="11">
        <f t="shared" si="2011"/>
        <v>484</v>
      </c>
      <c r="BB271" s="11">
        <f t="shared" si="2011"/>
        <v>42</v>
      </c>
      <c r="BC271" s="11">
        <v>143</v>
      </c>
      <c r="BD271" s="12">
        <f t="shared" si="1973"/>
        <v>0.31818181818181818</v>
      </c>
      <c r="BE271" s="11">
        <v>11</v>
      </c>
      <c r="BF271" s="12">
        <f t="shared" si="1974"/>
        <v>7.1428571428571425E-2</v>
      </c>
      <c r="BG271" s="13"/>
      <c r="BH271" s="11"/>
      <c r="BI271" s="25"/>
      <c r="BJ271" s="37"/>
      <c r="BK271" s="10"/>
      <c r="BL271" s="11"/>
      <c r="BM271" s="11">
        <f t="shared" si="2012"/>
        <v>490</v>
      </c>
      <c r="BN271" s="11">
        <f t="shared" si="2012"/>
        <v>43</v>
      </c>
      <c r="BO271" s="11">
        <v>148</v>
      </c>
      <c r="BP271" s="12">
        <f t="shared" si="1975"/>
        <v>0.31632653061224492</v>
      </c>
      <c r="BQ271" s="11">
        <v>7</v>
      </c>
      <c r="BR271" s="12">
        <f t="shared" si="1976"/>
        <v>4.5161290322580643E-2</v>
      </c>
      <c r="BS271" s="13"/>
      <c r="BT271" s="11"/>
      <c r="BU271" s="25"/>
      <c r="BV271" s="37"/>
      <c r="BW271" s="10"/>
      <c r="BX271" s="11"/>
      <c r="BY271" s="61">
        <f t="shared" si="2013"/>
        <v>0</v>
      </c>
      <c r="BZ271" s="61">
        <f t="shared" si="2013"/>
        <v>0</v>
      </c>
      <c r="CA271" s="11"/>
      <c r="CB271" s="12" t="e">
        <f t="shared" si="1977"/>
        <v>#DIV/0!</v>
      </c>
      <c r="CC271" s="11"/>
      <c r="CD271" s="12" t="e">
        <f t="shared" si="1978"/>
        <v>#DIV/0!</v>
      </c>
      <c r="CE271" s="13"/>
      <c r="CF271" s="11"/>
      <c r="CG271" s="25"/>
      <c r="CH271" s="37"/>
      <c r="CI271" s="10"/>
      <c r="CJ271" s="11"/>
      <c r="CK271" s="61">
        <f t="shared" si="2014"/>
        <v>0</v>
      </c>
      <c r="CL271" s="61">
        <f t="shared" si="2014"/>
        <v>0</v>
      </c>
      <c r="CM271" s="11"/>
      <c r="CN271" s="12" t="e">
        <f t="shared" si="1979"/>
        <v>#DIV/0!</v>
      </c>
      <c r="CO271" s="11"/>
      <c r="CP271" s="12" t="e">
        <f t="shared" si="1980"/>
        <v>#DIV/0!</v>
      </c>
      <c r="CQ271" s="13"/>
      <c r="CR271" s="11"/>
      <c r="CS271" s="25"/>
      <c r="CT271" s="37"/>
      <c r="CU271" s="10"/>
      <c r="CV271" s="11"/>
      <c r="CW271" s="61">
        <f t="shared" si="2015"/>
        <v>0</v>
      </c>
      <c r="CX271" s="61">
        <f t="shared" si="2015"/>
        <v>0</v>
      </c>
      <c r="CY271" s="11"/>
      <c r="CZ271" s="12" t="e">
        <f t="shared" si="1981"/>
        <v>#DIV/0!</v>
      </c>
      <c r="DA271" s="11"/>
      <c r="DB271" s="12" t="e">
        <f t="shared" si="1982"/>
        <v>#DIV/0!</v>
      </c>
      <c r="DC271" s="13"/>
      <c r="DD271" s="11"/>
      <c r="DE271" s="25"/>
      <c r="DF271" s="37"/>
      <c r="DG271" s="10"/>
      <c r="DH271" s="11"/>
      <c r="DI271" s="61">
        <f t="shared" si="2016"/>
        <v>0</v>
      </c>
      <c r="DJ271" s="61">
        <f t="shared" si="2016"/>
        <v>0</v>
      </c>
      <c r="DK271" s="11"/>
      <c r="DL271" s="12" t="e">
        <f t="shared" si="1983"/>
        <v>#DIV/0!</v>
      </c>
      <c r="DM271" s="11"/>
      <c r="DN271" s="12" t="e">
        <f t="shared" si="1984"/>
        <v>#DIV/0!</v>
      </c>
      <c r="DO271" s="13"/>
      <c r="DP271" s="11"/>
      <c r="DQ271" s="25"/>
      <c r="DR271" s="37"/>
      <c r="DS271" s="10"/>
      <c r="DT271" s="11"/>
      <c r="DU271" s="61">
        <f t="shared" si="2017"/>
        <v>0</v>
      </c>
      <c r="DV271" s="61">
        <f t="shared" si="2017"/>
        <v>0</v>
      </c>
      <c r="DW271" s="11"/>
      <c r="DX271" s="12" t="e">
        <f t="shared" si="1985"/>
        <v>#DIV/0!</v>
      </c>
      <c r="DY271" s="11"/>
      <c r="DZ271" s="12" t="e">
        <f t="shared" si="1986"/>
        <v>#DIV/0!</v>
      </c>
      <c r="EA271" s="13"/>
      <c r="EB271" s="11"/>
      <c r="EC271" s="25"/>
      <c r="ED271" s="37"/>
      <c r="EE271" s="10"/>
      <c r="EF271" s="11"/>
      <c r="EG271" s="61">
        <f t="shared" si="2018"/>
        <v>0</v>
      </c>
      <c r="EH271" s="61">
        <f t="shared" si="2018"/>
        <v>0</v>
      </c>
      <c r="EI271" s="11"/>
      <c r="EJ271" s="12" t="e">
        <f t="shared" si="1987"/>
        <v>#DIV/0!</v>
      </c>
      <c r="EK271" s="11"/>
      <c r="EL271" s="12" t="e">
        <f t="shared" si="1988"/>
        <v>#DIV/0!</v>
      </c>
      <c r="EM271" s="13"/>
      <c r="EN271" s="11"/>
      <c r="EO271" s="25"/>
      <c r="EP271" s="37"/>
      <c r="EQ271" s="10"/>
      <c r="ER271" s="11"/>
      <c r="ES271" s="61">
        <f t="shared" si="2019"/>
        <v>0</v>
      </c>
      <c r="ET271" s="61">
        <f t="shared" si="2019"/>
        <v>0</v>
      </c>
      <c r="EU271" s="11"/>
      <c r="EV271" s="12" t="e">
        <f t="shared" si="1989"/>
        <v>#DIV/0!</v>
      </c>
      <c r="EW271" s="11"/>
      <c r="EX271" s="12" t="e">
        <f t="shared" si="1990"/>
        <v>#DIV/0!</v>
      </c>
      <c r="EY271" s="13"/>
      <c r="EZ271" s="11"/>
      <c r="FA271" s="25"/>
      <c r="FB271" s="37"/>
      <c r="FC271" s="10"/>
      <c r="FD271" s="11"/>
      <c r="FE271" s="61">
        <f t="shared" si="2020"/>
        <v>0</v>
      </c>
      <c r="FF271" s="61">
        <f t="shared" si="2020"/>
        <v>0</v>
      </c>
      <c r="FG271" s="11"/>
      <c r="FH271" s="12" t="e">
        <f t="shared" si="1991"/>
        <v>#DIV/0!</v>
      </c>
      <c r="FI271" s="11"/>
      <c r="FJ271" s="12" t="e">
        <f t="shared" si="1992"/>
        <v>#DIV/0!</v>
      </c>
      <c r="FK271" s="13"/>
      <c r="FL271" s="11"/>
      <c r="FM271" s="25"/>
      <c r="FN271" s="37"/>
      <c r="FO271" s="10"/>
      <c r="FP271" s="11"/>
      <c r="FQ271" s="61">
        <f t="shared" si="2021"/>
        <v>0</v>
      </c>
      <c r="FR271" s="61">
        <f t="shared" si="2021"/>
        <v>0</v>
      </c>
      <c r="FS271" s="11"/>
      <c r="FT271" s="12" t="e">
        <f t="shared" si="1993"/>
        <v>#DIV/0!</v>
      </c>
      <c r="FU271" s="11"/>
      <c r="FV271" s="12" t="e">
        <f t="shared" si="1994"/>
        <v>#DIV/0!</v>
      </c>
      <c r="FW271" s="13"/>
      <c r="FX271" s="11"/>
      <c r="FY271" s="25"/>
      <c r="FZ271" s="37"/>
      <c r="GA271" s="10"/>
      <c r="GB271" s="11"/>
      <c r="GC271" s="61">
        <f t="shared" si="2022"/>
        <v>0</v>
      </c>
      <c r="GD271" s="61">
        <f t="shared" si="2022"/>
        <v>0</v>
      </c>
      <c r="GE271" s="11"/>
      <c r="GF271" s="12" t="e">
        <f t="shared" si="1995"/>
        <v>#DIV/0!</v>
      </c>
      <c r="GG271" s="11"/>
      <c r="GH271" s="12" t="e">
        <f t="shared" si="1996"/>
        <v>#DIV/0!</v>
      </c>
      <c r="GI271" s="13"/>
      <c r="GJ271" s="11"/>
      <c r="GK271" s="25"/>
      <c r="GL271" s="37"/>
      <c r="GM271" s="10"/>
      <c r="GN271" s="11"/>
      <c r="GO271" s="61">
        <f t="shared" si="2023"/>
        <v>0</v>
      </c>
      <c r="GP271" s="61">
        <f t="shared" si="2023"/>
        <v>0</v>
      </c>
      <c r="GQ271" s="11"/>
      <c r="GR271" s="12" t="e">
        <f t="shared" si="1997"/>
        <v>#DIV/0!</v>
      </c>
      <c r="GS271" s="11"/>
      <c r="GT271" s="12" t="e">
        <f t="shared" si="1998"/>
        <v>#DIV/0!</v>
      </c>
      <c r="GU271" s="13"/>
      <c r="GV271" s="11"/>
      <c r="GW271" s="25"/>
      <c r="GX271" s="37"/>
      <c r="GY271" s="10"/>
      <c r="GZ271" s="11"/>
      <c r="HA271" s="61">
        <f t="shared" si="2024"/>
        <v>0</v>
      </c>
      <c r="HB271" s="61">
        <f t="shared" si="2024"/>
        <v>0</v>
      </c>
      <c r="HC271" s="11"/>
      <c r="HD271" s="12" t="e">
        <f t="shared" si="1999"/>
        <v>#DIV/0!</v>
      </c>
      <c r="HE271" s="11"/>
      <c r="HF271" s="12" t="e">
        <f t="shared" si="2000"/>
        <v>#DIV/0!</v>
      </c>
      <c r="HG271" s="13"/>
      <c r="HH271" s="11"/>
      <c r="HI271" s="25"/>
      <c r="HJ271" s="37"/>
      <c r="HK271" s="10">
        <f t="shared" si="2001"/>
        <v>2</v>
      </c>
      <c r="HL271" s="14">
        <f t="shared" si="2001"/>
        <v>0</v>
      </c>
      <c r="HM271" s="381">
        <f t="shared" si="2001"/>
        <v>2528</v>
      </c>
      <c r="HN271" s="11">
        <f t="shared" si="2001"/>
        <v>213</v>
      </c>
      <c r="HO271" s="11">
        <f t="shared" si="2002"/>
        <v>835</v>
      </c>
      <c r="HP271" s="79">
        <f t="shared" si="2003"/>
        <v>0.33030063291139239</v>
      </c>
      <c r="HQ271" s="15">
        <f t="shared" si="2004"/>
        <v>60</v>
      </c>
      <c r="HR271" s="12">
        <f t="shared" si="2025"/>
        <v>7.1856287425149698E-2</v>
      </c>
      <c r="HS271" s="16">
        <v>71.3</v>
      </c>
      <c r="HT271" s="17">
        <v>722</v>
      </c>
      <c r="HU271" s="16">
        <f t="shared" si="2005"/>
        <v>86.467065868263475</v>
      </c>
      <c r="HV271" s="23"/>
      <c r="HW271" s="22"/>
    </row>
    <row r="272" spans="1:231" ht="18.75" x14ac:dyDescent="0.25">
      <c r="A272" s="734"/>
      <c r="B272" s="436">
        <f t="shared" si="1905"/>
        <v>45805</v>
      </c>
      <c r="C272" s="10">
        <v>1</v>
      </c>
      <c r="D272" s="11"/>
      <c r="E272" s="61">
        <f>E271-C272</f>
        <v>461</v>
      </c>
      <c r="F272" s="11">
        <f>F271-D272</f>
        <v>38</v>
      </c>
      <c r="G272" s="11">
        <v>153</v>
      </c>
      <c r="H272" s="12">
        <f t="shared" si="1966"/>
        <v>0.35791757049891543</v>
      </c>
      <c r="I272" s="11">
        <v>12</v>
      </c>
      <c r="J272" s="12">
        <f t="shared" si="2007"/>
        <v>7.2727272727272724E-2</v>
      </c>
      <c r="K272" s="13"/>
      <c r="L272" s="11"/>
      <c r="M272" s="38"/>
      <c r="N272" s="39"/>
      <c r="O272" s="10"/>
      <c r="P272" s="11"/>
      <c r="Q272" s="11">
        <f t="shared" si="2008"/>
        <v>492</v>
      </c>
      <c r="R272" s="11">
        <f t="shared" si="2008"/>
        <v>41</v>
      </c>
      <c r="S272" s="11">
        <v>157</v>
      </c>
      <c r="T272" s="12">
        <f t="shared" si="1967"/>
        <v>0.33739837398373984</v>
      </c>
      <c r="U272" s="11">
        <v>9</v>
      </c>
      <c r="V272" s="12">
        <f t="shared" si="1968"/>
        <v>5.4216867469879519E-2</v>
      </c>
      <c r="W272" s="13"/>
      <c r="X272" s="11"/>
      <c r="Y272" s="38"/>
      <c r="Z272" s="39"/>
      <c r="AA272" s="10"/>
      <c r="AB272" s="11"/>
      <c r="AC272" s="11">
        <f t="shared" si="2009"/>
        <v>114</v>
      </c>
      <c r="AD272" s="11">
        <f t="shared" si="2009"/>
        <v>7</v>
      </c>
      <c r="AE272" s="11">
        <v>37</v>
      </c>
      <c r="AF272" s="12">
        <f t="shared" si="1969"/>
        <v>0.35087719298245612</v>
      </c>
      <c r="AG272" s="11">
        <v>3</v>
      </c>
      <c r="AH272" s="12">
        <f t="shared" si="1970"/>
        <v>7.4999999999999997E-2</v>
      </c>
      <c r="AI272" s="13"/>
      <c r="AJ272" s="11"/>
      <c r="AK272" s="38"/>
      <c r="AL272" s="39"/>
      <c r="AM272" s="10"/>
      <c r="AN272" s="11"/>
      <c r="AO272" s="61">
        <f t="shared" si="2010"/>
        <v>486</v>
      </c>
      <c r="AP272" s="11">
        <f t="shared" si="2010"/>
        <v>42</v>
      </c>
      <c r="AQ272" s="11">
        <v>141</v>
      </c>
      <c r="AR272" s="12">
        <f t="shared" si="1971"/>
        <v>0.30041152263374488</v>
      </c>
      <c r="AS272" s="11">
        <v>5</v>
      </c>
      <c r="AT272" s="12">
        <f t="shared" si="1972"/>
        <v>3.4246575342465752E-2</v>
      </c>
      <c r="AU272" s="13"/>
      <c r="AV272" s="11"/>
      <c r="AW272" s="38"/>
      <c r="AX272" s="39"/>
      <c r="AY272" s="10"/>
      <c r="AZ272" s="11"/>
      <c r="BA272" s="11">
        <f t="shared" si="2011"/>
        <v>484</v>
      </c>
      <c r="BB272" s="11">
        <f t="shared" si="2011"/>
        <v>42</v>
      </c>
      <c r="BC272" s="11">
        <v>151</v>
      </c>
      <c r="BD272" s="12">
        <f t="shared" si="1973"/>
        <v>0.33677685950413222</v>
      </c>
      <c r="BE272" s="11">
        <v>12</v>
      </c>
      <c r="BF272" s="12">
        <f t="shared" si="1974"/>
        <v>7.3619631901840496E-2</v>
      </c>
      <c r="BG272" s="13"/>
      <c r="BH272" s="11"/>
      <c r="BI272" s="38"/>
      <c r="BJ272" s="39"/>
      <c r="BK272" s="10"/>
      <c r="BL272" s="11"/>
      <c r="BM272" s="11">
        <f t="shared" si="2012"/>
        <v>490</v>
      </c>
      <c r="BN272" s="11">
        <f t="shared" si="2012"/>
        <v>43</v>
      </c>
      <c r="BO272" s="11">
        <v>146</v>
      </c>
      <c r="BP272" s="12">
        <f t="shared" si="1975"/>
        <v>0.32857142857142857</v>
      </c>
      <c r="BQ272" s="11">
        <v>15</v>
      </c>
      <c r="BR272" s="12">
        <f t="shared" si="1976"/>
        <v>9.3167701863354033E-2</v>
      </c>
      <c r="BS272" s="13"/>
      <c r="BT272" s="11"/>
      <c r="BU272" s="38"/>
      <c r="BV272" s="39"/>
      <c r="BW272" s="10"/>
      <c r="BX272" s="11"/>
      <c r="BY272" s="61">
        <f t="shared" si="2013"/>
        <v>0</v>
      </c>
      <c r="BZ272" s="61">
        <f t="shared" si="2013"/>
        <v>0</v>
      </c>
      <c r="CA272" s="11"/>
      <c r="CB272" s="12" t="e">
        <f t="shared" si="1977"/>
        <v>#DIV/0!</v>
      </c>
      <c r="CC272" s="11"/>
      <c r="CD272" s="12" t="e">
        <f t="shared" si="1978"/>
        <v>#DIV/0!</v>
      </c>
      <c r="CE272" s="13"/>
      <c r="CF272" s="11"/>
      <c r="CG272" s="38"/>
      <c r="CH272" s="39"/>
      <c r="CI272" s="10"/>
      <c r="CJ272" s="11"/>
      <c r="CK272" s="61">
        <f t="shared" si="2014"/>
        <v>0</v>
      </c>
      <c r="CL272" s="61">
        <f t="shared" si="2014"/>
        <v>0</v>
      </c>
      <c r="CM272" s="11"/>
      <c r="CN272" s="12" t="e">
        <f t="shared" si="1979"/>
        <v>#DIV/0!</v>
      </c>
      <c r="CO272" s="11"/>
      <c r="CP272" s="12" t="e">
        <f t="shared" si="1980"/>
        <v>#DIV/0!</v>
      </c>
      <c r="CQ272" s="13"/>
      <c r="CR272" s="11"/>
      <c r="CS272" s="38"/>
      <c r="CT272" s="39"/>
      <c r="CU272" s="10"/>
      <c r="CV272" s="11"/>
      <c r="CW272" s="61">
        <f t="shared" si="2015"/>
        <v>0</v>
      </c>
      <c r="CX272" s="61">
        <f t="shared" si="2015"/>
        <v>0</v>
      </c>
      <c r="CY272" s="11"/>
      <c r="CZ272" s="12" t="e">
        <f t="shared" si="1981"/>
        <v>#DIV/0!</v>
      </c>
      <c r="DA272" s="11"/>
      <c r="DB272" s="12" t="e">
        <f t="shared" si="1982"/>
        <v>#DIV/0!</v>
      </c>
      <c r="DC272" s="13"/>
      <c r="DD272" s="11"/>
      <c r="DE272" s="38"/>
      <c r="DF272" s="39"/>
      <c r="DG272" s="10"/>
      <c r="DH272" s="11"/>
      <c r="DI272" s="61">
        <f t="shared" si="2016"/>
        <v>0</v>
      </c>
      <c r="DJ272" s="61">
        <f t="shared" si="2016"/>
        <v>0</v>
      </c>
      <c r="DK272" s="11"/>
      <c r="DL272" s="12" t="e">
        <f t="shared" si="1983"/>
        <v>#DIV/0!</v>
      </c>
      <c r="DM272" s="11"/>
      <c r="DN272" s="12" t="e">
        <f t="shared" si="1984"/>
        <v>#DIV/0!</v>
      </c>
      <c r="DO272" s="13"/>
      <c r="DP272" s="11"/>
      <c r="DQ272" s="38"/>
      <c r="DR272" s="39"/>
      <c r="DS272" s="10"/>
      <c r="DT272" s="11"/>
      <c r="DU272" s="61">
        <f t="shared" si="2017"/>
        <v>0</v>
      </c>
      <c r="DV272" s="61">
        <f t="shared" si="2017"/>
        <v>0</v>
      </c>
      <c r="DW272" s="11"/>
      <c r="DX272" s="12" t="e">
        <f t="shared" si="1985"/>
        <v>#DIV/0!</v>
      </c>
      <c r="DY272" s="11"/>
      <c r="DZ272" s="12" t="e">
        <f t="shared" si="1986"/>
        <v>#DIV/0!</v>
      </c>
      <c r="EA272" s="13"/>
      <c r="EB272" s="11"/>
      <c r="EC272" s="38"/>
      <c r="ED272" s="39"/>
      <c r="EE272" s="10"/>
      <c r="EF272" s="11"/>
      <c r="EG272" s="61">
        <f t="shared" si="2018"/>
        <v>0</v>
      </c>
      <c r="EH272" s="61">
        <f t="shared" si="2018"/>
        <v>0</v>
      </c>
      <c r="EI272" s="11"/>
      <c r="EJ272" s="12" t="e">
        <f t="shared" si="1987"/>
        <v>#DIV/0!</v>
      </c>
      <c r="EK272" s="11"/>
      <c r="EL272" s="12" t="e">
        <f t="shared" si="1988"/>
        <v>#DIV/0!</v>
      </c>
      <c r="EM272" s="13"/>
      <c r="EN272" s="11"/>
      <c r="EO272" s="38"/>
      <c r="EP272" s="39"/>
      <c r="EQ272" s="10"/>
      <c r="ER272" s="11"/>
      <c r="ES272" s="61">
        <f t="shared" si="2019"/>
        <v>0</v>
      </c>
      <c r="ET272" s="61">
        <f t="shared" si="2019"/>
        <v>0</v>
      </c>
      <c r="EU272" s="11"/>
      <c r="EV272" s="12" t="e">
        <f t="shared" si="1989"/>
        <v>#DIV/0!</v>
      </c>
      <c r="EW272" s="11"/>
      <c r="EX272" s="12" t="e">
        <f t="shared" si="1990"/>
        <v>#DIV/0!</v>
      </c>
      <c r="EY272" s="13"/>
      <c r="EZ272" s="11"/>
      <c r="FA272" s="38"/>
      <c r="FB272" s="39"/>
      <c r="FC272" s="10"/>
      <c r="FD272" s="11"/>
      <c r="FE272" s="61">
        <f t="shared" si="2020"/>
        <v>0</v>
      </c>
      <c r="FF272" s="61">
        <f t="shared" si="2020"/>
        <v>0</v>
      </c>
      <c r="FG272" s="11"/>
      <c r="FH272" s="12" t="e">
        <f t="shared" si="1991"/>
        <v>#DIV/0!</v>
      </c>
      <c r="FI272" s="11"/>
      <c r="FJ272" s="12" t="e">
        <f t="shared" si="1992"/>
        <v>#DIV/0!</v>
      </c>
      <c r="FK272" s="13"/>
      <c r="FL272" s="11"/>
      <c r="FM272" s="38"/>
      <c r="FN272" s="39"/>
      <c r="FO272" s="10"/>
      <c r="FP272" s="11"/>
      <c r="FQ272" s="61">
        <f t="shared" si="2021"/>
        <v>0</v>
      </c>
      <c r="FR272" s="61">
        <f t="shared" si="2021"/>
        <v>0</v>
      </c>
      <c r="FS272" s="11"/>
      <c r="FT272" s="12" t="e">
        <f t="shared" si="1993"/>
        <v>#DIV/0!</v>
      </c>
      <c r="FU272" s="11"/>
      <c r="FV272" s="12" t="e">
        <f t="shared" si="1994"/>
        <v>#DIV/0!</v>
      </c>
      <c r="FW272" s="13"/>
      <c r="FX272" s="11"/>
      <c r="FY272" s="38"/>
      <c r="FZ272" s="39"/>
      <c r="GA272" s="10"/>
      <c r="GB272" s="11"/>
      <c r="GC272" s="61">
        <f t="shared" si="2022"/>
        <v>0</v>
      </c>
      <c r="GD272" s="61">
        <f t="shared" si="2022"/>
        <v>0</v>
      </c>
      <c r="GE272" s="11"/>
      <c r="GF272" s="12" t="e">
        <f t="shared" si="1995"/>
        <v>#DIV/0!</v>
      </c>
      <c r="GG272" s="11"/>
      <c r="GH272" s="12" t="e">
        <f t="shared" si="1996"/>
        <v>#DIV/0!</v>
      </c>
      <c r="GI272" s="13"/>
      <c r="GJ272" s="11"/>
      <c r="GK272" s="38"/>
      <c r="GL272" s="39"/>
      <c r="GM272" s="10"/>
      <c r="GN272" s="11"/>
      <c r="GO272" s="61">
        <f t="shared" si="2023"/>
        <v>0</v>
      </c>
      <c r="GP272" s="61">
        <f t="shared" si="2023"/>
        <v>0</v>
      </c>
      <c r="GQ272" s="11"/>
      <c r="GR272" s="12" t="e">
        <f t="shared" si="1997"/>
        <v>#DIV/0!</v>
      </c>
      <c r="GS272" s="11"/>
      <c r="GT272" s="12" t="e">
        <f t="shared" si="1998"/>
        <v>#DIV/0!</v>
      </c>
      <c r="GU272" s="13"/>
      <c r="GV272" s="11"/>
      <c r="GW272" s="38"/>
      <c r="GX272" s="39"/>
      <c r="GY272" s="10"/>
      <c r="GZ272" s="11"/>
      <c r="HA272" s="61">
        <f t="shared" si="2024"/>
        <v>0</v>
      </c>
      <c r="HB272" s="61">
        <f t="shared" si="2024"/>
        <v>0</v>
      </c>
      <c r="HC272" s="11"/>
      <c r="HD272" s="12" t="e">
        <f t="shared" si="1999"/>
        <v>#DIV/0!</v>
      </c>
      <c r="HE272" s="11"/>
      <c r="HF272" s="12" t="e">
        <f t="shared" si="2000"/>
        <v>#DIV/0!</v>
      </c>
      <c r="HG272" s="13"/>
      <c r="HH272" s="11"/>
      <c r="HI272" s="38"/>
      <c r="HJ272" s="39"/>
      <c r="HK272" s="10">
        <f t="shared" si="2001"/>
        <v>1</v>
      </c>
      <c r="HL272" s="14">
        <f t="shared" si="2001"/>
        <v>0</v>
      </c>
      <c r="HM272" s="381">
        <f t="shared" si="2001"/>
        <v>2527</v>
      </c>
      <c r="HN272" s="11">
        <f t="shared" si="2001"/>
        <v>213</v>
      </c>
      <c r="HO272" s="11">
        <f t="shared" si="2002"/>
        <v>841</v>
      </c>
      <c r="HP272" s="79">
        <f t="shared" si="2003"/>
        <v>0.33280569845666796</v>
      </c>
      <c r="HQ272" s="15">
        <f t="shared" si="2004"/>
        <v>56</v>
      </c>
      <c r="HR272" s="12">
        <f t="shared" si="2025"/>
        <v>6.6587395957193818E-2</v>
      </c>
      <c r="HS272" s="16">
        <v>72.099999999999994</v>
      </c>
      <c r="HT272" s="17">
        <v>771</v>
      </c>
      <c r="HU272" s="16">
        <f t="shared" si="2005"/>
        <v>91.676575505350783</v>
      </c>
      <c r="HV272" s="23"/>
      <c r="HW272" s="22"/>
    </row>
    <row r="273" spans="1:231" ht="19.5" thickBot="1" x14ac:dyDescent="0.3">
      <c r="A273" s="734"/>
      <c r="B273" s="437"/>
      <c r="C273" s="26">
        <f>SUM(C266:C272)</f>
        <v>3</v>
      </c>
      <c r="D273" s="27">
        <f>SUM(D266:D272)</f>
        <v>1</v>
      </c>
      <c r="E273" s="27"/>
      <c r="F273" s="27"/>
      <c r="G273" s="27">
        <f>SUM(G266:G272)</f>
        <v>1147</v>
      </c>
      <c r="H273" s="28">
        <f>((G273+I273)/7)/E272</f>
        <v>0.38053920049581652</v>
      </c>
      <c r="I273" s="27">
        <f>SUM(I266:I272)</f>
        <v>81</v>
      </c>
      <c r="J273" s="28">
        <f>(I273/(I273+G273))</f>
        <v>6.5960912052117265E-2</v>
      </c>
      <c r="K273" s="27"/>
      <c r="L273" s="27"/>
      <c r="M273" s="29" t="e">
        <f>M271/M270*100-100</f>
        <v>#DIV/0!</v>
      </c>
      <c r="N273" s="60" t="e">
        <f>N271/N270*100-100</f>
        <v>#DIV/0!</v>
      </c>
      <c r="O273" s="26">
        <f>SUM(O266:O272)</f>
        <v>2</v>
      </c>
      <c r="P273" s="27">
        <f>SUM(P266:P272)</f>
        <v>0</v>
      </c>
      <c r="Q273" s="27"/>
      <c r="R273" s="27"/>
      <c r="S273" s="27">
        <f>SUM(S266:S272)</f>
        <v>1080</v>
      </c>
      <c r="T273" s="28">
        <f>((S273+U273)/7)/Q272</f>
        <v>0.33449477351916379</v>
      </c>
      <c r="U273" s="27">
        <f>SUM(U266:U272)</f>
        <v>72</v>
      </c>
      <c r="V273" s="28">
        <f>(U273/(U273+S273))</f>
        <v>6.25E-2</v>
      </c>
      <c r="W273" s="27"/>
      <c r="X273" s="27"/>
      <c r="Y273" s="29" t="e">
        <f>Y271/Y270*100-100</f>
        <v>#DIV/0!</v>
      </c>
      <c r="Z273" s="60" t="e">
        <f>Z271/Z270*100-100</f>
        <v>#DIV/0!</v>
      </c>
      <c r="AA273" s="26">
        <f>SUM(AA266:AA272)</f>
        <v>5</v>
      </c>
      <c r="AB273" s="27">
        <f>SUM(AB266:AB272)</f>
        <v>0</v>
      </c>
      <c r="AC273" s="27"/>
      <c r="AD273" s="27"/>
      <c r="AE273" s="27">
        <f>SUM(AE266:AE272)</f>
        <v>276</v>
      </c>
      <c r="AF273" s="28">
        <f>((AE273+AG273)/7)/AC272</f>
        <v>0.39974937343358397</v>
      </c>
      <c r="AG273" s="27">
        <f>SUM(AG266:AG272)</f>
        <v>43</v>
      </c>
      <c r="AH273" s="28">
        <f>(AG273/(AG273+AE273))</f>
        <v>0.13479623824451412</v>
      </c>
      <c r="AI273" s="27"/>
      <c r="AJ273" s="27"/>
      <c r="AK273" s="29" t="e">
        <f>AK271/AK270*100-100</f>
        <v>#DIV/0!</v>
      </c>
      <c r="AL273" s="60" t="e">
        <f>AL271/AL270*100-100</f>
        <v>#DIV/0!</v>
      </c>
      <c r="AM273" s="26">
        <f>SUM(AM266:AM272)</f>
        <v>3</v>
      </c>
      <c r="AN273" s="27">
        <f>SUM(AN266:AN272)</f>
        <v>0</v>
      </c>
      <c r="AO273" s="27"/>
      <c r="AP273" s="27"/>
      <c r="AQ273" s="27">
        <f>SUM(AQ266:AQ272)</f>
        <v>1005</v>
      </c>
      <c r="AR273" s="28">
        <f>((AQ273+AS273)/7)/AO272</f>
        <v>0.31746031746031744</v>
      </c>
      <c r="AS273" s="27">
        <f>SUM(AS266:AS272)</f>
        <v>75</v>
      </c>
      <c r="AT273" s="28">
        <f>(AS273/(AS273+AQ273))</f>
        <v>6.9444444444444448E-2</v>
      </c>
      <c r="AU273" s="27"/>
      <c r="AV273" s="27"/>
      <c r="AW273" s="29" t="e">
        <f>AW271/AW270*100-100</f>
        <v>#DIV/0!</v>
      </c>
      <c r="AX273" s="60" t="e">
        <f>AX271/AX270*100-100</f>
        <v>#DIV/0!</v>
      </c>
      <c r="AY273" s="26">
        <f>SUM(AY266:AY272)</f>
        <v>3</v>
      </c>
      <c r="AZ273" s="27">
        <f>SUM(AZ266:AZ272)</f>
        <v>0</v>
      </c>
      <c r="BA273" s="27"/>
      <c r="BB273" s="27"/>
      <c r="BC273" s="27">
        <f>SUM(BC266:BC272)</f>
        <v>1050</v>
      </c>
      <c r="BD273" s="28">
        <f>((BC273+BE273)/7)/BA272</f>
        <v>0.339728453364817</v>
      </c>
      <c r="BE273" s="27">
        <f>SUM(BE266:BE272)</f>
        <v>101</v>
      </c>
      <c r="BF273" s="28">
        <f>(BE273/(BE273+BC273))</f>
        <v>8.774978279756733E-2</v>
      </c>
      <c r="BG273" s="27"/>
      <c r="BH273" s="27"/>
      <c r="BI273" s="29" t="e">
        <f>BI271/BI270*100-100</f>
        <v>#DIV/0!</v>
      </c>
      <c r="BJ273" s="60" t="e">
        <f>BJ271/BJ270*100-100</f>
        <v>#DIV/0!</v>
      </c>
      <c r="BK273" s="26">
        <f>SUM(BK266:BK272)</f>
        <v>1</v>
      </c>
      <c r="BL273" s="27">
        <f>SUM(BL266:BL272)</f>
        <v>0</v>
      </c>
      <c r="BM273" s="27"/>
      <c r="BN273" s="27"/>
      <c r="BO273" s="27">
        <f>SUM(BO266:BO272)</f>
        <v>1063</v>
      </c>
      <c r="BP273" s="28">
        <f>((BO273+BQ273)/7)/BM272</f>
        <v>0.33731778425655973</v>
      </c>
      <c r="BQ273" s="27">
        <f>SUM(BQ266:BQ272)</f>
        <v>94</v>
      </c>
      <c r="BR273" s="28">
        <f>(BQ273/(BQ273+BO273))</f>
        <v>8.1244598098530685E-2</v>
      </c>
      <c r="BS273" s="27"/>
      <c r="BT273" s="27"/>
      <c r="BU273" s="29" t="e">
        <f>BU271/BU270*100-100</f>
        <v>#DIV/0!</v>
      </c>
      <c r="BV273" s="60" t="e">
        <f>BV271/BV270*100-100</f>
        <v>#DIV/0!</v>
      </c>
      <c r="BW273" s="26">
        <f>SUM(BW266:BW272)</f>
        <v>0</v>
      </c>
      <c r="BX273" s="27">
        <f>SUM(BX266:BX272)</f>
        <v>0</v>
      </c>
      <c r="BY273" s="27"/>
      <c r="BZ273" s="27"/>
      <c r="CA273" s="27">
        <f>SUM(CA266:CA272)</f>
        <v>0</v>
      </c>
      <c r="CB273" s="28" t="e">
        <f>((CA273+CC273)/7)/BY272</f>
        <v>#DIV/0!</v>
      </c>
      <c r="CC273" s="27">
        <f>SUM(CC266:CC272)</f>
        <v>0</v>
      </c>
      <c r="CD273" s="28" t="e">
        <f>(CC273/(CC273+CA273))</f>
        <v>#DIV/0!</v>
      </c>
      <c r="CE273" s="27"/>
      <c r="CF273" s="27"/>
      <c r="CG273" s="29" t="e">
        <f>CG271/CG270*100-100</f>
        <v>#DIV/0!</v>
      </c>
      <c r="CH273" s="60" t="e">
        <f>CH271/CH270*100-100</f>
        <v>#DIV/0!</v>
      </c>
      <c r="CI273" s="26">
        <f>SUM(CI266:CI272)</f>
        <v>0</v>
      </c>
      <c r="CJ273" s="27">
        <f>SUM(CJ266:CJ272)</f>
        <v>0</v>
      </c>
      <c r="CK273" s="27"/>
      <c r="CL273" s="27"/>
      <c r="CM273" s="27">
        <f>SUM(CM266:CM272)</f>
        <v>0</v>
      </c>
      <c r="CN273" s="28" t="e">
        <f>((CM273+CO273)/7)/CK272</f>
        <v>#DIV/0!</v>
      </c>
      <c r="CO273" s="27">
        <f>SUM(CO266:CO272)</f>
        <v>0</v>
      </c>
      <c r="CP273" s="28" t="e">
        <f>(CO273/(CO273+CM273))</f>
        <v>#DIV/0!</v>
      </c>
      <c r="CQ273" s="27"/>
      <c r="CR273" s="27"/>
      <c r="CS273" s="29" t="e">
        <f>CS271/CS270*100-100</f>
        <v>#DIV/0!</v>
      </c>
      <c r="CT273" s="60" t="e">
        <f>CT271/CT270*100-100</f>
        <v>#DIV/0!</v>
      </c>
      <c r="CU273" s="26">
        <f>SUM(CU266:CU272)</f>
        <v>0</v>
      </c>
      <c r="CV273" s="27">
        <f>SUM(CV266:CV272)</f>
        <v>0</v>
      </c>
      <c r="CW273" s="27"/>
      <c r="CX273" s="27"/>
      <c r="CY273" s="27">
        <f>SUM(CY266:CY272)</f>
        <v>0</v>
      </c>
      <c r="CZ273" s="28" t="e">
        <f>((CY273+DA273)/7)/CW272</f>
        <v>#DIV/0!</v>
      </c>
      <c r="DA273" s="27">
        <f>SUM(DA266:DA272)</f>
        <v>0</v>
      </c>
      <c r="DB273" s="28" t="e">
        <f>(DA273/(DA273+CY273))</f>
        <v>#DIV/0!</v>
      </c>
      <c r="DC273" s="27"/>
      <c r="DD273" s="27"/>
      <c r="DE273" s="29" t="e">
        <f>DE271/DE270*100-100</f>
        <v>#DIV/0!</v>
      </c>
      <c r="DF273" s="60" t="e">
        <f>DF271/DF270*100-100</f>
        <v>#DIV/0!</v>
      </c>
      <c r="DG273" s="26">
        <f>SUM(DG266:DG272)</f>
        <v>0</v>
      </c>
      <c r="DH273" s="27">
        <f>SUM(DH266:DH272)</f>
        <v>0</v>
      </c>
      <c r="DI273" s="27"/>
      <c r="DJ273" s="27"/>
      <c r="DK273" s="27">
        <f>SUM(DK266:DK272)</f>
        <v>0</v>
      </c>
      <c r="DL273" s="28" t="e">
        <f>((DK273+DM273)/7)/DI272</f>
        <v>#DIV/0!</v>
      </c>
      <c r="DM273" s="27">
        <f>SUM(DM266:DM272)</f>
        <v>0</v>
      </c>
      <c r="DN273" s="28" t="e">
        <f>(DM273/(DM273+DK273))</f>
        <v>#DIV/0!</v>
      </c>
      <c r="DO273" s="27"/>
      <c r="DP273" s="27"/>
      <c r="DQ273" s="29" t="e">
        <f>DQ271/DQ270*100-100</f>
        <v>#DIV/0!</v>
      </c>
      <c r="DR273" s="60" t="e">
        <f>DR271/DR270*100-100</f>
        <v>#DIV/0!</v>
      </c>
      <c r="DS273" s="26">
        <f>SUM(DS266:DS272)</f>
        <v>0</v>
      </c>
      <c r="DT273" s="27">
        <f>SUM(DT266:DT272)</f>
        <v>0</v>
      </c>
      <c r="DU273" s="27"/>
      <c r="DV273" s="27"/>
      <c r="DW273" s="27">
        <f>SUM(DW266:DW272)</f>
        <v>0</v>
      </c>
      <c r="DX273" s="28" t="e">
        <f>((DW273+DY273)/7)/DU272</f>
        <v>#DIV/0!</v>
      </c>
      <c r="DY273" s="27">
        <f>SUM(DY266:DY272)</f>
        <v>0</v>
      </c>
      <c r="DZ273" s="28" t="e">
        <f>(DY273/(DY273+DW273))</f>
        <v>#DIV/0!</v>
      </c>
      <c r="EA273" s="27"/>
      <c r="EB273" s="27"/>
      <c r="EC273" s="29" t="e">
        <f>EC271/EC270*100-100</f>
        <v>#DIV/0!</v>
      </c>
      <c r="ED273" s="60" t="e">
        <f>ED271/ED270*100-100</f>
        <v>#DIV/0!</v>
      </c>
      <c r="EE273" s="26">
        <f>SUM(EE266:EE272)</f>
        <v>0</v>
      </c>
      <c r="EF273" s="27">
        <f>SUM(EF266:EF272)</f>
        <v>0</v>
      </c>
      <c r="EG273" s="27"/>
      <c r="EH273" s="27"/>
      <c r="EI273" s="27">
        <f>SUM(EI266:EI272)</f>
        <v>0</v>
      </c>
      <c r="EJ273" s="28" t="e">
        <f>((EI273+EK273)/7)/EG272</f>
        <v>#DIV/0!</v>
      </c>
      <c r="EK273" s="27">
        <f>SUM(EK266:EK272)</f>
        <v>0</v>
      </c>
      <c r="EL273" s="28" t="e">
        <f>(EK273/(EK273+EI273))</f>
        <v>#DIV/0!</v>
      </c>
      <c r="EM273" s="27"/>
      <c r="EN273" s="27"/>
      <c r="EO273" s="29" t="e">
        <f>EO271/EO270*100-100</f>
        <v>#DIV/0!</v>
      </c>
      <c r="EP273" s="60" t="e">
        <f>EP271/EP270*100-100</f>
        <v>#DIV/0!</v>
      </c>
      <c r="EQ273" s="26">
        <f>SUM(EQ266:EQ272)</f>
        <v>0</v>
      </c>
      <c r="ER273" s="27">
        <f>SUM(ER266:ER272)</f>
        <v>0</v>
      </c>
      <c r="ES273" s="27"/>
      <c r="ET273" s="27"/>
      <c r="EU273" s="27">
        <f>SUM(EU266:EU272)</f>
        <v>0</v>
      </c>
      <c r="EV273" s="28" t="e">
        <f>((EU273+EW273)/7)/ES272</f>
        <v>#DIV/0!</v>
      </c>
      <c r="EW273" s="27">
        <f>SUM(EW266:EW272)</f>
        <v>0</v>
      </c>
      <c r="EX273" s="28" t="e">
        <f>(EW273/(EW273+EU273))</f>
        <v>#DIV/0!</v>
      </c>
      <c r="EY273" s="27"/>
      <c r="EZ273" s="27"/>
      <c r="FA273" s="29" t="e">
        <f>FA271/FA270*100-100</f>
        <v>#DIV/0!</v>
      </c>
      <c r="FB273" s="60" t="e">
        <f>FB271/FB270*100-100</f>
        <v>#DIV/0!</v>
      </c>
      <c r="FC273" s="26">
        <f>SUM(FC266:FC272)</f>
        <v>0</v>
      </c>
      <c r="FD273" s="27">
        <f>SUM(FD266:FD272)</f>
        <v>0</v>
      </c>
      <c r="FE273" s="27"/>
      <c r="FF273" s="27"/>
      <c r="FG273" s="27">
        <f>SUM(FG266:FG272)</f>
        <v>0</v>
      </c>
      <c r="FH273" s="28" t="e">
        <f>((FG273+FI273)/7)/FE272</f>
        <v>#DIV/0!</v>
      </c>
      <c r="FI273" s="27">
        <f>SUM(FI266:FI272)</f>
        <v>0</v>
      </c>
      <c r="FJ273" s="28" t="e">
        <f>(FI273/(FI273+FG273))</f>
        <v>#DIV/0!</v>
      </c>
      <c r="FK273" s="27"/>
      <c r="FL273" s="27"/>
      <c r="FM273" s="29" t="e">
        <f>FM271/FM270*100-100</f>
        <v>#DIV/0!</v>
      </c>
      <c r="FN273" s="60" t="e">
        <f>FN271/FN270*100-100</f>
        <v>#DIV/0!</v>
      </c>
      <c r="FO273" s="26">
        <f>SUM(FO266:FO272)</f>
        <v>0</v>
      </c>
      <c r="FP273" s="27">
        <f>SUM(FP266:FP272)</f>
        <v>0</v>
      </c>
      <c r="FQ273" s="27"/>
      <c r="FR273" s="27"/>
      <c r="FS273" s="27">
        <f>SUM(FS266:FS272)</f>
        <v>0</v>
      </c>
      <c r="FT273" s="28" t="e">
        <f>((FS273+FU273)/7)/FQ272</f>
        <v>#DIV/0!</v>
      </c>
      <c r="FU273" s="27">
        <f>SUM(FU266:FU272)</f>
        <v>0</v>
      </c>
      <c r="FV273" s="28" t="e">
        <f>(FU273/(FU273+FS273))</f>
        <v>#DIV/0!</v>
      </c>
      <c r="FW273" s="27"/>
      <c r="FX273" s="27"/>
      <c r="FY273" s="29" t="e">
        <f>FY271/FY270*100-100</f>
        <v>#DIV/0!</v>
      </c>
      <c r="FZ273" s="60" t="e">
        <f>FZ271/FZ270*100-100</f>
        <v>#DIV/0!</v>
      </c>
      <c r="GA273" s="26">
        <f>SUM(GA266:GA272)</f>
        <v>0</v>
      </c>
      <c r="GB273" s="27">
        <f>SUM(GB266:GB272)</f>
        <v>0</v>
      </c>
      <c r="GC273" s="27"/>
      <c r="GD273" s="27"/>
      <c r="GE273" s="27">
        <f>SUM(GE266:GE272)</f>
        <v>0</v>
      </c>
      <c r="GF273" s="28" t="e">
        <f>((GE273+GG273)/7)/GC272</f>
        <v>#DIV/0!</v>
      </c>
      <c r="GG273" s="27">
        <f>SUM(GG266:GG272)</f>
        <v>0</v>
      </c>
      <c r="GH273" s="28" t="e">
        <f>(GG273/(GG273+GE273))</f>
        <v>#DIV/0!</v>
      </c>
      <c r="GI273" s="27"/>
      <c r="GJ273" s="27"/>
      <c r="GK273" s="29" t="e">
        <f>GK271/GK270*100-100</f>
        <v>#DIV/0!</v>
      </c>
      <c r="GL273" s="60" t="e">
        <f>GL271/GL270*100-100</f>
        <v>#DIV/0!</v>
      </c>
      <c r="GM273" s="26">
        <f>SUM(GM266:GM272)</f>
        <v>0</v>
      </c>
      <c r="GN273" s="27">
        <f>SUM(GN266:GN272)</f>
        <v>0</v>
      </c>
      <c r="GO273" s="27"/>
      <c r="GP273" s="27"/>
      <c r="GQ273" s="27">
        <f>SUM(GQ266:GQ272)</f>
        <v>0</v>
      </c>
      <c r="GR273" s="28" t="e">
        <f>((GQ273+GS273)/7)/GO272</f>
        <v>#DIV/0!</v>
      </c>
      <c r="GS273" s="27">
        <f>SUM(GS266:GS272)</f>
        <v>0</v>
      </c>
      <c r="GT273" s="28" t="e">
        <f>(GS273/(GS273+GQ273))</f>
        <v>#DIV/0!</v>
      </c>
      <c r="GU273" s="27"/>
      <c r="GV273" s="27"/>
      <c r="GW273" s="29" t="e">
        <f>GW271/GW270*100-100</f>
        <v>#DIV/0!</v>
      </c>
      <c r="GX273" s="60" t="e">
        <f>GX271/GX270*100-100</f>
        <v>#DIV/0!</v>
      </c>
      <c r="GY273" s="26">
        <f>SUM(GY266:GY272)</f>
        <v>0</v>
      </c>
      <c r="GZ273" s="27">
        <f>SUM(GZ266:GZ272)</f>
        <v>0</v>
      </c>
      <c r="HA273" s="27"/>
      <c r="HB273" s="27"/>
      <c r="HC273" s="27">
        <f>SUM(HC266:HC272)</f>
        <v>0</v>
      </c>
      <c r="HD273" s="28" t="e">
        <f>((HC273+HE273)/7)/HA272</f>
        <v>#DIV/0!</v>
      </c>
      <c r="HE273" s="27">
        <f>SUM(HE266:HE272)</f>
        <v>0</v>
      </c>
      <c r="HF273" s="28" t="e">
        <f>(HE273/(HE273+HC273))</f>
        <v>#DIV/0!</v>
      </c>
      <c r="HG273" s="27"/>
      <c r="HH273" s="27"/>
      <c r="HI273" s="29" t="e">
        <f>HI271/HI270*100-100</f>
        <v>#DIV/0!</v>
      </c>
      <c r="HJ273" s="60" t="e">
        <f>HJ271/HJ270*100-100</f>
        <v>#DIV/0!</v>
      </c>
      <c r="HK273" s="26">
        <f t="shared" si="2001"/>
        <v>17</v>
      </c>
      <c r="HL273" s="443">
        <f t="shared" si="2001"/>
        <v>1</v>
      </c>
      <c r="HM273" s="365">
        <f t="shared" si="2001"/>
        <v>0</v>
      </c>
      <c r="HN273" s="27">
        <f t="shared" si="2001"/>
        <v>0</v>
      </c>
      <c r="HO273" s="27">
        <f t="shared" si="2002"/>
        <v>6087</v>
      </c>
      <c r="HP273" s="80">
        <f>+((HO273)/HM272)/7</f>
        <v>0.34411216009949686</v>
      </c>
      <c r="HQ273" s="57">
        <f t="shared" si="2004"/>
        <v>466</v>
      </c>
      <c r="HR273" s="48">
        <f t="shared" si="2025"/>
        <v>7.6556596024314111E-2</v>
      </c>
      <c r="HS273" s="49">
        <f>SUM(HS266:HS272)/7</f>
        <v>71.914285714285711</v>
      </c>
      <c r="HT273" s="50">
        <f>SUM(HT266:HT272)</f>
        <v>5439</v>
      </c>
      <c r="HU273" s="49">
        <f>AVERAGE(HU266:HU272)</f>
        <v>89.333061624383589</v>
      </c>
      <c r="HV273" s="58" t="e">
        <f>HV271/HV270*100-100</f>
        <v>#DIV/0!</v>
      </c>
      <c r="HW273" s="60" t="e">
        <f>HW271/HW270*100-100</f>
        <v>#DIV/0!</v>
      </c>
    </row>
    <row r="274" spans="1:231" ht="19.5" thickBot="1" x14ac:dyDescent="0.3">
      <c r="A274" s="52"/>
      <c r="B274" s="437"/>
      <c r="C274" s="40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2"/>
      <c r="O274" s="40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2"/>
      <c r="AA274" s="40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2"/>
      <c r="AM274" s="40"/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42"/>
      <c r="AY274" s="40"/>
      <c r="AZ274" s="41"/>
      <c r="BA274" s="41"/>
      <c r="BB274" s="41"/>
      <c r="BC274" s="41"/>
      <c r="BD274" s="41"/>
      <c r="BE274" s="41"/>
      <c r="BF274" s="41"/>
      <c r="BG274" s="41"/>
      <c r="BH274" s="41"/>
      <c r="BI274" s="41"/>
      <c r="BJ274" s="42"/>
      <c r="BK274" s="40"/>
      <c r="BL274" s="41"/>
      <c r="BM274" s="41"/>
      <c r="BN274" s="41"/>
      <c r="BO274" s="41"/>
      <c r="BP274" s="41"/>
      <c r="BQ274" s="41"/>
      <c r="BR274" s="41"/>
      <c r="BS274" s="41"/>
      <c r="BT274" s="41"/>
      <c r="BU274" s="41"/>
      <c r="BV274" s="42"/>
      <c r="BW274" s="40"/>
      <c r="BX274" s="41"/>
      <c r="BY274" s="41"/>
      <c r="BZ274" s="41"/>
      <c r="CA274" s="41"/>
      <c r="CB274" s="41"/>
      <c r="CC274" s="41"/>
      <c r="CD274" s="41"/>
      <c r="CE274" s="41"/>
      <c r="CF274" s="41"/>
      <c r="CG274" s="41"/>
      <c r="CH274" s="42"/>
      <c r="CI274" s="40"/>
      <c r="CJ274" s="41"/>
      <c r="CK274" s="41"/>
      <c r="CL274" s="41"/>
      <c r="CM274" s="41"/>
      <c r="CN274" s="41"/>
      <c r="CO274" s="41"/>
      <c r="CP274" s="41"/>
      <c r="CQ274" s="41"/>
      <c r="CR274" s="41"/>
      <c r="CS274" s="41"/>
      <c r="CT274" s="42"/>
      <c r="CU274" s="40"/>
      <c r="CV274" s="41"/>
      <c r="CW274" s="41"/>
      <c r="CX274" s="41"/>
      <c r="CY274" s="41"/>
      <c r="CZ274" s="41"/>
      <c r="DA274" s="41"/>
      <c r="DB274" s="41"/>
      <c r="DC274" s="41"/>
      <c r="DD274" s="41"/>
      <c r="DE274" s="41"/>
      <c r="DF274" s="42"/>
      <c r="DG274" s="40"/>
      <c r="DH274" s="41"/>
      <c r="DI274" s="41"/>
      <c r="DJ274" s="41"/>
      <c r="DK274" s="41"/>
      <c r="DL274" s="41"/>
      <c r="DM274" s="41"/>
      <c r="DN274" s="41"/>
      <c r="DO274" s="41"/>
      <c r="DP274" s="41"/>
      <c r="DQ274" s="41"/>
      <c r="DR274" s="42"/>
      <c r="DS274" s="40"/>
      <c r="DT274" s="41"/>
      <c r="DU274" s="41"/>
      <c r="DV274" s="41"/>
      <c r="DW274" s="41"/>
      <c r="DX274" s="41"/>
      <c r="DY274" s="41"/>
      <c r="DZ274" s="41"/>
      <c r="EA274" s="41"/>
      <c r="EB274" s="41"/>
      <c r="EC274" s="41"/>
      <c r="ED274" s="42"/>
      <c r="EE274" s="40"/>
      <c r="EF274" s="41"/>
      <c r="EG274" s="41"/>
      <c r="EH274" s="41"/>
      <c r="EI274" s="41"/>
      <c r="EJ274" s="41"/>
      <c r="EK274" s="41"/>
      <c r="EL274" s="41"/>
      <c r="EM274" s="41"/>
      <c r="EN274" s="41"/>
      <c r="EO274" s="41"/>
      <c r="EP274" s="42"/>
      <c r="EQ274" s="40"/>
      <c r="ER274" s="41"/>
      <c r="ES274" s="41"/>
      <c r="ET274" s="41"/>
      <c r="EU274" s="41"/>
      <c r="EV274" s="41"/>
      <c r="EW274" s="41"/>
      <c r="EX274" s="41"/>
      <c r="EY274" s="41"/>
      <c r="EZ274" s="41"/>
      <c r="FA274" s="41"/>
      <c r="FB274" s="42"/>
      <c r="FC274" s="40"/>
      <c r="FD274" s="41"/>
      <c r="FE274" s="41"/>
      <c r="FF274" s="41"/>
      <c r="FG274" s="41"/>
      <c r="FH274" s="41"/>
      <c r="FI274" s="41"/>
      <c r="FJ274" s="41"/>
      <c r="FK274" s="41"/>
      <c r="FL274" s="41"/>
      <c r="FM274" s="41"/>
      <c r="FN274" s="42"/>
      <c r="FO274" s="40"/>
      <c r="FP274" s="41"/>
      <c r="FQ274" s="41"/>
      <c r="FR274" s="41"/>
      <c r="FS274" s="41"/>
      <c r="FT274" s="41"/>
      <c r="FU274" s="41"/>
      <c r="FV274" s="41"/>
      <c r="FW274" s="41"/>
      <c r="FX274" s="41"/>
      <c r="FY274" s="41"/>
      <c r="FZ274" s="42"/>
      <c r="GA274" s="40"/>
      <c r="GB274" s="41"/>
      <c r="GC274" s="41"/>
      <c r="GD274" s="41"/>
      <c r="GE274" s="41"/>
      <c r="GF274" s="41"/>
      <c r="GG274" s="41"/>
      <c r="GH274" s="41"/>
      <c r="GI274" s="41"/>
      <c r="GJ274" s="41"/>
      <c r="GK274" s="41"/>
      <c r="GL274" s="42"/>
      <c r="GM274" s="40"/>
      <c r="GN274" s="41"/>
      <c r="GO274" s="41"/>
      <c r="GP274" s="41"/>
      <c r="GQ274" s="41"/>
      <c r="GR274" s="41"/>
      <c r="GS274" s="41"/>
      <c r="GT274" s="41"/>
      <c r="GU274" s="41"/>
      <c r="GV274" s="41"/>
      <c r="GW274" s="41"/>
      <c r="GX274" s="42"/>
      <c r="GY274" s="40"/>
      <c r="GZ274" s="41"/>
      <c r="HA274" s="41"/>
      <c r="HB274" s="41"/>
      <c r="HC274" s="41"/>
      <c r="HD274" s="41"/>
      <c r="HE274" s="41"/>
      <c r="HF274" s="41"/>
      <c r="HG274" s="41"/>
      <c r="HH274" s="41"/>
      <c r="HI274" s="41"/>
      <c r="HJ274" s="42"/>
      <c r="HK274" s="444">
        <f>HK273/HM263</f>
        <v>6.6823899371069185E-3</v>
      </c>
      <c r="HL274" s="445">
        <f>HL273/HN263</f>
        <v>4.6728971962616819E-3</v>
      </c>
      <c r="HM274" s="65"/>
      <c r="HN274" s="41"/>
      <c r="HO274" s="41"/>
      <c r="HP274" s="41"/>
      <c r="HQ274" s="41"/>
      <c r="HR274" s="41"/>
      <c r="HS274" s="41"/>
      <c r="HT274" s="51"/>
      <c r="HU274" s="41"/>
      <c r="HV274" s="41"/>
      <c r="HW274" s="42"/>
    </row>
    <row r="275" spans="1:231" ht="18.75" x14ac:dyDescent="0.25">
      <c r="A275" s="736">
        <v>55</v>
      </c>
      <c r="B275" s="435">
        <f>B272+1</f>
        <v>45806</v>
      </c>
      <c r="C275" s="32"/>
      <c r="D275" s="33"/>
      <c r="E275" s="33">
        <f>E272-C275</f>
        <v>461</v>
      </c>
      <c r="F275" s="33">
        <f>F272-D275</f>
        <v>38</v>
      </c>
      <c r="G275" s="33">
        <v>164</v>
      </c>
      <c r="H275" s="34">
        <f t="shared" ref="H275:H281" si="2026">((G275+I275)/E275)</f>
        <v>0.39479392624728848</v>
      </c>
      <c r="I275" s="33">
        <v>18</v>
      </c>
      <c r="J275" s="34">
        <f>I275/(G275+I275)</f>
        <v>9.8901098901098897E-2</v>
      </c>
      <c r="K275" s="35"/>
      <c r="L275" s="33"/>
      <c r="M275" s="33"/>
      <c r="N275" s="36"/>
      <c r="O275" s="32"/>
      <c r="P275" s="33"/>
      <c r="Q275" s="33">
        <f>Q272-O275</f>
        <v>492</v>
      </c>
      <c r="R275" s="33">
        <f>R272-P275</f>
        <v>41</v>
      </c>
      <c r="S275" s="33">
        <v>151</v>
      </c>
      <c r="T275" s="34">
        <f t="shared" ref="T275:T281" si="2027">((S275+U275)/Q275)</f>
        <v>0.32520325203252032</v>
      </c>
      <c r="U275" s="33">
        <v>9</v>
      </c>
      <c r="V275" s="34">
        <f t="shared" ref="V275:V281" si="2028">U275/(S275+U275)</f>
        <v>5.6250000000000001E-2</v>
      </c>
      <c r="W275" s="35"/>
      <c r="X275" s="33"/>
      <c r="Y275" s="33"/>
      <c r="Z275" s="36"/>
      <c r="AA275" s="32">
        <v>1</v>
      </c>
      <c r="AB275" s="33"/>
      <c r="AC275" s="33">
        <f>AC272-AA275</f>
        <v>113</v>
      </c>
      <c r="AD275" s="33">
        <f>AD272-AB275</f>
        <v>7</v>
      </c>
      <c r="AE275" s="33">
        <v>36</v>
      </c>
      <c r="AF275" s="34">
        <f t="shared" ref="AF275:AF281" si="2029">((AE275+AG275)/AC275)</f>
        <v>0.36283185840707965</v>
      </c>
      <c r="AG275" s="33">
        <v>5</v>
      </c>
      <c r="AH275" s="34">
        <f t="shared" ref="AH275:AH281" si="2030">AG275/(AE275+AG275)</f>
        <v>0.12195121951219512</v>
      </c>
      <c r="AI275" s="35"/>
      <c r="AJ275" s="33"/>
      <c r="AK275" s="33"/>
      <c r="AL275" s="36"/>
      <c r="AM275" s="32"/>
      <c r="AN275" s="33"/>
      <c r="AO275" s="33">
        <f>AO272-AM275</f>
        <v>486</v>
      </c>
      <c r="AP275" s="33">
        <f>AP272-AN275</f>
        <v>42</v>
      </c>
      <c r="AQ275" s="33">
        <v>148</v>
      </c>
      <c r="AR275" s="34">
        <f t="shared" ref="AR275:AR281" si="2031">((AQ275+AS275)/AO275)</f>
        <v>0.32304526748971191</v>
      </c>
      <c r="AS275" s="33">
        <v>9</v>
      </c>
      <c r="AT275" s="34">
        <f t="shared" ref="AT275:AT281" si="2032">AS275/(AQ275+AS275)</f>
        <v>5.7324840764331211E-2</v>
      </c>
      <c r="AU275" s="35"/>
      <c r="AV275" s="33"/>
      <c r="AW275" s="33"/>
      <c r="AX275" s="36"/>
      <c r="AY275" s="32"/>
      <c r="AZ275" s="33"/>
      <c r="BA275" s="33">
        <f>BA272-AY275</f>
        <v>484</v>
      </c>
      <c r="BB275" s="33">
        <f>BB272-AZ275</f>
        <v>42</v>
      </c>
      <c r="BC275" s="33">
        <v>117</v>
      </c>
      <c r="BD275" s="34">
        <f t="shared" ref="BD275:BD281" si="2033">((BC275+BE275)/BA275)</f>
        <v>0.25413223140495866</v>
      </c>
      <c r="BE275" s="33">
        <v>6</v>
      </c>
      <c r="BF275" s="34">
        <f t="shared" ref="BF275:BF281" si="2034">BE275/(BC275+BE275)</f>
        <v>4.878048780487805E-2</v>
      </c>
      <c r="BG275" s="35"/>
      <c r="BH275" s="33"/>
      <c r="BI275" s="33"/>
      <c r="BJ275" s="36"/>
      <c r="BK275" s="32"/>
      <c r="BL275" s="33"/>
      <c r="BM275" s="33">
        <f>BM272-BK275</f>
        <v>490</v>
      </c>
      <c r="BN275" s="33">
        <f>BN272-BL275</f>
        <v>43</v>
      </c>
      <c r="BO275" s="33">
        <v>166</v>
      </c>
      <c r="BP275" s="34">
        <f t="shared" ref="BP275:BP281" si="2035">((BO275+BQ275)/BM275)</f>
        <v>0.36734693877551022</v>
      </c>
      <c r="BQ275" s="33">
        <v>14</v>
      </c>
      <c r="BR275" s="34">
        <f t="shared" ref="BR275:BR281" si="2036">BQ275/(BO275+BQ275)</f>
        <v>7.7777777777777779E-2</v>
      </c>
      <c r="BS275" s="35"/>
      <c r="BT275" s="33"/>
      <c r="BU275" s="33"/>
      <c r="BV275" s="36"/>
      <c r="BW275" s="32"/>
      <c r="BX275" s="33"/>
      <c r="BY275" s="33">
        <f>BY272-BW275</f>
        <v>0</v>
      </c>
      <c r="BZ275" s="33">
        <f>BZ272-BX275</f>
        <v>0</v>
      </c>
      <c r="CA275" s="33"/>
      <c r="CB275" s="34" t="e">
        <f t="shared" ref="CB275:CB281" si="2037">((CA275+CC275)/BY275)</f>
        <v>#DIV/0!</v>
      </c>
      <c r="CC275" s="33"/>
      <c r="CD275" s="34" t="e">
        <f t="shared" ref="CD275:CD281" si="2038">CC275/(CA275+CC275)</f>
        <v>#DIV/0!</v>
      </c>
      <c r="CE275" s="35"/>
      <c r="CF275" s="33"/>
      <c r="CG275" s="33"/>
      <c r="CH275" s="36"/>
      <c r="CI275" s="32"/>
      <c r="CJ275" s="33"/>
      <c r="CK275" s="33">
        <f>CK272-CI275</f>
        <v>0</v>
      </c>
      <c r="CL275" s="33">
        <f>CL272-CJ275</f>
        <v>0</v>
      </c>
      <c r="CM275" s="33"/>
      <c r="CN275" s="34" t="e">
        <f t="shared" ref="CN275:CN281" si="2039">((CM275+CO275)/CK275)</f>
        <v>#DIV/0!</v>
      </c>
      <c r="CO275" s="33"/>
      <c r="CP275" s="34" t="e">
        <f t="shared" ref="CP275:CP281" si="2040">CO275/(CM275+CO275)</f>
        <v>#DIV/0!</v>
      </c>
      <c r="CQ275" s="35"/>
      <c r="CR275" s="33"/>
      <c r="CS275" s="33"/>
      <c r="CT275" s="36"/>
      <c r="CU275" s="32"/>
      <c r="CV275" s="33"/>
      <c r="CW275" s="33">
        <f>CW272-CU275</f>
        <v>0</v>
      </c>
      <c r="CX275" s="33">
        <f>CX272-CV275</f>
        <v>0</v>
      </c>
      <c r="CY275" s="33"/>
      <c r="CZ275" s="34" t="e">
        <f t="shared" ref="CZ275:CZ281" si="2041">((CY275+DA275)/CW275)</f>
        <v>#DIV/0!</v>
      </c>
      <c r="DA275" s="33"/>
      <c r="DB275" s="34" t="e">
        <f t="shared" ref="DB275:DB281" si="2042">DA275/(CY275+DA275)</f>
        <v>#DIV/0!</v>
      </c>
      <c r="DC275" s="35"/>
      <c r="DD275" s="33"/>
      <c r="DE275" s="33"/>
      <c r="DF275" s="36"/>
      <c r="DG275" s="32"/>
      <c r="DH275" s="33"/>
      <c r="DI275" s="33">
        <f>DI272-DG275</f>
        <v>0</v>
      </c>
      <c r="DJ275" s="33">
        <f>DJ272-DH275</f>
        <v>0</v>
      </c>
      <c r="DK275" s="33"/>
      <c r="DL275" s="34" t="e">
        <f t="shared" ref="DL275:DL281" si="2043">((DK275+DM275)/DI275)</f>
        <v>#DIV/0!</v>
      </c>
      <c r="DM275" s="33"/>
      <c r="DN275" s="34" t="e">
        <f t="shared" ref="DN275:DN281" si="2044">DM275/(DK275+DM275)</f>
        <v>#DIV/0!</v>
      </c>
      <c r="DO275" s="35"/>
      <c r="DP275" s="33"/>
      <c r="DQ275" s="33"/>
      <c r="DR275" s="36"/>
      <c r="DS275" s="32"/>
      <c r="DT275" s="33"/>
      <c r="DU275" s="33">
        <f>DU272-DS275</f>
        <v>0</v>
      </c>
      <c r="DV275" s="33">
        <f>DV272-DT275</f>
        <v>0</v>
      </c>
      <c r="DW275" s="33"/>
      <c r="DX275" s="34" t="e">
        <f t="shared" ref="DX275:DX281" si="2045">((DW275+DY275)/DU275)</f>
        <v>#DIV/0!</v>
      </c>
      <c r="DY275" s="33"/>
      <c r="DZ275" s="34" t="e">
        <f t="shared" ref="DZ275:DZ281" si="2046">DY275/(DW275+DY275)</f>
        <v>#DIV/0!</v>
      </c>
      <c r="EA275" s="35"/>
      <c r="EB275" s="33"/>
      <c r="EC275" s="33"/>
      <c r="ED275" s="36"/>
      <c r="EE275" s="32"/>
      <c r="EF275" s="33"/>
      <c r="EG275" s="33">
        <f>EG272-EE275</f>
        <v>0</v>
      </c>
      <c r="EH275" s="33">
        <f>EH272-EF275</f>
        <v>0</v>
      </c>
      <c r="EI275" s="33"/>
      <c r="EJ275" s="34" t="e">
        <f t="shared" ref="EJ275:EJ281" si="2047">((EI275+EK275)/EG275)</f>
        <v>#DIV/0!</v>
      </c>
      <c r="EK275" s="33"/>
      <c r="EL275" s="34" t="e">
        <f t="shared" ref="EL275:EL281" si="2048">EK275/(EI275+EK275)</f>
        <v>#DIV/0!</v>
      </c>
      <c r="EM275" s="35"/>
      <c r="EN275" s="33"/>
      <c r="EO275" s="33"/>
      <c r="EP275" s="36"/>
      <c r="EQ275" s="32"/>
      <c r="ER275" s="33"/>
      <c r="ES275" s="33">
        <f>ES272-EQ275</f>
        <v>0</v>
      </c>
      <c r="ET275" s="33">
        <f>ET272-ER275</f>
        <v>0</v>
      </c>
      <c r="EU275" s="33"/>
      <c r="EV275" s="34" t="e">
        <f t="shared" ref="EV275:EV281" si="2049">((EU275+EW275)/ES275)</f>
        <v>#DIV/0!</v>
      </c>
      <c r="EW275" s="33"/>
      <c r="EX275" s="34" t="e">
        <f t="shared" ref="EX275:EX281" si="2050">EW275/(EU275+EW275)</f>
        <v>#DIV/0!</v>
      </c>
      <c r="EY275" s="35"/>
      <c r="EZ275" s="33"/>
      <c r="FA275" s="33"/>
      <c r="FB275" s="36"/>
      <c r="FC275" s="32"/>
      <c r="FD275" s="33"/>
      <c r="FE275" s="33">
        <f>FE272-FC275</f>
        <v>0</v>
      </c>
      <c r="FF275" s="33">
        <f>FF272-FD275</f>
        <v>0</v>
      </c>
      <c r="FG275" s="33"/>
      <c r="FH275" s="34" t="e">
        <f t="shared" ref="FH275:FH281" si="2051">((FG275+FI275)/FE275)</f>
        <v>#DIV/0!</v>
      </c>
      <c r="FI275" s="33"/>
      <c r="FJ275" s="34" t="e">
        <f t="shared" ref="FJ275:FJ281" si="2052">FI275/(FG275+FI275)</f>
        <v>#DIV/0!</v>
      </c>
      <c r="FK275" s="35"/>
      <c r="FL275" s="33"/>
      <c r="FM275" s="33"/>
      <c r="FN275" s="36"/>
      <c r="FO275" s="32"/>
      <c r="FP275" s="33"/>
      <c r="FQ275" s="33">
        <f>FQ272-FO275</f>
        <v>0</v>
      </c>
      <c r="FR275" s="33">
        <f>FR272-FP275</f>
        <v>0</v>
      </c>
      <c r="FS275" s="33"/>
      <c r="FT275" s="34" t="e">
        <f t="shared" ref="FT275:FT281" si="2053">((FS275+FU275)/FQ275)</f>
        <v>#DIV/0!</v>
      </c>
      <c r="FU275" s="33"/>
      <c r="FV275" s="34" t="e">
        <f t="shared" ref="FV275:FV281" si="2054">FU275/(FS275+FU275)</f>
        <v>#DIV/0!</v>
      </c>
      <c r="FW275" s="35"/>
      <c r="FX275" s="33"/>
      <c r="FY275" s="33"/>
      <c r="FZ275" s="36"/>
      <c r="GA275" s="32"/>
      <c r="GB275" s="33"/>
      <c r="GC275" s="33">
        <f>GC272-GA275</f>
        <v>0</v>
      </c>
      <c r="GD275" s="33">
        <f>GD272-GB275</f>
        <v>0</v>
      </c>
      <c r="GE275" s="33"/>
      <c r="GF275" s="34" t="e">
        <f t="shared" ref="GF275:GF281" si="2055">((GE275+GG275)/GC275)</f>
        <v>#DIV/0!</v>
      </c>
      <c r="GG275" s="33"/>
      <c r="GH275" s="34" t="e">
        <f t="shared" ref="GH275:GH281" si="2056">GG275/(GE275+GG275)</f>
        <v>#DIV/0!</v>
      </c>
      <c r="GI275" s="35"/>
      <c r="GJ275" s="33"/>
      <c r="GK275" s="33"/>
      <c r="GL275" s="36"/>
      <c r="GM275" s="32"/>
      <c r="GN275" s="33"/>
      <c r="GO275" s="33">
        <f>GO272-GM275</f>
        <v>0</v>
      </c>
      <c r="GP275" s="33">
        <f>GP272-GN275</f>
        <v>0</v>
      </c>
      <c r="GQ275" s="33"/>
      <c r="GR275" s="34" t="e">
        <f t="shared" ref="GR275:GR281" si="2057">((GQ275+GS275)/GO275)</f>
        <v>#DIV/0!</v>
      </c>
      <c r="GS275" s="33"/>
      <c r="GT275" s="34" t="e">
        <f t="shared" ref="GT275:GT281" si="2058">GS275/(GQ275+GS275)</f>
        <v>#DIV/0!</v>
      </c>
      <c r="GU275" s="35"/>
      <c r="GV275" s="33"/>
      <c r="GW275" s="33"/>
      <c r="GX275" s="36"/>
      <c r="GY275" s="32"/>
      <c r="GZ275" s="33"/>
      <c r="HA275" s="33">
        <f>HA272-GY275</f>
        <v>0</v>
      </c>
      <c r="HB275" s="33">
        <f>HB272-GZ275</f>
        <v>0</v>
      </c>
      <c r="HC275" s="33"/>
      <c r="HD275" s="34" t="e">
        <f t="shared" ref="HD275:HD281" si="2059">((HC275+HE275)/HA275)</f>
        <v>#DIV/0!</v>
      </c>
      <c r="HE275" s="33"/>
      <c r="HF275" s="34" t="e">
        <f t="shared" ref="HF275:HF281" si="2060">HE275/(HC275+HE275)</f>
        <v>#DIV/0!</v>
      </c>
      <c r="HG275" s="35"/>
      <c r="HH275" s="33"/>
      <c r="HI275" s="33"/>
      <c r="HJ275" s="36"/>
      <c r="HK275" s="32">
        <f t="shared" ref="HK275:HN282" si="2061">+C275+O275+AA275+AM275+AY275+BK275+BW275+CI275+CU275+DG275+DS275+EE275+EQ275+FC275+FO275+GA275+GM275+GY275</f>
        <v>1</v>
      </c>
      <c r="HL275" s="36">
        <f t="shared" si="2061"/>
        <v>0</v>
      </c>
      <c r="HM275" s="380">
        <f t="shared" si="2061"/>
        <v>2526</v>
      </c>
      <c r="HN275" s="33">
        <f t="shared" si="2001"/>
        <v>213</v>
      </c>
      <c r="HO275" s="33">
        <f t="shared" ref="HO275:HO282" si="2062">+G275+S275+AE275+AQ275+BC275+BO275+CA275+CM275+CY275+DK275+DW275+EI275+EU275+FG275+FS275+GE275+GQ275+HC275+I275+U275+AG275+AS275+BE275+BQ275+CC275+CO275+DA275+DM275+DY275+EK275+EW275+FI275+FU275+GG275+GS275+HE275</f>
        <v>843</v>
      </c>
      <c r="HP275" s="78">
        <f t="shared" ref="HP275:HP281" si="2063">+(HO275)/HM275</f>
        <v>0.333729216152019</v>
      </c>
      <c r="HQ275" s="44">
        <f t="shared" ref="HQ275:HQ282" si="2064">+I275+U275+AG275+AS275+BE275+BQ275+CC275+CO275+DA275+DM275+DY275+EK275+EW275+FI275+FU275+GG275+GS275+HE275</f>
        <v>61</v>
      </c>
      <c r="HR275" s="34">
        <f>+(HQ275/(HO275))</f>
        <v>7.2360616844602613E-2</v>
      </c>
      <c r="HS275" s="45">
        <v>72.3</v>
      </c>
      <c r="HT275" s="46">
        <v>763</v>
      </c>
      <c r="HU275" s="45">
        <f t="shared" ref="HU275:HU281" si="2065">+HT275/HO275*100</f>
        <v>90.510083036773423</v>
      </c>
      <c r="HV275" s="44"/>
      <c r="HW275" s="36"/>
    </row>
    <row r="276" spans="1:231" ht="18.75" x14ac:dyDescent="0.25">
      <c r="A276" s="734"/>
      <c r="B276" s="436">
        <f t="shared" si="1905"/>
        <v>45807</v>
      </c>
      <c r="C276" s="10"/>
      <c r="D276" s="11"/>
      <c r="E276" s="61">
        <f t="shared" ref="E276:F280" si="2066">E275-C276</f>
        <v>461</v>
      </c>
      <c r="F276" s="11">
        <v>33</v>
      </c>
      <c r="G276" s="11">
        <v>161</v>
      </c>
      <c r="H276" s="12">
        <f t="shared" si="2026"/>
        <v>0.37093275488069416</v>
      </c>
      <c r="I276" s="11">
        <v>10</v>
      </c>
      <c r="J276" s="12">
        <f t="shared" ref="J276:J281" si="2067">I276/(G276+I276)</f>
        <v>5.8479532163742687E-2</v>
      </c>
      <c r="K276" s="13"/>
      <c r="L276" s="11"/>
      <c r="M276" s="11"/>
      <c r="N276" s="14"/>
      <c r="O276" s="10">
        <v>1</v>
      </c>
      <c r="P276" s="11"/>
      <c r="Q276" s="11">
        <f t="shared" ref="Q276:R281" si="2068">Q275-O276</f>
        <v>491</v>
      </c>
      <c r="R276" s="11">
        <v>36</v>
      </c>
      <c r="S276" s="11">
        <v>138</v>
      </c>
      <c r="T276" s="12">
        <f t="shared" si="2027"/>
        <v>0.30957230142566189</v>
      </c>
      <c r="U276" s="11">
        <v>14</v>
      </c>
      <c r="V276" s="12">
        <f t="shared" si="2028"/>
        <v>9.2105263157894732E-2</v>
      </c>
      <c r="W276" s="13"/>
      <c r="X276" s="11"/>
      <c r="Y276" s="11"/>
      <c r="Z276" s="14"/>
      <c r="AA276" s="10"/>
      <c r="AB276" s="11"/>
      <c r="AC276" s="11">
        <f t="shared" ref="AC276:AD281" si="2069">AC275-AA276</f>
        <v>113</v>
      </c>
      <c r="AD276" s="11">
        <v>8</v>
      </c>
      <c r="AE276" s="11">
        <v>43</v>
      </c>
      <c r="AF276" s="12">
        <f t="shared" si="2029"/>
        <v>0.41592920353982299</v>
      </c>
      <c r="AG276" s="11">
        <v>4</v>
      </c>
      <c r="AH276" s="12">
        <f t="shared" si="2030"/>
        <v>8.5106382978723402E-2</v>
      </c>
      <c r="AI276" s="13"/>
      <c r="AJ276" s="11"/>
      <c r="AK276" s="11"/>
      <c r="AL276" s="14"/>
      <c r="AM276" s="10"/>
      <c r="AN276" s="11"/>
      <c r="AO276" s="61">
        <f t="shared" ref="AO276:AP281" si="2070">AO275-AM276</f>
        <v>486</v>
      </c>
      <c r="AP276" s="11">
        <v>36</v>
      </c>
      <c r="AQ276" s="11">
        <v>126</v>
      </c>
      <c r="AR276" s="12">
        <f t="shared" si="2031"/>
        <v>0.2880658436213992</v>
      </c>
      <c r="AS276" s="11">
        <v>14</v>
      </c>
      <c r="AT276" s="12">
        <f t="shared" si="2032"/>
        <v>0.1</v>
      </c>
      <c r="AU276" s="13"/>
      <c r="AV276" s="11"/>
      <c r="AW276" s="11"/>
      <c r="AX276" s="14"/>
      <c r="AY276" s="10"/>
      <c r="AZ276" s="11"/>
      <c r="BA276" s="11">
        <f t="shared" ref="BA276:BB281" si="2071">BA275-AY276</f>
        <v>484</v>
      </c>
      <c r="BB276" s="11">
        <v>35</v>
      </c>
      <c r="BC276" s="11">
        <v>163</v>
      </c>
      <c r="BD276" s="12">
        <f t="shared" si="2033"/>
        <v>0.35950413223140498</v>
      </c>
      <c r="BE276" s="11">
        <v>11</v>
      </c>
      <c r="BF276" s="12">
        <f t="shared" si="2034"/>
        <v>6.3218390804597707E-2</v>
      </c>
      <c r="BG276" s="13"/>
      <c r="BH276" s="11"/>
      <c r="BI276" s="11"/>
      <c r="BJ276" s="14"/>
      <c r="BK276" s="10"/>
      <c r="BL276" s="11"/>
      <c r="BM276" s="11">
        <f t="shared" ref="BM276:BN281" si="2072">BM275-BK276</f>
        <v>490</v>
      </c>
      <c r="BN276" s="11">
        <v>35</v>
      </c>
      <c r="BO276" s="11">
        <v>140</v>
      </c>
      <c r="BP276" s="12">
        <f t="shared" si="2035"/>
        <v>0.31428571428571428</v>
      </c>
      <c r="BQ276" s="11">
        <v>14</v>
      </c>
      <c r="BR276" s="12">
        <f t="shared" si="2036"/>
        <v>9.0909090909090912E-2</v>
      </c>
      <c r="BS276" s="13"/>
      <c r="BT276" s="11"/>
      <c r="BU276" s="11"/>
      <c r="BV276" s="14"/>
      <c r="BW276" s="10"/>
      <c r="BX276" s="11"/>
      <c r="BY276" s="61">
        <f t="shared" ref="BY276:BZ281" si="2073">BY275-BW276</f>
        <v>0</v>
      </c>
      <c r="BZ276" s="474">
        <v>30</v>
      </c>
      <c r="CA276" s="11"/>
      <c r="CB276" s="12" t="e">
        <f t="shared" si="2037"/>
        <v>#DIV/0!</v>
      </c>
      <c r="CC276" s="11"/>
      <c r="CD276" s="12" t="e">
        <f t="shared" si="2038"/>
        <v>#DIV/0!</v>
      </c>
      <c r="CE276" s="13"/>
      <c r="CF276" s="11"/>
      <c r="CG276" s="11"/>
      <c r="CH276" s="14"/>
      <c r="CI276" s="10"/>
      <c r="CJ276" s="11"/>
      <c r="CK276" s="61">
        <f t="shared" ref="CK276:CL281" si="2074">CK275-CI276</f>
        <v>0</v>
      </c>
      <c r="CL276" s="61">
        <f t="shared" si="2074"/>
        <v>0</v>
      </c>
      <c r="CM276" s="11"/>
      <c r="CN276" s="12" t="e">
        <f t="shared" si="2039"/>
        <v>#DIV/0!</v>
      </c>
      <c r="CO276" s="11"/>
      <c r="CP276" s="12" t="e">
        <f t="shared" si="2040"/>
        <v>#DIV/0!</v>
      </c>
      <c r="CQ276" s="13"/>
      <c r="CR276" s="11"/>
      <c r="CS276" s="11"/>
      <c r="CT276" s="14"/>
      <c r="CU276" s="10"/>
      <c r="CV276" s="11"/>
      <c r="CW276" s="61">
        <f t="shared" ref="CW276:CX281" si="2075">CW275-CU276</f>
        <v>0</v>
      </c>
      <c r="CX276" s="61">
        <f t="shared" si="2075"/>
        <v>0</v>
      </c>
      <c r="CY276" s="11"/>
      <c r="CZ276" s="12" t="e">
        <f t="shared" si="2041"/>
        <v>#DIV/0!</v>
      </c>
      <c r="DA276" s="11"/>
      <c r="DB276" s="12" t="e">
        <f t="shared" si="2042"/>
        <v>#DIV/0!</v>
      </c>
      <c r="DC276" s="13"/>
      <c r="DD276" s="11"/>
      <c r="DE276" s="11"/>
      <c r="DF276" s="14"/>
      <c r="DG276" s="10"/>
      <c r="DH276" s="11"/>
      <c r="DI276" s="61">
        <f t="shared" ref="DI276:DJ281" si="2076">DI275-DG276</f>
        <v>0</v>
      </c>
      <c r="DJ276" s="61">
        <f t="shared" si="2076"/>
        <v>0</v>
      </c>
      <c r="DK276" s="11"/>
      <c r="DL276" s="12" t="e">
        <f t="shared" si="2043"/>
        <v>#DIV/0!</v>
      </c>
      <c r="DM276" s="11"/>
      <c r="DN276" s="12" t="e">
        <f t="shared" si="2044"/>
        <v>#DIV/0!</v>
      </c>
      <c r="DO276" s="13"/>
      <c r="DP276" s="11"/>
      <c r="DQ276" s="11"/>
      <c r="DR276" s="14"/>
      <c r="DS276" s="10"/>
      <c r="DT276" s="11"/>
      <c r="DU276" s="61">
        <f t="shared" ref="DU276:DV281" si="2077">DU275-DS276</f>
        <v>0</v>
      </c>
      <c r="DV276" s="61">
        <f t="shared" si="2077"/>
        <v>0</v>
      </c>
      <c r="DW276" s="11"/>
      <c r="DX276" s="12" t="e">
        <f t="shared" si="2045"/>
        <v>#DIV/0!</v>
      </c>
      <c r="DY276" s="11"/>
      <c r="DZ276" s="12" t="e">
        <f t="shared" si="2046"/>
        <v>#DIV/0!</v>
      </c>
      <c r="EA276" s="13"/>
      <c r="EB276" s="11"/>
      <c r="EC276" s="11"/>
      <c r="ED276" s="14"/>
      <c r="EE276" s="10"/>
      <c r="EF276" s="11"/>
      <c r="EG276" s="61">
        <f t="shared" ref="EG276:EH281" si="2078">EG275-EE276</f>
        <v>0</v>
      </c>
      <c r="EH276" s="61">
        <f t="shared" si="2078"/>
        <v>0</v>
      </c>
      <c r="EI276" s="11"/>
      <c r="EJ276" s="12" t="e">
        <f t="shared" si="2047"/>
        <v>#DIV/0!</v>
      </c>
      <c r="EK276" s="11"/>
      <c r="EL276" s="12" t="e">
        <f t="shared" si="2048"/>
        <v>#DIV/0!</v>
      </c>
      <c r="EM276" s="13"/>
      <c r="EN276" s="11"/>
      <c r="EO276" s="11"/>
      <c r="EP276" s="14"/>
      <c r="EQ276" s="10"/>
      <c r="ER276" s="11"/>
      <c r="ES276" s="61">
        <f t="shared" ref="ES276:ET281" si="2079">ES275-EQ276</f>
        <v>0</v>
      </c>
      <c r="ET276" s="61">
        <f t="shared" si="2079"/>
        <v>0</v>
      </c>
      <c r="EU276" s="11"/>
      <c r="EV276" s="12" t="e">
        <f t="shared" si="2049"/>
        <v>#DIV/0!</v>
      </c>
      <c r="EW276" s="11"/>
      <c r="EX276" s="12" t="e">
        <f t="shared" si="2050"/>
        <v>#DIV/0!</v>
      </c>
      <c r="EY276" s="13"/>
      <c r="EZ276" s="11"/>
      <c r="FA276" s="11"/>
      <c r="FB276" s="14"/>
      <c r="FC276" s="10"/>
      <c r="FD276" s="11"/>
      <c r="FE276" s="61">
        <f t="shared" ref="FE276:FF281" si="2080">FE275-FC276</f>
        <v>0</v>
      </c>
      <c r="FF276" s="61">
        <f t="shared" si="2080"/>
        <v>0</v>
      </c>
      <c r="FG276" s="11"/>
      <c r="FH276" s="12" t="e">
        <f t="shared" si="2051"/>
        <v>#DIV/0!</v>
      </c>
      <c r="FI276" s="11"/>
      <c r="FJ276" s="12" t="e">
        <f t="shared" si="2052"/>
        <v>#DIV/0!</v>
      </c>
      <c r="FK276" s="13"/>
      <c r="FL276" s="11"/>
      <c r="FM276" s="11"/>
      <c r="FN276" s="14"/>
      <c r="FO276" s="10"/>
      <c r="FP276" s="11"/>
      <c r="FQ276" s="61">
        <f t="shared" ref="FQ276:FR281" si="2081">FQ275-FO276</f>
        <v>0</v>
      </c>
      <c r="FR276" s="61">
        <f t="shared" si="2081"/>
        <v>0</v>
      </c>
      <c r="FS276" s="11"/>
      <c r="FT276" s="12" t="e">
        <f t="shared" si="2053"/>
        <v>#DIV/0!</v>
      </c>
      <c r="FU276" s="11"/>
      <c r="FV276" s="12" t="e">
        <f t="shared" si="2054"/>
        <v>#DIV/0!</v>
      </c>
      <c r="FW276" s="13"/>
      <c r="FX276" s="11"/>
      <c r="FY276" s="11"/>
      <c r="FZ276" s="14"/>
      <c r="GA276" s="10"/>
      <c r="GB276" s="11"/>
      <c r="GC276" s="61">
        <f t="shared" ref="GC276:GD281" si="2082">GC275-GA276</f>
        <v>0</v>
      </c>
      <c r="GD276" s="61">
        <f t="shared" si="2082"/>
        <v>0</v>
      </c>
      <c r="GE276" s="11"/>
      <c r="GF276" s="12" t="e">
        <f t="shared" si="2055"/>
        <v>#DIV/0!</v>
      </c>
      <c r="GG276" s="11"/>
      <c r="GH276" s="12" t="e">
        <f t="shared" si="2056"/>
        <v>#DIV/0!</v>
      </c>
      <c r="GI276" s="13"/>
      <c r="GJ276" s="11"/>
      <c r="GK276" s="11"/>
      <c r="GL276" s="14"/>
      <c r="GM276" s="10"/>
      <c r="GN276" s="11"/>
      <c r="GO276" s="61">
        <f t="shared" ref="GO276:GP281" si="2083">GO275-GM276</f>
        <v>0</v>
      </c>
      <c r="GP276" s="61">
        <f t="shared" si="2083"/>
        <v>0</v>
      </c>
      <c r="GQ276" s="11"/>
      <c r="GR276" s="12" t="e">
        <f t="shared" si="2057"/>
        <v>#DIV/0!</v>
      </c>
      <c r="GS276" s="11"/>
      <c r="GT276" s="12" t="e">
        <f t="shared" si="2058"/>
        <v>#DIV/0!</v>
      </c>
      <c r="GU276" s="13"/>
      <c r="GV276" s="11"/>
      <c r="GW276" s="11"/>
      <c r="GX276" s="14"/>
      <c r="GY276" s="10"/>
      <c r="GZ276" s="11"/>
      <c r="HA276" s="61">
        <f t="shared" ref="HA276:HB281" si="2084">HA275-GY276</f>
        <v>0</v>
      </c>
      <c r="HB276" s="61">
        <f t="shared" si="2084"/>
        <v>0</v>
      </c>
      <c r="HC276" s="11"/>
      <c r="HD276" s="12" t="e">
        <f t="shared" si="2059"/>
        <v>#DIV/0!</v>
      </c>
      <c r="HE276" s="11"/>
      <c r="HF276" s="12" t="e">
        <f t="shared" si="2060"/>
        <v>#DIV/0!</v>
      </c>
      <c r="HG276" s="13"/>
      <c r="HH276" s="11"/>
      <c r="HI276" s="11"/>
      <c r="HJ276" s="14"/>
      <c r="HK276" s="10">
        <f t="shared" si="2061"/>
        <v>1</v>
      </c>
      <c r="HL276" s="14">
        <f t="shared" si="2061"/>
        <v>0</v>
      </c>
      <c r="HM276" s="381">
        <f t="shared" si="2061"/>
        <v>2525</v>
      </c>
      <c r="HN276" s="11">
        <f t="shared" si="2001"/>
        <v>213</v>
      </c>
      <c r="HO276" s="11">
        <f t="shared" si="2062"/>
        <v>838</v>
      </c>
      <c r="HP276" s="79">
        <f t="shared" si="2063"/>
        <v>0.3318811881188119</v>
      </c>
      <c r="HQ276" s="15">
        <f t="shared" si="2064"/>
        <v>67</v>
      </c>
      <c r="HR276" s="12">
        <f t="shared" ref="HR276:HR282" si="2085">+(HQ276/(HO276))</f>
        <v>7.995226730310262E-2</v>
      </c>
      <c r="HS276" s="16">
        <v>72</v>
      </c>
      <c r="HT276" s="17">
        <v>740</v>
      </c>
      <c r="HU276" s="16">
        <f t="shared" si="2065"/>
        <v>88.305489260143204</v>
      </c>
      <c r="HV276" s="15"/>
      <c r="HW276" s="14"/>
    </row>
    <row r="277" spans="1:231" ht="18.75" x14ac:dyDescent="0.25">
      <c r="A277" s="734"/>
      <c r="B277" s="436">
        <f t="shared" si="1905"/>
        <v>45808</v>
      </c>
      <c r="C277" s="10">
        <v>1</v>
      </c>
      <c r="D277" s="11"/>
      <c r="E277" s="61">
        <f t="shared" si="2066"/>
        <v>460</v>
      </c>
      <c r="F277" s="11">
        <f t="shared" si="2066"/>
        <v>33</v>
      </c>
      <c r="G277" s="11">
        <v>147</v>
      </c>
      <c r="H277" s="12">
        <f t="shared" si="2026"/>
        <v>0.33260869565217394</v>
      </c>
      <c r="I277" s="11">
        <v>6</v>
      </c>
      <c r="J277" s="12">
        <f t="shared" si="2067"/>
        <v>3.9215686274509803E-2</v>
      </c>
      <c r="K277" s="13"/>
      <c r="L277" s="11"/>
      <c r="M277" s="11"/>
      <c r="N277" s="14"/>
      <c r="O277" s="10"/>
      <c r="P277" s="11"/>
      <c r="Q277" s="11">
        <f t="shared" si="2068"/>
        <v>491</v>
      </c>
      <c r="R277" s="11">
        <f t="shared" si="2068"/>
        <v>36</v>
      </c>
      <c r="S277" s="11">
        <v>134</v>
      </c>
      <c r="T277" s="12">
        <f t="shared" si="2027"/>
        <v>0.285132382892057</v>
      </c>
      <c r="U277" s="11">
        <v>6</v>
      </c>
      <c r="V277" s="12">
        <f t="shared" si="2028"/>
        <v>4.2857142857142858E-2</v>
      </c>
      <c r="W277" s="13"/>
      <c r="X277" s="11"/>
      <c r="Y277" s="11"/>
      <c r="Z277" s="14"/>
      <c r="AA277" s="10"/>
      <c r="AB277" s="11"/>
      <c r="AC277" s="11">
        <f t="shared" si="2069"/>
        <v>113</v>
      </c>
      <c r="AD277" s="11">
        <f t="shared" si="2069"/>
        <v>8</v>
      </c>
      <c r="AE277" s="11">
        <v>30</v>
      </c>
      <c r="AF277" s="12">
        <f t="shared" si="2029"/>
        <v>0.33628318584070799</v>
      </c>
      <c r="AG277" s="11">
        <v>8</v>
      </c>
      <c r="AH277" s="12">
        <f t="shared" si="2030"/>
        <v>0.21052631578947367</v>
      </c>
      <c r="AI277" s="13"/>
      <c r="AJ277" s="11"/>
      <c r="AK277" s="11"/>
      <c r="AL277" s="14"/>
      <c r="AM277" s="10">
        <v>1</v>
      </c>
      <c r="AN277" s="11"/>
      <c r="AO277" s="61">
        <f t="shared" si="2070"/>
        <v>485</v>
      </c>
      <c r="AP277" s="11">
        <f t="shared" si="2070"/>
        <v>36</v>
      </c>
      <c r="AQ277" s="11">
        <v>145</v>
      </c>
      <c r="AR277" s="12">
        <f t="shared" si="2031"/>
        <v>0.32577319587628867</v>
      </c>
      <c r="AS277" s="11">
        <v>13</v>
      </c>
      <c r="AT277" s="12">
        <f t="shared" si="2032"/>
        <v>8.2278481012658222E-2</v>
      </c>
      <c r="AU277" s="13"/>
      <c r="AV277" s="11"/>
      <c r="AW277" s="11"/>
      <c r="AX277" s="14"/>
      <c r="AY277" s="10">
        <v>1</v>
      </c>
      <c r="AZ277" s="11"/>
      <c r="BA277" s="11">
        <f t="shared" si="2071"/>
        <v>483</v>
      </c>
      <c r="BB277" s="11">
        <f t="shared" si="2071"/>
        <v>35</v>
      </c>
      <c r="BC277" s="11">
        <v>124</v>
      </c>
      <c r="BD277" s="12">
        <f t="shared" si="2033"/>
        <v>0.27329192546583853</v>
      </c>
      <c r="BE277" s="11">
        <v>8</v>
      </c>
      <c r="BF277" s="12">
        <f t="shared" si="2034"/>
        <v>6.0606060606060608E-2</v>
      </c>
      <c r="BG277" s="13"/>
      <c r="BH277" s="11"/>
      <c r="BI277" s="11"/>
      <c r="BJ277" s="14"/>
      <c r="BK277" s="10"/>
      <c r="BL277" s="11"/>
      <c r="BM277" s="11">
        <f t="shared" si="2072"/>
        <v>490</v>
      </c>
      <c r="BN277" s="11">
        <f t="shared" si="2072"/>
        <v>35</v>
      </c>
      <c r="BO277" s="11">
        <v>144</v>
      </c>
      <c r="BP277" s="12">
        <f t="shared" si="2035"/>
        <v>0.32448979591836735</v>
      </c>
      <c r="BQ277" s="11">
        <v>15</v>
      </c>
      <c r="BR277" s="12">
        <f t="shared" si="2036"/>
        <v>9.4339622641509441E-2</v>
      </c>
      <c r="BS277" s="13"/>
      <c r="BT277" s="11"/>
      <c r="BU277" s="11"/>
      <c r="BV277" s="14"/>
      <c r="BW277" s="10"/>
      <c r="BX277" s="11"/>
      <c r="BY277" s="61">
        <f t="shared" si="2073"/>
        <v>0</v>
      </c>
      <c r="BZ277" s="61">
        <f t="shared" si="2073"/>
        <v>30</v>
      </c>
      <c r="CA277" s="11"/>
      <c r="CB277" s="12" t="e">
        <f t="shared" si="2037"/>
        <v>#DIV/0!</v>
      </c>
      <c r="CC277" s="11"/>
      <c r="CD277" s="12" t="e">
        <f t="shared" si="2038"/>
        <v>#DIV/0!</v>
      </c>
      <c r="CE277" s="13"/>
      <c r="CF277" s="11"/>
      <c r="CG277" s="11"/>
      <c r="CH277" s="14"/>
      <c r="CI277" s="10"/>
      <c r="CJ277" s="11"/>
      <c r="CK277" s="61">
        <f t="shared" si="2074"/>
        <v>0</v>
      </c>
      <c r="CL277" s="61">
        <f t="shared" si="2074"/>
        <v>0</v>
      </c>
      <c r="CM277" s="11"/>
      <c r="CN277" s="12" t="e">
        <f t="shared" si="2039"/>
        <v>#DIV/0!</v>
      </c>
      <c r="CO277" s="11"/>
      <c r="CP277" s="12" t="e">
        <f t="shared" si="2040"/>
        <v>#DIV/0!</v>
      </c>
      <c r="CQ277" s="13"/>
      <c r="CR277" s="11"/>
      <c r="CS277" s="11"/>
      <c r="CT277" s="14"/>
      <c r="CU277" s="10"/>
      <c r="CV277" s="11"/>
      <c r="CW277" s="61">
        <f t="shared" si="2075"/>
        <v>0</v>
      </c>
      <c r="CX277" s="61">
        <f t="shared" si="2075"/>
        <v>0</v>
      </c>
      <c r="CY277" s="11"/>
      <c r="CZ277" s="12" t="e">
        <f t="shared" si="2041"/>
        <v>#DIV/0!</v>
      </c>
      <c r="DA277" s="11"/>
      <c r="DB277" s="12" t="e">
        <f t="shared" si="2042"/>
        <v>#DIV/0!</v>
      </c>
      <c r="DC277" s="13"/>
      <c r="DD277" s="11"/>
      <c r="DE277" s="11"/>
      <c r="DF277" s="14"/>
      <c r="DG277" s="10"/>
      <c r="DH277" s="11"/>
      <c r="DI277" s="61">
        <f t="shared" si="2076"/>
        <v>0</v>
      </c>
      <c r="DJ277" s="61">
        <f t="shared" si="2076"/>
        <v>0</v>
      </c>
      <c r="DK277" s="11"/>
      <c r="DL277" s="12" t="e">
        <f t="shared" si="2043"/>
        <v>#DIV/0!</v>
      </c>
      <c r="DM277" s="11"/>
      <c r="DN277" s="12" t="e">
        <f t="shared" si="2044"/>
        <v>#DIV/0!</v>
      </c>
      <c r="DO277" s="13"/>
      <c r="DP277" s="11"/>
      <c r="DQ277" s="11"/>
      <c r="DR277" s="14"/>
      <c r="DS277" s="10"/>
      <c r="DT277" s="11"/>
      <c r="DU277" s="61">
        <f t="shared" si="2077"/>
        <v>0</v>
      </c>
      <c r="DV277" s="61">
        <f t="shared" si="2077"/>
        <v>0</v>
      </c>
      <c r="DW277" s="11"/>
      <c r="DX277" s="12" t="e">
        <f t="shared" si="2045"/>
        <v>#DIV/0!</v>
      </c>
      <c r="DY277" s="11"/>
      <c r="DZ277" s="12" t="e">
        <f t="shared" si="2046"/>
        <v>#DIV/0!</v>
      </c>
      <c r="EA277" s="13"/>
      <c r="EB277" s="11"/>
      <c r="EC277" s="11"/>
      <c r="ED277" s="14"/>
      <c r="EE277" s="10"/>
      <c r="EF277" s="11"/>
      <c r="EG277" s="61">
        <f t="shared" si="2078"/>
        <v>0</v>
      </c>
      <c r="EH277" s="61">
        <f t="shared" si="2078"/>
        <v>0</v>
      </c>
      <c r="EI277" s="11"/>
      <c r="EJ277" s="12" t="e">
        <f t="shared" si="2047"/>
        <v>#DIV/0!</v>
      </c>
      <c r="EK277" s="11"/>
      <c r="EL277" s="12" t="e">
        <f t="shared" si="2048"/>
        <v>#DIV/0!</v>
      </c>
      <c r="EM277" s="13"/>
      <c r="EN277" s="11"/>
      <c r="EO277" s="11"/>
      <c r="EP277" s="14"/>
      <c r="EQ277" s="10"/>
      <c r="ER277" s="11"/>
      <c r="ES277" s="61">
        <f t="shared" si="2079"/>
        <v>0</v>
      </c>
      <c r="ET277" s="61">
        <f t="shared" si="2079"/>
        <v>0</v>
      </c>
      <c r="EU277" s="11"/>
      <c r="EV277" s="12" t="e">
        <f t="shared" si="2049"/>
        <v>#DIV/0!</v>
      </c>
      <c r="EW277" s="11"/>
      <c r="EX277" s="12" t="e">
        <f t="shared" si="2050"/>
        <v>#DIV/0!</v>
      </c>
      <c r="EY277" s="13"/>
      <c r="EZ277" s="11"/>
      <c r="FA277" s="11"/>
      <c r="FB277" s="14"/>
      <c r="FC277" s="10"/>
      <c r="FD277" s="11"/>
      <c r="FE277" s="61">
        <f t="shared" si="2080"/>
        <v>0</v>
      </c>
      <c r="FF277" s="61">
        <f t="shared" si="2080"/>
        <v>0</v>
      </c>
      <c r="FG277" s="11"/>
      <c r="FH277" s="12" t="e">
        <f t="shared" si="2051"/>
        <v>#DIV/0!</v>
      </c>
      <c r="FI277" s="11"/>
      <c r="FJ277" s="12" t="e">
        <f t="shared" si="2052"/>
        <v>#DIV/0!</v>
      </c>
      <c r="FK277" s="13"/>
      <c r="FL277" s="11"/>
      <c r="FM277" s="11"/>
      <c r="FN277" s="14"/>
      <c r="FO277" s="10"/>
      <c r="FP277" s="11"/>
      <c r="FQ277" s="61">
        <f t="shared" si="2081"/>
        <v>0</v>
      </c>
      <c r="FR277" s="61">
        <f t="shared" si="2081"/>
        <v>0</v>
      </c>
      <c r="FS277" s="11"/>
      <c r="FT277" s="12" t="e">
        <f t="shared" si="2053"/>
        <v>#DIV/0!</v>
      </c>
      <c r="FU277" s="11"/>
      <c r="FV277" s="12" t="e">
        <f t="shared" si="2054"/>
        <v>#DIV/0!</v>
      </c>
      <c r="FW277" s="13"/>
      <c r="FX277" s="11"/>
      <c r="FY277" s="11"/>
      <c r="FZ277" s="14"/>
      <c r="GA277" s="10"/>
      <c r="GB277" s="11"/>
      <c r="GC277" s="61">
        <f t="shared" si="2082"/>
        <v>0</v>
      </c>
      <c r="GD277" s="61">
        <f t="shared" si="2082"/>
        <v>0</v>
      </c>
      <c r="GE277" s="11"/>
      <c r="GF277" s="12" t="e">
        <f t="shared" si="2055"/>
        <v>#DIV/0!</v>
      </c>
      <c r="GG277" s="11"/>
      <c r="GH277" s="12" t="e">
        <f t="shared" si="2056"/>
        <v>#DIV/0!</v>
      </c>
      <c r="GI277" s="13"/>
      <c r="GJ277" s="11"/>
      <c r="GK277" s="11"/>
      <c r="GL277" s="14"/>
      <c r="GM277" s="10"/>
      <c r="GN277" s="11"/>
      <c r="GO277" s="61">
        <f t="shared" si="2083"/>
        <v>0</v>
      </c>
      <c r="GP277" s="61">
        <f t="shared" si="2083"/>
        <v>0</v>
      </c>
      <c r="GQ277" s="11"/>
      <c r="GR277" s="12" t="e">
        <f t="shared" si="2057"/>
        <v>#DIV/0!</v>
      </c>
      <c r="GS277" s="11"/>
      <c r="GT277" s="12" t="e">
        <f t="shared" si="2058"/>
        <v>#DIV/0!</v>
      </c>
      <c r="GU277" s="13"/>
      <c r="GV277" s="11"/>
      <c r="GW277" s="11"/>
      <c r="GX277" s="14"/>
      <c r="GY277" s="10"/>
      <c r="GZ277" s="11"/>
      <c r="HA277" s="61">
        <f t="shared" si="2084"/>
        <v>0</v>
      </c>
      <c r="HB277" s="61">
        <f t="shared" si="2084"/>
        <v>0</v>
      </c>
      <c r="HC277" s="11"/>
      <c r="HD277" s="12" t="e">
        <f t="shared" si="2059"/>
        <v>#DIV/0!</v>
      </c>
      <c r="HE277" s="11"/>
      <c r="HF277" s="12" t="e">
        <f t="shared" si="2060"/>
        <v>#DIV/0!</v>
      </c>
      <c r="HG277" s="13"/>
      <c r="HH277" s="11"/>
      <c r="HI277" s="11"/>
      <c r="HJ277" s="14"/>
      <c r="HK277" s="10">
        <f t="shared" si="2061"/>
        <v>3</v>
      </c>
      <c r="HL277" s="14">
        <f t="shared" si="2061"/>
        <v>0</v>
      </c>
      <c r="HM277" s="381">
        <f t="shared" si="2061"/>
        <v>2522</v>
      </c>
      <c r="HN277" s="11">
        <f t="shared" si="2001"/>
        <v>213</v>
      </c>
      <c r="HO277" s="11">
        <f t="shared" si="2062"/>
        <v>780</v>
      </c>
      <c r="HP277" s="79">
        <f t="shared" si="2063"/>
        <v>0.30927835051546393</v>
      </c>
      <c r="HQ277" s="15">
        <f t="shared" si="2064"/>
        <v>56</v>
      </c>
      <c r="HR277" s="12">
        <f t="shared" si="2085"/>
        <v>7.179487179487179E-2</v>
      </c>
      <c r="HS277" s="16">
        <v>72.599999999999994</v>
      </c>
      <c r="HT277" s="17">
        <v>711</v>
      </c>
      <c r="HU277" s="16">
        <f t="shared" si="2065"/>
        <v>91.153846153846146</v>
      </c>
      <c r="HV277" s="15"/>
      <c r="HW277" s="14"/>
    </row>
    <row r="278" spans="1:231" ht="18.75" x14ac:dyDescent="0.25">
      <c r="A278" s="734"/>
      <c r="B278" s="436">
        <f t="shared" si="1905"/>
        <v>45809</v>
      </c>
      <c r="C278" s="10"/>
      <c r="D278" s="11"/>
      <c r="E278" s="61">
        <f t="shared" si="2066"/>
        <v>460</v>
      </c>
      <c r="F278" s="11">
        <f t="shared" si="2066"/>
        <v>33</v>
      </c>
      <c r="G278" s="11">
        <v>154</v>
      </c>
      <c r="H278" s="12">
        <f t="shared" si="2026"/>
        <v>0.35652173913043478</v>
      </c>
      <c r="I278" s="11">
        <v>10</v>
      </c>
      <c r="J278" s="12">
        <f t="shared" si="2067"/>
        <v>6.097560975609756E-2</v>
      </c>
      <c r="K278" s="11"/>
      <c r="L278" s="11"/>
      <c r="M278" s="18"/>
      <c r="N278" s="20"/>
      <c r="O278" s="10"/>
      <c r="P278" s="11"/>
      <c r="Q278" s="11">
        <f t="shared" si="2068"/>
        <v>491</v>
      </c>
      <c r="R278" s="11">
        <f t="shared" si="2068"/>
        <v>36</v>
      </c>
      <c r="S278" s="11">
        <v>145</v>
      </c>
      <c r="T278" s="12">
        <f t="shared" si="2027"/>
        <v>0.31771894093686354</v>
      </c>
      <c r="U278" s="11">
        <v>11</v>
      </c>
      <c r="V278" s="12">
        <f t="shared" si="2028"/>
        <v>7.0512820512820512E-2</v>
      </c>
      <c r="W278" s="11"/>
      <c r="X278" s="11"/>
      <c r="Y278" s="18"/>
      <c r="Z278" s="20"/>
      <c r="AA278" s="10">
        <v>2</v>
      </c>
      <c r="AB278" s="11"/>
      <c r="AC278" s="11">
        <f t="shared" si="2069"/>
        <v>111</v>
      </c>
      <c r="AD278" s="11">
        <f t="shared" si="2069"/>
        <v>8</v>
      </c>
      <c r="AE278" s="11">
        <v>31</v>
      </c>
      <c r="AF278" s="12">
        <f t="shared" si="2029"/>
        <v>0.30630630630630629</v>
      </c>
      <c r="AG278" s="11">
        <v>3</v>
      </c>
      <c r="AH278" s="12">
        <f t="shared" si="2030"/>
        <v>8.8235294117647065E-2</v>
      </c>
      <c r="AI278" s="11"/>
      <c r="AJ278" s="11"/>
      <c r="AK278" s="18"/>
      <c r="AL278" s="20"/>
      <c r="AM278" s="10"/>
      <c r="AN278" s="11"/>
      <c r="AO278" s="61">
        <f t="shared" si="2070"/>
        <v>485</v>
      </c>
      <c r="AP278" s="11">
        <f t="shared" si="2070"/>
        <v>36</v>
      </c>
      <c r="AQ278" s="11">
        <v>146</v>
      </c>
      <c r="AR278" s="12">
        <f t="shared" si="2031"/>
        <v>0.31752577319587627</v>
      </c>
      <c r="AS278" s="11">
        <v>8</v>
      </c>
      <c r="AT278" s="12">
        <f t="shared" si="2032"/>
        <v>5.1948051948051951E-2</v>
      </c>
      <c r="AU278" s="11"/>
      <c r="AV278" s="11"/>
      <c r="AW278" s="18"/>
      <c r="AX278" s="20"/>
      <c r="AY278" s="10"/>
      <c r="AZ278" s="11"/>
      <c r="BA278" s="11">
        <f t="shared" si="2071"/>
        <v>483</v>
      </c>
      <c r="BB278" s="11">
        <f t="shared" si="2071"/>
        <v>35</v>
      </c>
      <c r="BC278" s="11">
        <v>143</v>
      </c>
      <c r="BD278" s="12">
        <f t="shared" si="2033"/>
        <v>0.31262939958592134</v>
      </c>
      <c r="BE278" s="11">
        <v>8</v>
      </c>
      <c r="BF278" s="12">
        <f t="shared" si="2034"/>
        <v>5.2980132450331126E-2</v>
      </c>
      <c r="BG278" s="11"/>
      <c r="BH278" s="11"/>
      <c r="BI278" s="18"/>
      <c r="BJ278" s="20"/>
      <c r="BK278" s="10"/>
      <c r="BL278" s="11"/>
      <c r="BM278" s="11">
        <f t="shared" si="2072"/>
        <v>490</v>
      </c>
      <c r="BN278" s="11">
        <f t="shared" si="2072"/>
        <v>35</v>
      </c>
      <c r="BO278" s="11">
        <v>149</v>
      </c>
      <c r="BP278" s="12">
        <f t="shared" si="2035"/>
        <v>0.33265306122448979</v>
      </c>
      <c r="BQ278" s="11">
        <v>14</v>
      </c>
      <c r="BR278" s="12">
        <f t="shared" si="2036"/>
        <v>8.5889570552147243E-2</v>
      </c>
      <c r="BS278" s="11"/>
      <c r="BT278" s="11"/>
      <c r="BU278" s="18"/>
      <c r="BV278" s="20"/>
      <c r="BW278" s="10"/>
      <c r="BX278" s="11"/>
      <c r="BY278" s="61">
        <f t="shared" si="2073"/>
        <v>0</v>
      </c>
      <c r="BZ278" s="61">
        <f t="shared" si="2073"/>
        <v>30</v>
      </c>
      <c r="CA278" s="11"/>
      <c r="CB278" s="12" t="e">
        <f t="shared" si="2037"/>
        <v>#DIV/0!</v>
      </c>
      <c r="CC278" s="11"/>
      <c r="CD278" s="12" t="e">
        <f t="shared" si="2038"/>
        <v>#DIV/0!</v>
      </c>
      <c r="CE278" s="11"/>
      <c r="CF278" s="11"/>
      <c r="CG278" s="18"/>
      <c r="CH278" s="20"/>
      <c r="CI278" s="10"/>
      <c r="CJ278" s="11"/>
      <c r="CK278" s="61">
        <f t="shared" si="2074"/>
        <v>0</v>
      </c>
      <c r="CL278" s="61">
        <f t="shared" si="2074"/>
        <v>0</v>
      </c>
      <c r="CM278" s="11"/>
      <c r="CN278" s="12" t="e">
        <f t="shared" si="2039"/>
        <v>#DIV/0!</v>
      </c>
      <c r="CO278" s="11"/>
      <c r="CP278" s="12" t="e">
        <f t="shared" si="2040"/>
        <v>#DIV/0!</v>
      </c>
      <c r="CQ278" s="11"/>
      <c r="CR278" s="11"/>
      <c r="CS278" s="18"/>
      <c r="CT278" s="20"/>
      <c r="CU278" s="10"/>
      <c r="CV278" s="11"/>
      <c r="CW278" s="61">
        <f t="shared" si="2075"/>
        <v>0</v>
      </c>
      <c r="CX278" s="61">
        <f t="shared" si="2075"/>
        <v>0</v>
      </c>
      <c r="CY278" s="11"/>
      <c r="CZ278" s="12" t="e">
        <f t="shared" si="2041"/>
        <v>#DIV/0!</v>
      </c>
      <c r="DA278" s="11"/>
      <c r="DB278" s="12" t="e">
        <f t="shared" si="2042"/>
        <v>#DIV/0!</v>
      </c>
      <c r="DC278" s="11"/>
      <c r="DD278" s="11"/>
      <c r="DE278" s="18"/>
      <c r="DF278" s="20"/>
      <c r="DG278" s="10"/>
      <c r="DH278" s="11"/>
      <c r="DI278" s="61">
        <f t="shared" si="2076"/>
        <v>0</v>
      </c>
      <c r="DJ278" s="61">
        <f t="shared" si="2076"/>
        <v>0</v>
      </c>
      <c r="DK278" s="11"/>
      <c r="DL278" s="12" t="e">
        <f t="shared" si="2043"/>
        <v>#DIV/0!</v>
      </c>
      <c r="DM278" s="11"/>
      <c r="DN278" s="12" t="e">
        <f t="shared" si="2044"/>
        <v>#DIV/0!</v>
      </c>
      <c r="DO278" s="11"/>
      <c r="DP278" s="11"/>
      <c r="DQ278" s="18"/>
      <c r="DR278" s="20"/>
      <c r="DS278" s="10"/>
      <c r="DT278" s="11"/>
      <c r="DU278" s="61">
        <f t="shared" si="2077"/>
        <v>0</v>
      </c>
      <c r="DV278" s="61">
        <f t="shared" si="2077"/>
        <v>0</v>
      </c>
      <c r="DW278" s="11"/>
      <c r="DX278" s="12" t="e">
        <f t="shared" si="2045"/>
        <v>#DIV/0!</v>
      </c>
      <c r="DY278" s="11"/>
      <c r="DZ278" s="12" t="e">
        <f t="shared" si="2046"/>
        <v>#DIV/0!</v>
      </c>
      <c r="EA278" s="11"/>
      <c r="EB278" s="11"/>
      <c r="EC278" s="18"/>
      <c r="ED278" s="20"/>
      <c r="EE278" s="10"/>
      <c r="EF278" s="11"/>
      <c r="EG278" s="61">
        <f t="shared" si="2078"/>
        <v>0</v>
      </c>
      <c r="EH278" s="61">
        <f t="shared" si="2078"/>
        <v>0</v>
      </c>
      <c r="EI278" s="11"/>
      <c r="EJ278" s="12" t="e">
        <f t="shared" si="2047"/>
        <v>#DIV/0!</v>
      </c>
      <c r="EK278" s="11"/>
      <c r="EL278" s="12" t="e">
        <f t="shared" si="2048"/>
        <v>#DIV/0!</v>
      </c>
      <c r="EM278" s="11"/>
      <c r="EN278" s="11"/>
      <c r="EO278" s="18"/>
      <c r="EP278" s="20"/>
      <c r="EQ278" s="10"/>
      <c r="ER278" s="11"/>
      <c r="ES278" s="61">
        <f t="shared" si="2079"/>
        <v>0</v>
      </c>
      <c r="ET278" s="61">
        <f t="shared" si="2079"/>
        <v>0</v>
      </c>
      <c r="EU278" s="11"/>
      <c r="EV278" s="12" t="e">
        <f t="shared" si="2049"/>
        <v>#DIV/0!</v>
      </c>
      <c r="EW278" s="11"/>
      <c r="EX278" s="12" t="e">
        <f t="shared" si="2050"/>
        <v>#DIV/0!</v>
      </c>
      <c r="EY278" s="11"/>
      <c r="EZ278" s="11"/>
      <c r="FA278" s="18"/>
      <c r="FB278" s="20"/>
      <c r="FC278" s="10"/>
      <c r="FD278" s="11"/>
      <c r="FE278" s="61">
        <f t="shared" si="2080"/>
        <v>0</v>
      </c>
      <c r="FF278" s="61">
        <f t="shared" si="2080"/>
        <v>0</v>
      </c>
      <c r="FG278" s="11"/>
      <c r="FH278" s="12" t="e">
        <f t="shared" si="2051"/>
        <v>#DIV/0!</v>
      </c>
      <c r="FI278" s="11"/>
      <c r="FJ278" s="12" t="e">
        <f t="shared" si="2052"/>
        <v>#DIV/0!</v>
      </c>
      <c r="FK278" s="11"/>
      <c r="FL278" s="11"/>
      <c r="FM278" s="18"/>
      <c r="FN278" s="20"/>
      <c r="FO278" s="10"/>
      <c r="FP278" s="11"/>
      <c r="FQ278" s="61">
        <f t="shared" si="2081"/>
        <v>0</v>
      </c>
      <c r="FR278" s="61">
        <f t="shared" si="2081"/>
        <v>0</v>
      </c>
      <c r="FS278" s="11"/>
      <c r="FT278" s="12" t="e">
        <f t="shared" si="2053"/>
        <v>#DIV/0!</v>
      </c>
      <c r="FU278" s="11"/>
      <c r="FV278" s="12" t="e">
        <f t="shared" si="2054"/>
        <v>#DIV/0!</v>
      </c>
      <c r="FW278" s="11"/>
      <c r="FX278" s="11"/>
      <c r="FY278" s="18"/>
      <c r="FZ278" s="20"/>
      <c r="GA278" s="10"/>
      <c r="GB278" s="11"/>
      <c r="GC278" s="61">
        <f t="shared" si="2082"/>
        <v>0</v>
      </c>
      <c r="GD278" s="61">
        <f t="shared" si="2082"/>
        <v>0</v>
      </c>
      <c r="GE278" s="11"/>
      <c r="GF278" s="12" t="e">
        <f t="shared" si="2055"/>
        <v>#DIV/0!</v>
      </c>
      <c r="GG278" s="11"/>
      <c r="GH278" s="12" t="e">
        <f t="shared" si="2056"/>
        <v>#DIV/0!</v>
      </c>
      <c r="GI278" s="11"/>
      <c r="GJ278" s="11"/>
      <c r="GK278" s="18"/>
      <c r="GL278" s="20"/>
      <c r="GM278" s="10"/>
      <c r="GN278" s="11"/>
      <c r="GO278" s="61">
        <f t="shared" si="2083"/>
        <v>0</v>
      </c>
      <c r="GP278" s="61">
        <f t="shared" si="2083"/>
        <v>0</v>
      </c>
      <c r="GQ278" s="11"/>
      <c r="GR278" s="12" t="e">
        <f t="shared" si="2057"/>
        <v>#DIV/0!</v>
      </c>
      <c r="GS278" s="11"/>
      <c r="GT278" s="12" t="e">
        <f t="shared" si="2058"/>
        <v>#DIV/0!</v>
      </c>
      <c r="GU278" s="11"/>
      <c r="GV278" s="11"/>
      <c r="GW278" s="18"/>
      <c r="GX278" s="20"/>
      <c r="GY278" s="10"/>
      <c r="GZ278" s="11"/>
      <c r="HA278" s="61">
        <f t="shared" si="2084"/>
        <v>0</v>
      </c>
      <c r="HB278" s="61">
        <f t="shared" si="2084"/>
        <v>0</v>
      </c>
      <c r="HC278" s="11"/>
      <c r="HD278" s="12" t="e">
        <f t="shared" si="2059"/>
        <v>#DIV/0!</v>
      </c>
      <c r="HE278" s="11"/>
      <c r="HF278" s="12" t="e">
        <f t="shared" si="2060"/>
        <v>#DIV/0!</v>
      </c>
      <c r="HG278" s="11"/>
      <c r="HH278" s="11"/>
      <c r="HI278" s="18"/>
      <c r="HJ278" s="20"/>
      <c r="HK278" s="10">
        <f t="shared" si="2061"/>
        <v>2</v>
      </c>
      <c r="HL278" s="14">
        <f t="shared" si="2061"/>
        <v>0</v>
      </c>
      <c r="HM278" s="381">
        <f t="shared" si="2061"/>
        <v>2520</v>
      </c>
      <c r="HN278" s="11">
        <f t="shared" si="2001"/>
        <v>213</v>
      </c>
      <c r="HO278" s="11">
        <f t="shared" si="2062"/>
        <v>822</v>
      </c>
      <c r="HP278" s="79">
        <f t="shared" si="2063"/>
        <v>0.3261904761904762</v>
      </c>
      <c r="HQ278" s="15">
        <f t="shared" si="2064"/>
        <v>54</v>
      </c>
      <c r="HR278" s="12">
        <f t="shared" si="2085"/>
        <v>6.569343065693431E-2</v>
      </c>
      <c r="HS278" s="16">
        <v>72.5</v>
      </c>
      <c r="HT278" s="17">
        <v>749</v>
      </c>
      <c r="HU278" s="16">
        <f t="shared" si="2065"/>
        <v>91.119221411192214</v>
      </c>
      <c r="HV278" s="18"/>
      <c r="HW278" s="20"/>
    </row>
    <row r="279" spans="1:231" ht="18.75" x14ac:dyDescent="0.25">
      <c r="A279" s="734"/>
      <c r="B279" s="436">
        <f t="shared" si="1905"/>
        <v>45810</v>
      </c>
      <c r="C279" s="10">
        <v>1</v>
      </c>
      <c r="D279" s="11"/>
      <c r="E279" s="61">
        <f t="shared" si="2066"/>
        <v>459</v>
      </c>
      <c r="F279" s="11">
        <f t="shared" si="2066"/>
        <v>33</v>
      </c>
      <c r="G279" s="11">
        <v>152</v>
      </c>
      <c r="H279" s="12">
        <f t="shared" si="2026"/>
        <v>0.36383442265795207</v>
      </c>
      <c r="I279" s="11">
        <v>15</v>
      </c>
      <c r="J279" s="12">
        <f t="shared" si="2067"/>
        <v>8.9820359281437126E-2</v>
      </c>
      <c r="K279" s="11"/>
      <c r="L279" s="11"/>
      <c r="M279" s="18"/>
      <c r="N279" s="20"/>
      <c r="O279" s="10"/>
      <c r="P279" s="11"/>
      <c r="Q279" s="11">
        <f t="shared" si="2068"/>
        <v>491</v>
      </c>
      <c r="R279" s="11">
        <f t="shared" si="2068"/>
        <v>36</v>
      </c>
      <c r="S279" s="11">
        <v>137</v>
      </c>
      <c r="T279" s="12">
        <f t="shared" si="2027"/>
        <v>0.3014256619144603</v>
      </c>
      <c r="U279" s="11">
        <v>11</v>
      </c>
      <c r="V279" s="12">
        <f t="shared" si="2028"/>
        <v>7.4324324324324328E-2</v>
      </c>
      <c r="W279" s="11"/>
      <c r="X279" s="11"/>
      <c r="Y279" s="18"/>
      <c r="Z279" s="20"/>
      <c r="AA279" s="10">
        <v>1</v>
      </c>
      <c r="AB279" s="11"/>
      <c r="AC279" s="11">
        <f t="shared" si="2069"/>
        <v>110</v>
      </c>
      <c r="AD279" s="11">
        <f t="shared" si="2069"/>
        <v>8</v>
      </c>
      <c r="AE279" s="11">
        <v>40</v>
      </c>
      <c r="AF279" s="12">
        <f t="shared" si="2029"/>
        <v>0.43636363636363634</v>
      </c>
      <c r="AG279" s="11">
        <v>8</v>
      </c>
      <c r="AH279" s="12">
        <f t="shared" si="2030"/>
        <v>0.16666666666666666</v>
      </c>
      <c r="AI279" s="11"/>
      <c r="AJ279" s="11"/>
      <c r="AK279" s="18"/>
      <c r="AL279" s="20"/>
      <c r="AM279" s="10"/>
      <c r="AN279" s="11"/>
      <c r="AO279" s="61">
        <f t="shared" si="2070"/>
        <v>485</v>
      </c>
      <c r="AP279" s="11">
        <f t="shared" si="2070"/>
        <v>36</v>
      </c>
      <c r="AQ279" s="11">
        <v>146</v>
      </c>
      <c r="AR279" s="12">
        <f t="shared" si="2031"/>
        <v>0.32371134020618558</v>
      </c>
      <c r="AS279" s="11">
        <v>11</v>
      </c>
      <c r="AT279" s="12">
        <f t="shared" si="2032"/>
        <v>7.0063694267515922E-2</v>
      </c>
      <c r="AU279" s="11"/>
      <c r="AV279" s="11"/>
      <c r="AW279" s="18"/>
      <c r="AX279" s="20"/>
      <c r="AY279" s="10">
        <v>2</v>
      </c>
      <c r="AZ279" s="11"/>
      <c r="BA279" s="11">
        <f t="shared" si="2071"/>
        <v>481</v>
      </c>
      <c r="BB279" s="11">
        <f t="shared" si="2071"/>
        <v>35</v>
      </c>
      <c r="BC279" s="11">
        <v>141</v>
      </c>
      <c r="BD279" s="12">
        <f t="shared" si="2033"/>
        <v>0.30977130977130979</v>
      </c>
      <c r="BE279" s="11">
        <v>8</v>
      </c>
      <c r="BF279" s="12">
        <f t="shared" si="2034"/>
        <v>5.3691275167785234E-2</v>
      </c>
      <c r="BG279" s="11"/>
      <c r="BH279" s="11"/>
      <c r="BI279" s="18"/>
      <c r="BJ279" s="20"/>
      <c r="BK279" s="10"/>
      <c r="BL279" s="11"/>
      <c r="BM279" s="11">
        <f t="shared" si="2072"/>
        <v>490</v>
      </c>
      <c r="BN279" s="11">
        <f t="shared" si="2072"/>
        <v>35</v>
      </c>
      <c r="BO279" s="11">
        <v>140</v>
      </c>
      <c r="BP279" s="12">
        <f t="shared" si="2035"/>
        <v>0.31020408163265306</v>
      </c>
      <c r="BQ279" s="11">
        <v>12</v>
      </c>
      <c r="BR279" s="12">
        <f t="shared" si="2036"/>
        <v>7.8947368421052627E-2</v>
      </c>
      <c r="BS279" s="11"/>
      <c r="BT279" s="11"/>
      <c r="BU279" s="18"/>
      <c r="BV279" s="20"/>
      <c r="BW279" s="10"/>
      <c r="BX279" s="11"/>
      <c r="BY279" s="61">
        <f t="shared" si="2073"/>
        <v>0</v>
      </c>
      <c r="BZ279" s="61">
        <f t="shared" si="2073"/>
        <v>30</v>
      </c>
      <c r="CA279" s="11"/>
      <c r="CB279" s="12" t="e">
        <f t="shared" si="2037"/>
        <v>#DIV/0!</v>
      </c>
      <c r="CC279" s="11"/>
      <c r="CD279" s="12" t="e">
        <f t="shared" si="2038"/>
        <v>#DIV/0!</v>
      </c>
      <c r="CE279" s="11"/>
      <c r="CF279" s="11"/>
      <c r="CG279" s="18"/>
      <c r="CH279" s="20"/>
      <c r="CI279" s="10"/>
      <c r="CJ279" s="11"/>
      <c r="CK279" s="61">
        <f t="shared" si="2074"/>
        <v>0</v>
      </c>
      <c r="CL279" s="61">
        <f t="shared" si="2074"/>
        <v>0</v>
      </c>
      <c r="CM279" s="11"/>
      <c r="CN279" s="12" t="e">
        <f t="shared" si="2039"/>
        <v>#DIV/0!</v>
      </c>
      <c r="CO279" s="11"/>
      <c r="CP279" s="12" t="e">
        <f t="shared" si="2040"/>
        <v>#DIV/0!</v>
      </c>
      <c r="CQ279" s="11"/>
      <c r="CR279" s="11"/>
      <c r="CS279" s="18"/>
      <c r="CT279" s="20"/>
      <c r="CU279" s="10"/>
      <c r="CV279" s="11"/>
      <c r="CW279" s="61">
        <f t="shared" si="2075"/>
        <v>0</v>
      </c>
      <c r="CX279" s="61">
        <f t="shared" si="2075"/>
        <v>0</v>
      </c>
      <c r="CY279" s="11"/>
      <c r="CZ279" s="12" t="e">
        <f t="shared" si="2041"/>
        <v>#DIV/0!</v>
      </c>
      <c r="DA279" s="11"/>
      <c r="DB279" s="12" t="e">
        <f t="shared" si="2042"/>
        <v>#DIV/0!</v>
      </c>
      <c r="DC279" s="11"/>
      <c r="DD279" s="11"/>
      <c r="DE279" s="18"/>
      <c r="DF279" s="20"/>
      <c r="DG279" s="10"/>
      <c r="DH279" s="11"/>
      <c r="DI279" s="61">
        <f t="shared" si="2076"/>
        <v>0</v>
      </c>
      <c r="DJ279" s="61">
        <f t="shared" si="2076"/>
        <v>0</v>
      </c>
      <c r="DK279" s="11"/>
      <c r="DL279" s="12" t="e">
        <f t="shared" si="2043"/>
        <v>#DIV/0!</v>
      </c>
      <c r="DM279" s="11"/>
      <c r="DN279" s="12" t="e">
        <f t="shared" si="2044"/>
        <v>#DIV/0!</v>
      </c>
      <c r="DO279" s="11"/>
      <c r="DP279" s="11"/>
      <c r="DQ279" s="18"/>
      <c r="DR279" s="20"/>
      <c r="DS279" s="10"/>
      <c r="DT279" s="11"/>
      <c r="DU279" s="61">
        <f t="shared" si="2077"/>
        <v>0</v>
      </c>
      <c r="DV279" s="61">
        <f t="shared" si="2077"/>
        <v>0</v>
      </c>
      <c r="DW279" s="11"/>
      <c r="DX279" s="12" t="e">
        <f t="shared" si="2045"/>
        <v>#DIV/0!</v>
      </c>
      <c r="DY279" s="11"/>
      <c r="DZ279" s="12" t="e">
        <f t="shared" si="2046"/>
        <v>#DIV/0!</v>
      </c>
      <c r="EA279" s="11"/>
      <c r="EB279" s="11"/>
      <c r="EC279" s="18"/>
      <c r="ED279" s="20"/>
      <c r="EE279" s="10"/>
      <c r="EF279" s="11"/>
      <c r="EG279" s="61">
        <f t="shared" si="2078"/>
        <v>0</v>
      </c>
      <c r="EH279" s="61">
        <f t="shared" si="2078"/>
        <v>0</v>
      </c>
      <c r="EI279" s="11"/>
      <c r="EJ279" s="12" t="e">
        <f t="shared" si="2047"/>
        <v>#DIV/0!</v>
      </c>
      <c r="EK279" s="11"/>
      <c r="EL279" s="12" t="e">
        <f t="shared" si="2048"/>
        <v>#DIV/0!</v>
      </c>
      <c r="EM279" s="11"/>
      <c r="EN279" s="11"/>
      <c r="EO279" s="18"/>
      <c r="EP279" s="20"/>
      <c r="EQ279" s="10"/>
      <c r="ER279" s="11"/>
      <c r="ES279" s="61">
        <f t="shared" si="2079"/>
        <v>0</v>
      </c>
      <c r="ET279" s="61">
        <f t="shared" si="2079"/>
        <v>0</v>
      </c>
      <c r="EU279" s="11"/>
      <c r="EV279" s="12" t="e">
        <f t="shared" si="2049"/>
        <v>#DIV/0!</v>
      </c>
      <c r="EW279" s="11"/>
      <c r="EX279" s="12" t="e">
        <f t="shared" si="2050"/>
        <v>#DIV/0!</v>
      </c>
      <c r="EY279" s="11"/>
      <c r="EZ279" s="11"/>
      <c r="FA279" s="18"/>
      <c r="FB279" s="20"/>
      <c r="FC279" s="10"/>
      <c r="FD279" s="11"/>
      <c r="FE279" s="61">
        <f t="shared" si="2080"/>
        <v>0</v>
      </c>
      <c r="FF279" s="61">
        <f t="shared" si="2080"/>
        <v>0</v>
      </c>
      <c r="FG279" s="11"/>
      <c r="FH279" s="12" t="e">
        <f t="shared" si="2051"/>
        <v>#DIV/0!</v>
      </c>
      <c r="FI279" s="11"/>
      <c r="FJ279" s="12" t="e">
        <f t="shared" si="2052"/>
        <v>#DIV/0!</v>
      </c>
      <c r="FK279" s="11"/>
      <c r="FL279" s="11"/>
      <c r="FM279" s="18"/>
      <c r="FN279" s="20"/>
      <c r="FO279" s="10"/>
      <c r="FP279" s="11"/>
      <c r="FQ279" s="61">
        <f t="shared" si="2081"/>
        <v>0</v>
      </c>
      <c r="FR279" s="61">
        <f t="shared" si="2081"/>
        <v>0</v>
      </c>
      <c r="FS279" s="11"/>
      <c r="FT279" s="12" t="e">
        <f t="shared" si="2053"/>
        <v>#DIV/0!</v>
      </c>
      <c r="FU279" s="11"/>
      <c r="FV279" s="12" t="e">
        <f t="shared" si="2054"/>
        <v>#DIV/0!</v>
      </c>
      <c r="FW279" s="11"/>
      <c r="FX279" s="11"/>
      <c r="FY279" s="18"/>
      <c r="FZ279" s="20"/>
      <c r="GA279" s="10"/>
      <c r="GB279" s="11"/>
      <c r="GC279" s="61">
        <f t="shared" si="2082"/>
        <v>0</v>
      </c>
      <c r="GD279" s="61">
        <f t="shared" si="2082"/>
        <v>0</v>
      </c>
      <c r="GE279" s="11"/>
      <c r="GF279" s="12" t="e">
        <f t="shared" si="2055"/>
        <v>#DIV/0!</v>
      </c>
      <c r="GG279" s="11"/>
      <c r="GH279" s="12" t="e">
        <f t="shared" si="2056"/>
        <v>#DIV/0!</v>
      </c>
      <c r="GI279" s="11"/>
      <c r="GJ279" s="11"/>
      <c r="GK279" s="18"/>
      <c r="GL279" s="20"/>
      <c r="GM279" s="10"/>
      <c r="GN279" s="11"/>
      <c r="GO279" s="61">
        <f t="shared" si="2083"/>
        <v>0</v>
      </c>
      <c r="GP279" s="61">
        <f t="shared" si="2083"/>
        <v>0</v>
      </c>
      <c r="GQ279" s="11"/>
      <c r="GR279" s="12" t="e">
        <f t="shared" si="2057"/>
        <v>#DIV/0!</v>
      </c>
      <c r="GS279" s="11"/>
      <c r="GT279" s="12" t="e">
        <f t="shared" si="2058"/>
        <v>#DIV/0!</v>
      </c>
      <c r="GU279" s="11"/>
      <c r="GV279" s="11"/>
      <c r="GW279" s="18"/>
      <c r="GX279" s="20"/>
      <c r="GY279" s="10"/>
      <c r="GZ279" s="11"/>
      <c r="HA279" s="61">
        <f t="shared" si="2084"/>
        <v>0</v>
      </c>
      <c r="HB279" s="61">
        <f t="shared" si="2084"/>
        <v>0</v>
      </c>
      <c r="HC279" s="11"/>
      <c r="HD279" s="12" t="e">
        <f t="shared" si="2059"/>
        <v>#DIV/0!</v>
      </c>
      <c r="HE279" s="11"/>
      <c r="HF279" s="12" t="e">
        <f t="shared" si="2060"/>
        <v>#DIV/0!</v>
      </c>
      <c r="HG279" s="11"/>
      <c r="HH279" s="11"/>
      <c r="HI279" s="18"/>
      <c r="HJ279" s="20"/>
      <c r="HK279" s="10">
        <f t="shared" si="2061"/>
        <v>4</v>
      </c>
      <c r="HL279" s="14">
        <f t="shared" si="2061"/>
        <v>0</v>
      </c>
      <c r="HM279" s="381">
        <f t="shared" si="2061"/>
        <v>2516</v>
      </c>
      <c r="HN279" s="11">
        <f t="shared" si="2001"/>
        <v>213</v>
      </c>
      <c r="HO279" s="11">
        <f t="shared" si="2062"/>
        <v>821</v>
      </c>
      <c r="HP279" s="79">
        <f t="shared" si="2063"/>
        <v>0.32631160572337042</v>
      </c>
      <c r="HQ279" s="15">
        <f t="shared" si="2064"/>
        <v>65</v>
      </c>
      <c r="HR279" s="12">
        <f t="shared" si="2085"/>
        <v>7.9171741778319121E-2</v>
      </c>
      <c r="HS279" s="16">
        <v>71.599999999999994</v>
      </c>
      <c r="HT279" s="17">
        <v>744</v>
      </c>
      <c r="HU279" s="16">
        <f t="shared" si="2065"/>
        <v>90.621193666260652</v>
      </c>
      <c r="HV279" s="18"/>
      <c r="HW279" s="20"/>
    </row>
    <row r="280" spans="1:231" ht="18.75" x14ac:dyDescent="0.25">
      <c r="A280" s="734"/>
      <c r="B280" s="436">
        <f t="shared" si="1905"/>
        <v>45811</v>
      </c>
      <c r="C280" s="10"/>
      <c r="D280" s="11"/>
      <c r="E280" s="61">
        <f t="shared" si="2066"/>
        <v>459</v>
      </c>
      <c r="F280" s="11">
        <f t="shared" si="2066"/>
        <v>33</v>
      </c>
      <c r="G280" s="11">
        <v>141</v>
      </c>
      <c r="H280" s="12">
        <f t="shared" si="2026"/>
        <v>0.32897603485838778</v>
      </c>
      <c r="I280" s="11">
        <v>10</v>
      </c>
      <c r="J280" s="12">
        <f t="shared" si="2067"/>
        <v>6.6225165562913912E-2</v>
      </c>
      <c r="K280" s="13"/>
      <c r="L280" s="11"/>
      <c r="M280" s="25"/>
      <c r="N280" s="37"/>
      <c r="O280" s="10"/>
      <c r="P280" s="11"/>
      <c r="Q280" s="11">
        <f t="shared" si="2068"/>
        <v>491</v>
      </c>
      <c r="R280" s="11">
        <f t="shared" si="2068"/>
        <v>36</v>
      </c>
      <c r="S280" s="11">
        <v>127</v>
      </c>
      <c r="T280" s="12">
        <f t="shared" si="2027"/>
        <v>0.29124236252545826</v>
      </c>
      <c r="U280" s="11">
        <v>16</v>
      </c>
      <c r="V280" s="12">
        <f t="shared" si="2028"/>
        <v>0.11188811188811189</v>
      </c>
      <c r="W280" s="13"/>
      <c r="X280" s="11"/>
      <c r="Y280" s="25"/>
      <c r="Z280" s="37"/>
      <c r="AA280" s="10"/>
      <c r="AB280" s="11"/>
      <c r="AC280" s="11">
        <f t="shared" si="2069"/>
        <v>110</v>
      </c>
      <c r="AD280" s="11">
        <f t="shared" si="2069"/>
        <v>8</v>
      </c>
      <c r="AE280" s="11">
        <v>25</v>
      </c>
      <c r="AF280" s="12">
        <f t="shared" si="2029"/>
        <v>0.32727272727272727</v>
      </c>
      <c r="AG280" s="11">
        <v>11</v>
      </c>
      <c r="AH280" s="12">
        <f t="shared" si="2030"/>
        <v>0.30555555555555558</v>
      </c>
      <c r="AI280" s="13"/>
      <c r="AJ280" s="11"/>
      <c r="AK280" s="25"/>
      <c r="AL280" s="37"/>
      <c r="AM280" s="10">
        <v>2</v>
      </c>
      <c r="AN280" s="11"/>
      <c r="AO280" s="61">
        <f t="shared" si="2070"/>
        <v>483</v>
      </c>
      <c r="AP280" s="11">
        <f t="shared" si="2070"/>
        <v>36</v>
      </c>
      <c r="AQ280" s="11">
        <v>152</v>
      </c>
      <c r="AR280" s="12">
        <f t="shared" si="2031"/>
        <v>0.34368530020703936</v>
      </c>
      <c r="AS280" s="11">
        <v>14</v>
      </c>
      <c r="AT280" s="12">
        <f t="shared" si="2032"/>
        <v>8.4337349397590355E-2</v>
      </c>
      <c r="AU280" s="13"/>
      <c r="AV280" s="11"/>
      <c r="AW280" s="25"/>
      <c r="AX280" s="37"/>
      <c r="AY280" s="10">
        <v>1</v>
      </c>
      <c r="AZ280" s="11"/>
      <c r="BA280" s="11">
        <f t="shared" si="2071"/>
        <v>480</v>
      </c>
      <c r="BB280" s="11">
        <f t="shared" si="2071"/>
        <v>35</v>
      </c>
      <c r="BC280" s="11">
        <v>124</v>
      </c>
      <c r="BD280" s="12">
        <f t="shared" si="2033"/>
        <v>0.28125</v>
      </c>
      <c r="BE280" s="11">
        <v>11</v>
      </c>
      <c r="BF280" s="12">
        <f t="shared" si="2034"/>
        <v>8.1481481481481488E-2</v>
      </c>
      <c r="BG280" s="13"/>
      <c r="BH280" s="11"/>
      <c r="BI280" s="25"/>
      <c r="BJ280" s="37"/>
      <c r="BK280" s="10"/>
      <c r="BL280" s="11"/>
      <c r="BM280" s="11">
        <f t="shared" si="2072"/>
        <v>490</v>
      </c>
      <c r="BN280" s="11">
        <f t="shared" si="2072"/>
        <v>35</v>
      </c>
      <c r="BO280" s="11">
        <v>134</v>
      </c>
      <c r="BP280" s="12">
        <f t="shared" si="2035"/>
        <v>0.30612244897959184</v>
      </c>
      <c r="BQ280" s="11">
        <v>16</v>
      </c>
      <c r="BR280" s="12">
        <f t="shared" si="2036"/>
        <v>0.10666666666666667</v>
      </c>
      <c r="BS280" s="13"/>
      <c r="BT280" s="11"/>
      <c r="BU280" s="25"/>
      <c r="BV280" s="37"/>
      <c r="BW280" s="10"/>
      <c r="BX280" s="11"/>
      <c r="BY280" s="61">
        <f t="shared" si="2073"/>
        <v>0</v>
      </c>
      <c r="BZ280" s="61">
        <f t="shared" si="2073"/>
        <v>30</v>
      </c>
      <c r="CA280" s="11"/>
      <c r="CB280" s="12" t="e">
        <f t="shared" si="2037"/>
        <v>#DIV/0!</v>
      </c>
      <c r="CC280" s="11"/>
      <c r="CD280" s="12" t="e">
        <f t="shared" si="2038"/>
        <v>#DIV/0!</v>
      </c>
      <c r="CE280" s="13"/>
      <c r="CF280" s="11"/>
      <c r="CG280" s="25"/>
      <c r="CH280" s="37"/>
      <c r="CI280" s="10"/>
      <c r="CJ280" s="11"/>
      <c r="CK280" s="61">
        <f t="shared" si="2074"/>
        <v>0</v>
      </c>
      <c r="CL280" s="61">
        <f t="shared" si="2074"/>
        <v>0</v>
      </c>
      <c r="CM280" s="11"/>
      <c r="CN280" s="12" t="e">
        <f t="shared" si="2039"/>
        <v>#DIV/0!</v>
      </c>
      <c r="CO280" s="11"/>
      <c r="CP280" s="12" t="e">
        <f t="shared" si="2040"/>
        <v>#DIV/0!</v>
      </c>
      <c r="CQ280" s="13"/>
      <c r="CR280" s="11"/>
      <c r="CS280" s="25"/>
      <c r="CT280" s="37"/>
      <c r="CU280" s="10"/>
      <c r="CV280" s="11"/>
      <c r="CW280" s="61">
        <f t="shared" si="2075"/>
        <v>0</v>
      </c>
      <c r="CX280" s="61">
        <f t="shared" si="2075"/>
        <v>0</v>
      </c>
      <c r="CY280" s="11"/>
      <c r="CZ280" s="12" t="e">
        <f t="shared" si="2041"/>
        <v>#DIV/0!</v>
      </c>
      <c r="DA280" s="11"/>
      <c r="DB280" s="12" t="e">
        <f t="shared" si="2042"/>
        <v>#DIV/0!</v>
      </c>
      <c r="DC280" s="13"/>
      <c r="DD280" s="11"/>
      <c r="DE280" s="25"/>
      <c r="DF280" s="37"/>
      <c r="DG280" s="10"/>
      <c r="DH280" s="11"/>
      <c r="DI280" s="61">
        <f t="shared" si="2076"/>
        <v>0</v>
      </c>
      <c r="DJ280" s="61">
        <f t="shared" si="2076"/>
        <v>0</v>
      </c>
      <c r="DK280" s="11"/>
      <c r="DL280" s="12" t="e">
        <f t="shared" si="2043"/>
        <v>#DIV/0!</v>
      </c>
      <c r="DM280" s="11"/>
      <c r="DN280" s="12" t="e">
        <f t="shared" si="2044"/>
        <v>#DIV/0!</v>
      </c>
      <c r="DO280" s="13"/>
      <c r="DP280" s="11"/>
      <c r="DQ280" s="25"/>
      <c r="DR280" s="37"/>
      <c r="DS280" s="10"/>
      <c r="DT280" s="11"/>
      <c r="DU280" s="61">
        <f t="shared" si="2077"/>
        <v>0</v>
      </c>
      <c r="DV280" s="61">
        <f t="shared" si="2077"/>
        <v>0</v>
      </c>
      <c r="DW280" s="11"/>
      <c r="DX280" s="12" t="e">
        <f t="shared" si="2045"/>
        <v>#DIV/0!</v>
      </c>
      <c r="DY280" s="11"/>
      <c r="DZ280" s="12" t="e">
        <f t="shared" si="2046"/>
        <v>#DIV/0!</v>
      </c>
      <c r="EA280" s="13"/>
      <c r="EB280" s="11"/>
      <c r="EC280" s="25"/>
      <c r="ED280" s="37"/>
      <c r="EE280" s="10"/>
      <c r="EF280" s="11"/>
      <c r="EG280" s="61">
        <f t="shared" si="2078"/>
        <v>0</v>
      </c>
      <c r="EH280" s="61">
        <f t="shared" si="2078"/>
        <v>0</v>
      </c>
      <c r="EI280" s="11"/>
      <c r="EJ280" s="12" t="e">
        <f t="shared" si="2047"/>
        <v>#DIV/0!</v>
      </c>
      <c r="EK280" s="11"/>
      <c r="EL280" s="12" t="e">
        <f t="shared" si="2048"/>
        <v>#DIV/0!</v>
      </c>
      <c r="EM280" s="13"/>
      <c r="EN280" s="11"/>
      <c r="EO280" s="25"/>
      <c r="EP280" s="37"/>
      <c r="EQ280" s="10"/>
      <c r="ER280" s="11"/>
      <c r="ES280" s="61">
        <f t="shared" si="2079"/>
        <v>0</v>
      </c>
      <c r="ET280" s="61">
        <f t="shared" si="2079"/>
        <v>0</v>
      </c>
      <c r="EU280" s="11"/>
      <c r="EV280" s="12" t="e">
        <f t="shared" si="2049"/>
        <v>#DIV/0!</v>
      </c>
      <c r="EW280" s="11"/>
      <c r="EX280" s="12" t="e">
        <f t="shared" si="2050"/>
        <v>#DIV/0!</v>
      </c>
      <c r="EY280" s="13"/>
      <c r="EZ280" s="11"/>
      <c r="FA280" s="25"/>
      <c r="FB280" s="37"/>
      <c r="FC280" s="10"/>
      <c r="FD280" s="11"/>
      <c r="FE280" s="61">
        <f t="shared" si="2080"/>
        <v>0</v>
      </c>
      <c r="FF280" s="61">
        <f t="shared" si="2080"/>
        <v>0</v>
      </c>
      <c r="FG280" s="11"/>
      <c r="FH280" s="12" t="e">
        <f t="shared" si="2051"/>
        <v>#DIV/0!</v>
      </c>
      <c r="FI280" s="11"/>
      <c r="FJ280" s="12" t="e">
        <f t="shared" si="2052"/>
        <v>#DIV/0!</v>
      </c>
      <c r="FK280" s="13"/>
      <c r="FL280" s="11"/>
      <c r="FM280" s="25"/>
      <c r="FN280" s="37"/>
      <c r="FO280" s="10"/>
      <c r="FP280" s="11"/>
      <c r="FQ280" s="61">
        <f t="shared" si="2081"/>
        <v>0</v>
      </c>
      <c r="FR280" s="61">
        <f t="shared" si="2081"/>
        <v>0</v>
      </c>
      <c r="FS280" s="11"/>
      <c r="FT280" s="12" t="e">
        <f t="shared" si="2053"/>
        <v>#DIV/0!</v>
      </c>
      <c r="FU280" s="11"/>
      <c r="FV280" s="12" t="e">
        <f t="shared" si="2054"/>
        <v>#DIV/0!</v>
      </c>
      <c r="FW280" s="13"/>
      <c r="FX280" s="11"/>
      <c r="FY280" s="25"/>
      <c r="FZ280" s="37"/>
      <c r="GA280" s="10"/>
      <c r="GB280" s="11"/>
      <c r="GC280" s="61">
        <f t="shared" si="2082"/>
        <v>0</v>
      </c>
      <c r="GD280" s="61">
        <f t="shared" si="2082"/>
        <v>0</v>
      </c>
      <c r="GE280" s="11"/>
      <c r="GF280" s="12" t="e">
        <f t="shared" si="2055"/>
        <v>#DIV/0!</v>
      </c>
      <c r="GG280" s="11"/>
      <c r="GH280" s="12" t="e">
        <f t="shared" si="2056"/>
        <v>#DIV/0!</v>
      </c>
      <c r="GI280" s="13"/>
      <c r="GJ280" s="11"/>
      <c r="GK280" s="25"/>
      <c r="GL280" s="37"/>
      <c r="GM280" s="10"/>
      <c r="GN280" s="11"/>
      <c r="GO280" s="61">
        <f t="shared" si="2083"/>
        <v>0</v>
      </c>
      <c r="GP280" s="61">
        <f t="shared" si="2083"/>
        <v>0</v>
      </c>
      <c r="GQ280" s="11"/>
      <c r="GR280" s="12" t="e">
        <f t="shared" si="2057"/>
        <v>#DIV/0!</v>
      </c>
      <c r="GS280" s="11"/>
      <c r="GT280" s="12" t="e">
        <f t="shared" si="2058"/>
        <v>#DIV/0!</v>
      </c>
      <c r="GU280" s="13"/>
      <c r="GV280" s="11"/>
      <c r="GW280" s="25"/>
      <c r="GX280" s="37"/>
      <c r="GY280" s="10"/>
      <c r="GZ280" s="11"/>
      <c r="HA280" s="61">
        <f t="shared" si="2084"/>
        <v>0</v>
      </c>
      <c r="HB280" s="61">
        <f t="shared" si="2084"/>
        <v>0</v>
      </c>
      <c r="HC280" s="11"/>
      <c r="HD280" s="12" t="e">
        <f t="shared" si="2059"/>
        <v>#DIV/0!</v>
      </c>
      <c r="HE280" s="11"/>
      <c r="HF280" s="12" t="e">
        <f t="shared" si="2060"/>
        <v>#DIV/0!</v>
      </c>
      <c r="HG280" s="13"/>
      <c r="HH280" s="11"/>
      <c r="HI280" s="25"/>
      <c r="HJ280" s="37"/>
      <c r="HK280" s="10">
        <f t="shared" si="2061"/>
        <v>3</v>
      </c>
      <c r="HL280" s="14">
        <f t="shared" si="2061"/>
        <v>0</v>
      </c>
      <c r="HM280" s="381">
        <f t="shared" si="2061"/>
        <v>2513</v>
      </c>
      <c r="HN280" s="11">
        <f t="shared" si="2001"/>
        <v>213</v>
      </c>
      <c r="HO280" s="11">
        <f t="shared" si="2062"/>
        <v>781</v>
      </c>
      <c r="HP280" s="79">
        <f t="shared" si="2063"/>
        <v>0.31078392359729407</v>
      </c>
      <c r="HQ280" s="15">
        <f t="shared" si="2064"/>
        <v>78</v>
      </c>
      <c r="HR280" s="12">
        <f t="shared" si="2085"/>
        <v>9.9871959026888599E-2</v>
      </c>
      <c r="HS280" s="16">
        <v>71.400000000000006</v>
      </c>
      <c r="HT280" s="17">
        <v>688</v>
      </c>
      <c r="HU280" s="16">
        <f t="shared" si="2065"/>
        <v>88.092189500640202</v>
      </c>
      <c r="HV280" s="23"/>
      <c r="HW280" s="22"/>
    </row>
    <row r="281" spans="1:231" ht="18.75" x14ac:dyDescent="0.25">
      <c r="A281" s="734"/>
      <c r="B281" s="436">
        <f t="shared" si="1905"/>
        <v>45812</v>
      </c>
      <c r="C281" s="10"/>
      <c r="D281" s="11"/>
      <c r="E281" s="61">
        <f>E280-C281</f>
        <v>459</v>
      </c>
      <c r="F281" s="11">
        <f>F280-D281</f>
        <v>33</v>
      </c>
      <c r="G281" s="11">
        <v>147</v>
      </c>
      <c r="H281" s="12">
        <f t="shared" si="2026"/>
        <v>0.33769063180827885</v>
      </c>
      <c r="I281" s="11">
        <v>8</v>
      </c>
      <c r="J281" s="12">
        <f t="shared" si="2067"/>
        <v>5.1612903225806452E-2</v>
      </c>
      <c r="K281" s="13"/>
      <c r="L281" s="11"/>
      <c r="M281" s="38"/>
      <c r="N281" s="39"/>
      <c r="O281" s="10"/>
      <c r="P281" s="11"/>
      <c r="Q281" s="11">
        <f t="shared" si="2068"/>
        <v>491</v>
      </c>
      <c r="R281" s="11">
        <f t="shared" si="2068"/>
        <v>36</v>
      </c>
      <c r="S281" s="11">
        <v>130</v>
      </c>
      <c r="T281" s="12">
        <f t="shared" si="2027"/>
        <v>0.28716904276985744</v>
      </c>
      <c r="U281" s="11">
        <v>11</v>
      </c>
      <c r="V281" s="12">
        <f t="shared" si="2028"/>
        <v>7.8014184397163122E-2</v>
      </c>
      <c r="W281" s="13"/>
      <c r="X281" s="11"/>
      <c r="Y281" s="38"/>
      <c r="Z281" s="39"/>
      <c r="AA281" s="10"/>
      <c r="AB281" s="11"/>
      <c r="AC281" s="11">
        <f t="shared" si="2069"/>
        <v>110</v>
      </c>
      <c r="AD281" s="11">
        <f t="shared" si="2069"/>
        <v>8</v>
      </c>
      <c r="AE281" s="11">
        <v>37</v>
      </c>
      <c r="AF281" s="12">
        <f t="shared" si="2029"/>
        <v>0.33636363636363636</v>
      </c>
      <c r="AG281" s="11">
        <v>0</v>
      </c>
      <c r="AH281" s="12">
        <f t="shared" si="2030"/>
        <v>0</v>
      </c>
      <c r="AI281" s="13"/>
      <c r="AJ281" s="11"/>
      <c r="AK281" s="38"/>
      <c r="AL281" s="39"/>
      <c r="AM281" s="10"/>
      <c r="AN281" s="11"/>
      <c r="AO281" s="61">
        <f t="shared" si="2070"/>
        <v>483</v>
      </c>
      <c r="AP281" s="11">
        <f t="shared" si="2070"/>
        <v>36</v>
      </c>
      <c r="AQ281" s="11">
        <v>140</v>
      </c>
      <c r="AR281" s="12">
        <f t="shared" si="2031"/>
        <v>0.30434782608695654</v>
      </c>
      <c r="AS281" s="11">
        <v>7</v>
      </c>
      <c r="AT281" s="12">
        <f t="shared" si="2032"/>
        <v>4.7619047619047616E-2</v>
      </c>
      <c r="AU281" s="13"/>
      <c r="AV281" s="11"/>
      <c r="AW281" s="38"/>
      <c r="AX281" s="39"/>
      <c r="AY281" s="10"/>
      <c r="AZ281" s="11"/>
      <c r="BA281" s="11">
        <f t="shared" si="2071"/>
        <v>480</v>
      </c>
      <c r="BB281" s="11">
        <f t="shared" si="2071"/>
        <v>35</v>
      </c>
      <c r="BC281" s="11">
        <v>135</v>
      </c>
      <c r="BD281" s="12">
        <f t="shared" si="2033"/>
        <v>0.29375000000000001</v>
      </c>
      <c r="BE281" s="11">
        <v>6</v>
      </c>
      <c r="BF281" s="12">
        <f t="shared" si="2034"/>
        <v>4.2553191489361701E-2</v>
      </c>
      <c r="BG281" s="13"/>
      <c r="BH281" s="11"/>
      <c r="BI281" s="38"/>
      <c r="BJ281" s="39"/>
      <c r="BK281" s="10">
        <v>1</v>
      </c>
      <c r="BL281" s="11"/>
      <c r="BM281" s="11">
        <f t="shared" si="2072"/>
        <v>489</v>
      </c>
      <c r="BN281" s="11">
        <f t="shared" si="2072"/>
        <v>35</v>
      </c>
      <c r="BO281" s="11">
        <v>130</v>
      </c>
      <c r="BP281" s="12">
        <f t="shared" si="2035"/>
        <v>0.28016359918200406</v>
      </c>
      <c r="BQ281" s="11">
        <v>7</v>
      </c>
      <c r="BR281" s="12">
        <f t="shared" si="2036"/>
        <v>5.1094890510948905E-2</v>
      </c>
      <c r="BS281" s="13"/>
      <c r="BT281" s="11"/>
      <c r="BU281" s="38"/>
      <c r="BV281" s="39"/>
      <c r="BW281" s="10"/>
      <c r="BX281" s="11"/>
      <c r="BY281" s="61">
        <f t="shared" si="2073"/>
        <v>0</v>
      </c>
      <c r="BZ281" s="61">
        <f t="shared" si="2073"/>
        <v>30</v>
      </c>
      <c r="CA281" s="11"/>
      <c r="CB281" s="12" t="e">
        <f t="shared" si="2037"/>
        <v>#DIV/0!</v>
      </c>
      <c r="CC281" s="11"/>
      <c r="CD281" s="12" t="e">
        <f t="shared" si="2038"/>
        <v>#DIV/0!</v>
      </c>
      <c r="CE281" s="13"/>
      <c r="CF281" s="11"/>
      <c r="CG281" s="38"/>
      <c r="CH281" s="39"/>
      <c r="CI281" s="10"/>
      <c r="CJ281" s="11"/>
      <c r="CK281" s="61">
        <f t="shared" si="2074"/>
        <v>0</v>
      </c>
      <c r="CL281" s="61">
        <f t="shared" si="2074"/>
        <v>0</v>
      </c>
      <c r="CM281" s="11"/>
      <c r="CN281" s="12" t="e">
        <f t="shared" si="2039"/>
        <v>#DIV/0!</v>
      </c>
      <c r="CO281" s="11"/>
      <c r="CP281" s="12" t="e">
        <f t="shared" si="2040"/>
        <v>#DIV/0!</v>
      </c>
      <c r="CQ281" s="13"/>
      <c r="CR281" s="11"/>
      <c r="CS281" s="38"/>
      <c r="CT281" s="39"/>
      <c r="CU281" s="10"/>
      <c r="CV281" s="11"/>
      <c r="CW281" s="61">
        <f t="shared" si="2075"/>
        <v>0</v>
      </c>
      <c r="CX281" s="61">
        <f t="shared" si="2075"/>
        <v>0</v>
      </c>
      <c r="CY281" s="11"/>
      <c r="CZ281" s="12" t="e">
        <f t="shared" si="2041"/>
        <v>#DIV/0!</v>
      </c>
      <c r="DA281" s="11"/>
      <c r="DB281" s="12" t="e">
        <f t="shared" si="2042"/>
        <v>#DIV/0!</v>
      </c>
      <c r="DC281" s="13"/>
      <c r="DD281" s="11"/>
      <c r="DE281" s="38"/>
      <c r="DF281" s="39"/>
      <c r="DG281" s="10"/>
      <c r="DH281" s="11"/>
      <c r="DI281" s="61">
        <f t="shared" si="2076"/>
        <v>0</v>
      </c>
      <c r="DJ281" s="61">
        <f t="shared" si="2076"/>
        <v>0</v>
      </c>
      <c r="DK281" s="11"/>
      <c r="DL281" s="12" t="e">
        <f t="shared" si="2043"/>
        <v>#DIV/0!</v>
      </c>
      <c r="DM281" s="11"/>
      <c r="DN281" s="12" t="e">
        <f t="shared" si="2044"/>
        <v>#DIV/0!</v>
      </c>
      <c r="DO281" s="13"/>
      <c r="DP281" s="11"/>
      <c r="DQ281" s="38"/>
      <c r="DR281" s="39"/>
      <c r="DS281" s="10"/>
      <c r="DT281" s="11"/>
      <c r="DU281" s="61">
        <f t="shared" si="2077"/>
        <v>0</v>
      </c>
      <c r="DV281" s="61">
        <f t="shared" si="2077"/>
        <v>0</v>
      </c>
      <c r="DW281" s="11"/>
      <c r="DX281" s="12" t="e">
        <f t="shared" si="2045"/>
        <v>#DIV/0!</v>
      </c>
      <c r="DY281" s="11"/>
      <c r="DZ281" s="12" t="e">
        <f t="shared" si="2046"/>
        <v>#DIV/0!</v>
      </c>
      <c r="EA281" s="13"/>
      <c r="EB281" s="11"/>
      <c r="EC281" s="38"/>
      <c r="ED281" s="39"/>
      <c r="EE281" s="10"/>
      <c r="EF281" s="11"/>
      <c r="EG281" s="61">
        <f t="shared" si="2078"/>
        <v>0</v>
      </c>
      <c r="EH281" s="61">
        <f t="shared" si="2078"/>
        <v>0</v>
      </c>
      <c r="EI281" s="11"/>
      <c r="EJ281" s="12" t="e">
        <f t="shared" si="2047"/>
        <v>#DIV/0!</v>
      </c>
      <c r="EK281" s="11"/>
      <c r="EL281" s="12" t="e">
        <f t="shared" si="2048"/>
        <v>#DIV/0!</v>
      </c>
      <c r="EM281" s="13"/>
      <c r="EN281" s="11"/>
      <c r="EO281" s="38"/>
      <c r="EP281" s="39"/>
      <c r="EQ281" s="10"/>
      <c r="ER281" s="11"/>
      <c r="ES281" s="61">
        <f t="shared" si="2079"/>
        <v>0</v>
      </c>
      <c r="ET281" s="61">
        <f t="shared" si="2079"/>
        <v>0</v>
      </c>
      <c r="EU281" s="11"/>
      <c r="EV281" s="12" t="e">
        <f t="shared" si="2049"/>
        <v>#DIV/0!</v>
      </c>
      <c r="EW281" s="11"/>
      <c r="EX281" s="12" t="e">
        <f t="shared" si="2050"/>
        <v>#DIV/0!</v>
      </c>
      <c r="EY281" s="13"/>
      <c r="EZ281" s="11"/>
      <c r="FA281" s="38"/>
      <c r="FB281" s="39"/>
      <c r="FC281" s="10"/>
      <c r="FD281" s="11"/>
      <c r="FE281" s="61">
        <f t="shared" si="2080"/>
        <v>0</v>
      </c>
      <c r="FF281" s="61">
        <f t="shared" si="2080"/>
        <v>0</v>
      </c>
      <c r="FG281" s="11"/>
      <c r="FH281" s="12" t="e">
        <f t="shared" si="2051"/>
        <v>#DIV/0!</v>
      </c>
      <c r="FI281" s="11"/>
      <c r="FJ281" s="12" t="e">
        <f t="shared" si="2052"/>
        <v>#DIV/0!</v>
      </c>
      <c r="FK281" s="13"/>
      <c r="FL281" s="11"/>
      <c r="FM281" s="38"/>
      <c r="FN281" s="39"/>
      <c r="FO281" s="10"/>
      <c r="FP281" s="11"/>
      <c r="FQ281" s="61">
        <f t="shared" si="2081"/>
        <v>0</v>
      </c>
      <c r="FR281" s="61">
        <f t="shared" si="2081"/>
        <v>0</v>
      </c>
      <c r="FS281" s="11"/>
      <c r="FT281" s="12" t="e">
        <f t="shared" si="2053"/>
        <v>#DIV/0!</v>
      </c>
      <c r="FU281" s="11"/>
      <c r="FV281" s="12" t="e">
        <f t="shared" si="2054"/>
        <v>#DIV/0!</v>
      </c>
      <c r="FW281" s="13"/>
      <c r="FX281" s="11"/>
      <c r="FY281" s="38"/>
      <c r="FZ281" s="39"/>
      <c r="GA281" s="10"/>
      <c r="GB281" s="11"/>
      <c r="GC281" s="61">
        <f t="shared" si="2082"/>
        <v>0</v>
      </c>
      <c r="GD281" s="61">
        <f t="shared" si="2082"/>
        <v>0</v>
      </c>
      <c r="GE281" s="11"/>
      <c r="GF281" s="12" t="e">
        <f t="shared" si="2055"/>
        <v>#DIV/0!</v>
      </c>
      <c r="GG281" s="11"/>
      <c r="GH281" s="12" t="e">
        <f t="shared" si="2056"/>
        <v>#DIV/0!</v>
      </c>
      <c r="GI281" s="13"/>
      <c r="GJ281" s="11"/>
      <c r="GK281" s="38"/>
      <c r="GL281" s="39"/>
      <c r="GM281" s="10"/>
      <c r="GN281" s="11"/>
      <c r="GO281" s="61">
        <f t="shared" si="2083"/>
        <v>0</v>
      </c>
      <c r="GP281" s="61">
        <f t="shared" si="2083"/>
        <v>0</v>
      </c>
      <c r="GQ281" s="11"/>
      <c r="GR281" s="12" t="e">
        <f t="shared" si="2057"/>
        <v>#DIV/0!</v>
      </c>
      <c r="GS281" s="11"/>
      <c r="GT281" s="12" t="e">
        <f t="shared" si="2058"/>
        <v>#DIV/0!</v>
      </c>
      <c r="GU281" s="13"/>
      <c r="GV281" s="11"/>
      <c r="GW281" s="38"/>
      <c r="GX281" s="39"/>
      <c r="GY281" s="10"/>
      <c r="GZ281" s="11"/>
      <c r="HA281" s="61">
        <f t="shared" si="2084"/>
        <v>0</v>
      </c>
      <c r="HB281" s="61">
        <f t="shared" si="2084"/>
        <v>0</v>
      </c>
      <c r="HC281" s="11"/>
      <c r="HD281" s="12" t="e">
        <f t="shared" si="2059"/>
        <v>#DIV/0!</v>
      </c>
      <c r="HE281" s="11"/>
      <c r="HF281" s="12" t="e">
        <f t="shared" si="2060"/>
        <v>#DIV/0!</v>
      </c>
      <c r="HG281" s="13"/>
      <c r="HH281" s="11"/>
      <c r="HI281" s="38"/>
      <c r="HJ281" s="39"/>
      <c r="HK281" s="10">
        <f t="shared" si="2061"/>
        <v>1</v>
      </c>
      <c r="HL281" s="14">
        <f t="shared" si="2061"/>
        <v>0</v>
      </c>
      <c r="HM281" s="381">
        <f t="shared" si="2061"/>
        <v>2512</v>
      </c>
      <c r="HN281" s="11">
        <f t="shared" si="2001"/>
        <v>213</v>
      </c>
      <c r="HO281" s="11">
        <f t="shared" si="2062"/>
        <v>758</v>
      </c>
      <c r="HP281" s="79">
        <f t="shared" si="2063"/>
        <v>0.30175159235668791</v>
      </c>
      <c r="HQ281" s="15">
        <f t="shared" si="2064"/>
        <v>39</v>
      </c>
      <c r="HR281" s="12">
        <f t="shared" si="2085"/>
        <v>5.1451187335092345E-2</v>
      </c>
      <c r="HS281" s="16">
        <v>72.7</v>
      </c>
      <c r="HT281" s="17">
        <v>701</v>
      </c>
      <c r="HU281" s="16">
        <f t="shared" si="2065"/>
        <v>92.480211081794195</v>
      </c>
      <c r="HV281" s="23"/>
      <c r="HW281" s="22"/>
    </row>
    <row r="282" spans="1:231" ht="19.5" thickBot="1" x14ac:dyDescent="0.3">
      <c r="A282" s="734"/>
      <c r="B282" s="437"/>
      <c r="C282" s="26">
        <f>SUM(C275:C281)</f>
        <v>2</v>
      </c>
      <c r="D282" s="27">
        <f>SUM(D275:D281)</f>
        <v>0</v>
      </c>
      <c r="E282" s="27"/>
      <c r="F282" s="27"/>
      <c r="G282" s="27">
        <f>SUM(G275:G281)</f>
        <v>1066</v>
      </c>
      <c r="H282" s="28">
        <f>((G282+I282)/7)/E281</f>
        <v>0.35574229691876746</v>
      </c>
      <c r="I282" s="27">
        <f>SUM(I275:I281)</f>
        <v>77</v>
      </c>
      <c r="J282" s="28">
        <f>(I282/(I282+G282))</f>
        <v>6.7366579177602803E-2</v>
      </c>
      <c r="K282" s="27"/>
      <c r="L282" s="27"/>
      <c r="M282" s="29" t="e">
        <f>M280/M279*100-100</f>
        <v>#DIV/0!</v>
      </c>
      <c r="N282" s="60" t="e">
        <f>N280/N279*100-100</f>
        <v>#DIV/0!</v>
      </c>
      <c r="O282" s="26">
        <f>SUM(O275:O281)</f>
        <v>1</v>
      </c>
      <c r="P282" s="27">
        <f>SUM(P275:P281)</f>
        <v>0</v>
      </c>
      <c r="Q282" s="27"/>
      <c r="R282" s="27"/>
      <c r="S282" s="27">
        <f>SUM(S275:S281)</f>
        <v>962</v>
      </c>
      <c r="T282" s="28">
        <f>((S282+U282)/7)/Q281</f>
        <v>0.30258946755891769</v>
      </c>
      <c r="U282" s="27">
        <f>SUM(U275:U281)</f>
        <v>78</v>
      </c>
      <c r="V282" s="28">
        <f>(U282/(U282+S282))</f>
        <v>7.4999999999999997E-2</v>
      </c>
      <c r="W282" s="27"/>
      <c r="X282" s="27"/>
      <c r="Y282" s="29" t="e">
        <f>Y280/Y279*100-100</f>
        <v>#DIV/0!</v>
      </c>
      <c r="Z282" s="60" t="e">
        <f>Z280/Z279*100-100</f>
        <v>#DIV/0!</v>
      </c>
      <c r="AA282" s="26">
        <f>SUM(AA275:AA281)</f>
        <v>4</v>
      </c>
      <c r="AB282" s="27">
        <f>SUM(AB275:AB281)</f>
        <v>0</v>
      </c>
      <c r="AC282" s="27"/>
      <c r="AD282" s="27"/>
      <c r="AE282" s="27">
        <f>SUM(AE275:AE281)</f>
        <v>242</v>
      </c>
      <c r="AF282" s="28">
        <f>((AE282+AG282)/7)/AC281</f>
        <v>0.36493506493506495</v>
      </c>
      <c r="AG282" s="27">
        <f>SUM(AG275:AG281)</f>
        <v>39</v>
      </c>
      <c r="AH282" s="28">
        <f>(AG282/(AG282+AE282))</f>
        <v>0.13879003558718861</v>
      </c>
      <c r="AI282" s="27"/>
      <c r="AJ282" s="27"/>
      <c r="AK282" s="29" t="e">
        <f>AK280/AK279*100-100</f>
        <v>#DIV/0!</v>
      </c>
      <c r="AL282" s="60" t="e">
        <f>AL280/AL279*100-100</f>
        <v>#DIV/0!</v>
      </c>
      <c r="AM282" s="26">
        <f>SUM(AM275:AM281)</f>
        <v>3</v>
      </c>
      <c r="AN282" s="27">
        <f>SUM(AN275:AN281)</f>
        <v>0</v>
      </c>
      <c r="AO282" s="27"/>
      <c r="AP282" s="27"/>
      <c r="AQ282" s="27">
        <f>SUM(AQ275:AQ281)</f>
        <v>1003</v>
      </c>
      <c r="AR282" s="28">
        <f>((AQ282+AS282)/7)/AO281</f>
        <v>0.31913635019225078</v>
      </c>
      <c r="AS282" s="27">
        <f>SUM(AS275:AS281)</f>
        <v>76</v>
      </c>
      <c r="AT282" s="28">
        <f>(AS282/(AS282+AQ282))</f>
        <v>7.0435588507877664E-2</v>
      </c>
      <c r="AU282" s="27"/>
      <c r="AV282" s="27"/>
      <c r="AW282" s="29" t="e">
        <f>AW280/AW279*100-100</f>
        <v>#DIV/0!</v>
      </c>
      <c r="AX282" s="60" t="e">
        <f>AX280/AX279*100-100</f>
        <v>#DIV/0!</v>
      </c>
      <c r="AY282" s="26">
        <f>SUM(AY275:AY281)</f>
        <v>4</v>
      </c>
      <c r="AZ282" s="27">
        <f>SUM(AZ275:AZ281)</f>
        <v>0</v>
      </c>
      <c r="BA282" s="27"/>
      <c r="BB282" s="27"/>
      <c r="BC282" s="27">
        <f>SUM(BC275:BC281)</f>
        <v>947</v>
      </c>
      <c r="BD282" s="28">
        <f>((BC282+BE282)/7)/BA281</f>
        <v>0.2991071428571429</v>
      </c>
      <c r="BE282" s="27">
        <f>SUM(BE275:BE281)</f>
        <v>58</v>
      </c>
      <c r="BF282" s="28">
        <f>(BE282/(BE282+BC282))</f>
        <v>5.7711442786069649E-2</v>
      </c>
      <c r="BG282" s="27"/>
      <c r="BH282" s="27"/>
      <c r="BI282" s="29" t="e">
        <f>BI280/BI279*100-100</f>
        <v>#DIV/0!</v>
      </c>
      <c r="BJ282" s="60" t="e">
        <f>BJ280/BJ279*100-100</f>
        <v>#DIV/0!</v>
      </c>
      <c r="BK282" s="26">
        <f>SUM(BK275:BK281)</f>
        <v>1</v>
      </c>
      <c r="BL282" s="27">
        <f>SUM(BL275:BL281)</f>
        <v>0</v>
      </c>
      <c r="BM282" s="27"/>
      <c r="BN282" s="27"/>
      <c r="BO282" s="27">
        <f>SUM(BO275:BO281)</f>
        <v>1003</v>
      </c>
      <c r="BP282" s="28">
        <f>((BO282+BQ282)/7)/BM281</f>
        <v>0.31989482909728306</v>
      </c>
      <c r="BQ282" s="27">
        <f>SUM(BQ275:BQ281)</f>
        <v>92</v>
      </c>
      <c r="BR282" s="28">
        <f>(BQ282/(BQ282+BO282))</f>
        <v>8.4018264840182655E-2</v>
      </c>
      <c r="BS282" s="27"/>
      <c r="BT282" s="27"/>
      <c r="BU282" s="29" t="e">
        <f>BU280/BU279*100-100</f>
        <v>#DIV/0!</v>
      </c>
      <c r="BV282" s="60" t="e">
        <f>BV280/BV279*100-100</f>
        <v>#DIV/0!</v>
      </c>
      <c r="BW282" s="26">
        <f>SUM(BW275:BW281)</f>
        <v>0</v>
      </c>
      <c r="BX282" s="27">
        <f>SUM(BX275:BX281)</f>
        <v>0</v>
      </c>
      <c r="BY282" s="27"/>
      <c r="BZ282" s="27"/>
      <c r="CA282" s="27">
        <f>SUM(CA275:CA281)</f>
        <v>0</v>
      </c>
      <c r="CB282" s="28" t="e">
        <f>((CA282+CC282)/7)/BY281</f>
        <v>#DIV/0!</v>
      </c>
      <c r="CC282" s="27">
        <f>SUM(CC275:CC281)</f>
        <v>0</v>
      </c>
      <c r="CD282" s="28" t="e">
        <f>(CC282/(CC282+CA282))</f>
        <v>#DIV/0!</v>
      </c>
      <c r="CE282" s="27"/>
      <c r="CF282" s="27"/>
      <c r="CG282" s="29" t="e">
        <f>CG280/CG279*100-100</f>
        <v>#DIV/0!</v>
      </c>
      <c r="CH282" s="60" t="e">
        <f>CH280/CH279*100-100</f>
        <v>#DIV/0!</v>
      </c>
      <c r="CI282" s="26">
        <f>SUM(CI275:CI281)</f>
        <v>0</v>
      </c>
      <c r="CJ282" s="27">
        <f>SUM(CJ275:CJ281)</f>
        <v>0</v>
      </c>
      <c r="CK282" s="27"/>
      <c r="CL282" s="27"/>
      <c r="CM282" s="27">
        <f>SUM(CM275:CM281)</f>
        <v>0</v>
      </c>
      <c r="CN282" s="28" t="e">
        <f>((CM282+CO282)/7)/CK281</f>
        <v>#DIV/0!</v>
      </c>
      <c r="CO282" s="27">
        <f>SUM(CO275:CO281)</f>
        <v>0</v>
      </c>
      <c r="CP282" s="28" t="e">
        <f>(CO282/(CO282+CM282))</f>
        <v>#DIV/0!</v>
      </c>
      <c r="CQ282" s="27"/>
      <c r="CR282" s="27"/>
      <c r="CS282" s="29" t="e">
        <f>CS280/CS279*100-100</f>
        <v>#DIV/0!</v>
      </c>
      <c r="CT282" s="60" t="e">
        <f>CT280/CT279*100-100</f>
        <v>#DIV/0!</v>
      </c>
      <c r="CU282" s="26">
        <f>SUM(CU275:CU281)</f>
        <v>0</v>
      </c>
      <c r="CV282" s="27">
        <f>SUM(CV275:CV281)</f>
        <v>0</v>
      </c>
      <c r="CW282" s="27"/>
      <c r="CX282" s="27"/>
      <c r="CY282" s="27">
        <f>SUM(CY275:CY281)</f>
        <v>0</v>
      </c>
      <c r="CZ282" s="28" t="e">
        <f>((CY282+DA282)/7)/CW281</f>
        <v>#DIV/0!</v>
      </c>
      <c r="DA282" s="27">
        <f>SUM(DA275:DA281)</f>
        <v>0</v>
      </c>
      <c r="DB282" s="28" t="e">
        <f>(DA282/(DA282+CY282))</f>
        <v>#DIV/0!</v>
      </c>
      <c r="DC282" s="27"/>
      <c r="DD282" s="27"/>
      <c r="DE282" s="29" t="e">
        <f>DE280/DE279*100-100</f>
        <v>#DIV/0!</v>
      </c>
      <c r="DF282" s="60" t="e">
        <f>DF280/DF279*100-100</f>
        <v>#DIV/0!</v>
      </c>
      <c r="DG282" s="26">
        <f>SUM(DG275:DG281)</f>
        <v>0</v>
      </c>
      <c r="DH282" s="27">
        <f>SUM(DH275:DH281)</f>
        <v>0</v>
      </c>
      <c r="DI282" s="27"/>
      <c r="DJ282" s="27"/>
      <c r="DK282" s="27">
        <f>SUM(DK275:DK281)</f>
        <v>0</v>
      </c>
      <c r="DL282" s="28" t="e">
        <f>((DK282+DM282)/7)/DI281</f>
        <v>#DIV/0!</v>
      </c>
      <c r="DM282" s="27">
        <f>SUM(DM275:DM281)</f>
        <v>0</v>
      </c>
      <c r="DN282" s="28" t="e">
        <f>(DM282/(DM282+DK282))</f>
        <v>#DIV/0!</v>
      </c>
      <c r="DO282" s="27"/>
      <c r="DP282" s="27"/>
      <c r="DQ282" s="29" t="e">
        <f>DQ280/DQ279*100-100</f>
        <v>#DIV/0!</v>
      </c>
      <c r="DR282" s="60" t="e">
        <f>DR280/DR279*100-100</f>
        <v>#DIV/0!</v>
      </c>
      <c r="DS282" s="26">
        <f>SUM(DS275:DS281)</f>
        <v>0</v>
      </c>
      <c r="DT282" s="27">
        <f>SUM(DT275:DT281)</f>
        <v>0</v>
      </c>
      <c r="DU282" s="27"/>
      <c r="DV282" s="27"/>
      <c r="DW282" s="27">
        <f>SUM(DW275:DW281)</f>
        <v>0</v>
      </c>
      <c r="DX282" s="28" t="e">
        <f>((DW282+DY282)/7)/DU281</f>
        <v>#DIV/0!</v>
      </c>
      <c r="DY282" s="27">
        <f>SUM(DY275:DY281)</f>
        <v>0</v>
      </c>
      <c r="DZ282" s="28" t="e">
        <f>(DY282/(DY282+DW282))</f>
        <v>#DIV/0!</v>
      </c>
      <c r="EA282" s="27"/>
      <c r="EB282" s="27"/>
      <c r="EC282" s="29" t="e">
        <f>EC280/EC279*100-100</f>
        <v>#DIV/0!</v>
      </c>
      <c r="ED282" s="60" t="e">
        <f>ED280/ED279*100-100</f>
        <v>#DIV/0!</v>
      </c>
      <c r="EE282" s="26">
        <f>SUM(EE275:EE281)</f>
        <v>0</v>
      </c>
      <c r="EF282" s="27">
        <f>SUM(EF275:EF281)</f>
        <v>0</v>
      </c>
      <c r="EG282" s="27"/>
      <c r="EH282" s="27"/>
      <c r="EI282" s="27">
        <f>SUM(EI275:EI281)</f>
        <v>0</v>
      </c>
      <c r="EJ282" s="28" t="e">
        <f>((EI282+EK282)/7)/EG281</f>
        <v>#DIV/0!</v>
      </c>
      <c r="EK282" s="27">
        <f>SUM(EK275:EK281)</f>
        <v>0</v>
      </c>
      <c r="EL282" s="28" t="e">
        <f>(EK282/(EK282+EI282))</f>
        <v>#DIV/0!</v>
      </c>
      <c r="EM282" s="27"/>
      <c r="EN282" s="27"/>
      <c r="EO282" s="29" t="e">
        <f>EO280/EO279*100-100</f>
        <v>#DIV/0!</v>
      </c>
      <c r="EP282" s="60" t="e">
        <f>EP280/EP279*100-100</f>
        <v>#DIV/0!</v>
      </c>
      <c r="EQ282" s="26">
        <f>SUM(EQ275:EQ281)</f>
        <v>0</v>
      </c>
      <c r="ER282" s="27">
        <f>SUM(ER275:ER281)</f>
        <v>0</v>
      </c>
      <c r="ES282" s="27"/>
      <c r="ET282" s="27"/>
      <c r="EU282" s="27">
        <f>SUM(EU275:EU281)</f>
        <v>0</v>
      </c>
      <c r="EV282" s="28" t="e">
        <f>((EU282+EW282)/7)/ES281</f>
        <v>#DIV/0!</v>
      </c>
      <c r="EW282" s="27">
        <f>SUM(EW275:EW281)</f>
        <v>0</v>
      </c>
      <c r="EX282" s="28" t="e">
        <f>(EW282/(EW282+EU282))</f>
        <v>#DIV/0!</v>
      </c>
      <c r="EY282" s="27"/>
      <c r="EZ282" s="27"/>
      <c r="FA282" s="29" t="e">
        <f>FA280/FA279*100-100</f>
        <v>#DIV/0!</v>
      </c>
      <c r="FB282" s="60" t="e">
        <f>FB280/FB279*100-100</f>
        <v>#DIV/0!</v>
      </c>
      <c r="FC282" s="26">
        <f>SUM(FC275:FC281)</f>
        <v>0</v>
      </c>
      <c r="FD282" s="27">
        <f>SUM(FD275:FD281)</f>
        <v>0</v>
      </c>
      <c r="FE282" s="27"/>
      <c r="FF282" s="27"/>
      <c r="FG282" s="27">
        <f>SUM(FG275:FG281)</f>
        <v>0</v>
      </c>
      <c r="FH282" s="28" t="e">
        <f>((FG282+FI282)/7)/FE281</f>
        <v>#DIV/0!</v>
      </c>
      <c r="FI282" s="27">
        <f>SUM(FI275:FI281)</f>
        <v>0</v>
      </c>
      <c r="FJ282" s="28" t="e">
        <f>(FI282/(FI282+FG282))</f>
        <v>#DIV/0!</v>
      </c>
      <c r="FK282" s="27"/>
      <c r="FL282" s="27"/>
      <c r="FM282" s="29" t="e">
        <f>FM280/FM279*100-100</f>
        <v>#DIV/0!</v>
      </c>
      <c r="FN282" s="60" t="e">
        <f>FN280/FN279*100-100</f>
        <v>#DIV/0!</v>
      </c>
      <c r="FO282" s="26">
        <f>SUM(FO275:FO281)</f>
        <v>0</v>
      </c>
      <c r="FP282" s="27">
        <f>SUM(FP275:FP281)</f>
        <v>0</v>
      </c>
      <c r="FQ282" s="27"/>
      <c r="FR282" s="27"/>
      <c r="FS282" s="27">
        <f>SUM(FS275:FS281)</f>
        <v>0</v>
      </c>
      <c r="FT282" s="28" t="e">
        <f>((FS282+FU282)/7)/FQ281</f>
        <v>#DIV/0!</v>
      </c>
      <c r="FU282" s="27">
        <f>SUM(FU275:FU281)</f>
        <v>0</v>
      </c>
      <c r="FV282" s="28" t="e">
        <f>(FU282/(FU282+FS282))</f>
        <v>#DIV/0!</v>
      </c>
      <c r="FW282" s="27"/>
      <c r="FX282" s="27"/>
      <c r="FY282" s="29" t="e">
        <f>FY280/FY279*100-100</f>
        <v>#DIV/0!</v>
      </c>
      <c r="FZ282" s="60" t="e">
        <f>FZ280/FZ279*100-100</f>
        <v>#DIV/0!</v>
      </c>
      <c r="GA282" s="26">
        <f>SUM(GA275:GA281)</f>
        <v>0</v>
      </c>
      <c r="GB282" s="27">
        <f>SUM(GB275:GB281)</f>
        <v>0</v>
      </c>
      <c r="GC282" s="27"/>
      <c r="GD282" s="27"/>
      <c r="GE282" s="27">
        <f>SUM(GE275:GE281)</f>
        <v>0</v>
      </c>
      <c r="GF282" s="28" t="e">
        <f>((GE282+GG282)/7)/GC281</f>
        <v>#DIV/0!</v>
      </c>
      <c r="GG282" s="27">
        <f>SUM(GG275:GG281)</f>
        <v>0</v>
      </c>
      <c r="GH282" s="28" t="e">
        <f>(GG282/(GG282+GE282))</f>
        <v>#DIV/0!</v>
      </c>
      <c r="GI282" s="27"/>
      <c r="GJ282" s="27"/>
      <c r="GK282" s="29" t="e">
        <f>GK280/GK279*100-100</f>
        <v>#DIV/0!</v>
      </c>
      <c r="GL282" s="60" t="e">
        <f>GL280/GL279*100-100</f>
        <v>#DIV/0!</v>
      </c>
      <c r="GM282" s="26">
        <f>SUM(GM275:GM281)</f>
        <v>0</v>
      </c>
      <c r="GN282" s="27">
        <f>SUM(GN275:GN281)</f>
        <v>0</v>
      </c>
      <c r="GO282" s="27"/>
      <c r="GP282" s="27"/>
      <c r="GQ282" s="27">
        <f>SUM(GQ275:GQ281)</f>
        <v>0</v>
      </c>
      <c r="GR282" s="28" t="e">
        <f>((GQ282+GS282)/7)/GO281</f>
        <v>#DIV/0!</v>
      </c>
      <c r="GS282" s="27">
        <f>SUM(GS275:GS281)</f>
        <v>0</v>
      </c>
      <c r="GT282" s="28" t="e">
        <f>(GS282/(GS282+GQ282))</f>
        <v>#DIV/0!</v>
      </c>
      <c r="GU282" s="27"/>
      <c r="GV282" s="27"/>
      <c r="GW282" s="29" t="e">
        <f>GW280/GW279*100-100</f>
        <v>#DIV/0!</v>
      </c>
      <c r="GX282" s="60" t="e">
        <f>GX280/GX279*100-100</f>
        <v>#DIV/0!</v>
      </c>
      <c r="GY282" s="26">
        <f>SUM(GY275:GY281)</f>
        <v>0</v>
      </c>
      <c r="GZ282" s="27">
        <f>SUM(GZ275:GZ281)</f>
        <v>0</v>
      </c>
      <c r="HA282" s="27"/>
      <c r="HB282" s="27"/>
      <c r="HC282" s="27">
        <f>SUM(HC275:HC281)</f>
        <v>0</v>
      </c>
      <c r="HD282" s="28" t="e">
        <f>((HC282+HE282)/7)/HA281</f>
        <v>#DIV/0!</v>
      </c>
      <c r="HE282" s="27">
        <f>SUM(HE275:HE281)</f>
        <v>0</v>
      </c>
      <c r="HF282" s="28" t="e">
        <f>(HE282/(HE282+HC282))</f>
        <v>#DIV/0!</v>
      </c>
      <c r="HG282" s="27"/>
      <c r="HH282" s="27"/>
      <c r="HI282" s="29" t="e">
        <f>HI280/HI279*100-100</f>
        <v>#DIV/0!</v>
      </c>
      <c r="HJ282" s="60" t="e">
        <f>HJ280/HJ279*100-100</f>
        <v>#DIV/0!</v>
      </c>
      <c r="HK282" s="26">
        <f t="shared" si="2061"/>
        <v>15</v>
      </c>
      <c r="HL282" s="443">
        <f t="shared" si="2061"/>
        <v>0</v>
      </c>
      <c r="HM282" s="365">
        <f t="shared" si="2061"/>
        <v>0</v>
      </c>
      <c r="HN282" s="27">
        <f t="shared" si="2061"/>
        <v>0</v>
      </c>
      <c r="HO282" s="27">
        <f t="shared" si="2062"/>
        <v>5643</v>
      </c>
      <c r="HP282" s="80">
        <f>+((HO282)/HM281)/7</f>
        <v>0.32091674249317564</v>
      </c>
      <c r="HQ282" s="57">
        <f t="shared" si="2064"/>
        <v>420</v>
      </c>
      <c r="HR282" s="48">
        <f t="shared" si="2085"/>
        <v>7.4428495481127066E-2</v>
      </c>
      <c r="HS282" s="49">
        <f>SUM(HS275:HS281)/7</f>
        <v>72.157142857142858</v>
      </c>
      <c r="HT282" s="50">
        <f>SUM(HT275:HT281)</f>
        <v>5096</v>
      </c>
      <c r="HU282" s="49">
        <f>AVERAGE(HU275:HU281)</f>
        <v>90.326033444378581</v>
      </c>
      <c r="HV282" s="58" t="e">
        <f>HV280/HV279*100-100</f>
        <v>#DIV/0!</v>
      </c>
      <c r="HW282" s="60" t="e">
        <f>HW280/HW279*100-100</f>
        <v>#DIV/0!</v>
      </c>
    </row>
    <row r="283" spans="1:231" ht="19.5" thickBot="1" x14ac:dyDescent="0.3">
      <c r="A283" s="52"/>
      <c r="B283" s="437"/>
      <c r="C283" s="40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2"/>
      <c r="O283" s="40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2"/>
      <c r="AA283" s="40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2"/>
      <c r="AM283" s="40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2"/>
      <c r="AY283" s="40"/>
      <c r="AZ283" s="41"/>
      <c r="BA283" s="41"/>
      <c r="BB283" s="41"/>
      <c r="BC283" s="41"/>
      <c r="BD283" s="41"/>
      <c r="BE283" s="41"/>
      <c r="BF283" s="41"/>
      <c r="BG283" s="41"/>
      <c r="BH283" s="41"/>
      <c r="BI283" s="41"/>
      <c r="BJ283" s="42"/>
      <c r="BK283" s="40"/>
      <c r="BL283" s="41"/>
      <c r="BM283" s="41"/>
      <c r="BN283" s="41"/>
      <c r="BO283" s="41"/>
      <c r="BP283" s="41"/>
      <c r="BQ283" s="41"/>
      <c r="BR283" s="41"/>
      <c r="BS283" s="41"/>
      <c r="BT283" s="41"/>
      <c r="BU283" s="41"/>
      <c r="BV283" s="42"/>
      <c r="BW283" s="40"/>
      <c r="BX283" s="41"/>
      <c r="BY283" s="41"/>
      <c r="BZ283" s="41"/>
      <c r="CA283" s="41"/>
      <c r="CB283" s="41"/>
      <c r="CC283" s="41"/>
      <c r="CD283" s="41"/>
      <c r="CE283" s="41"/>
      <c r="CF283" s="41"/>
      <c r="CG283" s="41"/>
      <c r="CH283" s="42"/>
      <c r="CI283" s="40"/>
      <c r="CJ283" s="41"/>
      <c r="CK283" s="41"/>
      <c r="CL283" s="41"/>
      <c r="CM283" s="41"/>
      <c r="CN283" s="41"/>
      <c r="CO283" s="41"/>
      <c r="CP283" s="41"/>
      <c r="CQ283" s="41"/>
      <c r="CR283" s="41"/>
      <c r="CS283" s="41"/>
      <c r="CT283" s="42"/>
      <c r="CU283" s="40"/>
      <c r="CV283" s="41"/>
      <c r="CW283" s="41"/>
      <c r="CX283" s="41"/>
      <c r="CY283" s="41"/>
      <c r="CZ283" s="41"/>
      <c r="DA283" s="41"/>
      <c r="DB283" s="41"/>
      <c r="DC283" s="41"/>
      <c r="DD283" s="41"/>
      <c r="DE283" s="41"/>
      <c r="DF283" s="42"/>
      <c r="DG283" s="40"/>
      <c r="DH283" s="41"/>
      <c r="DI283" s="41"/>
      <c r="DJ283" s="41"/>
      <c r="DK283" s="41"/>
      <c r="DL283" s="41"/>
      <c r="DM283" s="41"/>
      <c r="DN283" s="41"/>
      <c r="DO283" s="41"/>
      <c r="DP283" s="41"/>
      <c r="DQ283" s="41"/>
      <c r="DR283" s="42"/>
      <c r="DS283" s="40"/>
      <c r="DT283" s="41"/>
      <c r="DU283" s="41"/>
      <c r="DV283" s="41"/>
      <c r="DW283" s="41"/>
      <c r="DX283" s="41"/>
      <c r="DY283" s="41"/>
      <c r="DZ283" s="41"/>
      <c r="EA283" s="41"/>
      <c r="EB283" s="41"/>
      <c r="EC283" s="41"/>
      <c r="ED283" s="42"/>
      <c r="EE283" s="40"/>
      <c r="EF283" s="41"/>
      <c r="EG283" s="41"/>
      <c r="EH283" s="41"/>
      <c r="EI283" s="41"/>
      <c r="EJ283" s="41"/>
      <c r="EK283" s="41"/>
      <c r="EL283" s="41"/>
      <c r="EM283" s="41"/>
      <c r="EN283" s="41"/>
      <c r="EO283" s="41"/>
      <c r="EP283" s="42"/>
      <c r="EQ283" s="40"/>
      <c r="ER283" s="41"/>
      <c r="ES283" s="41"/>
      <c r="ET283" s="41"/>
      <c r="EU283" s="41"/>
      <c r="EV283" s="41"/>
      <c r="EW283" s="41"/>
      <c r="EX283" s="41"/>
      <c r="EY283" s="41"/>
      <c r="EZ283" s="41"/>
      <c r="FA283" s="41"/>
      <c r="FB283" s="42"/>
      <c r="FC283" s="40"/>
      <c r="FD283" s="41"/>
      <c r="FE283" s="41"/>
      <c r="FF283" s="41"/>
      <c r="FG283" s="41"/>
      <c r="FH283" s="41"/>
      <c r="FI283" s="41"/>
      <c r="FJ283" s="41"/>
      <c r="FK283" s="41"/>
      <c r="FL283" s="41"/>
      <c r="FM283" s="41"/>
      <c r="FN283" s="42"/>
      <c r="FO283" s="40"/>
      <c r="FP283" s="41"/>
      <c r="FQ283" s="41"/>
      <c r="FR283" s="41"/>
      <c r="FS283" s="41"/>
      <c r="FT283" s="41"/>
      <c r="FU283" s="41"/>
      <c r="FV283" s="41"/>
      <c r="FW283" s="41"/>
      <c r="FX283" s="41"/>
      <c r="FY283" s="41"/>
      <c r="FZ283" s="42"/>
      <c r="GA283" s="40"/>
      <c r="GB283" s="41"/>
      <c r="GC283" s="41"/>
      <c r="GD283" s="41"/>
      <c r="GE283" s="41"/>
      <c r="GF283" s="41"/>
      <c r="GG283" s="41"/>
      <c r="GH283" s="41"/>
      <c r="GI283" s="41"/>
      <c r="GJ283" s="41"/>
      <c r="GK283" s="41"/>
      <c r="GL283" s="42"/>
      <c r="GM283" s="40"/>
      <c r="GN283" s="41"/>
      <c r="GO283" s="41"/>
      <c r="GP283" s="41"/>
      <c r="GQ283" s="41"/>
      <c r="GR283" s="41"/>
      <c r="GS283" s="41"/>
      <c r="GT283" s="41"/>
      <c r="GU283" s="41"/>
      <c r="GV283" s="41"/>
      <c r="GW283" s="41"/>
      <c r="GX283" s="42"/>
      <c r="GY283" s="40"/>
      <c r="GZ283" s="41"/>
      <c r="HA283" s="41"/>
      <c r="HB283" s="41"/>
      <c r="HC283" s="41"/>
      <c r="HD283" s="41"/>
      <c r="HE283" s="41"/>
      <c r="HF283" s="41"/>
      <c r="HG283" s="41"/>
      <c r="HH283" s="41"/>
      <c r="HI283" s="41"/>
      <c r="HJ283" s="42"/>
      <c r="HK283" s="444">
        <f>HK282/HM272</f>
        <v>5.9358923624851598E-3</v>
      </c>
      <c r="HL283" s="445">
        <f>HL282/HN272</f>
        <v>0</v>
      </c>
      <c r="HM283" s="65"/>
      <c r="HN283" s="41"/>
      <c r="HO283" s="41"/>
      <c r="HP283" s="41"/>
      <c r="HQ283" s="41"/>
      <c r="HR283" s="41"/>
      <c r="HS283" s="41"/>
      <c r="HT283" s="51"/>
      <c r="HU283" s="41"/>
      <c r="HV283" s="41"/>
      <c r="HW283" s="42"/>
    </row>
    <row r="284" spans="1:231" ht="18.75" x14ac:dyDescent="0.25">
      <c r="A284" s="736">
        <v>56</v>
      </c>
      <c r="B284" s="435">
        <f>B281+1</f>
        <v>45813</v>
      </c>
      <c r="C284" s="32"/>
      <c r="D284" s="33"/>
      <c r="E284" s="33">
        <f>E281-C284</f>
        <v>459</v>
      </c>
      <c r="F284" s="33">
        <f>F281-D284</f>
        <v>33</v>
      </c>
      <c r="G284" s="33">
        <v>148</v>
      </c>
      <c r="H284" s="34">
        <f t="shared" ref="H284:H290" si="2086">((G284+I284)/E284)</f>
        <v>0.36165577342047928</v>
      </c>
      <c r="I284" s="33">
        <v>18</v>
      </c>
      <c r="J284" s="34">
        <f>I284/(G284+I284)</f>
        <v>0.10843373493975904</v>
      </c>
      <c r="K284" s="35"/>
      <c r="L284" s="33"/>
      <c r="M284" s="33"/>
      <c r="N284" s="36"/>
      <c r="O284" s="32">
        <v>1</v>
      </c>
      <c r="P284" s="33"/>
      <c r="Q284" s="33">
        <f>Q281-O284</f>
        <v>490</v>
      </c>
      <c r="R284" s="33">
        <f>R281-P284</f>
        <v>36</v>
      </c>
      <c r="S284" s="33">
        <v>139</v>
      </c>
      <c r="T284" s="34">
        <f t="shared" ref="T284:T290" si="2087">((S284+U284)/Q284)</f>
        <v>0.30408163265306121</v>
      </c>
      <c r="U284" s="33">
        <v>10</v>
      </c>
      <c r="V284" s="34">
        <f t="shared" ref="V284:V290" si="2088">U284/(S284+U284)</f>
        <v>6.7114093959731544E-2</v>
      </c>
      <c r="W284" s="35"/>
      <c r="X284" s="33"/>
      <c r="Y284" s="33"/>
      <c r="Z284" s="36"/>
      <c r="AA284" s="32">
        <v>1</v>
      </c>
      <c r="AB284" s="33"/>
      <c r="AC284" s="33">
        <f>AC281-AA284</f>
        <v>109</v>
      </c>
      <c r="AD284" s="33">
        <f>AD281-AB284</f>
        <v>8</v>
      </c>
      <c r="AE284" s="33">
        <v>31</v>
      </c>
      <c r="AF284" s="34">
        <f t="shared" ref="AF284:AF290" si="2089">((AE284+AG284)/AC284)</f>
        <v>0.33944954128440369</v>
      </c>
      <c r="AG284" s="33">
        <v>6</v>
      </c>
      <c r="AH284" s="34">
        <f t="shared" ref="AH284:AH290" si="2090">AG284/(AE284+AG284)</f>
        <v>0.16216216216216217</v>
      </c>
      <c r="AI284" s="35"/>
      <c r="AJ284" s="33"/>
      <c r="AK284" s="33"/>
      <c r="AL284" s="36"/>
      <c r="AM284" s="32"/>
      <c r="AN284" s="33"/>
      <c r="AO284" s="33">
        <f>AO281-AM284</f>
        <v>483</v>
      </c>
      <c r="AP284" s="33">
        <f>AP281-AN284</f>
        <v>36</v>
      </c>
      <c r="AQ284" s="33">
        <v>147</v>
      </c>
      <c r="AR284" s="34">
        <f t="shared" ref="AR284:AR290" si="2091">((AQ284+AS284)/AO284)</f>
        <v>0.32712215320910976</v>
      </c>
      <c r="AS284" s="33">
        <v>11</v>
      </c>
      <c r="AT284" s="34">
        <f t="shared" ref="AT284:AT290" si="2092">AS284/(AQ284+AS284)</f>
        <v>6.9620253164556958E-2</v>
      </c>
      <c r="AU284" s="35"/>
      <c r="AV284" s="33"/>
      <c r="AW284" s="33"/>
      <c r="AX284" s="36"/>
      <c r="AY284" s="32">
        <v>1</v>
      </c>
      <c r="AZ284" s="33"/>
      <c r="BA284" s="33">
        <f>BA281-AY284</f>
        <v>479</v>
      </c>
      <c r="BB284" s="33">
        <f>BB281-AZ284</f>
        <v>35</v>
      </c>
      <c r="BC284" s="33">
        <v>137</v>
      </c>
      <c r="BD284" s="34">
        <f t="shared" ref="BD284:BD290" si="2093">((BC284+BE284)/BA284)</f>
        <v>0.30271398747390399</v>
      </c>
      <c r="BE284" s="33">
        <v>8</v>
      </c>
      <c r="BF284" s="34">
        <f t="shared" ref="BF284:BF290" si="2094">BE284/(BC284+BE284)</f>
        <v>5.5172413793103448E-2</v>
      </c>
      <c r="BG284" s="35"/>
      <c r="BH284" s="33"/>
      <c r="BI284" s="33"/>
      <c r="BJ284" s="36"/>
      <c r="BK284" s="32"/>
      <c r="BL284" s="33"/>
      <c r="BM284" s="33">
        <f>BM281-BK284</f>
        <v>489</v>
      </c>
      <c r="BN284" s="33">
        <f>BN281-BL284</f>
        <v>35</v>
      </c>
      <c r="BO284" s="33">
        <v>152</v>
      </c>
      <c r="BP284" s="34">
        <f t="shared" ref="BP284:BP290" si="2095">((BO284+BQ284)/BM284)</f>
        <v>0.34151329243353784</v>
      </c>
      <c r="BQ284" s="33">
        <v>15</v>
      </c>
      <c r="BR284" s="34">
        <f t="shared" ref="BR284:BR290" si="2096">BQ284/(BO284+BQ284)</f>
        <v>8.9820359281437126E-2</v>
      </c>
      <c r="BS284" s="35"/>
      <c r="BT284" s="33"/>
      <c r="BU284" s="33"/>
      <c r="BV284" s="36"/>
      <c r="BW284" s="32"/>
      <c r="BX284" s="33"/>
      <c r="BY284" s="33">
        <f>BY281-BW284</f>
        <v>0</v>
      </c>
      <c r="BZ284" s="33">
        <f>BZ281-BX284</f>
        <v>30</v>
      </c>
      <c r="CA284" s="33"/>
      <c r="CB284" s="34" t="e">
        <f t="shared" ref="CB284:CB290" si="2097">((CA284+CC284)/BY284)</f>
        <v>#DIV/0!</v>
      </c>
      <c r="CC284" s="33"/>
      <c r="CD284" s="34" t="e">
        <f t="shared" ref="CD284:CD290" si="2098">CC284/(CA284+CC284)</f>
        <v>#DIV/0!</v>
      </c>
      <c r="CE284" s="35"/>
      <c r="CF284" s="33"/>
      <c r="CG284" s="33"/>
      <c r="CH284" s="36"/>
      <c r="CI284" s="32"/>
      <c r="CJ284" s="33"/>
      <c r="CK284" s="33">
        <f>CK281-CI284</f>
        <v>0</v>
      </c>
      <c r="CL284" s="33">
        <f>CL281-CJ284</f>
        <v>0</v>
      </c>
      <c r="CM284" s="33"/>
      <c r="CN284" s="34" t="e">
        <f t="shared" ref="CN284:CN290" si="2099">((CM284+CO284)/CK284)</f>
        <v>#DIV/0!</v>
      </c>
      <c r="CO284" s="33"/>
      <c r="CP284" s="34" t="e">
        <f t="shared" ref="CP284:CP290" si="2100">CO284/(CM284+CO284)</f>
        <v>#DIV/0!</v>
      </c>
      <c r="CQ284" s="35"/>
      <c r="CR284" s="33"/>
      <c r="CS284" s="33"/>
      <c r="CT284" s="36"/>
      <c r="CU284" s="32"/>
      <c r="CV284" s="33"/>
      <c r="CW284" s="33">
        <f>CW281-CU284</f>
        <v>0</v>
      </c>
      <c r="CX284" s="33">
        <f>CX281-CV284</f>
        <v>0</v>
      </c>
      <c r="CY284" s="33"/>
      <c r="CZ284" s="34" t="e">
        <f t="shared" ref="CZ284:CZ290" si="2101">((CY284+DA284)/CW284)</f>
        <v>#DIV/0!</v>
      </c>
      <c r="DA284" s="33"/>
      <c r="DB284" s="34" t="e">
        <f t="shared" ref="DB284:DB290" si="2102">DA284/(CY284+DA284)</f>
        <v>#DIV/0!</v>
      </c>
      <c r="DC284" s="35"/>
      <c r="DD284" s="33"/>
      <c r="DE284" s="33"/>
      <c r="DF284" s="36"/>
      <c r="DG284" s="32"/>
      <c r="DH284" s="33"/>
      <c r="DI284" s="33">
        <f>DI281-DG284</f>
        <v>0</v>
      </c>
      <c r="DJ284" s="33">
        <f>DJ281-DH284</f>
        <v>0</v>
      </c>
      <c r="DK284" s="33"/>
      <c r="DL284" s="34" t="e">
        <f t="shared" ref="DL284:DL290" si="2103">((DK284+DM284)/DI284)</f>
        <v>#DIV/0!</v>
      </c>
      <c r="DM284" s="33"/>
      <c r="DN284" s="34" t="e">
        <f t="shared" ref="DN284:DN290" si="2104">DM284/(DK284+DM284)</f>
        <v>#DIV/0!</v>
      </c>
      <c r="DO284" s="35"/>
      <c r="DP284" s="33"/>
      <c r="DQ284" s="33"/>
      <c r="DR284" s="36"/>
      <c r="DS284" s="32"/>
      <c r="DT284" s="33"/>
      <c r="DU284" s="33">
        <f>DU281-DS284</f>
        <v>0</v>
      </c>
      <c r="DV284" s="33">
        <f>DV281-DT284</f>
        <v>0</v>
      </c>
      <c r="DW284" s="33"/>
      <c r="DX284" s="34" t="e">
        <f t="shared" ref="DX284:DX290" si="2105">((DW284+DY284)/DU284)</f>
        <v>#DIV/0!</v>
      </c>
      <c r="DY284" s="33"/>
      <c r="DZ284" s="34" t="e">
        <f t="shared" ref="DZ284:DZ290" si="2106">DY284/(DW284+DY284)</f>
        <v>#DIV/0!</v>
      </c>
      <c r="EA284" s="35"/>
      <c r="EB284" s="33"/>
      <c r="EC284" s="33"/>
      <c r="ED284" s="36"/>
      <c r="EE284" s="32"/>
      <c r="EF284" s="33"/>
      <c r="EG284" s="33">
        <f>EG281-EE284</f>
        <v>0</v>
      </c>
      <c r="EH284" s="33">
        <f>EH281-EF284</f>
        <v>0</v>
      </c>
      <c r="EI284" s="33"/>
      <c r="EJ284" s="34" t="e">
        <f t="shared" ref="EJ284:EJ290" si="2107">((EI284+EK284)/EG284)</f>
        <v>#DIV/0!</v>
      </c>
      <c r="EK284" s="33"/>
      <c r="EL284" s="34" t="e">
        <f t="shared" ref="EL284:EL290" si="2108">EK284/(EI284+EK284)</f>
        <v>#DIV/0!</v>
      </c>
      <c r="EM284" s="35"/>
      <c r="EN284" s="33"/>
      <c r="EO284" s="33"/>
      <c r="EP284" s="36"/>
      <c r="EQ284" s="32"/>
      <c r="ER284" s="33"/>
      <c r="ES284" s="33">
        <f>ES281-EQ284</f>
        <v>0</v>
      </c>
      <c r="ET284" s="33">
        <f>ET281-ER284</f>
        <v>0</v>
      </c>
      <c r="EU284" s="33"/>
      <c r="EV284" s="34" t="e">
        <f t="shared" ref="EV284:EV290" si="2109">((EU284+EW284)/ES284)</f>
        <v>#DIV/0!</v>
      </c>
      <c r="EW284" s="33"/>
      <c r="EX284" s="34" t="e">
        <f t="shared" ref="EX284:EX290" si="2110">EW284/(EU284+EW284)</f>
        <v>#DIV/0!</v>
      </c>
      <c r="EY284" s="35"/>
      <c r="EZ284" s="33"/>
      <c r="FA284" s="33"/>
      <c r="FB284" s="36"/>
      <c r="FC284" s="32"/>
      <c r="FD284" s="33"/>
      <c r="FE284" s="33">
        <f>FE281-FC284</f>
        <v>0</v>
      </c>
      <c r="FF284" s="33">
        <f>FF281-FD284</f>
        <v>0</v>
      </c>
      <c r="FG284" s="33"/>
      <c r="FH284" s="34" t="e">
        <f t="shared" ref="FH284:FH290" si="2111">((FG284+FI284)/FE284)</f>
        <v>#DIV/0!</v>
      </c>
      <c r="FI284" s="33"/>
      <c r="FJ284" s="34" t="e">
        <f t="shared" ref="FJ284:FJ290" si="2112">FI284/(FG284+FI284)</f>
        <v>#DIV/0!</v>
      </c>
      <c r="FK284" s="35"/>
      <c r="FL284" s="33"/>
      <c r="FM284" s="33"/>
      <c r="FN284" s="36"/>
      <c r="FO284" s="32"/>
      <c r="FP284" s="33"/>
      <c r="FQ284" s="33">
        <f>FQ281-FO284</f>
        <v>0</v>
      </c>
      <c r="FR284" s="33">
        <f>FR281-FP284</f>
        <v>0</v>
      </c>
      <c r="FS284" s="33"/>
      <c r="FT284" s="34" t="e">
        <f t="shared" ref="FT284:FT290" si="2113">((FS284+FU284)/FQ284)</f>
        <v>#DIV/0!</v>
      </c>
      <c r="FU284" s="33"/>
      <c r="FV284" s="34" t="e">
        <f t="shared" ref="FV284:FV290" si="2114">FU284/(FS284+FU284)</f>
        <v>#DIV/0!</v>
      </c>
      <c r="FW284" s="35"/>
      <c r="FX284" s="33"/>
      <c r="FY284" s="33"/>
      <c r="FZ284" s="36"/>
      <c r="GA284" s="32"/>
      <c r="GB284" s="33"/>
      <c r="GC284" s="33">
        <f>GC281-GA284</f>
        <v>0</v>
      </c>
      <c r="GD284" s="33">
        <f>GD281-GB284</f>
        <v>0</v>
      </c>
      <c r="GE284" s="33"/>
      <c r="GF284" s="34" t="e">
        <f t="shared" ref="GF284:GF290" si="2115">((GE284+GG284)/GC284)</f>
        <v>#DIV/0!</v>
      </c>
      <c r="GG284" s="33"/>
      <c r="GH284" s="34" t="e">
        <f t="shared" ref="GH284:GH290" si="2116">GG284/(GE284+GG284)</f>
        <v>#DIV/0!</v>
      </c>
      <c r="GI284" s="35"/>
      <c r="GJ284" s="33"/>
      <c r="GK284" s="33"/>
      <c r="GL284" s="36"/>
      <c r="GM284" s="32"/>
      <c r="GN284" s="33"/>
      <c r="GO284" s="33">
        <f>GO281-GM284</f>
        <v>0</v>
      </c>
      <c r="GP284" s="33">
        <f>GP281-GN284</f>
        <v>0</v>
      </c>
      <c r="GQ284" s="33"/>
      <c r="GR284" s="34" t="e">
        <f t="shared" ref="GR284:GR290" si="2117">((GQ284+GS284)/GO284)</f>
        <v>#DIV/0!</v>
      </c>
      <c r="GS284" s="33"/>
      <c r="GT284" s="34" t="e">
        <f t="shared" ref="GT284:GT290" si="2118">GS284/(GQ284+GS284)</f>
        <v>#DIV/0!</v>
      </c>
      <c r="GU284" s="35"/>
      <c r="GV284" s="33"/>
      <c r="GW284" s="33"/>
      <c r="GX284" s="36"/>
      <c r="GY284" s="32"/>
      <c r="GZ284" s="33"/>
      <c r="HA284" s="33">
        <f>HA281-GY284</f>
        <v>0</v>
      </c>
      <c r="HB284" s="33">
        <f>HB281-GZ284</f>
        <v>0</v>
      </c>
      <c r="HC284" s="33"/>
      <c r="HD284" s="34" t="e">
        <f t="shared" ref="HD284:HD290" si="2119">((HC284+HE284)/HA284)</f>
        <v>#DIV/0!</v>
      </c>
      <c r="HE284" s="33"/>
      <c r="HF284" s="34" t="e">
        <f t="shared" ref="HF284:HF290" si="2120">HE284/(HC284+HE284)</f>
        <v>#DIV/0!</v>
      </c>
      <c r="HG284" s="35"/>
      <c r="HH284" s="33"/>
      <c r="HI284" s="33"/>
      <c r="HJ284" s="36"/>
      <c r="HK284" s="32">
        <f t="shared" ref="HK284:HN291" si="2121">+C284+O284+AA284+AM284+AY284+BK284+BW284+CI284+CU284+DG284+DS284+EE284+EQ284+FC284+FO284+GA284+GM284+GY284</f>
        <v>3</v>
      </c>
      <c r="HL284" s="36">
        <f t="shared" si="2121"/>
        <v>0</v>
      </c>
      <c r="HM284" s="380">
        <f t="shared" si="2121"/>
        <v>2509</v>
      </c>
      <c r="HN284" s="33">
        <f t="shared" si="2121"/>
        <v>213</v>
      </c>
      <c r="HO284" s="33">
        <f t="shared" ref="HO284:HO291" si="2122">+G284+S284+AE284+AQ284+BC284+BO284+CA284+CM284+CY284+DK284+DW284+EI284+EU284+FG284+FS284+GE284+GQ284+HC284+I284+U284+AG284+AS284+BE284+BQ284+CC284+CO284+DA284+DM284+DY284+EK284+EW284+FI284+FU284+GG284+GS284+HE284</f>
        <v>822</v>
      </c>
      <c r="HP284" s="78">
        <f t="shared" ref="HP284:HP290" si="2123">+(HO284)/HM284</f>
        <v>0.32762056596253486</v>
      </c>
      <c r="HQ284" s="44">
        <f t="shared" ref="HQ284:HQ291" si="2124">+I284+U284+AG284+AS284+BE284+BQ284+CC284+CO284+DA284+DM284+DY284+EK284+EW284+FI284+FU284+GG284+GS284+HE284</f>
        <v>68</v>
      </c>
      <c r="HR284" s="34">
        <f>+(HQ284/(HO284))</f>
        <v>8.2725060827250604E-2</v>
      </c>
      <c r="HS284" s="45">
        <v>72.2</v>
      </c>
      <c r="HT284" s="46">
        <v>734</v>
      </c>
      <c r="HU284" s="45">
        <f t="shared" ref="HU284:HU290" si="2125">+HT284/HO284*100</f>
        <v>89.294403892944047</v>
      </c>
      <c r="HV284" s="44"/>
      <c r="HW284" s="36"/>
    </row>
    <row r="285" spans="1:231" ht="18.75" x14ac:dyDescent="0.25">
      <c r="A285" s="734"/>
      <c r="B285" s="436">
        <f t="shared" si="1905"/>
        <v>45814</v>
      </c>
      <c r="C285" s="10"/>
      <c r="D285" s="11"/>
      <c r="E285" s="61">
        <f t="shared" ref="E285:F289" si="2126">E284-C285</f>
        <v>459</v>
      </c>
      <c r="F285" s="11">
        <f t="shared" si="2126"/>
        <v>33</v>
      </c>
      <c r="G285" s="11">
        <v>156</v>
      </c>
      <c r="H285" s="12">
        <f t="shared" si="2086"/>
        <v>0.36165577342047928</v>
      </c>
      <c r="I285" s="11">
        <v>10</v>
      </c>
      <c r="J285" s="12">
        <f t="shared" ref="J285:J290" si="2127">I285/(G285+I285)</f>
        <v>6.0240963855421686E-2</v>
      </c>
      <c r="K285" s="13"/>
      <c r="L285" s="11"/>
      <c r="M285" s="11"/>
      <c r="N285" s="14"/>
      <c r="O285" s="10">
        <v>1</v>
      </c>
      <c r="P285" s="11"/>
      <c r="Q285" s="11">
        <f t="shared" ref="Q285:R290" si="2128">Q284-O285</f>
        <v>489</v>
      </c>
      <c r="R285" s="11">
        <f t="shared" si="2128"/>
        <v>36</v>
      </c>
      <c r="S285" s="11">
        <v>130</v>
      </c>
      <c r="T285" s="12">
        <f t="shared" si="2087"/>
        <v>0.2822085889570552</v>
      </c>
      <c r="U285" s="11">
        <v>8</v>
      </c>
      <c r="V285" s="12">
        <f t="shared" si="2088"/>
        <v>5.7971014492753624E-2</v>
      </c>
      <c r="W285" s="13"/>
      <c r="X285" s="11"/>
      <c r="Y285" s="11"/>
      <c r="Z285" s="14"/>
      <c r="AA285" s="10">
        <v>1</v>
      </c>
      <c r="AB285" s="11"/>
      <c r="AC285" s="11">
        <f t="shared" ref="AC285:AD290" si="2129">AC284-AA285</f>
        <v>108</v>
      </c>
      <c r="AD285" s="11">
        <f t="shared" si="2129"/>
        <v>8</v>
      </c>
      <c r="AE285" s="11">
        <v>30</v>
      </c>
      <c r="AF285" s="12">
        <f t="shared" si="2089"/>
        <v>0.33333333333333331</v>
      </c>
      <c r="AG285" s="11">
        <v>6</v>
      </c>
      <c r="AH285" s="12">
        <f t="shared" si="2090"/>
        <v>0.16666666666666666</v>
      </c>
      <c r="AI285" s="13"/>
      <c r="AJ285" s="11"/>
      <c r="AK285" s="11"/>
      <c r="AL285" s="14"/>
      <c r="AM285" s="10">
        <v>1</v>
      </c>
      <c r="AN285" s="11"/>
      <c r="AO285" s="61">
        <f t="shared" ref="AO285:AP290" si="2130">AO284-AM285</f>
        <v>482</v>
      </c>
      <c r="AP285" s="11">
        <f t="shared" si="2130"/>
        <v>36</v>
      </c>
      <c r="AQ285" s="11">
        <v>147</v>
      </c>
      <c r="AR285" s="12">
        <f t="shared" si="2091"/>
        <v>0.32365145228215769</v>
      </c>
      <c r="AS285" s="11">
        <v>9</v>
      </c>
      <c r="AT285" s="12">
        <f t="shared" si="2092"/>
        <v>5.7692307692307696E-2</v>
      </c>
      <c r="AU285" s="13"/>
      <c r="AV285" s="11"/>
      <c r="AW285" s="11"/>
      <c r="AX285" s="14"/>
      <c r="AY285" s="10"/>
      <c r="AZ285" s="11"/>
      <c r="BA285" s="11">
        <f t="shared" ref="BA285:BB290" si="2131">BA284-AY285</f>
        <v>479</v>
      </c>
      <c r="BB285" s="11">
        <f t="shared" si="2131"/>
        <v>35</v>
      </c>
      <c r="BC285" s="11">
        <v>129</v>
      </c>
      <c r="BD285" s="12">
        <f t="shared" si="2093"/>
        <v>0.28392484342379959</v>
      </c>
      <c r="BE285" s="11">
        <v>7</v>
      </c>
      <c r="BF285" s="12">
        <f t="shared" si="2094"/>
        <v>5.1470588235294115E-2</v>
      </c>
      <c r="BG285" s="13"/>
      <c r="BH285" s="11"/>
      <c r="BI285" s="11"/>
      <c r="BJ285" s="14"/>
      <c r="BK285" s="10"/>
      <c r="BL285" s="11"/>
      <c r="BM285" s="11">
        <f t="shared" ref="BM285:BN290" si="2132">BM284-BK285</f>
        <v>489</v>
      </c>
      <c r="BN285" s="11">
        <f t="shared" si="2132"/>
        <v>35</v>
      </c>
      <c r="BO285" s="11">
        <v>141</v>
      </c>
      <c r="BP285" s="12">
        <f t="shared" si="2095"/>
        <v>0.31288343558282211</v>
      </c>
      <c r="BQ285" s="11">
        <v>12</v>
      </c>
      <c r="BR285" s="12">
        <f t="shared" si="2096"/>
        <v>7.8431372549019607E-2</v>
      </c>
      <c r="BS285" s="13"/>
      <c r="BT285" s="11"/>
      <c r="BU285" s="11"/>
      <c r="BV285" s="14"/>
      <c r="BW285" s="10"/>
      <c r="BX285" s="474">
        <v>30</v>
      </c>
      <c r="BY285" s="61">
        <f t="shared" ref="BY285:BZ290" si="2133">BY284-BW285</f>
        <v>0</v>
      </c>
      <c r="BZ285" s="61">
        <f t="shared" si="2133"/>
        <v>0</v>
      </c>
      <c r="CA285" s="11"/>
      <c r="CB285" s="12" t="e">
        <f t="shared" si="2097"/>
        <v>#DIV/0!</v>
      </c>
      <c r="CC285" s="11"/>
      <c r="CD285" s="12" t="e">
        <f t="shared" si="2098"/>
        <v>#DIV/0!</v>
      </c>
      <c r="CE285" s="13"/>
      <c r="CF285" s="11"/>
      <c r="CG285" s="11"/>
      <c r="CH285" s="14"/>
      <c r="CI285" s="10"/>
      <c r="CJ285" s="11"/>
      <c r="CK285" s="61">
        <f t="shared" ref="CK285:CL290" si="2134">CK284-CI285</f>
        <v>0</v>
      </c>
      <c r="CL285" s="61">
        <f t="shared" si="2134"/>
        <v>0</v>
      </c>
      <c r="CM285" s="11"/>
      <c r="CN285" s="12" t="e">
        <f t="shared" si="2099"/>
        <v>#DIV/0!</v>
      </c>
      <c r="CO285" s="11"/>
      <c r="CP285" s="12" t="e">
        <f t="shared" si="2100"/>
        <v>#DIV/0!</v>
      </c>
      <c r="CQ285" s="13"/>
      <c r="CR285" s="11"/>
      <c r="CS285" s="11"/>
      <c r="CT285" s="14"/>
      <c r="CU285" s="10"/>
      <c r="CV285" s="11"/>
      <c r="CW285" s="61">
        <f t="shared" ref="CW285:CX290" si="2135">CW284-CU285</f>
        <v>0</v>
      </c>
      <c r="CX285" s="61">
        <f t="shared" si="2135"/>
        <v>0</v>
      </c>
      <c r="CY285" s="11"/>
      <c r="CZ285" s="12" t="e">
        <f t="shared" si="2101"/>
        <v>#DIV/0!</v>
      </c>
      <c r="DA285" s="11"/>
      <c r="DB285" s="12" t="e">
        <f t="shared" si="2102"/>
        <v>#DIV/0!</v>
      </c>
      <c r="DC285" s="13"/>
      <c r="DD285" s="11"/>
      <c r="DE285" s="11"/>
      <c r="DF285" s="14"/>
      <c r="DG285" s="10"/>
      <c r="DH285" s="11"/>
      <c r="DI285" s="61">
        <f t="shared" ref="DI285:DJ290" si="2136">DI284-DG285</f>
        <v>0</v>
      </c>
      <c r="DJ285" s="61">
        <f t="shared" si="2136"/>
        <v>0</v>
      </c>
      <c r="DK285" s="11"/>
      <c r="DL285" s="12" t="e">
        <f t="shared" si="2103"/>
        <v>#DIV/0!</v>
      </c>
      <c r="DM285" s="11"/>
      <c r="DN285" s="12" t="e">
        <f t="shared" si="2104"/>
        <v>#DIV/0!</v>
      </c>
      <c r="DO285" s="13"/>
      <c r="DP285" s="11"/>
      <c r="DQ285" s="11"/>
      <c r="DR285" s="14"/>
      <c r="DS285" s="10"/>
      <c r="DT285" s="11"/>
      <c r="DU285" s="61">
        <f t="shared" ref="DU285:DV290" si="2137">DU284-DS285</f>
        <v>0</v>
      </c>
      <c r="DV285" s="61">
        <f t="shared" si="2137"/>
        <v>0</v>
      </c>
      <c r="DW285" s="11"/>
      <c r="DX285" s="12" t="e">
        <f t="shared" si="2105"/>
        <v>#DIV/0!</v>
      </c>
      <c r="DY285" s="11"/>
      <c r="DZ285" s="12" t="e">
        <f t="shared" si="2106"/>
        <v>#DIV/0!</v>
      </c>
      <c r="EA285" s="13"/>
      <c r="EB285" s="11"/>
      <c r="EC285" s="11"/>
      <c r="ED285" s="14"/>
      <c r="EE285" s="10"/>
      <c r="EF285" s="11"/>
      <c r="EG285" s="61">
        <f t="shared" ref="EG285:EH290" si="2138">EG284-EE285</f>
        <v>0</v>
      </c>
      <c r="EH285" s="61">
        <f t="shared" si="2138"/>
        <v>0</v>
      </c>
      <c r="EI285" s="11"/>
      <c r="EJ285" s="12" t="e">
        <f t="shared" si="2107"/>
        <v>#DIV/0!</v>
      </c>
      <c r="EK285" s="11"/>
      <c r="EL285" s="12" t="e">
        <f t="shared" si="2108"/>
        <v>#DIV/0!</v>
      </c>
      <c r="EM285" s="13"/>
      <c r="EN285" s="11"/>
      <c r="EO285" s="11"/>
      <c r="EP285" s="14"/>
      <c r="EQ285" s="10"/>
      <c r="ER285" s="11"/>
      <c r="ES285" s="61">
        <f t="shared" ref="ES285:ET290" si="2139">ES284-EQ285</f>
        <v>0</v>
      </c>
      <c r="ET285" s="61">
        <f t="shared" si="2139"/>
        <v>0</v>
      </c>
      <c r="EU285" s="11"/>
      <c r="EV285" s="12" t="e">
        <f t="shared" si="2109"/>
        <v>#DIV/0!</v>
      </c>
      <c r="EW285" s="11"/>
      <c r="EX285" s="12" t="e">
        <f t="shared" si="2110"/>
        <v>#DIV/0!</v>
      </c>
      <c r="EY285" s="13"/>
      <c r="EZ285" s="11"/>
      <c r="FA285" s="11"/>
      <c r="FB285" s="14"/>
      <c r="FC285" s="10"/>
      <c r="FD285" s="11"/>
      <c r="FE285" s="61">
        <f t="shared" ref="FE285:FF290" si="2140">FE284-FC285</f>
        <v>0</v>
      </c>
      <c r="FF285" s="61">
        <f t="shared" si="2140"/>
        <v>0</v>
      </c>
      <c r="FG285" s="11"/>
      <c r="FH285" s="12" t="e">
        <f t="shared" si="2111"/>
        <v>#DIV/0!</v>
      </c>
      <c r="FI285" s="11"/>
      <c r="FJ285" s="12" t="e">
        <f t="shared" si="2112"/>
        <v>#DIV/0!</v>
      </c>
      <c r="FK285" s="13"/>
      <c r="FL285" s="11"/>
      <c r="FM285" s="11"/>
      <c r="FN285" s="14"/>
      <c r="FO285" s="10"/>
      <c r="FP285" s="11"/>
      <c r="FQ285" s="61">
        <f t="shared" ref="FQ285:FR290" si="2141">FQ284-FO285</f>
        <v>0</v>
      </c>
      <c r="FR285" s="61">
        <f t="shared" si="2141"/>
        <v>0</v>
      </c>
      <c r="FS285" s="11"/>
      <c r="FT285" s="12" t="e">
        <f t="shared" si="2113"/>
        <v>#DIV/0!</v>
      </c>
      <c r="FU285" s="11"/>
      <c r="FV285" s="12" t="e">
        <f t="shared" si="2114"/>
        <v>#DIV/0!</v>
      </c>
      <c r="FW285" s="13"/>
      <c r="FX285" s="11"/>
      <c r="FY285" s="11"/>
      <c r="FZ285" s="14"/>
      <c r="GA285" s="10"/>
      <c r="GB285" s="11"/>
      <c r="GC285" s="61">
        <f t="shared" ref="GC285:GD290" si="2142">GC284-GA285</f>
        <v>0</v>
      </c>
      <c r="GD285" s="61">
        <f t="shared" si="2142"/>
        <v>0</v>
      </c>
      <c r="GE285" s="11"/>
      <c r="GF285" s="12" t="e">
        <f t="shared" si="2115"/>
        <v>#DIV/0!</v>
      </c>
      <c r="GG285" s="11"/>
      <c r="GH285" s="12" t="e">
        <f t="shared" si="2116"/>
        <v>#DIV/0!</v>
      </c>
      <c r="GI285" s="13"/>
      <c r="GJ285" s="11"/>
      <c r="GK285" s="11"/>
      <c r="GL285" s="14"/>
      <c r="GM285" s="10"/>
      <c r="GN285" s="11"/>
      <c r="GO285" s="61">
        <f t="shared" ref="GO285:GP290" si="2143">GO284-GM285</f>
        <v>0</v>
      </c>
      <c r="GP285" s="61">
        <f t="shared" si="2143"/>
        <v>0</v>
      </c>
      <c r="GQ285" s="11"/>
      <c r="GR285" s="12" t="e">
        <f t="shared" si="2117"/>
        <v>#DIV/0!</v>
      </c>
      <c r="GS285" s="11"/>
      <c r="GT285" s="12" t="e">
        <f t="shared" si="2118"/>
        <v>#DIV/0!</v>
      </c>
      <c r="GU285" s="13"/>
      <c r="GV285" s="11"/>
      <c r="GW285" s="11"/>
      <c r="GX285" s="14"/>
      <c r="GY285" s="10"/>
      <c r="GZ285" s="11"/>
      <c r="HA285" s="61">
        <f t="shared" ref="HA285:HB290" si="2144">HA284-GY285</f>
        <v>0</v>
      </c>
      <c r="HB285" s="61">
        <f t="shared" si="2144"/>
        <v>0</v>
      </c>
      <c r="HC285" s="11"/>
      <c r="HD285" s="12" t="e">
        <f t="shared" si="2119"/>
        <v>#DIV/0!</v>
      </c>
      <c r="HE285" s="11"/>
      <c r="HF285" s="12" t="e">
        <f t="shared" si="2120"/>
        <v>#DIV/0!</v>
      </c>
      <c r="HG285" s="13"/>
      <c r="HH285" s="11"/>
      <c r="HI285" s="11"/>
      <c r="HJ285" s="14"/>
      <c r="HK285" s="10">
        <f t="shared" si="2121"/>
        <v>3</v>
      </c>
      <c r="HL285" s="14">
        <f t="shared" si="2121"/>
        <v>30</v>
      </c>
      <c r="HM285" s="381">
        <f t="shared" si="2121"/>
        <v>2506</v>
      </c>
      <c r="HN285" s="11">
        <f t="shared" si="2121"/>
        <v>183</v>
      </c>
      <c r="HO285" s="11">
        <f t="shared" si="2122"/>
        <v>785</v>
      </c>
      <c r="HP285" s="79">
        <f t="shared" si="2123"/>
        <v>0.31324820430965683</v>
      </c>
      <c r="HQ285" s="15">
        <f t="shared" si="2124"/>
        <v>52</v>
      </c>
      <c r="HR285" s="12">
        <f t="shared" ref="HR285:HR291" si="2145">+(HQ285/(HO285))</f>
        <v>6.6242038216560509E-2</v>
      </c>
      <c r="HS285" s="16">
        <v>72</v>
      </c>
      <c r="HT285" s="17">
        <v>711</v>
      </c>
      <c r="HU285" s="16">
        <f t="shared" si="2125"/>
        <v>90.57324840764332</v>
      </c>
      <c r="HV285" s="15"/>
      <c r="HW285" s="14"/>
    </row>
    <row r="286" spans="1:231" ht="18.75" x14ac:dyDescent="0.25">
      <c r="A286" s="734"/>
      <c r="B286" s="436">
        <f t="shared" si="1905"/>
        <v>45815</v>
      </c>
      <c r="C286" s="10">
        <v>1</v>
      </c>
      <c r="D286" s="11"/>
      <c r="E286" s="61">
        <f t="shared" si="2126"/>
        <v>458</v>
      </c>
      <c r="F286" s="11">
        <f t="shared" si="2126"/>
        <v>33</v>
      </c>
      <c r="G286" s="11">
        <v>156</v>
      </c>
      <c r="H286" s="12">
        <f t="shared" si="2086"/>
        <v>0.36462882096069871</v>
      </c>
      <c r="I286" s="11">
        <v>11</v>
      </c>
      <c r="J286" s="12">
        <f t="shared" si="2127"/>
        <v>6.5868263473053898E-2</v>
      </c>
      <c r="K286" s="13"/>
      <c r="L286" s="11"/>
      <c r="M286" s="11"/>
      <c r="N286" s="14"/>
      <c r="O286" s="10"/>
      <c r="P286" s="11"/>
      <c r="Q286" s="11">
        <f t="shared" si="2128"/>
        <v>489</v>
      </c>
      <c r="R286" s="11">
        <f t="shared" si="2128"/>
        <v>36</v>
      </c>
      <c r="S286" s="11">
        <v>133</v>
      </c>
      <c r="T286" s="12">
        <f t="shared" si="2087"/>
        <v>0.30061349693251532</v>
      </c>
      <c r="U286" s="11">
        <v>14</v>
      </c>
      <c r="V286" s="12">
        <f t="shared" si="2088"/>
        <v>9.5238095238095233E-2</v>
      </c>
      <c r="W286" s="13"/>
      <c r="X286" s="11"/>
      <c r="Y286" s="11"/>
      <c r="Z286" s="14"/>
      <c r="AA286" s="10"/>
      <c r="AB286" s="11"/>
      <c r="AC286" s="11">
        <f t="shared" si="2129"/>
        <v>108</v>
      </c>
      <c r="AD286" s="11">
        <f t="shared" si="2129"/>
        <v>8</v>
      </c>
      <c r="AE286" s="11">
        <v>33</v>
      </c>
      <c r="AF286" s="12">
        <f t="shared" si="2089"/>
        <v>0.33333333333333331</v>
      </c>
      <c r="AG286" s="11">
        <v>3</v>
      </c>
      <c r="AH286" s="12">
        <f t="shared" si="2090"/>
        <v>8.3333333333333329E-2</v>
      </c>
      <c r="AI286" s="13"/>
      <c r="AJ286" s="11"/>
      <c r="AK286" s="11"/>
      <c r="AL286" s="14"/>
      <c r="AM286" s="10">
        <v>1</v>
      </c>
      <c r="AN286" s="11"/>
      <c r="AO286" s="61">
        <f t="shared" si="2130"/>
        <v>481</v>
      </c>
      <c r="AP286" s="11">
        <f t="shared" si="2130"/>
        <v>36</v>
      </c>
      <c r="AQ286" s="11">
        <v>144</v>
      </c>
      <c r="AR286" s="12">
        <f t="shared" si="2091"/>
        <v>0.3180873180873181</v>
      </c>
      <c r="AS286" s="11">
        <v>9</v>
      </c>
      <c r="AT286" s="12">
        <f t="shared" si="2092"/>
        <v>5.8823529411764705E-2</v>
      </c>
      <c r="AU286" s="13"/>
      <c r="AV286" s="11"/>
      <c r="AW286" s="11"/>
      <c r="AX286" s="14"/>
      <c r="AY286" s="10"/>
      <c r="AZ286" s="11"/>
      <c r="BA286" s="11">
        <f t="shared" si="2131"/>
        <v>479</v>
      </c>
      <c r="BB286" s="11">
        <f t="shared" si="2131"/>
        <v>35</v>
      </c>
      <c r="BC286" s="11">
        <v>138</v>
      </c>
      <c r="BD286" s="12">
        <f t="shared" si="2093"/>
        <v>0.31524008350730687</v>
      </c>
      <c r="BE286" s="11">
        <v>13</v>
      </c>
      <c r="BF286" s="12">
        <f t="shared" si="2094"/>
        <v>8.6092715231788075E-2</v>
      </c>
      <c r="BG286" s="13"/>
      <c r="BH286" s="11"/>
      <c r="BI286" s="11"/>
      <c r="BJ286" s="14"/>
      <c r="BK286" s="10">
        <v>1</v>
      </c>
      <c r="BL286" s="11"/>
      <c r="BM286" s="11">
        <f t="shared" si="2132"/>
        <v>488</v>
      </c>
      <c r="BN286" s="11">
        <f t="shared" si="2132"/>
        <v>35</v>
      </c>
      <c r="BO286" s="11">
        <v>133</v>
      </c>
      <c r="BP286" s="12">
        <f t="shared" si="2095"/>
        <v>0.3094262295081967</v>
      </c>
      <c r="BQ286" s="11">
        <v>18</v>
      </c>
      <c r="BR286" s="12">
        <f t="shared" si="2096"/>
        <v>0.11920529801324503</v>
      </c>
      <c r="BS286" s="13"/>
      <c r="BT286" s="11"/>
      <c r="BU286" s="11"/>
      <c r="BV286" s="14"/>
      <c r="BW286" s="10"/>
      <c r="BX286" s="11"/>
      <c r="BY286" s="61">
        <f t="shared" si="2133"/>
        <v>0</v>
      </c>
      <c r="BZ286" s="61">
        <f t="shared" si="2133"/>
        <v>0</v>
      </c>
      <c r="CA286" s="11"/>
      <c r="CB286" s="12" t="e">
        <f t="shared" si="2097"/>
        <v>#DIV/0!</v>
      </c>
      <c r="CC286" s="11"/>
      <c r="CD286" s="12" t="e">
        <f t="shared" si="2098"/>
        <v>#DIV/0!</v>
      </c>
      <c r="CE286" s="13"/>
      <c r="CF286" s="11"/>
      <c r="CG286" s="11"/>
      <c r="CH286" s="14"/>
      <c r="CI286" s="10"/>
      <c r="CJ286" s="11"/>
      <c r="CK286" s="61">
        <f t="shared" si="2134"/>
        <v>0</v>
      </c>
      <c r="CL286" s="61">
        <f t="shared" si="2134"/>
        <v>0</v>
      </c>
      <c r="CM286" s="11"/>
      <c r="CN286" s="12" t="e">
        <f t="shared" si="2099"/>
        <v>#DIV/0!</v>
      </c>
      <c r="CO286" s="11"/>
      <c r="CP286" s="12" t="e">
        <f t="shared" si="2100"/>
        <v>#DIV/0!</v>
      </c>
      <c r="CQ286" s="13"/>
      <c r="CR286" s="11"/>
      <c r="CS286" s="11"/>
      <c r="CT286" s="14"/>
      <c r="CU286" s="10"/>
      <c r="CV286" s="11"/>
      <c r="CW286" s="61">
        <f t="shared" si="2135"/>
        <v>0</v>
      </c>
      <c r="CX286" s="61">
        <f t="shared" si="2135"/>
        <v>0</v>
      </c>
      <c r="CY286" s="11"/>
      <c r="CZ286" s="12" t="e">
        <f t="shared" si="2101"/>
        <v>#DIV/0!</v>
      </c>
      <c r="DA286" s="11"/>
      <c r="DB286" s="12" t="e">
        <f t="shared" si="2102"/>
        <v>#DIV/0!</v>
      </c>
      <c r="DC286" s="13"/>
      <c r="DD286" s="11"/>
      <c r="DE286" s="11"/>
      <c r="DF286" s="14"/>
      <c r="DG286" s="10"/>
      <c r="DH286" s="11"/>
      <c r="DI286" s="61">
        <f t="shared" si="2136"/>
        <v>0</v>
      </c>
      <c r="DJ286" s="61">
        <f t="shared" si="2136"/>
        <v>0</v>
      </c>
      <c r="DK286" s="11"/>
      <c r="DL286" s="12" t="e">
        <f t="shared" si="2103"/>
        <v>#DIV/0!</v>
      </c>
      <c r="DM286" s="11"/>
      <c r="DN286" s="12" t="e">
        <f t="shared" si="2104"/>
        <v>#DIV/0!</v>
      </c>
      <c r="DO286" s="13"/>
      <c r="DP286" s="11"/>
      <c r="DQ286" s="11"/>
      <c r="DR286" s="14"/>
      <c r="DS286" s="10"/>
      <c r="DT286" s="11"/>
      <c r="DU286" s="61">
        <f t="shared" si="2137"/>
        <v>0</v>
      </c>
      <c r="DV286" s="61">
        <f t="shared" si="2137"/>
        <v>0</v>
      </c>
      <c r="DW286" s="11"/>
      <c r="DX286" s="12" t="e">
        <f t="shared" si="2105"/>
        <v>#DIV/0!</v>
      </c>
      <c r="DY286" s="11"/>
      <c r="DZ286" s="12" t="e">
        <f t="shared" si="2106"/>
        <v>#DIV/0!</v>
      </c>
      <c r="EA286" s="13"/>
      <c r="EB286" s="11"/>
      <c r="EC286" s="11"/>
      <c r="ED286" s="14"/>
      <c r="EE286" s="10"/>
      <c r="EF286" s="11"/>
      <c r="EG286" s="61">
        <f t="shared" si="2138"/>
        <v>0</v>
      </c>
      <c r="EH286" s="61">
        <f t="shared" si="2138"/>
        <v>0</v>
      </c>
      <c r="EI286" s="11"/>
      <c r="EJ286" s="12" t="e">
        <f t="shared" si="2107"/>
        <v>#DIV/0!</v>
      </c>
      <c r="EK286" s="11"/>
      <c r="EL286" s="12" t="e">
        <f t="shared" si="2108"/>
        <v>#DIV/0!</v>
      </c>
      <c r="EM286" s="13"/>
      <c r="EN286" s="11"/>
      <c r="EO286" s="11"/>
      <c r="EP286" s="14"/>
      <c r="EQ286" s="10"/>
      <c r="ER286" s="11"/>
      <c r="ES286" s="61">
        <f t="shared" si="2139"/>
        <v>0</v>
      </c>
      <c r="ET286" s="61">
        <f t="shared" si="2139"/>
        <v>0</v>
      </c>
      <c r="EU286" s="11"/>
      <c r="EV286" s="12" t="e">
        <f t="shared" si="2109"/>
        <v>#DIV/0!</v>
      </c>
      <c r="EW286" s="11"/>
      <c r="EX286" s="12" t="e">
        <f t="shared" si="2110"/>
        <v>#DIV/0!</v>
      </c>
      <c r="EY286" s="13"/>
      <c r="EZ286" s="11"/>
      <c r="FA286" s="11"/>
      <c r="FB286" s="14"/>
      <c r="FC286" s="10"/>
      <c r="FD286" s="11"/>
      <c r="FE286" s="61">
        <f t="shared" si="2140"/>
        <v>0</v>
      </c>
      <c r="FF286" s="61">
        <f t="shared" si="2140"/>
        <v>0</v>
      </c>
      <c r="FG286" s="11"/>
      <c r="FH286" s="12" t="e">
        <f t="shared" si="2111"/>
        <v>#DIV/0!</v>
      </c>
      <c r="FI286" s="11"/>
      <c r="FJ286" s="12" t="e">
        <f t="shared" si="2112"/>
        <v>#DIV/0!</v>
      </c>
      <c r="FK286" s="13"/>
      <c r="FL286" s="11"/>
      <c r="FM286" s="11"/>
      <c r="FN286" s="14"/>
      <c r="FO286" s="10"/>
      <c r="FP286" s="11"/>
      <c r="FQ286" s="61">
        <f t="shared" si="2141"/>
        <v>0</v>
      </c>
      <c r="FR286" s="61">
        <f t="shared" si="2141"/>
        <v>0</v>
      </c>
      <c r="FS286" s="11"/>
      <c r="FT286" s="12" t="e">
        <f t="shared" si="2113"/>
        <v>#DIV/0!</v>
      </c>
      <c r="FU286" s="11"/>
      <c r="FV286" s="12" t="e">
        <f t="shared" si="2114"/>
        <v>#DIV/0!</v>
      </c>
      <c r="FW286" s="13"/>
      <c r="FX286" s="11"/>
      <c r="FY286" s="11"/>
      <c r="FZ286" s="14"/>
      <c r="GA286" s="10"/>
      <c r="GB286" s="11"/>
      <c r="GC286" s="61">
        <f t="shared" si="2142"/>
        <v>0</v>
      </c>
      <c r="GD286" s="61">
        <f t="shared" si="2142"/>
        <v>0</v>
      </c>
      <c r="GE286" s="11"/>
      <c r="GF286" s="12" t="e">
        <f t="shared" si="2115"/>
        <v>#DIV/0!</v>
      </c>
      <c r="GG286" s="11"/>
      <c r="GH286" s="12" t="e">
        <f t="shared" si="2116"/>
        <v>#DIV/0!</v>
      </c>
      <c r="GI286" s="13"/>
      <c r="GJ286" s="11"/>
      <c r="GK286" s="11"/>
      <c r="GL286" s="14"/>
      <c r="GM286" s="10"/>
      <c r="GN286" s="11"/>
      <c r="GO286" s="61">
        <f t="shared" si="2143"/>
        <v>0</v>
      </c>
      <c r="GP286" s="61">
        <f t="shared" si="2143"/>
        <v>0</v>
      </c>
      <c r="GQ286" s="11"/>
      <c r="GR286" s="12" t="e">
        <f t="shared" si="2117"/>
        <v>#DIV/0!</v>
      </c>
      <c r="GS286" s="11"/>
      <c r="GT286" s="12" t="e">
        <f t="shared" si="2118"/>
        <v>#DIV/0!</v>
      </c>
      <c r="GU286" s="13"/>
      <c r="GV286" s="11"/>
      <c r="GW286" s="11"/>
      <c r="GX286" s="14"/>
      <c r="GY286" s="10"/>
      <c r="GZ286" s="11"/>
      <c r="HA286" s="61">
        <f t="shared" si="2144"/>
        <v>0</v>
      </c>
      <c r="HB286" s="61">
        <f t="shared" si="2144"/>
        <v>0</v>
      </c>
      <c r="HC286" s="11"/>
      <c r="HD286" s="12" t="e">
        <f t="shared" si="2119"/>
        <v>#DIV/0!</v>
      </c>
      <c r="HE286" s="11"/>
      <c r="HF286" s="12" t="e">
        <f t="shared" si="2120"/>
        <v>#DIV/0!</v>
      </c>
      <c r="HG286" s="13"/>
      <c r="HH286" s="11"/>
      <c r="HI286" s="11"/>
      <c r="HJ286" s="14"/>
      <c r="HK286" s="10">
        <f t="shared" si="2121"/>
        <v>3</v>
      </c>
      <c r="HL286" s="14">
        <f t="shared" si="2121"/>
        <v>0</v>
      </c>
      <c r="HM286" s="381">
        <f t="shared" si="2121"/>
        <v>2503</v>
      </c>
      <c r="HN286" s="11">
        <f t="shared" si="2121"/>
        <v>183</v>
      </c>
      <c r="HO286" s="11">
        <f t="shared" si="2122"/>
        <v>805</v>
      </c>
      <c r="HP286" s="79">
        <f t="shared" si="2123"/>
        <v>0.32161406312425089</v>
      </c>
      <c r="HQ286" s="15">
        <f t="shared" si="2124"/>
        <v>68</v>
      </c>
      <c r="HR286" s="12">
        <f t="shared" si="2145"/>
        <v>8.4472049689440998E-2</v>
      </c>
      <c r="HS286" s="16">
        <v>72</v>
      </c>
      <c r="HT286" s="17">
        <v>712</v>
      </c>
      <c r="HU286" s="16">
        <f t="shared" si="2125"/>
        <v>88.447204968944106</v>
      </c>
      <c r="HV286" s="15"/>
      <c r="HW286" s="14"/>
    </row>
    <row r="287" spans="1:231" ht="18.75" x14ac:dyDescent="0.25">
      <c r="A287" s="734"/>
      <c r="B287" s="436">
        <f t="shared" si="1905"/>
        <v>45816</v>
      </c>
      <c r="C287" s="10"/>
      <c r="D287" s="11"/>
      <c r="E287" s="61">
        <f t="shared" si="2126"/>
        <v>458</v>
      </c>
      <c r="F287" s="11">
        <f t="shared" si="2126"/>
        <v>33</v>
      </c>
      <c r="G287" s="11">
        <v>125</v>
      </c>
      <c r="H287" s="12">
        <f t="shared" si="2086"/>
        <v>0.29694323144104806</v>
      </c>
      <c r="I287" s="11">
        <v>11</v>
      </c>
      <c r="J287" s="12">
        <f t="shared" si="2127"/>
        <v>8.0882352941176475E-2</v>
      </c>
      <c r="K287" s="11"/>
      <c r="L287" s="11"/>
      <c r="M287" s="18"/>
      <c r="N287" s="20"/>
      <c r="O287" s="10"/>
      <c r="P287" s="11"/>
      <c r="Q287" s="11">
        <f t="shared" si="2128"/>
        <v>489</v>
      </c>
      <c r="R287" s="11">
        <f t="shared" si="2128"/>
        <v>36</v>
      </c>
      <c r="S287" s="11">
        <v>133</v>
      </c>
      <c r="T287" s="12">
        <f t="shared" si="2087"/>
        <v>0.29447852760736198</v>
      </c>
      <c r="U287" s="11">
        <v>11</v>
      </c>
      <c r="V287" s="12">
        <f t="shared" si="2088"/>
        <v>7.6388888888888895E-2</v>
      </c>
      <c r="W287" s="11"/>
      <c r="X287" s="11"/>
      <c r="Y287" s="18"/>
      <c r="Z287" s="20"/>
      <c r="AA287" s="10">
        <v>2</v>
      </c>
      <c r="AB287" s="11"/>
      <c r="AC287" s="11">
        <f t="shared" si="2129"/>
        <v>106</v>
      </c>
      <c r="AD287" s="11">
        <f t="shared" si="2129"/>
        <v>8</v>
      </c>
      <c r="AE287" s="11">
        <v>24</v>
      </c>
      <c r="AF287" s="12">
        <f t="shared" si="2089"/>
        <v>0.25471698113207547</v>
      </c>
      <c r="AG287" s="11">
        <v>3</v>
      </c>
      <c r="AH287" s="12">
        <f t="shared" si="2090"/>
        <v>0.1111111111111111</v>
      </c>
      <c r="AI287" s="11"/>
      <c r="AJ287" s="11"/>
      <c r="AK287" s="18"/>
      <c r="AL287" s="20"/>
      <c r="AM287" s="10"/>
      <c r="AN287" s="11"/>
      <c r="AO287" s="61">
        <f t="shared" si="2130"/>
        <v>481</v>
      </c>
      <c r="AP287" s="11">
        <f t="shared" si="2130"/>
        <v>36</v>
      </c>
      <c r="AQ287" s="11">
        <v>117</v>
      </c>
      <c r="AR287" s="12">
        <f t="shared" si="2091"/>
        <v>0.25571725571725573</v>
      </c>
      <c r="AS287" s="11">
        <v>6</v>
      </c>
      <c r="AT287" s="12">
        <f t="shared" si="2092"/>
        <v>4.878048780487805E-2</v>
      </c>
      <c r="AU287" s="11"/>
      <c r="AV287" s="11"/>
      <c r="AW287" s="18"/>
      <c r="AX287" s="20"/>
      <c r="AY287" s="10">
        <v>2</v>
      </c>
      <c r="AZ287" s="11"/>
      <c r="BA287" s="11">
        <f t="shared" si="2131"/>
        <v>477</v>
      </c>
      <c r="BB287" s="11">
        <f t="shared" si="2131"/>
        <v>35</v>
      </c>
      <c r="BC287" s="11">
        <v>128</v>
      </c>
      <c r="BD287" s="12">
        <f t="shared" si="2093"/>
        <v>0.2976939203354298</v>
      </c>
      <c r="BE287" s="11">
        <v>14</v>
      </c>
      <c r="BF287" s="12">
        <f t="shared" si="2094"/>
        <v>9.8591549295774641E-2</v>
      </c>
      <c r="BG287" s="11"/>
      <c r="BH287" s="11"/>
      <c r="BI287" s="18"/>
      <c r="BJ287" s="20"/>
      <c r="BK287" s="10">
        <v>1</v>
      </c>
      <c r="BL287" s="11"/>
      <c r="BM287" s="11">
        <f t="shared" si="2132"/>
        <v>487</v>
      </c>
      <c r="BN287" s="11">
        <f t="shared" si="2132"/>
        <v>35</v>
      </c>
      <c r="BO287" s="11">
        <v>137</v>
      </c>
      <c r="BP287" s="12">
        <f t="shared" si="2095"/>
        <v>0.30390143737166325</v>
      </c>
      <c r="BQ287" s="11">
        <v>11</v>
      </c>
      <c r="BR287" s="12">
        <f t="shared" si="2096"/>
        <v>7.4324324324324328E-2</v>
      </c>
      <c r="BS287" s="11"/>
      <c r="BT287" s="11"/>
      <c r="BU287" s="18"/>
      <c r="BV287" s="20"/>
      <c r="BW287" s="10"/>
      <c r="BX287" s="11"/>
      <c r="BY287" s="61">
        <f t="shared" si="2133"/>
        <v>0</v>
      </c>
      <c r="BZ287" s="61">
        <f t="shared" si="2133"/>
        <v>0</v>
      </c>
      <c r="CA287" s="11"/>
      <c r="CB287" s="12" t="e">
        <f t="shared" si="2097"/>
        <v>#DIV/0!</v>
      </c>
      <c r="CC287" s="11"/>
      <c r="CD287" s="12" t="e">
        <f t="shared" si="2098"/>
        <v>#DIV/0!</v>
      </c>
      <c r="CE287" s="11"/>
      <c r="CF287" s="11"/>
      <c r="CG287" s="18"/>
      <c r="CH287" s="20"/>
      <c r="CI287" s="10"/>
      <c r="CJ287" s="11"/>
      <c r="CK287" s="61">
        <f t="shared" si="2134"/>
        <v>0</v>
      </c>
      <c r="CL287" s="61">
        <f t="shared" si="2134"/>
        <v>0</v>
      </c>
      <c r="CM287" s="11"/>
      <c r="CN287" s="12" t="e">
        <f t="shared" si="2099"/>
        <v>#DIV/0!</v>
      </c>
      <c r="CO287" s="11"/>
      <c r="CP287" s="12" t="e">
        <f t="shared" si="2100"/>
        <v>#DIV/0!</v>
      </c>
      <c r="CQ287" s="11"/>
      <c r="CR287" s="11"/>
      <c r="CS287" s="18"/>
      <c r="CT287" s="20"/>
      <c r="CU287" s="10"/>
      <c r="CV287" s="11"/>
      <c r="CW287" s="61">
        <f t="shared" si="2135"/>
        <v>0</v>
      </c>
      <c r="CX287" s="61">
        <f t="shared" si="2135"/>
        <v>0</v>
      </c>
      <c r="CY287" s="11"/>
      <c r="CZ287" s="12" t="e">
        <f t="shared" si="2101"/>
        <v>#DIV/0!</v>
      </c>
      <c r="DA287" s="11"/>
      <c r="DB287" s="12" t="e">
        <f t="shared" si="2102"/>
        <v>#DIV/0!</v>
      </c>
      <c r="DC287" s="11"/>
      <c r="DD287" s="11"/>
      <c r="DE287" s="18"/>
      <c r="DF287" s="20"/>
      <c r="DG287" s="10"/>
      <c r="DH287" s="11"/>
      <c r="DI287" s="61">
        <f t="shared" si="2136"/>
        <v>0</v>
      </c>
      <c r="DJ287" s="61">
        <f t="shared" si="2136"/>
        <v>0</v>
      </c>
      <c r="DK287" s="11"/>
      <c r="DL287" s="12" t="e">
        <f t="shared" si="2103"/>
        <v>#DIV/0!</v>
      </c>
      <c r="DM287" s="11"/>
      <c r="DN287" s="12" t="e">
        <f t="shared" si="2104"/>
        <v>#DIV/0!</v>
      </c>
      <c r="DO287" s="11"/>
      <c r="DP287" s="11"/>
      <c r="DQ287" s="18"/>
      <c r="DR287" s="20"/>
      <c r="DS287" s="10"/>
      <c r="DT287" s="11"/>
      <c r="DU287" s="61">
        <f t="shared" si="2137"/>
        <v>0</v>
      </c>
      <c r="DV287" s="61">
        <f t="shared" si="2137"/>
        <v>0</v>
      </c>
      <c r="DW287" s="11"/>
      <c r="DX287" s="12" t="e">
        <f t="shared" si="2105"/>
        <v>#DIV/0!</v>
      </c>
      <c r="DY287" s="11"/>
      <c r="DZ287" s="12" t="e">
        <f t="shared" si="2106"/>
        <v>#DIV/0!</v>
      </c>
      <c r="EA287" s="11"/>
      <c r="EB287" s="11"/>
      <c r="EC287" s="18"/>
      <c r="ED287" s="20"/>
      <c r="EE287" s="10"/>
      <c r="EF287" s="11"/>
      <c r="EG287" s="61">
        <f t="shared" si="2138"/>
        <v>0</v>
      </c>
      <c r="EH287" s="61">
        <f t="shared" si="2138"/>
        <v>0</v>
      </c>
      <c r="EI287" s="11"/>
      <c r="EJ287" s="12" t="e">
        <f t="shared" si="2107"/>
        <v>#DIV/0!</v>
      </c>
      <c r="EK287" s="11"/>
      <c r="EL287" s="12" t="e">
        <f t="shared" si="2108"/>
        <v>#DIV/0!</v>
      </c>
      <c r="EM287" s="11"/>
      <c r="EN287" s="11"/>
      <c r="EO287" s="18"/>
      <c r="EP287" s="20"/>
      <c r="EQ287" s="10"/>
      <c r="ER287" s="11"/>
      <c r="ES287" s="61">
        <f t="shared" si="2139"/>
        <v>0</v>
      </c>
      <c r="ET287" s="61">
        <f t="shared" si="2139"/>
        <v>0</v>
      </c>
      <c r="EU287" s="11"/>
      <c r="EV287" s="12" t="e">
        <f t="shared" si="2109"/>
        <v>#DIV/0!</v>
      </c>
      <c r="EW287" s="11"/>
      <c r="EX287" s="12" t="e">
        <f t="shared" si="2110"/>
        <v>#DIV/0!</v>
      </c>
      <c r="EY287" s="11"/>
      <c r="EZ287" s="11"/>
      <c r="FA287" s="18"/>
      <c r="FB287" s="20"/>
      <c r="FC287" s="10"/>
      <c r="FD287" s="11"/>
      <c r="FE287" s="61">
        <f t="shared" si="2140"/>
        <v>0</v>
      </c>
      <c r="FF287" s="61">
        <f t="shared" si="2140"/>
        <v>0</v>
      </c>
      <c r="FG287" s="11"/>
      <c r="FH287" s="12" t="e">
        <f t="shared" si="2111"/>
        <v>#DIV/0!</v>
      </c>
      <c r="FI287" s="11"/>
      <c r="FJ287" s="12" t="e">
        <f t="shared" si="2112"/>
        <v>#DIV/0!</v>
      </c>
      <c r="FK287" s="11"/>
      <c r="FL287" s="11"/>
      <c r="FM287" s="18"/>
      <c r="FN287" s="20"/>
      <c r="FO287" s="10"/>
      <c r="FP287" s="11"/>
      <c r="FQ287" s="61">
        <f t="shared" si="2141"/>
        <v>0</v>
      </c>
      <c r="FR287" s="61">
        <f t="shared" si="2141"/>
        <v>0</v>
      </c>
      <c r="FS287" s="11"/>
      <c r="FT287" s="12" t="e">
        <f t="shared" si="2113"/>
        <v>#DIV/0!</v>
      </c>
      <c r="FU287" s="11"/>
      <c r="FV287" s="12" t="e">
        <f t="shared" si="2114"/>
        <v>#DIV/0!</v>
      </c>
      <c r="FW287" s="11"/>
      <c r="FX287" s="11"/>
      <c r="FY287" s="18"/>
      <c r="FZ287" s="20"/>
      <c r="GA287" s="10"/>
      <c r="GB287" s="11"/>
      <c r="GC287" s="61">
        <f t="shared" si="2142"/>
        <v>0</v>
      </c>
      <c r="GD287" s="61">
        <f t="shared" si="2142"/>
        <v>0</v>
      </c>
      <c r="GE287" s="11"/>
      <c r="GF287" s="12" t="e">
        <f t="shared" si="2115"/>
        <v>#DIV/0!</v>
      </c>
      <c r="GG287" s="11"/>
      <c r="GH287" s="12" t="e">
        <f t="shared" si="2116"/>
        <v>#DIV/0!</v>
      </c>
      <c r="GI287" s="11"/>
      <c r="GJ287" s="11"/>
      <c r="GK287" s="18"/>
      <c r="GL287" s="20"/>
      <c r="GM287" s="10"/>
      <c r="GN287" s="11"/>
      <c r="GO287" s="61">
        <f t="shared" si="2143"/>
        <v>0</v>
      </c>
      <c r="GP287" s="61">
        <f t="shared" si="2143"/>
        <v>0</v>
      </c>
      <c r="GQ287" s="11"/>
      <c r="GR287" s="12" t="e">
        <f t="shared" si="2117"/>
        <v>#DIV/0!</v>
      </c>
      <c r="GS287" s="11"/>
      <c r="GT287" s="12" t="e">
        <f t="shared" si="2118"/>
        <v>#DIV/0!</v>
      </c>
      <c r="GU287" s="11"/>
      <c r="GV287" s="11"/>
      <c r="GW287" s="18"/>
      <c r="GX287" s="20"/>
      <c r="GY287" s="10"/>
      <c r="GZ287" s="11"/>
      <c r="HA287" s="61">
        <f t="shared" si="2144"/>
        <v>0</v>
      </c>
      <c r="HB287" s="61">
        <f t="shared" si="2144"/>
        <v>0</v>
      </c>
      <c r="HC287" s="11"/>
      <c r="HD287" s="12" t="e">
        <f t="shared" si="2119"/>
        <v>#DIV/0!</v>
      </c>
      <c r="HE287" s="11"/>
      <c r="HF287" s="12" t="e">
        <f t="shared" si="2120"/>
        <v>#DIV/0!</v>
      </c>
      <c r="HG287" s="11"/>
      <c r="HH287" s="11"/>
      <c r="HI287" s="18"/>
      <c r="HJ287" s="20"/>
      <c r="HK287" s="10">
        <f t="shared" si="2121"/>
        <v>5</v>
      </c>
      <c r="HL287" s="14">
        <f t="shared" si="2121"/>
        <v>0</v>
      </c>
      <c r="HM287" s="381">
        <f t="shared" si="2121"/>
        <v>2498</v>
      </c>
      <c r="HN287" s="11">
        <f t="shared" si="2121"/>
        <v>183</v>
      </c>
      <c r="HO287" s="11">
        <f t="shared" si="2122"/>
        <v>720</v>
      </c>
      <c r="HP287" s="79">
        <f t="shared" si="2123"/>
        <v>0.28823058446757405</v>
      </c>
      <c r="HQ287" s="15">
        <f t="shared" si="2124"/>
        <v>56</v>
      </c>
      <c r="HR287" s="12">
        <f t="shared" si="2145"/>
        <v>7.7777777777777779E-2</v>
      </c>
      <c r="HS287" s="16">
        <v>72</v>
      </c>
      <c r="HT287" s="17">
        <v>641</v>
      </c>
      <c r="HU287" s="16">
        <f t="shared" si="2125"/>
        <v>89.027777777777771</v>
      </c>
      <c r="HV287" s="18"/>
      <c r="HW287" s="20"/>
    </row>
    <row r="288" spans="1:231" ht="18.75" x14ac:dyDescent="0.25">
      <c r="A288" s="734"/>
      <c r="B288" s="436">
        <f t="shared" si="1905"/>
        <v>45817</v>
      </c>
      <c r="C288" s="10"/>
      <c r="D288" s="11"/>
      <c r="E288" s="61">
        <f t="shared" si="2126"/>
        <v>458</v>
      </c>
      <c r="F288" s="11">
        <f t="shared" si="2126"/>
        <v>33</v>
      </c>
      <c r="G288" s="11">
        <v>148</v>
      </c>
      <c r="H288" s="12">
        <f t="shared" si="2086"/>
        <v>0.35807860262008734</v>
      </c>
      <c r="I288" s="11">
        <v>16</v>
      </c>
      <c r="J288" s="12">
        <f t="shared" si="2127"/>
        <v>9.7560975609756101E-2</v>
      </c>
      <c r="K288" s="13"/>
      <c r="L288" s="13"/>
      <c r="M288" s="25"/>
      <c r="N288" s="37"/>
      <c r="O288" s="10"/>
      <c r="P288" s="11"/>
      <c r="Q288" s="11">
        <f t="shared" si="2128"/>
        <v>489</v>
      </c>
      <c r="R288" s="11">
        <f t="shared" si="2128"/>
        <v>36</v>
      </c>
      <c r="S288" s="11">
        <v>132</v>
      </c>
      <c r="T288" s="12">
        <f t="shared" si="2087"/>
        <v>0.28629856850715746</v>
      </c>
      <c r="U288" s="11">
        <v>8</v>
      </c>
      <c r="V288" s="12">
        <f t="shared" si="2088"/>
        <v>5.7142857142857141E-2</v>
      </c>
      <c r="W288" s="13"/>
      <c r="X288" s="13"/>
      <c r="Y288" s="25"/>
      <c r="Z288" s="37"/>
      <c r="AA288" s="10"/>
      <c r="AB288" s="11"/>
      <c r="AC288" s="11">
        <f t="shared" si="2129"/>
        <v>106</v>
      </c>
      <c r="AD288" s="11">
        <f t="shared" si="2129"/>
        <v>8</v>
      </c>
      <c r="AE288" s="11">
        <v>32</v>
      </c>
      <c r="AF288" s="12">
        <f t="shared" si="2089"/>
        <v>0.33962264150943394</v>
      </c>
      <c r="AG288" s="11">
        <v>4</v>
      </c>
      <c r="AH288" s="12">
        <f t="shared" si="2090"/>
        <v>0.1111111111111111</v>
      </c>
      <c r="AI288" s="13"/>
      <c r="AJ288" s="13"/>
      <c r="AK288" s="25"/>
      <c r="AL288" s="37"/>
      <c r="AM288" s="10"/>
      <c r="AN288" s="11">
        <v>1</v>
      </c>
      <c r="AO288" s="61">
        <f t="shared" si="2130"/>
        <v>481</v>
      </c>
      <c r="AP288" s="11">
        <f t="shared" si="2130"/>
        <v>35</v>
      </c>
      <c r="AQ288" s="11">
        <v>161</v>
      </c>
      <c r="AR288" s="12">
        <f t="shared" si="2091"/>
        <v>0.36174636174636177</v>
      </c>
      <c r="AS288" s="11">
        <v>13</v>
      </c>
      <c r="AT288" s="12">
        <f t="shared" si="2092"/>
        <v>7.4712643678160925E-2</v>
      </c>
      <c r="AU288" s="13"/>
      <c r="AV288" s="13"/>
      <c r="AW288" s="25"/>
      <c r="AX288" s="37"/>
      <c r="AY288" s="10">
        <v>1</v>
      </c>
      <c r="AZ288" s="11"/>
      <c r="BA288" s="11">
        <f t="shared" si="2131"/>
        <v>476</v>
      </c>
      <c r="BB288" s="11">
        <f t="shared" si="2131"/>
        <v>35</v>
      </c>
      <c r="BC288" s="11">
        <v>128</v>
      </c>
      <c r="BD288" s="12">
        <f t="shared" si="2093"/>
        <v>0.30252100840336132</v>
      </c>
      <c r="BE288" s="11">
        <v>16</v>
      </c>
      <c r="BF288" s="12">
        <f t="shared" si="2094"/>
        <v>0.1111111111111111</v>
      </c>
      <c r="BG288" s="13"/>
      <c r="BH288" s="13"/>
      <c r="BI288" s="25"/>
      <c r="BJ288" s="37"/>
      <c r="BK288" s="10"/>
      <c r="BL288" s="11"/>
      <c r="BM288" s="11">
        <f t="shared" si="2132"/>
        <v>487</v>
      </c>
      <c r="BN288" s="11">
        <f t="shared" si="2132"/>
        <v>35</v>
      </c>
      <c r="BO288" s="11">
        <v>132</v>
      </c>
      <c r="BP288" s="12">
        <f t="shared" si="2095"/>
        <v>0.29568788501026694</v>
      </c>
      <c r="BQ288" s="11">
        <v>12</v>
      </c>
      <c r="BR288" s="12">
        <f t="shared" si="2096"/>
        <v>8.3333333333333329E-2</v>
      </c>
      <c r="BS288" s="13"/>
      <c r="BT288" s="13"/>
      <c r="BU288" s="25"/>
      <c r="BV288" s="37"/>
      <c r="BW288" s="10"/>
      <c r="BX288" s="11"/>
      <c r="BY288" s="61">
        <f t="shared" si="2133"/>
        <v>0</v>
      </c>
      <c r="BZ288" s="61">
        <f t="shared" si="2133"/>
        <v>0</v>
      </c>
      <c r="CA288" s="11"/>
      <c r="CB288" s="12" t="e">
        <f t="shared" si="2097"/>
        <v>#DIV/0!</v>
      </c>
      <c r="CC288" s="11"/>
      <c r="CD288" s="12" t="e">
        <f t="shared" si="2098"/>
        <v>#DIV/0!</v>
      </c>
      <c r="CE288" s="13"/>
      <c r="CF288" s="13"/>
      <c r="CG288" s="25"/>
      <c r="CH288" s="37"/>
      <c r="CI288" s="10"/>
      <c r="CJ288" s="11"/>
      <c r="CK288" s="61">
        <f t="shared" si="2134"/>
        <v>0</v>
      </c>
      <c r="CL288" s="61">
        <f t="shared" si="2134"/>
        <v>0</v>
      </c>
      <c r="CM288" s="11"/>
      <c r="CN288" s="12" t="e">
        <f t="shared" si="2099"/>
        <v>#DIV/0!</v>
      </c>
      <c r="CO288" s="11"/>
      <c r="CP288" s="12" t="e">
        <f t="shared" si="2100"/>
        <v>#DIV/0!</v>
      </c>
      <c r="CQ288" s="13"/>
      <c r="CR288" s="13"/>
      <c r="CS288" s="25"/>
      <c r="CT288" s="37"/>
      <c r="CU288" s="10"/>
      <c r="CV288" s="11"/>
      <c r="CW288" s="61">
        <f t="shared" si="2135"/>
        <v>0</v>
      </c>
      <c r="CX288" s="61">
        <f t="shared" si="2135"/>
        <v>0</v>
      </c>
      <c r="CY288" s="11"/>
      <c r="CZ288" s="12" t="e">
        <f t="shared" si="2101"/>
        <v>#DIV/0!</v>
      </c>
      <c r="DA288" s="11"/>
      <c r="DB288" s="12" t="e">
        <f t="shared" si="2102"/>
        <v>#DIV/0!</v>
      </c>
      <c r="DC288" s="13"/>
      <c r="DD288" s="13"/>
      <c r="DE288" s="25"/>
      <c r="DF288" s="37"/>
      <c r="DG288" s="10"/>
      <c r="DH288" s="11"/>
      <c r="DI288" s="61">
        <f t="shared" si="2136"/>
        <v>0</v>
      </c>
      <c r="DJ288" s="61">
        <f t="shared" si="2136"/>
        <v>0</v>
      </c>
      <c r="DK288" s="11"/>
      <c r="DL288" s="12" t="e">
        <f t="shared" si="2103"/>
        <v>#DIV/0!</v>
      </c>
      <c r="DM288" s="11"/>
      <c r="DN288" s="12" t="e">
        <f t="shared" si="2104"/>
        <v>#DIV/0!</v>
      </c>
      <c r="DO288" s="13"/>
      <c r="DP288" s="13"/>
      <c r="DQ288" s="25"/>
      <c r="DR288" s="37"/>
      <c r="DS288" s="10"/>
      <c r="DT288" s="11"/>
      <c r="DU288" s="61">
        <f t="shared" si="2137"/>
        <v>0</v>
      </c>
      <c r="DV288" s="61">
        <f t="shared" si="2137"/>
        <v>0</v>
      </c>
      <c r="DW288" s="11"/>
      <c r="DX288" s="12" t="e">
        <f t="shared" si="2105"/>
        <v>#DIV/0!</v>
      </c>
      <c r="DY288" s="11"/>
      <c r="DZ288" s="12" t="e">
        <f t="shared" si="2106"/>
        <v>#DIV/0!</v>
      </c>
      <c r="EA288" s="13"/>
      <c r="EB288" s="13"/>
      <c r="EC288" s="25"/>
      <c r="ED288" s="37"/>
      <c r="EE288" s="10"/>
      <c r="EF288" s="11"/>
      <c r="EG288" s="61">
        <f t="shared" si="2138"/>
        <v>0</v>
      </c>
      <c r="EH288" s="61">
        <f t="shared" si="2138"/>
        <v>0</v>
      </c>
      <c r="EI288" s="11"/>
      <c r="EJ288" s="12" t="e">
        <f t="shared" si="2107"/>
        <v>#DIV/0!</v>
      </c>
      <c r="EK288" s="11"/>
      <c r="EL288" s="12" t="e">
        <f t="shared" si="2108"/>
        <v>#DIV/0!</v>
      </c>
      <c r="EM288" s="13"/>
      <c r="EN288" s="13"/>
      <c r="EO288" s="25"/>
      <c r="EP288" s="37"/>
      <c r="EQ288" s="10"/>
      <c r="ER288" s="11"/>
      <c r="ES288" s="61">
        <f t="shared" si="2139"/>
        <v>0</v>
      </c>
      <c r="ET288" s="61">
        <f t="shared" si="2139"/>
        <v>0</v>
      </c>
      <c r="EU288" s="11"/>
      <c r="EV288" s="12" t="e">
        <f t="shared" si="2109"/>
        <v>#DIV/0!</v>
      </c>
      <c r="EW288" s="11"/>
      <c r="EX288" s="12" t="e">
        <f t="shared" si="2110"/>
        <v>#DIV/0!</v>
      </c>
      <c r="EY288" s="13"/>
      <c r="EZ288" s="13"/>
      <c r="FA288" s="25"/>
      <c r="FB288" s="37"/>
      <c r="FC288" s="10"/>
      <c r="FD288" s="11"/>
      <c r="FE288" s="61">
        <f t="shared" si="2140"/>
        <v>0</v>
      </c>
      <c r="FF288" s="61">
        <f t="shared" si="2140"/>
        <v>0</v>
      </c>
      <c r="FG288" s="11"/>
      <c r="FH288" s="12" t="e">
        <f t="shared" si="2111"/>
        <v>#DIV/0!</v>
      </c>
      <c r="FI288" s="11"/>
      <c r="FJ288" s="12" t="e">
        <f t="shared" si="2112"/>
        <v>#DIV/0!</v>
      </c>
      <c r="FK288" s="13"/>
      <c r="FL288" s="13"/>
      <c r="FM288" s="25"/>
      <c r="FN288" s="37"/>
      <c r="FO288" s="10"/>
      <c r="FP288" s="11"/>
      <c r="FQ288" s="61">
        <f t="shared" si="2141"/>
        <v>0</v>
      </c>
      <c r="FR288" s="61">
        <f t="shared" si="2141"/>
        <v>0</v>
      </c>
      <c r="FS288" s="11"/>
      <c r="FT288" s="12" t="e">
        <f t="shared" si="2113"/>
        <v>#DIV/0!</v>
      </c>
      <c r="FU288" s="11"/>
      <c r="FV288" s="12" t="e">
        <f t="shared" si="2114"/>
        <v>#DIV/0!</v>
      </c>
      <c r="FW288" s="13"/>
      <c r="FX288" s="13"/>
      <c r="FY288" s="25"/>
      <c r="FZ288" s="37"/>
      <c r="GA288" s="10"/>
      <c r="GB288" s="11"/>
      <c r="GC288" s="61">
        <f t="shared" si="2142"/>
        <v>0</v>
      </c>
      <c r="GD288" s="61">
        <f t="shared" si="2142"/>
        <v>0</v>
      </c>
      <c r="GE288" s="11"/>
      <c r="GF288" s="12" t="e">
        <f t="shared" si="2115"/>
        <v>#DIV/0!</v>
      </c>
      <c r="GG288" s="11"/>
      <c r="GH288" s="12" t="e">
        <f t="shared" si="2116"/>
        <v>#DIV/0!</v>
      </c>
      <c r="GI288" s="13"/>
      <c r="GJ288" s="13"/>
      <c r="GK288" s="25"/>
      <c r="GL288" s="37"/>
      <c r="GM288" s="10"/>
      <c r="GN288" s="11"/>
      <c r="GO288" s="61">
        <f t="shared" si="2143"/>
        <v>0</v>
      </c>
      <c r="GP288" s="61">
        <f t="shared" si="2143"/>
        <v>0</v>
      </c>
      <c r="GQ288" s="11"/>
      <c r="GR288" s="12" t="e">
        <f t="shared" si="2117"/>
        <v>#DIV/0!</v>
      </c>
      <c r="GS288" s="11"/>
      <c r="GT288" s="12" t="e">
        <f t="shared" si="2118"/>
        <v>#DIV/0!</v>
      </c>
      <c r="GU288" s="13"/>
      <c r="GV288" s="13"/>
      <c r="GW288" s="25"/>
      <c r="GX288" s="37"/>
      <c r="GY288" s="10"/>
      <c r="GZ288" s="11"/>
      <c r="HA288" s="61">
        <f t="shared" si="2144"/>
        <v>0</v>
      </c>
      <c r="HB288" s="61">
        <f t="shared" si="2144"/>
        <v>0</v>
      </c>
      <c r="HC288" s="11"/>
      <c r="HD288" s="12" t="e">
        <f t="shared" si="2119"/>
        <v>#DIV/0!</v>
      </c>
      <c r="HE288" s="11"/>
      <c r="HF288" s="12" t="e">
        <f t="shared" si="2120"/>
        <v>#DIV/0!</v>
      </c>
      <c r="HG288" s="13"/>
      <c r="HH288" s="13"/>
      <c r="HI288" s="25"/>
      <c r="HJ288" s="37"/>
      <c r="HK288" s="10">
        <f t="shared" si="2121"/>
        <v>1</v>
      </c>
      <c r="HL288" s="14">
        <f t="shared" si="2121"/>
        <v>1</v>
      </c>
      <c r="HM288" s="381">
        <f t="shared" si="2121"/>
        <v>2497</v>
      </c>
      <c r="HN288" s="11">
        <f t="shared" si="2121"/>
        <v>182</v>
      </c>
      <c r="HO288" s="11">
        <f t="shared" si="2122"/>
        <v>802</v>
      </c>
      <c r="HP288" s="79">
        <f t="shared" si="2123"/>
        <v>0.32118542250700843</v>
      </c>
      <c r="HQ288" s="15">
        <f t="shared" si="2124"/>
        <v>69</v>
      </c>
      <c r="HR288" s="12">
        <f t="shared" si="2145"/>
        <v>8.6034912718204487E-2</v>
      </c>
      <c r="HS288" s="16">
        <v>72</v>
      </c>
      <c r="HT288" s="17">
        <v>714</v>
      </c>
      <c r="HU288" s="16">
        <f t="shared" si="2125"/>
        <v>89.02743142144638</v>
      </c>
      <c r="HV288" s="23"/>
      <c r="HW288" s="22"/>
    </row>
    <row r="289" spans="1:231" ht="18.75" x14ac:dyDescent="0.25">
      <c r="A289" s="734"/>
      <c r="B289" s="436">
        <f t="shared" si="1905"/>
        <v>45818</v>
      </c>
      <c r="C289" s="10"/>
      <c r="D289" s="11"/>
      <c r="E289" s="61">
        <f t="shared" si="2126"/>
        <v>458</v>
      </c>
      <c r="F289" s="11">
        <f t="shared" si="2126"/>
        <v>33</v>
      </c>
      <c r="G289" s="11">
        <v>137</v>
      </c>
      <c r="H289" s="12">
        <f t="shared" si="2086"/>
        <v>0.32751091703056767</v>
      </c>
      <c r="I289" s="11">
        <v>13</v>
      </c>
      <c r="J289" s="12">
        <f t="shared" si="2127"/>
        <v>8.666666666666667E-2</v>
      </c>
      <c r="K289" s="13"/>
      <c r="L289" s="11"/>
      <c r="M289" s="25"/>
      <c r="N289" s="37"/>
      <c r="O289" s="10">
        <v>1</v>
      </c>
      <c r="P289" s="11"/>
      <c r="Q289" s="11">
        <f t="shared" si="2128"/>
        <v>488</v>
      </c>
      <c r="R289" s="11">
        <f t="shared" si="2128"/>
        <v>36</v>
      </c>
      <c r="S289" s="11">
        <v>121</v>
      </c>
      <c r="T289" s="12">
        <f t="shared" si="2087"/>
        <v>0.27459016393442626</v>
      </c>
      <c r="U289" s="11">
        <v>13</v>
      </c>
      <c r="V289" s="12">
        <f t="shared" si="2088"/>
        <v>9.7014925373134331E-2</v>
      </c>
      <c r="W289" s="13"/>
      <c r="X289" s="11"/>
      <c r="Y289" s="25"/>
      <c r="Z289" s="37"/>
      <c r="AA289" s="10"/>
      <c r="AB289" s="11"/>
      <c r="AC289" s="11">
        <f t="shared" si="2129"/>
        <v>106</v>
      </c>
      <c r="AD289" s="11">
        <f t="shared" si="2129"/>
        <v>8</v>
      </c>
      <c r="AE289" s="11">
        <v>32</v>
      </c>
      <c r="AF289" s="12">
        <f t="shared" si="2089"/>
        <v>0.33962264150943394</v>
      </c>
      <c r="AG289" s="11">
        <v>4</v>
      </c>
      <c r="AH289" s="12">
        <f t="shared" si="2090"/>
        <v>0.1111111111111111</v>
      </c>
      <c r="AI289" s="13"/>
      <c r="AJ289" s="11"/>
      <c r="AK289" s="25"/>
      <c r="AL289" s="37"/>
      <c r="AM289" s="10"/>
      <c r="AN289" s="11"/>
      <c r="AO289" s="61">
        <f t="shared" si="2130"/>
        <v>481</v>
      </c>
      <c r="AP289" s="11">
        <f t="shared" si="2130"/>
        <v>35</v>
      </c>
      <c r="AQ289" s="11">
        <v>124</v>
      </c>
      <c r="AR289" s="12">
        <f t="shared" si="2091"/>
        <v>0.2785862785862786</v>
      </c>
      <c r="AS289" s="11">
        <v>10</v>
      </c>
      <c r="AT289" s="12">
        <f t="shared" si="2092"/>
        <v>7.4626865671641784E-2</v>
      </c>
      <c r="AU289" s="13"/>
      <c r="AV289" s="11"/>
      <c r="AW289" s="25"/>
      <c r="AX289" s="37"/>
      <c r="AY289" s="10"/>
      <c r="AZ289" s="11"/>
      <c r="BA289" s="11">
        <f t="shared" si="2131"/>
        <v>476</v>
      </c>
      <c r="BB289" s="11">
        <f t="shared" si="2131"/>
        <v>35</v>
      </c>
      <c r="BC289" s="11">
        <v>138</v>
      </c>
      <c r="BD289" s="12">
        <f t="shared" si="2093"/>
        <v>0.31092436974789917</v>
      </c>
      <c r="BE289" s="11">
        <v>10</v>
      </c>
      <c r="BF289" s="12">
        <f t="shared" si="2094"/>
        <v>6.7567567567567571E-2</v>
      </c>
      <c r="BG289" s="13"/>
      <c r="BH289" s="11"/>
      <c r="BI289" s="25"/>
      <c r="BJ289" s="37"/>
      <c r="BK289" s="10"/>
      <c r="BL289" s="11"/>
      <c r="BM289" s="11">
        <f t="shared" si="2132"/>
        <v>487</v>
      </c>
      <c r="BN289" s="11">
        <f t="shared" si="2132"/>
        <v>35</v>
      </c>
      <c r="BO289" s="11">
        <v>135</v>
      </c>
      <c r="BP289" s="12">
        <f t="shared" si="2095"/>
        <v>0.3059548254620123</v>
      </c>
      <c r="BQ289" s="11">
        <v>14</v>
      </c>
      <c r="BR289" s="12">
        <f t="shared" si="2096"/>
        <v>9.3959731543624164E-2</v>
      </c>
      <c r="BS289" s="13"/>
      <c r="BT289" s="11"/>
      <c r="BU289" s="25"/>
      <c r="BV289" s="37"/>
      <c r="BW289" s="10"/>
      <c r="BX289" s="11"/>
      <c r="BY289" s="61">
        <f t="shared" si="2133"/>
        <v>0</v>
      </c>
      <c r="BZ289" s="61">
        <f t="shared" si="2133"/>
        <v>0</v>
      </c>
      <c r="CA289" s="11"/>
      <c r="CB289" s="12" t="e">
        <f t="shared" si="2097"/>
        <v>#DIV/0!</v>
      </c>
      <c r="CC289" s="11"/>
      <c r="CD289" s="12" t="e">
        <f t="shared" si="2098"/>
        <v>#DIV/0!</v>
      </c>
      <c r="CE289" s="13"/>
      <c r="CF289" s="11"/>
      <c r="CG289" s="25"/>
      <c r="CH289" s="37"/>
      <c r="CI289" s="10"/>
      <c r="CJ289" s="11"/>
      <c r="CK289" s="61">
        <f t="shared" si="2134"/>
        <v>0</v>
      </c>
      <c r="CL289" s="61">
        <f t="shared" si="2134"/>
        <v>0</v>
      </c>
      <c r="CM289" s="11"/>
      <c r="CN289" s="12" t="e">
        <f t="shared" si="2099"/>
        <v>#DIV/0!</v>
      </c>
      <c r="CO289" s="11"/>
      <c r="CP289" s="12" t="e">
        <f t="shared" si="2100"/>
        <v>#DIV/0!</v>
      </c>
      <c r="CQ289" s="13"/>
      <c r="CR289" s="11"/>
      <c r="CS289" s="25"/>
      <c r="CT289" s="37"/>
      <c r="CU289" s="10"/>
      <c r="CV289" s="11"/>
      <c r="CW289" s="61">
        <f t="shared" si="2135"/>
        <v>0</v>
      </c>
      <c r="CX289" s="61">
        <f t="shared" si="2135"/>
        <v>0</v>
      </c>
      <c r="CY289" s="11"/>
      <c r="CZ289" s="12" t="e">
        <f t="shared" si="2101"/>
        <v>#DIV/0!</v>
      </c>
      <c r="DA289" s="11"/>
      <c r="DB289" s="12" t="e">
        <f t="shared" si="2102"/>
        <v>#DIV/0!</v>
      </c>
      <c r="DC289" s="13"/>
      <c r="DD289" s="11"/>
      <c r="DE289" s="25"/>
      <c r="DF289" s="37"/>
      <c r="DG289" s="10"/>
      <c r="DH289" s="11"/>
      <c r="DI289" s="61">
        <f t="shared" si="2136"/>
        <v>0</v>
      </c>
      <c r="DJ289" s="61">
        <f t="shared" si="2136"/>
        <v>0</v>
      </c>
      <c r="DK289" s="11"/>
      <c r="DL289" s="12" t="e">
        <f t="shared" si="2103"/>
        <v>#DIV/0!</v>
      </c>
      <c r="DM289" s="11"/>
      <c r="DN289" s="12" t="e">
        <f t="shared" si="2104"/>
        <v>#DIV/0!</v>
      </c>
      <c r="DO289" s="13"/>
      <c r="DP289" s="11"/>
      <c r="DQ289" s="25"/>
      <c r="DR289" s="37"/>
      <c r="DS289" s="10"/>
      <c r="DT289" s="11"/>
      <c r="DU289" s="61">
        <f t="shared" si="2137"/>
        <v>0</v>
      </c>
      <c r="DV289" s="61">
        <f t="shared" si="2137"/>
        <v>0</v>
      </c>
      <c r="DW289" s="11"/>
      <c r="DX289" s="12" t="e">
        <f t="shared" si="2105"/>
        <v>#DIV/0!</v>
      </c>
      <c r="DY289" s="11"/>
      <c r="DZ289" s="12" t="e">
        <f t="shared" si="2106"/>
        <v>#DIV/0!</v>
      </c>
      <c r="EA289" s="13"/>
      <c r="EB289" s="11"/>
      <c r="EC289" s="25"/>
      <c r="ED289" s="37"/>
      <c r="EE289" s="10"/>
      <c r="EF289" s="11"/>
      <c r="EG289" s="61">
        <f t="shared" si="2138"/>
        <v>0</v>
      </c>
      <c r="EH289" s="61">
        <f t="shared" si="2138"/>
        <v>0</v>
      </c>
      <c r="EI289" s="11"/>
      <c r="EJ289" s="12" t="e">
        <f t="shared" si="2107"/>
        <v>#DIV/0!</v>
      </c>
      <c r="EK289" s="11"/>
      <c r="EL289" s="12" t="e">
        <f t="shared" si="2108"/>
        <v>#DIV/0!</v>
      </c>
      <c r="EM289" s="13"/>
      <c r="EN289" s="11"/>
      <c r="EO289" s="25"/>
      <c r="EP289" s="37"/>
      <c r="EQ289" s="10"/>
      <c r="ER289" s="11"/>
      <c r="ES289" s="61">
        <f t="shared" si="2139"/>
        <v>0</v>
      </c>
      <c r="ET289" s="61">
        <f t="shared" si="2139"/>
        <v>0</v>
      </c>
      <c r="EU289" s="11"/>
      <c r="EV289" s="12" t="e">
        <f t="shared" si="2109"/>
        <v>#DIV/0!</v>
      </c>
      <c r="EW289" s="11"/>
      <c r="EX289" s="12" t="e">
        <f t="shared" si="2110"/>
        <v>#DIV/0!</v>
      </c>
      <c r="EY289" s="13"/>
      <c r="EZ289" s="11"/>
      <c r="FA289" s="25"/>
      <c r="FB289" s="37"/>
      <c r="FC289" s="10"/>
      <c r="FD289" s="11"/>
      <c r="FE289" s="61">
        <f t="shared" si="2140"/>
        <v>0</v>
      </c>
      <c r="FF289" s="61">
        <f t="shared" si="2140"/>
        <v>0</v>
      </c>
      <c r="FG289" s="11"/>
      <c r="FH289" s="12" t="e">
        <f t="shared" si="2111"/>
        <v>#DIV/0!</v>
      </c>
      <c r="FI289" s="11"/>
      <c r="FJ289" s="12" t="e">
        <f t="shared" si="2112"/>
        <v>#DIV/0!</v>
      </c>
      <c r="FK289" s="13"/>
      <c r="FL289" s="11"/>
      <c r="FM289" s="25"/>
      <c r="FN289" s="37"/>
      <c r="FO289" s="10"/>
      <c r="FP289" s="11"/>
      <c r="FQ289" s="61">
        <f t="shared" si="2141"/>
        <v>0</v>
      </c>
      <c r="FR289" s="61">
        <f t="shared" si="2141"/>
        <v>0</v>
      </c>
      <c r="FS289" s="11"/>
      <c r="FT289" s="12" t="e">
        <f t="shared" si="2113"/>
        <v>#DIV/0!</v>
      </c>
      <c r="FU289" s="11"/>
      <c r="FV289" s="12" t="e">
        <f t="shared" si="2114"/>
        <v>#DIV/0!</v>
      </c>
      <c r="FW289" s="13"/>
      <c r="FX289" s="11"/>
      <c r="FY289" s="25"/>
      <c r="FZ289" s="37"/>
      <c r="GA289" s="10"/>
      <c r="GB289" s="11"/>
      <c r="GC289" s="61">
        <f t="shared" si="2142"/>
        <v>0</v>
      </c>
      <c r="GD289" s="61">
        <f t="shared" si="2142"/>
        <v>0</v>
      </c>
      <c r="GE289" s="11"/>
      <c r="GF289" s="12" t="e">
        <f t="shared" si="2115"/>
        <v>#DIV/0!</v>
      </c>
      <c r="GG289" s="11"/>
      <c r="GH289" s="12" t="e">
        <f t="shared" si="2116"/>
        <v>#DIV/0!</v>
      </c>
      <c r="GI289" s="13"/>
      <c r="GJ289" s="11"/>
      <c r="GK289" s="25"/>
      <c r="GL289" s="37"/>
      <c r="GM289" s="10"/>
      <c r="GN289" s="11"/>
      <c r="GO289" s="61">
        <f t="shared" si="2143"/>
        <v>0</v>
      </c>
      <c r="GP289" s="61">
        <f t="shared" si="2143"/>
        <v>0</v>
      </c>
      <c r="GQ289" s="11"/>
      <c r="GR289" s="12" t="e">
        <f t="shared" si="2117"/>
        <v>#DIV/0!</v>
      </c>
      <c r="GS289" s="11"/>
      <c r="GT289" s="12" t="e">
        <f t="shared" si="2118"/>
        <v>#DIV/0!</v>
      </c>
      <c r="GU289" s="13"/>
      <c r="GV289" s="11"/>
      <c r="GW289" s="25"/>
      <c r="GX289" s="37"/>
      <c r="GY289" s="10"/>
      <c r="GZ289" s="11"/>
      <c r="HA289" s="61">
        <f t="shared" si="2144"/>
        <v>0</v>
      </c>
      <c r="HB289" s="61">
        <f t="shared" si="2144"/>
        <v>0</v>
      </c>
      <c r="HC289" s="11"/>
      <c r="HD289" s="12" t="e">
        <f t="shared" si="2119"/>
        <v>#DIV/0!</v>
      </c>
      <c r="HE289" s="11"/>
      <c r="HF289" s="12" t="e">
        <f t="shared" si="2120"/>
        <v>#DIV/0!</v>
      </c>
      <c r="HG289" s="13"/>
      <c r="HH289" s="11"/>
      <c r="HI289" s="25"/>
      <c r="HJ289" s="37"/>
      <c r="HK289" s="10">
        <f t="shared" si="2121"/>
        <v>1</v>
      </c>
      <c r="HL289" s="14">
        <f t="shared" si="2121"/>
        <v>0</v>
      </c>
      <c r="HM289" s="381">
        <f t="shared" si="2121"/>
        <v>2496</v>
      </c>
      <c r="HN289" s="11">
        <f t="shared" si="2121"/>
        <v>182</v>
      </c>
      <c r="HO289" s="11">
        <f t="shared" si="2122"/>
        <v>751</v>
      </c>
      <c r="HP289" s="79">
        <f t="shared" si="2123"/>
        <v>0.30088141025641024</v>
      </c>
      <c r="HQ289" s="15">
        <f t="shared" si="2124"/>
        <v>64</v>
      </c>
      <c r="HR289" s="12">
        <f t="shared" si="2145"/>
        <v>8.5219707057256996E-2</v>
      </c>
      <c r="HS289" s="16">
        <v>72</v>
      </c>
      <c r="HT289" s="17">
        <v>669</v>
      </c>
      <c r="HU289" s="16">
        <f t="shared" si="2125"/>
        <v>89.081225033288945</v>
      </c>
      <c r="HV289" s="23"/>
      <c r="HW289" s="22"/>
    </row>
    <row r="290" spans="1:231" ht="18.75" x14ac:dyDescent="0.25">
      <c r="A290" s="734"/>
      <c r="B290" s="436">
        <f t="shared" si="1905"/>
        <v>45819</v>
      </c>
      <c r="C290" s="10">
        <v>1</v>
      </c>
      <c r="D290" s="11"/>
      <c r="E290" s="61">
        <f>E289-C290</f>
        <v>457</v>
      </c>
      <c r="F290" s="11">
        <f>F289-D290</f>
        <v>33</v>
      </c>
      <c r="G290" s="11">
        <v>140</v>
      </c>
      <c r="H290" s="12">
        <f t="shared" si="2086"/>
        <v>0.32385120350109409</v>
      </c>
      <c r="I290" s="11">
        <v>8</v>
      </c>
      <c r="J290" s="12">
        <f t="shared" si="2127"/>
        <v>5.4054054054054057E-2</v>
      </c>
      <c r="K290" s="13"/>
      <c r="L290" s="11"/>
      <c r="M290" s="38"/>
      <c r="N290" s="39"/>
      <c r="O290" s="10">
        <v>1</v>
      </c>
      <c r="P290" s="11"/>
      <c r="Q290" s="11">
        <f t="shared" si="2128"/>
        <v>487</v>
      </c>
      <c r="R290" s="11">
        <f t="shared" si="2128"/>
        <v>36</v>
      </c>
      <c r="S290" s="11">
        <v>138</v>
      </c>
      <c r="T290" s="12">
        <f t="shared" si="2087"/>
        <v>0.30800821355236141</v>
      </c>
      <c r="U290" s="11">
        <v>12</v>
      </c>
      <c r="V290" s="12">
        <f t="shared" si="2088"/>
        <v>0.08</v>
      </c>
      <c r="W290" s="13"/>
      <c r="X290" s="11"/>
      <c r="Y290" s="38"/>
      <c r="Z290" s="39"/>
      <c r="AA290" s="10"/>
      <c r="AB290" s="11"/>
      <c r="AC290" s="11">
        <f t="shared" si="2129"/>
        <v>106</v>
      </c>
      <c r="AD290" s="11">
        <f t="shared" si="2129"/>
        <v>8</v>
      </c>
      <c r="AE290" s="11">
        <v>27</v>
      </c>
      <c r="AF290" s="12">
        <f t="shared" si="2089"/>
        <v>0.27358490566037735</v>
      </c>
      <c r="AG290" s="11">
        <v>2</v>
      </c>
      <c r="AH290" s="12">
        <f t="shared" si="2090"/>
        <v>6.8965517241379309E-2</v>
      </c>
      <c r="AI290" s="13"/>
      <c r="AJ290" s="11"/>
      <c r="AK290" s="38"/>
      <c r="AL290" s="39"/>
      <c r="AM290" s="10">
        <v>2</v>
      </c>
      <c r="AN290" s="11"/>
      <c r="AO290" s="61">
        <f t="shared" si="2130"/>
        <v>479</v>
      </c>
      <c r="AP290" s="11">
        <f t="shared" si="2130"/>
        <v>35</v>
      </c>
      <c r="AQ290" s="11">
        <v>135</v>
      </c>
      <c r="AR290" s="12">
        <f t="shared" si="2091"/>
        <v>0.29645093945720252</v>
      </c>
      <c r="AS290" s="11">
        <v>7</v>
      </c>
      <c r="AT290" s="12">
        <f t="shared" si="2092"/>
        <v>4.9295774647887321E-2</v>
      </c>
      <c r="AU290" s="13"/>
      <c r="AV290" s="11"/>
      <c r="AW290" s="38"/>
      <c r="AX290" s="39"/>
      <c r="AY290" s="10"/>
      <c r="AZ290" s="11"/>
      <c r="BA290" s="11">
        <f t="shared" si="2131"/>
        <v>476</v>
      </c>
      <c r="BB290" s="11">
        <f t="shared" si="2131"/>
        <v>35</v>
      </c>
      <c r="BC290" s="11">
        <v>131</v>
      </c>
      <c r="BD290" s="12">
        <f t="shared" si="2093"/>
        <v>0.29831932773109243</v>
      </c>
      <c r="BE290" s="11">
        <v>11</v>
      </c>
      <c r="BF290" s="12">
        <f t="shared" si="2094"/>
        <v>7.746478873239436E-2</v>
      </c>
      <c r="BG290" s="13"/>
      <c r="BH290" s="11"/>
      <c r="BI290" s="38"/>
      <c r="BJ290" s="39"/>
      <c r="BK290" s="10"/>
      <c r="BL290" s="11"/>
      <c r="BM290" s="11">
        <f t="shared" si="2132"/>
        <v>487</v>
      </c>
      <c r="BN290" s="11">
        <f t="shared" si="2132"/>
        <v>35</v>
      </c>
      <c r="BO290" s="11">
        <v>125</v>
      </c>
      <c r="BP290" s="12">
        <f t="shared" si="2095"/>
        <v>0.29363449691991789</v>
      </c>
      <c r="BQ290" s="11">
        <v>18</v>
      </c>
      <c r="BR290" s="12">
        <f t="shared" si="2096"/>
        <v>0.12587412587412589</v>
      </c>
      <c r="BS290" s="13"/>
      <c r="BT290" s="11"/>
      <c r="BU290" s="38"/>
      <c r="BV290" s="39"/>
      <c r="BW290" s="10"/>
      <c r="BX290" s="11"/>
      <c r="BY290" s="61">
        <f t="shared" si="2133"/>
        <v>0</v>
      </c>
      <c r="BZ290" s="61">
        <f t="shared" si="2133"/>
        <v>0</v>
      </c>
      <c r="CA290" s="11"/>
      <c r="CB290" s="12" t="e">
        <f t="shared" si="2097"/>
        <v>#DIV/0!</v>
      </c>
      <c r="CC290" s="11"/>
      <c r="CD290" s="12" t="e">
        <f t="shared" si="2098"/>
        <v>#DIV/0!</v>
      </c>
      <c r="CE290" s="13"/>
      <c r="CF290" s="11"/>
      <c r="CG290" s="38"/>
      <c r="CH290" s="39"/>
      <c r="CI290" s="10"/>
      <c r="CJ290" s="11"/>
      <c r="CK290" s="61">
        <f t="shared" si="2134"/>
        <v>0</v>
      </c>
      <c r="CL290" s="61">
        <f t="shared" si="2134"/>
        <v>0</v>
      </c>
      <c r="CM290" s="11"/>
      <c r="CN290" s="12" t="e">
        <f t="shared" si="2099"/>
        <v>#DIV/0!</v>
      </c>
      <c r="CO290" s="11"/>
      <c r="CP290" s="12" t="e">
        <f t="shared" si="2100"/>
        <v>#DIV/0!</v>
      </c>
      <c r="CQ290" s="13"/>
      <c r="CR290" s="11"/>
      <c r="CS290" s="38"/>
      <c r="CT290" s="39"/>
      <c r="CU290" s="10"/>
      <c r="CV290" s="11"/>
      <c r="CW290" s="61">
        <f t="shared" si="2135"/>
        <v>0</v>
      </c>
      <c r="CX290" s="61">
        <f t="shared" si="2135"/>
        <v>0</v>
      </c>
      <c r="CY290" s="11"/>
      <c r="CZ290" s="12" t="e">
        <f t="shared" si="2101"/>
        <v>#DIV/0!</v>
      </c>
      <c r="DA290" s="11"/>
      <c r="DB290" s="12" t="e">
        <f t="shared" si="2102"/>
        <v>#DIV/0!</v>
      </c>
      <c r="DC290" s="13"/>
      <c r="DD290" s="11"/>
      <c r="DE290" s="38"/>
      <c r="DF290" s="39"/>
      <c r="DG290" s="10"/>
      <c r="DH290" s="11"/>
      <c r="DI290" s="61">
        <f t="shared" si="2136"/>
        <v>0</v>
      </c>
      <c r="DJ290" s="61">
        <f t="shared" si="2136"/>
        <v>0</v>
      </c>
      <c r="DK290" s="11"/>
      <c r="DL290" s="12" t="e">
        <f t="shared" si="2103"/>
        <v>#DIV/0!</v>
      </c>
      <c r="DM290" s="11"/>
      <c r="DN290" s="12" t="e">
        <f t="shared" si="2104"/>
        <v>#DIV/0!</v>
      </c>
      <c r="DO290" s="13"/>
      <c r="DP290" s="11"/>
      <c r="DQ290" s="38"/>
      <c r="DR290" s="39"/>
      <c r="DS290" s="10"/>
      <c r="DT290" s="11"/>
      <c r="DU290" s="61">
        <f t="shared" si="2137"/>
        <v>0</v>
      </c>
      <c r="DV290" s="61">
        <f t="shared" si="2137"/>
        <v>0</v>
      </c>
      <c r="DW290" s="11"/>
      <c r="DX290" s="12" t="e">
        <f t="shared" si="2105"/>
        <v>#DIV/0!</v>
      </c>
      <c r="DY290" s="11"/>
      <c r="DZ290" s="12" t="e">
        <f t="shared" si="2106"/>
        <v>#DIV/0!</v>
      </c>
      <c r="EA290" s="13"/>
      <c r="EB290" s="11"/>
      <c r="EC290" s="38"/>
      <c r="ED290" s="39"/>
      <c r="EE290" s="10"/>
      <c r="EF290" s="11"/>
      <c r="EG290" s="61">
        <f t="shared" si="2138"/>
        <v>0</v>
      </c>
      <c r="EH290" s="61">
        <f t="shared" si="2138"/>
        <v>0</v>
      </c>
      <c r="EI290" s="11"/>
      <c r="EJ290" s="12" t="e">
        <f t="shared" si="2107"/>
        <v>#DIV/0!</v>
      </c>
      <c r="EK290" s="11"/>
      <c r="EL290" s="12" t="e">
        <f t="shared" si="2108"/>
        <v>#DIV/0!</v>
      </c>
      <c r="EM290" s="13"/>
      <c r="EN290" s="11"/>
      <c r="EO290" s="38"/>
      <c r="EP290" s="39"/>
      <c r="EQ290" s="10"/>
      <c r="ER290" s="11"/>
      <c r="ES290" s="61">
        <f t="shared" si="2139"/>
        <v>0</v>
      </c>
      <c r="ET290" s="61">
        <f t="shared" si="2139"/>
        <v>0</v>
      </c>
      <c r="EU290" s="11"/>
      <c r="EV290" s="12" t="e">
        <f t="shared" si="2109"/>
        <v>#DIV/0!</v>
      </c>
      <c r="EW290" s="11"/>
      <c r="EX290" s="12" t="e">
        <f t="shared" si="2110"/>
        <v>#DIV/0!</v>
      </c>
      <c r="EY290" s="13"/>
      <c r="EZ290" s="11"/>
      <c r="FA290" s="38"/>
      <c r="FB290" s="39"/>
      <c r="FC290" s="10"/>
      <c r="FD290" s="11"/>
      <c r="FE290" s="61">
        <f t="shared" si="2140"/>
        <v>0</v>
      </c>
      <c r="FF290" s="61">
        <f t="shared" si="2140"/>
        <v>0</v>
      </c>
      <c r="FG290" s="11"/>
      <c r="FH290" s="12" t="e">
        <f t="shared" si="2111"/>
        <v>#DIV/0!</v>
      </c>
      <c r="FI290" s="11"/>
      <c r="FJ290" s="12" t="e">
        <f t="shared" si="2112"/>
        <v>#DIV/0!</v>
      </c>
      <c r="FK290" s="13"/>
      <c r="FL290" s="11"/>
      <c r="FM290" s="38"/>
      <c r="FN290" s="39"/>
      <c r="FO290" s="10"/>
      <c r="FP290" s="11"/>
      <c r="FQ290" s="61">
        <f t="shared" si="2141"/>
        <v>0</v>
      </c>
      <c r="FR290" s="61">
        <f t="shared" si="2141"/>
        <v>0</v>
      </c>
      <c r="FS290" s="11"/>
      <c r="FT290" s="12" t="e">
        <f t="shared" si="2113"/>
        <v>#DIV/0!</v>
      </c>
      <c r="FU290" s="11"/>
      <c r="FV290" s="12" t="e">
        <f t="shared" si="2114"/>
        <v>#DIV/0!</v>
      </c>
      <c r="FW290" s="13"/>
      <c r="FX290" s="11"/>
      <c r="FY290" s="38"/>
      <c r="FZ290" s="39"/>
      <c r="GA290" s="10"/>
      <c r="GB290" s="11"/>
      <c r="GC290" s="61">
        <f t="shared" si="2142"/>
        <v>0</v>
      </c>
      <c r="GD290" s="61">
        <f t="shared" si="2142"/>
        <v>0</v>
      </c>
      <c r="GE290" s="11"/>
      <c r="GF290" s="12" t="e">
        <f t="shared" si="2115"/>
        <v>#DIV/0!</v>
      </c>
      <c r="GG290" s="11"/>
      <c r="GH290" s="12" t="e">
        <f t="shared" si="2116"/>
        <v>#DIV/0!</v>
      </c>
      <c r="GI290" s="13"/>
      <c r="GJ290" s="11"/>
      <c r="GK290" s="38"/>
      <c r="GL290" s="39"/>
      <c r="GM290" s="10"/>
      <c r="GN290" s="11"/>
      <c r="GO290" s="61">
        <f t="shared" si="2143"/>
        <v>0</v>
      </c>
      <c r="GP290" s="61">
        <f t="shared" si="2143"/>
        <v>0</v>
      </c>
      <c r="GQ290" s="11"/>
      <c r="GR290" s="12" t="e">
        <f t="shared" si="2117"/>
        <v>#DIV/0!</v>
      </c>
      <c r="GS290" s="11"/>
      <c r="GT290" s="12" t="e">
        <f t="shared" si="2118"/>
        <v>#DIV/0!</v>
      </c>
      <c r="GU290" s="13"/>
      <c r="GV290" s="11"/>
      <c r="GW290" s="38"/>
      <c r="GX290" s="39"/>
      <c r="GY290" s="10"/>
      <c r="GZ290" s="11"/>
      <c r="HA290" s="61">
        <f t="shared" si="2144"/>
        <v>0</v>
      </c>
      <c r="HB290" s="61">
        <f t="shared" si="2144"/>
        <v>0</v>
      </c>
      <c r="HC290" s="11"/>
      <c r="HD290" s="12" t="e">
        <f t="shared" si="2119"/>
        <v>#DIV/0!</v>
      </c>
      <c r="HE290" s="11"/>
      <c r="HF290" s="12" t="e">
        <f t="shared" si="2120"/>
        <v>#DIV/0!</v>
      </c>
      <c r="HG290" s="13"/>
      <c r="HH290" s="11"/>
      <c r="HI290" s="38"/>
      <c r="HJ290" s="39"/>
      <c r="HK290" s="10">
        <f t="shared" si="2121"/>
        <v>4</v>
      </c>
      <c r="HL290" s="14">
        <f t="shared" si="2121"/>
        <v>0</v>
      </c>
      <c r="HM290" s="381">
        <f t="shared" si="2121"/>
        <v>2492</v>
      </c>
      <c r="HN290" s="11">
        <f t="shared" si="2121"/>
        <v>182</v>
      </c>
      <c r="HO290" s="11">
        <f t="shared" si="2122"/>
        <v>754</v>
      </c>
      <c r="HP290" s="79">
        <f t="shared" si="2123"/>
        <v>0.3025682182985554</v>
      </c>
      <c r="HQ290" s="15">
        <f t="shared" si="2124"/>
        <v>58</v>
      </c>
      <c r="HR290" s="12">
        <f t="shared" si="2145"/>
        <v>7.6923076923076927E-2</v>
      </c>
      <c r="HS290" s="16">
        <v>72</v>
      </c>
      <c r="HT290" s="17">
        <v>678</v>
      </c>
      <c r="HU290" s="16">
        <f t="shared" si="2125"/>
        <v>89.92042440318302</v>
      </c>
      <c r="HV290" s="23"/>
      <c r="HW290" s="22"/>
    </row>
    <row r="291" spans="1:231" ht="19.5" thickBot="1" x14ac:dyDescent="0.3">
      <c r="A291" s="734"/>
      <c r="B291" s="437"/>
      <c r="C291" s="26">
        <f>SUM(C284:C290)</f>
        <v>2</v>
      </c>
      <c r="D291" s="27">
        <f>SUM(D284:D290)</f>
        <v>0</v>
      </c>
      <c r="E291" s="27"/>
      <c r="F291" s="27"/>
      <c r="G291" s="27">
        <f>SUM(G284:G290)</f>
        <v>1010</v>
      </c>
      <c r="H291" s="28">
        <f>((G291+I291)/7)/E290</f>
        <v>0.34291966239449828</v>
      </c>
      <c r="I291" s="27">
        <f>SUM(I284:I290)</f>
        <v>87</v>
      </c>
      <c r="J291" s="28">
        <f>(I291/(I291+G291))</f>
        <v>7.9307201458523241E-2</v>
      </c>
      <c r="K291" s="27"/>
      <c r="L291" s="27"/>
      <c r="M291" s="29" t="e">
        <f>M289/M288*100-100</f>
        <v>#DIV/0!</v>
      </c>
      <c r="N291" s="60" t="e">
        <f>N289/N288*100-100</f>
        <v>#DIV/0!</v>
      </c>
      <c r="O291" s="26">
        <f>SUM(O284:O290)</f>
        <v>4</v>
      </c>
      <c r="P291" s="27">
        <f>SUM(P284:P290)</f>
        <v>0</v>
      </c>
      <c r="Q291" s="27"/>
      <c r="R291" s="27"/>
      <c r="S291" s="27">
        <f>SUM(S284:S290)</f>
        <v>926</v>
      </c>
      <c r="T291" s="28">
        <f>((S291+U291)/7)/Q290</f>
        <v>0.29392783807568201</v>
      </c>
      <c r="U291" s="27">
        <f>SUM(U284:U290)</f>
        <v>76</v>
      </c>
      <c r="V291" s="28">
        <f>(U291/(U291+S291))</f>
        <v>7.5848303393213579E-2</v>
      </c>
      <c r="W291" s="27"/>
      <c r="X291" s="27"/>
      <c r="Y291" s="29" t="e">
        <f>Y289/Y288*100-100</f>
        <v>#DIV/0!</v>
      </c>
      <c r="Z291" s="60" t="e">
        <f>Z289/Z288*100-100</f>
        <v>#DIV/0!</v>
      </c>
      <c r="AA291" s="26">
        <f>SUM(AA284:AA290)</f>
        <v>4</v>
      </c>
      <c r="AB291" s="27">
        <f>SUM(AB284:AB290)</f>
        <v>0</v>
      </c>
      <c r="AC291" s="27"/>
      <c r="AD291" s="27"/>
      <c r="AE291" s="27">
        <f>SUM(AE284:AE290)</f>
        <v>209</v>
      </c>
      <c r="AF291" s="28">
        <f>((AE291+AG291)/7)/AC290</f>
        <v>0.31940700808625333</v>
      </c>
      <c r="AG291" s="27">
        <f>SUM(AG284:AG290)</f>
        <v>28</v>
      </c>
      <c r="AH291" s="28">
        <f>(AG291/(AG291+AE291))</f>
        <v>0.11814345991561181</v>
      </c>
      <c r="AI291" s="27"/>
      <c r="AJ291" s="27"/>
      <c r="AK291" s="29" t="e">
        <f>AK289/AK288*100-100</f>
        <v>#DIV/0!</v>
      </c>
      <c r="AL291" s="60" t="e">
        <f>AL289/AL288*100-100</f>
        <v>#DIV/0!</v>
      </c>
      <c r="AM291" s="26">
        <f>SUM(AM284:AM290)</f>
        <v>4</v>
      </c>
      <c r="AN291" s="27">
        <f>SUM(AN284:AN290)</f>
        <v>1</v>
      </c>
      <c r="AO291" s="27"/>
      <c r="AP291" s="27"/>
      <c r="AQ291" s="27">
        <f>SUM(AQ284:AQ290)</f>
        <v>975</v>
      </c>
      <c r="AR291" s="28">
        <f>((AQ291+AS291)/7)/AO290</f>
        <v>0.31016999701759623</v>
      </c>
      <c r="AS291" s="27">
        <f>SUM(AS284:AS290)</f>
        <v>65</v>
      </c>
      <c r="AT291" s="28">
        <f>(AS291/(AS291+AQ291))</f>
        <v>6.25E-2</v>
      </c>
      <c r="AU291" s="27"/>
      <c r="AV291" s="27"/>
      <c r="AW291" s="29" t="e">
        <f>AW289/AW288*100-100</f>
        <v>#DIV/0!</v>
      </c>
      <c r="AX291" s="60" t="e">
        <f>AX289/AX288*100-100</f>
        <v>#DIV/0!</v>
      </c>
      <c r="AY291" s="26">
        <f>SUM(AY284:AY290)</f>
        <v>4</v>
      </c>
      <c r="AZ291" s="27">
        <f>SUM(AZ284:AZ290)</f>
        <v>0</v>
      </c>
      <c r="BA291" s="27"/>
      <c r="BB291" s="27"/>
      <c r="BC291" s="27">
        <f>SUM(BC284:BC290)</f>
        <v>929</v>
      </c>
      <c r="BD291" s="28">
        <f>((BC291+BE291)/7)/BA290</f>
        <v>0.30252100840336132</v>
      </c>
      <c r="BE291" s="27">
        <f>SUM(BE284:BE290)</f>
        <v>79</v>
      </c>
      <c r="BF291" s="28">
        <f>(BE291/(BE291+BC291))</f>
        <v>7.8373015873015872E-2</v>
      </c>
      <c r="BG291" s="27"/>
      <c r="BH291" s="27"/>
      <c r="BI291" s="29" t="e">
        <f>BI289/BI288*100-100</f>
        <v>#DIV/0!</v>
      </c>
      <c r="BJ291" s="60" t="e">
        <f>BJ289/BJ288*100-100</f>
        <v>#DIV/0!</v>
      </c>
      <c r="BK291" s="26">
        <f>SUM(BK284:BK290)</f>
        <v>2</v>
      </c>
      <c r="BL291" s="27">
        <f>SUM(BL284:BL290)</f>
        <v>0</v>
      </c>
      <c r="BM291" s="27"/>
      <c r="BN291" s="27"/>
      <c r="BO291" s="27">
        <f>SUM(BO284:BO290)</f>
        <v>955</v>
      </c>
      <c r="BP291" s="28">
        <f>((BO291+BQ291)/7)/BM290</f>
        <v>0.30947491933118221</v>
      </c>
      <c r="BQ291" s="27">
        <f>SUM(BQ284:BQ290)</f>
        <v>100</v>
      </c>
      <c r="BR291" s="28">
        <f>(BQ291/(BQ291+BO291))</f>
        <v>9.4786729857819899E-2</v>
      </c>
      <c r="BS291" s="27"/>
      <c r="BT291" s="27"/>
      <c r="BU291" s="29" t="e">
        <f>BU289/BU288*100-100</f>
        <v>#DIV/0!</v>
      </c>
      <c r="BV291" s="60" t="e">
        <f>BV289/BV288*100-100</f>
        <v>#DIV/0!</v>
      </c>
      <c r="BW291" s="26">
        <f>SUM(BW284:BW290)</f>
        <v>0</v>
      </c>
      <c r="BX291" s="27">
        <f>SUM(BX284:BX290)</f>
        <v>30</v>
      </c>
      <c r="BY291" s="27"/>
      <c r="BZ291" s="27"/>
      <c r="CA291" s="27">
        <f>SUM(CA284:CA290)</f>
        <v>0</v>
      </c>
      <c r="CB291" s="28" t="e">
        <f>((CA291+CC291)/7)/BY290</f>
        <v>#DIV/0!</v>
      </c>
      <c r="CC291" s="27">
        <f>SUM(CC284:CC290)</f>
        <v>0</v>
      </c>
      <c r="CD291" s="28" t="e">
        <f>(CC291/(CC291+CA291))</f>
        <v>#DIV/0!</v>
      </c>
      <c r="CE291" s="27"/>
      <c r="CF291" s="27"/>
      <c r="CG291" s="29" t="e">
        <f>CG289/CG288*100-100</f>
        <v>#DIV/0!</v>
      </c>
      <c r="CH291" s="60" t="e">
        <f>CH289/CH288*100-100</f>
        <v>#DIV/0!</v>
      </c>
      <c r="CI291" s="26">
        <f>SUM(CI284:CI290)</f>
        <v>0</v>
      </c>
      <c r="CJ291" s="27">
        <f>SUM(CJ284:CJ290)</f>
        <v>0</v>
      </c>
      <c r="CK291" s="27"/>
      <c r="CL291" s="27"/>
      <c r="CM291" s="27">
        <f>SUM(CM284:CM290)</f>
        <v>0</v>
      </c>
      <c r="CN291" s="28" t="e">
        <f>((CM291+CO291)/7)/CK290</f>
        <v>#DIV/0!</v>
      </c>
      <c r="CO291" s="27">
        <f>SUM(CO284:CO290)</f>
        <v>0</v>
      </c>
      <c r="CP291" s="28" t="e">
        <f>(CO291/(CO291+CM291))</f>
        <v>#DIV/0!</v>
      </c>
      <c r="CQ291" s="27"/>
      <c r="CR291" s="27"/>
      <c r="CS291" s="29" t="e">
        <f>CS289/CS288*100-100</f>
        <v>#DIV/0!</v>
      </c>
      <c r="CT291" s="60" t="e">
        <f>CT289/CT288*100-100</f>
        <v>#DIV/0!</v>
      </c>
      <c r="CU291" s="26">
        <f>SUM(CU284:CU290)</f>
        <v>0</v>
      </c>
      <c r="CV291" s="27">
        <f>SUM(CV284:CV290)</f>
        <v>0</v>
      </c>
      <c r="CW291" s="27"/>
      <c r="CX291" s="27"/>
      <c r="CY291" s="27">
        <f>SUM(CY284:CY290)</f>
        <v>0</v>
      </c>
      <c r="CZ291" s="28" t="e">
        <f>((CY291+DA291)/7)/CW290</f>
        <v>#DIV/0!</v>
      </c>
      <c r="DA291" s="27">
        <f>SUM(DA284:DA290)</f>
        <v>0</v>
      </c>
      <c r="DB291" s="28" t="e">
        <f>(DA291/(DA291+CY291))</f>
        <v>#DIV/0!</v>
      </c>
      <c r="DC291" s="27"/>
      <c r="DD291" s="27"/>
      <c r="DE291" s="29" t="e">
        <f>DE289/DE288*100-100</f>
        <v>#DIV/0!</v>
      </c>
      <c r="DF291" s="60" t="e">
        <f>DF289/DF288*100-100</f>
        <v>#DIV/0!</v>
      </c>
      <c r="DG291" s="26">
        <f>SUM(DG284:DG290)</f>
        <v>0</v>
      </c>
      <c r="DH291" s="27">
        <f>SUM(DH284:DH290)</f>
        <v>0</v>
      </c>
      <c r="DI291" s="27"/>
      <c r="DJ291" s="27"/>
      <c r="DK291" s="27">
        <f>SUM(DK284:DK290)</f>
        <v>0</v>
      </c>
      <c r="DL291" s="28" t="e">
        <f>((DK291+DM291)/7)/DI290</f>
        <v>#DIV/0!</v>
      </c>
      <c r="DM291" s="27">
        <f>SUM(DM284:DM290)</f>
        <v>0</v>
      </c>
      <c r="DN291" s="28" t="e">
        <f>(DM291/(DM291+DK291))</f>
        <v>#DIV/0!</v>
      </c>
      <c r="DO291" s="27"/>
      <c r="DP291" s="27"/>
      <c r="DQ291" s="29" t="e">
        <f>DQ289/DQ288*100-100</f>
        <v>#DIV/0!</v>
      </c>
      <c r="DR291" s="60" t="e">
        <f>DR289/DR288*100-100</f>
        <v>#DIV/0!</v>
      </c>
      <c r="DS291" s="26">
        <f>SUM(DS284:DS290)</f>
        <v>0</v>
      </c>
      <c r="DT291" s="27">
        <f>SUM(DT284:DT290)</f>
        <v>0</v>
      </c>
      <c r="DU291" s="27"/>
      <c r="DV291" s="27"/>
      <c r="DW291" s="27">
        <f>SUM(DW284:DW290)</f>
        <v>0</v>
      </c>
      <c r="DX291" s="28" t="e">
        <f>((DW291+DY291)/7)/DU290</f>
        <v>#DIV/0!</v>
      </c>
      <c r="DY291" s="27">
        <f>SUM(DY284:DY290)</f>
        <v>0</v>
      </c>
      <c r="DZ291" s="28" t="e">
        <f>(DY291/(DY291+DW291))</f>
        <v>#DIV/0!</v>
      </c>
      <c r="EA291" s="27"/>
      <c r="EB291" s="27"/>
      <c r="EC291" s="29" t="e">
        <f>EC289/EC288*100-100</f>
        <v>#DIV/0!</v>
      </c>
      <c r="ED291" s="60" t="e">
        <f>ED289/ED288*100-100</f>
        <v>#DIV/0!</v>
      </c>
      <c r="EE291" s="26">
        <f>SUM(EE284:EE290)</f>
        <v>0</v>
      </c>
      <c r="EF291" s="27">
        <f>SUM(EF284:EF290)</f>
        <v>0</v>
      </c>
      <c r="EG291" s="27"/>
      <c r="EH291" s="27"/>
      <c r="EI291" s="27">
        <f>SUM(EI284:EI290)</f>
        <v>0</v>
      </c>
      <c r="EJ291" s="28" t="e">
        <f>((EI291+EK291)/7)/EG290</f>
        <v>#DIV/0!</v>
      </c>
      <c r="EK291" s="27">
        <f>SUM(EK284:EK290)</f>
        <v>0</v>
      </c>
      <c r="EL291" s="28" t="e">
        <f>(EK291/(EK291+EI291))</f>
        <v>#DIV/0!</v>
      </c>
      <c r="EM291" s="27"/>
      <c r="EN291" s="27"/>
      <c r="EO291" s="29" t="e">
        <f>EO289/EO288*100-100</f>
        <v>#DIV/0!</v>
      </c>
      <c r="EP291" s="60" t="e">
        <f>EP289/EP288*100-100</f>
        <v>#DIV/0!</v>
      </c>
      <c r="EQ291" s="26">
        <f>SUM(EQ284:EQ290)</f>
        <v>0</v>
      </c>
      <c r="ER291" s="27">
        <f>SUM(ER284:ER290)</f>
        <v>0</v>
      </c>
      <c r="ES291" s="27"/>
      <c r="ET291" s="27"/>
      <c r="EU291" s="27">
        <f>SUM(EU284:EU290)</f>
        <v>0</v>
      </c>
      <c r="EV291" s="28" t="e">
        <f>((EU291+EW291)/7)/ES290</f>
        <v>#DIV/0!</v>
      </c>
      <c r="EW291" s="27">
        <f>SUM(EW284:EW290)</f>
        <v>0</v>
      </c>
      <c r="EX291" s="28" t="e">
        <f>(EW291/(EW291+EU291))</f>
        <v>#DIV/0!</v>
      </c>
      <c r="EY291" s="27"/>
      <c r="EZ291" s="27"/>
      <c r="FA291" s="29" t="e">
        <f>FA289/FA288*100-100</f>
        <v>#DIV/0!</v>
      </c>
      <c r="FB291" s="60" t="e">
        <f>FB289/FB288*100-100</f>
        <v>#DIV/0!</v>
      </c>
      <c r="FC291" s="26">
        <f>SUM(FC284:FC290)</f>
        <v>0</v>
      </c>
      <c r="FD291" s="27">
        <f>SUM(FD284:FD290)</f>
        <v>0</v>
      </c>
      <c r="FE291" s="27"/>
      <c r="FF291" s="27"/>
      <c r="FG291" s="27">
        <f>SUM(FG284:FG290)</f>
        <v>0</v>
      </c>
      <c r="FH291" s="28" t="e">
        <f>((FG291+FI291)/7)/FE290</f>
        <v>#DIV/0!</v>
      </c>
      <c r="FI291" s="27">
        <f>SUM(FI284:FI290)</f>
        <v>0</v>
      </c>
      <c r="FJ291" s="28" t="e">
        <f>(FI291/(FI291+FG291))</f>
        <v>#DIV/0!</v>
      </c>
      <c r="FK291" s="27"/>
      <c r="FL291" s="27"/>
      <c r="FM291" s="29" t="e">
        <f>FM289/FM288*100-100</f>
        <v>#DIV/0!</v>
      </c>
      <c r="FN291" s="60" t="e">
        <f>FN289/FN288*100-100</f>
        <v>#DIV/0!</v>
      </c>
      <c r="FO291" s="26">
        <f>SUM(FO284:FO290)</f>
        <v>0</v>
      </c>
      <c r="FP291" s="27">
        <f>SUM(FP284:FP290)</f>
        <v>0</v>
      </c>
      <c r="FQ291" s="27"/>
      <c r="FR291" s="27"/>
      <c r="FS291" s="27">
        <f>SUM(FS284:FS290)</f>
        <v>0</v>
      </c>
      <c r="FT291" s="28" t="e">
        <f>((FS291+FU291)/7)/FQ290</f>
        <v>#DIV/0!</v>
      </c>
      <c r="FU291" s="27">
        <f>SUM(FU284:FU290)</f>
        <v>0</v>
      </c>
      <c r="FV291" s="28" t="e">
        <f>(FU291/(FU291+FS291))</f>
        <v>#DIV/0!</v>
      </c>
      <c r="FW291" s="27"/>
      <c r="FX291" s="27"/>
      <c r="FY291" s="29" t="e">
        <f>FY289/FY288*100-100</f>
        <v>#DIV/0!</v>
      </c>
      <c r="FZ291" s="60" t="e">
        <f>FZ289/FZ288*100-100</f>
        <v>#DIV/0!</v>
      </c>
      <c r="GA291" s="26">
        <f>SUM(GA284:GA290)</f>
        <v>0</v>
      </c>
      <c r="GB291" s="27">
        <f>SUM(GB284:GB290)</f>
        <v>0</v>
      </c>
      <c r="GC291" s="27"/>
      <c r="GD291" s="27"/>
      <c r="GE291" s="27">
        <f>SUM(GE284:GE290)</f>
        <v>0</v>
      </c>
      <c r="GF291" s="28" t="e">
        <f>((GE291+GG291)/7)/GC290</f>
        <v>#DIV/0!</v>
      </c>
      <c r="GG291" s="27">
        <f>SUM(GG284:GG290)</f>
        <v>0</v>
      </c>
      <c r="GH291" s="28" t="e">
        <f>(GG291/(GG291+GE291))</f>
        <v>#DIV/0!</v>
      </c>
      <c r="GI291" s="27"/>
      <c r="GJ291" s="27"/>
      <c r="GK291" s="29" t="e">
        <f>GK289/GK288*100-100</f>
        <v>#DIV/0!</v>
      </c>
      <c r="GL291" s="60" t="e">
        <f>GL289/GL288*100-100</f>
        <v>#DIV/0!</v>
      </c>
      <c r="GM291" s="26">
        <f>SUM(GM284:GM290)</f>
        <v>0</v>
      </c>
      <c r="GN291" s="27">
        <f>SUM(GN284:GN290)</f>
        <v>0</v>
      </c>
      <c r="GO291" s="27"/>
      <c r="GP291" s="27"/>
      <c r="GQ291" s="27">
        <f>SUM(GQ284:GQ290)</f>
        <v>0</v>
      </c>
      <c r="GR291" s="28" t="e">
        <f>((GQ291+GS291)/7)/GO290</f>
        <v>#DIV/0!</v>
      </c>
      <c r="GS291" s="27">
        <f>SUM(GS284:GS290)</f>
        <v>0</v>
      </c>
      <c r="GT291" s="28" t="e">
        <f>(GS291/(GS291+GQ291))</f>
        <v>#DIV/0!</v>
      </c>
      <c r="GU291" s="27"/>
      <c r="GV291" s="27"/>
      <c r="GW291" s="29" t="e">
        <f>GW289/GW288*100-100</f>
        <v>#DIV/0!</v>
      </c>
      <c r="GX291" s="60" t="e">
        <f>GX289/GX288*100-100</f>
        <v>#DIV/0!</v>
      </c>
      <c r="GY291" s="26">
        <f>SUM(GY284:GY290)</f>
        <v>0</v>
      </c>
      <c r="GZ291" s="27">
        <f>SUM(GZ284:GZ290)</f>
        <v>0</v>
      </c>
      <c r="HA291" s="27"/>
      <c r="HB291" s="27"/>
      <c r="HC291" s="27">
        <f>SUM(HC284:HC290)</f>
        <v>0</v>
      </c>
      <c r="HD291" s="28" t="e">
        <f>((HC291+HE291)/7)/HA290</f>
        <v>#DIV/0!</v>
      </c>
      <c r="HE291" s="27">
        <f>SUM(HE284:HE290)</f>
        <v>0</v>
      </c>
      <c r="HF291" s="28" t="e">
        <f>(HE291/(HE291+HC291))</f>
        <v>#DIV/0!</v>
      </c>
      <c r="HG291" s="27"/>
      <c r="HH291" s="27"/>
      <c r="HI291" s="29" t="e">
        <f>HI289/HI288*100-100</f>
        <v>#DIV/0!</v>
      </c>
      <c r="HJ291" s="60" t="e">
        <f>HJ289/HJ288*100-100</f>
        <v>#DIV/0!</v>
      </c>
      <c r="HK291" s="26">
        <f t="shared" si="2121"/>
        <v>20</v>
      </c>
      <c r="HL291" s="443">
        <f t="shared" si="2121"/>
        <v>31</v>
      </c>
      <c r="HM291" s="365">
        <f t="shared" si="2121"/>
        <v>0</v>
      </c>
      <c r="HN291" s="27">
        <f t="shared" si="2121"/>
        <v>0</v>
      </c>
      <c r="HO291" s="27">
        <f t="shared" si="2122"/>
        <v>5439</v>
      </c>
      <c r="HP291" s="80">
        <f>+((HO291)/HM290)/7</f>
        <v>0.31179775280898875</v>
      </c>
      <c r="HQ291" s="57">
        <f t="shared" si="2124"/>
        <v>435</v>
      </c>
      <c r="HR291" s="48">
        <f t="shared" si="2145"/>
        <v>7.9977937120794262E-2</v>
      </c>
      <c r="HS291" s="49">
        <f>SUM(HS284:HS290)/7</f>
        <v>72.028571428571425</v>
      </c>
      <c r="HT291" s="50">
        <f>SUM(HT284:HT290)</f>
        <v>4859</v>
      </c>
      <c r="HU291" s="49">
        <f>AVERAGE(HU284:HU290)</f>
        <v>89.338816557889658</v>
      </c>
      <c r="HV291" s="58" t="e">
        <f>HV289/HV288*100-100</f>
        <v>#DIV/0!</v>
      </c>
      <c r="HW291" s="60" t="e">
        <f>HW289/HW288*100-100</f>
        <v>#DIV/0!</v>
      </c>
    </row>
    <row r="292" spans="1:231" ht="19.5" thickBot="1" x14ac:dyDescent="0.3">
      <c r="A292" s="52"/>
      <c r="B292" s="437"/>
      <c r="C292" s="40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2"/>
      <c r="O292" s="40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2"/>
      <c r="AA292" s="40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2"/>
      <c r="AM292" s="40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2"/>
      <c r="AY292" s="40"/>
      <c r="AZ292" s="41"/>
      <c r="BA292" s="41"/>
      <c r="BB292" s="41"/>
      <c r="BC292" s="41"/>
      <c r="BD292" s="41"/>
      <c r="BE292" s="41"/>
      <c r="BF292" s="41"/>
      <c r="BG292" s="41"/>
      <c r="BH292" s="41"/>
      <c r="BI292" s="41"/>
      <c r="BJ292" s="42"/>
      <c r="BK292" s="40"/>
      <c r="BL292" s="41"/>
      <c r="BM292" s="41"/>
      <c r="BN292" s="41"/>
      <c r="BO292" s="41"/>
      <c r="BP292" s="41"/>
      <c r="BQ292" s="41"/>
      <c r="BR292" s="41"/>
      <c r="BS292" s="41"/>
      <c r="BT292" s="41"/>
      <c r="BU292" s="41"/>
      <c r="BV292" s="42"/>
      <c r="BW292" s="40"/>
      <c r="BX292" s="41"/>
      <c r="BY292" s="41"/>
      <c r="BZ292" s="41"/>
      <c r="CA292" s="41"/>
      <c r="CB292" s="41"/>
      <c r="CC292" s="41"/>
      <c r="CD292" s="41"/>
      <c r="CE292" s="41"/>
      <c r="CF292" s="41"/>
      <c r="CG292" s="41"/>
      <c r="CH292" s="42"/>
      <c r="CI292" s="40"/>
      <c r="CJ292" s="41"/>
      <c r="CK292" s="41"/>
      <c r="CL292" s="41"/>
      <c r="CM292" s="41"/>
      <c r="CN292" s="41"/>
      <c r="CO292" s="41"/>
      <c r="CP292" s="41"/>
      <c r="CQ292" s="41"/>
      <c r="CR292" s="41"/>
      <c r="CS292" s="41"/>
      <c r="CT292" s="42"/>
      <c r="CU292" s="40"/>
      <c r="CV292" s="41"/>
      <c r="CW292" s="41"/>
      <c r="CX292" s="41"/>
      <c r="CY292" s="41"/>
      <c r="CZ292" s="41"/>
      <c r="DA292" s="41"/>
      <c r="DB292" s="41"/>
      <c r="DC292" s="41"/>
      <c r="DD292" s="41"/>
      <c r="DE292" s="41"/>
      <c r="DF292" s="42"/>
      <c r="DG292" s="40"/>
      <c r="DH292" s="41"/>
      <c r="DI292" s="41"/>
      <c r="DJ292" s="41"/>
      <c r="DK292" s="41"/>
      <c r="DL292" s="41"/>
      <c r="DM292" s="41"/>
      <c r="DN292" s="41"/>
      <c r="DO292" s="41"/>
      <c r="DP292" s="41"/>
      <c r="DQ292" s="41"/>
      <c r="DR292" s="42"/>
      <c r="DS292" s="40"/>
      <c r="DT292" s="41"/>
      <c r="DU292" s="41"/>
      <c r="DV292" s="41"/>
      <c r="DW292" s="41"/>
      <c r="DX292" s="41"/>
      <c r="DY292" s="41"/>
      <c r="DZ292" s="41"/>
      <c r="EA292" s="41"/>
      <c r="EB292" s="41"/>
      <c r="EC292" s="41"/>
      <c r="ED292" s="42"/>
      <c r="EE292" s="40"/>
      <c r="EF292" s="41"/>
      <c r="EG292" s="41"/>
      <c r="EH292" s="41"/>
      <c r="EI292" s="41"/>
      <c r="EJ292" s="41"/>
      <c r="EK292" s="41"/>
      <c r="EL292" s="41"/>
      <c r="EM292" s="41"/>
      <c r="EN292" s="41"/>
      <c r="EO292" s="41"/>
      <c r="EP292" s="42"/>
      <c r="EQ292" s="40"/>
      <c r="ER292" s="41"/>
      <c r="ES292" s="41"/>
      <c r="ET292" s="41"/>
      <c r="EU292" s="41"/>
      <c r="EV292" s="41"/>
      <c r="EW292" s="41"/>
      <c r="EX292" s="41"/>
      <c r="EY292" s="41"/>
      <c r="EZ292" s="41"/>
      <c r="FA292" s="41"/>
      <c r="FB292" s="42"/>
      <c r="FC292" s="40"/>
      <c r="FD292" s="41"/>
      <c r="FE292" s="41"/>
      <c r="FF292" s="41"/>
      <c r="FG292" s="41"/>
      <c r="FH292" s="41"/>
      <c r="FI292" s="41"/>
      <c r="FJ292" s="41"/>
      <c r="FK292" s="41"/>
      <c r="FL292" s="41"/>
      <c r="FM292" s="41"/>
      <c r="FN292" s="42"/>
      <c r="FO292" s="40"/>
      <c r="FP292" s="41"/>
      <c r="FQ292" s="41"/>
      <c r="FR292" s="41"/>
      <c r="FS292" s="41"/>
      <c r="FT292" s="41"/>
      <c r="FU292" s="41"/>
      <c r="FV292" s="41"/>
      <c r="FW292" s="41"/>
      <c r="FX292" s="41"/>
      <c r="FY292" s="41"/>
      <c r="FZ292" s="42"/>
      <c r="GA292" s="40"/>
      <c r="GB292" s="41"/>
      <c r="GC292" s="41"/>
      <c r="GD292" s="41"/>
      <c r="GE292" s="41"/>
      <c r="GF292" s="41"/>
      <c r="GG292" s="41"/>
      <c r="GH292" s="41"/>
      <c r="GI292" s="41"/>
      <c r="GJ292" s="41"/>
      <c r="GK292" s="41"/>
      <c r="GL292" s="42"/>
      <c r="GM292" s="40"/>
      <c r="GN292" s="41"/>
      <c r="GO292" s="41"/>
      <c r="GP292" s="41"/>
      <c r="GQ292" s="41"/>
      <c r="GR292" s="41"/>
      <c r="GS292" s="41"/>
      <c r="GT292" s="41"/>
      <c r="GU292" s="41"/>
      <c r="GV292" s="41"/>
      <c r="GW292" s="41"/>
      <c r="GX292" s="42"/>
      <c r="GY292" s="40"/>
      <c r="GZ292" s="41"/>
      <c r="HA292" s="41"/>
      <c r="HB292" s="41"/>
      <c r="HC292" s="41"/>
      <c r="HD292" s="41"/>
      <c r="HE292" s="41"/>
      <c r="HF292" s="41"/>
      <c r="HG292" s="41"/>
      <c r="HH292" s="41"/>
      <c r="HI292" s="41"/>
      <c r="HJ292" s="42"/>
      <c r="HK292" s="444">
        <f>HK291/HM281</f>
        <v>7.9617834394904458E-3</v>
      </c>
      <c r="HL292" s="445">
        <f>HL291/HN281</f>
        <v>0.14553990610328638</v>
      </c>
      <c r="HM292" s="65"/>
      <c r="HN292" s="41"/>
      <c r="HO292" s="41"/>
      <c r="HP292" s="41"/>
      <c r="HQ292" s="41"/>
      <c r="HR292" s="41"/>
      <c r="HS292" s="41"/>
      <c r="HT292" s="51"/>
      <c r="HU292" s="41"/>
      <c r="HV292" s="41"/>
      <c r="HW292" s="42"/>
    </row>
    <row r="293" spans="1:231" ht="18.75" x14ac:dyDescent="0.25">
      <c r="A293" s="736">
        <v>57</v>
      </c>
      <c r="B293" s="435">
        <f>B290+1</f>
        <v>45820</v>
      </c>
      <c r="C293" s="32">
        <v>1</v>
      </c>
      <c r="D293" s="33"/>
      <c r="E293" s="33">
        <f>E290-C293</f>
        <v>456</v>
      </c>
      <c r="F293" s="33">
        <f>F290-D293</f>
        <v>33</v>
      </c>
      <c r="G293" s="33">
        <v>127</v>
      </c>
      <c r="H293" s="34">
        <f t="shared" ref="H293:H299" si="2146">((G293+I293)/E293)</f>
        <v>0.30482456140350878</v>
      </c>
      <c r="I293" s="33">
        <v>12</v>
      </c>
      <c r="J293" s="34">
        <f>I293/(G293+I293)</f>
        <v>8.6330935251798566E-2</v>
      </c>
      <c r="K293" s="35"/>
      <c r="L293" s="33"/>
      <c r="M293" s="33"/>
      <c r="N293" s="36"/>
      <c r="O293" s="32"/>
      <c r="P293" s="33"/>
      <c r="Q293" s="33">
        <f>Q290-O293</f>
        <v>487</v>
      </c>
      <c r="R293" s="33">
        <f>R290-P293</f>
        <v>36</v>
      </c>
      <c r="S293" s="33">
        <v>124</v>
      </c>
      <c r="T293" s="34">
        <f t="shared" ref="T293:T299" si="2147">((S293+U293)/Q293)</f>
        <v>0.28747433264887062</v>
      </c>
      <c r="U293" s="33">
        <v>16</v>
      </c>
      <c r="V293" s="34">
        <f t="shared" ref="V293:V299" si="2148">U293/(S293+U293)</f>
        <v>0.11428571428571428</v>
      </c>
      <c r="W293" s="35"/>
      <c r="X293" s="33"/>
      <c r="Y293" s="33"/>
      <c r="Z293" s="36"/>
      <c r="AA293" s="32"/>
      <c r="AB293" s="33"/>
      <c r="AC293" s="33">
        <f>AC290-AA293</f>
        <v>106</v>
      </c>
      <c r="AD293" s="33">
        <f>AD290-AB293</f>
        <v>8</v>
      </c>
      <c r="AE293" s="33">
        <v>27</v>
      </c>
      <c r="AF293" s="34">
        <f t="shared" ref="AF293:AF299" si="2149">((AE293+AG293)/AC293)</f>
        <v>0.32075471698113206</v>
      </c>
      <c r="AG293" s="33">
        <v>7</v>
      </c>
      <c r="AH293" s="34">
        <f t="shared" ref="AH293:AH299" si="2150">AG293/(AE293+AG293)</f>
        <v>0.20588235294117646</v>
      </c>
      <c r="AI293" s="35"/>
      <c r="AJ293" s="33"/>
      <c r="AK293" s="33"/>
      <c r="AL293" s="36"/>
      <c r="AM293" s="32">
        <v>1</v>
      </c>
      <c r="AN293" s="33"/>
      <c r="AO293" s="33">
        <f>AO290-AM293</f>
        <v>478</v>
      </c>
      <c r="AP293" s="33">
        <f>AP290-AN293</f>
        <v>35</v>
      </c>
      <c r="AQ293" s="33">
        <v>123</v>
      </c>
      <c r="AR293" s="34">
        <f t="shared" ref="AR293:AR299" si="2151">((AQ293+AS293)/AO293)</f>
        <v>0.28870292887029286</v>
      </c>
      <c r="AS293" s="33">
        <v>15</v>
      </c>
      <c r="AT293" s="34">
        <f t="shared" ref="AT293:AT299" si="2152">AS293/(AQ293+AS293)</f>
        <v>0.10869565217391304</v>
      </c>
      <c r="AU293" s="35"/>
      <c r="AV293" s="33"/>
      <c r="AW293" s="33"/>
      <c r="AX293" s="36"/>
      <c r="AY293" s="32"/>
      <c r="AZ293" s="33"/>
      <c r="BA293" s="33">
        <f>BA290-AY293</f>
        <v>476</v>
      </c>
      <c r="BB293" s="33">
        <f>BB290-AZ293</f>
        <v>35</v>
      </c>
      <c r="BC293" s="33">
        <v>120</v>
      </c>
      <c r="BD293" s="34">
        <f t="shared" ref="BD293:BD299" si="2153">((BC293+BE293)/BA293)</f>
        <v>0.27100840336134452</v>
      </c>
      <c r="BE293" s="33">
        <v>9</v>
      </c>
      <c r="BF293" s="34">
        <f t="shared" ref="BF293:BF299" si="2154">BE293/(BC293+BE293)</f>
        <v>6.9767441860465115E-2</v>
      </c>
      <c r="BG293" s="35"/>
      <c r="BH293" s="33"/>
      <c r="BI293" s="33"/>
      <c r="BJ293" s="36"/>
      <c r="BK293" s="32">
        <v>1</v>
      </c>
      <c r="BL293" s="33"/>
      <c r="BM293" s="33">
        <f>BM290-BK293</f>
        <v>486</v>
      </c>
      <c r="BN293" s="33">
        <f>BN290-BL293</f>
        <v>35</v>
      </c>
      <c r="BO293" s="33">
        <v>123</v>
      </c>
      <c r="BP293" s="34">
        <f t="shared" ref="BP293:BP299" si="2155">((BO293+BQ293)/BM293)</f>
        <v>0.29835390946502055</v>
      </c>
      <c r="BQ293" s="33">
        <v>22</v>
      </c>
      <c r="BR293" s="34">
        <f t="shared" ref="BR293:BR299" si="2156">BQ293/(BO293+BQ293)</f>
        <v>0.15172413793103448</v>
      </c>
      <c r="BS293" s="35"/>
      <c r="BT293" s="33"/>
      <c r="BU293" s="33"/>
      <c r="BV293" s="36"/>
      <c r="BW293" s="32"/>
      <c r="BX293" s="33"/>
      <c r="BY293" s="33">
        <f>BY290-BW293</f>
        <v>0</v>
      </c>
      <c r="BZ293" s="33">
        <f>BZ290-BX293</f>
        <v>0</v>
      </c>
      <c r="CA293" s="33"/>
      <c r="CB293" s="34" t="e">
        <f t="shared" ref="CB293:CB299" si="2157">((CA293+CC293)/BY293)</f>
        <v>#DIV/0!</v>
      </c>
      <c r="CC293" s="33"/>
      <c r="CD293" s="34" t="e">
        <f t="shared" ref="CD293:CD299" si="2158">CC293/(CA293+CC293)</f>
        <v>#DIV/0!</v>
      </c>
      <c r="CE293" s="35"/>
      <c r="CF293" s="33"/>
      <c r="CG293" s="33"/>
      <c r="CH293" s="36"/>
      <c r="CI293" s="32"/>
      <c r="CJ293" s="33"/>
      <c r="CK293" s="33">
        <f>CK290-CI293</f>
        <v>0</v>
      </c>
      <c r="CL293" s="33">
        <f>CL290-CJ293</f>
        <v>0</v>
      </c>
      <c r="CM293" s="33"/>
      <c r="CN293" s="34" t="e">
        <f t="shared" ref="CN293:CN299" si="2159">((CM293+CO293)/CK293)</f>
        <v>#DIV/0!</v>
      </c>
      <c r="CO293" s="33"/>
      <c r="CP293" s="34" t="e">
        <f t="shared" ref="CP293:CP299" si="2160">CO293/(CM293+CO293)</f>
        <v>#DIV/0!</v>
      </c>
      <c r="CQ293" s="35"/>
      <c r="CR293" s="33"/>
      <c r="CS293" s="33"/>
      <c r="CT293" s="36"/>
      <c r="CU293" s="32"/>
      <c r="CV293" s="33"/>
      <c r="CW293" s="33">
        <f>CW290-CU293</f>
        <v>0</v>
      </c>
      <c r="CX293" s="33">
        <f>CX290-CV293</f>
        <v>0</v>
      </c>
      <c r="CY293" s="33"/>
      <c r="CZ293" s="34" t="e">
        <f t="shared" ref="CZ293:CZ299" si="2161">((CY293+DA293)/CW293)</f>
        <v>#DIV/0!</v>
      </c>
      <c r="DA293" s="33"/>
      <c r="DB293" s="34" t="e">
        <f t="shared" ref="DB293:DB299" si="2162">DA293/(CY293+DA293)</f>
        <v>#DIV/0!</v>
      </c>
      <c r="DC293" s="35"/>
      <c r="DD293" s="33"/>
      <c r="DE293" s="33"/>
      <c r="DF293" s="36"/>
      <c r="DG293" s="32"/>
      <c r="DH293" s="33"/>
      <c r="DI293" s="33">
        <f>DI290-DG293</f>
        <v>0</v>
      </c>
      <c r="DJ293" s="33">
        <f>DJ290-DH293</f>
        <v>0</v>
      </c>
      <c r="DK293" s="33"/>
      <c r="DL293" s="34" t="e">
        <f t="shared" ref="DL293:DL299" si="2163">((DK293+DM293)/DI293)</f>
        <v>#DIV/0!</v>
      </c>
      <c r="DM293" s="33"/>
      <c r="DN293" s="34" t="e">
        <f t="shared" ref="DN293:DN299" si="2164">DM293/(DK293+DM293)</f>
        <v>#DIV/0!</v>
      </c>
      <c r="DO293" s="35"/>
      <c r="DP293" s="33"/>
      <c r="DQ293" s="33"/>
      <c r="DR293" s="36"/>
      <c r="DS293" s="32"/>
      <c r="DT293" s="33"/>
      <c r="DU293" s="33">
        <f>DU290-DS293</f>
        <v>0</v>
      </c>
      <c r="DV293" s="33">
        <f>DV290-DT293</f>
        <v>0</v>
      </c>
      <c r="DW293" s="33"/>
      <c r="DX293" s="34" t="e">
        <f t="shared" ref="DX293:DX299" si="2165">((DW293+DY293)/DU293)</f>
        <v>#DIV/0!</v>
      </c>
      <c r="DY293" s="33"/>
      <c r="DZ293" s="34" t="e">
        <f t="shared" ref="DZ293:DZ299" si="2166">DY293/(DW293+DY293)</f>
        <v>#DIV/0!</v>
      </c>
      <c r="EA293" s="35"/>
      <c r="EB293" s="33"/>
      <c r="EC293" s="33"/>
      <c r="ED293" s="36"/>
      <c r="EE293" s="32"/>
      <c r="EF293" s="33"/>
      <c r="EG293" s="33">
        <f>EG290-EE293</f>
        <v>0</v>
      </c>
      <c r="EH293" s="33">
        <f>EH290-EF293</f>
        <v>0</v>
      </c>
      <c r="EI293" s="33"/>
      <c r="EJ293" s="34" t="e">
        <f t="shared" ref="EJ293:EJ299" si="2167">((EI293+EK293)/EG293)</f>
        <v>#DIV/0!</v>
      </c>
      <c r="EK293" s="33"/>
      <c r="EL293" s="34" t="e">
        <f t="shared" ref="EL293:EL299" si="2168">EK293/(EI293+EK293)</f>
        <v>#DIV/0!</v>
      </c>
      <c r="EM293" s="35"/>
      <c r="EN293" s="33"/>
      <c r="EO293" s="33"/>
      <c r="EP293" s="36"/>
      <c r="EQ293" s="32"/>
      <c r="ER293" s="33"/>
      <c r="ES293" s="33">
        <f>ES290-EQ293</f>
        <v>0</v>
      </c>
      <c r="ET293" s="33">
        <f>ET290-ER293</f>
        <v>0</v>
      </c>
      <c r="EU293" s="33"/>
      <c r="EV293" s="34" t="e">
        <f t="shared" ref="EV293:EV299" si="2169">((EU293+EW293)/ES293)</f>
        <v>#DIV/0!</v>
      </c>
      <c r="EW293" s="33"/>
      <c r="EX293" s="34" t="e">
        <f t="shared" ref="EX293:EX299" si="2170">EW293/(EU293+EW293)</f>
        <v>#DIV/0!</v>
      </c>
      <c r="EY293" s="35"/>
      <c r="EZ293" s="33"/>
      <c r="FA293" s="33"/>
      <c r="FB293" s="36"/>
      <c r="FC293" s="32"/>
      <c r="FD293" s="33"/>
      <c r="FE293" s="33">
        <f>FE290-FC293</f>
        <v>0</v>
      </c>
      <c r="FF293" s="33">
        <f>FF290-FD293</f>
        <v>0</v>
      </c>
      <c r="FG293" s="33"/>
      <c r="FH293" s="34" t="e">
        <f t="shared" ref="FH293:FH299" si="2171">((FG293+FI293)/FE293)</f>
        <v>#DIV/0!</v>
      </c>
      <c r="FI293" s="33"/>
      <c r="FJ293" s="34" t="e">
        <f t="shared" ref="FJ293:FJ299" si="2172">FI293/(FG293+FI293)</f>
        <v>#DIV/0!</v>
      </c>
      <c r="FK293" s="35"/>
      <c r="FL293" s="33"/>
      <c r="FM293" s="33"/>
      <c r="FN293" s="36"/>
      <c r="FO293" s="32"/>
      <c r="FP293" s="33"/>
      <c r="FQ293" s="33">
        <f>FQ290-FO293</f>
        <v>0</v>
      </c>
      <c r="FR293" s="33">
        <f>FR290-FP293</f>
        <v>0</v>
      </c>
      <c r="FS293" s="33"/>
      <c r="FT293" s="34" t="e">
        <f t="shared" ref="FT293:FT299" si="2173">((FS293+FU293)/FQ293)</f>
        <v>#DIV/0!</v>
      </c>
      <c r="FU293" s="33"/>
      <c r="FV293" s="34" t="e">
        <f t="shared" ref="FV293:FV299" si="2174">FU293/(FS293+FU293)</f>
        <v>#DIV/0!</v>
      </c>
      <c r="FW293" s="35"/>
      <c r="FX293" s="33"/>
      <c r="FY293" s="33"/>
      <c r="FZ293" s="36"/>
      <c r="GA293" s="32"/>
      <c r="GB293" s="33"/>
      <c r="GC293" s="33">
        <f>GC290-GA293</f>
        <v>0</v>
      </c>
      <c r="GD293" s="33">
        <f>GD290-GB293</f>
        <v>0</v>
      </c>
      <c r="GE293" s="33"/>
      <c r="GF293" s="34" t="e">
        <f t="shared" ref="GF293:GF299" si="2175">((GE293+GG293)/GC293)</f>
        <v>#DIV/0!</v>
      </c>
      <c r="GG293" s="33"/>
      <c r="GH293" s="34" t="e">
        <f t="shared" ref="GH293:GH299" si="2176">GG293/(GE293+GG293)</f>
        <v>#DIV/0!</v>
      </c>
      <c r="GI293" s="35"/>
      <c r="GJ293" s="33"/>
      <c r="GK293" s="33"/>
      <c r="GL293" s="36"/>
      <c r="GM293" s="32"/>
      <c r="GN293" s="33"/>
      <c r="GO293" s="33">
        <f>GO290-GM293</f>
        <v>0</v>
      </c>
      <c r="GP293" s="33">
        <f>GP290-GN293</f>
        <v>0</v>
      </c>
      <c r="GQ293" s="33"/>
      <c r="GR293" s="34" t="e">
        <f t="shared" ref="GR293:GR299" si="2177">((GQ293+GS293)/GO293)</f>
        <v>#DIV/0!</v>
      </c>
      <c r="GS293" s="33"/>
      <c r="GT293" s="34" t="e">
        <f t="shared" ref="GT293:GT299" si="2178">GS293/(GQ293+GS293)</f>
        <v>#DIV/0!</v>
      </c>
      <c r="GU293" s="35"/>
      <c r="GV293" s="33"/>
      <c r="GW293" s="33"/>
      <c r="GX293" s="36"/>
      <c r="GY293" s="32"/>
      <c r="GZ293" s="33"/>
      <c r="HA293" s="33">
        <f>HA290-GY293</f>
        <v>0</v>
      </c>
      <c r="HB293" s="33">
        <f>HB290-GZ293</f>
        <v>0</v>
      </c>
      <c r="HC293" s="33"/>
      <c r="HD293" s="34" t="e">
        <f t="shared" ref="HD293:HD299" si="2179">((HC293+HE293)/HA293)</f>
        <v>#DIV/0!</v>
      </c>
      <c r="HE293" s="33"/>
      <c r="HF293" s="34" t="e">
        <f t="shared" ref="HF293:HF299" si="2180">HE293/(HC293+HE293)</f>
        <v>#DIV/0!</v>
      </c>
      <c r="HG293" s="35"/>
      <c r="HH293" s="33"/>
      <c r="HI293" s="33"/>
      <c r="HJ293" s="36"/>
      <c r="HK293" s="32">
        <f t="shared" ref="HK293:HN300" si="2181">+C293+O293+AA293+AM293+AY293+BK293+BW293+CI293+CU293+DG293+DS293+EE293+EQ293+FC293+FO293+GA293+GM293+GY293</f>
        <v>3</v>
      </c>
      <c r="HL293" s="36">
        <f t="shared" si="2181"/>
        <v>0</v>
      </c>
      <c r="HM293" s="380">
        <f t="shared" si="2181"/>
        <v>2489</v>
      </c>
      <c r="HN293" s="33">
        <f t="shared" si="2181"/>
        <v>182</v>
      </c>
      <c r="HO293" s="33">
        <f t="shared" ref="HO293:HO300" si="2182">+G293+S293+AE293+AQ293+BC293+BO293+CA293+CM293+CY293+DK293+DW293+EI293+EU293+FG293+FS293+GE293+GQ293+HC293+I293+U293+AG293+AS293+BE293+BQ293+CC293+CO293+DA293+DM293+DY293+EK293+EW293+FI293+FU293+GG293+GS293+HE293</f>
        <v>725</v>
      </c>
      <c r="HP293" s="78">
        <f t="shared" ref="HP293:HP299" si="2183">+(HO293)/HM293</f>
        <v>0.29128163921253514</v>
      </c>
      <c r="HQ293" s="44">
        <f t="shared" ref="HQ293:HQ300" si="2184">+I293+U293+AG293+AS293+BE293+BQ293+CC293+CO293+DA293+DM293+DY293+EK293+EW293+FI293+FU293+GG293+GS293+HE293</f>
        <v>81</v>
      </c>
      <c r="HR293" s="34">
        <f>+(HQ293/(HO293))</f>
        <v>0.11172413793103449</v>
      </c>
      <c r="HS293" s="45">
        <v>72</v>
      </c>
      <c r="HT293" s="46">
        <v>617</v>
      </c>
      <c r="HU293" s="45">
        <f t="shared" ref="HU293:HU299" si="2185">+HT293/HO293*100</f>
        <v>85.103448275862064</v>
      </c>
      <c r="HV293" s="44"/>
      <c r="HW293" s="36"/>
    </row>
    <row r="294" spans="1:231" ht="18.75" x14ac:dyDescent="0.25">
      <c r="A294" s="734"/>
      <c r="B294" s="436">
        <f t="shared" si="1905"/>
        <v>45821</v>
      </c>
      <c r="C294" s="10">
        <v>1</v>
      </c>
      <c r="D294" s="11"/>
      <c r="E294" s="61">
        <f t="shared" ref="E294:F298" si="2186">E293-C294</f>
        <v>455</v>
      </c>
      <c r="F294" s="11">
        <f t="shared" si="2186"/>
        <v>33</v>
      </c>
      <c r="G294" s="11">
        <v>146</v>
      </c>
      <c r="H294" s="12">
        <f t="shared" si="2146"/>
        <v>0.34945054945054943</v>
      </c>
      <c r="I294" s="11">
        <v>13</v>
      </c>
      <c r="J294" s="12">
        <f t="shared" ref="J294:J299" si="2187">I294/(G294+I294)</f>
        <v>8.1761006289308172E-2</v>
      </c>
      <c r="K294" s="13"/>
      <c r="L294" s="11"/>
      <c r="M294" s="11"/>
      <c r="N294" s="14"/>
      <c r="O294" s="10"/>
      <c r="P294" s="11"/>
      <c r="Q294" s="11">
        <f t="shared" ref="Q294:R299" si="2188">Q293-O294</f>
        <v>487</v>
      </c>
      <c r="R294" s="11">
        <f t="shared" si="2188"/>
        <v>36</v>
      </c>
      <c r="S294" s="11">
        <v>139</v>
      </c>
      <c r="T294" s="12">
        <f t="shared" si="2147"/>
        <v>0.31827515400410678</v>
      </c>
      <c r="U294" s="11">
        <v>16</v>
      </c>
      <c r="V294" s="12">
        <f t="shared" si="2148"/>
        <v>0.1032258064516129</v>
      </c>
      <c r="W294" s="13"/>
      <c r="X294" s="11"/>
      <c r="Y294" s="11"/>
      <c r="Z294" s="14"/>
      <c r="AA294" s="10">
        <v>1</v>
      </c>
      <c r="AB294" s="11"/>
      <c r="AC294" s="11">
        <f t="shared" ref="AC294:AD299" si="2189">AC293-AA294</f>
        <v>105</v>
      </c>
      <c r="AD294" s="11">
        <f t="shared" si="2189"/>
        <v>8</v>
      </c>
      <c r="AE294" s="11">
        <v>13</v>
      </c>
      <c r="AF294" s="12">
        <f t="shared" si="2149"/>
        <v>0.15238095238095239</v>
      </c>
      <c r="AG294" s="11">
        <v>3</v>
      </c>
      <c r="AH294" s="12">
        <f t="shared" si="2150"/>
        <v>0.1875</v>
      </c>
      <c r="AI294" s="13"/>
      <c r="AJ294" s="11"/>
      <c r="AK294" s="11"/>
      <c r="AL294" s="14"/>
      <c r="AM294" s="10">
        <v>1</v>
      </c>
      <c r="AN294" s="11"/>
      <c r="AO294" s="61">
        <f t="shared" ref="AO294:AP299" si="2190">AO293-AM294</f>
        <v>477</v>
      </c>
      <c r="AP294" s="11">
        <f t="shared" si="2190"/>
        <v>35</v>
      </c>
      <c r="AQ294" s="11">
        <v>161</v>
      </c>
      <c r="AR294" s="12">
        <f t="shared" si="2151"/>
        <v>0.38364779874213839</v>
      </c>
      <c r="AS294" s="11">
        <v>22</v>
      </c>
      <c r="AT294" s="12">
        <f t="shared" si="2152"/>
        <v>0.12021857923497267</v>
      </c>
      <c r="AU294" s="13"/>
      <c r="AV294" s="11"/>
      <c r="AW294" s="11"/>
      <c r="AX294" s="14"/>
      <c r="AY294" s="10"/>
      <c r="AZ294" s="11"/>
      <c r="BA294" s="11">
        <f t="shared" ref="BA294:BB299" si="2191">BA293-AY294</f>
        <v>476</v>
      </c>
      <c r="BB294" s="11">
        <f t="shared" si="2191"/>
        <v>35</v>
      </c>
      <c r="BC294" s="11">
        <v>134</v>
      </c>
      <c r="BD294" s="12">
        <f t="shared" si="2153"/>
        <v>0.31302521008403361</v>
      </c>
      <c r="BE294" s="11">
        <v>15</v>
      </c>
      <c r="BF294" s="12">
        <f t="shared" si="2154"/>
        <v>0.10067114093959731</v>
      </c>
      <c r="BG294" s="13"/>
      <c r="BH294" s="11"/>
      <c r="BI294" s="11"/>
      <c r="BJ294" s="14"/>
      <c r="BK294" s="10"/>
      <c r="BL294" s="11"/>
      <c r="BM294" s="11">
        <f t="shared" ref="BM294:BN299" si="2192">BM293-BK294</f>
        <v>486</v>
      </c>
      <c r="BN294" s="11">
        <f t="shared" si="2192"/>
        <v>35</v>
      </c>
      <c r="BO294" s="11">
        <v>142</v>
      </c>
      <c r="BP294" s="12">
        <f t="shared" si="2155"/>
        <v>0.33333333333333331</v>
      </c>
      <c r="BQ294" s="11">
        <v>20</v>
      </c>
      <c r="BR294" s="12">
        <f t="shared" si="2156"/>
        <v>0.12345679012345678</v>
      </c>
      <c r="BS294" s="13"/>
      <c r="BT294" s="11"/>
      <c r="BU294" s="11"/>
      <c r="BV294" s="14"/>
      <c r="BW294" s="10"/>
      <c r="BX294" s="11"/>
      <c r="BY294" s="61">
        <f t="shared" ref="BY294:BZ299" si="2193">BY293-BW294</f>
        <v>0</v>
      </c>
      <c r="BZ294" s="61">
        <f t="shared" si="2193"/>
        <v>0</v>
      </c>
      <c r="CA294" s="11"/>
      <c r="CB294" s="12" t="e">
        <f t="shared" si="2157"/>
        <v>#DIV/0!</v>
      </c>
      <c r="CC294" s="11"/>
      <c r="CD294" s="12" t="e">
        <f t="shared" si="2158"/>
        <v>#DIV/0!</v>
      </c>
      <c r="CE294" s="13"/>
      <c r="CF294" s="11"/>
      <c r="CG294" s="11"/>
      <c r="CH294" s="14"/>
      <c r="CI294" s="10"/>
      <c r="CJ294" s="11"/>
      <c r="CK294" s="61">
        <f t="shared" ref="CK294:CL299" si="2194">CK293-CI294</f>
        <v>0</v>
      </c>
      <c r="CL294" s="61">
        <f t="shared" si="2194"/>
        <v>0</v>
      </c>
      <c r="CM294" s="11"/>
      <c r="CN294" s="12" t="e">
        <f t="shared" si="2159"/>
        <v>#DIV/0!</v>
      </c>
      <c r="CO294" s="11"/>
      <c r="CP294" s="12" t="e">
        <f t="shared" si="2160"/>
        <v>#DIV/0!</v>
      </c>
      <c r="CQ294" s="13"/>
      <c r="CR294" s="11"/>
      <c r="CS294" s="11"/>
      <c r="CT294" s="14"/>
      <c r="CU294" s="10"/>
      <c r="CV294" s="11"/>
      <c r="CW294" s="61">
        <f t="shared" ref="CW294:CX299" si="2195">CW293-CU294</f>
        <v>0</v>
      </c>
      <c r="CX294" s="61">
        <f t="shared" si="2195"/>
        <v>0</v>
      </c>
      <c r="CY294" s="11"/>
      <c r="CZ294" s="12" t="e">
        <f t="shared" si="2161"/>
        <v>#DIV/0!</v>
      </c>
      <c r="DA294" s="11"/>
      <c r="DB294" s="12" t="e">
        <f t="shared" si="2162"/>
        <v>#DIV/0!</v>
      </c>
      <c r="DC294" s="13"/>
      <c r="DD294" s="11"/>
      <c r="DE294" s="11"/>
      <c r="DF294" s="14"/>
      <c r="DG294" s="10"/>
      <c r="DH294" s="11"/>
      <c r="DI294" s="61">
        <f t="shared" ref="DI294:DJ299" si="2196">DI293-DG294</f>
        <v>0</v>
      </c>
      <c r="DJ294" s="61">
        <f t="shared" si="2196"/>
        <v>0</v>
      </c>
      <c r="DK294" s="11"/>
      <c r="DL294" s="12" t="e">
        <f t="shared" si="2163"/>
        <v>#DIV/0!</v>
      </c>
      <c r="DM294" s="11"/>
      <c r="DN294" s="12" t="e">
        <f t="shared" si="2164"/>
        <v>#DIV/0!</v>
      </c>
      <c r="DO294" s="13"/>
      <c r="DP294" s="11"/>
      <c r="DQ294" s="11"/>
      <c r="DR294" s="14"/>
      <c r="DS294" s="10"/>
      <c r="DT294" s="11"/>
      <c r="DU294" s="61">
        <f t="shared" ref="DU294:DV299" si="2197">DU293-DS294</f>
        <v>0</v>
      </c>
      <c r="DV294" s="61">
        <f t="shared" si="2197"/>
        <v>0</v>
      </c>
      <c r="DW294" s="11"/>
      <c r="DX294" s="12" t="e">
        <f t="shared" si="2165"/>
        <v>#DIV/0!</v>
      </c>
      <c r="DY294" s="11"/>
      <c r="DZ294" s="12" t="e">
        <f t="shared" si="2166"/>
        <v>#DIV/0!</v>
      </c>
      <c r="EA294" s="13"/>
      <c r="EB294" s="11"/>
      <c r="EC294" s="11"/>
      <c r="ED294" s="14"/>
      <c r="EE294" s="10"/>
      <c r="EF294" s="11"/>
      <c r="EG294" s="61">
        <f t="shared" ref="EG294:EH299" si="2198">EG293-EE294</f>
        <v>0</v>
      </c>
      <c r="EH294" s="61">
        <f t="shared" si="2198"/>
        <v>0</v>
      </c>
      <c r="EI294" s="11"/>
      <c r="EJ294" s="12" t="e">
        <f t="shared" si="2167"/>
        <v>#DIV/0!</v>
      </c>
      <c r="EK294" s="11"/>
      <c r="EL294" s="12" t="e">
        <f t="shared" si="2168"/>
        <v>#DIV/0!</v>
      </c>
      <c r="EM294" s="13"/>
      <c r="EN294" s="11"/>
      <c r="EO294" s="11"/>
      <c r="EP294" s="14"/>
      <c r="EQ294" s="10"/>
      <c r="ER294" s="11"/>
      <c r="ES294" s="61">
        <f t="shared" ref="ES294:ET299" si="2199">ES293-EQ294</f>
        <v>0</v>
      </c>
      <c r="ET294" s="61">
        <f t="shared" si="2199"/>
        <v>0</v>
      </c>
      <c r="EU294" s="11"/>
      <c r="EV294" s="12" t="e">
        <f t="shared" si="2169"/>
        <v>#DIV/0!</v>
      </c>
      <c r="EW294" s="11"/>
      <c r="EX294" s="12" t="e">
        <f t="shared" si="2170"/>
        <v>#DIV/0!</v>
      </c>
      <c r="EY294" s="13"/>
      <c r="EZ294" s="11"/>
      <c r="FA294" s="11"/>
      <c r="FB294" s="14"/>
      <c r="FC294" s="10"/>
      <c r="FD294" s="11"/>
      <c r="FE294" s="61">
        <f t="shared" ref="FE294:FF299" si="2200">FE293-FC294</f>
        <v>0</v>
      </c>
      <c r="FF294" s="61">
        <f t="shared" si="2200"/>
        <v>0</v>
      </c>
      <c r="FG294" s="11"/>
      <c r="FH294" s="12" t="e">
        <f t="shared" si="2171"/>
        <v>#DIV/0!</v>
      </c>
      <c r="FI294" s="11"/>
      <c r="FJ294" s="12" t="e">
        <f t="shared" si="2172"/>
        <v>#DIV/0!</v>
      </c>
      <c r="FK294" s="13"/>
      <c r="FL294" s="11"/>
      <c r="FM294" s="11"/>
      <c r="FN294" s="14"/>
      <c r="FO294" s="10"/>
      <c r="FP294" s="11"/>
      <c r="FQ294" s="61">
        <f t="shared" ref="FQ294:FR299" si="2201">FQ293-FO294</f>
        <v>0</v>
      </c>
      <c r="FR294" s="61">
        <f t="shared" si="2201"/>
        <v>0</v>
      </c>
      <c r="FS294" s="11"/>
      <c r="FT294" s="12" t="e">
        <f t="shared" si="2173"/>
        <v>#DIV/0!</v>
      </c>
      <c r="FU294" s="11"/>
      <c r="FV294" s="12" t="e">
        <f t="shared" si="2174"/>
        <v>#DIV/0!</v>
      </c>
      <c r="FW294" s="13"/>
      <c r="FX294" s="11"/>
      <c r="FY294" s="11"/>
      <c r="FZ294" s="14"/>
      <c r="GA294" s="10"/>
      <c r="GB294" s="11"/>
      <c r="GC294" s="61">
        <f t="shared" ref="GC294:GD299" si="2202">GC293-GA294</f>
        <v>0</v>
      </c>
      <c r="GD294" s="61">
        <f t="shared" si="2202"/>
        <v>0</v>
      </c>
      <c r="GE294" s="11"/>
      <c r="GF294" s="12" t="e">
        <f t="shared" si="2175"/>
        <v>#DIV/0!</v>
      </c>
      <c r="GG294" s="11"/>
      <c r="GH294" s="12" t="e">
        <f t="shared" si="2176"/>
        <v>#DIV/0!</v>
      </c>
      <c r="GI294" s="13"/>
      <c r="GJ294" s="11"/>
      <c r="GK294" s="11"/>
      <c r="GL294" s="14"/>
      <c r="GM294" s="10"/>
      <c r="GN294" s="11"/>
      <c r="GO294" s="61">
        <f t="shared" ref="GO294:GP299" si="2203">GO293-GM294</f>
        <v>0</v>
      </c>
      <c r="GP294" s="61">
        <f t="shared" si="2203"/>
        <v>0</v>
      </c>
      <c r="GQ294" s="11"/>
      <c r="GR294" s="12" t="e">
        <f t="shared" si="2177"/>
        <v>#DIV/0!</v>
      </c>
      <c r="GS294" s="11"/>
      <c r="GT294" s="12" t="e">
        <f t="shared" si="2178"/>
        <v>#DIV/0!</v>
      </c>
      <c r="GU294" s="13"/>
      <c r="GV294" s="11"/>
      <c r="GW294" s="11"/>
      <c r="GX294" s="14"/>
      <c r="GY294" s="10"/>
      <c r="GZ294" s="11"/>
      <c r="HA294" s="61">
        <f t="shared" ref="HA294:HB299" si="2204">HA293-GY294</f>
        <v>0</v>
      </c>
      <c r="HB294" s="61">
        <f t="shared" si="2204"/>
        <v>0</v>
      </c>
      <c r="HC294" s="11"/>
      <c r="HD294" s="12" t="e">
        <f t="shared" si="2179"/>
        <v>#DIV/0!</v>
      </c>
      <c r="HE294" s="11"/>
      <c r="HF294" s="12" t="e">
        <f t="shared" si="2180"/>
        <v>#DIV/0!</v>
      </c>
      <c r="HG294" s="13"/>
      <c r="HH294" s="11"/>
      <c r="HI294" s="11"/>
      <c r="HJ294" s="14"/>
      <c r="HK294" s="10">
        <f t="shared" si="2181"/>
        <v>3</v>
      </c>
      <c r="HL294" s="14">
        <f t="shared" si="2181"/>
        <v>0</v>
      </c>
      <c r="HM294" s="381">
        <f t="shared" si="2181"/>
        <v>2486</v>
      </c>
      <c r="HN294" s="11">
        <f t="shared" si="2181"/>
        <v>182</v>
      </c>
      <c r="HO294" s="11">
        <f t="shared" si="2182"/>
        <v>824</v>
      </c>
      <c r="HP294" s="79">
        <f t="shared" si="2183"/>
        <v>0.33145615446500404</v>
      </c>
      <c r="HQ294" s="15">
        <f t="shared" si="2184"/>
        <v>89</v>
      </c>
      <c r="HR294" s="12">
        <f t="shared" ref="HR294:HR300" si="2205">+(HQ294/(HO294))</f>
        <v>0.10800970873786407</v>
      </c>
      <c r="HS294" s="16">
        <v>72.3</v>
      </c>
      <c r="HT294" s="17">
        <v>705</v>
      </c>
      <c r="HU294" s="16">
        <f t="shared" si="2185"/>
        <v>85.55825242718447</v>
      </c>
      <c r="HV294" s="15"/>
      <c r="HW294" s="14"/>
    </row>
    <row r="295" spans="1:231" ht="18.75" x14ac:dyDescent="0.25">
      <c r="A295" s="734"/>
      <c r="B295" s="436">
        <f t="shared" si="1905"/>
        <v>45822</v>
      </c>
      <c r="C295" s="10"/>
      <c r="D295" s="11"/>
      <c r="E295" s="61">
        <f t="shared" si="2186"/>
        <v>455</v>
      </c>
      <c r="F295" s="11">
        <f t="shared" si="2186"/>
        <v>33</v>
      </c>
      <c r="G295" s="11">
        <v>146</v>
      </c>
      <c r="H295" s="12">
        <f t="shared" si="2146"/>
        <v>0.33406593406593404</v>
      </c>
      <c r="I295" s="11">
        <v>6</v>
      </c>
      <c r="J295" s="12">
        <f t="shared" si="2187"/>
        <v>3.9473684210526314E-2</v>
      </c>
      <c r="K295" s="13"/>
      <c r="L295" s="11"/>
      <c r="M295" s="11"/>
      <c r="N295" s="14"/>
      <c r="O295" s="10"/>
      <c r="P295" s="11"/>
      <c r="Q295" s="11">
        <f t="shared" si="2188"/>
        <v>487</v>
      </c>
      <c r="R295" s="11">
        <f t="shared" si="2188"/>
        <v>36</v>
      </c>
      <c r="S295" s="11">
        <v>110</v>
      </c>
      <c r="T295" s="12">
        <f t="shared" si="2147"/>
        <v>0.24229979466119098</v>
      </c>
      <c r="U295" s="11">
        <v>8</v>
      </c>
      <c r="V295" s="12">
        <f t="shared" si="2148"/>
        <v>6.7796610169491525E-2</v>
      </c>
      <c r="W295" s="13"/>
      <c r="X295" s="11"/>
      <c r="Y295" s="11"/>
      <c r="Z295" s="14"/>
      <c r="AA295" s="10"/>
      <c r="AB295" s="11"/>
      <c r="AC295" s="11">
        <f t="shared" si="2189"/>
        <v>105</v>
      </c>
      <c r="AD295" s="11">
        <f t="shared" si="2189"/>
        <v>8</v>
      </c>
      <c r="AE295" s="11">
        <v>17</v>
      </c>
      <c r="AF295" s="12">
        <f t="shared" si="2149"/>
        <v>0.19047619047619047</v>
      </c>
      <c r="AG295" s="11">
        <v>3</v>
      </c>
      <c r="AH295" s="12">
        <f t="shared" si="2150"/>
        <v>0.15</v>
      </c>
      <c r="AI295" s="13"/>
      <c r="AJ295" s="11"/>
      <c r="AK295" s="11"/>
      <c r="AL295" s="14"/>
      <c r="AM295" s="10"/>
      <c r="AN295" s="11"/>
      <c r="AO295" s="61">
        <f t="shared" si="2190"/>
        <v>477</v>
      </c>
      <c r="AP295" s="11">
        <f t="shared" si="2190"/>
        <v>35</v>
      </c>
      <c r="AQ295" s="11">
        <v>110</v>
      </c>
      <c r="AR295" s="12">
        <f t="shared" si="2151"/>
        <v>0.24737945492662475</v>
      </c>
      <c r="AS295" s="11">
        <v>8</v>
      </c>
      <c r="AT295" s="12">
        <f t="shared" si="2152"/>
        <v>6.7796610169491525E-2</v>
      </c>
      <c r="AU295" s="13"/>
      <c r="AV295" s="11"/>
      <c r="AW295" s="11"/>
      <c r="AX295" s="14"/>
      <c r="AY295" s="10"/>
      <c r="AZ295" s="11"/>
      <c r="BA295" s="11">
        <f t="shared" si="2191"/>
        <v>476</v>
      </c>
      <c r="BB295" s="11">
        <f t="shared" si="2191"/>
        <v>35</v>
      </c>
      <c r="BC295" s="11">
        <v>118</v>
      </c>
      <c r="BD295" s="12">
        <f t="shared" si="2153"/>
        <v>0.27100840336134452</v>
      </c>
      <c r="BE295" s="11">
        <v>11</v>
      </c>
      <c r="BF295" s="12">
        <f t="shared" si="2154"/>
        <v>8.5271317829457363E-2</v>
      </c>
      <c r="BG295" s="13"/>
      <c r="BH295" s="11"/>
      <c r="BI295" s="11"/>
      <c r="BJ295" s="14"/>
      <c r="BK295" s="10">
        <v>1</v>
      </c>
      <c r="BL295" s="11"/>
      <c r="BM295" s="11">
        <f t="shared" si="2192"/>
        <v>485</v>
      </c>
      <c r="BN295" s="11">
        <f t="shared" si="2192"/>
        <v>35</v>
      </c>
      <c r="BO295" s="11">
        <v>122</v>
      </c>
      <c r="BP295" s="12">
        <f t="shared" si="2155"/>
        <v>0.29690721649484536</v>
      </c>
      <c r="BQ295" s="11">
        <v>22</v>
      </c>
      <c r="BR295" s="12">
        <f t="shared" si="2156"/>
        <v>0.15277777777777779</v>
      </c>
      <c r="BS295" s="13"/>
      <c r="BT295" s="11"/>
      <c r="BU295" s="11"/>
      <c r="BV295" s="14"/>
      <c r="BW295" s="10"/>
      <c r="BX295" s="11"/>
      <c r="BY295" s="61">
        <f t="shared" si="2193"/>
        <v>0</v>
      </c>
      <c r="BZ295" s="61">
        <f t="shared" si="2193"/>
        <v>0</v>
      </c>
      <c r="CA295" s="11"/>
      <c r="CB295" s="12" t="e">
        <f t="shared" si="2157"/>
        <v>#DIV/0!</v>
      </c>
      <c r="CC295" s="11"/>
      <c r="CD295" s="12" t="e">
        <f t="shared" si="2158"/>
        <v>#DIV/0!</v>
      </c>
      <c r="CE295" s="13"/>
      <c r="CF295" s="11"/>
      <c r="CG295" s="11"/>
      <c r="CH295" s="14"/>
      <c r="CI295" s="10"/>
      <c r="CJ295" s="11"/>
      <c r="CK295" s="61">
        <f t="shared" si="2194"/>
        <v>0</v>
      </c>
      <c r="CL295" s="61">
        <f t="shared" si="2194"/>
        <v>0</v>
      </c>
      <c r="CM295" s="11"/>
      <c r="CN295" s="12" t="e">
        <f t="shared" si="2159"/>
        <v>#DIV/0!</v>
      </c>
      <c r="CO295" s="11"/>
      <c r="CP295" s="12" t="e">
        <f t="shared" si="2160"/>
        <v>#DIV/0!</v>
      </c>
      <c r="CQ295" s="13"/>
      <c r="CR295" s="11"/>
      <c r="CS295" s="11"/>
      <c r="CT295" s="14"/>
      <c r="CU295" s="10"/>
      <c r="CV295" s="11"/>
      <c r="CW295" s="61">
        <f t="shared" si="2195"/>
        <v>0</v>
      </c>
      <c r="CX295" s="61">
        <f t="shared" si="2195"/>
        <v>0</v>
      </c>
      <c r="CY295" s="11"/>
      <c r="CZ295" s="12" t="e">
        <f t="shared" si="2161"/>
        <v>#DIV/0!</v>
      </c>
      <c r="DA295" s="11"/>
      <c r="DB295" s="12" t="e">
        <f t="shared" si="2162"/>
        <v>#DIV/0!</v>
      </c>
      <c r="DC295" s="13"/>
      <c r="DD295" s="11"/>
      <c r="DE295" s="11"/>
      <c r="DF295" s="14"/>
      <c r="DG295" s="10"/>
      <c r="DH295" s="11"/>
      <c r="DI295" s="61">
        <f t="shared" si="2196"/>
        <v>0</v>
      </c>
      <c r="DJ295" s="61">
        <f t="shared" si="2196"/>
        <v>0</v>
      </c>
      <c r="DK295" s="11"/>
      <c r="DL295" s="12" t="e">
        <f t="shared" si="2163"/>
        <v>#DIV/0!</v>
      </c>
      <c r="DM295" s="11"/>
      <c r="DN295" s="12" t="e">
        <f t="shared" si="2164"/>
        <v>#DIV/0!</v>
      </c>
      <c r="DO295" s="13"/>
      <c r="DP295" s="11"/>
      <c r="DQ295" s="11"/>
      <c r="DR295" s="14"/>
      <c r="DS295" s="10"/>
      <c r="DT295" s="11"/>
      <c r="DU295" s="61">
        <f t="shared" si="2197"/>
        <v>0</v>
      </c>
      <c r="DV295" s="61">
        <f t="shared" si="2197"/>
        <v>0</v>
      </c>
      <c r="DW295" s="11"/>
      <c r="DX295" s="12" t="e">
        <f t="shared" si="2165"/>
        <v>#DIV/0!</v>
      </c>
      <c r="DY295" s="11"/>
      <c r="DZ295" s="12" t="e">
        <f t="shared" si="2166"/>
        <v>#DIV/0!</v>
      </c>
      <c r="EA295" s="13"/>
      <c r="EB295" s="11"/>
      <c r="EC295" s="11"/>
      <c r="ED295" s="14"/>
      <c r="EE295" s="10"/>
      <c r="EF295" s="11"/>
      <c r="EG295" s="61">
        <f t="shared" si="2198"/>
        <v>0</v>
      </c>
      <c r="EH295" s="61">
        <f t="shared" si="2198"/>
        <v>0</v>
      </c>
      <c r="EI295" s="11"/>
      <c r="EJ295" s="12" t="e">
        <f t="shared" si="2167"/>
        <v>#DIV/0!</v>
      </c>
      <c r="EK295" s="11"/>
      <c r="EL295" s="12" t="e">
        <f t="shared" si="2168"/>
        <v>#DIV/0!</v>
      </c>
      <c r="EM295" s="13"/>
      <c r="EN295" s="11"/>
      <c r="EO295" s="11"/>
      <c r="EP295" s="14"/>
      <c r="EQ295" s="10"/>
      <c r="ER295" s="11"/>
      <c r="ES295" s="61">
        <f t="shared" si="2199"/>
        <v>0</v>
      </c>
      <c r="ET295" s="61">
        <f t="shared" si="2199"/>
        <v>0</v>
      </c>
      <c r="EU295" s="11"/>
      <c r="EV295" s="12" t="e">
        <f t="shared" si="2169"/>
        <v>#DIV/0!</v>
      </c>
      <c r="EW295" s="11"/>
      <c r="EX295" s="12" t="e">
        <f t="shared" si="2170"/>
        <v>#DIV/0!</v>
      </c>
      <c r="EY295" s="13"/>
      <c r="EZ295" s="11"/>
      <c r="FA295" s="11"/>
      <c r="FB295" s="14"/>
      <c r="FC295" s="10"/>
      <c r="FD295" s="11"/>
      <c r="FE295" s="61">
        <f t="shared" si="2200"/>
        <v>0</v>
      </c>
      <c r="FF295" s="61">
        <f t="shared" si="2200"/>
        <v>0</v>
      </c>
      <c r="FG295" s="11"/>
      <c r="FH295" s="12" t="e">
        <f t="shared" si="2171"/>
        <v>#DIV/0!</v>
      </c>
      <c r="FI295" s="11"/>
      <c r="FJ295" s="12" t="e">
        <f t="shared" si="2172"/>
        <v>#DIV/0!</v>
      </c>
      <c r="FK295" s="13"/>
      <c r="FL295" s="11"/>
      <c r="FM295" s="11"/>
      <c r="FN295" s="14"/>
      <c r="FO295" s="10"/>
      <c r="FP295" s="11"/>
      <c r="FQ295" s="61">
        <f t="shared" si="2201"/>
        <v>0</v>
      </c>
      <c r="FR295" s="61">
        <f t="shared" si="2201"/>
        <v>0</v>
      </c>
      <c r="FS295" s="11"/>
      <c r="FT295" s="12" t="e">
        <f t="shared" si="2173"/>
        <v>#DIV/0!</v>
      </c>
      <c r="FU295" s="11"/>
      <c r="FV295" s="12" t="e">
        <f t="shared" si="2174"/>
        <v>#DIV/0!</v>
      </c>
      <c r="FW295" s="13"/>
      <c r="FX295" s="11"/>
      <c r="FY295" s="11"/>
      <c r="FZ295" s="14"/>
      <c r="GA295" s="10"/>
      <c r="GB295" s="11"/>
      <c r="GC295" s="61">
        <f t="shared" si="2202"/>
        <v>0</v>
      </c>
      <c r="GD295" s="61">
        <f t="shared" si="2202"/>
        <v>0</v>
      </c>
      <c r="GE295" s="11"/>
      <c r="GF295" s="12" t="e">
        <f t="shared" si="2175"/>
        <v>#DIV/0!</v>
      </c>
      <c r="GG295" s="11"/>
      <c r="GH295" s="12" t="e">
        <f t="shared" si="2176"/>
        <v>#DIV/0!</v>
      </c>
      <c r="GI295" s="13"/>
      <c r="GJ295" s="11"/>
      <c r="GK295" s="11"/>
      <c r="GL295" s="14"/>
      <c r="GM295" s="10"/>
      <c r="GN295" s="11"/>
      <c r="GO295" s="61">
        <f t="shared" si="2203"/>
        <v>0</v>
      </c>
      <c r="GP295" s="61">
        <f t="shared" si="2203"/>
        <v>0</v>
      </c>
      <c r="GQ295" s="11"/>
      <c r="GR295" s="12" t="e">
        <f t="shared" si="2177"/>
        <v>#DIV/0!</v>
      </c>
      <c r="GS295" s="11"/>
      <c r="GT295" s="12" t="e">
        <f t="shared" si="2178"/>
        <v>#DIV/0!</v>
      </c>
      <c r="GU295" s="13"/>
      <c r="GV295" s="11"/>
      <c r="GW295" s="11"/>
      <c r="GX295" s="14"/>
      <c r="GY295" s="10"/>
      <c r="GZ295" s="11"/>
      <c r="HA295" s="61">
        <f t="shared" si="2204"/>
        <v>0</v>
      </c>
      <c r="HB295" s="61">
        <f t="shared" si="2204"/>
        <v>0</v>
      </c>
      <c r="HC295" s="11"/>
      <c r="HD295" s="12" t="e">
        <f t="shared" si="2179"/>
        <v>#DIV/0!</v>
      </c>
      <c r="HE295" s="11"/>
      <c r="HF295" s="12" t="e">
        <f t="shared" si="2180"/>
        <v>#DIV/0!</v>
      </c>
      <c r="HG295" s="13"/>
      <c r="HH295" s="11"/>
      <c r="HI295" s="11"/>
      <c r="HJ295" s="14"/>
      <c r="HK295" s="10">
        <f t="shared" si="2181"/>
        <v>1</v>
      </c>
      <c r="HL295" s="14">
        <f t="shared" si="2181"/>
        <v>0</v>
      </c>
      <c r="HM295" s="381">
        <f t="shared" si="2181"/>
        <v>2485</v>
      </c>
      <c r="HN295" s="11">
        <f t="shared" si="2181"/>
        <v>182</v>
      </c>
      <c r="HO295" s="11">
        <f t="shared" si="2182"/>
        <v>681</v>
      </c>
      <c r="HP295" s="79">
        <f t="shared" si="2183"/>
        <v>0.27404426559356138</v>
      </c>
      <c r="HQ295" s="15">
        <f t="shared" si="2184"/>
        <v>58</v>
      </c>
      <c r="HR295" s="12">
        <f t="shared" si="2205"/>
        <v>8.5168869309838469E-2</v>
      </c>
      <c r="HS295" s="16">
        <v>72.3</v>
      </c>
      <c r="HT295" s="17">
        <v>600</v>
      </c>
      <c r="HU295" s="16">
        <f t="shared" si="2185"/>
        <v>88.105726872246692</v>
      </c>
      <c r="HV295" s="15"/>
      <c r="HW295" s="14"/>
    </row>
    <row r="296" spans="1:231" ht="18.75" x14ac:dyDescent="0.25">
      <c r="A296" s="734"/>
      <c r="B296" s="436">
        <f t="shared" si="1905"/>
        <v>45823</v>
      </c>
      <c r="C296" s="10">
        <v>1</v>
      </c>
      <c r="D296" s="11"/>
      <c r="E296" s="61">
        <f t="shared" si="2186"/>
        <v>454</v>
      </c>
      <c r="F296" s="11">
        <f t="shared" si="2186"/>
        <v>33</v>
      </c>
      <c r="G296" s="11">
        <v>142</v>
      </c>
      <c r="H296" s="12">
        <f t="shared" si="2146"/>
        <v>0.33920704845814981</v>
      </c>
      <c r="I296" s="11">
        <v>12</v>
      </c>
      <c r="J296" s="12">
        <f t="shared" si="2187"/>
        <v>7.792207792207792E-2</v>
      </c>
      <c r="K296" s="11"/>
      <c r="L296" s="11"/>
      <c r="M296" s="18"/>
      <c r="N296" s="20"/>
      <c r="O296" s="10">
        <v>1</v>
      </c>
      <c r="P296" s="11"/>
      <c r="Q296" s="11">
        <f t="shared" si="2188"/>
        <v>486</v>
      </c>
      <c r="R296" s="11">
        <f t="shared" si="2188"/>
        <v>36</v>
      </c>
      <c r="S296" s="11">
        <v>135</v>
      </c>
      <c r="T296" s="12">
        <f t="shared" si="2147"/>
        <v>0.29423868312757201</v>
      </c>
      <c r="U296" s="11">
        <v>8</v>
      </c>
      <c r="V296" s="12">
        <f t="shared" si="2148"/>
        <v>5.5944055944055944E-2</v>
      </c>
      <c r="W296" s="11"/>
      <c r="X296" s="11"/>
      <c r="Y296" s="18"/>
      <c r="Z296" s="20"/>
      <c r="AA296" s="10"/>
      <c r="AB296" s="11"/>
      <c r="AC296" s="11">
        <f t="shared" si="2189"/>
        <v>105</v>
      </c>
      <c r="AD296" s="11">
        <f t="shared" si="2189"/>
        <v>8</v>
      </c>
      <c r="AE296" s="11">
        <v>10</v>
      </c>
      <c r="AF296" s="12">
        <f t="shared" si="2149"/>
        <v>0.12380952380952381</v>
      </c>
      <c r="AG296" s="11">
        <v>3</v>
      </c>
      <c r="AH296" s="12">
        <f t="shared" si="2150"/>
        <v>0.23076923076923078</v>
      </c>
      <c r="AI296" s="11"/>
      <c r="AJ296" s="11"/>
      <c r="AK296" s="18"/>
      <c r="AL296" s="20"/>
      <c r="AM296" s="10"/>
      <c r="AN296" s="11"/>
      <c r="AO296" s="61">
        <f t="shared" si="2190"/>
        <v>477</v>
      </c>
      <c r="AP296" s="11">
        <f t="shared" si="2190"/>
        <v>35</v>
      </c>
      <c r="AQ296" s="11">
        <v>162</v>
      </c>
      <c r="AR296" s="12">
        <f t="shared" si="2151"/>
        <v>0.36897274633123689</v>
      </c>
      <c r="AS296" s="11">
        <v>14</v>
      </c>
      <c r="AT296" s="12">
        <f t="shared" si="2152"/>
        <v>7.9545454545454544E-2</v>
      </c>
      <c r="AU296" s="11"/>
      <c r="AV296" s="11"/>
      <c r="AW296" s="18"/>
      <c r="AX296" s="20"/>
      <c r="AY296" s="10">
        <v>1</v>
      </c>
      <c r="AZ296" s="11"/>
      <c r="BA296" s="11">
        <f t="shared" si="2191"/>
        <v>475</v>
      </c>
      <c r="BB296" s="11">
        <f t="shared" si="2191"/>
        <v>35</v>
      </c>
      <c r="BC296" s="11">
        <v>129</v>
      </c>
      <c r="BD296" s="12">
        <f t="shared" si="2153"/>
        <v>0.28842105263157897</v>
      </c>
      <c r="BE296" s="11">
        <v>8</v>
      </c>
      <c r="BF296" s="12">
        <f t="shared" si="2154"/>
        <v>5.8394160583941604E-2</v>
      </c>
      <c r="BG296" s="11"/>
      <c r="BH296" s="11"/>
      <c r="BI296" s="18"/>
      <c r="BJ296" s="20"/>
      <c r="BK296" s="10"/>
      <c r="BL296" s="11"/>
      <c r="BM296" s="11">
        <f t="shared" si="2192"/>
        <v>485</v>
      </c>
      <c r="BN296" s="11">
        <f t="shared" si="2192"/>
        <v>35</v>
      </c>
      <c r="BO296" s="11">
        <v>128</v>
      </c>
      <c r="BP296" s="12">
        <f t="shared" si="2155"/>
        <v>0.29484536082474228</v>
      </c>
      <c r="BQ296" s="11">
        <v>15</v>
      </c>
      <c r="BR296" s="12">
        <f t="shared" si="2156"/>
        <v>0.1048951048951049</v>
      </c>
      <c r="BS296" s="11"/>
      <c r="BT296" s="11"/>
      <c r="BU296" s="18"/>
      <c r="BV296" s="20"/>
      <c r="BW296" s="10"/>
      <c r="BX296" s="11"/>
      <c r="BY296" s="61">
        <f t="shared" si="2193"/>
        <v>0</v>
      </c>
      <c r="BZ296" s="61">
        <f t="shared" si="2193"/>
        <v>0</v>
      </c>
      <c r="CA296" s="11"/>
      <c r="CB296" s="12" t="e">
        <f t="shared" si="2157"/>
        <v>#DIV/0!</v>
      </c>
      <c r="CC296" s="11"/>
      <c r="CD296" s="12" t="e">
        <f t="shared" si="2158"/>
        <v>#DIV/0!</v>
      </c>
      <c r="CE296" s="11"/>
      <c r="CF296" s="11"/>
      <c r="CG296" s="18"/>
      <c r="CH296" s="20"/>
      <c r="CI296" s="10"/>
      <c r="CJ296" s="11"/>
      <c r="CK296" s="61">
        <f t="shared" si="2194"/>
        <v>0</v>
      </c>
      <c r="CL296" s="61">
        <f t="shared" si="2194"/>
        <v>0</v>
      </c>
      <c r="CM296" s="11"/>
      <c r="CN296" s="12" t="e">
        <f t="shared" si="2159"/>
        <v>#DIV/0!</v>
      </c>
      <c r="CO296" s="11"/>
      <c r="CP296" s="12" t="e">
        <f t="shared" si="2160"/>
        <v>#DIV/0!</v>
      </c>
      <c r="CQ296" s="11"/>
      <c r="CR296" s="11"/>
      <c r="CS296" s="18"/>
      <c r="CT296" s="20"/>
      <c r="CU296" s="10"/>
      <c r="CV296" s="11"/>
      <c r="CW296" s="61">
        <f t="shared" si="2195"/>
        <v>0</v>
      </c>
      <c r="CX296" s="61">
        <f t="shared" si="2195"/>
        <v>0</v>
      </c>
      <c r="CY296" s="11"/>
      <c r="CZ296" s="12" t="e">
        <f t="shared" si="2161"/>
        <v>#DIV/0!</v>
      </c>
      <c r="DA296" s="11"/>
      <c r="DB296" s="12" t="e">
        <f t="shared" si="2162"/>
        <v>#DIV/0!</v>
      </c>
      <c r="DC296" s="11"/>
      <c r="DD296" s="11"/>
      <c r="DE296" s="18"/>
      <c r="DF296" s="20"/>
      <c r="DG296" s="10"/>
      <c r="DH296" s="11"/>
      <c r="DI296" s="61">
        <f t="shared" si="2196"/>
        <v>0</v>
      </c>
      <c r="DJ296" s="61">
        <f t="shared" si="2196"/>
        <v>0</v>
      </c>
      <c r="DK296" s="11"/>
      <c r="DL296" s="12" t="e">
        <f t="shared" si="2163"/>
        <v>#DIV/0!</v>
      </c>
      <c r="DM296" s="11"/>
      <c r="DN296" s="12" t="e">
        <f t="shared" si="2164"/>
        <v>#DIV/0!</v>
      </c>
      <c r="DO296" s="11"/>
      <c r="DP296" s="11"/>
      <c r="DQ296" s="18"/>
      <c r="DR296" s="20"/>
      <c r="DS296" s="10"/>
      <c r="DT296" s="11"/>
      <c r="DU296" s="61">
        <f t="shared" si="2197"/>
        <v>0</v>
      </c>
      <c r="DV296" s="61">
        <f t="shared" si="2197"/>
        <v>0</v>
      </c>
      <c r="DW296" s="11"/>
      <c r="DX296" s="12" t="e">
        <f t="shared" si="2165"/>
        <v>#DIV/0!</v>
      </c>
      <c r="DY296" s="11"/>
      <c r="DZ296" s="12" t="e">
        <f t="shared" si="2166"/>
        <v>#DIV/0!</v>
      </c>
      <c r="EA296" s="11"/>
      <c r="EB296" s="11"/>
      <c r="EC296" s="18"/>
      <c r="ED296" s="20"/>
      <c r="EE296" s="10"/>
      <c r="EF296" s="11"/>
      <c r="EG296" s="61">
        <f t="shared" si="2198"/>
        <v>0</v>
      </c>
      <c r="EH296" s="61">
        <f t="shared" si="2198"/>
        <v>0</v>
      </c>
      <c r="EI296" s="11"/>
      <c r="EJ296" s="12" t="e">
        <f t="shared" si="2167"/>
        <v>#DIV/0!</v>
      </c>
      <c r="EK296" s="11"/>
      <c r="EL296" s="12" t="e">
        <f t="shared" si="2168"/>
        <v>#DIV/0!</v>
      </c>
      <c r="EM296" s="11"/>
      <c r="EN296" s="11"/>
      <c r="EO296" s="18"/>
      <c r="EP296" s="20"/>
      <c r="EQ296" s="10"/>
      <c r="ER296" s="11"/>
      <c r="ES296" s="61">
        <f t="shared" si="2199"/>
        <v>0</v>
      </c>
      <c r="ET296" s="61">
        <f t="shared" si="2199"/>
        <v>0</v>
      </c>
      <c r="EU296" s="11"/>
      <c r="EV296" s="12" t="e">
        <f t="shared" si="2169"/>
        <v>#DIV/0!</v>
      </c>
      <c r="EW296" s="11"/>
      <c r="EX296" s="12" t="e">
        <f t="shared" si="2170"/>
        <v>#DIV/0!</v>
      </c>
      <c r="EY296" s="11"/>
      <c r="EZ296" s="11"/>
      <c r="FA296" s="18"/>
      <c r="FB296" s="20"/>
      <c r="FC296" s="10"/>
      <c r="FD296" s="11"/>
      <c r="FE296" s="61">
        <f t="shared" si="2200"/>
        <v>0</v>
      </c>
      <c r="FF296" s="61">
        <f t="shared" si="2200"/>
        <v>0</v>
      </c>
      <c r="FG296" s="11"/>
      <c r="FH296" s="12" t="e">
        <f t="shared" si="2171"/>
        <v>#DIV/0!</v>
      </c>
      <c r="FI296" s="11"/>
      <c r="FJ296" s="12" t="e">
        <f t="shared" si="2172"/>
        <v>#DIV/0!</v>
      </c>
      <c r="FK296" s="11"/>
      <c r="FL296" s="11"/>
      <c r="FM296" s="18"/>
      <c r="FN296" s="20"/>
      <c r="FO296" s="10"/>
      <c r="FP296" s="11"/>
      <c r="FQ296" s="61">
        <f t="shared" si="2201"/>
        <v>0</v>
      </c>
      <c r="FR296" s="61">
        <f t="shared" si="2201"/>
        <v>0</v>
      </c>
      <c r="FS296" s="11"/>
      <c r="FT296" s="12" t="e">
        <f t="shared" si="2173"/>
        <v>#DIV/0!</v>
      </c>
      <c r="FU296" s="11"/>
      <c r="FV296" s="12" t="e">
        <f t="shared" si="2174"/>
        <v>#DIV/0!</v>
      </c>
      <c r="FW296" s="11"/>
      <c r="FX296" s="11"/>
      <c r="FY296" s="18"/>
      <c r="FZ296" s="20"/>
      <c r="GA296" s="10"/>
      <c r="GB296" s="11"/>
      <c r="GC296" s="61">
        <f t="shared" si="2202"/>
        <v>0</v>
      </c>
      <c r="GD296" s="61">
        <f t="shared" si="2202"/>
        <v>0</v>
      </c>
      <c r="GE296" s="11"/>
      <c r="GF296" s="12" t="e">
        <f t="shared" si="2175"/>
        <v>#DIV/0!</v>
      </c>
      <c r="GG296" s="11"/>
      <c r="GH296" s="12" t="e">
        <f t="shared" si="2176"/>
        <v>#DIV/0!</v>
      </c>
      <c r="GI296" s="11"/>
      <c r="GJ296" s="11"/>
      <c r="GK296" s="18"/>
      <c r="GL296" s="20"/>
      <c r="GM296" s="10"/>
      <c r="GN296" s="11"/>
      <c r="GO296" s="61">
        <f t="shared" si="2203"/>
        <v>0</v>
      </c>
      <c r="GP296" s="61">
        <f t="shared" si="2203"/>
        <v>0</v>
      </c>
      <c r="GQ296" s="11"/>
      <c r="GR296" s="12" t="e">
        <f t="shared" si="2177"/>
        <v>#DIV/0!</v>
      </c>
      <c r="GS296" s="11"/>
      <c r="GT296" s="12" t="e">
        <f t="shared" si="2178"/>
        <v>#DIV/0!</v>
      </c>
      <c r="GU296" s="11"/>
      <c r="GV296" s="11"/>
      <c r="GW296" s="18"/>
      <c r="GX296" s="20"/>
      <c r="GY296" s="10"/>
      <c r="GZ296" s="11"/>
      <c r="HA296" s="61">
        <f t="shared" si="2204"/>
        <v>0</v>
      </c>
      <c r="HB296" s="61">
        <f t="shared" si="2204"/>
        <v>0</v>
      </c>
      <c r="HC296" s="11"/>
      <c r="HD296" s="12" t="e">
        <f t="shared" si="2179"/>
        <v>#DIV/0!</v>
      </c>
      <c r="HE296" s="11"/>
      <c r="HF296" s="12" t="e">
        <f t="shared" si="2180"/>
        <v>#DIV/0!</v>
      </c>
      <c r="HG296" s="11"/>
      <c r="HH296" s="11"/>
      <c r="HI296" s="18"/>
      <c r="HJ296" s="20"/>
      <c r="HK296" s="10">
        <f t="shared" si="2181"/>
        <v>3</v>
      </c>
      <c r="HL296" s="14">
        <f t="shared" si="2181"/>
        <v>0</v>
      </c>
      <c r="HM296" s="381">
        <f t="shared" si="2181"/>
        <v>2482</v>
      </c>
      <c r="HN296" s="11">
        <f t="shared" si="2181"/>
        <v>182</v>
      </c>
      <c r="HO296" s="11">
        <f t="shared" si="2182"/>
        <v>766</v>
      </c>
      <c r="HP296" s="79">
        <f t="shared" si="2183"/>
        <v>0.30862207896857374</v>
      </c>
      <c r="HQ296" s="15">
        <f t="shared" si="2184"/>
        <v>60</v>
      </c>
      <c r="HR296" s="12">
        <f t="shared" si="2205"/>
        <v>7.8328981723237601E-2</v>
      </c>
      <c r="HS296" s="16">
        <v>72.400000000000006</v>
      </c>
      <c r="HT296" s="17">
        <v>688</v>
      </c>
      <c r="HU296" s="16">
        <f t="shared" si="2185"/>
        <v>89.817232375979117</v>
      </c>
      <c r="HV296" s="18"/>
      <c r="HW296" s="20"/>
    </row>
    <row r="297" spans="1:231" ht="18.75" x14ac:dyDescent="0.25">
      <c r="A297" s="734"/>
      <c r="B297" s="436">
        <f t="shared" si="1905"/>
        <v>45824</v>
      </c>
      <c r="C297" s="10">
        <v>1</v>
      </c>
      <c r="D297" s="11"/>
      <c r="E297" s="61">
        <f t="shared" si="2186"/>
        <v>453</v>
      </c>
      <c r="F297" s="11">
        <f t="shared" si="2186"/>
        <v>33</v>
      </c>
      <c r="G297" s="11">
        <v>121</v>
      </c>
      <c r="H297" s="12">
        <f t="shared" si="2146"/>
        <v>0.28697571743929362</v>
      </c>
      <c r="I297" s="11">
        <v>9</v>
      </c>
      <c r="J297" s="12">
        <f t="shared" si="2187"/>
        <v>6.9230769230769235E-2</v>
      </c>
      <c r="K297" s="13"/>
      <c r="L297" s="13"/>
      <c r="M297" s="25"/>
      <c r="N297" s="37"/>
      <c r="O297" s="10"/>
      <c r="P297" s="11"/>
      <c r="Q297" s="11">
        <f t="shared" si="2188"/>
        <v>486</v>
      </c>
      <c r="R297" s="11">
        <f t="shared" si="2188"/>
        <v>36</v>
      </c>
      <c r="S297" s="11">
        <v>122</v>
      </c>
      <c r="T297" s="12">
        <f t="shared" si="2147"/>
        <v>0.26337448559670784</v>
      </c>
      <c r="U297" s="11">
        <v>6</v>
      </c>
      <c r="V297" s="12">
        <f t="shared" si="2148"/>
        <v>4.6875E-2</v>
      </c>
      <c r="W297" s="13"/>
      <c r="X297" s="13"/>
      <c r="Y297" s="25"/>
      <c r="Z297" s="37"/>
      <c r="AA297" s="10"/>
      <c r="AB297" s="11"/>
      <c r="AC297" s="11">
        <f t="shared" si="2189"/>
        <v>105</v>
      </c>
      <c r="AD297" s="11">
        <f t="shared" si="2189"/>
        <v>8</v>
      </c>
      <c r="AE297" s="11">
        <v>15</v>
      </c>
      <c r="AF297" s="12">
        <f t="shared" si="2149"/>
        <v>0.16190476190476191</v>
      </c>
      <c r="AG297" s="11">
        <v>2</v>
      </c>
      <c r="AH297" s="12">
        <f t="shared" si="2150"/>
        <v>0.11764705882352941</v>
      </c>
      <c r="AI297" s="13"/>
      <c r="AJ297" s="13"/>
      <c r="AK297" s="25"/>
      <c r="AL297" s="37"/>
      <c r="AM297" s="10"/>
      <c r="AN297" s="11"/>
      <c r="AO297" s="61">
        <f t="shared" si="2190"/>
        <v>477</v>
      </c>
      <c r="AP297" s="11">
        <f t="shared" si="2190"/>
        <v>35</v>
      </c>
      <c r="AQ297" s="11">
        <v>129</v>
      </c>
      <c r="AR297" s="12">
        <f t="shared" si="2151"/>
        <v>0.28930817610062892</v>
      </c>
      <c r="AS297" s="11">
        <v>9</v>
      </c>
      <c r="AT297" s="12">
        <f t="shared" si="2152"/>
        <v>6.5217391304347824E-2</v>
      </c>
      <c r="AU297" s="13"/>
      <c r="AV297" s="13"/>
      <c r="AW297" s="25"/>
      <c r="AX297" s="37"/>
      <c r="AY297" s="10"/>
      <c r="AZ297" s="11"/>
      <c r="BA297" s="11">
        <f t="shared" si="2191"/>
        <v>475</v>
      </c>
      <c r="BB297" s="11">
        <f t="shared" si="2191"/>
        <v>35</v>
      </c>
      <c r="BC297" s="11">
        <v>115</v>
      </c>
      <c r="BD297" s="12">
        <f t="shared" si="2153"/>
        <v>0.27368421052631581</v>
      </c>
      <c r="BE297" s="11">
        <v>15</v>
      </c>
      <c r="BF297" s="12">
        <f t="shared" si="2154"/>
        <v>0.11538461538461539</v>
      </c>
      <c r="BG297" s="13"/>
      <c r="BH297" s="13"/>
      <c r="BI297" s="25"/>
      <c r="BJ297" s="37"/>
      <c r="BK297" s="10">
        <v>1</v>
      </c>
      <c r="BL297" s="11"/>
      <c r="BM297" s="11">
        <f t="shared" si="2192"/>
        <v>484</v>
      </c>
      <c r="BN297" s="11">
        <f t="shared" si="2192"/>
        <v>35</v>
      </c>
      <c r="BO297" s="11">
        <v>116</v>
      </c>
      <c r="BP297" s="12">
        <f t="shared" si="2155"/>
        <v>0.26446280991735538</v>
      </c>
      <c r="BQ297" s="11">
        <v>12</v>
      </c>
      <c r="BR297" s="12">
        <f t="shared" si="2156"/>
        <v>9.375E-2</v>
      </c>
      <c r="BS297" s="13"/>
      <c r="BT297" s="13"/>
      <c r="BU297" s="25"/>
      <c r="BV297" s="37"/>
      <c r="BW297" s="10"/>
      <c r="BX297" s="11"/>
      <c r="BY297" s="61">
        <f t="shared" si="2193"/>
        <v>0</v>
      </c>
      <c r="BZ297" s="61">
        <f t="shared" si="2193"/>
        <v>0</v>
      </c>
      <c r="CA297" s="11"/>
      <c r="CB297" s="12" t="e">
        <f t="shared" si="2157"/>
        <v>#DIV/0!</v>
      </c>
      <c r="CC297" s="11"/>
      <c r="CD297" s="12" t="e">
        <f t="shared" si="2158"/>
        <v>#DIV/0!</v>
      </c>
      <c r="CE297" s="13"/>
      <c r="CF297" s="13"/>
      <c r="CG297" s="25"/>
      <c r="CH297" s="37"/>
      <c r="CI297" s="10"/>
      <c r="CJ297" s="11"/>
      <c r="CK297" s="61">
        <f t="shared" si="2194"/>
        <v>0</v>
      </c>
      <c r="CL297" s="61">
        <f t="shared" si="2194"/>
        <v>0</v>
      </c>
      <c r="CM297" s="11"/>
      <c r="CN297" s="12" t="e">
        <f t="shared" si="2159"/>
        <v>#DIV/0!</v>
      </c>
      <c r="CO297" s="11"/>
      <c r="CP297" s="12" t="e">
        <f t="shared" si="2160"/>
        <v>#DIV/0!</v>
      </c>
      <c r="CQ297" s="13"/>
      <c r="CR297" s="13"/>
      <c r="CS297" s="25"/>
      <c r="CT297" s="37"/>
      <c r="CU297" s="10"/>
      <c r="CV297" s="11"/>
      <c r="CW297" s="61">
        <f t="shared" si="2195"/>
        <v>0</v>
      </c>
      <c r="CX297" s="61">
        <f t="shared" si="2195"/>
        <v>0</v>
      </c>
      <c r="CY297" s="11"/>
      <c r="CZ297" s="12" t="e">
        <f t="shared" si="2161"/>
        <v>#DIV/0!</v>
      </c>
      <c r="DA297" s="11"/>
      <c r="DB297" s="12" t="e">
        <f t="shared" si="2162"/>
        <v>#DIV/0!</v>
      </c>
      <c r="DC297" s="13"/>
      <c r="DD297" s="13"/>
      <c r="DE297" s="25"/>
      <c r="DF297" s="37"/>
      <c r="DG297" s="10"/>
      <c r="DH297" s="11"/>
      <c r="DI297" s="61">
        <f t="shared" si="2196"/>
        <v>0</v>
      </c>
      <c r="DJ297" s="61">
        <f t="shared" si="2196"/>
        <v>0</v>
      </c>
      <c r="DK297" s="11"/>
      <c r="DL297" s="12" t="e">
        <f t="shared" si="2163"/>
        <v>#DIV/0!</v>
      </c>
      <c r="DM297" s="11"/>
      <c r="DN297" s="12" t="e">
        <f t="shared" si="2164"/>
        <v>#DIV/0!</v>
      </c>
      <c r="DO297" s="13"/>
      <c r="DP297" s="13"/>
      <c r="DQ297" s="25"/>
      <c r="DR297" s="37"/>
      <c r="DS297" s="10"/>
      <c r="DT297" s="11"/>
      <c r="DU297" s="61">
        <f t="shared" si="2197"/>
        <v>0</v>
      </c>
      <c r="DV297" s="61">
        <f t="shared" si="2197"/>
        <v>0</v>
      </c>
      <c r="DW297" s="11"/>
      <c r="DX297" s="12" t="e">
        <f t="shared" si="2165"/>
        <v>#DIV/0!</v>
      </c>
      <c r="DY297" s="11"/>
      <c r="DZ297" s="12" t="e">
        <f t="shared" si="2166"/>
        <v>#DIV/0!</v>
      </c>
      <c r="EA297" s="13"/>
      <c r="EB297" s="13"/>
      <c r="EC297" s="25"/>
      <c r="ED297" s="37"/>
      <c r="EE297" s="10"/>
      <c r="EF297" s="11"/>
      <c r="EG297" s="61">
        <f t="shared" si="2198"/>
        <v>0</v>
      </c>
      <c r="EH297" s="61">
        <f t="shared" si="2198"/>
        <v>0</v>
      </c>
      <c r="EI297" s="11"/>
      <c r="EJ297" s="12" t="e">
        <f t="shared" si="2167"/>
        <v>#DIV/0!</v>
      </c>
      <c r="EK297" s="11"/>
      <c r="EL297" s="12" t="e">
        <f t="shared" si="2168"/>
        <v>#DIV/0!</v>
      </c>
      <c r="EM297" s="13"/>
      <c r="EN297" s="13"/>
      <c r="EO297" s="25"/>
      <c r="EP297" s="37"/>
      <c r="EQ297" s="10"/>
      <c r="ER297" s="11"/>
      <c r="ES297" s="61">
        <f t="shared" si="2199"/>
        <v>0</v>
      </c>
      <c r="ET297" s="61">
        <f t="shared" si="2199"/>
        <v>0</v>
      </c>
      <c r="EU297" s="11"/>
      <c r="EV297" s="12" t="e">
        <f t="shared" si="2169"/>
        <v>#DIV/0!</v>
      </c>
      <c r="EW297" s="11"/>
      <c r="EX297" s="12" t="e">
        <f t="shared" si="2170"/>
        <v>#DIV/0!</v>
      </c>
      <c r="EY297" s="13"/>
      <c r="EZ297" s="13"/>
      <c r="FA297" s="25"/>
      <c r="FB297" s="37"/>
      <c r="FC297" s="10"/>
      <c r="FD297" s="11"/>
      <c r="FE297" s="61">
        <f t="shared" si="2200"/>
        <v>0</v>
      </c>
      <c r="FF297" s="61">
        <f t="shared" si="2200"/>
        <v>0</v>
      </c>
      <c r="FG297" s="11"/>
      <c r="FH297" s="12" t="e">
        <f t="shared" si="2171"/>
        <v>#DIV/0!</v>
      </c>
      <c r="FI297" s="11"/>
      <c r="FJ297" s="12" t="e">
        <f t="shared" si="2172"/>
        <v>#DIV/0!</v>
      </c>
      <c r="FK297" s="13"/>
      <c r="FL297" s="13"/>
      <c r="FM297" s="25"/>
      <c r="FN297" s="37"/>
      <c r="FO297" s="10"/>
      <c r="FP297" s="11"/>
      <c r="FQ297" s="61">
        <f t="shared" si="2201"/>
        <v>0</v>
      </c>
      <c r="FR297" s="61">
        <f t="shared" si="2201"/>
        <v>0</v>
      </c>
      <c r="FS297" s="11"/>
      <c r="FT297" s="12" t="e">
        <f t="shared" si="2173"/>
        <v>#DIV/0!</v>
      </c>
      <c r="FU297" s="11"/>
      <c r="FV297" s="12" t="e">
        <f t="shared" si="2174"/>
        <v>#DIV/0!</v>
      </c>
      <c r="FW297" s="13"/>
      <c r="FX297" s="13"/>
      <c r="FY297" s="25"/>
      <c r="FZ297" s="37"/>
      <c r="GA297" s="10"/>
      <c r="GB297" s="11"/>
      <c r="GC297" s="61">
        <f t="shared" si="2202"/>
        <v>0</v>
      </c>
      <c r="GD297" s="61">
        <f t="shared" si="2202"/>
        <v>0</v>
      </c>
      <c r="GE297" s="11"/>
      <c r="GF297" s="12" t="e">
        <f t="shared" si="2175"/>
        <v>#DIV/0!</v>
      </c>
      <c r="GG297" s="11"/>
      <c r="GH297" s="12" t="e">
        <f t="shared" si="2176"/>
        <v>#DIV/0!</v>
      </c>
      <c r="GI297" s="13"/>
      <c r="GJ297" s="13"/>
      <c r="GK297" s="25"/>
      <c r="GL297" s="37"/>
      <c r="GM297" s="10"/>
      <c r="GN297" s="11"/>
      <c r="GO297" s="61">
        <f t="shared" si="2203"/>
        <v>0</v>
      </c>
      <c r="GP297" s="61">
        <f t="shared" si="2203"/>
        <v>0</v>
      </c>
      <c r="GQ297" s="11"/>
      <c r="GR297" s="12" t="e">
        <f t="shared" si="2177"/>
        <v>#DIV/0!</v>
      </c>
      <c r="GS297" s="11"/>
      <c r="GT297" s="12" t="e">
        <f t="shared" si="2178"/>
        <v>#DIV/0!</v>
      </c>
      <c r="GU297" s="13"/>
      <c r="GV297" s="13"/>
      <c r="GW297" s="25"/>
      <c r="GX297" s="37"/>
      <c r="GY297" s="10"/>
      <c r="GZ297" s="11"/>
      <c r="HA297" s="61">
        <f t="shared" si="2204"/>
        <v>0</v>
      </c>
      <c r="HB297" s="61">
        <f t="shared" si="2204"/>
        <v>0</v>
      </c>
      <c r="HC297" s="11"/>
      <c r="HD297" s="12" t="e">
        <f t="shared" si="2179"/>
        <v>#DIV/0!</v>
      </c>
      <c r="HE297" s="11"/>
      <c r="HF297" s="12" t="e">
        <f t="shared" si="2180"/>
        <v>#DIV/0!</v>
      </c>
      <c r="HG297" s="13"/>
      <c r="HH297" s="13"/>
      <c r="HI297" s="25"/>
      <c r="HJ297" s="37"/>
      <c r="HK297" s="10">
        <f t="shared" si="2181"/>
        <v>2</v>
      </c>
      <c r="HL297" s="14">
        <f t="shared" si="2181"/>
        <v>0</v>
      </c>
      <c r="HM297" s="381">
        <f t="shared" si="2181"/>
        <v>2480</v>
      </c>
      <c r="HN297" s="11">
        <f t="shared" si="2181"/>
        <v>182</v>
      </c>
      <c r="HO297" s="11">
        <f t="shared" si="2182"/>
        <v>671</v>
      </c>
      <c r="HP297" s="79">
        <f t="shared" si="2183"/>
        <v>0.27056451612903226</v>
      </c>
      <c r="HQ297" s="15">
        <f t="shared" si="2184"/>
        <v>53</v>
      </c>
      <c r="HR297" s="12">
        <f t="shared" si="2205"/>
        <v>7.898658718330849E-2</v>
      </c>
      <c r="HS297" s="16">
        <v>73.099999999999994</v>
      </c>
      <c r="HT297" s="17">
        <v>599</v>
      </c>
      <c r="HU297" s="16">
        <f t="shared" si="2185"/>
        <v>89.269746646795824</v>
      </c>
      <c r="HV297" s="23"/>
      <c r="HW297" s="22"/>
    </row>
    <row r="298" spans="1:231" ht="18.75" x14ac:dyDescent="0.25">
      <c r="A298" s="734"/>
      <c r="B298" s="436">
        <f t="shared" si="1905"/>
        <v>45825</v>
      </c>
      <c r="C298" s="10"/>
      <c r="D298" s="11"/>
      <c r="E298" s="61">
        <f t="shared" si="2186"/>
        <v>453</v>
      </c>
      <c r="F298" s="11">
        <f t="shared" si="2186"/>
        <v>33</v>
      </c>
      <c r="G298" s="11">
        <v>133</v>
      </c>
      <c r="H298" s="12">
        <f t="shared" si="2146"/>
        <v>0.30684326710816778</v>
      </c>
      <c r="I298" s="11">
        <v>6</v>
      </c>
      <c r="J298" s="12">
        <f t="shared" si="2187"/>
        <v>4.3165467625899283E-2</v>
      </c>
      <c r="K298" s="13"/>
      <c r="L298" s="11"/>
      <c r="M298" s="25"/>
      <c r="N298" s="37"/>
      <c r="O298" s="10"/>
      <c r="P298" s="11"/>
      <c r="Q298" s="11">
        <f t="shared" si="2188"/>
        <v>486</v>
      </c>
      <c r="R298" s="11">
        <f t="shared" si="2188"/>
        <v>36</v>
      </c>
      <c r="S298" s="11">
        <v>110</v>
      </c>
      <c r="T298" s="12">
        <f t="shared" si="2147"/>
        <v>0.26954732510288065</v>
      </c>
      <c r="U298" s="11">
        <v>21</v>
      </c>
      <c r="V298" s="12">
        <f t="shared" si="2148"/>
        <v>0.16030534351145037</v>
      </c>
      <c r="W298" s="13"/>
      <c r="X298" s="11"/>
      <c r="Y298" s="25"/>
      <c r="Z298" s="37"/>
      <c r="AA298" s="10"/>
      <c r="AB298" s="11"/>
      <c r="AC298" s="11">
        <f t="shared" si="2189"/>
        <v>105</v>
      </c>
      <c r="AD298" s="11">
        <f t="shared" si="2189"/>
        <v>8</v>
      </c>
      <c r="AE298" s="11">
        <v>10</v>
      </c>
      <c r="AF298" s="12">
        <f t="shared" si="2149"/>
        <v>0.12380952380952381</v>
      </c>
      <c r="AG298" s="11">
        <v>3</v>
      </c>
      <c r="AH298" s="12">
        <f t="shared" si="2150"/>
        <v>0.23076923076923078</v>
      </c>
      <c r="AI298" s="13"/>
      <c r="AJ298" s="11"/>
      <c r="AK298" s="25"/>
      <c r="AL298" s="37"/>
      <c r="AM298" s="10"/>
      <c r="AN298" s="11"/>
      <c r="AO298" s="61">
        <f t="shared" si="2190"/>
        <v>477</v>
      </c>
      <c r="AP298" s="11">
        <f t="shared" si="2190"/>
        <v>35</v>
      </c>
      <c r="AQ298" s="11">
        <v>120</v>
      </c>
      <c r="AR298" s="12">
        <f t="shared" si="2151"/>
        <v>0.28930817610062892</v>
      </c>
      <c r="AS298" s="11">
        <v>18</v>
      </c>
      <c r="AT298" s="12">
        <f t="shared" si="2152"/>
        <v>0.13043478260869565</v>
      </c>
      <c r="AU298" s="13"/>
      <c r="AV298" s="11"/>
      <c r="AW298" s="25"/>
      <c r="AX298" s="37"/>
      <c r="AY298" s="10"/>
      <c r="AZ298" s="11"/>
      <c r="BA298" s="11">
        <f t="shared" si="2191"/>
        <v>475</v>
      </c>
      <c r="BB298" s="11">
        <f t="shared" si="2191"/>
        <v>35</v>
      </c>
      <c r="BC298" s="11">
        <v>114</v>
      </c>
      <c r="BD298" s="12">
        <f t="shared" si="2153"/>
        <v>0.26105263157894737</v>
      </c>
      <c r="BE298" s="11">
        <v>10</v>
      </c>
      <c r="BF298" s="12">
        <f t="shared" si="2154"/>
        <v>8.0645161290322578E-2</v>
      </c>
      <c r="BG298" s="13"/>
      <c r="BH298" s="11"/>
      <c r="BI298" s="25"/>
      <c r="BJ298" s="37"/>
      <c r="BK298" s="10">
        <v>1</v>
      </c>
      <c r="BL298" s="11"/>
      <c r="BM298" s="11">
        <f t="shared" si="2192"/>
        <v>483</v>
      </c>
      <c r="BN298" s="11">
        <f t="shared" si="2192"/>
        <v>35</v>
      </c>
      <c r="BO298" s="11">
        <v>117</v>
      </c>
      <c r="BP298" s="12">
        <f t="shared" si="2155"/>
        <v>0.26501035196687373</v>
      </c>
      <c r="BQ298" s="11">
        <v>11</v>
      </c>
      <c r="BR298" s="12">
        <f t="shared" si="2156"/>
        <v>8.59375E-2</v>
      </c>
      <c r="BS298" s="13"/>
      <c r="BT298" s="11"/>
      <c r="BU298" s="25"/>
      <c r="BV298" s="37"/>
      <c r="BW298" s="10"/>
      <c r="BX298" s="11"/>
      <c r="BY298" s="61">
        <f t="shared" si="2193"/>
        <v>0</v>
      </c>
      <c r="BZ298" s="61">
        <f t="shared" si="2193"/>
        <v>0</v>
      </c>
      <c r="CA298" s="11"/>
      <c r="CB298" s="12" t="e">
        <f t="shared" si="2157"/>
        <v>#DIV/0!</v>
      </c>
      <c r="CC298" s="11"/>
      <c r="CD298" s="12" t="e">
        <f t="shared" si="2158"/>
        <v>#DIV/0!</v>
      </c>
      <c r="CE298" s="13"/>
      <c r="CF298" s="11"/>
      <c r="CG298" s="25"/>
      <c r="CH298" s="37"/>
      <c r="CI298" s="10"/>
      <c r="CJ298" s="11"/>
      <c r="CK298" s="61">
        <f t="shared" si="2194"/>
        <v>0</v>
      </c>
      <c r="CL298" s="61">
        <f t="shared" si="2194"/>
        <v>0</v>
      </c>
      <c r="CM298" s="11"/>
      <c r="CN298" s="12" t="e">
        <f t="shared" si="2159"/>
        <v>#DIV/0!</v>
      </c>
      <c r="CO298" s="11"/>
      <c r="CP298" s="12" t="e">
        <f t="shared" si="2160"/>
        <v>#DIV/0!</v>
      </c>
      <c r="CQ298" s="13"/>
      <c r="CR298" s="11"/>
      <c r="CS298" s="25"/>
      <c r="CT298" s="37"/>
      <c r="CU298" s="10"/>
      <c r="CV298" s="11"/>
      <c r="CW298" s="61">
        <f t="shared" si="2195"/>
        <v>0</v>
      </c>
      <c r="CX298" s="61">
        <f t="shared" si="2195"/>
        <v>0</v>
      </c>
      <c r="CY298" s="11"/>
      <c r="CZ298" s="12" t="e">
        <f t="shared" si="2161"/>
        <v>#DIV/0!</v>
      </c>
      <c r="DA298" s="11"/>
      <c r="DB298" s="12" t="e">
        <f t="shared" si="2162"/>
        <v>#DIV/0!</v>
      </c>
      <c r="DC298" s="13"/>
      <c r="DD298" s="11"/>
      <c r="DE298" s="25"/>
      <c r="DF298" s="37"/>
      <c r="DG298" s="10"/>
      <c r="DH298" s="11"/>
      <c r="DI298" s="61">
        <f t="shared" si="2196"/>
        <v>0</v>
      </c>
      <c r="DJ298" s="61">
        <f t="shared" si="2196"/>
        <v>0</v>
      </c>
      <c r="DK298" s="11"/>
      <c r="DL298" s="12" t="e">
        <f t="shared" si="2163"/>
        <v>#DIV/0!</v>
      </c>
      <c r="DM298" s="11"/>
      <c r="DN298" s="12" t="e">
        <f t="shared" si="2164"/>
        <v>#DIV/0!</v>
      </c>
      <c r="DO298" s="13"/>
      <c r="DP298" s="11"/>
      <c r="DQ298" s="25"/>
      <c r="DR298" s="37"/>
      <c r="DS298" s="10"/>
      <c r="DT298" s="11"/>
      <c r="DU298" s="61">
        <f t="shared" si="2197"/>
        <v>0</v>
      </c>
      <c r="DV298" s="61">
        <f t="shared" si="2197"/>
        <v>0</v>
      </c>
      <c r="DW298" s="11"/>
      <c r="DX298" s="12" t="e">
        <f t="shared" si="2165"/>
        <v>#DIV/0!</v>
      </c>
      <c r="DY298" s="11"/>
      <c r="DZ298" s="12" t="e">
        <f t="shared" si="2166"/>
        <v>#DIV/0!</v>
      </c>
      <c r="EA298" s="13"/>
      <c r="EB298" s="11"/>
      <c r="EC298" s="25"/>
      <c r="ED298" s="37"/>
      <c r="EE298" s="10"/>
      <c r="EF298" s="11"/>
      <c r="EG298" s="61">
        <f t="shared" si="2198"/>
        <v>0</v>
      </c>
      <c r="EH298" s="61">
        <f t="shared" si="2198"/>
        <v>0</v>
      </c>
      <c r="EI298" s="11"/>
      <c r="EJ298" s="12" t="e">
        <f t="shared" si="2167"/>
        <v>#DIV/0!</v>
      </c>
      <c r="EK298" s="11"/>
      <c r="EL298" s="12" t="e">
        <f t="shared" si="2168"/>
        <v>#DIV/0!</v>
      </c>
      <c r="EM298" s="13"/>
      <c r="EN298" s="11"/>
      <c r="EO298" s="25"/>
      <c r="EP298" s="37"/>
      <c r="EQ298" s="10"/>
      <c r="ER298" s="11"/>
      <c r="ES298" s="61">
        <f t="shared" si="2199"/>
        <v>0</v>
      </c>
      <c r="ET298" s="61">
        <f t="shared" si="2199"/>
        <v>0</v>
      </c>
      <c r="EU298" s="11"/>
      <c r="EV298" s="12" t="e">
        <f t="shared" si="2169"/>
        <v>#DIV/0!</v>
      </c>
      <c r="EW298" s="11"/>
      <c r="EX298" s="12" t="e">
        <f t="shared" si="2170"/>
        <v>#DIV/0!</v>
      </c>
      <c r="EY298" s="13"/>
      <c r="EZ298" s="11"/>
      <c r="FA298" s="25"/>
      <c r="FB298" s="37"/>
      <c r="FC298" s="10"/>
      <c r="FD298" s="11"/>
      <c r="FE298" s="61">
        <f t="shared" si="2200"/>
        <v>0</v>
      </c>
      <c r="FF298" s="61">
        <f t="shared" si="2200"/>
        <v>0</v>
      </c>
      <c r="FG298" s="11"/>
      <c r="FH298" s="12" t="e">
        <f t="shared" si="2171"/>
        <v>#DIV/0!</v>
      </c>
      <c r="FI298" s="11"/>
      <c r="FJ298" s="12" t="e">
        <f t="shared" si="2172"/>
        <v>#DIV/0!</v>
      </c>
      <c r="FK298" s="13"/>
      <c r="FL298" s="11"/>
      <c r="FM298" s="25"/>
      <c r="FN298" s="37"/>
      <c r="FO298" s="10"/>
      <c r="FP298" s="11"/>
      <c r="FQ298" s="61">
        <f t="shared" si="2201"/>
        <v>0</v>
      </c>
      <c r="FR298" s="61">
        <f t="shared" si="2201"/>
        <v>0</v>
      </c>
      <c r="FS298" s="11"/>
      <c r="FT298" s="12" t="e">
        <f t="shared" si="2173"/>
        <v>#DIV/0!</v>
      </c>
      <c r="FU298" s="11"/>
      <c r="FV298" s="12" t="e">
        <f t="shared" si="2174"/>
        <v>#DIV/0!</v>
      </c>
      <c r="FW298" s="13"/>
      <c r="FX298" s="11"/>
      <c r="FY298" s="25"/>
      <c r="FZ298" s="37"/>
      <c r="GA298" s="10"/>
      <c r="GB298" s="11"/>
      <c r="GC298" s="61">
        <f t="shared" si="2202"/>
        <v>0</v>
      </c>
      <c r="GD298" s="61">
        <f t="shared" si="2202"/>
        <v>0</v>
      </c>
      <c r="GE298" s="11"/>
      <c r="GF298" s="12" t="e">
        <f t="shared" si="2175"/>
        <v>#DIV/0!</v>
      </c>
      <c r="GG298" s="11"/>
      <c r="GH298" s="12" t="e">
        <f t="shared" si="2176"/>
        <v>#DIV/0!</v>
      </c>
      <c r="GI298" s="13"/>
      <c r="GJ298" s="11"/>
      <c r="GK298" s="25"/>
      <c r="GL298" s="37"/>
      <c r="GM298" s="10"/>
      <c r="GN298" s="11"/>
      <c r="GO298" s="61">
        <f t="shared" si="2203"/>
        <v>0</v>
      </c>
      <c r="GP298" s="61">
        <f t="shared" si="2203"/>
        <v>0</v>
      </c>
      <c r="GQ298" s="11"/>
      <c r="GR298" s="12" t="e">
        <f t="shared" si="2177"/>
        <v>#DIV/0!</v>
      </c>
      <c r="GS298" s="11"/>
      <c r="GT298" s="12" t="e">
        <f t="shared" si="2178"/>
        <v>#DIV/0!</v>
      </c>
      <c r="GU298" s="13"/>
      <c r="GV298" s="11"/>
      <c r="GW298" s="25"/>
      <c r="GX298" s="37"/>
      <c r="GY298" s="10"/>
      <c r="GZ298" s="11"/>
      <c r="HA298" s="61">
        <f t="shared" si="2204"/>
        <v>0</v>
      </c>
      <c r="HB298" s="61">
        <f t="shared" si="2204"/>
        <v>0</v>
      </c>
      <c r="HC298" s="11"/>
      <c r="HD298" s="12" t="e">
        <f t="shared" si="2179"/>
        <v>#DIV/0!</v>
      </c>
      <c r="HE298" s="11"/>
      <c r="HF298" s="12" t="e">
        <f t="shared" si="2180"/>
        <v>#DIV/0!</v>
      </c>
      <c r="HG298" s="13"/>
      <c r="HH298" s="11"/>
      <c r="HI298" s="25"/>
      <c r="HJ298" s="37"/>
      <c r="HK298" s="10">
        <f t="shared" si="2181"/>
        <v>1</v>
      </c>
      <c r="HL298" s="14">
        <f t="shared" si="2181"/>
        <v>0</v>
      </c>
      <c r="HM298" s="381">
        <f t="shared" si="2181"/>
        <v>2479</v>
      </c>
      <c r="HN298" s="11">
        <f t="shared" si="2181"/>
        <v>182</v>
      </c>
      <c r="HO298" s="11">
        <f t="shared" si="2182"/>
        <v>673</v>
      </c>
      <c r="HP298" s="79">
        <f t="shared" si="2183"/>
        <v>0.27148043565954016</v>
      </c>
      <c r="HQ298" s="15">
        <f t="shared" si="2184"/>
        <v>69</v>
      </c>
      <c r="HR298" s="12">
        <f t="shared" si="2205"/>
        <v>0.1025260029717682</v>
      </c>
      <c r="HS298" s="16">
        <v>73</v>
      </c>
      <c r="HT298" s="17">
        <v>597</v>
      </c>
      <c r="HU298" s="16">
        <f t="shared" si="2185"/>
        <v>88.707280832095094</v>
      </c>
      <c r="HV298" s="23"/>
      <c r="HW298" s="22"/>
    </row>
    <row r="299" spans="1:231" ht="18.75" x14ac:dyDescent="0.25">
      <c r="A299" s="734"/>
      <c r="B299" s="436">
        <f t="shared" si="1905"/>
        <v>45826</v>
      </c>
      <c r="C299" s="10"/>
      <c r="D299" s="11"/>
      <c r="E299" s="61">
        <f>E298-C299</f>
        <v>453</v>
      </c>
      <c r="F299" s="11">
        <f>F298-D299</f>
        <v>33</v>
      </c>
      <c r="G299" s="11">
        <v>126</v>
      </c>
      <c r="H299" s="12">
        <f t="shared" si="2146"/>
        <v>0.29801324503311261</v>
      </c>
      <c r="I299" s="11">
        <v>9</v>
      </c>
      <c r="J299" s="12">
        <f t="shared" si="2187"/>
        <v>6.6666666666666666E-2</v>
      </c>
      <c r="K299" s="13"/>
      <c r="L299" s="11"/>
      <c r="M299" s="38"/>
      <c r="N299" s="39"/>
      <c r="O299" s="10"/>
      <c r="P299" s="11"/>
      <c r="Q299" s="11">
        <f t="shared" si="2188"/>
        <v>486</v>
      </c>
      <c r="R299" s="11">
        <f t="shared" si="2188"/>
        <v>36</v>
      </c>
      <c r="S299" s="11">
        <v>124</v>
      </c>
      <c r="T299" s="12">
        <f t="shared" si="2147"/>
        <v>0.2839506172839506</v>
      </c>
      <c r="U299" s="11">
        <v>14</v>
      </c>
      <c r="V299" s="12">
        <f t="shared" si="2148"/>
        <v>0.10144927536231885</v>
      </c>
      <c r="W299" s="13"/>
      <c r="X299" s="11"/>
      <c r="Y299" s="38"/>
      <c r="Z299" s="39"/>
      <c r="AA299" s="10">
        <v>1</v>
      </c>
      <c r="AB299" s="11"/>
      <c r="AC299" s="11">
        <f t="shared" si="2189"/>
        <v>104</v>
      </c>
      <c r="AD299" s="11">
        <f t="shared" si="2189"/>
        <v>8</v>
      </c>
      <c r="AE299" s="11">
        <v>12</v>
      </c>
      <c r="AF299" s="12">
        <f t="shared" si="2149"/>
        <v>0.13461538461538461</v>
      </c>
      <c r="AG299" s="11">
        <v>2</v>
      </c>
      <c r="AH299" s="12">
        <f t="shared" si="2150"/>
        <v>0.14285714285714285</v>
      </c>
      <c r="AI299" s="13"/>
      <c r="AJ299" s="11"/>
      <c r="AK299" s="38"/>
      <c r="AL299" s="39"/>
      <c r="AM299" s="10">
        <v>1</v>
      </c>
      <c r="AN299" s="11"/>
      <c r="AO299" s="61">
        <f t="shared" si="2190"/>
        <v>476</v>
      </c>
      <c r="AP299" s="11">
        <f t="shared" si="2190"/>
        <v>35</v>
      </c>
      <c r="AQ299" s="11">
        <v>126</v>
      </c>
      <c r="AR299" s="12">
        <f t="shared" si="2151"/>
        <v>0.28991596638655465</v>
      </c>
      <c r="AS299" s="11">
        <v>12</v>
      </c>
      <c r="AT299" s="12">
        <f t="shared" si="2152"/>
        <v>8.6956521739130432E-2</v>
      </c>
      <c r="AU299" s="13"/>
      <c r="AV299" s="11"/>
      <c r="AW299" s="38"/>
      <c r="AX299" s="39"/>
      <c r="AY299" s="10">
        <v>3</v>
      </c>
      <c r="AZ299" s="11"/>
      <c r="BA299" s="11">
        <f t="shared" si="2191"/>
        <v>472</v>
      </c>
      <c r="BB299" s="11">
        <f t="shared" si="2191"/>
        <v>35</v>
      </c>
      <c r="BC299" s="11">
        <v>124</v>
      </c>
      <c r="BD299" s="12">
        <f t="shared" si="2153"/>
        <v>0.28601694915254239</v>
      </c>
      <c r="BE299" s="11">
        <v>11</v>
      </c>
      <c r="BF299" s="12">
        <f t="shared" si="2154"/>
        <v>8.1481481481481488E-2</v>
      </c>
      <c r="BG299" s="13"/>
      <c r="BH299" s="11"/>
      <c r="BI299" s="38"/>
      <c r="BJ299" s="39"/>
      <c r="BK299" s="10"/>
      <c r="BL299" s="11"/>
      <c r="BM299" s="11">
        <f t="shared" si="2192"/>
        <v>483</v>
      </c>
      <c r="BN299" s="11">
        <f t="shared" si="2192"/>
        <v>35</v>
      </c>
      <c r="BO299" s="11">
        <v>117</v>
      </c>
      <c r="BP299" s="12">
        <f t="shared" si="2155"/>
        <v>0.27329192546583853</v>
      </c>
      <c r="BQ299" s="11">
        <v>15</v>
      </c>
      <c r="BR299" s="12">
        <f t="shared" si="2156"/>
        <v>0.11363636363636363</v>
      </c>
      <c r="BS299" s="13"/>
      <c r="BT299" s="11"/>
      <c r="BU299" s="38"/>
      <c r="BV299" s="39"/>
      <c r="BW299" s="10"/>
      <c r="BX299" s="11"/>
      <c r="BY299" s="61">
        <f t="shared" si="2193"/>
        <v>0</v>
      </c>
      <c r="BZ299" s="61">
        <f t="shared" si="2193"/>
        <v>0</v>
      </c>
      <c r="CA299" s="11"/>
      <c r="CB299" s="12" t="e">
        <f t="shared" si="2157"/>
        <v>#DIV/0!</v>
      </c>
      <c r="CC299" s="11"/>
      <c r="CD299" s="12" t="e">
        <f t="shared" si="2158"/>
        <v>#DIV/0!</v>
      </c>
      <c r="CE299" s="13"/>
      <c r="CF299" s="11"/>
      <c r="CG299" s="38"/>
      <c r="CH299" s="39"/>
      <c r="CI299" s="10"/>
      <c r="CJ299" s="11"/>
      <c r="CK299" s="61">
        <f t="shared" si="2194"/>
        <v>0</v>
      </c>
      <c r="CL299" s="61">
        <f t="shared" si="2194"/>
        <v>0</v>
      </c>
      <c r="CM299" s="11"/>
      <c r="CN299" s="12" t="e">
        <f t="shared" si="2159"/>
        <v>#DIV/0!</v>
      </c>
      <c r="CO299" s="11"/>
      <c r="CP299" s="12" t="e">
        <f t="shared" si="2160"/>
        <v>#DIV/0!</v>
      </c>
      <c r="CQ299" s="13"/>
      <c r="CR299" s="11"/>
      <c r="CS299" s="38"/>
      <c r="CT299" s="39"/>
      <c r="CU299" s="10"/>
      <c r="CV299" s="11"/>
      <c r="CW299" s="61">
        <f t="shared" si="2195"/>
        <v>0</v>
      </c>
      <c r="CX299" s="61">
        <f t="shared" si="2195"/>
        <v>0</v>
      </c>
      <c r="CY299" s="11"/>
      <c r="CZ299" s="12" t="e">
        <f t="shared" si="2161"/>
        <v>#DIV/0!</v>
      </c>
      <c r="DA299" s="11"/>
      <c r="DB299" s="12" t="e">
        <f t="shared" si="2162"/>
        <v>#DIV/0!</v>
      </c>
      <c r="DC299" s="13"/>
      <c r="DD299" s="11"/>
      <c r="DE299" s="38"/>
      <c r="DF299" s="39"/>
      <c r="DG299" s="10"/>
      <c r="DH299" s="11"/>
      <c r="DI299" s="61">
        <f t="shared" si="2196"/>
        <v>0</v>
      </c>
      <c r="DJ299" s="61">
        <f t="shared" si="2196"/>
        <v>0</v>
      </c>
      <c r="DK299" s="11"/>
      <c r="DL299" s="12" t="e">
        <f t="shared" si="2163"/>
        <v>#DIV/0!</v>
      </c>
      <c r="DM299" s="11"/>
      <c r="DN299" s="12" t="e">
        <f t="shared" si="2164"/>
        <v>#DIV/0!</v>
      </c>
      <c r="DO299" s="13"/>
      <c r="DP299" s="11"/>
      <c r="DQ299" s="38"/>
      <c r="DR299" s="39"/>
      <c r="DS299" s="10"/>
      <c r="DT299" s="11"/>
      <c r="DU299" s="61">
        <f t="shared" si="2197"/>
        <v>0</v>
      </c>
      <c r="DV299" s="61">
        <f t="shared" si="2197"/>
        <v>0</v>
      </c>
      <c r="DW299" s="11"/>
      <c r="DX299" s="12" t="e">
        <f t="shared" si="2165"/>
        <v>#DIV/0!</v>
      </c>
      <c r="DY299" s="11"/>
      <c r="DZ299" s="12" t="e">
        <f t="shared" si="2166"/>
        <v>#DIV/0!</v>
      </c>
      <c r="EA299" s="13"/>
      <c r="EB299" s="11"/>
      <c r="EC299" s="38"/>
      <c r="ED299" s="39"/>
      <c r="EE299" s="10"/>
      <c r="EF299" s="11"/>
      <c r="EG299" s="61">
        <f t="shared" si="2198"/>
        <v>0</v>
      </c>
      <c r="EH299" s="61">
        <f t="shared" si="2198"/>
        <v>0</v>
      </c>
      <c r="EI299" s="11"/>
      <c r="EJ299" s="12" t="e">
        <f t="shared" si="2167"/>
        <v>#DIV/0!</v>
      </c>
      <c r="EK299" s="11"/>
      <c r="EL299" s="12" t="e">
        <f t="shared" si="2168"/>
        <v>#DIV/0!</v>
      </c>
      <c r="EM299" s="13"/>
      <c r="EN299" s="11"/>
      <c r="EO299" s="38"/>
      <c r="EP299" s="39"/>
      <c r="EQ299" s="10"/>
      <c r="ER299" s="11"/>
      <c r="ES299" s="61">
        <f t="shared" si="2199"/>
        <v>0</v>
      </c>
      <c r="ET299" s="61">
        <f t="shared" si="2199"/>
        <v>0</v>
      </c>
      <c r="EU299" s="11"/>
      <c r="EV299" s="12" t="e">
        <f t="shared" si="2169"/>
        <v>#DIV/0!</v>
      </c>
      <c r="EW299" s="11"/>
      <c r="EX299" s="12" t="e">
        <f t="shared" si="2170"/>
        <v>#DIV/0!</v>
      </c>
      <c r="EY299" s="13"/>
      <c r="EZ299" s="11"/>
      <c r="FA299" s="38"/>
      <c r="FB299" s="39"/>
      <c r="FC299" s="10"/>
      <c r="FD299" s="11"/>
      <c r="FE299" s="61">
        <f t="shared" si="2200"/>
        <v>0</v>
      </c>
      <c r="FF299" s="61">
        <f t="shared" si="2200"/>
        <v>0</v>
      </c>
      <c r="FG299" s="11"/>
      <c r="FH299" s="12" t="e">
        <f t="shared" si="2171"/>
        <v>#DIV/0!</v>
      </c>
      <c r="FI299" s="11"/>
      <c r="FJ299" s="12" t="e">
        <f t="shared" si="2172"/>
        <v>#DIV/0!</v>
      </c>
      <c r="FK299" s="13"/>
      <c r="FL299" s="11"/>
      <c r="FM299" s="38"/>
      <c r="FN299" s="39"/>
      <c r="FO299" s="10"/>
      <c r="FP299" s="11"/>
      <c r="FQ299" s="61">
        <f t="shared" si="2201"/>
        <v>0</v>
      </c>
      <c r="FR299" s="61">
        <f t="shared" si="2201"/>
        <v>0</v>
      </c>
      <c r="FS299" s="11"/>
      <c r="FT299" s="12" t="e">
        <f t="shared" si="2173"/>
        <v>#DIV/0!</v>
      </c>
      <c r="FU299" s="11"/>
      <c r="FV299" s="12" t="e">
        <f t="shared" si="2174"/>
        <v>#DIV/0!</v>
      </c>
      <c r="FW299" s="13"/>
      <c r="FX299" s="11"/>
      <c r="FY299" s="38"/>
      <c r="FZ299" s="39"/>
      <c r="GA299" s="10"/>
      <c r="GB299" s="11"/>
      <c r="GC299" s="61">
        <f t="shared" si="2202"/>
        <v>0</v>
      </c>
      <c r="GD299" s="61">
        <f t="shared" si="2202"/>
        <v>0</v>
      </c>
      <c r="GE299" s="11"/>
      <c r="GF299" s="12" t="e">
        <f t="shared" si="2175"/>
        <v>#DIV/0!</v>
      </c>
      <c r="GG299" s="11"/>
      <c r="GH299" s="12" t="e">
        <f t="shared" si="2176"/>
        <v>#DIV/0!</v>
      </c>
      <c r="GI299" s="13"/>
      <c r="GJ299" s="11"/>
      <c r="GK299" s="38"/>
      <c r="GL299" s="39"/>
      <c r="GM299" s="10"/>
      <c r="GN299" s="11"/>
      <c r="GO299" s="61">
        <f t="shared" si="2203"/>
        <v>0</v>
      </c>
      <c r="GP299" s="61">
        <f t="shared" si="2203"/>
        <v>0</v>
      </c>
      <c r="GQ299" s="11"/>
      <c r="GR299" s="12" t="e">
        <f t="shared" si="2177"/>
        <v>#DIV/0!</v>
      </c>
      <c r="GS299" s="11"/>
      <c r="GT299" s="12" t="e">
        <f t="shared" si="2178"/>
        <v>#DIV/0!</v>
      </c>
      <c r="GU299" s="13"/>
      <c r="GV299" s="11"/>
      <c r="GW299" s="38"/>
      <c r="GX299" s="39"/>
      <c r="GY299" s="10"/>
      <c r="GZ299" s="11"/>
      <c r="HA299" s="61">
        <f t="shared" si="2204"/>
        <v>0</v>
      </c>
      <c r="HB299" s="61">
        <f t="shared" si="2204"/>
        <v>0</v>
      </c>
      <c r="HC299" s="11"/>
      <c r="HD299" s="12" t="e">
        <f t="shared" si="2179"/>
        <v>#DIV/0!</v>
      </c>
      <c r="HE299" s="11"/>
      <c r="HF299" s="12" t="e">
        <f t="shared" si="2180"/>
        <v>#DIV/0!</v>
      </c>
      <c r="HG299" s="13"/>
      <c r="HH299" s="11"/>
      <c r="HI299" s="38"/>
      <c r="HJ299" s="39"/>
      <c r="HK299" s="10">
        <f t="shared" si="2181"/>
        <v>5</v>
      </c>
      <c r="HL299" s="14">
        <f t="shared" si="2181"/>
        <v>0</v>
      </c>
      <c r="HM299" s="381">
        <f t="shared" si="2181"/>
        <v>2474</v>
      </c>
      <c r="HN299" s="11">
        <f t="shared" si="2181"/>
        <v>182</v>
      </c>
      <c r="HO299" s="11">
        <f t="shared" si="2182"/>
        <v>692</v>
      </c>
      <c r="HP299" s="79">
        <f t="shared" si="2183"/>
        <v>0.27970897332255457</v>
      </c>
      <c r="HQ299" s="15">
        <f t="shared" si="2184"/>
        <v>63</v>
      </c>
      <c r="HR299" s="12">
        <f t="shared" si="2205"/>
        <v>9.1040462427745661E-2</v>
      </c>
      <c r="HS299" s="16">
        <v>72.400000000000006</v>
      </c>
      <c r="HT299" s="17">
        <v>612</v>
      </c>
      <c r="HU299" s="16">
        <f t="shared" si="2185"/>
        <v>88.439306358381501</v>
      </c>
      <c r="HV299" s="23"/>
      <c r="HW299" s="22"/>
    </row>
    <row r="300" spans="1:231" ht="19.5" thickBot="1" x14ac:dyDescent="0.3">
      <c r="A300" s="734"/>
      <c r="B300" s="437"/>
      <c r="C300" s="26">
        <f>SUM(C293:C299)</f>
        <v>4</v>
      </c>
      <c r="D300" s="27">
        <f>SUM(D293:D299)</f>
        <v>0</v>
      </c>
      <c r="E300" s="27"/>
      <c r="F300" s="27"/>
      <c r="G300" s="27">
        <f>SUM(G293:G299)</f>
        <v>941</v>
      </c>
      <c r="H300" s="28">
        <f>((G300+I300)/7)/E299</f>
        <v>0.31788079470198677</v>
      </c>
      <c r="I300" s="27">
        <f>SUM(I293:I299)</f>
        <v>67</v>
      </c>
      <c r="J300" s="28">
        <f>(I300/(I300+G300))</f>
        <v>6.6468253968253968E-2</v>
      </c>
      <c r="K300" s="27"/>
      <c r="L300" s="27"/>
      <c r="M300" s="29" t="e">
        <f>M298/M297*100-100</f>
        <v>#DIV/0!</v>
      </c>
      <c r="N300" s="60" t="e">
        <f>N298/N297*100-100</f>
        <v>#DIV/0!</v>
      </c>
      <c r="O300" s="26">
        <f>SUM(O293:O299)</f>
        <v>1</v>
      </c>
      <c r="P300" s="27">
        <f>SUM(P293:P299)</f>
        <v>0</v>
      </c>
      <c r="Q300" s="27"/>
      <c r="R300" s="27"/>
      <c r="S300" s="27">
        <f>SUM(S293:S299)</f>
        <v>864</v>
      </c>
      <c r="T300" s="28">
        <f>((S300+U300)/7)/Q299</f>
        <v>0.28012933568489123</v>
      </c>
      <c r="U300" s="27">
        <f>SUM(U293:U299)</f>
        <v>89</v>
      </c>
      <c r="V300" s="28">
        <f>(U300/(U300+S300))</f>
        <v>9.3389296956977966E-2</v>
      </c>
      <c r="W300" s="27"/>
      <c r="X300" s="27"/>
      <c r="Y300" s="29" t="e">
        <f>Y298/Y297*100-100</f>
        <v>#DIV/0!</v>
      </c>
      <c r="Z300" s="60" t="e">
        <f>Z298/Z297*100-100</f>
        <v>#DIV/0!</v>
      </c>
      <c r="AA300" s="26">
        <f>SUM(AA293:AA299)</f>
        <v>2</v>
      </c>
      <c r="AB300" s="27">
        <f>SUM(AB293:AB299)</f>
        <v>0</v>
      </c>
      <c r="AC300" s="27"/>
      <c r="AD300" s="27"/>
      <c r="AE300" s="27">
        <f>SUM(AE293:AE299)</f>
        <v>104</v>
      </c>
      <c r="AF300" s="28">
        <f>((AE300+AG300)/7)/AC299</f>
        <v>0.17445054945054944</v>
      </c>
      <c r="AG300" s="27">
        <f>SUM(AG293:AG299)</f>
        <v>23</v>
      </c>
      <c r="AH300" s="28">
        <f>(AG300/(AG300+AE300))</f>
        <v>0.18110236220472442</v>
      </c>
      <c r="AI300" s="27"/>
      <c r="AJ300" s="27"/>
      <c r="AK300" s="29" t="e">
        <f>AK298/AK297*100-100</f>
        <v>#DIV/0!</v>
      </c>
      <c r="AL300" s="60" t="e">
        <f>AL298/AL297*100-100</f>
        <v>#DIV/0!</v>
      </c>
      <c r="AM300" s="26">
        <f>SUM(AM293:AM299)</f>
        <v>3</v>
      </c>
      <c r="AN300" s="27">
        <f>SUM(AN293:AN299)</f>
        <v>0</v>
      </c>
      <c r="AO300" s="27"/>
      <c r="AP300" s="27"/>
      <c r="AQ300" s="27">
        <f>SUM(AQ293:AQ299)</f>
        <v>931</v>
      </c>
      <c r="AR300" s="28">
        <f>((AQ300+AS300)/7)/AO299</f>
        <v>0.30882352941176472</v>
      </c>
      <c r="AS300" s="27">
        <f>SUM(AS293:AS299)</f>
        <v>98</v>
      </c>
      <c r="AT300" s="28">
        <f>(AS300/(AS300+AQ300))</f>
        <v>9.5238095238095233E-2</v>
      </c>
      <c r="AU300" s="27"/>
      <c r="AV300" s="27"/>
      <c r="AW300" s="29" t="e">
        <f>AW298/AW297*100-100</f>
        <v>#DIV/0!</v>
      </c>
      <c r="AX300" s="60" t="e">
        <f>AX298/AX297*100-100</f>
        <v>#DIV/0!</v>
      </c>
      <c r="AY300" s="26">
        <f>SUM(AY293:AY299)</f>
        <v>4</v>
      </c>
      <c r="AZ300" s="27">
        <f>SUM(AZ293:AZ299)</f>
        <v>0</v>
      </c>
      <c r="BA300" s="27"/>
      <c r="BB300" s="27"/>
      <c r="BC300" s="27">
        <f>SUM(BC293:BC299)</f>
        <v>854</v>
      </c>
      <c r="BD300" s="28">
        <f>((BC300+BE300)/7)/BA299</f>
        <v>0.28238498789346245</v>
      </c>
      <c r="BE300" s="27">
        <f>SUM(BE293:BE299)</f>
        <v>79</v>
      </c>
      <c r="BF300" s="28">
        <f>(BE300/(BE300+BC300))</f>
        <v>8.4673097534833874E-2</v>
      </c>
      <c r="BG300" s="27"/>
      <c r="BH300" s="27"/>
      <c r="BI300" s="29" t="e">
        <f>BI298/BI297*100-100</f>
        <v>#DIV/0!</v>
      </c>
      <c r="BJ300" s="60" t="e">
        <f>BJ298/BJ297*100-100</f>
        <v>#DIV/0!</v>
      </c>
      <c r="BK300" s="26">
        <f>SUM(BK293:BK299)</f>
        <v>4</v>
      </c>
      <c r="BL300" s="27">
        <f>SUM(BL293:BL299)</f>
        <v>0</v>
      </c>
      <c r="BM300" s="27"/>
      <c r="BN300" s="27"/>
      <c r="BO300" s="27">
        <f>SUM(BO293:BO299)</f>
        <v>865</v>
      </c>
      <c r="BP300" s="28">
        <f>((BO300+BQ300)/7)/BM299</f>
        <v>0.29044661342797989</v>
      </c>
      <c r="BQ300" s="27">
        <f>SUM(BQ293:BQ299)</f>
        <v>117</v>
      </c>
      <c r="BR300" s="28">
        <f>(BQ300/(BQ300+BO300))</f>
        <v>0.11914460285132383</v>
      </c>
      <c r="BS300" s="27"/>
      <c r="BT300" s="27"/>
      <c r="BU300" s="29" t="e">
        <f>BU298/BU297*100-100</f>
        <v>#DIV/0!</v>
      </c>
      <c r="BV300" s="60" t="e">
        <f>BV298/BV297*100-100</f>
        <v>#DIV/0!</v>
      </c>
      <c r="BW300" s="26">
        <f>SUM(BW293:BW299)</f>
        <v>0</v>
      </c>
      <c r="BX300" s="27">
        <f>SUM(BX293:BX299)</f>
        <v>0</v>
      </c>
      <c r="BY300" s="27"/>
      <c r="BZ300" s="27"/>
      <c r="CA300" s="27">
        <f>SUM(CA293:CA299)</f>
        <v>0</v>
      </c>
      <c r="CB300" s="28" t="e">
        <f>((CA300+CC300)/7)/BY299</f>
        <v>#DIV/0!</v>
      </c>
      <c r="CC300" s="27">
        <f>SUM(CC293:CC299)</f>
        <v>0</v>
      </c>
      <c r="CD300" s="28" t="e">
        <f>(CC300/(CC300+CA300))</f>
        <v>#DIV/0!</v>
      </c>
      <c r="CE300" s="27"/>
      <c r="CF300" s="27"/>
      <c r="CG300" s="29" t="e">
        <f>CG298/CG297*100-100</f>
        <v>#DIV/0!</v>
      </c>
      <c r="CH300" s="60" t="e">
        <f>CH298/CH297*100-100</f>
        <v>#DIV/0!</v>
      </c>
      <c r="CI300" s="26">
        <f>SUM(CI293:CI299)</f>
        <v>0</v>
      </c>
      <c r="CJ300" s="27">
        <f>SUM(CJ293:CJ299)</f>
        <v>0</v>
      </c>
      <c r="CK300" s="27"/>
      <c r="CL300" s="27"/>
      <c r="CM300" s="27">
        <f>SUM(CM293:CM299)</f>
        <v>0</v>
      </c>
      <c r="CN300" s="28" t="e">
        <f>((CM300+CO300)/7)/CK299</f>
        <v>#DIV/0!</v>
      </c>
      <c r="CO300" s="27">
        <f>SUM(CO293:CO299)</f>
        <v>0</v>
      </c>
      <c r="CP300" s="28" t="e">
        <f>(CO300/(CO300+CM300))</f>
        <v>#DIV/0!</v>
      </c>
      <c r="CQ300" s="27"/>
      <c r="CR300" s="27"/>
      <c r="CS300" s="29" t="e">
        <f>CS298/CS297*100-100</f>
        <v>#DIV/0!</v>
      </c>
      <c r="CT300" s="60" t="e">
        <f>CT298/CT297*100-100</f>
        <v>#DIV/0!</v>
      </c>
      <c r="CU300" s="26">
        <f>SUM(CU293:CU299)</f>
        <v>0</v>
      </c>
      <c r="CV300" s="27">
        <f>SUM(CV293:CV299)</f>
        <v>0</v>
      </c>
      <c r="CW300" s="27"/>
      <c r="CX300" s="27"/>
      <c r="CY300" s="27">
        <f>SUM(CY293:CY299)</f>
        <v>0</v>
      </c>
      <c r="CZ300" s="28" t="e">
        <f>((CY300+DA300)/7)/CW299</f>
        <v>#DIV/0!</v>
      </c>
      <c r="DA300" s="27">
        <f>SUM(DA293:DA299)</f>
        <v>0</v>
      </c>
      <c r="DB300" s="28" t="e">
        <f>(DA300/(DA300+CY300))</f>
        <v>#DIV/0!</v>
      </c>
      <c r="DC300" s="27"/>
      <c r="DD300" s="27"/>
      <c r="DE300" s="29" t="e">
        <f>DE298/DE297*100-100</f>
        <v>#DIV/0!</v>
      </c>
      <c r="DF300" s="60" t="e">
        <f>DF298/DF297*100-100</f>
        <v>#DIV/0!</v>
      </c>
      <c r="DG300" s="26">
        <f>SUM(DG293:DG299)</f>
        <v>0</v>
      </c>
      <c r="DH300" s="27">
        <f>SUM(DH293:DH299)</f>
        <v>0</v>
      </c>
      <c r="DI300" s="27"/>
      <c r="DJ300" s="27"/>
      <c r="DK300" s="27">
        <f>SUM(DK293:DK299)</f>
        <v>0</v>
      </c>
      <c r="DL300" s="28" t="e">
        <f>((DK300+DM300)/7)/DI299</f>
        <v>#DIV/0!</v>
      </c>
      <c r="DM300" s="27">
        <f>SUM(DM293:DM299)</f>
        <v>0</v>
      </c>
      <c r="DN300" s="28" t="e">
        <f>(DM300/(DM300+DK300))</f>
        <v>#DIV/0!</v>
      </c>
      <c r="DO300" s="27"/>
      <c r="DP300" s="27"/>
      <c r="DQ300" s="29" t="e">
        <f>DQ298/DQ297*100-100</f>
        <v>#DIV/0!</v>
      </c>
      <c r="DR300" s="60" t="e">
        <f>DR298/DR297*100-100</f>
        <v>#DIV/0!</v>
      </c>
      <c r="DS300" s="26">
        <f>SUM(DS293:DS299)</f>
        <v>0</v>
      </c>
      <c r="DT300" s="27">
        <f>SUM(DT293:DT299)</f>
        <v>0</v>
      </c>
      <c r="DU300" s="27"/>
      <c r="DV300" s="27"/>
      <c r="DW300" s="27">
        <f>SUM(DW293:DW299)</f>
        <v>0</v>
      </c>
      <c r="DX300" s="28" t="e">
        <f>((DW300+DY300)/7)/DU299</f>
        <v>#DIV/0!</v>
      </c>
      <c r="DY300" s="27">
        <f>SUM(DY293:DY299)</f>
        <v>0</v>
      </c>
      <c r="DZ300" s="28" t="e">
        <f>(DY300/(DY300+DW300))</f>
        <v>#DIV/0!</v>
      </c>
      <c r="EA300" s="27"/>
      <c r="EB300" s="27"/>
      <c r="EC300" s="29" t="e">
        <f>EC298/EC297*100-100</f>
        <v>#DIV/0!</v>
      </c>
      <c r="ED300" s="60" t="e">
        <f>ED298/ED297*100-100</f>
        <v>#DIV/0!</v>
      </c>
      <c r="EE300" s="26">
        <f>SUM(EE293:EE299)</f>
        <v>0</v>
      </c>
      <c r="EF300" s="27">
        <f>SUM(EF293:EF299)</f>
        <v>0</v>
      </c>
      <c r="EG300" s="27"/>
      <c r="EH300" s="27"/>
      <c r="EI300" s="27">
        <f>SUM(EI293:EI299)</f>
        <v>0</v>
      </c>
      <c r="EJ300" s="28" t="e">
        <f>((EI300+EK300)/7)/EG299</f>
        <v>#DIV/0!</v>
      </c>
      <c r="EK300" s="27">
        <f>SUM(EK293:EK299)</f>
        <v>0</v>
      </c>
      <c r="EL300" s="28" t="e">
        <f>(EK300/(EK300+EI300))</f>
        <v>#DIV/0!</v>
      </c>
      <c r="EM300" s="27"/>
      <c r="EN300" s="27"/>
      <c r="EO300" s="29" t="e">
        <f>EO298/EO297*100-100</f>
        <v>#DIV/0!</v>
      </c>
      <c r="EP300" s="60" t="e">
        <f>EP298/EP297*100-100</f>
        <v>#DIV/0!</v>
      </c>
      <c r="EQ300" s="26">
        <f>SUM(EQ293:EQ299)</f>
        <v>0</v>
      </c>
      <c r="ER300" s="27">
        <f>SUM(ER293:ER299)</f>
        <v>0</v>
      </c>
      <c r="ES300" s="27"/>
      <c r="ET300" s="27"/>
      <c r="EU300" s="27">
        <f>SUM(EU293:EU299)</f>
        <v>0</v>
      </c>
      <c r="EV300" s="28" t="e">
        <f>((EU300+EW300)/7)/ES299</f>
        <v>#DIV/0!</v>
      </c>
      <c r="EW300" s="27">
        <f>SUM(EW293:EW299)</f>
        <v>0</v>
      </c>
      <c r="EX300" s="28" t="e">
        <f>(EW300/(EW300+EU300))</f>
        <v>#DIV/0!</v>
      </c>
      <c r="EY300" s="27"/>
      <c r="EZ300" s="27"/>
      <c r="FA300" s="29" t="e">
        <f>FA298/FA297*100-100</f>
        <v>#DIV/0!</v>
      </c>
      <c r="FB300" s="60" t="e">
        <f>FB298/FB297*100-100</f>
        <v>#DIV/0!</v>
      </c>
      <c r="FC300" s="26">
        <f>SUM(FC293:FC299)</f>
        <v>0</v>
      </c>
      <c r="FD300" s="27">
        <f>SUM(FD293:FD299)</f>
        <v>0</v>
      </c>
      <c r="FE300" s="27"/>
      <c r="FF300" s="27"/>
      <c r="FG300" s="27">
        <f>SUM(FG293:FG299)</f>
        <v>0</v>
      </c>
      <c r="FH300" s="28" t="e">
        <f>((FG300+FI300)/7)/FE299</f>
        <v>#DIV/0!</v>
      </c>
      <c r="FI300" s="27">
        <f>SUM(FI293:FI299)</f>
        <v>0</v>
      </c>
      <c r="FJ300" s="28" t="e">
        <f>(FI300/(FI300+FG300))</f>
        <v>#DIV/0!</v>
      </c>
      <c r="FK300" s="27"/>
      <c r="FL300" s="27"/>
      <c r="FM300" s="29" t="e">
        <f>FM298/FM297*100-100</f>
        <v>#DIV/0!</v>
      </c>
      <c r="FN300" s="60" t="e">
        <f>FN298/FN297*100-100</f>
        <v>#DIV/0!</v>
      </c>
      <c r="FO300" s="26">
        <f>SUM(FO293:FO299)</f>
        <v>0</v>
      </c>
      <c r="FP300" s="27">
        <f>SUM(FP293:FP299)</f>
        <v>0</v>
      </c>
      <c r="FQ300" s="27"/>
      <c r="FR300" s="27"/>
      <c r="FS300" s="27">
        <f>SUM(FS293:FS299)</f>
        <v>0</v>
      </c>
      <c r="FT300" s="28" t="e">
        <f>((FS300+FU300)/7)/FQ299</f>
        <v>#DIV/0!</v>
      </c>
      <c r="FU300" s="27">
        <f>SUM(FU293:FU299)</f>
        <v>0</v>
      </c>
      <c r="FV300" s="28" t="e">
        <f>(FU300/(FU300+FS300))</f>
        <v>#DIV/0!</v>
      </c>
      <c r="FW300" s="27"/>
      <c r="FX300" s="27"/>
      <c r="FY300" s="29" t="e">
        <f>FY298/FY297*100-100</f>
        <v>#DIV/0!</v>
      </c>
      <c r="FZ300" s="60" t="e">
        <f>FZ298/FZ297*100-100</f>
        <v>#DIV/0!</v>
      </c>
      <c r="GA300" s="26">
        <f>SUM(GA293:GA299)</f>
        <v>0</v>
      </c>
      <c r="GB300" s="27">
        <f>SUM(GB293:GB299)</f>
        <v>0</v>
      </c>
      <c r="GC300" s="27"/>
      <c r="GD300" s="27"/>
      <c r="GE300" s="27">
        <f>SUM(GE293:GE299)</f>
        <v>0</v>
      </c>
      <c r="GF300" s="28" t="e">
        <f>((GE300+GG300)/7)/GC299</f>
        <v>#DIV/0!</v>
      </c>
      <c r="GG300" s="27">
        <f>SUM(GG293:GG299)</f>
        <v>0</v>
      </c>
      <c r="GH300" s="28" t="e">
        <f>(GG300/(GG300+GE300))</f>
        <v>#DIV/0!</v>
      </c>
      <c r="GI300" s="27"/>
      <c r="GJ300" s="27"/>
      <c r="GK300" s="29" t="e">
        <f>GK298/GK297*100-100</f>
        <v>#DIV/0!</v>
      </c>
      <c r="GL300" s="60" t="e">
        <f>GL298/GL297*100-100</f>
        <v>#DIV/0!</v>
      </c>
      <c r="GM300" s="26">
        <f>SUM(GM293:GM299)</f>
        <v>0</v>
      </c>
      <c r="GN300" s="27">
        <f>SUM(GN293:GN299)</f>
        <v>0</v>
      </c>
      <c r="GO300" s="27"/>
      <c r="GP300" s="27"/>
      <c r="GQ300" s="27">
        <f>SUM(GQ293:GQ299)</f>
        <v>0</v>
      </c>
      <c r="GR300" s="28" t="e">
        <f>((GQ300+GS300)/7)/GO299</f>
        <v>#DIV/0!</v>
      </c>
      <c r="GS300" s="27">
        <f>SUM(GS293:GS299)</f>
        <v>0</v>
      </c>
      <c r="GT300" s="28" t="e">
        <f>(GS300/(GS300+GQ300))</f>
        <v>#DIV/0!</v>
      </c>
      <c r="GU300" s="27"/>
      <c r="GV300" s="27"/>
      <c r="GW300" s="29" t="e">
        <f>GW298/GW297*100-100</f>
        <v>#DIV/0!</v>
      </c>
      <c r="GX300" s="60" t="e">
        <f>GX298/GX297*100-100</f>
        <v>#DIV/0!</v>
      </c>
      <c r="GY300" s="26">
        <f>SUM(GY293:GY299)</f>
        <v>0</v>
      </c>
      <c r="GZ300" s="27">
        <f>SUM(GZ293:GZ299)</f>
        <v>0</v>
      </c>
      <c r="HA300" s="27"/>
      <c r="HB300" s="27"/>
      <c r="HC300" s="27">
        <f>SUM(HC293:HC299)</f>
        <v>0</v>
      </c>
      <c r="HD300" s="28" t="e">
        <f>((HC300+HE300)/7)/HA299</f>
        <v>#DIV/0!</v>
      </c>
      <c r="HE300" s="27">
        <f>SUM(HE293:HE299)</f>
        <v>0</v>
      </c>
      <c r="HF300" s="28" t="e">
        <f>(HE300/(HE300+HC300))</f>
        <v>#DIV/0!</v>
      </c>
      <c r="HG300" s="27"/>
      <c r="HH300" s="27"/>
      <c r="HI300" s="29" t="e">
        <f>HI298/HI297*100-100</f>
        <v>#DIV/0!</v>
      </c>
      <c r="HJ300" s="60" t="e">
        <f>HJ298/HJ297*100-100</f>
        <v>#DIV/0!</v>
      </c>
      <c r="HK300" s="26">
        <f t="shared" si="2181"/>
        <v>18</v>
      </c>
      <c r="HL300" s="443">
        <f t="shared" si="2181"/>
        <v>0</v>
      </c>
      <c r="HM300" s="365">
        <f t="shared" si="2181"/>
        <v>0</v>
      </c>
      <c r="HN300" s="27">
        <f t="shared" si="2181"/>
        <v>0</v>
      </c>
      <c r="HO300" s="27">
        <f t="shared" si="2182"/>
        <v>5032</v>
      </c>
      <c r="HP300" s="80">
        <f>+((HO300)/HM299)/7</f>
        <v>0.29056473033837626</v>
      </c>
      <c r="HQ300" s="57">
        <f t="shared" si="2184"/>
        <v>473</v>
      </c>
      <c r="HR300" s="48">
        <f t="shared" si="2205"/>
        <v>9.3998410174880767E-2</v>
      </c>
      <c r="HS300" s="49">
        <f>SUM(HS293:HS299)/7</f>
        <v>72.5</v>
      </c>
      <c r="HT300" s="50">
        <f>SUM(HT293:HT299)</f>
        <v>4418</v>
      </c>
      <c r="HU300" s="49">
        <f>AVERAGE(HU293:HU299)</f>
        <v>87.857284826934958</v>
      </c>
      <c r="HV300" s="58" t="e">
        <f>HV298/HV297*100-100</f>
        <v>#DIV/0!</v>
      </c>
      <c r="HW300" s="60" t="e">
        <f>HW298/HW297*100-100</f>
        <v>#DIV/0!</v>
      </c>
    </row>
    <row r="301" spans="1:231" ht="19.5" thickBot="1" x14ac:dyDescent="0.3">
      <c r="A301" s="52"/>
      <c r="B301" s="437"/>
      <c r="C301" s="40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2"/>
      <c r="O301" s="40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2"/>
      <c r="AA301" s="40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2"/>
      <c r="AM301" s="40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2"/>
      <c r="AY301" s="40"/>
      <c r="AZ301" s="41"/>
      <c r="BA301" s="41"/>
      <c r="BB301" s="41"/>
      <c r="BC301" s="41"/>
      <c r="BD301" s="41"/>
      <c r="BE301" s="41"/>
      <c r="BF301" s="41"/>
      <c r="BG301" s="41"/>
      <c r="BH301" s="41"/>
      <c r="BI301" s="41"/>
      <c r="BJ301" s="42"/>
      <c r="BK301" s="40"/>
      <c r="BL301" s="41"/>
      <c r="BM301" s="41"/>
      <c r="BN301" s="41"/>
      <c r="BO301" s="41"/>
      <c r="BP301" s="41"/>
      <c r="BQ301" s="41"/>
      <c r="BR301" s="41"/>
      <c r="BS301" s="41"/>
      <c r="BT301" s="41"/>
      <c r="BU301" s="41"/>
      <c r="BV301" s="42"/>
      <c r="BW301" s="40"/>
      <c r="BX301" s="41"/>
      <c r="BY301" s="41"/>
      <c r="BZ301" s="41"/>
      <c r="CA301" s="41"/>
      <c r="CB301" s="41"/>
      <c r="CC301" s="41"/>
      <c r="CD301" s="41"/>
      <c r="CE301" s="41"/>
      <c r="CF301" s="41"/>
      <c r="CG301" s="41"/>
      <c r="CH301" s="42"/>
      <c r="CI301" s="40"/>
      <c r="CJ301" s="41"/>
      <c r="CK301" s="41"/>
      <c r="CL301" s="41"/>
      <c r="CM301" s="41"/>
      <c r="CN301" s="41"/>
      <c r="CO301" s="41"/>
      <c r="CP301" s="41"/>
      <c r="CQ301" s="41"/>
      <c r="CR301" s="41"/>
      <c r="CS301" s="41"/>
      <c r="CT301" s="42"/>
      <c r="CU301" s="40"/>
      <c r="CV301" s="41"/>
      <c r="CW301" s="41"/>
      <c r="CX301" s="41"/>
      <c r="CY301" s="41"/>
      <c r="CZ301" s="41"/>
      <c r="DA301" s="41"/>
      <c r="DB301" s="41"/>
      <c r="DC301" s="41"/>
      <c r="DD301" s="41"/>
      <c r="DE301" s="41"/>
      <c r="DF301" s="42"/>
      <c r="DG301" s="40"/>
      <c r="DH301" s="41"/>
      <c r="DI301" s="41"/>
      <c r="DJ301" s="41"/>
      <c r="DK301" s="41"/>
      <c r="DL301" s="41"/>
      <c r="DM301" s="41"/>
      <c r="DN301" s="41"/>
      <c r="DO301" s="41"/>
      <c r="DP301" s="41"/>
      <c r="DQ301" s="41"/>
      <c r="DR301" s="42"/>
      <c r="DS301" s="40"/>
      <c r="DT301" s="41"/>
      <c r="DU301" s="41"/>
      <c r="DV301" s="41"/>
      <c r="DW301" s="41"/>
      <c r="DX301" s="41"/>
      <c r="DY301" s="41"/>
      <c r="DZ301" s="41"/>
      <c r="EA301" s="41"/>
      <c r="EB301" s="41"/>
      <c r="EC301" s="41"/>
      <c r="ED301" s="42"/>
      <c r="EE301" s="40"/>
      <c r="EF301" s="41"/>
      <c r="EG301" s="41"/>
      <c r="EH301" s="41"/>
      <c r="EI301" s="41"/>
      <c r="EJ301" s="41"/>
      <c r="EK301" s="41"/>
      <c r="EL301" s="41"/>
      <c r="EM301" s="41"/>
      <c r="EN301" s="41"/>
      <c r="EO301" s="41"/>
      <c r="EP301" s="42"/>
      <c r="EQ301" s="40"/>
      <c r="ER301" s="41"/>
      <c r="ES301" s="41"/>
      <c r="ET301" s="41"/>
      <c r="EU301" s="41"/>
      <c r="EV301" s="41"/>
      <c r="EW301" s="41"/>
      <c r="EX301" s="41"/>
      <c r="EY301" s="41"/>
      <c r="EZ301" s="41"/>
      <c r="FA301" s="41"/>
      <c r="FB301" s="42"/>
      <c r="FC301" s="40"/>
      <c r="FD301" s="41"/>
      <c r="FE301" s="41"/>
      <c r="FF301" s="41"/>
      <c r="FG301" s="41"/>
      <c r="FH301" s="41"/>
      <c r="FI301" s="41"/>
      <c r="FJ301" s="41"/>
      <c r="FK301" s="41"/>
      <c r="FL301" s="41"/>
      <c r="FM301" s="41"/>
      <c r="FN301" s="42"/>
      <c r="FO301" s="40"/>
      <c r="FP301" s="41"/>
      <c r="FQ301" s="41"/>
      <c r="FR301" s="41"/>
      <c r="FS301" s="41"/>
      <c r="FT301" s="41"/>
      <c r="FU301" s="41"/>
      <c r="FV301" s="41"/>
      <c r="FW301" s="41"/>
      <c r="FX301" s="41"/>
      <c r="FY301" s="41"/>
      <c r="FZ301" s="42"/>
      <c r="GA301" s="40"/>
      <c r="GB301" s="41"/>
      <c r="GC301" s="41"/>
      <c r="GD301" s="41"/>
      <c r="GE301" s="41"/>
      <c r="GF301" s="41"/>
      <c r="GG301" s="41"/>
      <c r="GH301" s="41"/>
      <c r="GI301" s="41"/>
      <c r="GJ301" s="41"/>
      <c r="GK301" s="41"/>
      <c r="GL301" s="42"/>
      <c r="GM301" s="40"/>
      <c r="GN301" s="41"/>
      <c r="GO301" s="41"/>
      <c r="GP301" s="41"/>
      <c r="GQ301" s="41"/>
      <c r="GR301" s="41"/>
      <c r="GS301" s="41"/>
      <c r="GT301" s="41"/>
      <c r="GU301" s="41"/>
      <c r="GV301" s="41"/>
      <c r="GW301" s="41"/>
      <c r="GX301" s="42"/>
      <c r="GY301" s="40"/>
      <c r="GZ301" s="41"/>
      <c r="HA301" s="41"/>
      <c r="HB301" s="41"/>
      <c r="HC301" s="41"/>
      <c r="HD301" s="41"/>
      <c r="HE301" s="41"/>
      <c r="HF301" s="41"/>
      <c r="HG301" s="41"/>
      <c r="HH301" s="41"/>
      <c r="HI301" s="41"/>
      <c r="HJ301" s="42"/>
      <c r="HK301" s="444">
        <f>HK300/HM290</f>
        <v>7.2231139646869984E-3</v>
      </c>
      <c r="HL301" s="445">
        <f>HL300/HN290</f>
        <v>0</v>
      </c>
      <c r="HM301" s="65"/>
      <c r="HN301" s="41"/>
      <c r="HO301" s="41"/>
      <c r="HP301" s="41"/>
      <c r="HQ301" s="41"/>
      <c r="HR301" s="41"/>
      <c r="HS301" s="41"/>
      <c r="HT301" s="51"/>
      <c r="HU301" s="41"/>
      <c r="HV301" s="41"/>
      <c r="HW301" s="42"/>
    </row>
    <row r="302" spans="1:231" ht="18.75" x14ac:dyDescent="0.25">
      <c r="A302" s="736">
        <v>58</v>
      </c>
      <c r="B302" s="435">
        <f>B299+1</f>
        <v>45827</v>
      </c>
      <c r="C302" s="32"/>
      <c r="D302" s="33"/>
      <c r="E302" s="33">
        <f>E299-C302</f>
        <v>453</v>
      </c>
      <c r="F302" s="33">
        <f>F299-D302</f>
        <v>33</v>
      </c>
      <c r="G302" s="33">
        <v>122</v>
      </c>
      <c r="H302" s="34">
        <f t="shared" ref="H302:H308" si="2206">((G302+I302)/E302)</f>
        <v>0.30022075055187636</v>
      </c>
      <c r="I302" s="33">
        <v>14</v>
      </c>
      <c r="J302" s="34">
        <f>I302/(G302+I302)</f>
        <v>0.10294117647058823</v>
      </c>
      <c r="K302" s="35"/>
      <c r="L302" s="33"/>
      <c r="M302" s="33"/>
      <c r="N302" s="36"/>
      <c r="O302" s="32">
        <v>1</v>
      </c>
      <c r="P302" s="33"/>
      <c r="Q302" s="33">
        <f>Q299-O302</f>
        <v>485</v>
      </c>
      <c r="R302" s="33">
        <f>R299-P302</f>
        <v>36</v>
      </c>
      <c r="S302" s="33">
        <v>134</v>
      </c>
      <c r="T302" s="34">
        <f t="shared" ref="T302:T308" si="2207">((S302+U302)/Q302)</f>
        <v>0.30309278350515462</v>
      </c>
      <c r="U302" s="33">
        <v>13</v>
      </c>
      <c r="V302" s="34">
        <f t="shared" ref="V302:V308" si="2208">U302/(S302+U302)</f>
        <v>8.8435374149659865E-2</v>
      </c>
      <c r="W302" s="35"/>
      <c r="X302" s="33"/>
      <c r="Y302" s="33"/>
      <c r="Z302" s="36"/>
      <c r="AA302" s="32"/>
      <c r="AB302" s="33"/>
      <c r="AC302" s="33">
        <f>AC299-AA302</f>
        <v>104</v>
      </c>
      <c r="AD302" s="33">
        <f>AD299-AB302</f>
        <v>8</v>
      </c>
      <c r="AE302" s="33">
        <v>9</v>
      </c>
      <c r="AF302" s="34">
        <f t="shared" ref="AF302:AF308" si="2209">((AE302+AG302)/AC302)</f>
        <v>0.10576923076923077</v>
      </c>
      <c r="AG302" s="33">
        <v>2</v>
      </c>
      <c r="AH302" s="34">
        <f t="shared" ref="AH302:AH308" si="2210">AG302/(AE302+AG302)</f>
        <v>0.18181818181818182</v>
      </c>
      <c r="AI302" s="35"/>
      <c r="AJ302" s="33"/>
      <c r="AK302" s="33"/>
      <c r="AL302" s="36"/>
      <c r="AM302" s="32"/>
      <c r="AN302" s="33"/>
      <c r="AO302" s="33">
        <f>AO299-AM302</f>
        <v>476</v>
      </c>
      <c r="AP302" s="33">
        <f>AP299-AN302</f>
        <v>35</v>
      </c>
      <c r="AQ302" s="33">
        <v>124</v>
      </c>
      <c r="AR302" s="34">
        <f t="shared" ref="AR302:AR308" si="2211">((AQ302+AS302)/AO302)</f>
        <v>0.28781512605042014</v>
      </c>
      <c r="AS302" s="33">
        <v>13</v>
      </c>
      <c r="AT302" s="34">
        <f t="shared" ref="AT302:AT308" si="2212">AS302/(AQ302+AS302)</f>
        <v>9.4890510948905105E-2</v>
      </c>
      <c r="AU302" s="35"/>
      <c r="AV302" s="33"/>
      <c r="AW302" s="33"/>
      <c r="AX302" s="36"/>
      <c r="AY302" s="32"/>
      <c r="AZ302" s="33"/>
      <c r="BA302" s="33">
        <f>BA299-AY302</f>
        <v>472</v>
      </c>
      <c r="BB302" s="33">
        <f>BB299-AZ302</f>
        <v>35</v>
      </c>
      <c r="BC302" s="33">
        <v>122</v>
      </c>
      <c r="BD302" s="34">
        <f t="shared" ref="BD302:BD308" si="2213">((BC302+BE302)/BA302)</f>
        <v>0.28177966101694918</v>
      </c>
      <c r="BE302" s="33">
        <v>11</v>
      </c>
      <c r="BF302" s="34">
        <f t="shared" ref="BF302:BF308" si="2214">BE302/(BC302+BE302)</f>
        <v>8.2706766917293228E-2</v>
      </c>
      <c r="BG302" s="35"/>
      <c r="BH302" s="33"/>
      <c r="BI302" s="33"/>
      <c r="BJ302" s="36"/>
      <c r="BK302" s="32">
        <v>1</v>
      </c>
      <c r="BL302" s="33"/>
      <c r="BM302" s="33">
        <f>BM299-BK302</f>
        <v>482</v>
      </c>
      <c r="BN302" s="33">
        <f>BN299-BL302</f>
        <v>35</v>
      </c>
      <c r="BO302" s="33">
        <v>129</v>
      </c>
      <c r="BP302" s="34">
        <f t="shared" ref="BP302:BP308" si="2215">((BO302+BQ302)/BM302)</f>
        <v>0.30290456431535268</v>
      </c>
      <c r="BQ302" s="33">
        <v>17</v>
      </c>
      <c r="BR302" s="34">
        <f t="shared" ref="BR302:BR308" si="2216">BQ302/(BO302+BQ302)</f>
        <v>0.11643835616438356</v>
      </c>
      <c r="BS302" s="35"/>
      <c r="BT302" s="33"/>
      <c r="BU302" s="33"/>
      <c r="BV302" s="36"/>
      <c r="BW302" s="32"/>
      <c r="BX302" s="33"/>
      <c r="BY302" s="33">
        <f>BY299-BW302</f>
        <v>0</v>
      </c>
      <c r="BZ302" s="33">
        <f>BZ299-BX302</f>
        <v>0</v>
      </c>
      <c r="CA302" s="33"/>
      <c r="CB302" s="34" t="e">
        <f t="shared" ref="CB302:CB308" si="2217">((CA302+CC302)/BY302)</f>
        <v>#DIV/0!</v>
      </c>
      <c r="CC302" s="33"/>
      <c r="CD302" s="34" t="e">
        <f t="shared" ref="CD302:CD308" si="2218">CC302/(CA302+CC302)</f>
        <v>#DIV/0!</v>
      </c>
      <c r="CE302" s="35"/>
      <c r="CF302" s="33"/>
      <c r="CG302" s="33"/>
      <c r="CH302" s="36"/>
      <c r="CI302" s="32"/>
      <c r="CJ302" s="33"/>
      <c r="CK302" s="33">
        <f>CK299-CI302</f>
        <v>0</v>
      </c>
      <c r="CL302" s="33">
        <f>CL299-CJ302</f>
        <v>0</v>
      </c>
      <c r="CM302" s="33"/>
      <c r="CN302" s="34" t="e">
        <f t="shared" ref="CN302:CN308" si="2219">((CM302+CO302)/CK302)</f>
        <v>#DIV/0!</v>
      </c>
      <c r="CO302" s="33"/>
      <c r="CP302" s="34" t="e">
        <f t="shared" ref="CP302:CP308" si="2220">CO302/(CM302+CO302)</f>
        <v>#DIV/0!</v>
      </c>
      <c r="CQ302" s="35"/>
      <c r="CR302" s="33"/>
      <c r="CS302" s="33"/>
      <c r="CT302" s="36"/>
      <c r="CU302" s="32"/>
      <c r="CV302" s="33"/>
      <c r="CW302" s="33">
        <f>CW299-CU302</f>
        <v>0</v>
      </c>
      <c r="CX302" s="33">
        <f>CX299-CV302</f>
        <v>0</v>
      </c>
      <c r="CY302" s="33"/>
      <c r="CZ302" s="34" t="e">
        <f t="shared" ref="CZ302:CZ308" si="2221">((CY302+DA302)/CW302)</f>
        <v>#DIV/0!</v>
      </c>
      <c r="DA302" s="33"/>
      <c r="DB302" s="34" t="e">
        <f t="shared" ref="DB302:DB308" si="2222">DA302/(CY302+DA302)</f>
        <v>#DIV/0!</v>
      </c>
      <c r="DC302" s="35"/>
      <c r="DD302" s="33"/>
      <c r="DE302" s="33"/>
      <c r="DF302" s="36"/>
      <c r="DG302" s="32"/>
      <c r="DH302" s="33"/>
      <c r="DI302" s="33">
        <f>DI299-DG302</f>
        <v>0</v>
      </c>
      <c r="DJ302" s="33">
        <f>DJ299-DH302</f>
        <v>0</v>
      </c>
      <c r="DK302" s="33"/>
      <c r="DL302" s="34" t="e">
        <f t="shared" ref="DL302:DL308" si="2223">((DK302+DM302)/DI302)</f>
        <v>#DIV/0!</v>
      </c>
      <c r="DM302" s="33"/>
      <c r="DN302" s="34" t="e">
        <f t="shared" ref="DN302:DN308" si="2224">DM302/(DK302+DM302)</f>
        <v>#DIV/0!</v>
      </c>
      <c r="DO302" s="35"/>
      <c r="DP302" s="33"/>
      <c r="DQ302" s="33"/>
      <c r="DR302" s="36"/>
      <c r="DS302" s="32"/>
      <c r="DT302" s="33"/>
      <c r="DU302" s="33">
        <f>DU299-DS302</f>
        <v>0</v>
      </c>
      <c r="DV302" s="33">
        <f>DV299-DT302</f>
        <v>0</v>
      </c>
      <c r="DW302" s="33"/>
      <c r="DX302" s="34" t="e">
        <f t="shared" ref="DX302:DX308" si="2225">((DW302+DY302)/DU302)</f>
        <v>#DIV/0!</v>
      </c>
      <c r="DY302" s="33"/>
      <c r="DZ302" s="34" t="e">
        <f t="shared" ref="DZ302:DZ308" si="2226">DY302/(DW302+DY302)</f>
        <v>#DIV/0!</v>
      </c>
      <c r="EA302" s="35"/>
      <c r="EB302" s="33"/>
      <c r="EC302" s="33"/>
      <c r="ED302" s="36"/>
      <c r="EE302" s="32"/>
      <c r="EF302" s="33"/>
      <c r="EG302" s="33">
        <f>EG299-EE302</f>
        <v>0</v>
      </c>
      <c r="EH302" s="33">
        <f>EH299-EF302</f>
        <v>0</v>
      </c>
      <c r="EI302" s="33"/>
      <c r="EJ302" s="34" t="e">
        <f t="shared" ref="EJ302:EJ308" si="2227">((EI302+EK302)/EG302)</f>
        <v>#DIV/0!</v>
      </c>
      <c r="EK302" s="33"/>
      <c r="EL302" s="34" t="e">
        <f t="shared" ref="EL302:EL308" si="2228">EK302/(EI302+EK302)</f>
        <v>#DIV/0!</v>
      </c>
      <c r="EM302" s="35"/>
      <c r="EN302" s="33"/>
      <c r="EO302" s="33"/>
      <c r="EP302" s="36"/>
      <c r="EQ302" s="32"/>
      <c r="ER302" s="33"/>
      <c r="ES302" s="33">
        <f>ES299-EQ302</f>
        <v>0</v>
      </c>
      <c r="ET302" s="33">
        <f>ET299-ER302</f>
        <v>0</v>
      </c>
      <c r="EU302" s="33"/>
      <c r="EV302" s="34" t="e">
        <f t="shared" ref="EV302:EV308" si="2229">((EU302+EW302)/ES302)</f>
        <v>#DIV/0!</v>
      </c>
      <c r="EW302" s="33"/>
      <c r="EX302" s="34" t="e">
        <f t="shared" ref="EX302:EX308" si="2230">EW302/(EU302+EW302)</f>
        <v>#DIV/0!</v>
      </c>
      <c r="EY302" s="35"/>
      <c r="EZ302" s="33"/>
      <c r="FA302" s="33"/>
      <c r="FB302" s="36"/>
      <c r="FC302" s="32"/>
      <c r="FD302" s="33"/>
      <c r="FE302" s="33">
        <f>FE299-FC302</f>
        <v>0</v>
      </c>
      <c r="FF302" s="33">
        <f>FF299-FD302</f>
        <v>0</v>
      </c>
      <c r="FG302" s="33"/>
      <c r="FH302" s="34" t="e">
        <f t="shared" ref="FH302:FH308" si="2231">((FG302+FI302)/FE302)</f>
        <v>#DIV/0!</v>
      </c>
      <c r="FI302" s="33"/>
      <c r="FJ302" s="34" t="e">
        <f t="shared" ref="FJ302:FJ308" si="2232">FI302/(FG302+FI302)</f>
        <v>#DIV/0!</v>
      </c>
      <c r="FK302" s="35"/>
      <c r="FL302" s="33"/>
      <c r="FM302" s="33"/>
      <c r="FN302" s="36"/>
      <c r="FO302" s="32"/>
      <c r="FP302" s="33"/>
      <c r="FQ302" s="33">
        <f>FQ299-FO302</f>
        <v>0</v>
      </c>
      <c r="FR302" s="33">
        <f>FR299-FP302</f>
        <v>0</v>
      </c>
      <c r="FS302" s="33"/>
      <c r="FT302" s="34" t="e">
        <f t="shared" ref="FT302:FT308" si="2233">((FS302+FU302)/FQ302)</f>
        <v>#DIV/0!</v>
      </c>
      <c r="FU302" s="33"/>
      <c r="FV302" s="34" t="e">
        <f t="shared" ref="FV302:FV308" si="2234">FU302/(FS302+FU302)</f>
        <v>#DIV/0!</v>
      </c>
      <c r="FW302" s="35"/>
      <c r="FX302" s="33"/>
      <c r="FY302" s="33"/>
      <c r="FZ302" s="36"/>
      <c r="GA302" s="32"/>
      <c r="GB302" s="33"/>
      <c r="GC302" s="33">
        <f>GC299-GA302</f>
        <v>0</v>
      </c>
      <c r="GD302" s="33">
        <f>GD299-GB302</f>
        <v>0</v>
      </c>
      <c r="GE302" s="33"/>
      <c r="GF302" s="34" t="e">
        <f t="shared" ref="GF302:GF308" si="2235">((GE302+GG302)/GC302)</f>
        <v>#DIV/0!</v>
      </c>
      <c r="GG302" s="33"/>
      <c r="GH302" s="34" t="e">
        <f t="shared" ref="GH302:GH308" si="2236">GG302/(GE302+GG302)</f>
        <v>#DIV/0!</v>
      </c>
      <c r="GI302" s="35"/>
      <c r="GJ302" s="33"/>
      <c r="GK302" s="33"/>
      <c r="GL302" s="36"/>
      <c r="GM302" s="32"/>
      <c r="GN302" s="33"/>
      <c r="GO302" s="33">
        <f>GO299-GM302</f>
        <v>0</v>
      </c>
      <c r="GP302" s="33">
        <f>GP299-GN302</f>
        <v>0</v>
      </c>
      <c r="GQ302" s="33"/>
      <c r="GR302" s="34" t="e">
        <f t="shared" ref="GR302:GR308" si="2237">((GQ302+GS302)/GO302)</f>
        <v>#DIV/0!</v>
      </c>
      <c r="GS302" s="33"/>
      <c r="GT302" s="34" t="e">
        <f t="shared" ref="GT302:GT308" si="2238">GS302/(GQ302+GS302)</f>
        <v>#DIV/0!</v>
      </c>
      <c r="GU302" s="35"/>
      <c r="GV302" s="33"/>
      <c r="GW302" s="33"/>
      <c r="GX302" s="36"/>
      <c r="GY302" s="32"/>
      <c r="GZ302" s="33"/>
      <c r="HA302" s="33">
        <f>HA299-GY302</f>
        <v>0</v>
      </c>
      <c r="HB302" s="33">
        <f>HB299-GZ302</f>
        <v>0</v>
      </c>
      <c r="HC302" s="33"/>
      <c r="HD302" s="34" t="e">
        <f t="shared" ref="HD302:HD308" si="2239">((HC302+HE302)/HA302)</f>
        <v>#DIV/0!</v>
      </c>
      <c r="HE302" s="33"/>
      <c r="HF302" s="34" t="e">
        <f t="shared" ref="HF302:HF308" si="2240">HE302/(HC302+HE302)</f>
        <v>#DIV/0!</v>
      </c>
      <c r="HG302" s="35"/>
      <c r="HH302" s="33"/>
      <c r="HI302" s="33"/>
      <c r="HJ302" s="36"/>
      <c r="HK302" s="32">
        <f t="shared" ref="HK302:HN309" si="2241">+C302+O302+AA302+AM302+AY302+BK302+BW302+CI302+CU302+DG302+DS302+EE302+EQ302+FC302+FO302+GA302+GM302+GY302</f>
        <v>2</v>
      </c>
      <c r="HL302" s="36">
        <f t="shared" si="2241"/>
        <v>0</v>
      </c>
      <c r="HM302" s="380">
        <f t="shared" si="2241"/>
        <v>2472</v>
      </c>
      <c r="HN302" s="33">
        <f t="shared" si="2241"/>
        <v>182</v>
      </c>
      <c r="HO302" s="33">
        <f t="shared" ref="HO302:HO309" si="2242">+G302+S302+AE302+AQ302+BC302+BO302+CA302+CM302+CY302+DK302+DW302+EI302+EU302+FG302+FS302+GE302+GQ302+HC302+I302+U302+AG302+AS302+BE302+BQ302+CC302+CO302+DA302+DM302+DY302+EK302+EW302+FI302+FU302+GG302+GS302+HE302</f>
        <v>710</v>
      </c>
      <c r="HP302" s="78">
        <f t="shared" ref="HP302:HP308" si="2243">+(HO302)/HM302</f>
        <v>0.2872168284789644</v>
      </c>
      <c r="HQ302" s="44">
        <f t="shared" ref="HQ302:HQ309" si="2244">+I302+U302+AG302+AS302+BE302+BQ302+CC302+CO302+DA302+DM302+DY302+EK302+EW302+FI302+FU302+GG302+GS302+HE302</f>
        <v>70</v>
      </c>
      <c r="HR302" s="34">
        <f>+(HQ302/(HO302))</f>
        <v>9.8591549295774641E-2</v>
      </c>
      <c r="HS302" s="45">
        <v>72.3</v>
      </c>
      <c r="HT302" s="46">
        <v>628</v>
      </c>
      <c r="HU302" s="45">
        <f t="shared" ref="HU302:HU308" si="2245">+HT302/HO302*100</f>
        <v>88.450704225352112</v>
      </c>
      <c r="HV302" s="44"/>
      <c r="HW302" s="36"/>
    </row>
    <row r="303" spans="1:231" ht="18.75" x14ac:dyDescent="0.25">
      <c r="A303" s="734"/>
      <c r="B303" s="436">
        <f t="shared" si="1905"/>
        <v>45828</v>
      </c>
      <c r="C303" s="10">
        <v>1</v>
      </c>
      <c r="D303" s="11"/>
      <c r="E303" s="61">
        <f t="shared" ref="E303:F307" si="2246">E302-C303</f>
        <v>452</v>
      </c>
      <c r="F303" s="11">
        <f t="shared" si="2246"/>
        <v>33</v>
      </c>
      <c r="G303" s="11">
        <v>132</v>
      </c>
      <c r="H303" s="12">
        <f t="shared" si="2206"/>
        <v>0.30973451327433627</v>
      </c>
      <c r="I303" s="11">
        <v>8</v>
      </c>
      <c r="J303" s="12">
        <f t="shared" ref="J303:J308" si="2247">I303/(G303+I303)</f>
        <v>5.7142857142857141E-2</v>
      </c>
      <c r="K303" s="13"/>
      <c r="L303" s="11"/>
      <c r="M303" s="11"/>
      <c r="N303" s="14"/>
      <c r="O303" s="10"/>
      <c r="P303" s="11"/>
      <c r="Q303" s="11">
        <f t="shared" ref="Q303:R308" si="2248">Q302-O303</f>
        <v>485</v>
      </c>
      <c r="R303" s="11">
        <f t="shared" si="2248"/>
        <v>36</v>
      </c>
      <c r="S303" s="11">
        <v>111</v>
      </c>
      <c r="T303" s="12">
        <f t="shared" si="2207"/>
        <v>0.24329896907216494</v>
      </c>
      <c r="U303" s="11">
        <v>7</v>
      </c>
      <c r="V303" s="12">
        <f t="shared" si="2208"/>
        <v>5.9322033898305086E-2</v>
      </c>
      <c r="W303" s="13"/>
      <c r="X303" s="11"/>
      <c r="Y303" s="11"/>
      <c r="Z303" s="14"/>
      <c r="AA303" s="10"/>
      <c r="AB303" s="11"/>
      <c r="AC303" s="11">
        <f t="shared" ref="AC303:AD308" si="2249">AC302-AA303</f>
        <v>104</v>
      </c>
      <c r="AD303" s="11">
        <f t="shared" si="2249"/>
        <v>8</v>
      </c>
      <c r="AE303" s="11">
        <v>15</v>
      </c>
      <c r="AF303" s="12">
        <f t="shared" si="2209"/>
        <v>0.16346153846153846</v>
      </c>
      <c r="AG303" s="11">
        <v>2</v>
      </c>
      <c r="AH303" s="12">
        <f t="shared" si="2210"/>
        <v>0.11764705882352941</v>
      </c>
      <c r="AI303" s="13"/>
      <c r="AJ303" s="11"/>
      <c r="AK303" s="11"/>
      <c r="AL303" s="14"/>
      <c r="AM303" s="10">
        <v>1</v>
      </c>
      <c r="AN303" s="11"/>
      <c r="AO303" s="61">
        <f t="shared" ref="AO303:AP308" si="2250">AO302-AM303</f>
        <v>475</v>
      </c>
      <c r="AP303" s="11">
        <f t="shared" si="2250"/>
        <v>35</v>
      </c>
      <c r="AQ303" s="11">
        <v>133</v>
      </c>
      <c r="AR303" s="12">
        <f t="shared" si="2211"/>
        <v>0.30526315789473685</v>
      </c>
      <c r="AS303" s="11">
        <v>12</v>
      </c>
      <c r="AT303" s="12">
        <f t="shared" si="2212"/>
        <v>8.2758620689655171E-2</v>
      </c>
      <c r="AU303" s="13"/>
      <c r="AV303" s="11"/>
      <c r="AW303" s="11"/>
      <c r="AX303" s="14"/>
      <c r="AY303" s="10">
        <v>1</v>
      </c>
      <c r="AZ303" s="11"/>
      <c r="BA303" s="11">
        <f t="shared" ref="BA303:BB308" si="2251">BA302-AY303</f>
        <v>471</v>
      </c>
      <c r="BB303" s="11">
        <f t="shared" si="2251"/>
        <v>35</v>
      </c>
      <c r="BC303" s="11">
        <v>116</v>
      </c>
      <c r="BD303" s="12">
        <f t="shared" si="2213"/>
        <v>0.25902335456475584</v>
      </c>
      <c r="BE303" s="11">
        <v>6</v>
      </c>
      <c r="BF303" s="12">
        <f t="shared" si="2214"/>
        <v>4.9180327868852458E-2</v>
      </c>
      <c r="BG303" s="13"/>
      <c r="BH303" s="11"/>
      <c r="BI303" s="11"/>
      <c r="BJ303" s="14"/>
      <c r="BK303" s="10"/>
      <c r="BL303" s="11"/>
      <c r="BM303" s="11">
        <f t="shared" ref="BM303:BN308" si="2252">BM302-BK303</f>
        <v>482</v>
      </c>
      <c r="BN303" s="11">
        <f t="shared" si="2252"/>
        <v>35</v>
      </c>
      <c r="BO303" s="11">
        <v>115</v>
      </c>
      <c r="BP303" s="12">
        <f t="shared" si="2215"/>
        <v>0.25933609958506226</v>
      </c>
      <c r="BQ303" s="11">
        <v>10</v>
      </c>
      <c r="BR303" s="12">
        <f t="shared" si="2216"/>
        <v>0.08</v>
      </c>
      <c r="BS303" s="13"/>
      <c r="BT303" s="11"/>
      <c r="BU303" s="11"/>
      <c r="BV303" s="14"/>
      <c r="BW303" s="10"/>
      <c r="BX303" s="11"/>
      <c r="BY303" s="61">
        <f t="shared" ref="BY303:BZ308" si="2253">BY302-BW303</f>
        <v>0</v>
      </c>
      <c r="BZ303" s="61">
        <f t="shared" si="2253"/>
        <v>0</v>
      </c>
      <c r="CA303" s="11"/>
      <c r="CB303" s="12" t="e">
        <f t="shared" si="2217"/>
        <v>#DIV/0!</v>
      </c>
      <c r="CC303" s="11"/>
      <c r="CD303" s="12" t="e">
        <f t="shared" si="2218"/>
        <v>#DIV/0!</v>
      </c>
      <c r="CE303" s="13"/>
      <c r="CF303" s="11"/>
      <c r="CG303" s="11"/>
      <c r="CH303" s="14"/>
      <c r="CI303" s="10"/>
      <c r="CJ303" s="11"/>
      <c r="CK303" s="61">
        <f t="shared" ref="CK303:CL308" si="2254">CK302-CI303</f>
        <v>0</v>
      </c>
      <c r="CL303" s="61">
        <f t="shared" si="2254"/>
        <v>0</v>
      </c>
      <c r="CM303" s="11"/>
      <c r="CN303" s="12" t="e">
        <f t="shared" si="2219"/>
        <v>#DIV/0!</v>
      </c>
      <c r="CO303" s="11"/>
      <c r="CP303" s="12" t="e">
        <f t="shared" si="2220"/>
        <v>#DIV/0!</v>
      </c>
      <c r="CQ303" s="13"/>
      <c r="CR303" s="11"/>
      <c r="CS303" s="11"/>
      <c r="CT303" s="14"/>
      <c r="CU303" s="10"/>
      <c r="CV303" s="11"/>
      <c r="CW303" s="61">
        <f t="shared" ref="CW303:CX308" si="2255">CW302-CU303</f>
        <v>0</v>
      </c>
      <c r="CX303" s="61">
        <f t="shared" si="2255"/>
        <v>0</v>
      </c>
      <c r="CY303" s="11"/>
      <c r="CZ303" s="12" t="e">
        <f t="shared" si="2221"/>
        <v>#DIV/0!</v>
      </c>
      <c r="DA303" s="11"/>
      <c r="DB303" s="12" t="e">
        <f t="shared" si="2222"/>
        <v>#DIV/0!</v>
      </c>
      <c r="DC303" s="13"/>
      <c r="DD303" s="11"/>
      <c r="DE303" s="11"/>
      <c r="DF303" s="14"/>
      <c r="DG303" s="10"/>
      <c r="DH303" s="11"/>
      <c r="DI303" s="61">
        <f t="shared" ref="DI303:DJ308" si="2256">DI302-DG303</f>
        <v>0</v>
      </c>
      <c r="DJ303" s="61">
        <f t="shared" si="2256"/>
        <v>0</v>
      </c>
      <c r="DK303" s="11"/>
      <c r="DL303" s="12" t="e">
        <f t="shared" si="2223"/>
        <v>#DIV/0!</v>
      </c>
      <c r="DM303" s="11"/>
      <c r="DN303" s="12" t="e">
        <f t="shared" si="2224"/>
        <v>#DIV/0!</v>
      </c>
      <c r="DO303" s="13"/>
      <c r="DP303" s="11"/>
      <c r="DQ303" s="11"/>
      <c r="DR303" s="14"/>
      <c r="DS303" s="10"/>
      <c r="DT303" s="11"/>
      <c r="DU303" s="61">
        <f t="shared" ref="DU303:DV308" si="2257">DU302-DS303</f>
        <v>0</v>
      </c>
      <c r="DV303" s="61">
        <f t="shared" si="2257"/>
        <v>0</v>
      </c>
      <c r="DW303" s="11"/>
      <c r="DX303" s="12" t="e">
        <f t="shared" si="2225"/>
        <v>#DIV/0!</v>
      </c>
      <c r="DY303" s="11"/>
      <c r="DZ303" s="12" t="e">
        <f t="shared" si="2226"/>
        <v>#DIV/0!</v>
      </c>
      <c r="EA303" s="13"/>
      <c r="EB303" s="11"/>
      <c r="EC303" s="11"/>
      <c r="ED303" s="14"/>
      <c r="EE303" s="10"/>
      <c r="EF303" s="11"/>
      <c r="EG303" s="61">
        <f t="shared" ref="EG303:EH308" si="2258">EG302-EE303</f>
        <v>0</v>
      </c>
      <c r="EH303" s="61">
        <f t="shared" si="2258"/>
        <v>0</v>
      </c>
      <c r="EI303" s="11"/>
      <c r="EJ303" s="12" t="e">
        <f t="shared" si="2227"/>
        <v>#DIV/0!</v>
      </c>
      <c r="EK303" s="11"/>
      <c r="EL303" s="12" t="e">
        <f t="shared" si="2228"/>
        <v>#DIV/0!</v>
      </c>
      <c r="EM303" s="13"/>
      <c r="EN303" s="11"/>
      <c r="EO303" s="11"/>
      <c r="EP303" s="14"/>
      <c r="EQ303" s="10"/>
      <c r="ER303" s="11"/>
      <c r="ES303" s="61">
        <f t="shared" ref="ES303:ET308" si="2259">ES302-EQ303</f>
        <v>0</v>
      </c>
      <c r="ET303" s="61">
        <f t="shared" si="2259"/>
        <v>0</v>
      </c>
      <c r="EU303" s="11"/>
      <c r="EV303" s="12" t="e">
        <f t="shared" si="2229"/>
        <v>#DIV/0!</v>
      </c>
      <c r="EW303" s="11"/>
      <c r="EX303" s="12" t="e">
        <f t="shared" si="2230"/>
        <v>#DIV/0!</v>
      </c>
      <c r="EY303" s="13"/>
      <c r="EZ303" s="11"/>
      <c r="FA303" s="11"/>
      <c r="FB303" s="14"/>
      <c r="FC303" s="10"/>
      <c r="FD303" s="11"/>
      <c r="FE303" s="61">
        <f t="shared" ref="FE303:FF308" si="2260">FE302-FC303</f>
        <v>0</v>
      </c>
      <c r="FF303" s="61">
        <f t="shared" si="2260"/>
        <v>0</v>
      </c>
      <c r="FG303" s="11"/>
      <c r="FH303" s="12" t="e">
        <f t="shared" si="2231"/>
        <v>#DIV/0!</v>
      </c>
      <c r="FI303" s="11"/>
      <c r="FJ303" s="12" t="e">
        <f t="shared" si="2232"/>
        <v>#DIV/0!</v>
      </c>
      <c r="FK303" s="13"/>
      <c r="FL303" s="11"/>
      <c r="FM303" s="11"/>
      <c r="FN303" s="14"/>
      <c r="FO303" s="10"/>
      <c r="FP303" s="11"/>
      <c r="FQ303" s="61">
        <f t="shared" ref="FQ303:FR308" si="2261">FQ302-FO303</f>
        <v>0</v>
      </c>
      <c r="FR303" s="61">
        <f t="shared" si="2261"/>
        <v>0</v>
      </c>
      <c r="FS303" s="11"/>
      <c r="FT303" s="12" t="e">
        <f t="shared" si="2233"/>
        <v>#DIV/0!</v>
      </c>
      <c r="FU303" s="11"/>
      <c r="FV303" s="12" t="e">
        <f t="shared" si="2234"/>
        <v>#DIV/0!</v>
      </c>
      <c r="FW303" s="13"/>
      <c r="FX303" s="11"/>
      <c r="FY303" s="11"/>
      <c r="FZ303" s="14"/>
      <c r="GA303" s="10"/>
      <c r="GB303" s="11"/>
      <c r="GC303" s="61">
        <f t="shared" ref="GC303:GD308" si="2262">GC302-GA303</f>
        <v>0</v>
      </c>
      <c r="GD303" s="61">
        <f t="shared" si="2262"/>
        <v>0</v>
      </c>
      <c r="GE303" s="11"/>
      <c r="GF303" s="12" t="e">
        <f t="shared" si="2235"/>
        <v>#DIV/0!</v>
      </c>
      <c r="GG303" s="11"/>
      <c r="GH303" s="12" t="e">
        <f t="shared" si="2236"/>
        <v>#DIV/0!</v>
      </c>
      <c r="GI303" s="13"/>
      <c r="GJ303" s="11"/>
      <c r="GK303" s="11"/>
      <c r="GL303" s="14"/>
      <c r="GM303" s="10"/>
      <c r="GN303" s="11"/>
      <c r="GO303" s="61">
        <f t="shared" ref="GO303:GP308" si="2263">GO302-GM303</f>
        <v>0</v>
      </c>
      <c r="GP303" s="61">
        <f t="shared" si="2263"/>
        <v>0</v>
      </c>
      <c r="GQ303" s="11"/>
      <c r="GR303" s="12" t="e">
        <f t="shared" si="2237"/>
        <v>#DIV/0!</v>
      </c>
      <c r="GS303" s="11"/>
      <c r="GT303" s="12" t="e">
        <f t="shared" si="2238"/>
        <v>#DIV/0!</v>
      </c>
      <c r="GU303" s="13"/>
      <c r="GV303" s="11"/>
      <c r="GW303" s="11"/>
      <c r="GX303" s="14"/>
      <c r="GY303" s="10"/>
      <c r="GZ303" s="11"/>
      <c r="HA303" s="61">
        <f t="shared" ref="HA303:HB308" si="2264">HA302-GY303</f>
        <v>0</v>
      </c>
      <c r="HB303" s="61">
        <f t="shared" si="2264"/>
        <v>0</v>
      </c>
      <c r="HC303" s="11"/>
      <c r="HD303" s="12" t="e">
        <f t="shared" si="2239"/>
        <v>#DIV/0!</v>
      </c>
      <c r="HE303" s="11"/>
      <c r="HF303" s="12" t="e">
        <f t="shared" si="2240"/>
        <v>#DIV/0!</v>
      </c>
      <c r="HG303" s="13"/>
      <c r="HH303" s="11"/>
      <c r="HI303" s="11"/>
      <c r="HJ303" s="14"/>
      <c r="HK303" s="10">
        <f t="shared" si="2241"/>
        <v>3</v>
      </c>
      <c r="HL303" s="14">
        <f t="shared" si="2241"/>
        <v>0</v>
      </c>
      <c r="HM303" s="381">
        <f t="shared" si="2241"/>
        <v>2469</v>
      </c>
      <c r="HN303" s="11">
        <f t="shared" si="2241"/>
        <v>182</v>
      </c>
      <c r="HO303" s="11">
        <f t="shared" si="2242"/>
        <v>667</v>
      </c>
      <c r="HP303" s="79">
        <f t="shared" si="2243"/>
        <v>0.27014985824220333</v>
      </c>
      <c r="HQ303" s="15">
        <f t="shared" si="2244"/>
        <v>45</v>
      </c>
      <c r="HR303" s="12">
        <f t="shared" ref="HR303:HR309" si="2265">+(HQ303/(HO303))</f>
        <v>6.7466266866566718E-2</v>
      </c>
      <c r="HS303" s="16">
        <v>70.2</v>
      </c>
      <c r="HT303" s="17">
        <v>605</v>
      </c>
      <c r="HU303" s="16">
        <f t="shared" si="2245"/>
        <v>90.704647676161926</v>
      </c>
      <c r="HV303" s="15"/>
      <c r="HW303" s="14"/>
    </row>
    <row r="304" spans="1:231" ht="18.75" x14ac:dyDescent="0.25">
      <c r="A304" s="734"/>
      <c r="B304" s="436">
        <f t="shared" si="1905"/>
        <v>45829</v>
      </c>
      <c r="C304" s="10"/>
      <c r="D304" s="11"/>
      <c r="E304" s="61">
        <f t="shared" si="2246"/>
        <v>452</v>
      </c>
      <c r="F304" s="11">
        <f t="shared" si="2246"/>
        <v>33</v>
      </c>
      <c r="G304" s="11">
        <v>141</v>
      </c>
      <c r="H304" s="12">
        <f t="shared" si="2206"/>
        <v>0.33185840707964603</v>
      </c>
      <c r="I304" s="11">
        <v>9</v>
      </c>
      <c r="J304" s="12">
        <f t="shared" si="2247"/>
        <v>0.06</v>
      </c>
      <c r="K304" s="13"/>
      <c r="L304" s="11"/>
      <c r="M304" s="11"/>
      <c r="N304" s="14"/>
      <c r="O304" s="10"/>
      <c r="P304" s="11"/>
      <c r="Q304" s="11">
        <f t="shared" si="2248"/>
        <v>485</v>
      </c>
      <c r="R304" s="11">
        <f t="shared" si="2248"/>
        <v>36</v>
      </c>
      <c r="S304" s="11">
        <v>140</v>
      </c>
      <c r="T304" s="12">
        <f t="shared" si="2207"/>
        <v>0.30515463917525776</v>
      </c>
      <c r="U304" s="11">
        <v>8</v>
      </c>
      <c r="V304" s="12">
        <f t="shared" si="2208"/>
        <v>5.4054054054054057E-2</v>
      </c>
      <c r="W304" s="13"/>
      <c r="X304" s="11"/>
      <c r="Y304" s="11"/>
      <c r="Z304" s="14"/>
      <c r="AA304" s="10">
        <v>2</v>
      </c>
      <c r="AB304" s="11"/>
      <c r="AC304" s="11">
        <f t="shared" si="2249"/>
        <v>102</v>
      </c>
      <c r="AD304" s="11">
        <f t="shared" si="2249"/>
        <v>8</v>
      </c>
      <c r="AE304" s="11">
        <v>9</v>
      </c>
      <c r="AF304" s="12">
        <f t="shared" si="2209"/>
        <v>0.10784313725490197</v>
      </c>
      <c r="AG304" s="11">
        <v>2</v>
      </c>
      <c r="AH304" s="12">
        <f t="shared" si="2210"/>
        <v>0.18181818181818182</v>
      </c>
      <c r="AI304" s="13"/>
      <c r="AJ304" s="11"/>
      <c r="AK304" s="11"/>
      <c r="AL304" s="14"/>
      <c r="AM304" s="10">
        <v>1</v>
      </c>
      <c r="AN304" s="11">
        <v>1</v>
      </c>
      <c r="AO304" s="61">
        <f t="shared" si="2250"/>
        <v>474</v>
      </c>
      <c r="AP304" s="11">
        <f t="shared" si="2250"/>
        <v>34</v>
      </c>
      <c r="AQ304" s="11">
        <v>120</v>
      </c>
      <c r="AR304" s="12">
        <f t="shared" si="2211"/>
        <v>0.2679324894514768</v>
      </c>
      <c r="AS304" s="11">
        <v>7</v>
      </c>
      <c r="AT304" s="12">
        <f t="shared" si="2212"/>
        <v>5.5118110236220472E-2</v>
      </c>
      <c r="AU304" s="13"/>
      <c r="AV304" s="11"/>
      <c r="AW304" s="11"/>
      <c r="AX304" s="14"/>
      <c r="AY304" s="10"/>
      <c r="AZ304" s="11"/>
      <c r="BA304" s="11">
        <f t="shared" si="2251"/>
        <v>471</v>
      </c>
      <c r="BB304" s="11">
        <f t="shared" si="2251"/>
        <v>35</v>
      </c>
      <c r="BC304" s="11">
        <v>116</v>
      </c>
      <c r="BD304" s="12">
        <f t="shared" si="2213"/>
        <v>0.27176220806794055</v>
      </c>
      <c r="BE304" s="11">
        <v>12</v>
      </c>
      <c r="BF304" s="12">
        <f t="shared" si="2214"/>
        <v>9.375E-2</v>
      </c>
      <c r="BG304" s="13"/>
      <c r="BH304" s="11"/>
      <c r="BI304" s="11"/>
      <c r="BJ304" s="14"/>
      <c r="BK304" s="10">
        <v>1</v>
      </c>
      <c r="BL304" s="11"/>
      <c r="BM304" s="11">
        <f t="shared" si="2252"/>
        <v>481</v>
      </c>
      <c r="BN304" s="11">
        <f t="shared" si="2252"/>
        <v>35</v>
      </c>
      <c r="BO304" s="11">
        <v>108</v>
      </c>
      <c r="BP304" s="12">
        <f t="shared" si="2215"/>
        <v>0.25571725571725573</v>
      </c>
      <c r="BQ304" s="11">
        <v>15</v>
      </c>
      <c r="BR304" s="12">
        <f t="shared" si="2216"/>
        <v>0.12195121951219512</v>
      </c>
      <c r="BS304" s="13"/>
      <c r="BT304" s="11"/>
      <c r="BU304" s="11"/>
      <c r="BV304" s="14"/>
      <c r="BW304" s="10"/>
      <c r="BX304" s="11"/>
      <c r="BY304" s="61">
        <f t="shared" si="2253"/>
        <v>0</v>
      </c>
      <c r="BZ304" s="61">
        <f t="shared" si="2253"/>
        <v>0</v>
      </c>
      <c r="CA304" s="11"/>
      <c r="CB304" s="12" t="e">
        <f t="shared" si="2217"/>
        <v>#DIV/0!</v>
      </c>
      <c r="CC304" s="11"/>
      <c r="CD304" s="12" t="e">
        <f t="shared" si="2218"/>
        <v>#DIV/0!</v>
      </c>
      <c r="CE304" s="13"/>
      <c r="CF304" s="11"/>
      <c r="CG304" s="11"/>
      <c r="CH304" s="14"/>
      <c r="CI304" s="10"/>
      <c r="CJ304" s="11"/>
      <c r="CK304" s="61">
        <f t="shared" si="2254"/>
        <v>0</v>
      </c>
      <c r="CL304" s="61">
        <f t="shared" si="2254"/>
        <v>0</v>
      </c>
      <c r="CM304" s="11"/>
      <c r="CN304" s="12" t="e">
        <f t="shared" si="2219"/>
        <v>#DIV/0!</v>
      </c>
      <c r="CO304" s="11"/>
      <c r="CP304" s="12" t="e">
        <f t="shared" si="2220"/>
        <v>#DIV/0!</v>
      </c>
      <c r="CQ304" s="13"/>
      <c r="CR304" s="11"/>
      <c r="CS304" s="11"/>
      <c r="CT304" s="14"/>
      <c r="CU304" s="10"/>
      <c r="CV304" s="11"/>
      <c r="CW304" s="61">
        <f t="shared" si="2255"/>
        <v>0</v>
      </c>
      <c r="CX304" s="61">
        <f t="shared" si="2255"/>
        <v>0</v>
      </c>
      <c r="CY304" s="11"/>
      <c r="CZ304" s="12" t="e">
        <f t="shared" si="2221"/>
        <v>#DIV/0!</v>
      </c>
      <c r="DA304" s="11"/>
      <c r="DB304" s="12" t="e">
        <f t="shared" si="2222"/>
        <v>#DIV/0!</v>
      </c>
      <c r="DC304" s="13"/>
      <c r="DD304" s="11"/>
      <c r="DE304" s="11"/>
      <c r="DF304" s="14"/>
      <c r="DG304" s="10"/>
      <c r="DH304" s="11"/>
      <c r="DI304" s="61">
        <f t="shared" si="2256"/>
        <v>0</v>
      </c>
      <c r="DJ304" s="61">
        <f t="shared" si="2256"/>
        <v>0</v>
      </c>
      <c r="DK304" s="11"/>
      <c r="DL304" s="12" t="e">
        <f t="shared" si="2223"/>
        <v>#DIV/0!</v>
      </c>
      <c r="DM304" s="11"/>
      <c r="DN304" s="12" t="e">
        <f t="shared" si="2224"/>
        <v>#DIV/0!</v>
      </c>
      <c r="DO304" s="13"/>
      <c r="DP304" s="11"/>
      <c r="DQ304" s="11"/>
      <c r="DR304" s="14"/>
      <c r="DS304" s="10"/>
      <c r="DT304" s="11"/>
      <c r="DU304" s="61">
        <f t="shared" si="2257"/>
        <v>0</v>
      </c>
      <c r="DV304" s="61">
        <f t="shared" si="2257"/>
        <v>0</v>
      </c>
      <c r="DW304" s="11"/>
      <c r="DX304" s="12" t="e">
        <f t="shared" si="2225"/>
        <v>#DIV/0!</v>
      </c>
      <c r="DY304" s="11"/>
      <c r="DZ304" s="12" t="e">
        <f t="shared" si="2226"/>
        <v>#DIV/0!</v>
      </c>
      <c r="EA304" s="13"/>
      <c r="EB304" s="11"/>
      <c r="EC304" s="11"/>
      <c r="ED304" s="14"/>
      <c r="EE304" s="10"/>
      <c r="EF304" s="11"/>
      <c r="EG304" s="61">
        <f t="shared" si="2258"/>
        <v>0</v>
      </c>
      <c r="EH304" s="61">
        <f t="shared" si="2258"/>
        <v>0</v>
      </c>
      <c r="EI304" s="11"/>
      <c r="EJ304" s="12" t="e">
        <f t="shared" si="2227"/>
        <v>#DIV/0!</v>
      </c>
      <c r="EK304" s="11"/>
      <c r="EL304" s="12" t="e">
        <f t="shared" si="2228"/>
        <v>#DIV/0!</v>
      </c>
      <c r="EM304" s="13"/>
      <c r="EN304" s="11"/>
      <c r="EO304" s="11"/>
      <c r="EP304" s="14"/>
      <c r="EQ304" s="10"/>
      <c r="ER304" s="11"/>
      <c r="ES304" s="61">
        <f t="shared" si="2259"/>
        <v>0</v>
      </c>
      <c r="ET304" s="61">
        <f t="shared" si="2259"/>
        <v>0</v>
      </c>
      <c r="EU304" s="11"/>
      <c r="EV304" s="12" t="e">
        <f t="shared" si="2229"/>
        <v>#DIV/0!</v>
      </c>
      <c r="EW304" s="11"/>
      <c r="EX304" s="12" t="e">
        <f t="shared" si="2230"/>
        <v>#DIV/0!</v>
      </c>
      <c r="EY304" s="13"/>
      <c r="EZ304" s="11"/>
      <c r="FA304" s="11"/>
      <c r="FB304" s="14"/>
      <c r="FC304" s="10"/>
      <c r="FD304" s="11"/>
      <c r="FE304" s="61">
        <f t="shared" si="2260"/>
        <v>0</v>
      </c>
      <c r="FF304" s="61">
        <f t="shared" si="2260"/>
        <v>0</v>
      </c>
      <c r="FG304" s="11"/>
      <c r="FH304" s="12" t="e">
        <f t="shared" si="2231"/>
        <v>#DIV/0!</v>
      </c>
      <c r="FI304" s="11"/>
      <c r="FJ304" s="12" t="e">
        <f t="shared" si="2232"/>
        <v>#DIV/0!</v>
      </c>
      <c r="FK304" s="13"/>
      <c r="FL304" s="11"/>
      <c r="FM304" s="11"/>
      <c r="FN304" s="14"/>
      <c r="FO304" s="10"/>
      <c r="FP304" s="11"/>
      <c r="FQ304" s="61">
        <f t="shared" si="2261"/>
        <v>0</v>
      </c>
      <c r="FR304" s="61">
        <f t="shared" si="2261"/>
        <v>0</v>
      </c>
      <c r="FS304" s="11"/>
      <c r="FT304" s="12" t="e">
        <f t="shared" si="2233"/>
        <v>#DIV/0!</v>
      </c>
      <c r="FU304" s="11"/>
      <c r="FV304" s="12" t="e">
        <f t="shared" si="2234"/>
        <v>#DIV/0!</v>
      </c>
      <c r="FW304" s="13"/>
      <c r="FX304" s="11"/>
      <c r="FY304" s="11"/>
      <c r="FZ304" s="14"/>
      <c r="GA304" s="10"/>
      <c r="GB304" s="11"/>
      <c r="GC304" s="61">
        <f t="shared" si="2262"/>
        <v>0</v>
      </c>
      <c r="GD304" s="61">
        <f t="shared" si="2262"/>
        <v>0</v>
      </c>
      <c r="GE304" s="11"/>
      <c r="GF304" s="12" t="e">
        <f t="shared" si="2235"/>
        <v>#DIV/0!</v>
      </c>
      <c r="GG304" s="11"/>
      <c r="GH304" s="12" t="e">
        <f t="shared" si="2236"/>
        <v>#DIV/0!</v>
      </c>
      <c r="GI304" s="13"/>
      <c r="GJ304" s="11"/>
      <c r="GK304" s="11"/>
      <c r="GL304" s="14"/>
      <c r="GM304" s="10"/>
      <c r="GN304" s="11"/>
      <c r="GO304" s="61">
        <f t="shared" si="2263"/>
        <v>0</v>
      </c>
      <c r="GP304" s="61">
        <f t="shared" si="2263"/>
        <v>0</v>
      </c>
      <c r="GQ304" s="11"/>
      <c r="GR304" s="12" t="e">
        <f t="shared" si="2237"/>
        <v>#DIV/0!</v>
      </c>
      <c r="GS304" s="11"/>
      <c r="GT304" s="12" t="e">
        <f t="shared" si="2238"/>
        <v>#DIV/0!</v>
      </c>
      <c r="GU304" s="13"/>
      <c r="GV304" s="11"/>
      <c r="GW304" s="11"/>
      <c r="GX304" s="14"/>
      <c r="GY304" s="10"/>
      <c r="GZ304" s="11"/>
      <c r="HA304" s="61">
        <f t="shared" si="2264"/>
        <v>0</v>
      </c>
      <c r="HB304" s="61">
        <f t="shared" si="2264"/>
        <v>0</v>
      </c>
      <c r="HC304" s="11"/>
      <c r="HD304" s="12" t="e">
        <f t="shared" si="2239"/>
        <v>#DIV/0!</v>
      </c>
      <c r="HE304" s="11"/>
      <c r="HF304" s="12" t="e">
        <f t="shared" si="2240"/>
        <v>#DIV/0!</v>
      </c>
      <c r="HG304" s="13"/>
      <c r="HH304" s="11"/>
      <c r="HI304" s="11"/>
      <c r="HJ304" s="14"/>
      <c r="HK304" s="10">
        <f t="shared" si="2241"/>
        <v>4</v>
      </c>
      <c r="HL304" s="14">
        <f t="shared" si="2241"/>
        <v>1</v>
      </c>
      <c r="HM304" s="381">
        <f t="shared" si="2241"/>
        <v>2465</v>
      </c>
      <c r="HN304" s="11">
        <f t="shared" si="2241"/>
        <v>181</v>
      </c>
      <c r="HO304" s="11">
        <f t="shared" si="2242"/>
        <v>687</v>
      </c>
      <c r="HP304" s="79">
        <f t="shared" si="2243"/>
        <v>0.27870182555780931</v>
      </c>
      <c r="HQ304" s="15">
        <f t="shared" si="2244"/>
        <v>53</v>
      </c>
      <c r="HR304" s="12">
        <f t="shared" si="2265"/>
        <v>7.7147016011644837E-2</v>
      </c>
      <c r="HS304" s="16">
        <v>73.099999999999994</v>
      </c>
      <c r="HT304" s="17">
        <v>623</v>
      </c>
      <c r="HU304" s="16">
        <f t="shared" si="2245"/>
        <v>90.684133915574961</v>
      </c>
      <c r="HV304" s="15"/>
      <c r="HW304" s="14"/>
    </row>
    <row r="305" spans="1:231" ht="18.75" x14ac:dyDescent="0.25">
      <c r="A305" s="734"/>
      <c r="B305" s="436">
        <f t="shared" si="1905"/>
        <v>45830</v>
      </c>
      <c r="C305" s="10">
        <v>2</v>
      </c>
      <c r="D305" s="11"/>
      <c r="E305" s="61">
        <f t="shared" si="2246"/>
        <v>450</v>
      </c>
      <c r="F305" s="11">
        <f t="shared" si="2246"/>
        <v>33</v>
      </c>
      <c r="G305" s="11">
        <v>125</v>
      </c>
      <c r="H305" s="12">
        <f t="shared" si="2206"/>
        <v>0.29777777777777775</v>
      </c>
      <c r="I305" s="11">
        <v>9</v>
      </c>
      <c r="J305" s="12">
        <f t="shared" si="2247"/>
        <v>6.7164179104477612E-2</v>
      </c>
      <c r="K305" s="11"/>
      <c r="L305" s="11"/>
      <c r="M305" s="18"/>
      <c r="N305" s="20"/>
      <c r="O305" s="10"/>
      <c r="P305" s="11"/>
      <c r="Q305" s="11">
        <f t="shared" si="2248"/>
        <v>485</v>
      </c>
      <c r="R305" s="11">
        <f t="shared" si="2248"/>
        <v>36</v>
      </c>
      <c r="S305" s="11">
        <v>114</v>
      </c>
      <c r="T305" s="12">
        <f t="shared" si="2207"/>
        <v>0.24948453608247423</v>
      </c>
      <c r="U305" s="11">
        <v>7</v>
      </c>
      <c r="V305" s="12">
        <f t="shared" si="2208"/>
        <v>5.7851239669421489E-2</v>
      </c>
      <c r="W305" s="11"/>
      <c r="X305" s="11"/>
      <c r="Y305" s="18"/>
      <c r="Z305" s="20"/>
      <c r="AA305" s="10"/>
      <c r="AB305" s="11"/>
      <c r="AC305" s="11">
        <f t="shared" si="2249"/>
        <v>102</v>
      </c>
      <c r="AD305" s="11">
        <f t="shared" si="2249"/>
        <v>8</v>
      </c>
      <c r="AE305" s="11">
        <v>15</v>
      </c>
      <c r="AF305" s="12">
        <f t="shared" si="2209"/>
        <v>0.17647058823529413</v>
      </c>
      <c r="AG305" s="11">
        <v>3</v>
      </c>
      <c r="AH305" s="12">
        <f t="shared" si="2210"/>
        <v>0.16666666666666666</v>
      </c>
      <c r="AI305" s="11"/>
      <c r="AJ305" s="11"/>
      <c r="AK305" s="18"/>
      <c r="AL305" s="20"/>
      <c r="AM305" s="10"/>
      <c r="AN305" s="11"/>
      <c r="AO305" s="61">
        <f t="shared" si="2250"/>
        <v>474</v>
      </c>
      <c r="AP305" s="11">
        <f t="shared" si="2250"/>
        <v>34</v>
      </c>
      <c r="AQ305" s="11">
        <v>118</v>
      </c>
      <c r="AR305" s="12">
        <f t="shared" si="2211"/>
        <v>0.26582278481012656</v>
      </c>
      <c r="AS305" s="11">
        <v>8</v>
      </c>
      <c r="AT305" s="12">
        <f t="shared" si="2212"/>
        <v>6.3492063492063489E-2</v>
      </c>
      <c r="AU305" s="11"/>
      <c r="AV305" s="11"/>
      <c r="AW305" s="18"/>
      <c r="AX305" s="20"/>
      <c r="AY305" s="10"/>
      <c r="AZ305" s="11"/>
      <c r="BA305" s="11">
        <f t="shared" si="2251"/>
        <v>471</v>
      </c>
      <c r="BB305" s="11">
        <f t="shared" si="2251"/>
        <v>35</v>
      </c>
      <c r="BC305" s="11">
        <v>108</v>
      </c>
      <c r="BD305" s="12">
        <f t="shared" si="2213"/>
        <v>0.2505307855626327</v>
      </c>
      <c r="BE305" s="11">
        <v>10</v>
      </c>
      <c r="BF305" s="12">
        <f t="shared" si="2214"/>
        <v>8.4745762711864403E-2</v>
      </c>
      <c r="BG305" s="11"/>
      <c r="BH305" s="11"/>
      <c r="BI305" s="18"/>
      <c r="BJ305" s="20"/>
      <c r="BK305" s="10">
        <v>1</v>
      </c>
      <c r="BL305" s="11"/>
      <c r="BM305" s="11">
        <f t="shared" si="2252"/>
        <v>480</v>
      </c>
      <c r="BN305" s="11">
        <f t="shared" si="2252"/>
        <v>35</v>
      </c>
      <c r="BO305" s="11">
        <v>106</v>
      </c>
      <c r="BP305" s="12">
        <f t="shared" si="2215"/>
        <v>0.25208333333333333</v>
      </c>
      <c r="BQ305" s="11">
        <v>15</v>
      </c>
      <c r="BR305" s="12">
        <f t="shared" si="2216"/>
        <v>0.12396694214876033</v>
      </c>
      <c r="BS305" s="11"/>
      <c r="BT305" s="11"/>
      <c r="BU305" s="18"/>
      <c r="BV305" s="20"/>
      <c r="BW305" s="10"/>
      <c r="BX305" s="11"/>
      <c r="BY305" s="61">
        <f t="shared" si="2253"/>
        <v>0</v>
      </c>
      <c r="BZ305" s="61">
        <f t="shared" si="2253"/>
        <v>0</v>
      </c>
      <c r="CA305" s="11"/>
      <c r="CB305" s="12" t="e">
        <f t="shared" si="2217"/>
        <v>#DIV/0!</v>
      </c>
      <c r="CC305" s="11"/>
      <c r="CD305" s="12" t="e">
        <f t="shared" si="2218"/>
        <v>#DIV/0!</v>
      </c>
      <c r="CE305" s="11"/>
      <c r="CF305" s="11"/>
      <c r="CG305" s="18"/>
      <c r="CH305" s="20"/>
      <c r="CI305" s="10"/>
      <c r="CJ305" s="11"/>
      <c r="CK305" s="61">
        <f t="shared" si="2254"/>
        <v>0</v>
      </c>
      <c r="CL305" s="61">
        <f t="shared" si="2254"/>
        <v>0</v>
      </c>
      <c r="CM305" s="11"/>
      <c r="CN305" s="12" t="e">
        <f t="shared" si="2219"/>
        <v>#DIV/0!</v>
      </c>
      <c r="CO305" s="11"/>
      <c r="CP305" s="12" t="e">
        <f t="shared" si="2220"/>
        <v>#DIV/0!</v>
      </c>
      <c r="CQ305" s="11"/>
      <c r="CR305" s="11"/>
      <c r="CS305" s="18"/>
      <c r="CT305" s="20"/>
      <c r="CU305" s="10"/>
      <c r="CV305" s="11"/>
      <c r="CW305" s="61">
        <f t="shared" si="2255"/>
        <v>0</v>
      </c>
      <c r="CX305" s="61">
        <f t="shared" si="2255"/>
        <v>0</v>
      </c>
      <c r="CY305" s="11"/>
      <c r="CZ305" s="12" t="e">
        <f t="shared" si="2221"/>
        <v>#DIV/0!</v>
      </c>
      <c r="DA305" s="11"/>
      <c r="DB305" s="12" t="e">
        <f t="shared" si="2222"/>
        <v>#DIV/0!</v>
      </c>
      <c r="DC305" s="11"/>
      <c r="DD305" s="11"/>
      <c r="DE305" s="18"/>
      <c r="DF305" s="20"/>
      <c r="DG305" s="10"/>
      <c r="DH305" s="11"/>
      <c r="DI305" s="61">
        <f t="shared" si="2256"/>
        <v>0</v>
      </c>
      <c r="DJ305" s="61">
        <f t="shared" si="2256"/>
        <v>0</v>
      </c>
      <c r="DK305" s="11"/>
      <c r="DL305" s="12" t="e">
        <f t="shared" si="2223"/>
        <v>#DIV/0!</v>
      </c>
      <c r="DM305" s="11"/>
      <c r="DN305" s="12" t="e">
        <f t="shared" si="2224"/>
        <v>#DIV/0!</v>
      </c>
      <c r="DO305" s="11"/>
      <c r="DP305" s="11"/>
      <c r="DQ305" s="18"/>
      <c r="DR305" s="20"/>
      <c r="DS305" s="10"/>
      <c r="DT305" s="11"/>
      <c r="DU305" s="61">
        <f t="shared" si="2257"/>
        <v>0</v>
      </c>
      <c r="DV305" s="61">
        <f t="shared" si="2257"/>
        <v>0</v>
      </c>
      <c r="DW305" s="11"/>
      <c r="DX305" s="12" t="e">
        <f t="shared" si="2225"/>
        <v>#DIV/0!</v>
      </c>
      <c r="DY305" s="11"/>
      <c r="DZ305" s="12" t="e">
        <f t="shared" si="2226"/>
        <v>#DIV/0!</v>
      </c>
      <c r="EA305" s="11"/>
      <c r="EB305" s="11"/>
      <c r="EC305" s="18"/>
      <c r="ED305" s="20"/>
      <c r="EE305" s="10"/>
      <c r="EF305" s="11"/>
      <c r="EG305" s="61">
        <f t="shared" si="2258"/>
        <v>0</v>
      </c>
      <c r="EH305" s="61">
        <f t="shared" si="2258"/>
        <v>0</v>
      </c>
      <c r="EI305" s="11"/>
      <c r="EJ305" s="12" t="e">
        <f t="shared" si="2227"/>
        <v>#DIV/0!</v>
      </c>
      <c r="EK305" s="11"/>
      <c r="EL305" s="12" t="e">
        <f t="shared" si="2228"/>
        <v>#DIV/0!</v>
      </c>
      <c r="EM305" s="11"/>
      <c r="EN305" s="11"/>
      <c r="EO305" s="18"/>
      <c r="EP305" s="20"/>
      <c r="EQ305" s="10"/>
      <c r="ER305" s="11"/>
      <c r="ES305" s="61">
        <f t="shared" si="2259"/>
        <v>0</v>
      </c>
      <c r="ET305" s="61">
        <f t="shared" si="2259"/>
        <v>0</v>
      </c>
      <c r="EU305" s="11"/>
      <c r="EV305" s="12" t="e">
        <f t="shared" si="2229"/>
        <v>#DIV/0!</v>
      </c>
      <c r="EW305" s="11"/>
      <c r="EX305" s="12" t="e">
        <f t="shared" si="2230"/>
        <v>#DIV/0!</v>
      </c>
      <c r="EY305" s="11"/>
      <c r="EZ305" s="11"/>
      <c r="FA305" s="18"/>
      <c r="FB305" s="20"/>
      <c r="FC305" s="10"/>
      <c r="FD305" s="11"/>
      <c r="FE305" s="61">
        <f t="shared" si="2260"/>
        <v>0</v>
      </c>
      <c r="FF305" s="61">
        <f t="shared" si="2260"/>
        <v>0</v>
      </c>
      <c r="FG305" s="11"/>
      <c r="FH305" s="12" t="e">
        <f t="shared" si="2231"/>
        <v>#DIV/0!</v>
      </c>
      <c r="FI305" s="11"/>
      <c r="FJ305" s="12" t="e">
        <f t="shared" si="2232"/>
        <v>#DIV/0!</v>
      </c>
      <c r="FK305" s="11"/>
      <c r="FL305" s="11"/>
      <c r="FM305" s="18"/>
      <c r="FN305" s="20"/>
      <c r="FO305" s="10"/>
      <c r="FP305" s="11"/>
      <c r="FQ305" s="61">
        <f t="shared" si="2261"/>
        <v>0</v>
      </c>
      <c r="FR305" s="61">
        <f t="shared" si="2261"/>
        <v>0</v>
      </c>
      <c r="FS305" s="11"/>
      <c r="FT305" s="12" t="e">
        <f t="shared" si="2233"/>
        <v>#DIV/0!</v>
      </c>
      <c r="FU305" s="11"/>
      <c r="FV305" s="12" t="e">
        <f t="shared" si="2234"/>
        <v>#DIV/0!</v>
      </c>
      <c r="FW305" s="11"/>
      <c r="FX305" s="11"/>
      <c r="FY305" s="18"/>
      <c r="FZ305" s="20"/>
      <c r="GA305" s="10"/>
      <c r="GB305" s="11"/>
      <c r="GC305" s="61">
        <f t="shared" si="2262"/>
        <v>0</v>
      </c>
      <c r="GD305" s="61">
        <f t="shared" si="2262"/>
        <v>0</v>
      </c>
      <c r="GE305" s="11"/>
      <c r="GF305" s="12" t="e">
        <f t="shared" si="2235"/>
        <v>#DIV/0!</v>
      </c>
      <c r="GG305" s="11"/>
      <c r="GH305" s="12" t="e">
        <f t="shared" si="2236"/>
        <v>#DIV/0!</v>
      </c>
      <c r="GI305" s="11"/>
      <c r="GJ305" s="11"/>
      <c r="GK305" s="18"/>
      <c r="GL305" s="20"/>
      <c r="GM305" s="10"/>
      <c r="GN305" s="11"/>
      <c r="GO305" s="61">
        <f t="shared" si="2263"/>
        <v>0</v>
      </c>
      <c r="GP305" s="61">
        <f t="shared" si="2263"/>
        <v>0</v>
      </c>
      <c r="GQ305" s="11"/>
      <c r="GR305" s="12" t="e">
        <f t="shared" si="2237"/>
        <v>#DIV/0!</v>
      </c>
      <c r="GS305" s="11"/>
      <c r="GT305" s="12" t="e">
        <f t="shared" si="2238"/>
        <v>#DIV/0!</v>
      </c>
      <c r="GU305" s="11"/>
      <c r="GV305" s="11"/>
      <c r="GW305" s="18"/>
      <c r="GX305" s="20"/>
      <c r="GY305" s="10"/>
      <c r="GZ305" s="11"/>
      <c r="HA305" s="61">
        <f t="shared" si="2264"/>
        <v>0</v>
      </c>
      <c r="HB305" s="61">
        <f t="shared" si="2264"/>
        <v>0</v>
      </c>
      <c r="HC305" s="11"/>
      <c r="HD305" s="12" t="e">
        <f t="shared" si="2239"/>
        <v>#DIV/0!</v>
      </c>
      <c r="HE305" s="11"/>
      <c r="HF305" s="12" t="e">
        <f t="shared" si="2240"/>
        <v>#DIV/0!</v>
      </c>
      <c r="HG305" s="11"/>
      <c r="HH305" s="11"/>
      <c r="HI305" s="18"/>
      <c r="HJ305" s="20"/>
      <c r="HK305" s="10">
        <f t="shared" si="2241"/>
        <v>3</v>
      </c>
      <c r="HL305" s="14">
        <f t="shared" si="2241"/>
        <v>0</v>
      </c>
      <c r="HM305" s="381">
        <f t="shared" si="2241"/>
        <v>2462</v>
      </c>
      <c r="HN305" s="11">
        <f t="shared" si="2241"/>
        <v>181</v>
      </c>
      <c r="HO305" s="11">
        <f t="shared" si="2242"/>
        <v>638</v>
      </c>
      <c r="HP305" s="79">
        <f t="shared" si="2243"/>
        <v>0.25913891145410234</v>
      </c>
      <c r="HQ305" s="15">
        <f t="shared" si="2244"/>
        <v>52</v>
      </c>
      <c r="HR305" s="12">
        <f t="shared" si="2265"/>
        <v>8.1504702194357362E-2</v>
      </c>
      <c r="HS305" s="16">
        <v>73.099999999999994</v>
      </c>
      <c r="HT305" s="17">
        <v>568</v>
      </c>
      <c r="HU305" s="16">
        <f t="shared" si="2245"/>
        <v>89.028213166144198</v>
      </c>
      <c r="HV305" s="18"/>
      <c r="HW305" s="20"/>
    </row>
    <row r="306" spans="1:231" ht="18.75" x14ac:dyDescent="0.25">
      <c r="A306" s="734"/>
      <c r="B306" s="436">
        <f t="shared" si="1905"/>
        <v>45831</v>
      </c>
      <c r="C306" s="10"/>
      <c r="D306" s="11"/>
      <c r="E306" s="61">
        <f t="shared" si="2246"/>
        <v>450</v>
      </c>
      <c r="F306" s="11">
        <f t="shared" si="2246"/>
        <v>33</v>
      </c>
      <c r="G306" s="11">
        <v>133</v>
      </c>
      <c r="H306" s="12">
        <f t="shared" si="2206"/>
        <v>0.31777777777777777</v>
      </c>
      <c r="I306" s="11">
        <v>10</v>
      </c>
      <c r="J306" s="12">
        <f t="shared" si="2247"/>
        <v>6.9930069930069935E-2</v>
      </c>
      <c r="K306" s="13"/>
      <c r="L306" s="13"/>
      <c r="M306" s="25"/>
      <c r="N306" s="37"/>
      <c r="O306" s="10"/>
      <c r="P306" s="11"/>
      <c r="Q306" s="11">
        <f t="shared" si="2248"/>
        <v>485</v>
      </c>
      <c r="R306" s="11">
        <f t="shared" si="2248"/>
        <v>36</v>
      </c>
      <c r="S306" s="11">
        <v>116</v>
      </c>
      <c r="T306" s="12">
        <f t="shared" si="2207"/>
        <v>0.26597938144329897</v>
      </c>
      <c r="U306" s="11">
        <v>13</v>
      </c>
      <c r="V306" s="12">
        <f t="shared" si="2208"/>
        <v>0.10077519379844961</v>
      </c>
      <c r="W306" s="13"/>
      <c r="X306" s="13"/>
      <c r="Y306" s="25"/>
      <c r="Z306" s="37"/>
      <c r="AA306" s="10">
        <v>1</v>
      </c>
      <c r="AB306" s="11"/>
      <c r="AC306" s="11">
        <f t="shared" si="2249"/>
        <v>101</v>
      </c>
      <c r="AD306" s="11">
        <f t="shared" si="2249"/>
        <v>8</v>
      </c>
      <c r="AE306" s="11">
        <v>12</v>
      </c>
      <c r="AF306" s="12">
        <f t="shared" si="2209"/>
        <v>0.13861386138613863</v>
      </c>
      <c r="AG306" s="11">
        <v>2</v>
      </c>
      <c r="AH306" s="12">
        <f t="shared" si="2210"/>
        <v>0.14285714285714285</v>
      </c>
      <c r="AI306" s="13"/>
      <c r="AJ306" s="13"/>
      <c r="AK306" s="25"/>
      <c r="AL306" s="37"/>
      <c r="AM306" s="10"/>
      <c r="AN306" s="11"/>
      <c r="AO306" s="61">
        <f t="shared" si="2250"/>
        <v>474</v>
      </c>
      <c r="AP306" s="11">
        <f t="shared" si="2250"/>
        <v>34</v>
      </c>
      <c r="AQ306" s="11">
        <v>148</v>
      </c>
      <c r="AR306" s="12">
        <f t="shared" si="2211"/>
        <v>0.32911392405063289</v>
      </c>
      <c r="AS306" s="11">
        <v>8</v>
      </c>
      <c r="AT306" s="12">
        <f t="shared" si="2212"/>
        <v>5.128205128205128E-2</v>
      </c>
      <c r="AU306" s="13"/>
      <c r="AV306" s="13"/>
      <c r="AW306" s="25"/>
      <c r="AX306" s="37"/>
      <c r="AY306" s="10"/>
      <c r="AZ306" s="11"/>
      <c r="BA306" s="11">
        <f t="shared" si="2251"/>
        <v>471</v>
      </c>
      <c r="BB306" s="11">
        <f t="shared" si="2251"/>
        <v>35</v>
      </c>
      <c r="BC306" s="11">
        <v>119</v>
      </c>
      <c r="BD306" s="12">
        <f t="shared" si="2213"/>
        <v>0.28025477707006369</v>
      </c>
      <c r="BE306" s="11">
        <v>13</v>
      </c>
      <c r="BF306" s="12">
        <f t="shared" si="2214"/>
        <v>9.8484848484848481E-2</v>
      </c>
      <c r="BG306" s="13"/>
      <c r="BH306" s="13"/>
      <c r="BI306" s="25"/>
      <c r="BJ306" s="37"/>
      <c r="BK306" s="10"/>
      <c r="BL306" s="11"/>
      <c r="BM306" s="11">
        <f t="shared" si="2252"/>
        <v>480</v>
      </c>
      <c r="BN306" s="11">
        <f t="shared" si="2252"/>
        <v>35</v>
      </c>
      <c r="BO306" s="11">
        <v>118</v>
      </c>
      <c r="BP306" s="12">
        <f t="shared" si="2215"/>
        <v>0.27708333333333335</v>
      </c>
      <c r="BQ306" s="11">
        <v>15</v>
      </c>
      <c r="BR306" s="12">
        <f t="shared" si="2216"/>
        <v>0.11278195488721804</v>
      </c>
      <c r="BS306" s="13"/>
      <c r="BT306" s="13"/>
      <c r="BU306" s="25"/>
      <c r="BV306" s="37"/>
      <c r="BW306" s="10"/>
      <c r="BX306" s="11"/>
      <c r="BY306" s="61">
        <f t="shared" si="2253"/>
        <v>0</v>
      </c>
      <c r="BZ306" s="61">
        <f t="shared" si="2253"/>
        <v>0</v>
      </c>
      <c r="CA306" s="11"/>
      <c r="CB306" s="12" t="e">
        <f t="shared" si="2217"/>
        <v>#DIV/0!</v>
      </c>
      <c r="CC306" s="11"/>
      <c r="CD306" s="12" t="e">
        <f t="shared" si="2218"/>
        <v>#DIV/0!</v>
      </c>
      <c r="CE306" s="13"/>
      <c r="CF306" s="13"/>
      <c r="CG306" s="25"/>
      <c r="CH306" s="37"/>
      <c r="CI306" s="10"/>
      <c r="CJ306" s="11"/>
      <c r="CK306" s="61">
        <f t="shared" si="2254"/>
        <v>0</v>
      </c>
      <c r="CL306" s="61">
        <f t="shared" si="2254"/>
        <v>0</v>
      </c>
      <c r="CM306" s="11"/>
      <c r="CN306" s="12" t="e">
        <f t="shared" si="2219"/>
        <v>#DIV/0!</v>
      </c>
      <c r="CO306" s="11"/>
      <c r="CP306" s="12" t="e">
        <f t="shared" si="2220"/>
        <v>#DIV/0!</v>
      </c>
      <c r="CQ306" s="13"/>
      <c r="CR306" s="13"/>
      <c r="CS306" s="25"/>
      <c r="CT306" s="37"/>
      <c r="CU306" s="10"/>
      <c r="CV306" s="11"/>
      <c r="CW306" s="61">
        <f t="shared" si="2255"/>
        <v>0</v>
      </c>
      <c r="CX306" s="61">
        <f t="shared" si="2255"/>
        <v>0</v>
      </c>
      <c r="CY306" s="11"/>
      <c r="CZ306" s="12" t="e">
        <f t="shared" si="2221"/>
        <v>#DIV/0!</v>
      </c>
      <c r="DA306" s="11"/>
      <c r="DB306" s="12" t="e">
        <f t="shared" si="2222"/>
        <v>#DIV/0!</v>
      </c>
      <c r="DC306" s="13"/>
      <c r="DD306" s="13"/>
      <c r="DE306" s="25"/>
      <c r="DF306" s="37"/>
      <c r="DG306" s="10"/>
      <c r="DH306" s="11"/>
      <c r="DI306" s="61">
        <f t="shared" si="2256"/>
        <v>0</v>
      </c>
      <c r="DJ306" s="61">
        <f t="shared" si="2256"/>
        <v>0</v>
      </c>
      <c r="DK306" s="11"/>
      <c r="DL306" s="12" t="e">
        <f t="shared" si="2223"/>
        <v>#DIV/0!</v>
      </c>
      <c r="DM306" s="11"/>
      <c r="DN306" s="12" t="e">
        <f t="shared" si="2224"/>
        <v>#DIV/0!</v>
      </c>
      <c r="DO306" s="13"/>
      <c r="DP306" s="13"/>
      <c r="DQ306" s="25"/>
      <c r="DR306" s="37"/>
      <c r="DS306" s="10"/>
      <c r="DT306" s="11"/>
      <c r="DU306" s="61">
        <f t="shared" si="2257"/>
        <v>0</v>
      </c>
      <c r="DV306" s="61">
        <f t="shared" si="2257"/>
        <v>0</v>
      </c>
      <c r="DW306" s="11"/>
      <c r="DX306" s="12" t="e">
        <f t="shared" si="2225"/>
        <v>#DIV/0!</v>
      </c>
      <c r="DY306" s="11"/>
      <c r="DZ306" s="12" t="e">
        <f t="shared" si="2226"/>
        <v>#DIV/0!</v>
      </c>
      <c r="EA306" s="13"/>
      <c r="EB306" s="13"/>
      <c r="EC306" s="25"/>
      <c r="ED306" s="37"/>
      <c r="EE306" s="10"/>
      <c r="EF306" s="11"/>
      <c r="EG306" s="61">
        <f t="shared" si="2258"/>
        <v>0</v>
      </c>
      <c r="EH306" s="61">
        <f t="shared" si="2258"/>
        <v>0</v>
      </c>
      <c r="EI306" s="11"/>
      <c r="EJ306" s="12" t="e">
        <f t="shared" si="2227"/>
        <v>#DIV/0!</v>
      </c>
      <c r="EK306" s="11"/>
      <c r="EL306" s="12" t="e">
        <f t="shared" si="2228"/>
        <v>#DIV/0!</v>
      </c>
      <c r="EM306" s="13"/>
      <c r="EN306" s="13"/>
      <c r="EO306" s="25"/>
      <c r="EP306" s="37"/>
      <c r="EQ306" s="10"/>
      <c r="ER306" s="11"/>
      <c r="ES306" s="61">
        <f t="shared" si="2259"/>
        <v>0</v>
      </c>
      <c r="ET306" s="61">
        <f t="shared" si="2259"/>
        <v>0</v>
      </c>
      <c r="EU306" s="11"/>
      <c r="EV306" s="12" t="e">
        <f t="shared" si="2229"/>
        <v>#DIV/0!</v>
      </c>
      <c r="EW306" s="11"/>
      <c r="EX306" s="12" t="e">
        <f t="shared" si="2230"/>
        <v>#DIV/0!</v>
      </c>
      <c r="EY306" s="13"/>
      <c r="EZ306" s="13"/>
      <c r="FA306" s="25"/>
      <c r="FB306" s="37"/>
      <c r="FC306" s="10"/>
      <c r="FD306" s="11"/>
      <c r="FE306" s="61">
        <f t="shared" si="2260"/>
        <v>0</v>
      </c>
      <c r="FF306" s="61">
        <f t="shared" si="2260"/>
        <v>0</v>
      </c>
      <c r="FG306" s="11"/>
      <c r="FH306" s="12" t="e">
        <f t="shared" si="2231"/>
        <v>#DIV/0!</v>
      </c>
      <c r="FI306" s="11"/>
      <c r="FJ306" s="12" t="e">
        <f t="shared" si="2232"/>
        <v>#DIV/0!</v>
      </c>
      <c r="FK306" s="13"/>
      <c r="FL306" s="13"/>
      <c r="FM306" s="25"/>
      <c r="FN306" s="37"/>
      <c r="FO306" s="10"/>
      <c r="FP306" s="11"/>
      <c r="FQ306" s="61">
        <f t="shared" si="2261"/>
        <v>0</v>
      </c>
      <c r="FR306" s="61">
        <f t="shared" si="2261"/>
        <v>0</v>
      </c>
      <c r="FS306" s="11"/>
      <c r="FT306" s="12" t="e">
        <f t="shared" si="2233"/>
        <v>#DIV/0!</v>
      </c>
      <c r="FU306" s="11"/>
      <c r="FV306" s="12" t="e">
        <f t="shared" si="2234"/>
        <v>#DIV/0!</v>
      </c>
      <c r="FW306" s="13"/>
      <c r="FX306" s="13"/>
      <c r="FY306" s="25"/>
      <c r="FZ306" s="37"/>
      <c r="GA306" s="10"/>
      <c r="GB306" s="11"/>
      <c r="GC306" s="61">
        <f t="shared" si="2262"/>
        <v>0</v>
      </c>
      <c r="GD306" s="61">
        <f t="shared" si="2262"/>
        <v>0</v>
      </c>
      <c r="GE306" s="11"/>
      <c r="GF306" s="12" t="e">
        <f t="shared" si="2235"/>
        <v>#DIV/0!</v>
      </c>
      <c r="GG306" s="11"/>
      <c r="GH306" s="12" t="e">
        <f t="shared" si="2236"/>
        <v>#DIV/0!</v>
      </c>
      <c r="GI306" s="13"/>
      <c r="GJ306" s="13"/>
      <c r="GK306" s="25"/>
      <c r="GL306" s="37"/>
      <c r="GM306" s="10"/>
      <c r="GN306" s="11"/>
      <c r="GO306" s="61">
        <f t="shared" si="2263"/>
        <v>0</v>
      </c>
      <c r="GP306" s="61">
        <f t="shared" si="2263"/>
        <v>0</v>
      </c>
      <c r="GQ306" s="11"/>
      <c r="GR306" s="12" t="e">
        <f t="shared" si="2237"/>
        <v>#DIV/0!</v>
      </c>
      <c r="GS306" s="11"/>
      <c r="GT306" s="12" t="e">
        <f t="shared" si="2238"/>
        <v>#DIV/0!</v>
      </c>
      <c r="GU306" s="13"/>
      <c r="GV306" s="13"/>
      <c r="GW306" s="25"/>
      <c r="GX306" s="37"/>
      <c r="GY306" s="10"/>
      <c r="GZ306" s="11"/>
      <c r="HA306" s="61">
        <f t="shared" si="2264"/>
        <v>0</v>
      </c>
      <c r="HB306" s="61">
        <f t="shared" si="2264"/>
        <v>0</v>
      </c>
      <c r="HC306" s="11"/>
      <c r="HD306" s="12" t="e">
        <f t="shared" si="2239"/>
        <v>#DIV/0!</v>
      </c>
      <c r="HE306" s="11"/>
      <c r="HF306" s="12" t="e">
        <f t="shared" si="2240"/>
        <v>#DIV/0!</v>
      </c>
      <c r="HG306" s="13"/>
      <c r="HH306" s="13"/>
      <c r="HI306" s="25"/>
      <c r="HJ306" s="37"/>
      <c r="HK306" s="10">
        <f t="shared" si="2241"/>
        <v>1</v>
      </c>
      <c r="HL306" s="14">
        <f t="shared" si="2241"/>
        <v>0</v>
      </c>
      <c r="HM306" s="381">
        <f t="shared" si="2241"/>
        <v>2461</v>
      </c>
      <c r="HN306" s="11">
        <f t="shared" si="2241"/>
        <v>181</v>
      </c>
      <c r="HO306" s="11">
        <f t="shared" si="2242"/>
        <v>707</v>
      </c>
      <c r="HP306" s="79">
        <f t="shared" si="2243"/>
        <v>0.28728159284843557</v>
      </c>
      <c r="HQ306" s="15">
        <f t="shared" si="2244"/>
        <v>61</v>
      </c>
      <c r="HR306" s="12">
        <f t="shared" si="2265"/>
        <v>8.6280056577086275E-2</v>
      </c>
      <c r="HS306" s="16">
        <v>73</v>
      </c>
      <c r="HT306" s="17">
        <v>626</v>
      </c>
      <c r="HU306" s="16">
        <f t="shared" si="2245"/>
        <v>88.543140028288548</v>
      </c>
      <c r="HV306" s="23"/>
      <c r="HW306" s="22"/>
    </row>
    <row r="307" spans="1:231" ht="18.75" x14ac:dyDescent="0.25">
      <c r="A307" s="734"/>
      <c r="B307" s="436">
        <f t="shared" si="1905"/>
        <v>45832</v>
      </c>
      <c r="C307" s="10"/>
      <c r="D307" s="11"/>
      <c r="E307" s="61">
        <f t="shared" si="2246"/>
        <v>450</v>
      </c>
      <c r="F307" s="11">
        <f t="shared" si="2246"/>
        <v>33</v>
      </c>
      <c r="G307" s="11">
        <v>133</v>
      </c>
      <c r="H307" s="12">
        <f t="shared" si="2206"/>
        <v>0.30666666666666664</v>
      </c>
      <c r="I307" s="11">
        <v>5</v>
      </c>
      <c r="J307" s="12">
        <f t="shared" si="2247"/>
        <v>3.6231884057971016E-2</v>
      </c>
      <c r="K307" s="13"/>
      <c r="L307" s="11"/>
      <c r="M307" s="25"/>
      <c r="N307" s="37"/>
      <c r="O307" s="10"/>
      <c r="P307" s="11"/>
      <c r="Q307" s="11">
        <f t="shared" si="2248"/>
        <v>485</v>
      </c>
      <c r="R307" s="11">
        <f t="shared" si="2248"/>
        <v>36</v>
      </c>
      <c r="S307" s="11">
        <v>115</v>
      </c>
      <c r="T307" s="12">
        <f t="shared" si="2207"/>
        <v>0.27010309278350514</v>
      </c>
      <c r="U307" s="11">
        <v>16</v>
      </c>
      <c r="V307" s="12">
        <f t="shared" si="2208"/>
        <v>0.12213740458015267</v>
      </c>
      <c r="W307" s="13"/>
      <c r="X307" s="11"/>
      <c r="Y307" s="25"/>
      <c r="Z307" s="37"/>
      <c r="AA307" s="10">
        <v>1</v>
      </c>
      <c r="AB307" s="11"/>
      <c r="AC307" s="11">
        <f t="shared" si="2249"/>
        <v>100</v>
      </c>
      <c r="AD307" s="11">
        <f t="shared" si="2249"/>
        <v>8</v>
      </c>
      <c r="AE307" s="11">
        <v>13</v>
      </c>
      <c r="AF307" s="12">
        <f t="shared" si="2209"/>
        <v>0.15</v>
      </c>
      <c r="AG307" s="11">
        <v>2</v>
      </c>
      <c r="AH307" s="12">
        <f t="shared" si="2210"/>
        <v>0.13333333333333333</v>
      </c>
      <c r="AI307" s="13"/>
      <c r="AJ307" s="11"/>
      <c r="AK307" s="25"/>
      <c r="AL307" s="37"/>
      <c r="AM307" s="10">
        <v>1</v>
      </c>
      <c r="AN307" s="11"/>
      <c r="AO307" s="61">
        <f t="shared" si="2250"/>
        <v>473</v>
      </c>
      <c r="AP307" s="11">
        <f t="shared" si="2250"/>
        <v>34</v>
      </c>
      <c r="AQ307" s="11">
        <v>119</v>
      </c>
      <c r="AR307" s="12">
        <f t="shared" si="2211"/>
        <v>0.28118393234672306</v>
      </c>
      <c r="AS307" s="11">
        <v>14</v>
      </c>
      <c r="AT307" s="12">
        <f t="shared" si="2212"/>
        <v>0.10526315789473684</v>
      </c>
      <c r="AU307" s="13"/>
      <c r="AV307" s="11"/>
      <c r="AW307" s="25"/>
      <c r="AX307" s="37"/>
      <c r="AY307" s="10"/>
      <c r="AZ307" s="11"/>
      <c r="BA307" s="11">
        <f t="shared" si="2251"/>
        <v>471</v>
      </c>
      <c r="BB307" s="11">
        <f t="shared" si="2251"/>
        <v>35</v>
      </c>
      <c r="BC307" s="11">
        <v>122</v>
      </c>
      <c r="BD307" s="12">
        <f t="shared" si="2213"/>
        <v>0.27600849256900212</v>
      </c>
      <c r="BE307" s="11">
        <v>8</v>
      </c>
      <c r="BF307" s="12">
        <f t="shared" si="2214"/>
        <v>6.1538461538461542E-2</v>
      </c>
      <c r="BG307" s="13"/>
      <c r="BH307" s="11"/>
      <c r="BI307" s="25"/>
      <c r="BJ307" s="37"/>
      <c r="BK307" s="10"/>
      <c r="BL307" s="11"/>
      <c r="BM307" s="11">
        <f t="shared" si="2252"/>
        <v>480</v>
      </c>
      <c r="BN307" s="11">
        <f t="shared" si="2252"/>
        <v>35</v>
      </c>
      <c r="BO307" s="11">
        <v>117</v>
      </c>
      <c r="BP307" s="12">
        <f t="shared" si="2215"/>
        <v>0.27916666666666667</v>
      </c>
      <c r="BQ307" s="11">
        <v>17</v>
      </c>
      <c r="BR307" s="12">
        <f t="shared" si="2216"/>
        <v>0.12686567164179105</v>
      </c>
      <c r="BS307" s="13"/>
      <c r="BT307" s="11"/>
      <c r="BU307" s="25"/>
      <c r="BV307" s="37"/>
      <c r="BW307" s="10"/>
      <c r="BX307" s="11"/>
      <c r="BY307" s="61">
        <f t="shared" si="2253"/>
        <v>0</v>
      </c>
      <c r="BZ307" s="61">
        <f t="shared" si="2253"/>
        <v>0</v>
      </c>
      <c r="CA307" s="11"/>
      <c r="CB307" s="12" t="e">
        <f t="shared" si="2217"/>
        <v>#DIV/0!</v>
      </c>
      <c r="CC307" s="11"/>
      <c r="CD307" s="12" t="e">
        <f t="shared" si="2218"/>
        <v>#DIV/0!</v>
      </c>
      <c r="CE307" s="13"/>
      <c r="CF307" s="11"/>
      <c r="CG307" s="25"/>
      <c r="CH307" s="37"/>
      <c r="CI307" s="10"/>
      <c r="CJ307" s="11"/>
      <c r="CK307" s="61">
        <f t="shared" si="2254"/>
        <v>0</v>
      </c>
      <c r="CL307" s="61">
        <f t="shared" si="2254"/>
        <v>0</v>
      </c>
      <c r="CM307" s="11"/>
      <c r="CN307" s="12" t="e">
        <f t="shared" si="2219"/>
        <v>#DIV/0!</v>
      </c>
      <c r="CO307" s="11"/>
      <c r="CP307" s="12" t="e">
        <f t="shared" si="2220"/>
        <v>#DIV/0!</v>
      </c>
      <c r="CQ307" s="13"/>
      <c r="CR307" s="11"/>
      <c r="CS307" s="25"/>
      <c r="CT307" s="37"/>
      <c r="CU307" s="10"/>
      <c r="CV307" s="11"/>
      <c r="CW307" s="61">
        <f t="shared" si="2255"/>
        <v>0</v>
      </c>
      <c r="CX307" s="61">
        <f t="shared" si="2255"/>
        <v>0</v>
      </c>
      <c r="CY307" s="11"/>
      <c r="CZ307" s="12" t="e">
        <f t="shared" si="2221"/>
        <v>#DIV/0!</v>
      </c>
      <c r="DA307" s="11"/>
      <c r="DB307" s="12" t="e">
        <f t="shared" si="2222"/>
        <v>#DIV/0!</v>
      </c>
      <c r="DC307" s="13"/>
      <c r="DD307" s="11"/>
      <c r="DE307" s="25"/>
      <c r="DF307" s="37"/>
      <c r="DG307" s="10"/>
      <c r="DH307" s="11"/>
      <c r="DI307" s="61">
        <f t="shared" si="2256"/>
        <v>0</v>
      </c>
      <c r="DJ307" s="61">
        <f t="shared" si="2256"/>
        <v>0</v>
      </c>
      <c r="DK307" s="11"/>
      <c r="DL307" s="12" t="e">
        <f t="shared" si="2223"/>
        <v>#DIV/0!</v>
      </c>
      <c r="DM307" s="11"/>
      <c r="DN307" s="12" t="e">
        <f t="shared" si="2224"/>
        <v>#DIV/0!</v>
      </c>
      <c r="DO307" s="13"/>
      <c r="DP307" s="11"/>
      <c r="DQ307" s="25"/>
      <c r="DR307" s="37"/>
      <c r="DS307" s="10"/>
      <c r="DT307" s="11"/>
      <c r="DU307" s="61">
        <f t="shared" si="2257"/>
        <v>0</v>
      </c>
      <c r="DV307" s="61">
        <f t="shared" si="2257"/>
        <v>0</v>
      </c>
      <c r="DW307" s="11"/>
      <c r="DX307" s="12" t="e">
        <f t="shared" si="2225"/>
        <v>#DIV/0!</v>
      </c>
      <c r="DY307" s="11"/>
      <c r="DZ307" s="12" t="e">
        <f t="shared" si="2226"/>
        <v>#DIV/0!</v>
      </c>
      <c r="EA307" s="13"/>
      <c r="EB307" s="11"/>
      <c r="EC307" s="25"/>
      <c r="ED307" s="37"/>
      <c r="EE307" s="10"/>
      <c r="EF307" s="11"/>
      <c r="EG307" s="61">
        <f t="shared" si="2258"/>
        <v>0</v>
      </c>
      <c r="EH307" s="61">
        <f t="shared" si="2258"/>
        <v>0</v>
      </c>
      <c r="EI307" s="11"/>
      <c r="EJ307" s="12" t="e">
        <f t="shared" si="2227"/>
        <v>#DIV/0!</v>
      </c>
      <c r="EK307" s="11"/>
      <c r="EL307" s="12" t="e">
        <f t="shared" si="2228"/>
        <v>#DIV/0!</v>
      </c>
      <c r="EM307" s="13"/>
      <c r="EN307" s="11"/>
      <c r="EO307" s="25"/>
      <c r="EP307" s="37"/>
      <c r="EQ307" s="10"/>
      <c r="ER307" s="11"/>
      <c r="ES307" s="61">
        <f t="shared" si="2259"/>
        <v>0</v>
      </c>
      <c r="ET307" s="61">
        <f t="shared" si="2259"/>
        <v>0</v>
      </c>
      <c r="EU307" s="11"/>
      <c r="EV307" s="12" t="e">
        <f t="shared" si="2229"/>
        <v>#DIV/0!</v>
      </c>
      <c r="EW307" s="11"/>
      <c r="EX307" s="12" t="e">
        <f t="shared" si="2230"/>
        <v>#DIV/0!</v>
      </c>
      <c r="EY307" s="13"/>
      <c r="EZ307" s="11"/>
      <c r="FA307" s="25"/>
      <c r="FB307" s="37"/>
      <c r="FC307" s="10"/>
      <c r="FD307" s="11"/>
      <c r="FE307" s="61">
        <f t="shared" si="2260"/>
        <v>0</v>
      </c>
      <c r="FF307" s="61">
        <f t="shared" si="2260"/>
        <v>0</v>
      </c>
      <c r="FG307" s="11"/>
      <c r="FH307" s="12" t="e">
        <f t="shared" si="2231"/>
        <v>#DIV/0!</v>
      </c>
      <c r="FI307" s="11"/>
      <c r="FJ307" s="12" t="e">
        <f t="shared" si="2232"/>
        <v>#DIV/0!</v>
      </c>
      <c r="FK307" s="13"/>
      <c r="FL307" s="11"/>
      <c r="FM307" s="25"/>
      <c r="FN307" s="37"/>
      <c r="FO307" s="10"/>
      <c r="FP307" s="11"/>
      <c r="FQ307" s="61">
        <f t="shared" si="2261"/>
        <v>0</v>
      </c>
      <c r="FR307" s="61">
        <f t="shared" si="2261"/>
        <v>0</v>
      </c>
      <c r="FS307" s="11"/>
      <c r="FT307" s="12" t="e">
        <f t="shared" si="2233"/>
        <v>#DIV/0!</v>
      </c>
      <c r="FU307" s="11"/>
      <c r="FV307" s="12" t="e">
        <f t="shared" si="2234"/>
        <v>#DIV/0!</v>
      </c>
      <c r="FW307" s="13"/>
      <c r="FX307" s="11"/>
      <c r="FY307" s="25"/>
      <c r="FZ307" s="37"/>
      <c r="GA307" s="10"/>
      <c r="GB307" s="11"/>
      <c r="GC307" s="61">
        <f t="shared" si="2262"/>
        <v>0</v>
      </c>
      <c r="GD307" s="61">
        <f t="shared" si="2262"/>
        <v>0</v>
      </c>
      <c r="GE307" s="11"/>
      <c r="GF307" s="12" t="e">
        <f t="shared" si="2235"/>
        <v>#DIV/0!</v>
      </c>
      <c r="GG307" s="11"/>
      <c r="GH307" s="12" t="e">
        <f t="shared" si="2236"/>
        <v>#DIV/0!</v>
      </c>
      <c r="GI307" s="13"/>
      <c r="GJ307" s="11"/>
      <c r="GK307" s="25"/>
      <c r="GL307" s="37"/>
      <c r="GM307" s="10"/>
      <c r="GN307" s="11"/>
      <c r="GO307" s="61">
        <f t="shared" si="2263"/>
        <v>0</v>
      </c>
      <c r="GP307" s="61">
        <f t="shared" si="2263"/>
        <v>0</v>
      </c>
      <c r="GQ307" s="11"/>
      <c r="GR307" s="12" t="e">
        <f t="shared" si="2237"/>
        <v>#DIV/0!</v>
      </c>
      <c r="GS307" s="11"/>
      <c r="GT307" s="12" t="e">
        <f t="shared" si="2238"/>
        <v>#DIV/0!</v>
      </c>
      <c r="GU307" s="13"/>
      <c r="GV307" s="11"/>
      <c r="GW307" s="25"/>
      <c r="GX307" s="37"/>
      <c r="GY307" s="10"/>
      <c r="GZ307" s="11"/>
      <c r="HA307" s="61">
        <f t="shared" si="2264"/>
        <v>0</v>
      </c>
      <c r="HB307" s="61">
        <f t="shared" si="2264"/>
        <v>0</v>
      </c>
      <c r="HC307" s="11"/>
      <c r="HD307" s="12" t="e">
        <f t="shared" si="2239"/>
        <v>#DIV/0!</v>
      </c>
      <c r="HE307" s="11"/>
      <c r="HF307" s="12" t="e">
        <f t="shared" si="2240"/>
        <v>#DIV/0!</v>
      </c>
      <c r="HG307" s="13"/>
      <c r="HH307" s="11"/>
      <c r="HI307" s="25"/>
      <c r="HJ307" s="37"/>
      <c r="HK307" s="10">
        <f t="shared" si="2241"/>
        <v>2</v>
      </c>
      <c r="HL307" s="14">
        <f t="shared" si="2241"/>
        <v>0</v>
      </c>
      <c r="HM307" s="381">
        <f t="shared" si="2241"/>
        <v>2459</v>
      </c>
      <c r="HN307" s="11">
        <f t="shared" si="2241"/>
        <v>181</v>
      </c>
      <c r="HO307" s="11">
        <f t="shared" si="2242"/>
        <v>681</v>
      </c>
      <c r="HP307" s="79">
        <f t="shared" si="2243"/>
        <v>0.27694184627897517</v>
      </c>
      <c r="HQ307" s="15">
        <f t="shared" si="2244"/>
        <v>62</v>
      </c>
      <c r="HR307" s="12">
        <f t="shared" si="2265"/>
        <v>9.1042584434654919E-2</v>
      </c>
      <c r="HS307" s="16">
        <v>72.8</v>
      </c>
      <c r="HT307" s="17">
        <v>602</v>
      </c>
      <c r="HU307" s="16">
        <f t="shared" si="2245"/>
        <v>88.399412628487511</v>
      </c>
      <c r="HV307" s="23"/>
      <c r="HW307" s="22"/>
    </row>
    <row r="308" spans="1:231" ht="18.75" x14ac:dyDescent="0.25">
      <c r="A308" s="734"/>
      <c r="B308" s="436">
        <f t="shared" si="1905"/>
        <v>45833</v>
      </c>
      <c r="C308" s="10"/>
      <c r="D308" s="11"/>
      <c r="E308" s="61">
        <f>E307-C308</f>
        <v>450</v>
      </c>
      <c r="F308" s="11">
        <f>F307-D308</f>
        <v>33</v>
      </c>
      <c r="G308" s="11">
        <v>121</v>
      </c>
      <c r="H308" s="12">
        <f t="shared" si="2206"/>
        <v>0.28444444444444444</v>
      </c>
      <c r="I308" s="11">
        <v>7</v>
      </c>
      <c r="J308" s="12">
        <f t="shared" si="2247"/>
        <v>5.46875E-2</v>
      </c>
      <c r="K308" s="13"/>
      <c r="L308" s="11"/>
      <c r="M308" s="38"/>
      <c r="N308" s="39"/>
      <c r="O308" s="10">
        <v>2</v>
      </c>
      <c r="P308" s="11"/>
      <c r="Q308" s="11">
        <f t="shared" si="2248"/>
        <v>483</v>
      </c>
      <c r="R308" s="11">
        <f t="shared" si="2248"/>
        <v>36</v>
      </c>
      <c r="S308" s="11">
        <v>120</v>
      </c>
      <c r="T308" s="12">
        <f t="shared" si="2207"/>
        <v>0.2608695652173913</v>
      </c>
      <c r="U308" s="11">
        <v>6</v>
      </c>
      <c r="V308" s="12">
        <f t="shared" si="2208"/>
        <v>4.7619047619047616E-2</v>
      </c>
      <c r="W308" s="13"/>
      <c r="X308" s="11"/>
      <c r="Y308" s="38"/>
      <c r="Z308" s="39"/>
      <c r="AA308" s="10"/>
      <c r="AB308" s="11"/>
      <c r="AC308" s="11">
        <f>AC307-AA308</f>
        <v>100</v>
      </c>
      <c r="AD308" s="11">
        <f t="shared" si="2249"/>
        <v>8</v>
      </c>
      <c r="AE308" s="11">
        <v>10</v>
      </c>
      <c r="AF308" s="12">
        <f t="shared" si="2209"/>
        <v>0.13</v>
      </c>
      <c r="AG308" s="11">
        <v>3</v>
      </c>
      <c r="AH308" s="12">
        <f t="shared" si="2210"/>
        <v>0.23076923076923078</v>
      </c>
      <c r="AI308" s="13"/>
      <c r="AJ308" s="11"/>
      <c r="AK308" s="38"/>
      <c r="AL308" s="39"/>
      <c r="AM308" s="10">
        <v>2</v>
      </c>
      <c r="AN308" s="11"/>
      <c r="AO308" s="61">
        <f t="shared" si="2250"/>
        <v>471</v>
      </c>
      <c r="AP308" s="11">
        <f t="shared" si="2250"/>
        <v>34</v>
      </c>
      <c r="AQ308" s="11">
        <v>116</v>
      </c>
      <c r="AR308" s="12">
        <f t="shared" si="2211"/>
        <v>0.25477707006369427</v>
      </c>
      <c r="AS308" s="11">
        <v>4</v>
      </c>
      <c r="AT308" s="12">
        <f t="shared" si="2212"/>
        <v>3.3333333333333333E-2</v>
      </c>
      <c r="AU308" s="13"/>
      <c r="AV308" s="11"/>
      <c r="AW308" s="38"/>
      <c r="AX308" s="39"/>
      <c r="AY308" s="10"/>
      <c r="AZ308" s="11"/>
      <c r="BA308" s="11">
        <f t="shared" si="2251"/>
        <v>471</v>
      </c>
      <c r="BB308" s="11">
        <f t="shared" si="2251"/>
        <v>35</v>
      </c>
      <c r="BC308" s="11">
        <v>120</v>
      </c>
      <c r="BD308" s="12">
        <f t="shared" si="2213"/>
        <v>0.26751592356687898</v>
      </c>
      <c r="BE308" s="11">
        <v>6</v>
      </c>
      <c r="BF308" s="12">
        <f t="shared" si="2214"/>
        <v>4.7619047619047616E-2</v>
      </c>
      <c r="BG308" s="13"/>
      <c r="BH308" s="11"/>
      <c r="BI308" s="38"/>
      <c r="BJ308" s="39"/>
      <c r="BK308" s="10"/>
      <c r="BL308" s="11"/>
      <c r="BM308" s="11">
        <f t="shared" si="2252"/>
        <v>480</v>
      </c>
      <c r="BN308" s="11">
        <f t="shared" si="2252"/>
        <v>35</v>
      </c>
      <c r="BO308" s="11">
        <v>116</v>
      </c>
      <c r="BP308" s="12">
        <f t="shared" si="2215"/>
        <v>0.26458333333333334</v>
      </c>
      <c r="BQ308" s="11">
        <v>11</v>
      </c>
      <c r="BR308" s="12">
        <f t="shared" si="2216"/>
        <v>8.6614173228346455E-2</v>
      </c>
      <c r="BS308" s="13"/>
      <c r="BT308" s="11"/>
      <c r="BU308" s="38"/>
      <c r="BV308" s="39"/>
      <c r="BW308" s="10"/>
      <c r="BX308" s="11"/>
      <c r="BY308" s="61">
        <f t="shared" si="2253"/>
        <v>0</v>
      </c>
      <c r="BZ308" s="61">
        <f t="shared" si="2253"/>
        <v>0</v>
      </c>
      <c r="CA308" s="11"/>
      <c r="CB308" s="12" t="e">
        <f t="shared" si="2217"/>
        <v>#DIV/0!</v>
      </c>
      <c r="CC308" s="11"/>
      <c r="CD308" s="12" t="e">
        <f t="shared" si="2218"/>
        <v>#DIV/0!</v>
      </c>
      <c r="CE308" s="13"/>
      <c r="CF308" s="11"/>
      <c r="CG308" s="38"/>
      <c r="CH308" s="39"/>
      <c r="CI308" s="10"/>
      <c r="CJ308" s="11"/>
      <c r="CK308" s="61">
        <f t="shared" si="2254"/>
        <v>0</v>
      </c>
      <c r="CL308" s="61">
        <f t="shared" si="2254"/>
        <v>0</v>
      </c>
      <c r="CM308" s="11"/>
      <c r="CN308" s="12" t="e">
        <f t="shared" si="2219"/>
        <v>#DIV/0!</v>
      </c>
      <c r="CO308" s="11"/>
      <c r="CP308" s="12" t="e">
        <f t="shared" si="2220"/>
        <v>#DIV/0!</v>
      </c>
      <c r="CQ308" s="13"/>
      <c r="CR308" s="11"/>
      <c r="CS308" s="38"/>
      <c r="CT308" s="39"/>
      <c r="CU308" s="10"/>
      <c r="CV308" s="11"/>
      <c r="CW308" s="61">
        <f t="shared" si="2255"/>
        <v>0</v>
      </c>
      <c r="CX308" s="61">
        <f t="shared" si="2255"/>
        <v>0</v>
      </c>
      <c r="CY308" s="11"/>
      <c r="CZ308" s="12" t="e">
        <f t="shared" si="2221"/>
        <v>#DIV/0!</v>
      </c>
      <c r="DA308" s="11"/>
      <c r="DB308" s="12" t="e">
        <f t="shared" si="2222"/>
        <v>#DIV/0!</v>
      </c>
      <c r="DC308" s="13"/>
      <c r="DD308" s="11"/>
      <c r="DE308" s="38"/>
      <c r="DF308" s="39"/>
      <c r="DG308" s="10"/>
      <c r="DH308" s="11"/>
      <c r="DI308" s="61">
        <f t="shared" si="2256"/>
        <v>0</v>
      </c>
      <c r="DJ308" s="61">
        <f t="shared" si="2256"/>
        <v>0</v>
      </c>
      <c r="DK308" s="11"/>
      <c r="DL308" s="12" t="e">
        <f t="shared" si="2223"/>
        <v>#DIV/0!</v>
      </c>
      <c r="DM308" s="11"/>
      <c r="DN308" s="12" t="e">
        <f t="shared" si="2224"/>
        <v>#DIV/0!</v>
      </c>
      <c r="DO308" s="13"/>
      <c r="DP308" s="11"/>
      <c r="DQ308" s="38"/>
      <c r="DR308" s="39"/>
      <c r="DS308" s="10"/>
      <c r="DT308" s="11"/>
      <c r="DU308" s="61">
        <f t="shared" si="2257"/>
        <v>0</v>
      </c>
      <c r="DV308" s="61">
        <f t="shared" si="2257"/>
        <v>0</v>
      </c>
      <c r="DW308" s="11"/>
      <c r="DX308" s="12" t="e">
        <f t="shared" si="2225"/>
        <v>#DIV/0!</v>
      </c>
      <c r="DY308" s="11"/>
      <c r="DZ308" s="12" t="e">
        <f t="shared" si="2226"/>
        <v>#DIV/0!</v>
      </c>
      <c r="EA308" s="13"/>
      <c r="EB308" s="11"/>
      <c r="EC308" s="38"/>
      <c r="ED308" s="39"/>
      <c r="EE308" s="10"/>
      <c r="EF308" s="11"/>
      <c r="EG308" s="61">
        <f t="shared" si="2258"/>
        <v>0</v>
      </c>
      <c r="EH308" s="61">
        <f t="shared" si="2258"/>
        <v>0</v>
      </c>
      <c r="EI308" s="11"/>
      <c r="EJ308" s="12" t="e">
        <f t="shared" si="2227"/>
        <v>#DIV/0!</v>
      </c>
      <c r="EK308" s="11"/>
      <c r="EL308" s="12" t="e">
        <f t="shared" si="2228"/>
        <v>#DIV/0!</v>
      </c>
      <c r="EM308" s="13"/>
      <c r="EN308" s="11"/>
      <c r="EO308" s="38"/>
      <c r="EP308" s="39"/>
      <c r="EQ308" s="10"/>
      <c r="ER308" s="11"/>
      <c r="ES308" s="61">
        <f t="shared" si="2259"/>
        <v>0</v>
      </c>
      <c r="ET308" s="61">
        <f t="shared" si="2259"/>
        <v>0</v>
      </c>
      <c r="EU308" s="11"/>
      <c r="EV308" s="12" t="e">
        <f t="shared" si="2229"/>
        <v>#DIV/0!</v>
      </c>
      <c r="EW308" s="11"/>
      <c r="EX308" s="12" t="e">
        <f t="shared" si="2230"/>
        <v>#DIV/0!</v>
      </c>
      <c r="EY308" s="13"/>
      <c r="EZ308" s="11"/>
      <c r="FA308" s="38"/>
      <c r="FB308" s="39"/>
      <c r="FC308" s="10"/>
      <c r="FD308" s="11"/>
      <c r="FE308" s="61">
        <f t="shared" si="2260"/>
        <v>0</v>
      </c>
      <c r="FF308" s="61">
        <f t="shared" si="2260"/>
        <v>0</v>
      </c>
      <c r="FG308" s="11"/>
      <c r="FH308" s="12" t="e">
        <f t="shared" si="2231"/>
        <v>#DIV/0!</v>
      </c>
      <c r="FI308" s="11"/>
      <c r="FJ308" s="12" t="e">
        <f t="shared" si="2232"/>
        <v>#DIV/0!</v>
      </c>
      <c r="FK308" s="13"/>
      <c r="FL308" s="11"/>
      <c r="FM308" s="38"/>
      <c r="FN308" s="39"/>
      <c r="FO308" s="10"/>
      <c r="FP308" s="11"/>
      <c r="FQ308" s="61">
        <f t="shared" si="2261"/>
        <v>0</v>
      </c>
      <c r="FR308" s="61">
        <f t="shared" si="2261"/>
        <v>0</v>
      </c>
      <c r="FS308" s="11"/>
      <c r="FT308" s="12" t="e">
        <f t="shared" si="2233"/>
        <v>#DIV/0!</v>
      </c>
      <c r="FU308" s="11"/>
      <c r="FV308" s="12" t="e">
        <f t="shared" si="2234"/>
        <v>#DIV/0!</v>
      </c>
      <c r="FW308" s="13"/>
      <c r="FX308" s="11"/>
      <c r="FY308" s="38"/>
      <c r="FZ308" s="39"/>
      <c r="GA308" s="10"/>
      <c r="GB308" s="11"/>
      <c r="GC308" s="61">
        <f t="shared" si="2262"/>
        <v>0</v>
      </c>
      <c r="GD308" s="61">
        <f t="shared" si="2262"/>
        <v>0</v>
      </c>
      <c r="GE308" s="11"/>
      <c r="GF308" s="12" t="e">
        <f t="shared" si="2235"/>
        <v>#DIV/0!</v>
      </c>
      <c r="GG308" s="11"/>
      <c r="GH308" s="12" t="e">
        <f t="shared" si="2236"/>
        <v>#DIV/0!</v>
      </c>
      <c r="GI308" s="13"/>
      <c r="GJ308" s="11"/>
      <c r="GK308" s="38"/>
      <c r="GL308" s="39"/>
      <c r="GM308" s="10"/>
      <c r="GN308" s="11"/>
      <c r="GO308" s="61">
        <f t="shared" si="2263"/>
        <v>0</v>
      </c>
      <c r="GP308" s="61">
        <f t="shared" si="2263"/>
        <v>0</v>
      </c>
      <c r="GQ308" s="11"/>
      <c r="GR308" s="12" t="e">
        <f t="shared" si="2237"/>
        <v>#DIV/0!</v>
      </c>
      <c r="GS308" s="11"/>
      <c r="GT308" s="12" t="e">
        <f t="shared" si="2238"/>
        <v>#DIV/0!</v>
      </c>
      <c r="GU308" s="13"/>
      <c r="GV308" s="11"/>
      <c r="GW308" s="38"/>
      <c r="GX308" s="39"/>
      <c r="GY308" s="10"/>
      <c r="GZ308" s="11"/>
      <c r="HA308" s="61">
        <f t="shared" si="2264"/>
        <v>0</v>
      </c>
      <c r="HB308" s="61">
        <f t="shared" si="2264"/>
        <v>0</v>
      </c>
      <c r="HC308" s="11"/>
      <c r="HD308" s="12" t="e">
        <f t="shared" si="2239"/>
        <v>#DIV/0!</v>
      </c>
      <c r="HE308" s="11"/>
      <c r="HF308" s="12" t="e">
        <f t="shared" si="2240"/>
        <v>#DIV/0!</v>
      </c>
      <c r="HG308" s="13"/>
      <c r="HH308" s="11"/>
      <c r="HI308" s="38"/>
      <c r="HJ308" s="39"/>
      <c r="HK308" s="10">
        <f t="shared" si="2241"/>
        <v>4</v>
      </c>
      <c r="HL308" s="14">
        <f t="shared" si="2241"/>
        <v>0</v>
      </c>
      <c r="HM308" s="381">
        <f t="shared" si="2241"/>
        <v>2455</v>
      </c>
      <c r="HN308" s="11">
        <f t="shared" si="2241"/>
        <v>181</v>
      </c>
      <c r="HO308" s="11">
        <f t="shared" si="2242"/>
        <v>640</v>
      </c>
      <c r="HP308" s="79">
        <f t="shared" si="2243"/>
        <v>0.26069246435845211</v>
      </c>
      <c r="HQ308" s="15">
        <f t="shared" si="2244"/>
        <v>37</v>
      </c>
      <c r="HR308" s="12">
        <f t="shared" si="2265"/>
        <v>5.7812500000000003E-2</v>
      </c>
      <c r="HS308" s="16">
        <v>73.3</v>
      </c>
      <c r="HT308" s="17">
        <v>592</v>
      </c>
      <c r="HU308" s="16">
        <f t="shared" si="2245"/>
        <v>92.5</v>
      </c>
      <c r="HV308" s="23"/>
      <c r="HW308" s="22"/>
    </row>
    <row r="309" spans="1:231" ht="19.5" thickBot="1" x14ac:dyDescent="0.3">
      <c r="A309" s="734"/>
      <c r="B309" s="437"/>
      <c r="C309" s="26">
        <f>SUM(C302:C308)</f>
        <v>3</v>
      </c>
      <c r="D309" s="27">
        <f>SUM(D302:D308)</f>
        <v>0</v>
      </c>
      <c r="E309" s="27"/>
      <c r="F309" s="27"/>
      <c r="G309" s="27">
        <f>SUM(G302:G308)</f>
        <v>907</v>
      </c>
      <c r="H309" s="28">
        <f>((G309+I309)/7)/E308</f>
        <v>0.30761904761904757</v>
      </c>
      <c r="I309" s="27">
        <f>SUM(I302:I308)</f>
        <v>62</v>
      </c>
      <c r="J309" s="28">
        <f>(I309/(I309+G309))</f>
        <v>6.3983488132094937E-2</v>
      </c>
      <c r="K309" s="27"/>
      <c r="L309" s="27"/>
      <c r="M309" s="29" t="e">
        <f>M307/M306*100-100</f>
        <v>#DIV/0!</v>
      </c>
      <c r="N309" s="60" t="e">
        <f>N307/N306*100-100</f>
        <v>#DIV/0!</v>
      </c>
      <c r="O309" s="26">
        <f>SUM(O302:O308)</f>
        <v>3</v>
      </c>
      <c r="P309" s="27">
        <f>SUM(P302:P308)</f>
        <v>0</v>
      </c>
      <c r="Q309" s="27"/>
      <c r="R309" s="27"/>
      <c r="S309" s="27">
        <f>SUM(S302:S308)</f>
        <v>850</v>
      </c>
      <c r="T309" s="28">
        <f>((S309+U309)/7)/Q308</f>
        <v>0.27210884353741494</v>
      </c>
      <c r="U309" s="27">
        <f>SUM(U302:U308)</f>
        <v>70</v>
      </c>
      <c r="V309" s="28">
        <f>(U309/(U309+S309))</f>
        <v>7.6086956521739135E-2</v>
      </c>
      <c r="W309" s="27"/>
      <c r="X309" s="27"/>
      <c r="Y309" s="29" t="e">
        <f>Y307/Y306*100-100</f>
        <v>#DIV/0!</v>
      </c>
      <c r="Z309" s="60" t="e">
        <f>Z307/Z306*100-100</f>
        <v>#DIV/0!</v>
      </c>
      <c r="AA309" s="26">
        <f>SUM(AA302:AA308)</f>
        <v>4</v>
      </c>
      <c r="AB309" s="27">
        <f>SUM(AB302:AB308)</f>
        <v>0</v>
      </c>
      <c r="AC309" s="27"/>
      <c r="AD309" s="27"/>
      <c r="AE309" s="27">
        <f>SUM(AE302:AE308)</f>
        <v>83</v>
      </c>
      <c r="AF309" s="28">
        <f>((AE309+AG309)/7)/AC308</f>
        <v>0.14142857142857143</v>
      </c>
      <c r="AG309" s="27">
        <f>SUM(AG302:AG308)</f>
        <v>16</v>
      </c>
      <c r="AH309" s="28">
        <f>(AG309/(AG309+AE309))</f>
        <v>0.16161616161616163</v>
      </c>
      <c r="AI309" s="27"/>
      <c r="AJ309" s="27"/>
      <c r="AK309" s="29" t="e">
        <f>AK307/AK306*100-100</f>
        <v>#DIV/0!</v>
      </c>
      <c r="AL309" s="60" t="e">
        <f>AL307/AL306*100-100</f>
        <v>#DIV/0!</v>
      </c>
      <c r="AM309" s="26">
        <f>SUM(AM302:AM308)</f>
        <v>5</v>
      </c>
      <c r="AN309" s="27">
        <f>SUM(AN302:AN308)</f>
        <v>1</v>
      </c>
      <c r="AO309" s="27"/>
      <c r="AP309" s="27"/>
      <c r="AQ309" s="27">
        <f>SUM(AQ302:AQ308)</f>
        <v>878</v>
      </c>
      <c r="AR309" s="28">
        <f>((AQ309+AS309)/7)/AO308</f>
        <v>0.28632089778586595</v>
      </c>
      <c r="AS309" s="27">
        <f>SUM(AS302:AS308)</f>
        <v>66</v>
      </c>
      <c r="AT309" s="28">
        <f>(AS309/(AS309+AQ309))</f>
        <v>6.991525423728813E-2</v>
      </c>
      <c r="AU309" s="27"/>
      <c r="AV309" s="27"/>
      <c r="AW309" s="29" t="e">
        <f>AW307/AW306*100-100</f>
        <v>#DIV/0!</v>
      </c>
      <c r="AX309" s="60" t="e">
        <f>AX307/AX306*100-100</f>
        <v>#DIV/0!</v>
      </c>
      <c r="AY309" s="26">
        <f>SUM(AY302:AY308)</f>
        <v>1</v>
      </c>
      <c r="AZ309" s="27">
        <f>SUM(AZ302:AZ308)</f>
        <v>0</v>
      </c>
      <c r="BA309" s="27"/>
      <c r="BB309" s="27"/>
      <c r="BC309" s="27">
        <f>SUM(BC302:BC308)</f>
        <v>823</v>
      </c>
      <c r="BD309" s="28">
        <f>((BC309+BE309)/7)/BA308</f>
        <v>0.26963906581740976</v>
      </c>
      <c r="BE309" s="27">
        <f>SUM(BE302:BE308)</f>
        <v>66</v>
      </c>
      <c r="BF309" s="28">
        <f>(BE309/(BE309+BC309))</f>
        <v>7.4240719910011244E-2</v>
      </c>
      <c r="BG309" s="27"/>
      <c r="BH309" s="27"/>
      <c r="BI309" s="29" t="e">
        <f>BI307/BI306*100-100</f>
        <v>#DIV/0!</v>
      </c>
      <c r="BJ309" s="60" t="e">
        <f>BJ307/BJ306*100-100</f>
        <v>#DIV/0!</v>
      </c>
      <c r="BK309" s="26">
        <f>SUM(BK302:BK308)</f>
        <v>3</v>
      </c>
      <c r="BL309" s="27">
        <f>SUM(BL302:BL308)</f>
        <v>0</v>
      </c>
      <c r="BM309" s="27"/>
      <c r="BN309" s="27"/>
      <c r="BO309" s="27">
        <f>SUM(BO302:BO308)</f>
        <v>809</v>
      </c>
      <c r="BP309" s="28">
        <f>((BO309+BQ309)/7)/BM308</f>
        <v>0.27053571428571427</v>
      </c>
      <c r="BQ309" s="27">
        <f>SUM(BQ302:BQ308)</f>
        <v>100</v>
      </c>
      <c r="BR309" s="28">
        <f>(BQ309/(BQ309+BO309))</f>
        <v>0.11001100110011001</v>
      </c>
      <c r="BS309" s="27"/>
      <c r="BT309" s="27"/>
      <c r="BU309" s="29" t="e">
        <f>BU307/BU306*100-100</f>
        <v>#DIV/0!</v>
      </c>
      <c r="BV309" s="60" t="e">
        <f>BV307/BV306*100-100</f>
        <v>#DIV/0!</v>
      </c>
      <c r="BW309" s="26">
        <f>SUM(BW302:BW308)</f>
        <v>0</v>
      </c>
      <c r="BX309" s="27">
        <f>SUM(BX302:BX308)</f>
        <v>0</v>
      </c>
      <c r="BY309" s="27"/>
      <c r="BZ309" s="27"/>
      <c r="CA309" s="27">
        <f>SUM(CA302:CA308)</f>
        <v>0</v>
      </c>
      <c r="CB309" s="28" t="e">
        <f>((CA309+CC309)/7)/BY308</f>
        <v>#DIV/0!</v>
      </c>
      <c r="CC309" s="27">
        <f>SUM(CC302:CC308)</f>
        <v>0</v>
      </c>
      <c r="CD309" s="28" t="e">
        <f>(CC309/(CC309+CA309))</f>
        <v>#DIV/0!</v>
      </c>
      <c r="CE309" s="27"/>
      <c r="CF309" s="27"/>
      <c r="CG309" s="29" t="e">
        <f>CG307/CG306*100-100</f>
        <v>#DIV/0!</v>
      </c>
      <c r="CH309" s="60" t="e">
        <f>CH307/CH306*100-100</f>
        <v>#DIV/0!</v>
      </c>
      <c r="CI309" s="26">
        <f>SUM(CI302:CI308)</f>
        <v>0</v>
      </c>
      <c r="CJ309" s="27">
        <f>SUM(CJ302:CJ308)</f>
        <v>0</v>
      </c>
      <c r="CK309" s="27"/>
      <c r="CL309" s="27"/>
      <c r="CM309" s="27">
        <f>SUM(CM302:CM308)</f>
        <v>0</v>
      </c>
      <c r="CN309" s="28" t="e">
        <f>((CM309+CO309)/7)/CK308</f>
        <v>#DIV/0!</v>
      </c>
      <c r="CO309" s="27">
        <f>SUM(CO302:CO308)</f>
        <v>0</v>
      </c>
      <c r="CP309" s="28" t="e">
        <f>(CO309/(CO309+CM309))</f>
        <v>#DIV/0!</v>
      </c>
      <c r="CQ309" s="27"/>
      <c r="CR309" s="27"/>
      <c r="CS309" s="29" t="e">
        <f>CS307/CS306*100-100</f>
        <v>#DIV/0!</v>
      </c>
      <c r="CT309" s="60" t="e">
        <f>CT307/CT306*100-100</f>
        <v>#DIV/0!</v>
      </c>
      <c r="CU309" s="26">
        <f>SUM(CU302:CU308)</f>
        <v>0</v>
      </c>
      <c r="CV309" s="27">
        <f>SUM(CV302:CV308)</f>
        <v>0</v>
      </c>
      <c r="CW309" s="27"/>
      <c r="CX309" s="27"/>
      <c r="CY309" s="27">
        <f>SUM(CY302:CY308)</f>
        <v>0</v>
      </c>
      <c r="CZ309" s="28" t="e">
        <f>((CY309+DA309)/7)/CW308</f>
        <v>#DIV/0!</v>
      </c>
      <c r="DA309" s="27">
        <f>SUM(DA302:DA308)</f>
        <v>0</v>
      </c>
      <c r="DB309" s="28" t="e">
        <f>(DA309/(DA309+CY309))</f>
        <v>#DIV/0!</v>
      </c>
      <c r="DC309" s="27"/>
      <c r="DD309" s="27"/>
      <c r="DE309" s="29" t="e">
        <f>DE307/DE306*100-100</f>
        <v>#DIV/0!</v>
      </c>
      <c r="DF309" s="60" t="e">
        <f>DF307/DF306*100-100</f>
        <v>#DIV/0!</v>
      </c>
      <c r="DG309" s="26">
        <f>SUM(DG302:DG308)</f>
        <v>0</v>
      </c>
      <c r="DH309" s="27">
        <f>SUM(DH302:DH308)</f>
        <v>0</v>
      </c>
      <c r="DI309" s="27"/>
      <c r="DJ309" s="27"/>
      <c r="DK309" s="27">
        <f>SUM(DK302:DK308)</f>
        <v>0</v>
      </c>
      <c r="DL309" s="28" t="e">
        <f>((DK309+DM309)/7)/DI308</f>
        <v>#DIV/0!</v>
      </c>
      <c r="DM309" s="27">
        <f>SUM(DM302:DM308)</f>
        <v>0</v>
      </c>
      <c r="DN309" s="28" t="e">
        <f>(DM309/(DM309+DK309))</f>
        <v>#DIV/0!</v>
      </c>
      <c r="DO309" s="27"/>
      <c r="DP309" s="27"/>
      <c r="DQ309" s="29" t="e">
        <f>DQ307/DQ306*100-100</f>
        <v>#DIV/0!</v>
      </c>
      <c r="DR309" s="60" t="e">
        <f>DR307/DR306*100-100</f>
        <v>#DIV/0!</v>
      </c>
      <c r="DS309" s="26">
        <f>SUM(DS302:DS308)</f>
        <v>0</v>
      </c>
      <c r="DT309" s="27">
        <f>SUM(DT302:DT308)</f>
        <v>0</v>
      </c>
      <c r="DU309" s="27"/>
      <c r="DV309" s="27"/>
      <c r="DW309" s="27">
        <f>SUM(DW302:DW308)</f>
        <v>0</v>
      </c>
      <c r="DX309" s="28" t="e">
        <f>((DW309+DY309)/7)/DU308</f>
        <v>#DIV/0!</v>
      </c>
      <c r="DY309" s="27">
        <f>SUM(DY302:DY308)</f>
        <v>0</v>
      </c>
      <c r="DZ309" s="28" t="e">
        <f>(DY309/(DY309+DW309))</f>
        <v>#DIV/0!</v>
      </c>
      <c r="EA309" s="27"/>
      <c r="EB309" s="27"/>
      <c r="EC309" s="29" t="e">
        <f>EC307/EC306*100-100</f>
        <v>#DIV/0!</v>
      </c>
      <c r="ED309" s="60" t="e">
        <f>ED307/ED306*100-100</f>
        <v>#DIV/0!</v>
      </c>
      <c r="EE309" s="26">
        <f>SUM(EE302:EE308)</f>
        <v>0</v>
      </c>
      <c r="EF309" s="27">
        <f>SUM(EF302:EF308)</f>
        <v>0</v>
      </c>
      <c r="EG309" s="27"/>
      <c r="EH309" s="27"/>
      <c r="EI309" s="27">
        <f>SUM(EI302:EI308)</f>
        <v>0</v>
      </c>
      <c r="EJ309" s="28" t="e">
        <f>((EI309+EK309)/7)/EG308</f>
        <v>#DIV/0!</v>
      </c>
      <c r="EK309" s="27">
        <f>SUM(EK302:EK308)</f>
        <v>0</v>
      </c>
      <c r="EL309" s="28" t="e">
        <f>(EK309/(EK309+EI309))</f>
        <v>#DIV/0!</v>
      </c>
      <c r="EM309" s="27"/>
      <c r="EN309" s="27"/>
      <c r="EO309" s="29" t="e">
        <f>EO307/EO306*100-100</f>
        <v>#DIV/0!</v>
      </c>
      <c r="EP309" s="60" t="e">
        <f>EP307/EP306*100-100</f>
        <v>#DIV/0!</v>
      </c>
      <c r="EQ309" s="26">
        <f>SUM(EQ302:EQ308)</f>
        <v>0</v>
      </c>
      <c r="ER309" s="27">
        <f>SUM(ER302:ER308)</f>
        <v>0</v>
      </c>
      <c r="ES309" s="27"/>
      <c r="ET309" s="27"/>
      <c r="EU309" s="27">
        <f>SUM(EU302:EU308)</f>
        <v>0</v>
      </c>
      <c r="EV309" s="28" t="e">
        <f>((EU309+EW309)/7)/ES308</f>
        <v>#DIV/0!</v>
      </c>
      <c r="EW309" s="27">
        <f>SUM(EW302:EW308)</f>
        <v>0</v>
      </c>
      <c r="EX309" s="28" t="e">
        <f>(EW309/(EW309+EU309))</f>
        <v>#DIV/0!</v>
      </c>
      <c r="EY309" s="27"/>
      <c r="EZ309" s="27"/>
      <c r="FA309" s="29" t="e">
        <f>FA307/FA306*100-100</f>
        <v>#DIV/0!</v>
      </c>
      <c r="FB309" s="60" t="e">
        <f>FB307/FB306*100-100</f>
        <v>#DIV/0!</v>
      </c>
      <c r="FC309" s="26">
        <f>SUM(FC302:FC308)</f>
        <v>0</v>
      </c>
      <c r="FD309" s="27">
        <f>SUM(FD302:FD308)</f>
        <v>0</v>
      </c>
      <c r="FE309" s="27"/>
      <c r="FF309" s="27"/>
      <c r="FG309" s="27">
        <f>SUM(FG302:FG308)</f>
        <v>0</v>
      </c>
      <c r="FH309" s="28" t="e">
        <f>((FG309+FI309)/7)/FE308</f>
        <v>#DIV/0!</v>
      </c>
      <c r="FI309" s="27">
        <f>SUM(FI302:FI308)</f>
        <v>0</v>
      </c>
      <c r="FJ309" s="28" t="e">
        <f>(FI309/(FI309+FG309))</f>
        <v>#DIV/0!</v>
      </c>
      <c r="FK309" s="27"/>
      <c r="FL309" s="27"/>
      <c r="FM309" s="29" t="e">
        <f>FM307/FM306*100-100</f>
        <v>#DIV/0!</v>
      </c>
      <c r="FN309" s="60" t="e">
        <f>FN307/FN306*100-100</f>
        <v>#DIV/0!</v>
      </c>
      <c r="FO309" s="26">
        <f>SUM(FO302:FO308)</f>
        <v>0</v>
      </c>
      <c r="FP309" s="27">
        <f>SUM(FP302:FP308)</f>
        <v>0</v>
      </c>
      <c r="FQ309" s="27"/>
      <c r="FR309" s="27"/>
      <c r="FS309" s="27">
        <f>SUM(FS302:FS308)</f>
        <v>0</v>
      </c>
      <c r="FT309" s="28" t="e">
        <f>((FS309+FU309)/7)/FQ308</f>
        <v>#DIV/0!</v>
      </c>
      <c r="FU309" s="27">
        <f>SUM(FU302:FU308)</f>
        <v>0</v>
      </c>
      <c r="FV309" s="28" t="e">
        <f>(FU309/(FU309+FS309))</f>
        <v>#DIV/0!</v>
      </c>
      <c r="FW309" s="27"/>
      <c r="FX309" s="27"/>
      <c r="FY309" s="29" t="e">
        <f>FY307/FY306*100-100</f>
        <v>#DIV/0!</v>
      </c>
      <c r="FZ309" s="60" t="e">
        <f>FZ307/FZ306*100-100</f>
        <v>#DIV/0!</v>
      </c>
      <c r="GA309" s="26">
        <f>SUM(GA302:GA308)</f>
        <v>0</v>
      </c>
      <c r="GB309" s="27">
        <f>SUM(GB302:GB308)</f>
        <v>0</v>
      </c>
      <c r="GC309" s="27"/>
      <c r="GD309" s="27"/>
      <c r="GE309" s="27">
        <f>SUM(GE302:GE308)</f>
        <v>0</v>
      </c>
      <c r="GF309" s="28" t="e">
        <f>((GE309+GG309)/7)/GC308</f>
        <v>#DIV/0!</v>
      </c>
      <c r="GG309" s="27">
        <f>SUM(GG302:GG308)</f>
        <v>0</v>
      </c>
      <c r="GH309" s="28" t="e">
        <f>(GG309/(GG309+GE309))</f>
        <v>#DIV/0!</v>
      </c>
      <c r="GI309" s="27"/>
      <c r="GJ309" s="27"/>
      <c r="GK309" s="29" t="e">
        <f>GK307/GK306*100-100</f>
        <v>#DIV/0!</v>
      </c>
      <c r="GL309" s="60" t="e">
        <f>GL307/GL306*100-100</f>
        <v>#DIV/0!</v>
      </c>
      <c r="GM309" s="26">
        <f>SUM(GM302:GM308)</f>
        <v>0</v>
      </c>
      <c r="GN309" s="27">
        <f>SUM(GN302:GN308)</f>
        <v>0</v>
      </c>
      <c r="GO309" s="27"/>
      <c r="GP309" s="27"/>
      <c r="GQ309" s="27">
        <f>SUM(GQ302:GQ308)</f>
        <v>0</v>
      </c>
      <c r="GR309" s="28" t="e">
        <f>((GQ309+GS309)/7)/GO308</f>
        <v>#DIV/0!</v>
      </c>
      <c r="GS309" s="27">
        <f>SUM(GS302:GS308)</f>
        <v>0</v>
      </c>
      <c r="GT309" s="28" t="e">
        <f>(GS309/(GS309+GQ309))</f>
        <v>#DIV/0!</v>
      </c>
      <c r="GU309" s="27"/>
      <c r="GV309" s="27"/>
      <c r="GW309" s="29" t="e">
        <f>GW307/GW306*100-100</f>
        <v>#DIV/0!</v>
      </c>
      <c r="GX309" s="60" t="e">
        <f>GX307/GX306*100-100</f>
        <v>#DIV/0!</v>
      </c>
      <c r="GY309" s="26">
        <f>SUM(GY302:GY308)</f>
        <v>0</v>
      </c>
      <c r="GZ309" s="27">
        <f>SUM(GZ302:GZ308)</f>
        <v>0</v>
      </c>
      <c r="HA309" s="27"/>
      <c r="HB309" s="27"/>
      <c r="HC309" s="27">
        <f>SUM(HC302:HC308)</f>
        <v>0</v>
      </c>
      <c r="HD309" s="28" t="e">
        <f>((HC309+HE309)/7)/HA308</f>
        <v>#DIV/0!</v>
      </c>
      <c r="HE309" s="27">
        <f>SUM(HE302:HE308)</f>
        <v>0</v>
      </c>
      <c r="HF309" s="28" t="e">
        <f>(HE309/(HE309+HC309))</f>
        <v>#DIV/0!</v>
      </c>
      <c r="HG309" s="27"/>
      <c r="HH309" s="27"/>
      <c r="HI309" s="29" t="e">
        <f>HI307/HI306*100-100</f>
        <v>#DIV/0!</v>
      </c>
      <c r="HJ309" s="60" t="e">
        <f>HJ307/HJ306*100-100</f>
        <v>#DIV/0!</v>
      </c>
      <c r="HK309" s="26">
        <f t="shared" si="2241"/>
        <v>19</v>
      </c>
      <c r="HL309" s="443">
        <f t="shared" si="2241"/>
        <v>1</v>
      </c>
      <c r="HM309" s="365">
        <f t="shared" si="2241"/>
        <v>0</v>
      </c>
      <c r="HN309" s="27">
        <f t="shared" si="2241"/>
        <v>0</v>
      </c>
      <c r="HO309" s="27">
        <f t="shared" si="2242"/>
        <v>4730</v>
      </c>
      <c r="HP309" s="80">
        <f>+((HO309)/HM308)/7</f>
        <v>0.27524003491416932</v>
      </c>
      <c r="HQ309" s="57">
        <f t="shared" si="2244"/>
        <v>380</v>
      </c>
      <c r="HR309" s="48">
        <f t="shared" si="2265"/>
        <v>8.0338266384778007E-2</v>
      </c>
      <c r="HS309" s="49">
        <f>SUM(HS302:HS308)/7</f>
        <v>72.542857142857144</v>
      </c>
      <c r="HT309" s="50">
        <f>SUM(HT302:HT308)</f>
        <v>4244</v>
      </c>
      <c r="HU309" s="49">
        <f>AVERAGE(HU302:HU308)</f>
        <v>89.758607377144173</v>
      </c>
      <c r="HV309" s="58" t="e">
        <f>HV307/HV306*100-100</f>
        <v>#DIV/0!</v>
      </c>
      <c r="HW309" s="60" t="e">
        <f>HW307/HW306*100-100</f>
        <v>#DIV/0!</v>
      </c>
    </row>
    <row r="310" spans="1:231" ht="19.5" thickBot="1" x14ac:dyDescent="0.3">
      <c r="A310" s="52"/>
      <c r="B310" s="437"/>
      <c r="C310" s="40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2"/>
      <c r="O310" s="40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2"/>
      <c r="AA310" s="40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2"/>
      <c r="AM310" s="40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2"/>
      <c r="AY310" s="40"/>
      <c r="AZ310" s="41"/>
      <c r="BA310" s="41"/>
      <c r="BB310" s="41"/>
      <c r="BC310" s="41"/>
      <c r="BD310" s="41"/>
      <c r="BE310" s="41"/>
      <c r="BF310" s="41"/>
      <c r="BG310" s="41"/>
      <c r="BH310" s="41"/>
      <c r="BI310" s="41"/>
      <c r="BJ310" s="42"/>
      <c r="BK310" s="40"/>
      <c r="BL310" s="41"/>
      <c r="BM310" s="41"/>
      <c r="BN310" s="41"/>
      <c r="BO310" s="41"/>
      <c r="BP310" s="41"/>
      <c r="BQ310" s="41"/>
      <c r="BR310" s="41"/>
      <c r="BS310" s="41"/>
      <c r="BT310" s="41"/>
      <c r="BU310" s="41"/>
      <c r="BV310" s="42"/>
      <c r="BW310" s="40"/>
      <c r="BX310" s="41"/>
      <c r="BY310" s="41"/>
      <c r="BZ310" s="41"/>
      <c r="CA310" s="41"/>
      <c r="CB310" s="41"/>
      <c r="CC310" s="41"/>
      <c r="CD310" s="41"/>
      <c r="CE310" s="41"/>
      <c r="CF310" s="41"/>
      <c r="CG310" s="41"/>
      <c r="CH310" s="42"/>
      <c r="CI310" s="40"/>
      <c r="CJ310" s="41"/>
      <c r="CK310" s="41"/>
      <c r="CL310" s="41"/>
      <c r="CM310" s="41"/>
      <c r="CN310" s="41"/>
      <c r="CO310" s="41"/>
      <c r="CP310" s="41"/>
      <c r="CQ310" s="41"/>
      <c r="CR310" s="41"/>
      <c r="CS310" s="41"/>
      <c r="CT310" s="42"/>
      <c r="CU310" s="40"/>
      <c r="CV310" s="41"/>
      <c r="CW310" s="41"/>
      <c r="CX310" s="41"/>
      <c r="CY310" s="41"/>
      <c r="CZ310" s="41"/>
      <c r="DA310" s="41"/>
      <c r="DB310" s="41"/>
      <c r="DC310" s="41"/>
      <c r="DD310" s="41"/>
      <c r="DE310" s="41"/>
      <c r="DF310" s="42"/>
      <c r="DG310" s="40"/>
      <c r="DH310" s="41"/>
      <c r="DI310" s="41"/>
      <c r="DJ310" s="41"/>
      <c r="DK310" s="41"/>
      <c r="DL310" s="41"/>
      <c r="DM310" s="41"/>
      <c r="DN310" s="41"/>
      <c r="DO310" s="41"/>
      <c r="DP310" s="41"/>
      <c r="DQ310" s="41"/>
      <c r="DR310" s="42"/>
      <c r="DS310" s="40"/>
      <c r="DT310" s="41"/>
      <c r="DU310" s="41"/>
      <c r="DV310" s="41"/>
      <c r="DW310" s="41"/>
      <c r="DX310" s="41"/>
      <c r="DY310" s="41"/>
      <c r="DZ310" s="41"/>
      <c r="EA310" s="41"/>
      <c r="EB310" s="41"/>
      <c r="EC310" s="41"/>
      <c r="ED310" s="42"/>
      <c r="EE310" s="40"/>
      <c r="EF310" s="41"/>
      <c r="EG310" s="41"/>
      <c r="EH310" s="41"/>
      <c r="EI310" s="41"/>
      <c r="EJ310" s="41"/>
      <c r="EK310" s="41"/>
      <c r="EL310" s="41"/>
      <c r="EM310" s="41"/>
      <c r="EN310" s="41"/>
      <c r="EO310" s="41"/>
      <c r="EP310" s="42"/>
      <c r="EQ310" s="40"/>
      <c r="ER310" s="41"/>
      <c r="ES310" s="41"/>
      <c r="ET310" s="41"/>
      <c r="EU310" s="41"/>
      <c r="EV310" s="41"/>
      <c r="EW310" s="41"/>
      <c r="EX310" s="41"/>
      <c r="EY310" s="41"/>
      <c r="EZ310" s="41"/>
      <c r="FA310" s="41"/>
      <c r="FB310" s="42"/>
      <c r="FC310" s="40"/>
      <c r="FD310" s="41"/>
      <c r="FE310" s="41"/>
      <c r="FF310" s="41"/>
      <c r="FG310" s="41"/>
      <c r="FH310" s="41"/>
      <c r="FI310" s="41"/>
      <c r="FJ310" s="41"/>
      <c r="FK310" s="41"/>
      <c r="FL310" s="41"/>
      <c r="FM310" s="41"/>
      <c r="FN310" s="42"/>
      <c r="FO310" s="40"/>
      <c r="FP310" s="41"/>
      <c r="FQ310" s="41"/>
      <c r="FR310" s="41"/>
      <c r="FS310" s="41"/>
      <c r="FT310" s="41"/>
      <c r="FU310" s="41"/>
      <c r="FV310" s="41"/>
      <c r="FW310" s="41"/>
      <c r="FX310" s="41"/>
      <c r="FY310" s="41"/>
      <c r="FZ310" s="42"/>
      <c r="GA310" s="40"/>
      <c r="GB310" s="41"/>
      <c r="GC310" s="41"/>
      <c r="GD310" s="41"/>
      <c r="GE310" s="41"/>
      <c r="GF310" s="41"/>
      <c r="GG310" s="41"/>
      <c r="GH310" s="41"/>
      <c r="GI310" s="41"/>
      <c r="GJ310" s="41"/>
      <c r="GK310" s="41"/>
      <c r="GL310" s="42"/>
      <c r="GM310" s="40"/>
      <c r="GN310" s="41"/>
      <c r="GO310" s="41"/>
      <c r="GP310" s="41"/>
      <c r="GQ310" s="41"/>
      <c r="GR310" s="41"/>
      <c r="GS310" s="41"/>
      <c r="GT310" s="41"/>
      <c r="GU310" s="41"/>
      <c r="GV310" s="41"/>
      <c r="GW310" s="41"/>
      <c r="GX310" s="42"/>
      <c r="GY310" s="40"/>
      <c r="GZ310" s="41"/>
      <c r="HA310" s="41"/>
      <c r="HB310" s="41"/>
      <c r="HC310" s="41"/>
      <c r="HD310" s="41"/>
      <c r="HE310" s="41"/>
      <c r="HF310" s="41"/>
      <c r="HG310" s="41"/>
      <c r="HH310" s="41"/>
      <c r="HI310" s="41"/>
      <c r="HJ310" s="42"/>
      <c r="HK310" s="444">
        <f>HK309/HM299</f>
        <v>7.679870654810024E-3</v>
      </c>
      <c r="HL310" s="445">
        <f>HL309/HN299</f>
        <v>5.4945054945054949E-3</v>
      </c>
      <c r="HM310" s="65"/>
      <c r="HN310" s="41"/>
      <c r="HO310" s="41"/>
      <c r="HP310" s="41"/>
      <c r="HQ310" s="41"/>
      <c r="HR310" s="41"/>
      <c r="HS310" s="41"/>
      <c r="HT310" s="51"/>
      <c r="HU310" s="41"/>
      <c r="HV310" s="41"/>
      <c r="HW310" s="42"/>
    </row>
    <row r="311" spans="1:231" ht="18.75" x14ac:dyDescent="0.25">
      <c r="A311" s="736">
        <v>59</v>
      </c>
      <c r="B311" s="435">
        <f>B308+1</f>
        <v>45834</v>
      </c>
      <c r="C311" s="32"/>
      <c r="D311" s="33"/>
      <c r="E311" s="33">
        <f>E308-C311</f>
        <v>450</v>
      </c>
      <c r="F311" s="33">
        <f>F308-D311</f>
        <v>33</v>
      </c>
      <c r="G311" s="33">
        <v>106</v>
      </c>
      <c r="H311" s="34">
        <f t="shared" ref="H311:H317" si="2266">((G311+I311)/E311)</f>
        <v>0.25333333333333335</v>
      </c>
      <c r="I311" s="33">
        <v>8</v>
      </c>
      <c r="J311" s="34">
        <f>I311/(G311+I311)</f>
        <v>7.0175438596491224E-2</v>
      </c>
      <c r="K311" s="35"/>
      <c r="L311" s="33"/>
      <c r="M311" s="33"/>
      <c r="N311" s="36"/>
      <c r="O311" s="32"/>
      <c r="P311" s="33"/>
      <c r="Q311" s="33">
        <f>Q308-O311</f>
        <v>483</v>
      </c>
      <c r="R311" s="33">
        <f>R308-P311</f>
        <v>36</v>
      </c>
      <c r="S311" s="33">
        <v>108</v>
      </c>
      <c r="T311" s="34">
        <f t="shared" ref="T311:T317" si="2267">((S311+U311)/Q311)</f>
        <v>0.26293995859213248</v>
      </c>
      <c r="U311" s="33">
        <v>19</v>
      </c>
      <c r="V311" s="34">
        <f t="shared" ref="V311:V317" si="2268">U311/(S311+U311)</f>
        <v>0.14960629921259844</v>
      </c>
      <c r="W311" s="35"/>
      <c r="X311" s="33"/>
      <c r="Y311" s="33"/>
      <c r="Z311" s="36"/>
      <c r="AA311" s="32"/>
      <c r="AB311" s="33"/>
      <c r="AC311" s="33">
        <f>AC308-AA311</f>
        <v>100</v>
      </c>
      <c r="AD311" s="33">
        <f>AD308-AB311</f>
        <v>8</v>
      </c>
      <c r="AE311" s="33">
        <v>9</v>
      </c>
      <c r="AF311" s="34">
        <f t="shared" ref="AF311:AF317" si="2269">((AE311+AG311)/AC311)</f>
        <v>0.13</v>
      </c>
      <c r="AG311" s="33">
        <v>4</v>
      </c>
      <c r="AH311" s="34">
        <f t="shared" ref="AH311:AH317" si="2270">AG311/(AE311+AG311)</f>
        <v>0.30769230769230771</v>
      </c>
      <c r="AI311" s="35"/>
      <c r="AJ311" s="33"/>
      <c r="AK311" s="33"/>
      <c r="AL311" s="36"/>
      <c r="AM311" s="32">
        <v>1</v>
      </c>
      <c r="AN311" s="33"/>
      <c r="AO311" s="33">
        <f>AO308-AM311</f>
        <v>470</v>
      </c>
      <c r="AP311" s="33">
        <f>AP308-AN311</f>
        <v>34</v>
      </c>
      <c r="AQ311" s="33">
        <v>107</v>
      </c>
      <c r="AR311" s="34">
        <f t="shared" ref="AR311:AR317" si="2271">((AQ311+AS311)/AO311)</f>
        <v>0.26170212765957446</v>
      </c>
      <c r="AS311" s="33">
        <v>16</v>
      </c>
      <c r="AT311" s="34">
        <f t="shared" ref="AT311:AT317" si="2272">AS311/(AQ311+AS311)</f>
        <v>0.13008130081300814</v>
      </c>
      <c r="AU311" s="35"/>
      <c r="AV311" s="33"/>
      <c r="AW311" s="33"/>
      <c r="AX311" s="36"/>
      <c r="AY311" s="32">
        <v>1</v>
      </c>
      <c r="AZ311" s="33"/>
      <c r="BA311" s="33">
        <f>BA308-AY311</f>
        <v>470</v>
      </c>
      <c r="BB311" s="33">
        <f>BB308-AZ311</f>
        <v>35</v>
      </c>
      <c r="BC311" s="33">
        <v>102</v>
      </c>
      <c r="BD311" s="34">
        <f t="shared" ref="BD311:BD317" si="2273">((BC311+BE311)/BA311)</f>
        <v>0.24468085106382978</v>
      </c>
      <c r="BE311" s="33">
        <v>13</v>
      </c>
      <c r="BF311" s="34">
        <f t="shared" ref="BF311:BF317" si="2274">BE311/(BC311+BE311)</f>
        <v>0.11304347826086956</v>
      </c>
      <c r="BG311" s="35"/>
      <c r="BH311" s="33"/>
      <c r="BI311" s="33"/>
      <c r="BJ311" s="36"/>
      <c r="BK311" s="32"/>
      <c r="BL311" s="33"/>
      <c r="BM311" s="33">
        <f>BM308-BK311</f>
        <v>480</v>
      </c>
      <c r="BN311" s="33">
        <f>BN308-BL311</f>
        <v>35</v>
      </c>
      <c r="BO311" s="33">
        <v>103</v>
      </c>
      <c r="BP311" s="34">
        <f t="shared" ref="BP311:BP317" si="2275">((BO311+BQ311)/BM311)</f>
        <v>0.24583333333333332</v>
      </c>
      <c r="BQ311" s="33">
        <v>15</v>
      </c>
      <c r="BR311" s="34">
        <f t="shared" ref="BR311:BR317" si="2276">BQ311/(BO311+BQ311)</f>
        <v>0.1271186440677966</v>
      </c>
      <c r="BS311" s="35"/>
      <c r="BT311" s="33"/>
      <c r="BU311" s="33"/>
      <c r="BV311" s="36"/>
      <c r="BW311" s="32"/>
      <c r="BX311" s="33"/>
      <c r="BY311" s="33">
        <f>BY308-BW311</f>
        <v>0</v>
      </c>
      <c r="BZ311" s="33">
        <f>BZ308-BX311</f>
        <v>0</v>
      </c>
      <c r="CA311" s="33"/>
      <c r="CB311" s="34" t="e">
        <f t="shared" ref="CB311:CB317" si="2277">((CA311+CC311)/BY311)</f>
        <v>#DIV/0!</v>
      </c>
      <c r="CC311" s="33"/>
      <c r="CD311" s="34" t="e">
        <f t="shared" ref="CD311:CD317" si="2278">CC311/(CA311+CC311)</f>
        <v>#DIV/0!</v>
      </c>
      <c r="CE311" s="35"/>
      <c r="CF311" s="33"/>
      <c r="CG311" s="33"/>
      <c r="CH311" s="36"/>
      <c r="CI311" s="32"/>
      <c r="CJ311" s="33"/>
      <c r="CK311" s="33">
        <f>CK308-CI311</f>
        <v>0</v>
      </c>
      <c r="CL311" s="33">
        <f>CL308-CJ311</f>
        <v>0</v>
      </c>
      <c r="CM311" s="33"/>
      <c r="CN311" s="34" t="e">
        <f t="shared" ref="CN311:CN317" si="2279">((CM311+CO311)/CK311)</f>
        <v>#DIV/0!</v>
      </c>
      <c r="CO311" s="33"/>
      <c r="CP311" s="34" t="e">
        <f t="shared" ref="CP311:CP317" si="2280">CO311/(CM311+CO311)</f>
        <v>#DIV/0!</v>
      </c>
      <c r="CQ311" s="35"/>
      <c r="CR311" s="33"/>
      <c r="CS311" s="33"/>
      <c r="CT311" s="36"/>
      <c r="CU311" s="32"/>
      <c r="CV311" s="33"/>
      <c r="CW311" s="33">
        <f>CW308-CU311</f>
        <v>0</v>
      </c>
      <c r="CX311" s="33">
        <f>CX308-CV311</f>
        <v>0</v>
      </c>
      <c r="CY311" s="33"/>
      <c r="CZ311" s="34" t="e">
        <f t="shared" ref="CZ311:CZ317" si="2281">((CY311+DA311)/CW311)</f>
        <v>#DIV/0!</v>
      </c>
      <c r="DA311" s="33"/>
      <c r="DB311" s="34" t="e">
        <f t="shared" ref="DB311:DB317" si="2282">DA311/(CY311+DA311)</f>
        <v>#DIV/0!</v>
      </c>
      <c r="DC311" s="35"/>
      <c r="DD311" s="33"/>
      <c r="DE311" s="33"/>
      <c r="DF311" s="36"/>
      <c r="DG311" s="32"/>
      <c r="DH311" s="33"/>
      <c r="DI311" s="33">
        <f>DI308-DG311</f>
        <v>0</v>
      </c>
      <c r="DJ311" s="33">
        <f>DJ308-DH311</f>
        <v>0</v>
      </c>
      <c r="DK311" s="33"/>
      <c r="DL311" s="34" t="e">
        <f t="shared" ref="DL311:DL317" si="2283">((DK311+DM311)/DI311)</f>
        <v>#DIV/0!</v>
      </c>
      <c r="DM311" s="33"/>
      <c r="DN311" s="34" t="e">
        <f t="shared" ref="DN311:DN317" si="2284">DM311/(DK311+DM311)</f>
        <v>#DIV/0!</v>
      </c>
      <c r="DO311" s="35"/>
      <c r="DP311" s="33"/>
      <c r="DQ311" s="33"/>
      <c r="DR311" s="36"/>
      <c r="DS311" s="32"/>
      <c r="DT311" s="33"/>
      <c r="DU311" s="33">
        <f>DU308-DS311</f>
        <v>0</v>
      </c>
      <c r="DV311" s="33">
        <f>DV308-DT311</f>
        <v>0</v>
      </c>
      <c r="DW311" s="33"/>
      <c r="DX311" s="34" t="e">
        <f t="shared" ref="DX311:DX317" si="2285">((DW311+DY311)/DU311)</f>
        <v>#DIV/0!</v>
      </c>
      <c r="DY311" s="33"/>
      <c r="DZ311" s="34" t="e">
        <f t="shared" ref="DZ311:DZ317" si="2286">DY311/(DW311+DY311)</f>
        <v>#DIV/0!</v>
      </c>
      <c r="EA311" s="35"/>
      <c r="EB311" s="33"/>
      <c r="EC311" s="33"/>
      <c r="ED311" s="36"/>
      <c r="EE311" s="32"/>
      <c r="EF311" s="33"/>
      <c r="EG311" s="33">
        <f>EG308-EE311</f>
        <v>0</v>
      </c>
      <c r="EH311" s="33">
        <f>EH308-EF311</f>
        <v>0</v>
      </c>
      <c r="EI311" s="33"/>
      <c r="EJ311" s="34" t="e">
        <f t="shared" ref="EJ311:EJ317" si="2287">((EI311+EK311)/EG311)</f>
        <v>#DIV/0!</v>
      </c>
      <c r="EK311" s="33"/>
      <c r="EL311" s="34" t="e">
        <f t="shared" ref="EL311:EL317" si="2288">EK311/(EI311+EK311)</f>
        <v>#DIV/0!</v>
      </c>
      <c r="EM311" s="35"/>
      <c r="EN311" s="33"/>
      <c r="EO311" s="33"/>
      <c r="EP311" s="36"/>
      <c r="EQ311" s="32"/>
      <c r="ER311" s="33"/>
      <c r="ES311" s="33">
        <f>ES308-EQ311</f>
        <v>0</v>
      </c>
      <c r="ET311" s="33">
        <f>ET308-ER311</f>
        <v>0</v>
      </c>
      <c r="EU311" s="33"/>
      <c r="EV311" s="34" t="e">
        <f t="shared" ref="EV311:EV317" si="2289">((EU311+EW311)/ES311)</f>
        <v>#DIV/0!</v>
      </c>
      <c r="EW311" s="33"/>
      <c r="EX311" s="34" t="e">
        <f t="shared" ref="EX311:EX317" si="2290">EW311/(EU311+EW311)</f>
        <v>#DIV/0!</v>
      </c>
      <c r="EY311" s="35"/>
      <c r="EZ311" s="33"/>
      <c r="FA311" s="33"/>
      <c r="FB311" s="36"/>
      <c r="FC311" s="32"/>
      <c r="FD311" s="33"/>
      <c r="FE311" s="33">
        <f>FE308-FC311</f>
        <v>0</v>
      </c>
      <c r="FF311" s="33">
        <f>FF308-FD311</f>
        <v>0</v>
      </c>
      <c r="FG311" s="33"/>
      <c r="FH311" s="34" t="e">
        <f t="shared" ref="FH311:FH317" si="2291">((FG311+FI311)/FE311)</f>
        <v>#DIV/0!</v>
      </c>
      <c r="FI311" s="33"/>
      <c r="FJ311" s="34" t="e">
        <f t="shared" ref="FJ311:FJ317" si="2292">FI311/(FG311+FI311)</f>
        <v>#DIV/0!</v>
      </c>
      <c r="FK311" s="35"/>
      <c r="FL311" s="33"/>
      <c r="FM311" s="33"/>
      <c r="FN311" s="36"/>
      <c r="FO311" s="32"/>
      <c r="FP311" s="33"/>
      <c r="FQ311" s="33">
        <f>FQ308-FO311</f>
        <v>0</v>
      </c>
      <c r="FR311" s="33">
        <f>FR308-FP311</f>
        <v>0</v>
      </c>
      <c r="FS311" s="33"/>
      <c r="FT311" s="34" t="e">
        <f t="shared" ref="FT311:FT317" si="2293">((FS311+FU311)/FQ311)</f>
        <v>#DIV/0!</v>
      </c>
      <c r="FU311" s="33"/>
      <c r="FV311" s="34" t="e">
        <f t="shared" ref="FV311:FV317" si="2294">FU311/(FS311+FU311)</f>
        <v>#DIV/0!</v>
      </c>
      <c r="FW311" s="35"/>
      <c r="FX311" s="33"/>
      <c r="FY311" s="33"/>
      <c r="FZ311" s="36"/>
      <c r="GA311" s="32"/>
      <c r="GB311" s="33"/>
      <c r="GC311" s="33">
        <f>GC308-GA311</f>
        <v>0</v>
      </c>
      <c r="GD311" s="33">
        <f>GD308-GB311</f>
        <v>0</v>
      </c>
      <c r="GE311" s="33"/>
      <c r="GF311" s="34" t="e">
        <f t="shared" ref="GF311:GF317" si="2295">((GE311+GG311)/GC311)</f>
        <v>#DIV/0!</v>
      </c>
      <c r="GG311" s="33"/>
      <c r="GH311" s="34" t="e">
        <f t="shared" ref="GH311:GH317" si="2296">GG311/(GE311+GG311)</f>
        <v>#DIV/0!</v>
      </c>
      <c r="GI311" s="35"/>
      <c r="GJ311" s="33"/>
      <c r="GK311" s="33"/>
      <c r="GL311" s="36"/>
      <c r="GM311" s="32"/>
      <c r="GN311" s="33"/>
      <c r="GO311" s="33">
        <f>GO308-GM311</f>
        <v>0</v>
      </c>
      <c r="GP311" s="33">
        <f>GP308-GN311</f>
        <v>0</v>
      </c>
      <c r="GQ311" s="33"/>
      <c r="GR311" s="34" t="e">
        <f t="shared" ref="GR311:GR317" si="2297">((GQ311+GS311)/GO311)</f>
        <v>#DIV/0!</v>
      </c>
      <c r="GS311" s="33"/>
      <c r="GT311" s="34" t="e">
        <f t="shared" ref="GT311:GT317" si="2298">GS311/(GQ311+GS311)</f>
        <v>#DIV/0!</v>
      </c>
      <c r="GU311" s="35"/>
      <c r="GV311" s="33"/>
      <c r="GW311" s="33"/>
      <c r="GX311" s="36"/>
      <c r="GY311" s="32"/>
      <c r="GZ311" s="33"/>
      <c r="HA311" s="33">
        <f>HA308-GY311</f>
        <v>0</v>
      </c>
      <c r="HB311" s="33">
        <f>HB308-GZ311</f>
        <v>0</v>
      </c>
      <c r="HC311" s="33"/>
      <c r="HD311" s="34" t="e">
        <f t="shared" ref="HD311:HD317" si="2299">((HC311+HE311)/HA311)</f>
        <v>#DIV/0!</v>
      </c>
      <c r="HE311" s="33"/>
      <c r="HF311" s="34" t="e">
        <f t="shared" ref="HF311:HF317" si="2300">HE311/(HC311+HE311)</f>
        <v>#DIV/0!</v>
      </c>
      <c r="HG311" s="35"/>
      <c r="HH311" s="33"/>
      <c r="HI311" s="33"/>
      <c r="HJ311" s="36"/>
      <c r="HK311" s="32">
        <f t="shared" ref="HK311:HN318" si="2301">+C311+O311+AA311+AM311+AY311+BK311+BW311+CI311+CU311+DG311+DS311+EE311+EQ311+FC311+FO311+GA311+GM311+GY311</f>
        <v>2</v>
      </c>
      <c r="HL311" s="36">
        <f t="shared" si="2301"/>
        <v>0</v>
      </c>
      <c r="HM311" s="380">
        <f t="shared" si="2301"/>
        <v>2453</v>
      </c>
      <c r="HN311" s="33">
        <f t="shared" si="2301"/>
        <v>181</v>
      </c>
      <c r="HO311" s="33">
        <f t="shared" ref="HO311:HO318" si="2302">+G311+S311+AE311+AQ311+BC311+BO311+CA311+CM311+CY311+DK311+DW311+EI311+EU311+FG311+FS311+GE311+GQ311+HC311+I311+U311+AG311+AS311+BE311+BQ311+CC311+CO311+DA311+DM311+DY311+EK311+EW311+FI311+FU311+GG311+GS311+HE311</f>
        <v>610</v>
      </c>
      <c r="HP311" s="78">
        <f t="shared" ref="HP311:HP317" si="2303">+(HO311)/HM311</f>
        <v>0.24867509172441907</v>
      </c>
      <c r="HQ311" s="44">
        <f t="shared" ref="HQ311:HQ318" si="2304">+I311+U311+AG311+AS311+BE311+BQ311+CC311+CO311+DA311+DM311+DY311+EK311+EW311+FI311+FU311+GG311+GS311+HE311</f>
        <v>75</v>
      </c>
      <c r="HR311" s="34">
        <f>+(HQ311/(HO311))</f>
        <v>0.12295081967213115</v>
      </c>
      <c r="HS311" s="45">
        <v>72.3</v>
      </c>
      <c r="HT311" s="46">
        <v>524</v>
      </c>
      <c r="HU311" s="45">
        <f t="shared" ref="HU311:HU317" si="2305">+HT311/HO311*100</f>
        <v>85.901639344262293</v>
      </c>
      <c r="HV311" s="44"/>
      <c r="HW311" s="36"/>
    </row>
    <row r="312" spans="1:231" ht="18.75" x14ac:dyDescent="0.25">
      <c r="A312" s="734"/>
      <c r="B312" s="436">
        <f t="shared" si="1905"/>
        <v>45835</v>
      </c>
      <c r="C312" s="10"/>
      <c r="D312" s="11"/>
      <c r="E312" s="61">
        <f t="shared" ref="E312:F316" si="2306">E311-C312</f>
        <v>450</v>
      </c>
      <c r="F312" s="11">
        <f t="shared" si="2306"/>
        <v>33</v>
      </c>
      <c r="G312" s="11">
        <v>119</v>
      </c>
      <c r="H312" s="12">
        <f t="shared" si="2266"/>
        <v>0.28444444444444444</v>
      </c>
      <c r="I312" s="11">
        <v>9</v>
      </c>
      <c r="J312" s="12">
        <f t="shared" ref="J312:J317" si="2307">I312/(G312+I312)</f>
        <v>7.03125E-2</v>
      </c>
      <c r="K312" s="13"/>
      <c r="L312" s="11"/>
      <c r="M312" s="11"/>
      <c r="N312" s="14"/>
      <c r="O312" s="10">
        <v>1</v>
      </c>
      <c r="P312" s="11"/>
      <c r="Q312" s="11">
        <f t="shared" ref="Q312:R317" si="2308">Q311-O312</f>
        <v>482</v>
      </c>
      <c r="R312" s="11">
        <f t="shared" si="2308"/>
        <v>36</v>
      </c>
      <c r="S312" s="11">
        <v>97</v>
      </c>
      <c r="T312" s="12">
        <f t="shared" si="2267"/>
        <v>0.21784232365145229</v>
      </c>
      <c r="U312" s="11">
        <v>8</v>
      </c>
      <c r="V312" s="12">
        <f t="shared" si="2268"/>
        <v>7.6190476190476197E-2</v>
      </c>
      <c r="W312" s="13"/>
      <c r="X312" s="11"/>
      <c r="Y312" s="11"/>
      <c r="Z312" s="14"/>
      <c r="AA312" s="10"/>
      <c r="AB312" s="11"/>
      <c r="AC312" s="11">
        <f t="shared" ref="AC312:AD317" si="2309">AC311-AA312</f>
        <v>100</v>
      </c>
      <c r="AD312" s="11">
        <f t="shared" si="2309"/>
        <v>8</v>
      </c>
      <c r="AE312" s="11">
        <v>13</v>
      </c>
      <c r="AF312" s="12">
        <f t="shared" si="2269"/>
        <v>0.18</v>
      </c>
      <c r="AG312" s="11">
        <v>5</v>
      </c>
      <c r="AH312" s="12">
        <f t="shared" si="2270"/>
        <v>0.27777777777777779</v>
      </c>
      <c r="AI312" s="13"/>
      <c r="AJ312" s="11"/>
      <c r="AK312" s="11"/>
      <c r="AL312" s="14"/>
      <c r="AM312" s="10"/>
      <c r="AN312" s="11"/>
      <c r="AO312" s="61">
        <f t="shared" ref="AO312:AP317" si="2310">AO311-AM312</f>
        <v>470</v>
      </c>
      <c r="AP312" s="11">
        <f t="shared" si="2310"/>
        <v>34</v>
      </c>
      <c r="AQ312" s="11">
        <v>111</v>
      </c>
      <c r="AR312" s="12">
        <f t="shared" si="2271"/>
        <v>0.25744680851063828</v>
      </c>
      <c r="AS312" s="11">
        <v>10</v>
      </c>
      <c r="AT312" s="12">
        <f t="shared" si="2272"/>
        <v>8.2644628099173556E-2</v>
      </c>
      <c r="AU312" s="13"/>
      <c r="AV312" s="11"/>
      <c r="AW312" s="11"/>
      <c r="AX312" s="14"/>
      <c r="AY312" s="10"/>
      <c r="AZ312" s="11"/>
      <c r="BA312" s="11">
        <f t="shared" ref="BA312:BB317" si="2311">BA311-AY312</f>
        <v>470</v>
      </c>
      <c r="BB312" s="11">
        <f t="shared" si="2311"/>
        <v>35</v>
      </c>
      <c r="BC312" s="11">
        <v>98</v>
      </c>
      <c r="BD312" s="12">
        <f t="shared" si="2273"/>
        <v>0.2276595744680851</v>
      </c>
      <c r="BE312" s="11">
        <v>9</v>
      </c>
      <c r="BF312" s="12">
        <f t="shared" si="2274"/>
        <v>8.4112149532710276E-2</v>
      </c>
      <c r="BG312" s="13"/>
      <c r="BH312" s="11"/>
      <c r="BI312" s="11"/>
      <c r="BJ312" s="14"/>
      <c r="BK312" s="10"/>
      <c r="BL312" s="11">
        <v>1</v>
      </c>
      <c r="BM312" s="11">
        <f t="shared" ref="BM312:BN317" si="2312">BM311-BK312</f>
        <v>480</v>
      </c>
      <c r="BN312" s="11">
        <f t="shared" si="2312"/>
        <v>34</v>
      </c>
      <c r="BO312" s="11">
        <v>111</v>
      </c>
      <c r="BP312" s="12">
        <f t="shared" si="2275"/>
        <v>0.25</v>
      </c>
      <c r="BQ312" s="11">
        <v>9</v>
      </c>
      <c r="BR312" s="12">
        <f t="shared" si="2276"/>
        <v>7.4999999999999997E-2</v>
      </c>
      <c r="BS312" s="13"/>
      <c r="BT312" s="11"/>
      <c r="BU312" s="11"/>
      <c r="BV312" s="14"/>
      <c r="BW312" s="10"/>
      <c r="BX312" s="11"/>
      <c r="BY312" s="61">
        <f t="shared" ref="BY312:BZ317" si="2313">BY311-BW312</f>
        <v>0</v>
      </c>
      <c r="BZ312" s="61">
        <f t="shared" si="2313"/>
        <v>0</v>
      </c>
      <c r="CA312" s="11"/>
      <c r="CB312" s="12" t="e">
        <f t="shared" si="2277"/>
        <v>#DIV/0!</v>
      </c>
      <c r="CC312" s="11"/>
      <c r="CD312" s="12" t="e">
        <f t="shared" si="2278"/>
        <v>#DIV/0!</v>
      </c>
      <c r="CE312" s="13"/>
      <c r="CF312" s="11"/>
      <c r="CG312" s="11"/>
      <c r="CH312" s="14"/>
      <c r="CI312" s="10"/>
      <c r="CJ312" s="11"/>
      <c r="CK312" s="61">
        <f t="shared" ref="CK312:CL317" si="2314">CK311-CI312</f>
        <v>0</v>
      </c>
      <c r="CL312" s="61">
        <f t="shared" si="2314"/>
        <v>0</v>
      </c>
      <c r="CM312" s="11"/>
      <c r="CN312" s="12" t="e">
        <f t="shared" si="2279"/>
        <v>#DIV/0!</v>
      </c>
      <c r="CO312" s="11"/>
      <c r="CP312" s="12" t="e">
        <f t="shared" si="2280"/>
        <v>#DIV/0!</v>
      </c>
      <c r="CQ312" s="13"/>
      <c r="CR312" s="11"/>
      <c r="CS312" s="11"/>
      <c r="CT312" s="14"/>
      <c r="CU312" s="10"/>
      <c r="CV312" s="11"/>
      <c r="CW312" s="61">
        <f t="shared" ref="CW312:CX317" si="2315">CW311-CU312</f>
        <v>0</v>
      </c>
      <c r="CX312" s="61">
        <f t="shared" si="2315"/>
        <v>0</v>
      </c>
      <c r="CY312" s="11"/>
      <c r="CZ312" s="12" t="e">
        <f t="shared" si="2281"/>
        <v>#DIV/0!</v>
      </c>
      <c r="DA312" s="11"/>
      <c r="DB312" s="12" t="e">
        <f t="shared" si="2282"/>
        <v>#DIV/0!</v>
      </c>
      <c r="DC312" s="13"/>
      <c r="DD312" s="11"/>
      <c r="DE312" s="11"/>
      <c r="DF312" s="14"/>
      <c r="DG312" s="10"/>
      <c r="DH312" s="11"/>
      <c r="DI312" s="61">
        <f t="shared" ref="DI312:DJ317" si="2316">DI311-DG312</f>
        <v>0</v>
      </c>
      <c r="DJ312" s="61">
        <f t="shared" si="2316"/>
        <v>0</v>
      </c>
      <c r="DK312" s="11"/>
      <c r="DL312" s="12" t="e">
        <f t="shared" si="2283"/>
        <v>#DIV/0!</v>
      </c>
      <c r="DM312" s="11"/>
      <c r="DN312" s="12" t="e">
        <f t="shared" si="2284"/>
        <v>#DIV/0!</v>
      </c>
      <c r="DO312" s="13"/>
      <c r="DP312" s="11"/>
      <c r="DQ312" s="11"/>
      <c r="DR312" s="14"/>
      <c r="DS312" s="10"/>
      <c r="DT312" s="11"/>
      <c r="DU312" s="61">
        <f t="shared" ref="DU312:DV317" si="2317">DU311-DS312</f>
        <v>0</v>
      </c>
      <c r="DV312" s="61">
        <f t="shared" si="2317"/>
        <v>0</v>
      </c>
      <c r="DW312" s="11"/>
      <c r="DX312" s="12" t="e">
        <f t="shared" si="2285"/>
        <v>#DIV/0!</v>
      </c>
      <c r="DY312" s="11"/>
      <c r="DZ312" s="12" t="e">
        <f t="shared" si="2286"/>
        <v>#DIV/0!</v>
      </c>
      <c r="EA312" s="13"/>
      <c r="EB312" s="11"/>
      <c r="EC312" s="11"/>
      <c r="ED312" s="14"/>
      <c r="EE312" s="10"/>
      <c r="EF312" s="11"/>
      <c r="EG312" s="61">
        <f t="shared" ref="EG312:EH317" si="2318">EG311-EE312</f>
        <v>0</v>
      </c>
      <c r="EH312" s="61">
        <f t="shared" si="2318"/>
        <v>0</v>
      </c>
      <c r="EI312" s="11"/>
      <c r="EJ312" s="12" t="e">
        <f t="shared" si="2287"/>
        <v>#DIV/0!</v>
      </c>
      <c r="EK312" s="11"/>
      <c r="EL312" s="12" t="e">
        <f t="shared" si="2288"/>
        <v>#DIV/0!</v>
      </c>
      <c r="EM312" s="13"/>
      <c r="EN312" s="11"/>
      <c r="EO312" s="11"/>
      <c r="EP312" s="14"/>
      <c r="EQ312" s="10"/>
      <c r="ER312" s="11"/>
      <c r="ES312" s="61">
        <f t="shared" ref="ES312:ET317" si="2319">ES311-EQ312</f>
        <v>0</v>
      </c>
      <c r="ET312" s="61">
        <f t="shared" si="2319"/>
        <v>0</v>
      </c>
      <c r="EU312" s="11"/>
      <c r="EV312" s="12" t="e">
        <f t="shared" si="2289"/>
        <v>#DIV/0!</v>
      </c>
      <c r="EW312" s="11"/>
      <c r="EX312" s="12" t="e">
        <f t="shared" si="2290"/>
        <v>#DIV/0!</v>
      </c>
      <c r="EY312" s="13"/>
      <c r="EZ312" s="11"/>
      <c r="FA312" s="11"/>
      <c r="FB312" s="14"/>
      <c r="FC312" s="10"/>
      <c r="FD312" s="11"/>
      <c r="FE312" s="61">
        <f t="shared" ref="FE312:FF317" si="2320">FE311-FC312</f>
        <v>0</v>
      </c>
      <c r="FF312" s="61">
        <f t="shared" si="2320"/>
        <v>0</v>
      </c>
      <c r="FG312" s="11"/>
      <c r="FH312" s="12" t="e">
        <f t="shared" si="2291"/>
        <v>#DIV/0!</v>
      </c>
      <c r="FI312" s="11"/>
      <c r="FJ312" s="12" t="e">
        <f t="shared" si="2292"/>
        <v>#DIV/0!</v>
      </c>
      <c r="FK312" s="13"/>
      <c r="FL312" s="11"/>
      <c r="FM312" s="11"/>
      <c r="FN312" s="14"/>
      <c r="FO312" s="10"/>
      <c r="FP312" s="11"/>
      <c r="FQ312" s="61">
        <f t="shared" ref="FQ312:FR317" si="2321">FQ311-FO312</f>
        <v>0</v>
      </c>
      <c r="FR312" s="61">
        <f t="shared" si="2321"/>
        <v>0</v>
      </c>
      <c r="FS312" s="11"/>
      <c r="FT312" s="12" t="e">
        <f t="shared" si="2293"/>
        <v>#DIV/0!</v>
      </c>
      <c r="FU312" s="11"/>
      <c r="FV312" s="12" t="e">
        <f t="shared" si="2294"/>
        <v>#DIV/0!</v>
      </c>
      <c r="FW312" s="13"/>
      <c r="FX312" s="11"/>
      <c r="FY312" s="11"/>
      <c r="FZ312" s="14"/>
      <c r="GA312" s="10"/>
      <c r="GB312" s="11"/>
      <c r="GC312" s="61">
        <f t="shared" ref="GC312:GD317" si="2322">GC311-GA312</f>
        <v>0</v>
      </c>
      <c r="GD312" s="61">
        <f t="shared" si="2322"/>
        <v>0</v>
      </c>
      <c r="GE312" s="11"/>
      <c r="GF312" s="12" t="e">
        <f t="shared" si="2295"/>
        <v>#DIV/0!</v>
      </c>
      <c r="GG312" s="11"/>
      <c r="GH312" s="12" t="e">
        <f t="shared" si="2296"/>
        <v>#DIV/0!</v>
      </c>
      <c r="GI312" s="13"/>
      <c r="GJ312" s="11"/>
      <c r="GK312" s="11"/>
      <c r="GL312" s="14"/>
      <c r="GM312" s="10"/>
      <c r="GN312" s="11"/>
      <c r="GO312" s="61">
        <f t="shared" ref="GO312:GP317" si="2323">GO311-GM312</f>
        <v>0</v>
      </c>
      <c r="GP312" s="61">
        <f t="shared" si="2323"/>
        <v>0</v>
      </c>
      <c r="GQ312" s="11"/>
      <c r="GR312" s="12" t="e">
        <f t="shared" si="2297"/>
        <v>#DIV/0!</v>
      </c>
      <c r="GS312" s="11"/>
      <c r="GT312" s="12" t="e">
        <f t="shared" si="2298"/>
        <v>#DIV/0!</v>
      </c>
      <c r="GU312" s="13"/>
      <c r="GV312" s="11"/>
      <c r="GW312" s="11"/>
      <c r="GX312" s="14"/>
      <c r="GY312" s="10"/>
      <c r="GZ312" s="11"/>
      <c r="HA312" s="61">
        <f t="shared" ref="HA312:HB317" si="2324">HA311-GY312</f>
        <v>0</v>
      </c>
      <c r="HB312" s="61">
        <f t="shared" si="2324"/>
        <v>0</v>
      </c>
      <c r="HC312" s="11"/>
      <c r="HD312" s="12" t="e">
        <f t="shared" si="2299"/>
        <v>#DIV/0!</v>
      </c>
      <c r="HE312" s="11"/>
      <c r="HF312" s="12" t="e">
        <f t="shared" si="2300"/>
        <v>#DIV/0!</v>
      </c>
      <c r="HG312" s="13"/>
      <c r="HH312" s="11"/>
      <c r="HI312" s="11"/>
      <c r="HJ312" s="14"/>
      <c r="HK312" s="10">
        <f t="shared" si="2301"/>
        <v>1</v>
      </c>
      <c r="HL312" s="14">
        <f t="shared" si="2301"/>
        <v>1</v>
      </c>
      <c r="HM312" s="381">
        <f t="shared" si="2301"/>
        <v>2452</v>
      </c>
      <c r="HN312" s="11">
        <f t="shared" si="2301"/>
        <v>180</v>
      </c>
      <c r="HO312" s="11">
        <f t="shared" si="2302"/>
        <v>599</v>
      </c>
      <c r="HP312" s="79">
        <f t="shared" si="2303"/>
        <v>0.24429037520391517</v>
      </c>
      <c r="HQ312" s="15">
        <f t="shared" si="2304"/>
        <v>50</v>
      </c>
      <c r="HR312" s="12">
        <f t="shared" ref="HR312:HR318" si="2325">+(HQ312/(HO312))</f>
        <v>8.347245409015025E-2</v>
      </c>
      <c r="HS312" s="16">
        <v>73</v>
      </c>
      <c r="HT312" s="17">
        <v>537</v>
      </c>
      <c r="HU312" s="16">
        <f t="shared" si="2305"/>
        <v>89.649415692821364</v>
      </c>
      <c r="HV312" s="15"/>
      <c r="HW312" s="14"/>
    </row>
    <row r="313" spans="1:231" ht="18.75" x14ac:dyDescent="0.25">
      <c r="A313" s="734"/>
      <c r="B313" s="436">
        <f t="shared" si="1905"/>
        <v>45836</v>
      </c>
      <c r="C313" s="10"/>
      <c r="D313" s="11"/>
      <c r="E313" s="61">
        <f t="shared" si="2306"/>
        <v>450</v>
      </c>
      <c r="F313" s="11">
        <f t="shared" si="2306"/>
        <v>33</v>
      </c>
      <c r="G313" s="11">
        <v>111</v>
      </c>
      <c r="H313" s="12">
        <f t="shared" si="2266"/>
        <v>0.27111111111111114</v>
      </c>
      <c r="I313" s="11">
        <v>11</v>
      </c>
      <c r="J313" s="12">
        <f t="shared" si="2307"/>
        <v>9.0163934426229511E-2</v>
      </c>
      <c r="K313" s="13"/>
      <c r="L313" s="11"/>
      <c r="M313" s="11"/>
      <c r="N313" s="14"/>
      <c r="O313" s="10"/>
      <c r="P313" s="11"/>
      <c r="Q313" s="11">
        <f t="shared" si="2308"/>
        <v>482</v>
      </c>
      <c r="R313" s="11">
        <f t="shared" si="2308"/>
        <v>36</v>
      </c>
      <c r="S313" s="11">
        <v>122</v>
      </c>
      <c r="T313" s="12">
        <f t="shared" si="2267"/>
        <v>0.26970954356846472</v>
      </c>
      <c r="U313" s="11">
        <v>8</v>
      </c>
      <c r="V313" s="12">
        <f t="shared" si="2268"/>
        <v>6.1538461538461542E-2</v>
      </c>
      <c r="W313" s="13"/>
      <c r="X313" s="11"/>
      <c r="Y313" s="11"/>
      <c r="Z313" s="14"/>
      <c r="AA313" s="10"/>
      <c r="AB313" s="11"/>
      <c r="AC313" s="11">
        <f t="shared" si="2309"/>
        <v>100</v>
      </c>
      <c r="AD313" s="11">
        <f t="shared" si="2309"/>
        <v>8</v>
      </c>
      <c r="AE313" s="11">
        <v>12</v>
      </c>
      <c r="AF313" s="12">
        <f t="shared" si="2269"/>
        <v>0.15</v>
      </c>
      <c r="AG313" s="11">
        <v>3</v>
      </c>
      <c r="AH313" s="12">
        <f t="shared" si="2270"/>
        <v>0.2</v>
      </c>
      <c r="AI313" s="13"/>
      <c r="AJ313" s="11"/>
      <c r="AK313" s="11"/>
      <c r="AL313" s="14"/>
      <c r="AM313" s="10">
        <v>1</v>
      </c>
      <c r="AN313" s="11"/>
      <c r="AO313" s="61">
        <f t="shared" si="2310"/>
        <v>469</v>
      </c>
      <c r="AP313" s="11">
        <f t="shared" si="2310"/>
        <v>34</v>
      </c>
      <c r="AQ313" s="11">
        <v>121</v>
      </c>
      <c r="AR313" s="12">
        <f t="shared" si="2271"/>
        <v>0.28358208955223879</v>
      </c>
      <c r="AS313" s="11">
        <v>12</v>
      </c>
      <c r="AT313" s="12">
        <f t="shared" si="2272"/>
        <v>9.0225563909774431E-2</v>
      </c>
      <c r="AU313" s="13"/>
      <c r="AV313" s="11"/>
      <c r="AW313" s="11"/>
      <c r="AX313" s="14"/>
      <c r="AY313" s="10"/>
      <c r="AZ313" s="11"/>
      <c r="BA313" s="11">
        <f t="shared" si="2311"/>
        <v>470</v>
      </c>
      <c r="BB313" s="11">
        <f t="shared" si="2311"/>
        <v>35</v>
      </c>
      <c r="BC313" s="11">
        <v>120</v>
      </c>
      <c r="BD313" s="12">
        <f t="shared" si="2273"/>
        <v>0.27659574468085107</v>
      </c>
      <c r="BE313" s="11">
        <v>10</v>
      </c>
      <c r="BF313" s="12">
        <f t="shared" si="2274"/>
        <v>7.6923076923076927E-2</v>
      </c>
      <c r="BG313" s="13"/>
      <c r="BH313" s="11"/>
      <c r="BI313" s="11"/>
      <c r="BJ313" s="14"/>
      <c r="BK313" s="10">
        <v>1</v>
      </c>
      <c r="BL313" s="11"/>
      <c r="BM313" s="11">
        <f t="shared" si="2312"/>
        <v>479</v>
      </c>
      <c r="BN313" s="11">
        <f t="shared" si="2312"/>
        <v>34</v>
      </c>
      <c r="BO313" s="11">
        <v>124</v>
      </c>
      <c r="BP313" s="12">
        <f t="shared" si="2275"/>
        <v>0.29227557411273486</v>
      </c>
      <c r="BQ313" s="11">
        <v>16</v>
      </c>
      <c r="BR313" s="12">
        <f t="shared" si="2276"/>
        <v>0.11428571428571428</v>
      </c>
      <c r="BS313" s="13"/>
      <c r="BT313" s="11"/>
      <c r="BU313" s="11"/>
      <c r="BV313" s="14"/>
      <c r="BW313" s="10"/>
      <c r="BX313" s="11"/>
      <c r="BY313" s="61">
        <f t="shared" si="2313"/>
        <v>0</v>
      </c>
      <c r="BZ313" s="61">
        <f t="shared" si="2313"/>
        <v>0</v>
      </c>
      <c r="CA313" s="11"/>
      <c r="CB313" s="12" t="e">
        <f t="shared" si="2277"/>
        <v>#DIV/0!</v>
      </c>
      <c r="CC313" s="11"/>
      <c r="CD313" s="12" t="e">
        <f t="shared" si="2278"/>
        <v>#DIV/0!</v>
      </c>
      <c r="CE313" s="13"/>
      <c r="CF313" s="11"/>
      <c r="CG313" s="11"/>
      <c r="CH313" s="14"/>
      <c r="CI313" s="10"/>
      <c r="CJ313" s="11"/>
      <c r="CK313" s="61">
        <f t="shared" si="2314"/>
        <v>0</v>
      </c>
      <c r="CL313" s="61">
        <f t="shared" si="2314"/>
        <v>0</v>
      </c>
      <c r="CM313" s="11"/>
      <c r="CN313" s="12" t="e">
        <f t="shared" si="2279"/>
        <v>#DIV/0!</v>
      </c>
      <c r="CO313" s="11"/>
      <c r="CP313" s="12" t="e">
        <f t="shared" si="2280"/>
        <v>#DIV/0!</v>
      </c>
      <c r="CQ313" s="13"/>
      <c r="CR313" s="11"/>
      <c r="CS313" s="11"/>
      <c r="CT313" s="14"/>
      <c r="CU313" s="10"/>
      <c r="CV313" s="11"/>
      <c r="CW313" s="61">
        <f t="shared" si="2315"/>
        <v>0</v>
      </c>
      <c r="CX313" s="61">
        <f t="shared" si="2315"/>
        <v>0</v>
      </c>
      <c r="CY313" s="11"/>
      <c r="CZ313" s="12" t="e">
        <f t="shared" si="2281"/>
        <v>#DIV/0!</v>
      </c>
      <c r="DA313" s="11"/>
      <c r="DB313" s="12" t="e">
        <f t="shared" si="2282"/>
        <v>#DIV/0!</v>
      </c>
      <c r="DC313" s="13"/>
      <c r="DD313" s="11"/>
      <c r="DE313" s="11"/>
      <c r="DF313" s="14"/>
      <c r="DG313" s="10"/>
      <c r="DH313" s="11"/>
      <c r="DI313" s="61">
        <f t="shared" si="2316"/>
        <v>0</v>
      </c>
      <c r="DJ313" s="61">
        <f t="shared" si="2316"/>
        <v>0</v>
      </c>
      <c r="DK313" s="11"/>
      <c r="DL313" s="12" t="e">
        <f t="shared" si="2283"/>
        <v>#DIV/0!</v>
      </c>
      <c r="DM313" s="11"/>
      <c r="DN313" s="12" t="e">
        <f t="shared" si="2284"/>
        <v>#DIV/0!</v>
      </c>
      <c r="DO313" s="13"/>
      <c r="DP313" s="11"/>
      <c r="DQ313" s="11"/>
      <c r="DR313" s="14"/>
      <c r="DS313" s="10"/>
      <c r="DT313" s="11"/>
      <c r="DU313" s="61">
        <f t="shared" si="2317"/>
        <v>0</v>
      </c>
      <c r="DV313" s="61">
        <f t="shared" si="2317"/>
        <v>0</v>
      </c>
      <c r="DW313" s="11"/>
      <c r="DX313" s="12" t="e">
        <f t="shared" si="2285"/>
        <v>#DIV/0!</v>
      </c>
      <c r="DY313" s="11"/>
      <c r="DZ313" s="12" t="e">
        <f t="shared" si="2286"/>
        <v>#DIV/0!</v>
      </c>
      <c r="EA313" s="13"/>
      <c r="EB313" s="11"/>
      <c r="EC313" s="11"/>
      <c r="ED313" s="14"/>
      <c r="EE313" s="10"/>
      <c r="EF313" s="11"/>
      <c r="EG313" s="61">
        <f t="shared" si="2318"/>
        <v>0</v>
      </c>
      <c r="EH313" s="61">
        <f t="shared" si="2318"/>
        <v>0</v>
      </c>
      <c r="EI313" s="11"/>
      <c r="EJ313" s="12" t="e">
        <f t="shared" si="2287"/>
        <v>#DIV/0!</v>
      </c>
      <c r="EK313" s="11"/>
      <c r="EL313" s="12" t="e">
        <f t="shared" si="2288"/>
        <v>#DIV/0!</v>
      </c>
      <c r="EM313" s="13"/>
      <c r="EN313" s="11"/>
      <c r="EO313" s="11"/>
      <c r="EP313" s="14"/>
      <c r="EQ313" s="10"/>
      <c r="ER313" s="11"/>
      <c r="ES313" s="61">
        <f t="shared" si="2319"/>
        <v>0</v>
      </c>
      <c r="ET313" s="61">
        <f t="shared" si="2319"/>
        <v>0</v>
      </c>
      <c r="EU313" s="11"/>
      <c r="EV313" s="12" t="e">
        <f t="shared" si="2289"/>
        <v>#DIV/0!</v>
      </c>
      <c r="EW313" s="11"/>
      <c r="EX313" s="12" t="e">
        <f t="shared" si="2290"/>
        <v>#DIV/0!</v>
      </c>
      <c r="EY313" s="13"/>
      <c r="EZ313" s="11"/>
      <c r="FA313" s="11"/>
      <c r="FB313" s="14"/>
      <c r="FC313" s="10"/>
      <c r="FD313" s="11"/>
      <c r="FE313" s="61">
        <f t="shared" si="2320"/>
        <v>0</v>
      </c>
      <c r="FF313" s="61">
        <f t="shared" si="2320"/>
        <v>0</v>
      </c>
      <c r="FG313" s="11"/>
      <c r="FH313" s="12" t="e">
        <f t="shared" si="2291"/>
        <v>#DIV/0!</v>
      </c>
      <c r="FI313" s="11"/>
      <c r="FJ313" s="12" t="e">
        <f t="shared" si="2292"/>
        <v>#DIV/0!</v>
      </c>
      <c r="FK313" s="13"/>
      <c r="FL313" s="11"/>
      <c r="FM313" s="11"/>
      <c r="FN313" s="14"/>
      <c r="FO313" s="10"/>
      <c r="FP313" s="11"/>
      <c r="FQ313" s="61">
        <f t="shared" si="2321"/>
        <v>0</v>
      </c>
      <c r="FR313" s="61">
        <f t="shared" si="2321"/>
        <v>0</v>
      </c>
      <c r="FS313" s="11"/>
      <c r="FT313" s="12" t="e">
        <f t="shared" si="2293"/>
        <v>#DIV/0!</v>
      </c>
      <c r="FU313" s="11"/>
      <c r="FV313" s="12" t="e">
        <f t="shared" si="2294"/>
        <v>#DIV/0!</v>
      </c>
      <c r="FW313" s="13"/>
      <c r="FX313" s="11"/>
      <c r="FY313" s="11"/>
      <c r="FZ313" s="14"/>
      <c r="GA313" s="10"/>
      <c r="GB313" s="11"/>
      <c r="GC313" s="61">
        <f t="shared" si="2322"/>
        <v>0</v>
      </c>
      <c r="GD313" s="61">
        <f t="shared" si="2322"/>
        <v>0</v>
      </c>
      <c r="GE313" s="11"/>
      <c r="GF313" s="12" t="e">
        <f t="shared" si="2295"/>
        <v>#DIV/0!</v>
      </c>
      <c r="GG313" s="11"/>
      <c r="GH313" s="12" t="e">
        <f t="shared" si="2296"/>
        <v>#DIV/0!</v>
      </c>
      <c r="GI313" s="13"/>
      <c r="GJ313" s="11"/>
      <c r="GK313" s="11"/>
      <c r="GL313" s="14"/>
      <c r="GM313" s="10"/>
      <c r="GN313" s="11"/>
      <c r="GO313" s="61">
        <f t="shared" si="2323"/>
        <v>0</v>
      </c>
      <c r="GP313" s="61">
        <f t="shared" si="2323"/>
        <v>0</v>
      </c>
      <c r="GQ313" s="11"/>
      <c r="GR313" s="12" t="e">
        <f t="shared" si="2297"/>
        <v>#DIV/0!</v>
      </c>
      <c r="GS313" s="11"/>
      <c r="GT313" s="12" t="e">
        <f t="shared" si="2298"/>
        <v>#DIV/0!</v>
      </c>
      <c r="GU313" s="13"/>
      <c r="GV313" s="11"/>
      <c r="GW313" s="11"/>
      <c r="GX313" s="14"/>
      <c r="GY313" s="10"/>
      <c r="GZ313" s="11"/>
      <c r="HA313" s="61">
        <f t="shared" si="2324"/>
        <v>0</v>
      </c>
      <c r="HB313" s="61">
        <f t="shared" si="2324"/>
        <v>0</v>
      </c>
      <c r="HC313" s="11"/>
      <c r="HD313" s="12" t="e">
        <f t="shared" si="2299"/>
        <v>#DIV/0!</v>
      </c>
      <c r="HE313" s="11"/>
      <c r="HF313" s="12" t="e">
        <f t="shared" si="2300"/>
        <v>#DIV/0!</v>
      </c>
      <c r="HG313" s="13"/>
      <c r="HH313" s="11"/>
      <c r="HI313" s="11"/>
      <c r="HJ313" s="14"/>
      <c r="HK313" s="10">
        <f t="shared" si="2301"/>
        <v>2</v>
      </c>
      <c r="HL313" s="14">
        <f t="shared" si="2301"/>
        <v>0</v>
      </c>
      <c r="HM313" s="381">
        <f t="shared" si="2301"/>
        <v>2450</v>
      </c>
      <c r="HN313" s="11">
        <f t="shared" si="2301"/>
        <v>180</v>
      </c>
      <c r="HO313" s="11">
        <f t="shared" si="2302"/>
        <v>670</v>
      </c>
      <c r="HP313" s="79">
        <f t="shared" si="2303"/>
        <v>0.27346938775510204</v>
      </c>
      <c r="HQ313" s="15">
        <f t="shared" si="2304"/>
        <v>60</v>
      </c>
      <c r="HR313" s="12">
        <f t="shared" si="2325"/>
        <v>8.9552238805970144E-2</v>
      </c>
      <c r="HS313" s="16">
        <v>72.599999999999994</v>
      </c>
      <c r="HT313" s="17">
        <v>597</v>
      </c>
      <c r="HU313" s="16">
        <f t="shared" si="2305"/>
        <v>89.104477611940297</v>
      </c>
      <c r="HV313" s="15"/>
      <c r="HW313" s="14"/>
    </row>
    <row r="314" spans="1:231" ht="18.75" x14ac:dyDescent="0.25">
      <c r="A314" s="734"/>
      <c r="B314" s="436">
        <f t="shared" si="1905"/>
        <v>45837</v>
      </c>
      <c r="C314" s="10"/>
      <c r="D314" s="11"/>
      <c r="E314" s="61">
        <f t="shared" si="2306"/>
        <v>450</v>
      </c>
      <c r="F314" s="11">
        <f t="shared" si="2306"/>
        <v>33</v>
      </c>
      <c r="G314" s="11">
        <v>118</v>
      </c>
      <c r="H314" s="12">
        <f t="shared" si="2266"/>
        <v>0.28888888888888886</v>
      </c>
      <c r="I314" s="11">
        <v>12</v>
      </c>
      <c r="J314" s="12">
        <f t="shared" si="2307"/>
        <v>9.2307692307692313E-2</v>
      </c>
      <c r="K314" s="11"/>
      <c r="L314" s="11"/>
      <c r="M314" s="18"/>
      <c r="N314" s="20"/>
      <c r="O314" s="10"/>
      <c r="P314" s="11"/>
      <c r="Q314" s="11">
        <f t="shared" si="2308"/>
        <v>482</v>
      </c>
      <c r="R314" s="11">
        <f t="shared" si="2308"/>
        <v>36</v>
      </c>
      <c r="S314" s="11">
        <v>121</v>
      </c>
      <c r="T314" s="12">
        <f t="shared" si="2267"/>
        <v>0.27800829875518673</v>
      </c>
      <c r="U314" s="11">
        <v>13</v>
      </c>
      <c r="V314" s="12">
        <f t="shared" si="2268"/>
        <v>9.7014925373134331E-2</v>
      </c>
      <c r="W314" s="11"/>
      <c r="X314" s="11"/>
      <c r="Y314" s="18"/>
      <c r="Z314" s="20"/>
      <c r="AA314" s="10"/>
      <c r="AB314" s="11"/>
      <c r="AC314" s="11">
        <f t="shared" si="2309"/>
        <v>100</v>
      </c>
      <c r="AD314" s="11">
        <f t="shared" si="2309"/>
        <v>8</v>
      </c>
      <c r="AE314" s="11">
        <v>12</v>
      </c>
      <c r="AF314" s="12">
        <f t="shared" si="2269"/>
        <v>0.14000000000000001</v>
      </c>
      <c r="AG314" s="11">
        <v>2</v>
      </c>
      <c r="AH314" s="12">
        <f t="shared" si="2270"/>
        <v>0.14285714285714285</v>
      </c>
      <c r="AI314" s="11"/>
      <c r="AJ314" s="11"/>
      <c r="AK314" s="18"/>
      <c r="AL314" s="20"/>
      <c r="AM314" s="10"/>
      <c r="AN314" s="11"/>
      <c r="AO314" s="61">
        <f t="shared" si="2310"/>
        <v>469</v>
      </c>
      <c r="AP314" s="11">
        <f t="shared" si="2310"/>
        <v>34</v>
      </c>
      <c r="AQ314" s="11">
        <v>118</v>
      </c>
      <c r="AR314" s="12">
        <f t="shared" si="2271"/>
        <v>0.28144989339019189</v>
      </c>
      <c r="AS314" s="11">
        <v>14</v>
      </c>
      <c r="AT314" s="12">
        <f t="shared" si="2272"/>
        <v>0.10606060606060606</v>
      </c>
      <c r="AU314" s="11"/>
      <c r="AV314" s="11"/>
      <c r="AW314" s="18"/>
      <c r="AX314" s="20"/>
      <c r="AY314" s="10">
        <v>1</v>
      </c>
      <c r="AZ314" s="11"/>
      <c r="BA314" s="11">
        <f t="shared" si="2311"/>
        <v>469</v>
      </c>
      <c r="BB314" s="11">
        <f t="shared" si="2311"/>
        <v>35</v>
      </c>
      <c r="BC314" s="11">
        <v>117</v>
      </c>
      <c r="BD314" s="12">
        <f t="shared" si="2273"/>
        <v>0.27078891257995735</v>
      </c>
      <c r="BE314" s="11">
        <v>10</v>
      </c>
      <c r="BF314" s="12">
        <f t="shared" si="2274"/>
        <v>7.874015748031496E-2</v>
      </c>
      <c r="BG314" s="11"/>
      <c r="BH314" s="11"/>
      <c r="BI314" s="18"/>
      <c r="BJ314" s="20"/>
      <c r="BK314" s="10"/>
      <c r="BL314" s="11"/>
      <c r="BM314" s="11">
        <f t="shared" si="2312"/>
        <v>479</v>
      </c>
      <c r="BN314" s="11">
        <f t="shared" si="2312"/>
        <v>34</v>
      </c>
      <c r="BO314" s="11">
        <v>113</v>
      </c>
      <c r="BP314" s="12">
        <f t="shared" si="2275"/>
        <v>0.25678496868475992</v>
      </c>
      <c r="BQ314" s="11">
        <v>10</v>
      </c>
      <c r="BR314" s="12">
        <f t="shared" si="2276"/>
        <v>8.1300813008130079E-2</v>
      </c>
      <c r="BS314" s="11"/>
      <c r="BT314" s="11"/>
      <c r="BU314" s="18"/>
      <c r="BV314" s="20"/>
      <c r="BW314" s="10"/>
      <c r="BX314" s="11"/>
      <c r="BY314" s="61">
        <f t="shared" si="2313"/>
        <v>0</v>
      </c>
      <c r="BZ314" s="61">
        <f t="shared" si="2313"/>
        <v>0</v>
      </c>
      <c r="CA314" s="11"/>
      <c r="CB314" s="12" t="e">
        <f t="shared" si="2277"/>
        <v>#DIV/0!</v>
      </c>
      <c r="CC314" s="11"/>
      <c r="CD314" s="12" t="e">
        <f t="shared" si="2278"/>
        <v>#DIV/0!</v>
      </c>
      <c r="CE314" s="11"/>
      <c r="CF314" s="11"/>
      <c r="CG314" s="18"/>
      <c r="CH314" s="20"/>
      <c r="CI314" s="10"/>
      <c r="CJ314" s="11"/>
      <c r="CK314" s="61">
        <f t="shared" si="2314"/>
        <v>0</v>
      </c>
      <c r="CL314" s="61">
        <f t="shared" si="2314"/>
        <v>0</v>
      </c>
      <c r="CM314" s="11"/>
      <c r="CN314" s="12" t="e">
        <f t="shared" si="2279"/>
        <v>#DIV/0!</v>
      </c>
      <c r="CO314" s="11"/>
      <c r="CP314" s="12" t="e">
        <f t="shared" si="2280"/>
        <v>#DIV/0!</v>
      </c>
      <c r="CQ314" s="11"/>
      <c r="CR314" s="11"/>
      <c r="CS314" s="18"/>
      <c r="CT314" s="20"/>
      <c r="CU314" s="10"/>
      <c r="CV314" s="11"/>
      <c r="CW314" s="61">
        <f t="shared" si="2315"/>
        <v>0</v>
      </c>
      <c r="CX314" s="61">
        <f t="shared" si="2315"/>
        <v>0</v>
      </c>
      <c r="CY314" s="11"/>
      <c r="CZ314" s="12" t="e">
        <f t="shared" si="2281"/>
        <v>#DIV/0!</v>
      </c>
      <c r="DA314" s="11"/>
      <c r="DB314" s="12" t="e">
        <f t="shared" si="2282"/>
        <v>#DIV/0!</v>
      </c>
      <c r="DC314" s="11"/>
      <c r="DD314" s="11"/>
      <c r="DE314" s="18"/>
      <c r="DF314" s="20"/>
      <c r="DG314" s="10"/>
      <c r="DH314" s="11"/>
      <c r="DI314" s="61">
        <f t="shared" si="2316"/>
        <v>0</v>
      </c>
      <c r="DJ314" s="61">
        <f t="shared" si="2316"/>
        <v>0</v>
      </c>
      <c r="DK314" s="11"/>
      <c r="DL314" s="12" t="e">
        <f t="shared" si="2283"/>
        <v>#DIV/0!</v>
      </c>
      <c r="DM314" s="11"/>
      <c r="DN314" s="12" t="e">
        <f t="shared" si="2284"/>
        <v>#DIV/0!</v>
      </c>
      <c r="DO314" s="11"/>
      <c r="DP314" s="11"/>
      <c r="DQ314" s="18"/>
      <c r="DR314" s="20"/>
      <c r="DS314" s="10"/>
      <c r="DT314" s="11"/>
      <c r="DU314" s="61">
        <f t="shared" si="2317"/>
        <v>0</v>
      </c>
      <c r="DV314" s="61">
        <f t="shared" si="2317"/>
        <v>0</v>
      </c>
      <c r="DW314" s="11"/>
      <c r="DX314" s="12" t="e">
        <f t="shared" si="2285"/>
        <v>#DIV/0!</v>
      </c>
      <c r="DY314" s="11"/>
      <c r="DZ314" s="12" t="e">
        <f t="shared" si="2286"/>
        <v>#DIV/0!</v>
      </c>
      <c r="EA314" s="11"/>
      <c r="EB314" s="11"/>
      <c r="EC314" s="18"/>
      <c r="ED314" s="20"/>
      <c r="EE314" s="10"/>
      <c r="EF314" s="11"/>
      <c r="EG314" s="61">
        <f t="shared" si="2318"/>
        <v>0</v>
      </c>
      <c r="EH314" s="61">
        <f t="shared" si="2318"/>
        <v>0</v>
      </c>
      <c r="EI314" s="11"/>
      <c r="EJ314" s="12" t="e">
        <f t="shared" si="2287"/>
        <v>#DIV/0!</v>
      </c>
      <c r="EK314" s="11"/>
      <c r="EL314" s="12" t="e">
        <f t="shared" si="2288"/>
        <v>#DIV/0!</v>
      </c>
      <c r="EM314" s="11"/>
      <c r="EN314" s="11"/>
      <c r="EO314" s="18"/>
      <c r="EP314" s="20"/>
      <c r="EQ314" s="10"/>
      <c r="ER314" s="11"/>
      <c r="ES314" s="61">
        <f t="shared" si="2319"/>
        <v>0</v>
      </c>
      <c r="ET314" s="61">
        <f t="shared" si="2319"/>
        <v>0</v>
      </c>
      <c r="EU314" s="11"/>
      <c r="EV314" s="12" t="e">
        <f t="shared" si="2289"/>
        <v>#DIV/0!</v>
      </c>
      <c r="EW314" s="11"/>
      <c r="EX314" s="12" t="e">
        <f t="shared" si="2290"/>
        <v>#DIV/0!</v>
      </c>
      <c r="EY314" s="11"/>
      <c r="EZ314" s="11"/>
      <c r="FA314" s="18"/>
      <c r="FB314" s="20"/>
      <c r="FC314" s="10"/>
      <c r="FD314" s="11"/>
      <c r="FE314" s="61">
        <f t="shared" si="2320"/>
        <v>0</v>
      </c>
      <c r="FF314" s="61">
        <f t="shared" si="2320"/>
        <v>0</v>
      </c>
      <c r="FG314" s="11"/>
      <c r="FH314" s="12" t="e">
        <f t="shared" si="2291"/>
        <v>#DIV/0!</v>
      </c>
      <c r="FI314" s="11"/>
      <c r="FJ314" s="12" t="e">
        <f t="shared" si="2292"/>
        <v>#DIV/0!</v>
      </c>
      <c r="FK314" s="11"/>
      <c r="FL314" s="11"/>
      <c r="FM314" s="18"/>
      <c r="FN314" s="20"/>
      <c r="FO314" s="10"/>
      <c r="FP314" s="11"/>
      <c r="FQ314" s="61">
        <f t="shared" si="2321"/>
        <v>0</v>
      </c>
      <c r="FR314" s="61">
        <f t="shared" si="2321"/>
        <v>0</v>
      </c>
      <c r="FS314" s="11"/>
      <c r="FT314" s="12" t="e">
        <f t="shared" si="2293"/>
        <v>#DIV/0!</v>
      </c>
      <c r="FU314" s="11"/>
      <c r="FV314" s="12" t="e">
        <f t="shared" si="2294"/>
        <v>#DIV/0!</v>
      </c>
      <c r="FW314" s="11"/>
      <c r="FX314" s="11"/>
      <c r="FY314" s="18"/>
      <c r="FZ314" s="20"/>
      <c r="GA314" s="10"/>
      <c r="GB314" s="11"/>
      <c r="GC314" s="61">
        <f t="shared" si="2322"/>
        <v>0</v>
      </c>
      <c r="GD314" s="61">
        <f t="shared" si="2322"/>
        <v>0</v>
      </c>
      <c r="GE314" s="11"/>
      <c r="GF314" s="12" t="e">
        <f t="shared" si="2295"/>
        <v>#DIV/0!</v>
      </c>
      <c r="GG314" s="11"/>
      <c r="GH314" s="12" t="e">
        <f t="shared" si="2296"/>
        <v>#DIV/0!</v>
      </c>
      <c r="GI314" s="11"/>
      <c r="GJ314" s="11"/>
      <c r="GK314" s="18"/>
      <c r="GL314" s="20"/>
      <c r="GM314" s="10"/>
      <c r="GN314" s="11"/>
      <c r="GO314" s="61">
        <f t="shared" si="2323"/>
        <v>0</v>
      </c>
      <c r="GP314" s="61">
        <f t="shared" si="2323"/>
        <v>0</v>
      </c>
      <c r="GQ314" s="11"/>
      <c r="GR314" s="12" t="e">
        <f t="shared" si="2297"/>
        <v>#DIV/0!</v>
      </c>
      <c r="GS314" s="11"/>
      <c r="GT314" s="12" t="e">
        <f t="shared" si="2298"/>
        <v>#DIV/0!</v>
      </c>
      <c r="GU314" s="11"/>
      <c r="GV314" s="11"/>
      <c r="GW314" s="18"/>
      <c r="GX314" s="20"/>
      <c r="GY314" s="10"/>
      <c r="GZ314" s="11"/>
      <c r="HA314" s="61">
        <f t="shared" si="2324"/>
        <v>0</v>
      </c>
      <c r="HB314" s="61">
        <f t="shared" si="2324"/>
        <v>0</v>
      </c>
      <c r="HC314" s="11"/>
      <c r="HD314" s="12" t="e">
        <f t="shared" si="2299"/>
        <v>#DIV/0!</v>
      </c>
      <c r="HE314" s="11"/>
      <c r="HF314" s="12" t="e">
        <f t="shared" si="2300"/>
        <v>#DIV/0!</v>
      </c>
      <c r="HG314" s="11"/>
      <c r="HH314" s="11"/>
      <c r="HI314" s="18"/>
      <c r="HJ314" s="20"/>
      <c r="HK314" s="10">
        <f t="shared" si="2301"/>
        <v>1</v>
      </c>
      <c r="HL314" s="14">
        <f t="shared" si="2301"/>
        <v>0</v>
      </c>
      <c r="HM314" s="381">
        <f t="shared" si="2301"/>
        <v>2449</v>
      </c>
      <c r="HN314" s="11">
        <f t="shared" si="2301"/>
        <v>180</v>
      </c>
      <c r="HO314" s="11">
        <f t="shared" si="2302"/>
        <v>660</v>
      </c>
      <c r="HP314" s="79">
        <f t="shared" si="2303"/>
        <v>0.2694977541853818</v>
      </c>
      <c r="HQ314" s="15">
        <f t="shared" si="2304"/>
        <v>61</v>
      </c>
      <c r="HR314" s="12">
        <f t="shared" si="2325"/>
        <v>9.2424242424242423E-2</v>
      </c>
      <c r="HS314" s="16">
        <v>72.599999999999994</v>
      </c>
      <c r="HT314" s="17">
        <v>580</v>
      </c>
      <c r="HU314" s="16">
        <f t="shared" si="2305"/>
        <v>87.878787878787875</v>
      </c>
      <c r="HV314" s="18"/>
      <c r="HW314" s="20"/>
    </row>
    <row r="315" spans="1:231" ht="18.75" x14ac:dyDescent="0.25">
      <c r="A315" s="734"/>
      <c r="B315" s="436">
        <f t="shared" si="1905"/>
        <v>45838</v>
      </c>
      <c r="C315" s="10"/>
      <c r="D315" s="11"/>
      <c r="E315" s="61">
        <f t="shared" si="2306"/>
        <v>450</v>
      </c>
      <c r="F315" s="11">
        <f t="shared" si="2306"/>
        <v>33</v>
      </c>
      <c r="G315" s="11"/>
      <c r="H315" s="12">
        <f t="shared" si="2266"/>
        <v>0</v>
      </c>
      <c r="I315" s="11"/>
      <c r="J315" s="12" t="e">
        <f t="shared" si="2307"/>
        <v>#DIV/0!</v>
      </c>
      <c r="K315" s="13"/>
      <c r="L315" s="13"/>
      <c r="M315" s="25"/>
      <c r="N315" s="37"/>
      <c r="O315" s="10"/>
      <c r="P315" s="11"/>
      <c r="Q315" s="11">
        <f t="shared" si="2308"/>
        <v>482</v>
      </c>
      <c r="R315" s="11">
        <f t="shared" si="2308"/>
        <v>36</v>
      </c>
      <c r="S315" s="11"/>
      <c r="T315" s="12">
        <f t="shared" si="2267"/>
        <v>0</v>
      </c>
      <c r="U315" s="11"/>
      <c r="V315" s="12" t="e">
        <f t="shared" si="2268"/>
        <v>#DIV/0!</v>
      </c>
      <c r="W315" s="13"/>
      <c r="X315" s="13"/>
      <c r="Y315" s="25"/>
      <c r="Z315" s="37"/>
      <c r="AA315" s="10"/>
      <c r="AB315" s="11"/>
      <c r="AC315" s="11">
        <f t="shared" si="2309"/>
        <v>100</v>
      </c>
      <c r="AD315" s="11">
        <f t="shared" si="2309"/>
        <v>8</v>
      </c>
      <c r="AE315" s="11"/>
      <c r="AF315" s="12">
        <f t="shared" si="2269"/>
        <v>0</v>
      </c>
      <c r="AG315" s="11"/>
      <c r="AH315" s="12" t="e">
        <f t="shared" si="2270"/>
        <v>#DIV/0!</v>
      </c>
      <c r="AI315" s="13"/>
      <c r="AJ315" s="13"/>
      <c r="AK315" s="25"/>
      <c r="AL315" s="37"/>
      <c r="AM315" s="10"/>
      <c r="AN315" s="11"/>
      <c r="AO315" s="61">
        <f t="shared" si="2310"/>
        <v>469</v>
      </c>
      <c r="AP315" s="11">
        <f t="shared" si="2310"/>
        <v>34</v>
      </c>
      <c r="AQ315" s="11"/>
      <c r="AR315" s="12">
        <f t="shared" si="2271"/>
        <v>0</v>
      </c>
      <c r="AS315" s="11"/>
      <c r="AT315" s="12" t="e">
        <f t="shared" si="2272"/>
        <v>#DIV/0!</v>
      </c>
      <c r="AU315" s="13"/>
      <c r="AV315" s="13"/>
      <c r="AW315" s="25"/>
      <c r="AX315" s="37"/>
      <c r="AY315" s="10"/>
      <c r="AZ315" s="11"/>
      <c r="BA315" s="11">
        <f t="shared" si="2311"/>
        <v>469</v>
      </c>
      <c r="BB315" s="11">
        <f t="shared" si="2311"/>
        <v>35</v>
      </c>
      <c r="BC315" s="11"/>
      <c r="BD315" s="12">
        <f t="shared" si="2273"/>
        <v>0</v>
      </c>
      <c r="BE315" s="11"/>
      <c r="BF315" s="12" t="e">
        <f t="shared" si="2274"/>
        <v>#DIV/0!</v>
      </c>
      <c r="BG315" s="13"/>
      <c r="BH315" s="13"/>
      <c r="BI315" s="25"/>
      <c r="BJ315" s="37"/>
      <c r="BK315" s="10"/>
      <c r="BL315" s="11"/>
      <c r="BM315" s="11">
        <f t="shared" si="2312"/>
        <v>479</v>
      </c>
      <c r="BN315" s="11">
        <f t="shared" si="2312"/>
        <v>34</v>
      </c>
      <c r="BO315" s="11"/>
      <c r="BP315" s="12">
        <f t="shared" si="2275"/>
        <v>0</v>
      </c>
      <c r="BQ315" s="11"/>
      <c r="BR315" s="12" t="e">
        <f t="shared" si="2276"/>
        <v>#DIV/0!</v>
      </c>
      <c r="BS315" s="13"/>
      <c r="BT315" s="13"/>
      <c r="BU315" s="25"/>
      <c r="BV315" s="37"/>
      <c r="BW315" s="10"/>
      <c r="BX315" s="11"/>
      <c r="BY315" s="61">
        <f t="shared" si="2313"/>
        <v>0</v>
      </c>
      <c r="BZ315" s="61">
        <f t="shared" si="2313"/>
        <v>0</v>
      </c>
      <c r="CA315" s="11"/>
      <c r="CB315" s="12" t="e">
        <f t="shared" si="2277"/>
        <v>#DIV/0!</v>
      </c>
      <c r="CC315" s="11"/>
      <c r="CD315" s="12" t="e">
        <f t="shared" si="2278"/>
        <v>#DIV/0!</v>
      </c>
      <c r="CE315" s="13"/>
      <c r="CF315" s="13"/>
      <c r="CG315" s="25"/>
      <c r="CH315" s="37"/>
      <c r="CI315" s="10"/>
      <c r="CJ315" s="11"/>
      <c r="CK315" s="61">
        <f t="shared" si="2314"/>
        <v>0</v>
      </c>
      <c r="CL315" s="61">
        <f t="shared" si="2314"/>
        <v>0</v>
      </c>
      <c r="CM315" s="11"/>
      <c r="CN315" s="12" t="e">
        <f t="shared" si="2279"/>
        <v>#DIV/0!</v>
      </c>
      <c r="CO315" s="11"/>
      <c r="CP315" s="12" t="e">
        <f t="shared" si="2280"/>
        <v>#DIV/0!</v>
      </c>
      <c r="CQ315" s="13"/>
      <c r="CR315" s="13"/>
      <c r="CS315" s="25"/>
      <c r="CT315" s="37"/>
      <c r="CU315" s="10"/>
      <c r="CV315" s="11"/>
      <c r="CW315" s="61">
        <f t="shared" si="2315"/>
        <v>0</v>
      </c>
      <c r="CX315" s="61">
        <f t="shared" si="2315"/>
        <v>0</v>
      </c>
      <c r="CY315" s="11"/>
      <c r="CZ315" s="12" t="e">
        <f t="shared" si="2281"/>
        <v>#DIV/0!</v>
      </c>
      <c r="DA315" s="11"/>
      <c r="DB315" s="12" t="e">
        <f t="shared" si="2282"/>
        <v>#DIV/0!</v>
      </c>
      <c r="DC315" s="13"/>
      <c r="DD315" s="13"/>
      <c r="DE315" s="25"/>
      <c r="DF315" s="37"/>
      <c r="DG315" s="10"/>
      <c r="DH315" s="11"/>
      <c r="DI315" s="61">
        <f t="shared" si="2316"/>
        <v>0</v>
      </c>
      <c r="DJ315" s="61">
        <f t="shared" si="2316"/>
        <v>0</v>
      </c>
      <c r="DK315" s="11"/>
      <c r="DL315" s="12" t="e">
        <f t="shared" si="2283"/>
        <v>#DIV/0!</v>
      </c>
      <c r="DM315" s="11"/>
      <c r="DN315" s="12" t="e">
        <f t="shared" si="2284"/>
        <v>#DIV/0!</v>
      </c>
      <c r="DO315" s="13"/>
      <c r="DP315" s="13"/>
      <c r="DQ315" s="25"/>
      <c r="DR315" s="37"/>
      <c r="DS315" s="10"/>
      <c r="DT315" s="11"/>
      <c r="DU315" s="61">
        <f t="shared" si="2317"/>
        <v>0</v>
      </c>
      <c r="DV315" s="61">
        <f t="shared" si="2317"/>
        <v>0</v>
      </c>
      <c r="DW315" s="11"/>
      <c r="DX315" s="12" t="e">
        <f t="shared" si="2285"/>
        <v>#DIV/0!</v>
      </c>
      <c r="DY315" s="11"/>
      <c r="DZ315" s="12" t="e">
        <f t="shared" si="2286"/>
        <v>#DIV/0!</v>
      </c>
      <c r="EA315" s="13"/>
      <c r="EB315" s="13"/>
      <c r="EC315" s="25"/>
      <c r="ED315" s="37"/>
      <c r="EE315" s="10"/>
      <c r="EF315" s="11"/>
      <c r="EG315" s="61">
        <f t="shared" si="2318"/>
        <v>0</v>
      </c>
      <c r="EH315" s="61">
        <f t="shared" si="2318"/>
        <v>0</v>
      </c>
      <c r="EI315" s="11"/>
      <c r="EJ315" s="12" t="e">
        <f t="shared" si="2287"/>
        <v>#DIV/0!</v>
      </c>
      <c r="EK315" s="11"/>
      <c r="EL315" s="12" t="e">
        <f t="shared" si="2288"/>
        <v>#DIV/0!</v>
      </c>
      <c r="EM315" s="13"/>
      <c r="EN315" s="13"/>
      <c r="EO315" s="25"/>
      <c r="EP315" s="37"/>
      <c r="EQ315" s="10"/>
      <c r="ER315" s="11"/>
      <c r="ES315" s="61">
        <f t="shared" si="2319"/>
        <v>0</v>
      </c>
      <c r="ET315" s="61">
        <f t="shared" si="2319"/>
        <v>0</v>
      </c>
      <c r="EU315" s="11"/>
      <c r="EV315" s="12" t="e">
        <f t="shared" si="2289"/>
        <v>#DIV/0!</v>
      </c>
      <c r="EW315" s="11"/>
      <c r="EX315" s="12" t="e">
        <f t="shared" si="2290"/>
        <v>#DIV/0!</v>
      </c>
      <c r="EY315" s="13"/>
      <c r="EZ315" s="13"/>
      <c r="FA315" s="25"/>
      <c r="FB315" s="37"/>
      <c r="FC315" s="10"/>
      <c r="FD315" s="11"/>
      <c r="FE315" s="61">
        <f t="shared" si="2320"/>
        <v>0</v>
      </c>
      <c r="FF315" s="61">
        <f t="shared" si="2320"/>
        <v>0</v>
      </c>
      <c r="FG315" s="11"/>
      <c r="FH315" s="12" t="e">
        <f t="shared" si="2291"/>
        <v>#DIV/0!</v>
      </c>
      <c r="FI315" s="11"/>
      <c r="FJ315" s="12" t="e">
        <f t="shared" si="2292"/>
        <v>#DIV/0!</v>
      </c>
      <c r="FK315" s="13"/>
      <c r="FL315" s="13"/>
      <c r="FM315" s="25"/>
      <c r="FN315" s="37"/>
      <c r="FO315" s="10"/>
      <c r="FP315" s="11"/>
      <c r="FQ315" s="61">
        <f t="shared" si="2321"/>
        <v>0</v>
      </c>
      <c r="FR315" s="61">
        <f t="shared" si="2321"/>
        <v>0</v>
      </c>
      <c r="FS315" s="11"/>
      <c r="FT315" s="12" t="e">
        <f t="shared" si="2293"/>
        <v>#DIV/0!</v>
      </c>
      <c r="FU315" s="11"/>
      <c r="FV315" s="12" t="e">
        <f t="shared" si="2294"/>
        <v>#DIV/0!</v>
      </c>
      <c r="FW315" s="13"/>
      <c r="FX315" s="13"/>
      <c r="FY315" s="25"/>
      <c r="FZ315" s="37"/>
      <c r="GA315" s="10"/>
      <c r="GB315" s="11"/>
      <c r="GC315" s="61">
        <f t="shared" si="2322"/>
        <v>0</v>
      </c>
      <c r="GD315" s="61">
        <f t="shared" si="2322"/>
        <v>0</v>
      </c>
      <c r="GE315" s="11"/>
      <c r="GF315" s="12" t="e">
        <f t="shared" si="2295"/>
        <v>#DIV/0!</v>
      </c>
      <c r="GG315" s="11"/>
      <c r="GH315" s="12" t="e">
        <f t="shared" si="2296"/>
        <v>#DIV/0!</v>
      </c>
      <c r="GI315" s="13"/>
      <c r="GJ315" s="13"/>
      <c r="GK315" s="25"/>
      <c r="GL315" s="37"/>
      <c r="GM315" s="10"/>
      <c r="GN315" s="11"/>
      <c r="GO315" s="61">
        <f t="shared" si="2323"/>
        <v>0</v>
      </c>
      <c r="GP315" s="61">
        <f t="shared" si="2323"/>
        <v>0</v>
      </c>
      <c r="GQ315" s="11"/>
      <c r="GR315" s="12" t="e">
        <f t="shared" si="2297"/>
        <v>#DIV/0!</v>
      </c>
      <c r="GS315" s="11"/>
      <c r="GT315" s="12" t="e">
        <f t="shared" si="2298"/>
        <v>#DIV/0!</v>
      </c>
      <c r="GU315" s="13"/>
      <c r="GV315" s="13"/>
      <c r="GW315" s="25"/>
      <c r="GX315" s="37"/>
      <c r="GY315" s="10"/>
      <c r="GZ315" s="11"/>
      <c r="HA315" s="61">
        <f t="shared" si="2324"/>
        <v>0</v>
      </c>
      <c r="HB315" s="61">
        <f t="shared" si="2324"/>
        <v>0</v>
      </c>
      <c r="HC315" s="11"/>
      <c r="HD315" s="12" t="e">
        <f t="shared" si="2299"/>
        <v>#DIV/0!</v>
      </c>
      <c r="HE315" s="11"/>
      <c r="HF315" s="12" t="e">
        <f t="shared" si="2300"/>
        <v>#DIV/0!</v>
      </c>
      <c r="HG315" s="13"/>
      <c r="HH315" s="13"/>
      <c r="HI315" s="25"/>
      <c r="HJ315" s="37"/>
      <c r="HK315" s="10">
        <f t="shared" si="2301"/>
        <v>0</v>
      </c>
      <c r="HL315" s="14">
        <f t="shared" si="2301"/>
        <v>0</v>
      </c>
      <c r="HM315" s="381">
        <f t="shared" si="2301"/>
        <v>2449</v>
      </c>
      <c r="HN315" s="11">
        <f t="shared" si="2301"/>
        <v>180</v>
      </c>
      <c r="HO315" s="11">
        <f t="shared" si="2302"/>
        <v>0</v>
      </c>
      <c r="HP315" s="79">
        <f t="shared" si="2303"/>
        <v>0</v>
      </c>
      <c r="HQ315" s="15">
        <f t="shared" si="2304"/>
        <v>0</v>
      </c>
      <c r="HR315" s="12" t="e">
        <f t="shared" si="2325"/>
        <v>#DIV/0!</v>
      </c>
      <c r="HS315" s="16"/>
      <c r="HT315" s="17"/>
      <c r="HU315" s="16" t="e">
        <f t="shared" si="2305"/>
        <v>#DIV/0!</v>
      </c>
      <c r="HV315" s="23"/>
      <c r="HW315" s="22"/>
    </row>
    <row r="316" spans="1:231" ht="18.75" x14ac:dyDescent="0.25">
      <c r="A316" s="734"/>
      <c r="B316" s="436">
        <f t="shared" ref="B316:B352" si="2326">+B315+1</f>
        <v>45839</v>
      </c>
      <c r="C316" s="10"/>
      <c r="D316" s="11"/>
      <c r="E316" s="61">
        <f t="shared" si="2306"/>
        <v>450</v>
      </c>
      <c r="F316" s="11">
        <f t="shared" si="2306"/>
        <v>33</v>
      </c>
      <c r="G316" s="11"/>
      <c r="H316" s="12">
        <f t="shared" si="2266"/>
        <v>0</v>
      </c>
      <c r="I316" s="11"/>
      <c r="J316" s="12" t="e">
        <f t="shared" si="2307"/>
        <v>#DIV/0!</v>
      </c>
      <c r="K316" s="13"/>
      <c r="L316" s="11"/>
      <c r="M316" s="25"/>
      <c r="N316" s="37"/>
      <c r="O316" s="10"/>
      <c r="P316" s="11"/>
      <c r="Q316" s="11">
        <f t="shared" si="2308"/>
        <v>482</v>
      </c>
      <c r="R316" s="11">
        <f t="shared" si="2308"/>
        <v>36</v>
      </c>
      <c r="S316" s="11"/>
      <c r="T316" s="12">
        <f t="shared" si="2267"/>
        <v>0</v>
      </c>
      <c r="U316" s="11"/>
      <c r="V316" s="12" t="e">
        <f t="shared" si="2268"/>
        <v>#DIV/0!</v>
      </c>
      <c r="W316" s="13"/>
      <c r="X316" s="11"/>
      <c r="Y316" s="25"/>
      <c r="Z316" s="37"/>
      <c r="AA316" s="10"/>
      <c r="AB316" s="11"/>
      <c r="AC316" s="11">
        <f t="shared" si="2309"/>
        <v>100</v>
      </c>
      <c r="AD316" s="11">
        <f t="shared" si="2309"/>
        <v>8</v>
      </c>
      <c r="AE316" s="11"/>
      <c r="AF316" s="12">
        <f t="shared" si="2269"/>
        <v>0</v>
      </c>
      <c r="AG316" s="11"/>
      <c r="AH316" s="12" t="e">
        <f t="shared" si="2270"/>
        <v>#DIV/0!</v>
      </c>
      <c r="AI316" s="13"/>
      <c r="AJ316" s="11"/>
      <c r="AK316" s="25"/>
      <c r="AL316" s="37"/>
      <c r="AM316" s="10"/>
      <c r="AN316" s="11"/>
      <c r="AO316" s="61">
        <f t="shared" si="2310"/>
        <v>469</v>
      </c>
      <c r="AP316" s="11">
        <f t="shared" si="2310"/>
        <v>34</v>
      </c>
      <c r="AQ316" s="11"/>
      <c r="AR316" s="12">
        <f t="shared" si="2271"/>
        <v>0</v>
      </c>
      <c r="AS316" s="11"/>
      <c r="AT316" s="12" t="e">
        <f t="shared" si="2272"/>
        <v>#DIV/0!</v>
      </c>
      <c r="AU316" s="13"/>
      <c r="AV316" s="11"/>
      <c r="AW316" s="25"/>
      <c r="AX316" s="37"/>
      <c r="AY316" s="10"/>
      <c r="AZ316" s="11"/>
      <c r="BA316" s="11">
        <f t="shared" si="2311"/>
        <v>469</v>
      </c>
      <c r="BB316" s="11">
        <f t="shared" si="2311"/>
        <v>35</v>
      </c>
      <c r="BC316" s="11"/>
      <c r="BD316" s="12">
        <f t="shared" si="2273"/>
        <v>0</v>
      </c>
      <c r="BE316" s="11"/>
      <c r="BF316" s="12" t="e">
        <f t="shared" si="2274"/>
        <v>#DIV/0!</v>
      </c>
      <c r="BG316" s="13"/>
      <c r="BH316" s="11"/>
      <c r="BI316" s="25"/>
      <c r="BJ316" s="37"/>
      <c r="BK316" s="10"/>
      <c r="BL316" s="11"/>
      <c r="BM316" s="11">
        <f t="shared" si="2312"/>
        <v>479</v>
      </c>
      <c r="BN316" s="11">
        <f t="shared" si="2312"/>
        <v>34</v>
      </c>
      <c r="BO316" s="11"/>
      <c r="BP316" s="12">
        <f t="shared" si="2275"/>
        <v>0</v>
      </c>
      <c r="BQ316" s="11"/>
      <c r="BR316" s="12" t="e">
        <f t="shared" si="2276"/>
        <v>#DIV/0!</v>
      </c>
      <c r="BS316" s="13"/>
      <c r="BT316" s="11"/>
      <c r="BU316" s="25"/>
      <c r="BV316" s="37"/>
      <c r="BW316" s="10"/>
      <c r="BX316" s="11"/>
      <c r="BY316" s="61">
        <f t="shared" si="2313"/>
        <v>0</v>
      </c>
      <c r="BZ316" s="61">
        <f t="shared" si="2313"/>
        <v>0</v>
      </c>
      <c r="CA316" s="11"/>
      <c r="CB316" s="12" t="e">
        <f t="shared" si="2277"/>
        <v>#DIV/0!</v>
      </c>
      <c r="CC316" s="11"/>
      <c r="CD316" s="12" t="e">
        <f t="shared" si="2278"/>
        <v>#DIV/0!</v>
      </c>
      <c r="CE316" s="13"/>
      <c r="CF316" s="11"/>
      <c r="CG316" s="25"/>
      <c r="CH316" s="37"/>
      <c r="CI316" s="10"/>
      <c r="CJ316" s="11"/>
      <c r="CK316" s="61">
        <f t="shared" si="2314"/>
        <v>0</v>
      </c>
      <c r="CL316" s="61">
        <f t="shared" si="2314"/>
        <v>0</v>
      </c>
      <c r="CM316" s="11"/>
      <c r="CN316" s="12" t="e">
        <f t="shared" si="2279"/>
        <v>#DIV/0!</v>
      </c>
      <c r="CO316" s="11"/>
      <c r="CP316" s="12" t="e">
        <f t="shared" si="2280"/>
        <v>#DIV/0!</v>
      </c>
      <c r="CQ316" s="13"/>
      <c r="CR316" s="11"/>
      <c r="CS316" s="25"/>
      <c r="CT316" s="37"/>
      <c r="CU316" s="10"/>
      <c r="CV316" s="11"/>
      <c r="CW316" s="61">
        <f t="shared" si="2315"/>
        <v>0</v>
      </c>
      <c r="CX316" s="61">
        <f t="shared" si="2315"/>
        <v>0</v>
      </c>
      <c r="CY316" s="11"/>
      <c r="CZ316" s="12" t="e">
        <f t="shared" si="2281"/>
        <v>#DIV/0!</v>
      </c>
      <c r="DA316" s="11"/>
      <c r="DB316" s="12" t="e">
        <f t="shared" si="2282"/>
        <v>#DIV/0!</v>
      </c>
      <c r="DC316" s="13"/>
      <c r="DD316" s="11"/>
      <c r="DE316" s="25"/>
      <c r="DF316" s="37"/>
      <c r="DG316" s="10"/>
      <c r="DH316" s="11"/>
      <c r="DI316" s="61">
        <f t="shared" si="2316"/>
        <v>0</v>
      </c>
      <c r="DJ316" s="61">
        <f t="shared" si="2316"/>
        <v>0</v>
      </c>
      <c r="DK316" s="11"/>
      <c r="DL316" s="12" t="e">
        <f t="shared" si="2283"/>
        <v>#DIV/0!</v>
      </c>
      <c r="DM316" s="11"/>
      <c r="DN316" s="12" t="e">
        <f t="shared" si="2284"/>
        <v>#DIV/0!</v>
      </c>
      <c r="DO316" s="13"/>
      <c r="DP316" s="11"/>
      <c r="DQ316" s="25"/>
      <c r="DR316" s="37"/>
      <c r="DS316" s="10"/>
      <c r="DT316" s="11"/>
      <c r="DU316" s="61">
        <f t="shared" si="2317"/>
        <v>0</v>
      </c>
      <c r="DV316" s="61">
        <f t="shared" si="2317"/>
        <v>0</v>
      </c>
      <c r="DW316" s="11"/>
      <c r="DX316" s="12" t="e">
        <f t="shared" si="2285"/>
        <v>#DIV/0!</v>
      </c>
      <c r="DY316" s="11"/>
      <c r="DZ316" s="12" t="e">
        <f t="shared" si="2286"/>
        <v>#DIV/0!</v>
      </c>
      <c r="EA316" s="13"/>
      <c r="EB316" s="11"/>
      <c r="EC316" s="25"/>
      <c r="ED316" s="37"/>
      <c r="EE316" s="10"/>
      <c r="EF316" s="11"/>
      <c r="EG316" s="61">
        <f t="shared" si="2318"/>
        <v>0</v>
      </c>
      <c r="EH316" s="61">
        <f t="shared" si="2318"/>
        <v>0</v>
      </c>
      <c r="EI316" s="11"/>
      <c r="EJ316" s="12" t="e">
        <f t="shared" si="2287"/>
        <v>#DIV/0!</v>
      </c>
      <c r="EK316" s="11"/>
      <c r="EL316" s="12" t="e">
        <f t="shared" si="2288"/>
        <v>#DIV/0!</v>
      </c>
      <c r="EM316" s="13"/>
      <c r="EN316" s="11"/>
      <c r="EO316" s="25"/>
      <c r="EP316" s="37"/>
      <c r="EQ316" s="10"/>
      <c r="ER316" s="11"/>
      <c r="ES316" s="61">
        <f t="shared" si="2319"/>
        <v>0</v>
      </c>
      <c r="ET316" s="61">
        <f t="shared" si="2319"/>
        <v>0</v>
      </c>
      <c r="EU316" s="11"/>
      <c r="EV316" s="12" t="e">
        <f t="shared" si="2289"/>
        <v>#DIV/0!</v>
      </c>
      <c r="EW316" s="11"/>
      <c r="EX316" s="12" t="e">
        <f t="shared" si="2290"/>
        <v>#DIV/0!</v>
      </c>
      <c r="EY316" s="13"/>
      <c r="EZ316" s="11"/>
      <c r="FA316" s="25"/>
      <c r="FB316" s="37"/>
      <c r="FC316" s="10"/>
      <c r="FD316" s="11"/>
      <c r="FE316" s="61">
        <f t="shared" si="2320"/>
        <v>0</v>
      </c>
      <c r="FF316" s="61">
        <f t="shared" si="2320"/>
        <v>0</v>
      </c>
      <c r="FG316" s="11"/>
      <c r="FH316" s="12" t="e">
        <f t="shared" si="2291"/>
        <v>#DIV/0!</v>
      </c>
      <c r="FI316" s="11"/>
      <c r="FJ316" s="12" t="e">
        <f t="shared" si="2292"/>
        <v>#DIV/0!</v>
      </c>
      <c r="FK316" s="13"/>
      <c r="FL316" s="11"/>
      <c r="FM316" s="25"/>
      <c r="FN316" s="37"/>
      <c r="FO316" s="10"/>
      <c r="FP316" s="11"/>
      <c r="FQ316" s="61">
        <f t="shared" si="2321"/>
        <v>0</v>
      </c>
      <c r="FR316" s="61">
        <f t="shared" si="2321"/>
        <v>0</v>
      </c>
      <c r="FS316" s="11"/>
      <c r="FT316" s="12" t="e">
        <f t="shared" si="2293"/>
        <v>#DIV/0!</v>
      </c>
      <c r="FU316" s="11"/>
      <c r="FV316" s="12" t="e">
        <f t="shared" si="2294"/>
        <v>#DIV/0!</v>
      </c>
      <c r="FW316" s="13"/>
      <c r="FX316" s="11"/>
      <c r="FY316" s="25"/>
      <c r="FZ316" s="37"/>
      <c r="GA316" s="10"/>
      <c r="GB316" s="11"/>
      <c r="GC316" s="61">
        <f t="shared" si="2322"/>
        <v>0</v>
      </c>
      <c r="GD316" s="61">
        <f t="shared" si="2322"/>
        <v>0</v>
      </c>
      <c r="GE316" s="11"/>
      <c r="GF316" s="12" t="e">
        <f t="shared" si="2295"/>
        <v>#DIV/0!</v>
      </c>
      <c r="GG316" s="11"/>
      <c r="GH316" s="12" t="e">
        <f t="shared" si="2296"/>
        <v>#DIV/0!</v>
      </c>
      <c r="GI316" s="13"/>
      <c r="GJ316" s="11"/>
      <c r="GK316" s="25"/>
      <c r="GL316" s="37"/>
      <c r="GM316" s="10"/>
      <c r="GN316" s="11"/>
      <c r="GO316" s="61">
        <f t="shared" si="2323"/>
        <v>0</v>
      </c>
      <c r="GP316" s="61">
        <f t="shared" si="2323"/>
        <v>0</v>
      </c>
      <c r="GQ316" s="11"/>
      <c r="GR316" s="12" t="e">
        <f t="shared" si="2297"/>
        <v>#DIV/0!</v>
      </c>
      <c r="GS316" s="11"/>
      <c r="GT316" s="12" t="e">
        <f t="shared" si="2298"/>
        <v>#DIV/0!</v>
      </c>
      <c r="GU316" s="13"/>
      <c r="GV316" s="11"/>
      <c r="GW316" s="25"/>
      <c r="GX316" s="37"/>
      <c r="GY316" s="10"/>
      <c r="GZ316" s="11"/>
      <c r="HA316" s="61">
        <f t="shared" si="2324"/>
        <v>0</v>
      </c>
      <c r="HB316" s="61">
        <f t="shared" si="2324"/>
        <v>0</v>
      </c>
      <c r="HC316" s="11"/>
      <c r="HD316" s="12" t="e">
        <f t="shared" si="2299"/>
        <v>#DIV/0!</v>
      </c>
      <c r="HE316" s="11"/>
      <c r="HF316" s="12" t="e">
        <f t="shared" si="2300"/>
        <v>#DIV/0!</v>
      </c>
      <c r="HG316" s="13"/>
      <c r="HH316" s="11"/>
      <c r="HI316" s="25"/>
      <c r="HJ316" s="37"/>
      <c r="HK316" s="10">
        <f t="shared" si="2301"/>
        <v>0</v>
      </c>
      <c r="HL316" s="14">
        <f t="shared" si="2301"/>
        <v>0</v>
      </c>
      <c r="HM316" s="381">
        <f t="shared" si="2301"/>
        <v>2449</v>
      </c>
      <c r="HN316" s="11">
        <f t="shared" si="2301"/>
        <v>180</v>
      </c>
      <c r="HO316" s="11">
        <f t="shared" si="2302"/>
        <v>0</v>
      </c>
      <c r="HP316" s="79">
        <f t="shared" si="2303"/>
        <v>0</v>
      </c>
      <c r="HQ316" s="15">
        <f t="shared" si="2304"/>
        <v>0</v>
      </c>
      <c r="HR316" s="12" t="e">
        <f t="shared" si="2325"/>
        <v>#DIV/0!</v>
      </c>
      <c r="HS316" s="16"/>
      <c r="HT316" s="17"/>
      <c r="HU316" s="16" t="e">
        <f t="shared" si="2305"/>
        <v>#DIV/0!</v>
      </c>
      <c r="HV316" s="23"/>
      <c r="HW316" s="22"/>
    </row>
    <row r="317" spans="1:231" ht="18.75" x14ac:dyDescent="0.25">
      <c r="A317" s="734"/>
      <c r="B317" s="436">
        <f t="shared" si="2326"/>
        <v>45840</v>
      </c>
      <c r="C317" s="10"/>
      <c r="D317" s="11"/>
      <c r="E317" s="61">
        <f>E316-C317</f>
        <v>450</v>
      </c>
      <c r="F317" s="11">
        <f>F316-D317</f>
        <v>33</v>
      </c>
      <c r="G317" s="11"/>
      <c r="H317" s="12">
        <f t="shared" si="2266"/>
        <v>0</v>
      </c>
      <c r="I317" s="11"/>
      <c r="J317" s="12" t="e">
        <f t="shared" si="2307"/>
        <v>#DIV/0!</v>
      </c>
      <c r="K317" s="13"/>
      <c r="L317" s="11"/>
      <c r="M317" s="38"/>
      <c r="N317" s="39"/>
      <c r="O317" s="10"/>
      <c r="P317" s="11"/>
      <c r="Q317" s="11">
        <f t="shared" si="2308"/>
        <v>482</v>
      </c>
      <c r="R317" s="11">
        <f t="shared" si="2308"/>
        <v>36</v>
      </c>
      <c r="S317" s="11"/>
      <c r="T317" s="12">
        <f t="shared" si="2267"/>
        <v>0</v>
      </c>
      <c r="U317" s="11"/>
      <c r="V317" s="12" t="e">
        <f t="shared" si="2268"/>
        <v>#DIV/0!</v>
      </c>
      <c r="W317" s="13"/>
      <c r="X317" s="11"/>
      <c r="Y317" s="38"/>
      <c r="Z317" s="39"/>
      <c r="AA317" s="10"/>
      <c r="AB317" s="11"/>
      <c r="AC317" s="11">
        <f t="shared" si="2309"/>
        <v>100</v>
      </c>
      <c r="AD317" s="11">
        <f t="shared" si="2309"/>
        <v>8</v>
      </c>
      <c r="AE317" s="11"/>
      <c r="AF317" s="12">
        <f t="shared" si="2269"/>
        <v>0</v>
      </c>
      <c r="AG317" s="11"/>
      <c r="AH317" s="12" t="e">
        <f t="shared" si="2270"/>
        <v>#DIV/0!</v>
      </c>
      <c r="AI317" s="13"/>
      <c r="AJ317" s="11"/>
      <c r="AK317" s="38"/>
      <c r="AL317" s="39"/>
      <c r="AM317" s="10"/>
      <c r="AN317" s="11"/>
      <c r="AO317" s="61">
        <f t="shared" si="2310"/>
        <v>469</v>
      </c>
      <c r="AP317" s="11">
        <f t="shared" si="2310"/>
        <v>34</v>
      </c>
      <c r="AQ317" s="11"/>
      <c r="AR317" s="12">
        <f t="shared" si="2271"/>
        <v>0</v>
      </c>
      <c r="AS317" s="11"/>
      <c r="AT317" s="12" t="e">
        <f t="shared" si="2272"/>
        <v>#DIV/0!</v>
      </c>
      <c r="AU317" s="13"/>
      <c r="AV317" s="11"/>
      <c r="AW317" s="38"/>
      <c r="AX317" s="39"/>
      <c r="AY317" s="10"/>
      <c r="AZ317" s="11"/>
      <c r="BA317" s="11">
        <f t="shared" si="2311"/>
        <v>469</v>
      </c>
      <c r="BB317" s="11">
        <f t="shared" si="2311"/>
        <v>35</v>
      </c>
      <c r="BC317" s="11"/>
      <c r="BD317" s="12">
        <f t="shared" si="2273"/>
        <v>0</v>
      </c>
      <c r="BE317" s="11"/>
      <c r="BF317" s="12" t="e">
        <f t="shared" si="2274"/>
        <v>#DIV/0!</v>
      </c>
      <c r="BG317" s="13"/>
      <c r="BH317" s="11"/>
      <c r="BI317" s="38"/>
      <c r="BJ317" s="39"/>
      <c r="BK317" s="10"/>
      <c r="BL317" s="11"/>
      <c r="BM317" s="11">
        <f t="shared" si="2312"/>
        <v>479</v>
      </c>
      <c r="BN317" s="11">
        <f t="shared" si="2312"/>
        <v>34</v>
      </c>
      <c r="BO317" s="11"/>
      <c r="BP317" s="12">
        <f t="shared" si="2275"/>
        <v>0</v>
      </c>
      <c r="BQ317" s="11"/>
      <c r="BR317" s="12" t="e">
        <f t="shared" si="2276"/>
        <v>#DIV/0!</v>
      </c>
      <c r="BS317" s="13"/>
      <c r="BT317" s="11"/>
      <c r="BU317" s="38"/>
      <c r="BV317" s="39"/>
      <c r="BW317" s="10"/>
      <c r="BX317" s="11"/>
      <c r="BY317" s="61">
        <f t="shared" si="2313"/>
        <v>0</v>
      </c>
      <c r="BZ317" s="61">
        <f t="shared" si="2313"/>
        <v>0</v>
      </c>
      <c r="CA317" s="11"/>
      <c r="CB317" s="12" t="e">
        <f t="shared" si="2277"/>
        <v>#DIV/0!</v>
      </c>
      <c r="CC317" s="11"/>
      <c r="CD317" s="12" t="e">
        <f t="shared" si="2278"/>
        <v>#DIV/0!</v>
      </c>
      <c r="CE317" s="13"/>
      <c r="CF317" s="11"/>
      <c r="CG317" s="38"/>
      <c r="CH317" s="39"/>
      <c r="CI317" s="10"/>
      <c r="CJ317" s="11"/>
      <c r="CK317" s="61">
        <f t="shared" si="2314"/>
        <v>0</v>
      </c>
      <c r="CL317" s="61">
        <f t="shared" si="2314"/>
        <v>0</v>
      </c>
      <c r="CM317" s="11"/>
      <c r="CN317" s="12" t="e">
        <f t="shared" si="2279"/>
        <v>#DIV/0!</v>
      </c>
      <c r="CO317" s="11"/>
      <c r="CP317" s="12" t="e">
        <f t="shared" si="2280"/>
        <v>#DIV/0!</v>
      </c>
      <c r="CQ317" s="13"/>
      <c r="CR317" s="11"/>
      <c r="CS317" s="38"/>
      <c r="CT317" s="39"/>
      <c r="CU317" s="10"/>
      <c r="CV317" s="11"/>
      <c r="CW317" s="61">
        <f t="shared" si="2315"/>
        <v>0</v>
      </c>
      <c r="CX317" s="61">
        <f t="shared" si="2315"/>
        <v>0</v>
      </c>
      <c r="CY317" s="11"/>
      <c r="CZ317" s="12" t="e">
        <f t="shared" si="2281"/>
        <v>#DIV/0!</v>
      </c>
      <c r="DA317" s="11"/>
      <c r="DB317" s="12" t="e">
        <f t="shared" si="2282"/>
        <v>#DIV/0!</v>
      </c>
      <c r="DC317" s="13"/>
      <c r="DD317" s="11"/>
      <c r="DE317" s="38"/>
      <c r="DF317" s="39"/>
      <c r="DG317" s="10"/>
      <c r="DH317" s="11"/>
      <c r="DI317" s="61">
        <f t="shared" si="2316"/>
        <v>0</v>
      </c>
      <c r="DJ317" s="61">
        <f t="shared" si="2316"/>
        <v>0</v>
      </c>
      <c r="DK317" s="11"/>
      <c r="DL317" s="12" t="e">
        <f t="shared" si="2283"/>
        <v>#DIV/0!</v>
      </c>
      <c r="DM317" s="11"/>
      <c r="DN317" s="12" t="e">
        <f t="shared" si="2284"/>
        <v>#DIV/0!</v>
      </c>
      <c r="DO317" s="13"/>
      <c r="DP317" s="11"/>
      <c r="DQ317" s="38"/>
      <c r="DR317" s="39"/>
      <c r="DS317" s="10"/>
      <c r="DT317" s="11"/>
      <c r="DU317" s="61">
        <f t="shared" si="2317"/>
        <v>0</v>
      </c>
      <c r="DV317" s="61">
        <f t="shared" si="2317"/>
        <v>0</v>
      </c>
      <c r="DW317" s="11"/>
      <c r="DX317" s="12" t="e">
        <f t="shared" si="2285"/>
        <v>#DIV/0!</v>
      </c>
      <c r="DY317" s="11"/>
      <c r="DZ317" s="12" t="e">
        <f t="shared" si="2286"/>
        <v>#DIV/0!</v>
      </c>
      <c r="EA317" s="13"/>
      <c r="EB317" s="11"/>
      <c r="EC317" s="38"/>
      <c r="ED317" s="39"/>
      <c r="EE317" s="10"/>
      <c r="EF317" s="11"/>
      <c r="EG317" s="61">
        <f t="shared" si="2318"/>
        <v>0</v>
      </c>
      <c r="EH317" s="61">
        <f t="shared" si="2318"/>
        <v>0</v>
      </c>
      <c r="EI317" s="11"/>
      <c r="EJ317" s="12" t="e">
        <f t="shared" si="2287"/>
        <v>#DIV/0!</v>
      </c>
      <c r="EK317" s="11"/>
      <c r="EL317" s="12" t="e">
        <f t="shared" si="2288"/>
        <v>#DIV/0!</v>
      </c>
      <c r="EM317" s="13"/>
      <c r="EN317" s="11"/>
      <c r="EO317" s="38"/>
      <c r="EP317" s="39"/>
      <c r="EQ317" s="10"/>
      <c r="ER317" s="11"/>
      <c r="ES317" s="61">
        <f t="shared" si="2319"/>
        <v>0</v>
      </c>
      <c r="ET317" s="61">
        <f t="shared" si="2319"/>
        <v>0</v>
      </c>
      <c r="EU317" s="11"/>
      <c r="EV317" s="12" t="e">
        <f t="shared" si="2289"/>
        <v>#DIV/0!</v>
      </c>
      <c r="EW317" s="11"/>
      <c r="EX317" s="12" t="e">
        <f t="shared" si="2290"/>
        <v>#DIV/0!</v>
      </c>
      <c r="EY317" s="13"/>
      <c r="EZ317" s="11"/>
      <c r="FA317" s="38"/>
      <c r="FB317" s="39"/>
      <c r="FC317" s="10"/>
      <c r="FD317" s="11"/>
      <c r="FE317" s="61">
        <f t="shared" si="2320"/>
        <v>0</v>
      </c>
      <c r="FF317" s="61">
        <f t="shared" si="2320"/>
        <v>0</v>
      </c>
      <c r="FG317" s="11"/>
      <c r="FH317" s="12" t="e">
        <f t="shared" si="2291"/>
        <v>#DIV/0!</v>
      </c>
      <c r="FI317" s="11"/>
      <c r="FJ317" s="12" t="e">
        <f t="shared" si="2292"/>
        <v>#DIV/0!</v>
      </c>
      <c r="FK317" s="13"/>
      <c r="FL317" s="11"/>
      <c r="FM317" s="38"/>
      <c r="FN317" s="39"/>
      <c r="FO317" s="10"/>
      <c r="FP317" s="11"/>
      <c r="FQ317" s="61">
        <f t="shared" si="2321"/>
        <v>0</v>
      </c>
      <c r="FR317" s="61">
        <f t="shared" si="2321"/>
        <v>0</v>
      </c>
      <c r="FS317" s="11"/>
      <c r="FT317" s="12" t="e">
        <f t="shared" si="2293"/>
        <v>#DIV/0!</v>
      </c>
      <c r="FU317" s="11"/>
      <c r="FV317" s="12" t="e">
        <f t="shared" si="2294"/>
        <v>#DIV/0!</v>
      </c>
      <c r="FW317" s="13"/>
      <c r="FX317" s="11"/>
      <c r="FY317" s="38"/>
      <c r="FZ317" s="39"/>
      <c r="GA317" s="10"/>
      <c r="GB317" s="11"/>
      <c r="GC317" s="61">
        <f t="shared" si="2322"/>
        <v>0</v>
      </c>
      <c r="GD317" s="61">
        <f t="shared" si="2322"/>
        <v>0</v>
      </c>
      <c r="GE317" s="11"/>
      <c r="GF317" s="12" t="e">
        <f t="shared" si="2295"/>
        <v>#DIV/0!</v>
      </c>
      <c r="GG317" s="11"/>
      <c r="GH317" s="12" t="e">
        <f t="shared" si="2296"/>
        <v>#DIV/0!</v>
      </c>
      <c r="GI317" s="13"/>
      <c r="GJ317" s="11"/>
      <c r="GK317" s="38"/>
      <c r="GL317" s="39"/>
      <c r="GM317" s="10"/>
      <c r="GN317" s="11"/>
      <c r="GO317" s="61">
        <f t="shared" si="2323"/>
        <v>0</v>
      </c>
      <c r="GP317" s="61">
        <f t="shared" si="2323"/>
        <v>0</v>
      </c>
      <c r="GQ317" s="11"/>
      <c r="GR317" s="12" t="e">
        <f t="shared" si="2297"/>
        <v>#DIV/0!</v>
      </c>
      <c r="GS317" s="11"/>
      <c r="GT317" s="12" t="e">
        <f t="shared" si="2298"/>
        <v>#DIV/0!</v>
      </c>
      <c r="GU317" s="13"/>
      <c r="GV317" s="11"/>
      <c r="GW317" s="38"/>
      <c r="GX317" s="39"/>
      <c r="GY317" s="10"/>
      <c r="GZ317" s="11"/>
      <c r="HA317" s="61">
        <f t="shared" si="2324"/>
        <v>0</v>
      </c>
      <c r="HB317" s="61">
        <f t="shared" si="2324"/>
        <v>0</v>
      </c>
      <c r="HC317" s="11"/>
      <c r="HD317" s="12" t="e">
        <f t="shared" si="2299"/>
        <v>#DIV/0!</v>
      </c>
      <c r="HE317" s="11"/>
      <c r="HF317" s="12" t="e">
        <f t="shared" si="2300"/>
        <v>#DIV/0!</v>
      </c>
      <c r="HG317" s="13"/>
      <c r="HH317" s="11"/>
      <c r="HI317" s="38"/>
      <c r="HJ317" s="39"/>
      <c r="HK317" s="10">
        <f t="shared" si="2301"/>
        <v>0</v>
      </c>
      <c r="HL317" s="14">
        <f t="shared" si="2301"/>
        <v>0</v>
      </c>
      <c r="HM317" s="381">
        <f t="shared" si="2301"/>
        <v>2449</v>
      </c>
      <c r="HN317" s="11">
        <f t="shared" si="2301"/>
        <v>180</v>
      </c>
      <c r="HO317" s="11">
        <f t="shared" si="2302"/>
        <v>0</v>
      </c>
      <c r="HP317" s="79">
        <f t="shared" si="2303"/>
        <v>0</v>
      </c>
      <c r="HQ317" s="15">
        <f t="shared" si="2304"/>
        <v>0</v>
      </c>
      <c r="HR317" s="12" t="e">
        <f t="shared" si="2325"/>
        <v>#DIV/0!</v>
      </c>
      <c r="HS317" s="16"/>
      <c r="HT317" s="17"/>
      <c r="HU317" s="16" t="e">
        <f t="shared" si="2305"/>
        <v>#DIV/0!</v>
      </c>
      <c r="HV317" s="23"/>
      <c r="HW317" s="22"/>
    </row>
    <row r="318" spans="1:231" ht="19.5" thickBot="1" x14ac:dyDescent="0.3">
      <c r="A318" s="734"/>
      <c r="B318" s="437"/>
      <c r="C318" s="26">
        <f>SUM(C311:C317)</f>
        <v>0</v>
      </c>
      <c r="D318" s="27">
        <f>SUM(D311:D317)</f>
        <v>0</v>
      </c>
      <c r="E318" s="27"/>
      <c r="F318" s="27"/>
      <c r="G318" s="27">
        <f>SUM(G311:G317)</f>
        <v>454</v>
      </c>
      <c r="H318" s="28">
        <f>((G318+I318)/7)/E317</f>
        <v>0.15682539682539681</v>
      </c>
      <c r="I318" s="27">
        <f>SUM(I311:I317)</f>
        <v>40</v>
      </c>
      <c r="J318" s="28">
        <f>(I318/(I318+G318))</f>
        <v>8.0971659919028341E-2</v>
      </c>
      <c r="K318" s="27"/>
      <c r="L318" s="27"/>
      <c r="M318" s="29" t="e">
        <f>M316/M315*100-100</f>
        <v>#DIV/0!</v>
      </c>
      <c r="N318" s="60" t="e">
        <f>N316/N315*100-100</f>
        <v>#DIV/0!</v>
      </c>
      <c r="O318" s="26">
        <f>SUM(O311:O317)</f>
        <v>1</v>
      </c>
      <c r="P318" s="27">
        <f>SUM(P311:P317)</f>
        <v>0</v>
      </c>
      <c r="Q318" s="27"/>
      <c r="R318" s="27"/>
      <c r="S318" s="27">
        <f>SUM(S311:S317)</f>
        <v>448</v>
      </c>
      <c r="T318" s="28">
        <f>((S318+U318)/7)/Q317</f>
        <v>0.14700652045050386</v>
      </c>
      <c r="U318" s="27">
        <f>SUM(U311:U317)</f>
        <v>48</v>
      </c>
      <c r="V318" s="28">
        <f>(U318/(U318+S318))</f>
        <v>9.6774193548387094E-2</v>
      </c>
      <c r="W318" s="27"/>
      <c r="X318" s="27"/>
      <c r="Y318" s="29" t="e">
        <f>Y316/Y315*100-100</f>
        <v>#DIV/0!</v>
      </c>
      <c r="Z318" s="60" t="e">
        <f>Z316/Z315*100-100</f>
        <v>#DIV/0!</v>
      </c>
      <c r="AA318" s="26">
        <f>SUM(AA311:AA317)</f>
        <v>0</v>
      </c>
      <c r="AB318" s="27">
        <f>SUM(AB311:AB317)</f>
        <v>0</v>
      </c>
      <c r="AC318" s="27"/>
      <c r="AD318" s="27"/>
      <c r="AE318" s="27">
        <f>SUM(AE311:AE317)</f>
        <v>46</v>
      </c>
      <c r="AF318" s="28">
        <f>((AE318+AG318)/7)/AC317</f>
        <v>8.5714285714285715E-2</v>
      </c>
      <c r="AG318" s="27">
        <f>SUM(AG311:AG317)</f>
        <v>14</v>
      </c>
      <c r="AH318" s="28">
        <f>(AG318/(AG318+AE318))</f>
        <v>0.23333333333333334</v>
      </c>
      <c r="AI318" s="27"/>
      <c r="AJ318" s="27"/>
      <c r="AK318" s="29" t="e">
        <f>AK316/AK315*100-100</f>
        <v>#DIV/0!</v>
      </c>
      <c r="AL318" s="60" t="e">
        <f>AL316/AL315*100-100</f>
        <v>#DIV/0!</v>
      </c>
      <c r="AM318" s="26">
        <f>SUM(AM311:AM317)</f>
        <v>2</v>
      </c>
      <c r="AN318" s="27">
        <f>SUM(AN311:AN317)</f>
        <v>0</v>
      </c>
      <c r="AO318" s="27"/>
      <c r="AP318" s="27"/>
      <c r="AQ318" s="27">
        <f>SUM(AQ311:AQ317)</f>
        <v>457</v>
      </c>
      <c r="AR318" s="28">
        <f>((AQ318+AS318)/7)/AO317</f>
        <v>0.15504112092598232</v>
      </c>
      <c r="AS318" s="27">
        <f>SUM(AS311:AS317)</f>
        <v>52</v>
      </c>
      <c r="AT318" s="28">
        <f>(AS318/(AS318+AQ318))</f>
        <v>0.10216110019646366</v>
      </c>
      <c r="AU318" s="27"/>
      <c r="AV318" s="27"/>
      <c r="AW318" s="29" t="e">
        <f>AW316/AW315*100-100</f>
        <v>#DIV/0!</v>
      </c>
      <c r="AX318" s="60" t="e">
        <f>AX316/AX315*100-100</f>
        <v>#DIV/0!</v>
      </c>
      <c r="AY318" s="26">
        <f>SUM(AY311:AY317)</f>
        <v>2</v>
      </c>
      <c r="AZ318" s="27">
        <f>SUM(AZ311:AZ317)</f>
        <v>0</v>
      </c>
      <c r="BA318" s="27"/>
      <c r="BB318" s="27"/>
      <c r="BC318" s="27">
        <f>SUM(BC311:BC317)</f>
        <v>437</v>
      </c>
      <c r="BD318" s="28">
        <f>((BC318+BE318)/7)/BA317</f>
        <v>0.14590313737435273</v>
      </c>
      <c r="BE318" s="27">
        <f>SUM(BE311:BE317)</f>
        <v>42</v>
      </c>
      <c r="BF318" s="28">
        <f>(BE318/(BE318+BC318))</f>
        <v>8.7682672233820466E-2</v>
      </c>
      <c r="BG318" s="27"/>
      <c r="BH318" s="27"/>
      <c r="BI318" s="29" t="e">
        <f>BI316/BI315*100-100</f>
        <v>#DIV/0!</v>
      </c>
      <c r="BJ318" s="60" t="e">
        <f>BJ316/BJ315*100-100</f>
        <v>#DIV/0!</v>
      </c>
      <c r="BK318" s="26">
        <f>SUM(BK311:BK317)</f>
        <v>1</v>
      </c>
      <c r="BL318" s="27">
        <f>SUM(BL311:BL317)</f>
        <v>1</v>
      </c>
      <c r="BM318" s="27"/>
      <c r="BN318" s="27"/>
      <c r="BO318" s="27">
        <f>SUM(BO311:BO317)</f>
        <v>451</v>
      </c>
      <c r="BP318" s="28">
        <f>((BO318+BQ318)/7)/BM317</f>
        <v>0.14941843125559201</v>
      </c>
      <c r="BQ318" s="27">
        <f>SUM(BQ311:BQ317)</f>
        <v>50</v>
      </c>
      <c r="BR318" s="28">
        <f>(BQ318/(BQ318+BO318))</f>
        <v>9.9800399201596807E-2</v>
      </c>
      <c r="BS318" s="27"/>
      <c r="BT318" s="27"/>
      <c r="BU318" s="29" t="e">
        <f>BU316/BU315*100-100</f>
        <v>#DIV/0!</v>
      </c>
      <c r="BV318" s="60" t="e">
        <f>BV316/BV315*100-100</f>
        <v>#DIV/0!</v>
      </c>
      <c r="BW318" s="26">
        <f>SUM(BW311:BW317)</f>
        <v>0</v>
      </c>
      <c r="BX318" s="27">
        <f>SUM(BX311:BX317)</f>
        <v>0</v>
      </c>
      <c r="BY318" s="27"/>
      <c r="BZ318" s="27"/>
      <c r="CA318" s="27">
        <f>SUM(CA311:CA317)</f>
        <v>0</v>
      </c>
      <c r="CB318" s="28" t="e">
        <f>((CA318+CC318)/7)/BY317</f>
        <v>#DIV/0!</v>
      </c>
      <c r="CC318" s="27">
        <f>SUM(CC311:CC317)</f>
        <v>0</v>
      </c>
      <c r="CD318" s="28" t="e">
        <f>(CC318/(CC318+CA318))</f>
        <v>#DIV/0!</v>
      </c>
      <c r="CE318" s="27"/>
      <c r="CF318" s="27"/>
      <c r="CG318" s="29" t="e">
        <f>CG316/CG315*100-100</f>
        <v>#DIV/0!</v>
      </c>
      <c r="CH318" s="60" t="e">
        <f>CH316/CH315*100-100</f>
        <v>#DIV/0!</v>
      </c>
      <c r="CI318" s="26">
        <f>SUM(CI311:CI317)</f>
        <v>0</v>
      </c>
      <c r="CJ318" s="27">
        <f>SUM(CJ311:CJ317)</f>
        <v>0</v>
      </c>
      <c r="CK318" s="27"/>
      <c r="CL318" s="27"/>
      <c r="CM318" s="27">
        <f>SUM(CM311:CM317)</f>
        <v>0</v>
      </c>
      <c r="CN318" s="28" t="e">
        <f>((CM318+CO318)/7)/CK317</f>
        <v>#DIV/0!</v>
      </c>
      <c r="CO318" s="27">
        <f>SUM(CO311:CO317)</f>
        <v>0</v>
      </c>
      <c r="CP318" s="28" t="e">
        <f>(CO318/(CO318+CM318))</f>
        <v>#DIV/0!</v>
      </c>
      <c r="CQ318" s="27"/>
      <c r="CR318" s="27"/>
      <c r="CS318" s="29" t="e">
        <f>CS316/CS315*100-100</f>
        <v>#DIV/0!</v>
      </c>
      <c r="CT318" s="60" t="e">
        <f>CT316/CT315*100-100</f>
        <v>#DIV/0!</v>
      </c>
      <c r="CU318" s="26">
        <f>SUM(CU311:CU317)</f>
        <v>0</v>
      </c>
      <c r="CV318" s="27">
        <f>SUM(CV311:CV317)</f>
        <v>0</v>
      </c>
      <c r="CW318" s="27"/>
      <c r="CX318" s="27"/>
      <c r="CY318" s="27">
        <f>SUM(CY311:CY317)</f>
        <v>0</v>
      </c>
      <c r="CZ318" s="28" t="e">
        <f>((CY318+DA318)/7)/CW317</f>
        <v>#DIV/0!</v>
      </c>
      <c r="DA318" s="27">
        <f>SUM(DA311:DA317)</f>
        <v>0</v>
      </c>
      <c r="DB318" s="28" t="e">
        <f>(DA318/(DA318+CY318))</f>
        <v>#DIV/0!</v>
      </c>
      <c r="DC318" s="27"/>
      <c r="DD318" s="27"/>
      <c r="DE318" s="29" t="e">
        <f>DE316/DE315*100-100</f>
        <v>#DIV/0!</v>
      </c>
      <c r="DF318" s="60" t="e">
        <f>DF316/DF315*100-100</f>
        <v>#DIV/0!</v>
      </c>
      <c r="DG318" s="26">
        <f>SUM(DG311:DG317)</f>
        <v>0</v>
      </c>
      <c r="DH318" s="27">
        <f>SUM(DH311:DH317)</f>
        <v>0</v>
      </c>
      <c r="DI318" s="27"/>
      <c r="DJ318" s="27"/>
      <c r="DK318" s="27">
        <f>SUM(DK311:DK317)</f>
        <v>0</v>
      </c>
      <c r="DL318" s="28" t="e">
        <f>((DK318+DM318)/7)/DI317</f>
        <v>#DIV/0!</v>
      </c>
      <c r="DM318" s="27">
        <f>SUM(DM311:DM317)</f>
        <v>0</v>
      </c>
      <c r="DN318" s="28" t="e">
        <f>(DM318/(DM318+DK318))</f>
        <v>#DIV/0!</v>
      </c>
      <c r="DO318" s="27"/>
      <c r="DP318" s="27"/>
      <c r="DQ318" s="29" t="e">
        <f>DQ316/DQ315*100-100</f>
        <v>#DIV/0!</v>
      </c>
      <c r="DR318" s="60" t="e">
        <f>DR316/DR315*100-100</f>
        <v>#DIV/0!</v>
      </c>
      <c r="DS318" s="26">
        <f>SUM(DS311:DS317)</f>
        <v>0</v>
      </c>
      <c r="DT318" s="27">
        <f>SUM(DT311:DT317)</f>
        <v>0</v>
      </c>
      <c r="DU318" s="27"/>
      <c r="DV318" s="27"/>
      <c r="DW318" s="27">
        <f>SUM(DW311:DW317)</f>
        <v>0</v>
      </c>
      <c r="DX318" s="28" t="e">
        <f>((DW318+DY318)/7)/DU317</f>
        <v>#DIV/0!</v>
      </c>
      <c r="DY318" s="27">
        <f>SUM(DY311:DY317)</f>
        <v>0</v>
      </c>
      <c r="DZ318" s="28" t="e">
        <f>(DY318/(DY318+DW318))</f>
        <v>#DIV/0!</v>
      </c>
      <c r="EA318" s="27"/>
      <c r="EB318" s="27"/>
      <c r="EC318" s="29" t="e">
        <f>EC316/EC315*100-100</f>
        <v>#DIV/0!</v>
      </c>
      <c r="ED318" s="60" t="e">
        <f>ED316/ED315*100-100</f>
        <v>#DIV/0!</v>
      </c>
      <c r="EE318" s="26">
        <f>SUM(EE311:EE317)</f>
        <v>0</v>
      </c>
      <c r="EF318" s="27">
        <f>SUM(EF311:EF317)</f>
        <v>0</v>
      </c>
      <c r="EG318" s="27"/>
      <c r="EH318" s="27"/>
      <c r="EI318" s="27">
        <f>SUM(EI311:EI317)</f>
        <v>0</v>
      </c>
      <c r="EJ318" s="28" t="e">
        <f>((EI318+EK318)/7)/EG317</f>
        <v>#DIV/0!</v>
      </c>
      <c r="EK318" s="27">
        <f>SUM(EK311:EK317)</f>
        <v>0</v>
      </c>
      <c r="EL318" s="28" t="e">
        <f>(EK318/(EK318+EI318))</f>
        <v>#DIV/0!</v>
      </c>
      <c r="EM318" s="27"/>
      <c r="EN318" s="27"/>
      <c r="EO318" s="29" t="e">
        <f>EO316/EO315*100-100</f>
        <v>#DIV/0!</v>
      </c>
      <c r="EP318" s="60" t="e">
        <f>EP316/EP315*100-100</f>
        <v>#DIV/0!</v>
      </c>
      <c r="EQ318" s="26">
        <f>SUM(EQ311:EQ317)</f>
        <v>0</v>
      </c>
      <c r="ER318" s="27">
        <f>SUM(ER311:ER317)</f>
        <v>0</v>
      </c>
      <c r="ES318" s="27"/>
      <c r="ET318" s="27"/>
      <c r="EU318" s="27">
        <f>SUM(EU311:EU317)</f>
        <v>0</v>
      </c>
      <c r="EV318" s="28" t="e">
        <f>((EU318+EW318)/7)/ES317</f>
        <v>#DIV/0!</v>
      </c>
      <c r="EW318" s="27">
        <f>SUM(EW311:EW317)</f>
        <v>0</v>
      </c>
      <c r="EX318" s="28" t="e">
        <f>(EW318/(EW318+EU318))</f>
        <v>#DIV/0!</v>
      </c>
      <c r="EY318" s="27"/>
      <c r="EZ318" s="27"/>
      <c r="FA318" s="29" t="e">
        <f>FA316/FA315*100-100</f>
        <v>#DIV/0!</v>
      </c>
      <c r="FB318" s="60" t="e">
        <f>FB316/FB315*100-100</f>
        <v>#DIV/0!</v>
      </c>
      <c r="FC318" s="26">
        <f>SUM(FC311:FC317)</f>
        <v>0</v>
      </c>
      <c r="FD318" s="27">
        <f>SUM(FD311:FD317)</f>
        <v>0</v>
      </c>
      <c r="FE318" s="27"/>
      <c r="FF318" s="27"/>
      <c r="FG318" s="27">
        <f>SUM(FG311:FG317)</f>
        <v>0</v>
      </c>
      <c r="FH318" s="28" t="e">
        <f>((FG318+FI318)/7)/FE317</f>
        <v>#DIV/0!</v>
      </c>
      <c r="FI318" s="27">
        <f>SUM(FI311:FI317)</f>
        <v>0</v>
      </c>
      <c r="FJ318" s="28" t="e">
        <f>(FI318/(FI318+FG318))</f>
        <v>#DIV/0!</v>
      </c>
      <c r="FK318" s="27"/>
      <c r="FL318" s="27"/>
      <c r="FM318" s="29" t="e">
        <f>FM316/FM315*100-100</f>
        <v>#DIV/0!</v>
      </c>
      <c r="FN318" s="60" t="e">
        <f>FN316/FN315*100-100</f>
        <v>#DIV/0!</v>
      </c>
      <c r="FO318" s="26">
        <f>SUM(FO311:FO317)</f>
        <v>0</v>
      </c>
      <c r="FP318" s="27">
        <f>SUM(FP311:FP317)</f>
        <v>0</v>
      </c>
      <c r="FQ318" s="27"/>
      <c r="FR318" s="27"/>
      <c r="FS318" s="27">
        <f>SUM(FS311:FS317)</f>
        <v>0</v>
      </c>
      <c r="FT318" s="28" t="e">
        <f>((FS318+FU318)/7)/FQ317</f>
        <v>#DIV/0!</v>
      </c>
      <c r="FU318" s="27">
        <f>SUM(FU311:FU317)</f>
        <v>0</v>
      </c>
      <c r="FV318" s="28" t="e">
        <f>(FU318/(FU318+FS318))</f>
        <v>#DIV/0!</v>
      </c>
      <c r="FW318" s="27"/>
      <c r="FX318" s="27"/>
      <c r="FY318" s="29" t="e">
        <f>FY316/FY315*100-100</f>
        <v>#DIV/0!</v>
      </c>
      <c r="FZ318" s="60" t="e">
        <f>FZ316/FZ315*100-100</f>
        <v>#DIV/0!</v>
      </c>
      <c r="GA318" s="26">
        <f>SUM(GA311:GA317)</f>
        <v>0</v>
      </c>
      <c r="GB318" s="27">
        <f>SUM(GB311:GB317)</f>
        <v>0</v>
      </c>
      <c r="GC318" s="27"/>
      <c r="GD318" s="27"/>
      <c r="GE318" s="27">
        <f>SUM(GE311:GE317)</f>
        <v>0</v>
      </c>
      <c r="GF318" s="28" t="e">
        <f>((GE318+GG318)/7)/GC317</f>
        <v>#DIV/0!</v>
      </c>
      <c r="GG318" s="27">
        <f>SUM(GG311:GG317)</f>
        <v>0</v>
      </c>
      <c r="GH318" s="28" t="e">
        <f>(GG318/(GG318+GE318))</f>
        <v>#DIV/0!</v>
      </c>
      <c r="GI318" s="27"/>
      <c r="GJ318" s="27"/>
      <c r="GK318" s="29" t="e">
        <f>GK316/GK315*100-100</f>
        <v>#DIV/0!</v>
      </c>
      <c r="GL318" s="60" t="e">
        <f>GL316/GL315*100-100</f>
        <v>#DIV/0!</v>
      </c>
      <c r="GM318" s="26">
        <f>SUM(GM311:GM317)</f>
        <v>0</v>
      </c>
      <c r="GN318" s="27">
        <f>SUM(GN311:GN317)</f>
        <v>0</v>
      </c>
      <c r="GO318" s="27"/>
      <c r="GP318" s="27"/>
      <c r="GQ318" s="27">
        <f>SUM(GQ311:GQ317)</f>
        <v>0</v>
      </c>
      <c r="GR318" s="28" t="e">
        <f>((GQ318+GS318)/7)/GO317</f>
        <v>#DIV/0!</v>
      </c>
      <c r="GS318" s="27">
        <f>SUM(GS311:GS317)</f>
        <v>0</v>
      </c>
      <c r="GT318" s="28" t="e">
        <f>(GS318/(GS318+GQ318))</f>
        <v>#DIV/0!</v>
      </c>
      <c r="GU318" s="27"/>
      <c r="GV318" s="27"/>
      <c r="GW318" s="29" t="e">
        <f>GW316/GW315*100-100</f>
        <v>#DIV/0!</v>
      </c>
      <c r="GX318" s="60" t="e">
        <f>GX316/GX315*100-100</f>
        <v>#DIV/0!</v>
      </c>
      <c r="GY318" s="26">
        <f>SUM(GY311:GY317)</f>
        <v>0</v>
      </c>
      <c r="GZ318" s="27">
        <f>SUM(GZ311:GZ317)</f>
        <v>0</v>
      </c>
      <c r="HA318" s="27"/>
      <c r="HB318" s="27"/>
      <c r="HC318" s="27">
        <f>SUM(HC311:HC317)</f>
        <v>0</v>
      </c>
      <c r="HD318" s="28" t="e">
        <f>((HC318+HE318)/7)/HA317</f>
        <v>#DIV/0!</v>
      </c>
      <c r="HE318" s="27">
        <f>SUM(HE311:HE317)</f>
        <v>0</v>
      </c>
      <c r="HF318" s="28" t="e">
        <f>(HE318/(HE318+HC318))</f>
        <v>#DIV/0!</v>
      </c>
      <c r="HG318" s="27"/>
      <c r="HH318" s="27"/>
      <c r="HI318" s="29" t="e">
        <f>HI316/HI315*100-100</f>
        <v>#DIV/0!</v>
      </c>
      <c r="HJ318" s="60" t="e">
        <f>HJ316/HJ315*100-100</f>
        <v>#DIV/0!</v>
      </c>
      <c r="HK318" s="26">
        <f t="shared" si="2301"/>
        <v>6</v>
      </c>
      <c r="HL318" s="443">
        <f t="shared" si="2301"/>
        <v>1</v>
      </c>
      <c r="HM318" s="365">
        <f t="shared" si="2301"/>
        <v>0</v>
      </c>
      <c r="HN318" s="27">
        <f t="shared" si="2301"/>
        <v>0</v>
      </c>
      <c r="HO318" s="27">
        <f t="shared" si="2302"/>
        <v>2539</v>
      </c>
      <c r="HP318" s="80">
        <f>+((HO318)/HM317)/7</f>
        <v>0.14810709910750744</v>
      </c>
      <c r="HQ318" s="57">
        <f t="shared" si="2304"/>
        <v>246</v>
      </c>
      <c r="HR318" s="48">
        <f t="shared" si="2325"/>
        <v>9.6888538794801096E-2</v>
      </c>
      <c r="HS318" s="49">
        <f>SUM(HS311:HS317)/7</f>
        <v>41.5</v>
      </c>
      <c r="HT318" s="50">
        <f>SUM(HT311:HT317)</f>
        <v>2238</v>
      </c>
      <c r="HU318" s="49" t="e">
        <f>AVERAGE(HU311:HU317)</f>
        <v>#DIV/0!</v>
      </c>
      <c r="HV318" s="58" t="e">
        <f>HV316/HV315*100-100</f>
        <v>#DIV/0!</v>
      </c>
      <c r="HW318" s="60" t="e">
        <f>HW316/HW315*100-100</f>
        <v>#DIV/0!</v>
      </c>
    </row>
    <row r="319" spans="1:231" ht="19.5" thickBot="1" x14ac:dyDescent="0.3">
      <c r="A319" s="52"/>
      <c r="B319" s="437"/>
      <c r="C319" s="40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2"/>
      <c r="O319" s="40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2"/>
      <c r="AA319" s="40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2"/>
      <c r="AM319" s="40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2"/>
      <c r="AY319" s="40"/>
      <c r="AZ319" s="41"/>
      <c r="BA319" s="41"/>
      <c r="BB319" s="41"/>
      <c r="BC319" s="41"/>
      <c r="BD319" s="41"/>
      <c r="BE319" s="41"/>
      <c r="BF319" s="41"/>
      <c r="BG319" s="41"/>
      <c r="BH319" s="41"/>
      <c r="BI319" s="41"/>
      <c r="BJ319" s="42"/>
      <c r="BK319" s="40"/>
      <c r="BL319" s="41"/>
      <c r="BM319" s="41"/>
      <c r="BN319" s="41"/>
      <c r="BO319" s="41"/>
      <c r="BP319" s="41"/>
      <c r="BQ319" s="41"/>
      <c r="BR319" s="41"/>
      <c r="BS319" s="41"/>
      <c r="BT319" s="41"/>
      <c r="BU319" s="41"/>
      <c r="BV319" s="42"/>
      <c r="BW319" s="40"/>
      <c r="BX319" s="41"/>
      <c r="BY319" s="41"/>
      <c r="BZ319" s="41"/>
      <c r="CA319" s="41"/>
      <c r="CB319" s="41"/>
      <c r="CC319" s="41"/>
      <c r="CD319" s="41"/>
      <c r="CE319" s="41"/>
      <c r="CF319" s="41"/>
      <c r="CG319" s="41"/>
      <c r="CH319" s="42"/>
      <c r="CI319" s="40"/>
      <c r="CJ319" s="41"/>
      <c r="CK319" s="41"/>
      <c r="CL319" s="41"/>
      <c r="CM319" s="41"/>
      <c r="CN319" s="41"/>
      <c r="CO319" s="41"/>
      <c r="CP319" s="41"/>
      <c r="CQ319" s="41"/>
      <c r="CR319" s="41"/>
      <c r="CS319" s="41"/>
      <c r="CT319" s="42"/>
      <c r="CU319" s="40"/>
      <c r="CV319" s="41"/>
      <c r="CW319" s="41"/>
      <c r="CX319" s="41"/>
      <c r="CY319" s="41"/>
      <c r="CZ319" s="41"/>
      <c r="DA319" s="41"/>
      <c r="DB319" s="41"/>
      <c r="DC319" s="41"/>
      <c r="DD319" s="41"/>
      <c r="DE319" s="41"/>
      <c r="DF319" s="42"/>
      <c r="DG319" s="40"/>
      <c r="DH319" s="41"/>
      <c r="DI319" s="41"/>
      <c r="DJ319" s="41"/>
      <c r="DK319" s="41"/>
      <c r="DL319" s="41"/>
      <c r="DM319" s="41"/>
      <c r="DN319" s="41"/>
      <c r="DO319" s="41"/>
      <c r="DP319" s="41"/>
      <c r="DQ319" s="41"/>
      <c r="DR319" s="42"/>
      <c r="DS319" s="40"/>
      <c r="DT319" s="41"/>
      <c r="DU319" s="41"/>
      <c r="DV319" s="41"/>
      <c r="DW319" s="41"/>
      <c r="DX319" s="41"/>
      <c r="DY319" s="41"/>
      <c r="DZ319" s="41"/>
      <c r="EA319" s="41"/>
      <c r="EB319" s="41"/>
      <c r="EC319" s="41"/>
      <c r="ED319" s="42"/>
      <c r="EE319" s="40"/>
      <c r="EF319" s="41"/>
      <c r="EG319" s="41"/>
      <c r="EH319" s="41"/>
      <c r="EI319" s="41"/>
      <c r="EJ319" s="41"/>
      <c r="EK319" s="41"/>
      <c r="EL319" s="41"/>
      <c r="EM319" s="41"/>
      <c r="EN319" s="41"/>
      <c r="EO319" s="41"/>
      <c r="EP319" s="42"/>
      <c r="EQ319" s="40"/>
      <c r="ER319" s="41"/>
      <c r="ES319" s="41"/>
      <c r="ET319" s="41"/>
      <c r="EU319" s="41"/>
      <c r="EV319" s="41"/>
      <c r="EW319" s="41"/>
      <c r="EX319" s="41"/>
      <c r="EY319" s="41"/>
      <c r="EZ319" s="41"/>
      <c r="FA319" s="41"/>
      <c r="FB319" s="42"/>
      <c r="FC319" s="40"/>
      <c r="FD319" s="41"/>
      <c r="FE319" s="41"/>
      <c r="FF319" s="41"/>
      <c r="FG319" s="41"/>
      <c r="FH319" s="41"/>
      <c r="FI319" s="41"/>
      <c r="FJ319" s="41"/>
      <c r="FK319" s="41"/>
      <c r="FL319" s="41"/>
      <c r="FM319" s="41"/>
      <c r="FN319" s="42"/>
      <c r="FO319" s="40"/>
      <c r="FP319" s="41"/>
      <c r="FQ319" s="41"/>
      <c r="FR319" s="41"/>
      <c r="FS319" s="41"/>
      <c r="FT319" s="41"/>
      <c r="FU319" s="41"/>
      <c r="FV319" s="41"/>
      <c r="FW319" s="41"/>
      <c r="FX319" s="41"/>
      <c r="FY319" s="41"/>
      <c r="FZ319" s="42"/>
      <c r="GA319" s="40"/>
      <c r="GB319" s="41"/>
      <c r="GC319" s="41"/>
      <c r="GD319" s="41"/>
      <c r="GE319" s="41"/>
      <c r="GF319" s="41"/>
      <c r="GG319" s="41"/>
      <c r="GH319" s="41"/>
      <c r="GI319" s="41"/>
      <c r="GJ319" s="41"/>
      <c r="GK319" s="41"/>
      <c r="GL319" s="42"/>
      <c r="GM319" s="40"/>
      <c r="GN319" s="41"/>
      <c r="GO319" s="41"/>
      <c r="GP319" s="41"/>
      <c r="GQ319" s="41"/>
      <c r="GR319" s="41"/>
      <c r="GS319" s="41"/>
      <c r="GT319" s="41"/>
      <c r="GU319" s="41"/>
      <c r="GV319" s="41"/>
      <c r="GW319" s="41"/>
      <c r="GX319" s="42"/>
      <c r="GY319" s="40"/>
      <c r="GZ319" s="41"/>
      <c r="HA319" s="41"/>
      <c r="HB319" s="41"/>
      <c r="HC319" s="41"/>
      <c r="HD319" s="41"/>
      <c r="HE319" s="41"/>
      <c r="HF319" s="41"/>
      <c r="HG319" s="41"/>
      <c r="HH319" s="41"/>
      <c r="HI319" s="41"/>
      <c r="HJ319" s="42"/>
      <c r="HK319" s="444">
        <f>HK318/HM308</f>
        <v>2.443991853360489E-3</v>
      </c>
      <c r="HL319" s="445">
        <f>HL318/HN308</f>
        <v>5.5248618784530384E-3</v>
      </c>
      <c r="HM319" s="65"/>
      <c r="HN319" s="41"/>
      <c r="HO319" s="41"/>
      <c r="HP319" s="41"/>
      <c r="HQ319" s="41"/>
      <c r="HR319" s="41"/>
      <c r="HS319" s="41"/>
      <c r="HT319" s="51"/>
      <c r="HU319" s="41"/>
      <c r="HV319" s="41"/>
      <c r="HW319" s="42"/>
    </row>
    <row r="320" spans="1:231" ht="18.75" x14ac:dyDescent="0.25">
      <c r="A320" s="736">
        <v>60</v>
      </c>
      <c r="B320" s="435">
        <f>B317+1</f>
        <v>45841</v>
      </c>
      <c r="C320" s="32"/>
      <c r="D320" s="33"/>
      <c r="E320" s="33">
        <f>E317-C320</f>
        <v>450</v>
      </c>
      <c r="F320" s="33">
        <f>F317-D320</f>
        <v>33</v>
      </c>
      <c r="G320" s="33"/>
      <c r="H320" s="34">
        <f t="shared" ref="H320:H326" si="2327">((G320+I320)/E320)</f>
        <v>0</v>
      </c>
      <c r="I320" s="33"/>
      <c r="J320" s="34" t="e">
        <f>I320/(G320+I320)</f>
        <v>#DIV/0!</v>
      </c>
      <c r="K320" s="35"/>
      <c r="L320" s="33"/>
      <c r="M320" s="33"/>
      <c r="N320" s="36"/>
      <c r="O320" s="32"/>
      <c r="P320" s="33"/>
      <c r="Q320" s="33">
        <f>Q317-O320</f>
        <v>482</v>
      </c>
      <c r="R320" s="33">
        <f>R317-P320</f>
        <v>36</v>
      </c>
      <c r="S320" s="33"/>
      <c r="T320" s="34">
        <f t="shared" ref="T320:T326" si="2328">((S320+U320)/Q320)</f>
        <v>0</v>
      </c>
      <c r="U320" s="33"/>
      <c r="V320" s="34" t="e">
        <f t="shared" ref="V320:V326" si="2329">U320/(S320+U320)</f>
        <v>#DIV/0!</v>
      </c>
      <c r="W320" s="35"/>
      <c r="X320" s="33"/>
      <c r="Y320" s="33"/>
      <c r="Z320" s="36"/>
      <c r="AA320" s="32"/>
      <c r="AB320" s="33"/>
      <c r="AC320" s="33">
        <f>AC317-AA320</f>
        <v>100</v>
      </c>
      <c r="AD320" s="33">
        <f>AD317-AB320</f>
        <v>8</v>
      </c>
      <c r="AE320" s="33"/>
      <c r="AF320" s="34">
        <f t="shared" ref="AF320:AF326" si="2330">((AE320+AG320)/AC320)</f>
        <v>0</v>
      </c>
      <c r="AG320" s="33"/>
      <c r="AH320" s="34" t="e">
        <f t="shared" ref="AH320:AH326" si="2331">AG320/(AE320+AG320)</f>
        <v>#DIV/0!</v>
      </c>
      <c r="AI320" s="35"/>
      <c r="AJ320" s="33"/>
      <c r="AK320" s="33"/>
      <c r="AL320" s="36"/>
      <c r="AM320" s="32"/>
      <c r="AN320" s="33"/>
      <c r="AO320" s="33">
        <f>AO317-AM320</f>
        <v>469</v>
      </c>
      <c r="AP320" s="33">
        <f>AP317-AN320</f>
        <v>34</v>
      </c>
      <c r="AQ320" s="33"/>
      <c r="AR320" s="34">
        <f t="shared" ref="AR320:AR326" si="2332">((AQ320+AS320)/AO320)</f>
        <v>0</v>
      </c>
      <c r="AS320" s="33"/>
      <c r="AT320" s="34" t="e">
        <f t="shared" ref="AT320:AT326" si="2333">AS320/(AQ320+AS320)</f>
        <v>#DIV/0!</v>
      </c>
      <c r="AU320" s="35"/>
      <c r="AV320" s="33"/>
      <c r="AW320" s="33"/>
      <c r="AX320" s="36"/>
      <c r="AY320" s="32"/>
      <c r="AZ320" s="33"/>
      <c r="BA320" s="33">
        <f>BA317-AY320</f>
        <v>469</v>
      </c>
      <c r="BB320" s="33">
        <f>BB317-AZ320</f>
        <v>35</v>
      </c>
      <c r="BC320" s="33"/>
      <c r="BD320" s="34">
        <f t="shared" ref="BD320:BD326" si="2334">((BC320+BE320)/BA320)</f>
        <v>0</v>
      </c>
      <c r="BE320" s="33"/>
      <c r="BF320" s="34" t="e">
        <f t="shared" ref="BF320:BF326" si="2335">BE320/(BC320+BE320)</f>
        <v>#DIV/0!</v>
      </c>
      <c r="BG320" s="35"/>
      <c r="BH320" s="33"/>
      <c r="BI320" s="33"/>
      <c r="BJ320" s="36"/>
      <c r="BK320" s="32"/>
      <c r="BL320" s="33"/>
      <c r="BM320" s="33">
        <f>BM317-BK320</f>
        <v>479</v>
      </c>
      <c r="BN320" s="33">
        <f>BN317-BL320</f>
        <v>34</v>
      </c>
      <c r="BO320" s="33"/>
      <c r="BP320" s="34">
        <f t="shared" ref="BP320:BP326" si="2336">((BO320+BQ320)/BM320)</f>
        <v>0</v>
      </c>
      <c r="BQ320" s="33"/>
      <c r="BR320" s="34" t="e">
        <f t="shared" ref="BR320:BR326" si="2337">BQ320/(BO320+BQ320)</f>
        <v>#DIV/0!</v>
      </c>
      <c r="BS320" s="35"/>
      <c r="BT320" s="33"/>
      <c r="BU320" s="33"/>
      <c r="BV320" s="36"/>
      <c r="BW320" s="32"/>
      <c r="BX320" s="33"/>
      <c r="BY320" s="33">
        <f>BY317-BW320</f>
        <v>0</v>
      </c>
      <c r="BZ320" s="33">
        <f>BZ317-BX320</f>
        <v>0</v>
      </c>
      <c r="CA320" s="33"/>
      <c r="CB320" s="34" t="e">
        <f t="shared" ref="CB320:CB326" si="2338">((CA320+CC320)/BY320)</f>
        <v>#DIV/0!</v>
      </c>
      <c r="CC320" s="33"/>
      <c r="CD320" s="34" t="e">
        <f t="shared" ref="CD320:CD326" si="2339">CC320/(CA320+CC320)</f>
        <v>#DIV/0!</v>
      </c>
      <c r="CE320" s="35"/>
      <c r="CF320" s="33"/>
      <c r="CG320" s="33"/>
      <c r="CH320" s="36"/>
      <c r="CI320" s="32"/>
      <c r="CJ320" s="33"/>
      <c r="CK320" s="33">
        <f>CK317-CI320</f>
        <v>0</v>
      </c>
      <c r="CL320" s="33">
        <f>CL317-CJ320</f>
        <v>0</v>
      </c>
      <c r="CM320" s="33"/>
      <c r="CN320" s="34" t="e">
        <f t="shared" ref="CN320:CN326" si="2340">((CM320+CO320)/CK320)</f>
        <v>#DIV/0!</v>
      </c>
      <c r="CO320" s="33"/>
      <c r="CP320" s="34" t="e">
        <f t="shared" ref="CP320:CP326" si="2341">CO320/(CM320+CO320)</f>
        <v>#DIV/0!</v>
      </c>
      <c r="CQ320" s="35"/>
      <c r="CR320" s="33"/>
      <c r="CS320" s="33"/>
      <c r="CT320" s="36"/>
      <c r="CU320" s="32"/>
      <c r="CV320" s="33"/>
      <c r="CW320" s="33">
        <f>CW317-CU320</f>
        <v>0</v>
      </c>
      <c r="CX320" s="33">
        <f>CX317-CV320</f>
        <v>0</v>
      </c>
      <c r="CY320" s="33"/>
      <c r="CZ320" s="34" t="e">
        <f t="shared" ref="CZ320:CZ326" si="2342">((CY320+DA320)/CW320)</f>
        <v>#DIV/0!</v>
      </c>
      <c r="DA320" s="33"/>
      <c r="DB320" s="34" t="e">
        <f t="shared" ref="DB320:DB326" si="2343">DA320/(CY320+DA320)</f>
        <v>#DIV/0!</v>
      </c>
      <c r="DC320" s="35"/>
      <c r="DD320" s="33"/>
      <c r="DE320" s="33"/>
      <c r="DF320" s="36"/>
      <c r="DG320" s="32"/>
      <c r="DH320" s="33"/>
      <c r="DI320" s="33">
        <f>DI317-DG320</f>
        <v>0</v>
      </c>
      <c r="DJ320" s="33">
        <f>DJ317-DH320</f>
        <v>0</v>
      </c>
      <c r="DK320" s="33"/>
      <c r="DL320" s="34" t="e">
        <f t="shared" ref="DL320:DL326" si="2344">((DK320+DM320)/DI320)</f>
        <v>#DIV/0!</v>
      </c>
      <c r="DM320" s="33"/>
      <c r="DN320" s="34" t="e">
        <f t="shared" ref="DN320:DN326" si="2345">DM320/(DK320+DM320)</f>
        <v>#DIV/0!</v>
      </c>
      <c r="DO320" s="35"/>
      <c r="DP320" s="33"/>
      <c r="DQ320" s="33"/>
      <c r="DR320" s="36"/>
      <c r="DS320" s="32"/>
      <c r="DT320" s="33"/>
      <c r="DU320" s="33">
        <f>DU317-DS320</f>
        <v>0</v>
      </c>
      <c r="DV320" s="33">
        <f>DV317-DT320</f>
        <v>0</v>
      </c>
      <c r="DW320" s="33"/>
      <c r="DX320" s="34" t="e">
        <f t="shared" ref="DX320:DX326" si="2346">((DW320+DY320)/DU320)</f>
        <v>#DIV/0!</v>
      </c>
      <c r="DY320" s="33"/>
      <c r="DZ320" s="34" t="e">
        <f t="shared" ref="DZ320:DZ326" si="2347">DY320/(DW320+DY320)</f>
        <v>#DIV/0!</v>
      </c>
      <c r="EA320" s="35"/>
      <c r="EB320" s="33"/>
      <c r="EC320" s="33"/>
      <c r="ED320" s="36"/>
      <c r="EE320" s="32"/>
      <c r="EF320" s="33"/>
      <c r="EG320" s="33">
        <f>EG317-EE320</f>
        <v>0</v>
      </c>
      <c r="EH320" s="33">
        <f>EH317-EF320</f>
        <v>0</v>
      </c>
      <c r="EI320" s="33"/>
      <c r="EJ320" s="34" t="e">
        <f t="shared" ref="EJ320:EJ326" si="2348">((EI320+EK320)/EG320)</f>
        <v>#DIV/0!</v>
      </c>
      <c r="EK320" s="33"/>
      <c r="EL320" s="34" t="e">
        <f t="shared" ref="EL320:EL326" si="2349">EK320/(EI320+EK320)</f>
        <v>#DIV/0!</v>
      </c>
      <c r="EM320" s="35"/>
      <c r="EN320" s="33"/>
      <c r="EO320" s="33"/>
      <c r="EP320" s="36"/>
      <c r="EQ320" s="32"/>
      <c r="ER320" s="33"/>
      <c r="ES320" s="33">
        <f>ES317-EQ320</f>
        <v>0</v>
      </c>
      <c r="ET320" s="33">
        <f>ET317-ER320</f>
        <v>0</v>
      </c>
      <c r="EU320" s="33"/>
      <c r="EV320" s="34" t="e">
        <f t="shared" ref="EV320:EV326" si="2350">((EU320+EW320)/ES320)</f>
        <v>#DIV/0!</v>
      </c>
      <c r="EW320" s="33"/>
      <c r="EX320" s="34" t="e">
        <f t="shared" ref="EX320:EX326" si="2351">EW320/(EU320+EW320)</f>
        <v>#DIV/0!</v>
      </c>
      <c r="EY320" s="35"/>
      <c r="EZ320" s="33"/>
      <c r="FA320" s="33"/>
      <c r="FB320" s="36"/>
      <c r="FC320" s="32"/>
      <c r="FD320" s="33"/>
      <c r="FE320" s="33">
        <f>FE317-FC320</f>
        <v>0</v>
      </c>
      <c r="FF320" s="33">
        <f>FF317-FD320</f>
        <v>0</v>
      </c>
      <c r="FG320" s="33"/>
      <c r="FH320" s="34" t="e">
        <f t="shared" ref="FH320:FH326" si="2352">((FG320+FI320)/FE320)</f>
        <v>#DIV/0!</v>
      </c>
      <c r="FI320" s="33"/>
      <c r="FJ320" s="34" t="e">
        <f t="shared" ref="FJ320:FJ326" si="2353">FI320/(FG320+FI320)</f>
        <v>#DIV/0!</v>
      </c>
      <c r="FK320" s="35"/>
      <c r="FL320" s="33"/>
      <c r="FM320" s="33"/>
      <c r="FN320" s="36"/>
      <c r="FO320" s="32"/>
      <c r="FP320" s="33"/>
      <c r="FQ320" s="33">
        <f>FQ317-FO320</f>
        <v>0</v>
      </c>
      <c r="FR320" s="33">
        <f>FR317-FP320</f>
        <v>0</v>
      </c>
      <c r="FS320" s="33"/>
      <c r="FT320" s="34" t="e">
        <f t="shared" ref="FT320:FT326" si="2354">((FS320+FU320)/FQ320)</f>
        <v>#DIV/0!</v>
      </c>
      <c r="FU320" s="33"/>
      <c r="FV320" s="34" t="e">
        <f t="shared" ref="FV320:FV326" si="2355">FU320/(FS320+FU320)</f>
        <v>#DIV/0!</v>
      </c>
      <c r="FW320" s="35"/>
      <c r="FX320" s="33"/>
      <c r="FY320" s="33"/>
      <c r="FZ320" s="36"/>
      <c r="GA320" s="32"/>
      <c r="GB320" s="33"/>
      <c r="GC320" s="33">
        <f>GC317-GA320</f>
        <v>0</v>
      </c>
      <c r="GD320" s="33">
        <f>GD317-GB320</f>
        <v>0</v>
      </c>
      <c r="GE320" s="33"/>
      <c r="GF320" s="34" t="e">
        <f t="shared" ref="GF320:GF326" si="2356">((GE320+GG320)/GC320)</f>
        <v>#DIV/0!</v>
      </c>
      <c r="GG320" s="33"/>
      <c r="GH320" s="34" t="e">
        <f t="shared" ref="GH320:GH326" si="2357">GG320/(GE320+GG320)</f>
        <v>#DIV/0!</v>
      </c>
      <c r="GI320" s="35"/>
      <c r="GJ320" s="33"/>
      <c r="GK320" s="33"/>
      <c r="GL320" s="36"/>
      <c r="GM320" s="32"/>
      <c r="GN320" s="33"/>
      <c r="GO320" s="33">
        <f>GO317-GM320</f>
        <v>0</v>
      </c>
      <c r="GP320" s="33">
        <f>GP317-GN320</f>
        <v>0</v>
      </c>
      <c r="GQ320" s="33"/>
      <c r="GR320" s="34" t="e">
        <f t="shared" ref="GR320:GR326" si="2358">((GQ320+GS320)/GO320)</f>
        <v>#DIV/0!</v>
      </c>
      <c r="GS320" s="33"/>
      <c r="GT320" s="34" t="e">
        <f t="shared" ref="GT320:GT326" si="2359">GS320/(GQ320+GS320)</f>
        <v>#DIV/0!</v>
      </c>
      <c r="GU320" s="35"/>
      <c r="GV320" s="33"/>
      <c r="GW320" s="33"/>
      <c r="GX320" s="36"/>
      <c r="GY320" s="32"/>
      <c r="GZ320" s="33"/>
      <c r="HA320" s="33">
        <f>HA317-GY320</f>
        <v>0</v>
      </c>
      <c r="HB320" s="33">
        <f>HB317-GZ320</f>
        <v>0</v>
      </c>
      <c r="HC320" s="33"/>
      <c r="HD320" s="34" t="e">
        <f t="shared" ref="HD320:HD326" si="2360">((HC320+HE320)/HA320)</f>
        <v>#DIV/0!</v>
      </c>
      <c r="HE320" s="33"/>
      <c r="HF320" s="34" t="e">
        <f t="shared" ref="HF320:HF326" si="2361">HE320/(HC320+HE320)</f>
        <v>#DIV/0!</v>
      </c>
      <c r="HG320" s="35"/>
      <c r="HH320" s="33"/>
      <c r="HI320" s="33"/>
      <c r="HJ320" s="36"/>
      <c r="HK320" s="32">
        <f t="shared" ref="HK320:HN327" si="2362">+C320+O320+AA320+AM320+AY320+BK320+BW320+CI320+CU320+DG320+DS320+EE320+EQ320+FC320+FO320+GA320+GM320+GY320</f>
        <v>0</v>
      </c>
      <c r="HL320" s="36">
        <f t="shared" si="2362"/>
        <v>0</v>
      </c>
      <c r="HM320" s="380">
        <f t="shared" si="2362"/>
        <v>2449</v>
      </c>
      <c r="HN320" s="33">
        <f t="shared" si="2362"/>
        <v>180</v>
      </c>
      <c r="HO320" s="33">
        <f t="shared" ref="HO320:HO327" si="2363">+G320+S320+AE320+AQ320+BC320+BO320+CA320+CM320+CY320+DK320+DW320+EI320+EU320+FG320+FS320+GE320+GQ320+HC320+I320+U320+AG320+AS320+BE320+BQ320+CC320+CO320+DA320+DM320+DY320+EK320+EW320+FI320+FU320+GG320+GS320+HE320</f>
        <v>0</v>
      </c>
      <c r="HP320" s="78">
        <f t="shared" ref="HP320:HP326" si="2364">+(HO320)/HM320</f>
        <v>0</v>
      </c>
      <c r="HQ320" s="44">
        <f t="shared" ref="HQ320:HQ327" si="2365">+I320+U320+AG320+AS320+BE320+BQ320+CC320+CO320+DA320+DM320+DY320+EK320+EW320+FI320+FU320+GG320+GS320+HE320</f>
        <v>0</v>
      </c>
      <c r="HR320" s="34" t="e">
        <f>+(HQ320/(HO320))</f>
        <v>#DIV/0!</v>
      </c>
      <c r="HS320" s="45"/>
      <c r="HT320" s="46"/>
      <c r="HU320" s="45" t="e">
        <f t="shared" ref="HU320:HU326" si="2366">+HT320/HO320*100</f>
        <v>#DIV/0!</v>
      </c>
      <c r="HV320" s="44"/>
      <c r="HW320" s="36"/>
    </row>
    <row r="321" spans="1:231" ht="18.75" x14ac:dyDescent="0.25">
      <c r="A321" s="734"/>
      <c r="B321" s="436">
        <f t="shared" si="2326"/>
        <v>45842</v>
      </c>
      <c r="C321" s="10"/>
      <c r="D321" s="11"/>
      <c r="E321" s="61">
        <f t="shared" ref="E321:F325" si="2367">E320-C321</f>
        <v>450</v>
      </c>
      <c r="F321" s="11">
        <f t="shared" si="2367"/>
        <v>33</v>
      </c>
      <c r="G321" s="11"/>
      <c r="H321" s="12">
        <f t="shared" si="2327"/>
        <v>0</v>
      </c>
      <c r="I321" s="11"/>
      <c r="J321" s="12" t="e">
        <f t="shared" ref="J321:J326" si="2368">I321/(G321+I321)</f>
        <v>#DIV/0!</v>
      </c>
      <c r="K321" s="13"/>
      <c r="L321" s="11"/>
      <c r="M321" s="11"/>
      <c r="N321" s="14"/>
      <c r="O321" s="10"/>
      <c r="P321" s="11"/>
      <c r="Q321" s="11">
        <f t="shared" ref="Q321:R326" si="2369">Q320-O321</f>
        <v>482</v>
      </c>
      <c r="R321" s="11">
        <f t="shared" si="2369"/>
        <v>36</v>
      </c>
      <c r="S321" s="11"/>
      <c r="T321" s="12">
        <f t="shared" si="2328"/>
        <v>0</v>
      </c>
      <c r="U321" s="11"/>
      <c r="V321" s="12" t="e">
        <f t="shared" si="2329"/>
        <v>#DIV/0!</v>
      </c>
      <c r="W321" s="13"/>
      <c r="X321" s="11"/>
      <c r="Y321" s="11"/>
      <c r="Z321" s="14"/>
      <c r="AA321" s="10"/>
      <c r="AB321" s="11"/>
      <c r="AC321" s="11">
        <f t="shared" ref="AC321:AD326" si="2370">AC320-AA321</f>
        <v>100</v>
      </c>
      <c r="AD321" s="11">
        <f t="shared" si="2370"/>
        <v>8</v>
      </c>
      <c r="AE321" s="11"/>
      <c r="AF321" s="12">
        <f t="shared" si="2330"/>
        <v>0</v>
      </c>
      <c r="AG321" s="11"/>
      <c r="AH321" s="12" t="e">
        <f t="shared" si="2331"/>
        <v>#DIV/0!</v>
      </c>
      <c r="AI321" s="13"/>
      <c r="AJ321" s="11"/>
      <c r="AK321" s="11"/>
      <c r="AL321" s="14"/>
      <c r="AM321" s="10"/>
      <c r="AN321" s="11"/>
      <c r="AO321" s="61">
        <f t="shared" ref="AO321:AP326" si="2371">AO320-AM321</f>
        <v>469</v>
      </c>
      <c r="AP321" s="11">
        <f t="shared" si="2371"/>
        <v>34</v>
      </c>
      <c r="AQ321" s="11"/>
      <c r="AR321" s="12">
        <f t="shared" si="2332"/>
        <v>0</v>
      </c>
      <c r="AS321" s="11"/>
      <c r="AT321" s="12" t="e">
        <f t="shared" si="2333"/>
        <v>#DIV/0!</v>
      </c>
      <c r="AU321" s="13"/>
      <c r="AV321" s="11"/>
      <c r="AW321" s="11"/>
      <c r="AX321" s="14"/>
      <c r="AY321" s="10"/>
      <c r="AZ321" s="11"/>
      <c r="BA321" s="11">
        <f t="shared" ref="BA321:BB326" si="2372">BA320-AY321</f>
        <v>469</v>
      </c>
      <c r="BB321" s="11">
        <f t="shared" si="2372"/>
        <v>35</v>
      </c>
      <c r="BC321" s="11"/>
      <c r="BD321" s="12">
        <f t="shared" si="2334"/>
        <v>0</v>
      </c>
      <c r="BE321" s="11"/>
      <c r="BF321" s="12" t="e">
        <f t="shared" si="2335"/>
        <v>#DIV/0!</v>
      </c>
      <c r="BG321" s="13"/>
      <c r="BH321" s="11"/>
      <c r="BI321" s="11"/>
      <c r="BJ321" s="14"/>
      <c r="BK321" s="10"/>
      <c r="BL321" s="11"/>
      <c r="BM321" s="11">
        <f t="shared" ref="BM321:BN326" si="2373">BM320-BK321</f>
        <v>479</v>
      </c>
      <c r="BN321" s="11">
        <f t="shared" si="2373"/>
        <v>34</v>
      </c>
      <c r="BO321" s="11"/>
      <c r="BP321" s="12">
        <f t="shared" si="2336"/>
        <v>0</v>
      </c>
      <c r="BQ321" s="11"/>
      <c r="BR321" s="12" t="e">
        <f t="shared" si="2337"/>
        <v>#DIV/0!</v>
      </c>
      <c r="BS321" s="13"/>
      <c r="BT321" s="11"/>
      <c r="BU321" s="11"/>
      <c r="BV321" s="14"/>
      <c r="BW321" s="10"/>
      <c r="BX321" s="11"/>
      <c r="BY321" s="61">
        <f t="shared" ref="BY321:BZ326" si="2374">BY320-BW321</f>
        <v>0</v>
      </c>
      <c r="BZ321" s="61">
        <f t="shared" si="2374"/>
        <v>0</v>
      </c>
      <c r="CA321" s="11"/>
      <c r="CB321" s="12" t="e">
        <f t="shared" si="2338"/>
        <v>#DIV/0!</v>
      </c>
      <c r="CC321" s="11"/>
      <c r="CD321" s="12" t="e">
        <f t="shared" si="2339"/>
        <v>#DIV/0!</v>
      </c>
      <c r="CE321" s="13"/>
      <c r="CF321" s="11"/>
      <c r="CG321" s="11"/>
      <c r="CH321" s="14"/>
      <c r="CI321" s="10"/>
      <c r="CJ321" s="11"/>
      <c r="CK321" s="61">
        <f t="shared" ref="CK321:CL326" si="2375">CK320-CI321</f>
        <v>0</v>
      </c>
      <c r="CL321" s="61">
        <f t="shared" si="2375"/>
        <v>0</v>
      </c>
      <c r="CM321" s="11"/>
      <c r="CN321" s="12" t="e">
        <f t="shared" si="2340"/>
        <v>#DIV/0!</v>
      </c>
      <c r="CO321" s="11"/>
      <c r="CP321" s="12" t="e">
        <f t="shared" si="2341"/>
        <v>#DIV/0!</v>
      </c>
      <c r="CQ321" s="13"/>
      <c r="CR321" s="11"/>
      <c r="CS321" s="11"/>
      <c r="CT321" s="14"/>
      <c r="CU321" s="10"/>
      <c r="CV321" s="11"/>
      <c r="CW321" s="61">
        <f t="shared" ref="CW321:CX326" si="2376">CW320-CU321</f>
        <v>0</v>
      </c>
      <c r="CX321" s="61">
        <f t="shared" si="2376"/>
        <v>0</v>
      </c>
      <c r="CY321" s="11"/>
      <c r="CZ321" s="12" t="e">
        <f t="shared" si="2342"/>
        <v>#DIV/0!</v>
      </c>
      <c r="DA321" s="11"/>
      <c r="DB321" s="12" t="e">
        <f t="shared" si="2343"/>
        <v>#DIV/0!</v>
      </c>
      <c r="DC321" s="13"/>
      <c r="DD321" s="11"/>
      <c r="DE321" s="11"/>
      <c r="DF321" s="14"/>
      <c r="DG321" s="10"/>
      <c r="DH321" s="11"/>
      <c r="DI321" s="61">
        <f t="shared" ref="DI321:DJ326" si="2377">DI320-DG321</f>
        <v>0</v>
      </c>
      <c r="DJ321" s="61">
        <f t="shared" si="2377"/>
        <v>0</v>
      </c>
      <c r="DK321" s="11"/>
      <c r="DL321" s="12" t="e">
        <f t="shared" si="2344"/>
        <v>#DIV/0!</v>
      </c>
      <c r="DM321" s="11"/>
      <c r="DN321" s="12" t="e">
        <f t="shared" si="2345"/>
        <v>#DIV/0!</v>
      </c>
      <c r="DO321" s="13"/>
      <c r="DP321" s="11"/>
      <c r="DQ321" s="11"/>
      <c r="DR321" s="14"/>
      <c r="DS321" s="10"/>
      <c r="DT321" s="11"/>
      <c r="DU321" s="61">
        <f t="shared" ref="DU321:DV326" si="2378">DU320-DS321</f>
        <v>0</v>
      </c>
      <c r="DV321" s="61">
        <f t="shared" si="2378"/>
        <v>0</v>
      </c>
      <c r="DW321" s="11"/>
      <c r="DX321" s="12" t="e">
        <f t="shared" si="2346"/>
        <v>#DIV/0!</v>
      </c>
      <c r="DY321" s="11"/>
      <c r="DZ321" s="12" t="e">
        <f t="shared" si="2347"/>
        <v>#DIV/0!</v>
      </c>
      <c r="EA321" s="13"/>
      <c r="EB321" s="11"/>
      <c r="EC321" s="11"/>
      <c r="ED321" s="14"/>
      <c r="EE321" s="10"/>
      <c r="EF321" s="11"/>
      <c r="EG321" s="61">
        <f t="shared" ref="EG321:EH326" si="2379">EG320-EE321</f>
        <v>0</v>
      </c>
      <c r="EH321" s="61">
        <f t="shared" si="2379"/>
        <v>0</v>
      </c>
      <c r="EI321" s="11"/>
      <c r="EJ321" s="12" t="e">
        <f t="shared" si="2348"/>
        <v>#DIV/0!</v>
      </c>
      <c r="EK321" s="11"/>
      <c r="EL321" s="12" t="e">
        <f t="shared" si="2349"/>
        <v>#DIV/0!</v>
      </c>
      <c r="EM321" s="13"/>
      <c r="EN321" s="11"/>
      <c r="EO321" s="11"/>
      <c r="EP321" s="14"/>
      <c r="EQ321" s="10"/>
      <c r="ER321" s="11"/>
      <c r="ES321" s="61">
        <f t="shared" ref="ES321:ET326" si="2380">ES320-EQ321</f>
        <v>0</v>
      </c>
      <c r="ET321" s="61">
        <f t="shared" si="2380"/>
        <v>0</v>
      </c>
      <c r="EU321" s="11"/>
      <c r="EV321" s="12" t="e">
        <f t="shared" si="2350"/>
        <v>#DIV/0!</v>
      </c>
      <c r="EW321" s="11"/>
      <c r="EX321" s="12" t="e">
        <f t="shared" si="2351"/>
        <v>#DIV/0!</v>
      </c>
      <c r="EY321" s="13"/>
      <c r="EZ321" s="11"/>
      <c r="FA321" s="11"/>
      <c r="FB321" s="14"/>
      <c r="FC321" s="10"/>
      <c r="FD321" s="11"/>
      <c r="FE321" s="61">
        <f t="shared" ref="FE321:FF326" si="2381">FE320-FC321</f>
        <v>0</v>
      </c>
      <c r="FF321" s="61">
        <f t="shared" si="2381"/>
        <v>0</v>
      </c>
      <c r="FG321" s="11"/>
      <c r="FH321" s="12" t="e">
        <f t="shared" si="2352"/>
        <v>#DIV/0!</v>
      </c>
      <c r="FI321" s="11"/>
      <c r="FJ321" s="12" t="e">
        <f t="shared" si="2353"/>
        <v>#DIV/0!</v>
      </c>
      <c r="FK321" s="13"/>
      <c r="FL321" s="11"/>
      <c r="FM321" s="11"/>
      <c r="FN321" s="14"/>
      <c r="FO321" s="10"/>
      <c r="FP321" s="11"/>
      <c r="FQ321" s="61">
        <f t="shared" ref="FQ321:FR326" si="2382">FQ320-FO321</f>
        <v>0</v>
      </c>
      <c r="FR321" s="61">
        <f t="shared" si="2382"/>
        <v>0</v>
      </c>
      <c r="FS321" s="11"/>
      <c r="FT321" s="12" t="e">
        <f t="shared" si="2354"/>
        <v>#DIV/0!</v>
      </c>
      <c r="FU321" s="11"/>
      <c r="FV321" s="12" t="e">
        <f t="shared" si="2355"/>
        <v>#DIV/0!</v>
      </c>
      <c r="FW321" s="13"/>
      <c r="FX321" s="11"/>
      <c r="FY321" s="11"/>
      <c r="FZ321" s="14"/>
      <c r="GA321" s="10"/>
      <c r="GB321" s="11"/>
      <c r="GC321" s="61">
        <f t="shared" ref="GC321:GD326" si="2383">GC320-GA321</f>
        <v>0</v>
      </c>
      <c r="GD321" s="61">
        <f t="shared" si="2383"/>
        <v>0</v>
      </c>
      <c r="GE321" s="11"/>
      <c r="GF321" s="12" t="e">
        <f t="shared" si="2356"/>
        <v>#DIV/0!</v>
      </c>
      <c r="GG321" s="11"/>
      <c r="GH321" s="12" t="e">
        <f t="shared" si="2357"/>
        <v>#DIV/0!</v>
      </c>
      <c r="GI321" s="13"/>
      <c r="GJ321" s="11"/>
      <c r="GK321" s="11"/>
      <c r="GL321" s="14"/>
      <c r="GM321" s="10"/>
      <c r="GN321" s="11"/>
      <c r="GO321" s="61">
        <f t="shared" ref="GO321:GP326" si="2384">GO320-GM321</f>
        <v>0</v>
      </c>
      <c r="GP321" s="61">
        <f t="shared" si="2384"/>
        <v>0</v>
      </c>
      <c r="GQ321" s="11"/>
      <c r="GR321" s="12" t="e">
        <f t="shared" si="2358"/>
        <v>#DIV/0!</v>
      </c>
      <c r="GS321" s="11"/>
      <c r="GT321" s="12" t="e">
        <f t="shared" si="2359"/>
        <v>#DIV/0!</v>
      </c>
      <c r="GU321" s="13"/>
      <c r="GV321" s="11"/>
      <c r="GW321" s="11"/>
      <c r="GX321" s="14"/>
      <c r="GY321" s="10"/>
      <c r="GZ321" s="11"/>
      <c r="HA321" s="61">
        <f t="shared" ref="HA321:HB326" si="2385">HA320-GY321</f>
        <v>0</v>
      </c>
      <c r="HB321" s="61">
        <f t="shared" si="2385"/>
        <v>0</v>
      </c>
      <c r="HC321" s="11"/>
      <c r="HD321" s="12" t="e">
        <f t="shared" si="2360"/>
        <v>#DIV/0!</v>
      </c>
      <c r="HE321" s="11"/>
      <c r="HF321" s="12" t="e">
        <f t="shared" si="2361"/>
        <v>#DIV/0!</v>
      </c>
      <c r="HG321" s="13"/>
      <c r="HH321" s="11"/>
      <c r="HI321" s="11"/>
      <c r="HJ321" s="14"/>
      <c r="HK321" s="10">
        <f t="shared" si="2362"/>
        <v>0</v>
      </c>
      <c r="HL321" s="14">
        <f t="shared" si="2362"/>
        <v>0</v>
      </c>
      <c r="HM321" s="381">
        <f t="shared" si="2362"/>
        <v>2449</v>
      </c>
      <c r="HN321" s="11">
        <f t="shared" si="2362"/>
        <v>180</v>
      </c>
      <c r="HO321" s="11">
        <f t="shared" si="2363"/>
        <v>0</v>
      </c>
      <c r="HP321" s="79">
        <f t="shared" si="2364"/>
        <v>0</v>
      </c>
      <c r="HQ321" s="15">
        <f t="shared" si="2365"/>
        <v>0</v>
      </c>
      <c r="HR321" s="12" t="e">
        <f t="shared" ref="HR321:HR327" si="2386">+(HQ321/(HO321))</f>
        <v>#DIV/0!</v>
      </c>
      <c r="HS321" s="16"/>
      <c r="HT321" s="17"/>
      <c r="HU321" s="16" t="e">
        <f t="shared" si="2366"/>
        <v>#DIV/0!</v>
      </c>
      <c r="HV321" s="15"/>
      <c r="HW321" s="14"/>
    </row>
    <row r="322" spans="1:231" ht="18.75" x14ac:dyDescent="0.25">
      <c r="A322" s="734"/>
      <c r="B322" s="436">
        <f t="shared" si="2326"/>
        <v>45843</v>
      </c>
      <c r="C322" s="10"/>
      <c r="D322" s="11"/>
      <c r="E322" s="61">
        <f t="shared" si="2367"/>
        <v>450</v>
      </c>
      <c r="F322" s="11">
        <f t="shared" si="2367"/>
        <v>33</v>
      </c>
      <c r="G322" s="11"/>
      <c r="H322" s="12">
        <f t="shared" si="2327"/>
        <v>0</v>
      </c>
      <c r="I322" s="11"/>
      <c r="J322" s="12" t="e">
        <f t="shared" si="2368"/>
        <v>#DIV/0!</v>
      </c>
      <c r="K322" s="13"/>
      <c r="L322" s="11"/>
      <c r="M322" s="11"/>
      <c r="N322" s="14"/>
      <c r="O322" s="10"/>
      <c r="P322" s="11"/>
      <c r="Q322" s="11">
        <f t="shared" si="2369"/>
        <v>482</v>
      </c>
      <c r="R322" s="11">
        <f t="shared" si="2369"/>
        <v>36</v>
      </c>
      <c r="S322" s="11"/>
      <c r="T322" s="12">
        <f t="shared" si="2328"/>
        <v>0</v>
      </c>
      <c r="U322" s="11"/>
      <c r="V322" s="12" t="e">
        <f t="shared" si="2329"/>
        <v>#DIV/0!</v>
      </c>
      <c r="W322" s="13"/>
      <c r="X322" s="11"/>
      <c r="Y322" s="11"/>
      <c r="Z322" s="14"/>
      <c r="AA322" s="10"/>
      <c r="AB322" s="11"/>
      <c r="AC322" s="11">
        <f t="shared" si="2370"/>
        <v>100</v>
      </c>
      <c r="AD322" s="11">
        <f t="shared" si="2370"/>
        <v>8</v>
      </c>
      <c r="AE322" s="11"/>
      <c r="AF322" s="12">
        <f t="shared" si="2330"/>
        <v>0</v>
      </c>
      <c r="AG322" s="11"/>
      <c r="AH322" s="12" t="e">
        <f t="shared" si="2331"/>
        <v>#DIV/0!</v>
      </c>
      <c r="AI322" s="13"/>
      <c r="AJ322" s="11"/>
      <c r="AK322" s="11"/>
      <c r="AL322" s="14"/>
      <c r="AM322" s="10"/>
      <c r="AN322" s="11"/>
      <c r="AO322" s="61">
        <f t="shared" si="2371"/>
        <v>469</v>
      </c>
      <c r="AP322" s="11">
        <f t="shared" si="2371"/>
        <v>34</v>
      </c>
      <c r="AQ322" s="11"/>
      <c r="AR322" s="12">
        <f t="shared" si="2332"/>
        <v>0</v>
      </c>
      <c r="AS322" s="11"/>
      <c r="AT322" s="12" t="e">
        <f t="shared" si="2333"/>
        <v>#DIV/0!</v>
      </c>
      <c r="AU322" s="13"/>
      <c r="AV322" s="11"/>
      <c r="AW322" s="11"/>
      <c r="AX322" s="14"/>
      <c r="AY322" s="10"/>
      <c r="AZ322" s="11"/>
      <c r="BA322" s="11">
        <f t="shared" si="2372"/>
        <v>469</v>
      </c>
      <c r="BB322" s="11">
        <f t="shared" si="2372"/>
        <v>35</v>
      </c>
      <c r="BC322" s="11"/>
      <c r="BD322" s="12">
        <f t="shared" si="2334"/>
        <v>0</v>
      </c>
      <c r="BE322" s="11"/>
      <c r="BF322" s="12" t="e">
        <f t="shared" si="2335"/>
        <v>#DIV/0!</v>
      </c>
      <c r="BG322" s="13"/>
      <c r="BH322" s="11"/>
      <c r="BI322" s="11"/>
      <c r="BJ322" s="14"/>
      <c r="BK322" s="10"/>
      <c r="BL322" s="11"/>
      <c r="BM322" s="11">
        <f t="shared" si="2373"/>
        <v>479</v>
      </c>
      <c r="BN322" s="11">
        <f t="shared" si="2373"/>
        <v>34</v>
      </c>
      <c r="BO322" s="11"/>
      <c r="BP322" s="12">
        <f t="shared" si="2336"/>
        <v>0</v>
      </c>
      <c r="BQ322" s="11"/>
      <c r="BR322" s="12" t="e">
        <f t="shared" si="2337"/>
        <v>#DIV/0!</v>
      </c>
      <c r="BS322" s="13"/>
      <c r="BT322" s="11"/>
      <c r="BU322" s="11"/>
      <c r="BV322" s="14"/>
      <c r="BW322" s="10"/>
      <c r="BX322" s="11"/>
      <c r="BY322" s="61">
        <f t="shared" si="2374"/>
        <v>0</v>
      </c>
      <c r="BZ322" s="61">
        <f t="shared" si="2374"/>
        <v>0</v>
      </c>
      <c r="CA322" s="11"/>
      <c r="CB322" s="12" t="e">
        <f t="shared" si="2338"/>
        <v>#DIV/0!</v>
      </c>
      <c r="CC322" s="11"/>
      <c r="CD322" s="12" t="e">
        <f t="shared" si="2339"/>
        <v>#DIV/0!</v>
      </c>
      <c r="CE322" s="13"/>
      <c r="CF322" s="11"/>
      <c r="CG322" s="11"/>
      <c r="CH322" s="14"/>
      <c r="CI322" s="10"/>
      <c r="CJ322" s="11"/>
      <c r="CK322" s="61">
        <f t="shared" si="2375"/>
        <v>0</v>
      </c>
      <c r="CL322" s="61">
        <f t="shared" si="2375"/>
        <v>0</v>
      </c>
      <c r="CM322" s="11"/>
      <c r="CN322" s="12" t="e">
        <f t="shared" si="2340"/>
        <v>#DIV/0!</v>
      </c>
      <c r="CO322" s="11"/>
      <c r="CP322" s="12" t="e">
        <f t="shared" si="2341"/>
        <v>#DIV/0!</v>
      </c>
      <c r="CQ322" s="13"/>
      <c r="CR322" s="11"/>
      <c r="CS322" s="11"/>
      <c r="CT322" s="14"/>
      <c r="CU322" s="10"/>
      <c r="CV322" s="11"/>
      <c r="CW322" s="61">
        <f t="shared" si="2376"/>
        <v>0</v>
      </c>
      <c r="CX322" s="61">
        <f t="shared" si="2376"/>
        <v>0</v>
      </c>
      <c r="CY322" s="11"/>
      <c r="CZ322" s="12" t="e">
        <f t="shared" si="2342"/>
        <v>#DIV/0!</v>
      </c>
      <c r="DA322" s="11"/>
      <c r="DB322" s="12" t="e">
        <f t="shared" si="2343"/>
        <v>#DIV/0!</v>
      </c>
      <c r="DC322" s="13"/>
      <c r="DD322" s="11"/>
      <c r="DE322" s="11"/>
      <c r="DF322" s="14"/>
      <c r="DG322" s="10"/>
      <c r="DH322" s="11"/>
      <c r="DI322" s="61">
        <f t="shared" si="2377"/>
        <v>0</v>
      </c>
      <c r="DJ322" s="61">
        <f t="shared" si="2377"/>
        <v>0</v>
      </c>
      <c r="DK322" s="11"/>
      <c r="DL322" s="12" t="e">
        <f t="shared" si="2344"/>
        <v>#DIV/0!</v>
      </c>
      <c r="DM322" s="11"/>
      <c r="DN322" s="12" t="e">
        <f t="shared" si="2345"/>
        <v>#DIV/0!</v>
      </c>
      <c r="DO322" s="13"/>
      <c r="DP322" s="11"/>
      <c r="DQ322" s="11"/>
      <c r="DR322" s="14"/>
      <c r="DS322" s="10"/>
      <c r="DT322" s="11"/>
      <c r="DU322" s="61">
        <f t="shared" si="2378"/>
        <v>0</v>
      </c>
      <c r="DV322" s="61">
        <f t="shared" si="2378"/>
        <v>0</v>
      </c>
      <c r="DW322" s="11"/>
      <c r="DX322" s="12" t="e">
        <f t="shared" si="2346"/>
        <v>#DIV/0!</v>
      </c>
      <c r="DY322" s="11"/>
      <c r="DZ322" s="12" t="e">
        <f t="shared" si="2347"/>
        <v>#DIV/0!</v>
      </c>
      <c r="EA322" s="13"/>
      <c r="EB322" s="11"/>
      <c r="EC322" s="11"/>
      <c r="ED322" s="14"/>
      <c r="EE322" s="10"/>
      <c r="EF322" s="11"/>
      <c r="EG322" s="61">
        <f t="shared" si="2379"/>
        <v>0</v>
      </c>
      <c r="EH322" s="61">
        <f t="shared" si="2379"/>
        <v>0</v>
      </c>
      <c r="EI322" s="11"/>
      <c r="EJ322" s="12" t="e">
        <f t="shared" si="2348"/>
        <v>#DIV/0!</v>
      </c>
      <c r="EK322" s="11"/>
      <c r="EL322" s="12" t="e">
        <f t="shared" si="2349"/>
        <v>#DIV/0!</v>
      </c>
      <c r="EM322" s="13"/>
      <c r="EN322" s="11"/>
      <c r="EO322" s="11"/>
      <c r="EP322" s="14"/>
      <c r="EQ322" s="10"/>
      <c r="ER322" s="11"/>
      <c r="ES322" s="61">
        <f t="shared" si="2380"/>
        <v>0</v>
      </c>
      <c r="ET322" s="61">
        <f t="shared" si="2380"/>
        <v>0</v>
      </c>
      <c r="EU322" s="11"/>
      <c r="EV322" s="12" t="e">
        <f t="shared" si="2350"/>
        <v>#DIV/0!</v>
      </c>
      <c r="EW322" s="11"/>
      <c r="EX322" s="12" t="e">
        <f t="shared" si="2351"/>
        <v>#DIV/0!</v>
      </c>
      <c r="EY322" s="13"/>
      <c r="EZ322" s="11"/>
      <c r="FA322" s="11"/>
      <c r="FB322" s="14"/>
      <c r="FC322" s="10"/>
      <c r="FD322" s="11"/>
      <c r="FE322" s="61">
        <f t="shared" si="2381"/>
        <v>0</v>
      </c>
      <c r="FF322" s="61">
        <f t="shared" si="2381"/>
        <v>0</v>
      </c>
      <c r="FG322" s="11"/>
      <c r="FH322" s="12" t="e">
        <f t="shared" si="2352"/>
        <v>#DIV/0!</v>
      </c>
      <c r="FI322" s="11"/>
      <c r="FJ322" s="12" t="e">
        <f t="shared" si="2353"/>
        <v>#DIV/0!</v>
      </c>
      <c r="FK322" s="13"/>
      <c r="FL322" s="11"/>
      <c r="FM322" s="11"/>
      <c r="FN322" s="14"/>
      <c r="FO322" s="10"/>
      <c r="FP322" s="11"/>
      <c r="FQ322" s="61">
        <f t="shared" si="2382"/>
        <v>0</v>
      </c>
      <c r="FR322" s="61">
        <f t="shared" si="2382"/>
        <v>0</v>
      </c>
      <c r="FS322" s="11"/>
      <c r="FT322" s="12" t="e">
        <f t="shared" si="2354"/>
        <v>#DIV/0!</v>
      </c>
      <c r="FU322" s="11"/>
      <c r="FV322" s="12" t="e">
        <f t="shared" si="2355"/>
        <v>#DIV/0!</v>
      </c>
      <c r="FW322" s="13"/>
      <c r="FX322" s="11"/>
      <c r="FY322" s="11"/>
      <c r="FZ322" s="14"/>
      <c r="GA322" s="10"/>
      <c r="GB322" s="11"/>
      <c r="GC322" s="61">
        <f t="shared" si="2383"/>
        <v>0</v>
      </c>
      <c r="GD322" s="61">
        <f t="shared" si="2383"/>
        <v>0</v>
      </c>
      <c r="GE322" s="11"/>
      <c r="GF322" s="12" t="e">
        <f t="shared" si="2356"/>
        <v>#DIV/0!</v>
      </c>
      <c r="GG322" s="11"/>
      <c r="GH322" s="12" t="e">
        <f t="shared" si="2357"/>
        <v>#DIV/0!</v>
      </c>
      <c r="GI322" s="13"/>
      <c r="GJ322" s="11"/>
      <c r="GK322" s="11"/>
      <c r="GL322" s="14"/>
      <c r="GM322" s="10"/>
      <c r="GN322" s="11"/>
      <c r="GO322" s="61">
        <f t="shared" si="2384"/>
        <v>0</v>
      </c>
      <c r="GP322" s="61">
        <f t="shared" si="2384"/>
        <v>0</v>
      </c>
      <c r="GQ322" s="11"/>
      <c r="GR322" s="12" t="e">
        <f t="shared" si="2358"/>
        <v>#DIV/0!</v>
      </c>
      <c r="GS322" s="11"/>
      <c r="GT322" s="12" t="e">
        <f t="shared" si="2359"/>
        <v>#DIV/0!</v>
      </c>
      <c r="GU322" s="13"/>
      <c r="GV322" s="11"/>
      <c r="GW322" s="11"/>
      <c r="GX322" s="14"/>
      <c r="GY322" s="10"/>
      <c r="GZ322" s="11"/>
      <c r="HA322" s="61">
        <f t="shared" si="2385"/>
        <v>0</v>
      </c>
      <c r="HB322" s="61">
        <f t="shared" si="2385"/>
        <v>0</v>
      </c>
      <c r="HC322" s="11"/>
      <c r="HD322" s="12" t="e">
        <f t="shared" si="2360"/>
        <v>#DIV/0!</v>
      </c>
      <c r="HE322" s="11"/>
      <c r="HF322" s="12" t="e">
        <f t="shared" si="2361"/>
        <v>#DIV/0!</v>
      </c>
      <c r="HG322" s="13"/>
      <c r="HH322" s="11"/>
      <c r="HI322" s="11"/>
      <c r="HJ322" s="14"/>
      <c r="HK322" s="10">
        <f t="shared" si="2362"/>
        <v>0</v>
      </c>
      <c r="HL322" s="14">
        <f t="shared" si="2362"/>
        <v>0</v>
      </c>
      <c r="HM322" s="381">
        <f t="shared" si="2362"/>
        <v>2449</v>
      </c>
      <c r="HN322" s="11">
        <f t="shared" si="2362"/>
        <v>180</v>
      </c>
      <c r="HO322" s="11">
        <f t="shared" si="2363"/>
        <v>0</v>
      </c>
      <c r="HP322" s="79">
        <f t="shared" si="2364"/>
        <v>0</v>
      </c>
      <c r="HQ322" s="15">
        <f t="shared" si="2365"/>
        <v>0</v>
      </c>
      <c r="HR322" s="12" t="e">
        <f t="shared" si="2386"/>
        <v>#DIV/0!</v>
      </c>
      <c r="HS322" s="16"/>
      <c r="HT322" s="17"/>
      <c r="HU322" s="16" t="e">
        <f t="shared" si="2366"/>
        <v>#DIV/0!</v>
      </c>
      <c r="HV322" s="15"/>
      <c r="HW322" s="14"/>
    </row>
    <row r="323" spans="1:231" ht="18.75" x14ac:dyDescent="0.25">
      <c r="A323" s="734"/>
      <c r="B323" s="436">
        <f t="shared" si="2326"/>
        <v>45844</v>
      </c>
      <c r="C323" s="10"/>
      <c r="D323" s="11"/>
      <c r="E323" s="61">
        <f t="shared" si="2367"/>
        <v>450</v>
      </c>
      <c r="F323" s="11">
        <f t="shared" si="2367"/>
        <v>33</v>
      </c>
      <c r="G323" s="11"/>
      <c r="H323" s="12">
        <f t="shared" si="2327"/>
        <v>0</v>
      </c>
      <c r="I323" s="11"/>
      <c r="J323" s="12" t="e">
        <f t="shared" si="2368"/>
        <v>#DIV/0!</v>
      </c>
      <c r="K323" s="11"/>
      <c r="L323" s="11"/>
      <c r="M323" s="18"/>
      <c r="N323" s="20"/>
      <c r="O323" s="10"/>
      <c r="P323" s="11"/>
      <c r="Q323" s="11">
        <f t="shared" si="2369"/>
        <v>482</v>
      </c>
      <c r="R323" s="11">
        <f t="shared" si="2369"/>
        <v>36</v>
      </c>
      <c r="S323" s="11"/>
      <c r="T323" s="12">
        <f t="shared" si="2328"/>
        <v>0</v>
      </c>
      <c r="U323" s="11"/>
      <c r="V323" s="12" t="e">
        <f t="shared" si="2329"/>
        <v>#DIV/0!</v>
      </c>
      <c r="W323" s="11"/>
      <c r="X323" s="11"/>
      <c r="Y323" s="18"/>
      <c r="Z323" s="20"/>
      <c r="AA323" s="10"/>
      <c r="AB323" s="11"/>
      <c r="AC323" s="11">
        <f t="shared" si="2370"/>
        <v>100</v>
      </c>
      <c r="AD323" s="11">
        <f t="shared" si="2370"/>
        <v>8</v>
      </c>
      <c r="AE323" s="11"/>
      <c r="AF323" s="12">
        <f t="shared" si="2330"/>
        <v>0</v>
      </c>
      <c r="AG323" s="11"/>
      <c r="AH323" s="12" t="e">
        <f t="shared" si="2331"/>
        <v>#DIV/0!</v>
      </c>
      <c r="AI323" s="11"/>
      <c r="AJ323" s="11"/>
      <c r="AK323" s="18"/>
      <c r="AL323" s="20"/>
      <c r="AM323" s="10"/>
      <c r="AN323" s="11"/>
      <c r="AO323" s="61">
        <f t="shared" si="2371"/>
        <v>469</v>
      </c>
      <c r="AP323" s="11">
        <f t="shared" si="2371"/>
        <v>34</v>
      </c>
      <c r="AQ323" s="11"/>
      <c r="AR323" s="12">
        <f t="shared" si="2332"/>
        <v>0</v>
      </c>
      <c r="AS323" s="11"/>
      <c r="AT323" s="12" t="e">
        <f t="shared" si="2333"/>
        <v>#DIV/0!</v>
      </c>
      <c r="AU323" s="11"/>
      <c r="AV323" s="11"/>
      <c r="AW323" s="18"/>
      <c r="AX323" s="20"/>
      <c r="AY323" s="10"/>
      <c r="AZ323" s="11"/>
      <c r="BA323" s="11">
        <f t="shared" si="2372"/>
        <v>469</v>
      </c>
      <c r="BB323" s="11">
        <f t="shared" si="2372"/>
        <v>35</v>
      </c>
      <c r="BC323" s="11"/>
      <c r="BD323" s="12">
        <f t="shared" si="2334"/>
        <v>0</v>
      </c>
      <c r="BE323" s="11"/>
      <c r="BF323" s="12" t="e">
        <f t="shared" si="2335"/>
        <v>#DIV/0!</v>
      </c>
      <c r="BG323" s="11"/>
      <c r="BH323" s="11"/>
      <c r="BI323" s="18"/>
      <c r="BJ323" s="20"/>
      <c r="BK323" s="10"/>
      <c r="BL323" s="11"/>
      <c r="BM323" s="11">
        <f t="shared" si="2373"/>
        <v>479</v>
      </c>
      <c r="BN323" s="11">
        <f t="shared" si="2373"/>
        <v>34</v>
      </c>
      <c r="BO323" s="11"/>
      <c r="BP323" s="12">
        <f t="shared" si="2336"/>
        <v>0</v>
      </c>
      <c r="BQ323" s="11"/>
      <c r="BR323" s="12" t="e">
        <f t="shared" si="2337"/>
        <v>#DIV/0!</v>
      </c>
      <c r="BS323" s="11"/>
      <c r="BT323" s="11"/>
      <c r="BU323" s="18"/>
      <c r="BV323" s="20"/>
      <c r="BW323" s="10"/>
      <c r="BX323" s="11"/>
      <c r="BY323" s="61">
        <f t="shared" si="2374"/>
        <v>0</v>
      </c>
      <c r="BZ323" s="61">
        <f t="shared" si="2374"/>
        <v>0</v>
      </c>
      <c r="CA323" s="11"/>
      <c r="CB323" s="12" t="e">
        <f t="shared" si="2338"/>
        <v>#DIV/0!</v>
      </c>
      <c r="CC323" s="11"/>
      <c r="CD323" s="12" t="e">
        <f t="shared" si="2339"/>
        <v>#DIV/0!</v>
      </c>
      <c r="CE323" s="11"/>
      <c r="CF323" s="11"/>
      <c r="CG323" s="18"/>
      <c r="CH323" s="20"/>
      <c r="CI323" s="10"/>
      <c r="CJ323" s="11"/>
      <c r="CK323" s="61">
        <f t="shared" si="2375"/>
        <v>0</v>
      </c>
      <c r="CL323" s="61">
        <f t="shared" si="2375"/>
        <v>0</v>
      </c>
      <c r="CM323" s="11"/>
      <c r="CN323" s="12" t="e">
        <f t="shared" si="2340"/>
        <v>#DIV/0!</v>
      </c>
      <c r="CO323" s="11"/>
      <c r="CP323" s="12" t="e">
        <f t="shared" si="2341"/>
        <v>#DIV/0!</v>
      </c>
      <c r="CQ323" s="11"/>
      <c r="CR323" s="11"/>
      <c r="CS323" s="18"/>
      <c r="CT323" s="20"/>
      <c r="CU323" s="10"/>
      <c r="CV323" s="11"/>
      <c r="CW323" s="61">
        <f t="shared" si="2376"/>
        <v>0</v>
      </c>
      <c r="CX323" s="61">
        <f t="shared" si="2376"/>
        <v>0</v>
      </c>
      <c r="CY323" s="11"/>
      <c r="CZ323" s="12" t="e">
        <f t="shared" si="2342"/>
        <v>#DIV/0!</v>
      </c>
      <c r="DA323" s="11"/>
      <c r="DB323" s="12" t="e">
        <f t="shared" si="2343"/>
        <v>#DIV/0!</v>
      </c>
      <c r="DC323" s="11"/>
      <c r="DD323" s="11"/>
      <c r="DE323" s="18"/>
      <c r="DF323" s="20"/>
      <c r="DG323" s="10"/>
      <c r="DH323" s="11"/>
      <c r="DI323" s="61">
        <f t="shared" si="2377"/>
        <v>0</v>
      </c>
      <c r="DJ323" s="61">
        <f t="shared" si="2377"/>
        <v>0</v>
      </c>
      <c r="DK323" s="11"/>
      <c r="DL323" s="12" t="e">
        <f t="shared" si="2344"/>
        <v>#DIV/0!</v>
      </c>
      <c r="DM323" s="11"/>
      <c r="DN323" s="12" t="e">
        <f t="shared" si="2345"/>
        <v>#DIV/0!</v>
      </c>
      <c r="DO323" s="11"/>
      <c r="DP323" s="11"/>
      <c r="DQ323" s="18"/>
      <c r="DR323" s="20"/>
      <c r="DS323" s="10"/>
      <c r="DT323" s="11"/>
      <c r="DU323" s="61">
        <f t="shared" si="2378"/>
        <v>0</v>
      </c>
      <c r="DV323" s="61">
        <f t="shared" si="2378"/>
        <v>0</v>
      </c>
      <c r="DW323" s="11"/>
      <c r="DX323" s="12" t="e">
        <f t="shared" si="2346"/>
        <v>#DIV/0!</v>
      </c>
      <c r="DY323" s="11"/>
      <c r="DZ323" s="12" t="e">
        <f t="shared" si="2347"/>
        <v>#DIV/0!</v>
      </c>
      <c r="EA323" s="11"/>
      <c r="EB323" s="11"/>
      <c r="EC323" s="18"/>
      <c r="ED323" s="20"/>
      <c r="EE323" s="10"/>
      <c r="EF323" s="11"/>
      <c r="EG323" s="61">
        <f t="shared" si="2379"/>
        <v>0</v>
      </c>
      <c r="EH323" s="61">
        <f t="shared" si="2379"/>
        <v>0</v>
      </c>
      <c r="EI323" s="11"/>
      <c r="EJ323" s="12" t="e">
        <f t="shared" si="2348"/>
        <v>#DIV/0!</v>
      </c>
      <c r="EK323" s="11"/>
      <c r="EL323" s="12" t="e">
        <f t="shared" si="2349"/>
        <v>#DIV/0!</v>
      </c>
      <c r="EM323" s="11"/>
      <c r="EN323" s="11"/>
      <c r="EO323" s="18"/>
      <c r="EP323" s="20"/>
      <c r="EQ323" s="10"/>
      <c r="ER323" s="11"/>
      <c r="ES323" s="61">
        <f t="shared" si="2380"/>
        <v>0</v>
      </c>
      <c r="ET323" s="61">
        <f t="shared" si="2380"/>
        <v>0</v>
      </c>
      <c r="EU323" s="11"/>
      <c r="EV323" s="12" t="e">
        <f t="shared" si="2350"/>
        <v>#DIV/0!</v>
      </c>
      <c r="EW323" s="11"/>
      <c r="EX323" s="12" t="e">
        <f t="shared" si="2351"/>
        <v>#DIV/0!</v>
      </c>
      <c r="EY323" s="11"/>
      <c r="EZ323" s="11"/>
      <c r="FA323" s="18"/>
      <c r="FB323" s="20"/>
      <c r="FC323" s="10"/>
      <c r="FD323" s="11"/>
      <c r="FE323" s="61">
        <f t="shared" si="2381"/>
        <v>0</v>
      </c>
      <c r="FF323" s="61">
        <f t="shared" si="2381"/>
        <v>0</v>
      </c>
      <c r="FG323" s="11"/>
      <c r="FH323" s="12" t="e">
        <f t="shared" si="2352"/>
        <v>#DIV/0!</v>
      </c>
      <c r="FI323" s="11"/>
      <c r="FJ323" s="12" t="e">
        <f t="shared" si="2353"/>
        <v>#DIV/0!</v>
      </c>
      <c r="FK323" s="11"/>
      <c r="FL323" s="11"/>
      <c r="FM323" s="18"/>
      <c r="FN323" s="20"/>
      <c r="FO323" s="10"/>
      <c r="FP323" s="11"/>
      <c r="FQ323" s="61">
        <f t="shared" si="2382"/>
        <v>0</v>
      </c>
      <c r="FR323" s="61">
        <f t="shared" si="2382"/>
        <v>0</v>
      </c>
      <c r="FS323" s="11"/>
      <c r="FT323" s="12" t="e">
        <f t="shared" si="2354"/>
        <v>#DIV/0!</v>
      </c>
      <c r="FU323" s="11"/>
      <c r="FV323" s="12" t="e">
        <f t="shared" si="2355"/>
        <v>#DIV/0!</v>
      </c>
      <c r="FW323" s="11"/>
      <c r="FX323" s="11"/>
      <c r="FY323" s="18"/>
      <c r="FZ323" s="20"/>
      <c r="GA323" s="10"/>
      <c r="GB323" s="11"/>
      <c r="GC323" s="61">
        <f t="shared" si="2383"/>
        <v>0</v>
      </c>
      <c r="GD323" s="61">
        <f t="shared" si="2383"/>
        <v>0</v>
      </c>
      <c r="GE323" s="11"/>
      <c r="GF323" s="12" t="e">
        <f t="shared" si="2356"/>
        <v>#DIV/0!</v>
      </c>
      <c r="GG323" s="11"/>
      <c r="GH323" s="12" t="e">
        <f t="shared" si="2357"/>
        <v>#DIV/0!</v>
      </c>
      <c r="GI323" s="11"/>
      <c r="GJ323" s="11"/>
      <c r="GK323" s="18"/>
      <c r="GL323" s="20"/>
      <c r="GM323" s="10"/>
      <c r="GN323" s="11"/>
      <c r="GO323" s="61">
        <f t="shared" si="2384"/>
        <v>0</v>
      </c>
      <c r="GP323" s="61">
        <f t="shared" si="2384"/>
        <v>0</v>
      </c>
      <c r="GQ323" s="11"/>
      <c r="GR323" s="12" t="e">
        <f t="shared" si="2358"/>
        <v>#DIV/0!</v>
      </c>
      <c r="GS323" s="11"/>
      <c r="GT323" s="12" t="e">
        <f t="shared" si="2359"/>
        <v>#DIV/0!</v>
      </c>
      <c r="GU323" s="11"/>
      <c r="GV323" s="11"/>
      <c r="GW323" s="18"/>
      <c r="GX323" s="20"/>
      <c r="GY323" s="10"/>
      <c r="GZ323" s="11"/>
      <c r="HA323" s="61">
        <f t="shared" si="2385"/>
        <v>0</v>
      </c>
      <c r="HB323" s="61">
        <f t="shared" si="2385"/>
        <v>0</v>
      </c>
      <c r="HC323" s="11"/>
      <c r="HD323" s="12" t="e">
        <f t="shared" si="2360"/>
        <v>#DIV/0!</v>
      </c>
      <c r="HE323" s="11"/>
      <c r="HF323" s="12" t="e">
        <f t="shared" si="2361"/>
        <v>#DIV/0!</v>
      </c>
      <c r="HG323" s="11"/>
      <c r="HH323" s="11"/>
      <c r="HI323" s="18"/>
      <c r="HJ323" s="20"/>
      <c r="HK323" s="10">
        <f t="shared" si="2362"/>
        <v>0</v>
      </c>
      <c r="HL323" s="14">
        <f t="shared" si="2362"/>
        <v>0</v>
      </c>
      <c r="HM323" s="381">
        <f t="shared" si="2362"/>
        <v>2449</v>
      </c>
      <c r="HN323" s="11">
        <f t="shared" si="2362"/>
        <v>180</v>
      </c>
      <c r="HO323" s="11">
        <f t="shared" si="2363"/>
        <v>0</v>
      </c>
      <c r="HP323" s="79">
        <f t="shared" si="2364"/>
        <v>0</v>
      </c>
      <c r="HQ323" s="15">
        <f t="shared" si="2365"/>
        <v>0</v>
      </c>
      <c r="HR323" s="12" t="e">
        <f t="shared" si="2386"/>
        <v>#DIV/0!</v>
      </c>
      <c r="HS323" s="16"/>
      <c r="HT323" s="17"/>
      <c r="HU323" s="16" t="e">
        <f t="shared" si="2366"/>
        <v>#DIV/0!</v>
      </c>
      <c r="HV323" s="18"/>
      <c r="HW323" s="20"/>
    </row>
    <row r="324" spans="1:231" ht="18.75" x14ac:dyDescent="0.25">
      <c r="A324" s="734"/>
      <c r="B324" s="436">
        <f t="shared" si="2326"/>
        <v>45845</v>
      </c>
      <c r="C324" s="10"/>
      <c r="D324" s="11"/>
      <c r="E324" s="61">
        <f t="shared" si="2367"/>
        <v>450</v>
      </c>
      <c r="F324" s="11">
        <f t="shared" si="2367"/>
        <v>33</v>
      </c>
      <c r="G324" s="11"/>
      <c r="H324" s="12">
        <f t="shared" si="2327"/>
        <v>0</v>
      </c>
      <c r="I324" s="11"/>
      <c r="J324" s="12" t="e">
        <f t="shared" si="2368"/>
        <v>#DIV/0!</v>
      </c>
      <c r="K324" s="13"/>
      <c r="L324" s="13"/>
      <c r="M324" s="25"/>
      <c r="N324" s="37"/>
      <c r="O324" s="10"/>
      <c r="P324" s="11"/>
      <c r="Q324" s="11">
        <f t="shared" si="2369"/>
        <v>482</v>
      </c>
      <c r="R324" s="11">
        <f t="shared" si="2369"/>
        <v>36</v>
      </c>
      <c r="S324" s="11"/>
      <c r="T324" s="12">
        <f t="shared" si="2328"/>
        <v>0</v>
      </c>
      <c r="U324" s="11"/>
      <c r="V324" s="12" t="e">
        <f t="shared" si="2329"/>
        <v>#DIV/0!</v>
      </c>
      <c r="W324" s="13"/>
      <c r="X324" s="13"/>
      <c r="Y324" s="25"/>
      <c r="Z324" s="37"/>
      <c r="AA324" s="10"/>
      <c r="AB324" s="11"/>
      <c r="AC324" s="11">
        <f t="shared" si="2370"/>
        <v>100</v>
      </c>
      <c r="AD324" s="11">
        <f t="shared" si="2370"/>
        <v>8</v>
      </c>
      <c r="AE324" s="11"/>
      <c r="AF324" s="12">
        <f t="shared" si="2330"/>
        <v>0</v>
      </c>
      <c r="AG324" s="11"/>
      <c r="AH324" s="12" t="e">
        <f t="shared" si="2331"/>
        <v>#DIV/0!</v>
      </c>
      <c r="AI324" s="13"/>
      <c r="AJ324" s="13"/>
      <c r="AK324" s="25"/>
      <c r="AL324" s="37"/>
      <c r="AM324" s="10"/>
      <c r="AN324" s="11"/>
      <c r="AO324" s="61">
        <f t="shared" si="2371"/>
        <v>469</v>
      </c>
      <c r="AP324" s="11">
        <f t="shared" si="2371"/>
        <v>34</v>
      </c>
      <c r="AQ324" s="11"/>
      <c r="AR324" s="12">
        <f t="shared" si="2332"/>
        <v>0</v>
      </c>
      <c r="AS324" s="11"/>
      <c r="AT324" s="12" t="e">
        <f t="shared" si="2333"/>
        <v>#DIV/0!</v>
      </c>
      <c r="AU324" s="13"/>
      <c r="AV324" s="13"/>
      <c r="AW324" s="25"/>
      <c r="AX324" s="37"/>
      <c r="AY324" s="10"/>
      <c r="AZ324" s="11"/>
      <c r="BA324" s="11">
        <f t="shared" si="2372"/>
        <v>469</v>
      </c>
      <c r="BB324" s="11">
        <f t="shared" si="2372"/>
        <v>35</v>
      </c>
      <c r="BC324" s="11"/>
      <c r="BD324" s="12">
        <f t="shared" si="2334"/>
        <v>0</v>
      </c>
      <c r="BE324" s="11"/>
      <c r="BF324" s="12" t="e">
        <f t="shared" si="2335"/>
        <v>#DIV/0!</v>
      </c>
      <c r="BG324" s="13"/>
      <c r="BH324" s="13"/>
      <c r="BI324" s="25"/>
      <c r="BJ324" s="37"/>
      <c r="BK324" s="10"/>
      <c r="BL324" s="11"/>
      <c r="BM324" s="11">
        <f t="shared" si="2373"/>
        <v>479</v>
      </c>
      <c r="BN324" s="11">
        <f t="shared" si="2373"/>
        <v>34</v>
      </c>
      <c r="BO324" s="11"/>
      <c r="BP324" s="12">
        <f t="shared" si="2336"/>
        <v>0</v>
      </c>
      <c r="BQ324" s="11"/>
      <c r="BR324" s="12" t="e">
        <f t="shared" si="2337"/>
        <v>#DIV/0!</v>
      </c>
      <c r="BS324" s="13"/>
      <c r="BT324" s="13"/>
      <c r="BU324" s="25"/>
      <c r="BV324" s="37"/>
      <c r="BW324" s="10"/>
      <c r="BX324" s="11"/>
      <c r="BY324" s="61">
        <f t="shared" si="2374"/>
        <v>0</v>
      </c>
      <c r="BZ324" s="61">
        <f t="shared" si="2374"/>
        <v>0</v>
      </c>
      <c r="CA324" s="11"/>
      <c r="CB324" s="12" t="e">
        <f t="shared" si="2338"/>
        <v>#DIV/0!</v>
      </c>
      <c r="CC324" s="11"/>
      <c r="CD324" s="12" t="e">
        <f t="shared" si="2339"/>
        <v>#DIV/0!</v>
      </c>
      <c r="CE324" s="13"/>
      <c r="CF324" s="13"/>
      <c r="CG324" s="25"/>
      <c r="CH324" s="37"/>
      <c r="CI324" s="10"/>
      <c r="CJ324" s="11"/>
      <c r="CK324" s="61">
        <f t="shared" si="2375"/>
        <v>0</v>
      </c>
      <c r="CL324" s="61">
        <f t="shared" si="2375"/>
        <v>0</v>
      </c>
      <c r="CM324" s="11"/>
      <c r="CN324" s="12" t="e">
        <f t="shared" si="2340"/>
        <v>#DIV/0!</v>
      </c>
      <c r="CO324" s="11"/>
      <c r="CP324" s="12" t="e">
        <f t="shared" si="2341"/>
        <v>#DIV/0!</v>
      </c>
      <c r="CQ324" s="13"/>
      <c r="CR324" s="13"/>
      <c r="CS324" s="25"/>
      <c r="CT324" s="37"/>
      <c r="CU324" s="10"/>
      <c r="CV324" s="11"/>
      <c r="CW324" s="61">
        <f t="shared" si="2376"/>
        <v>0</v>
      </c>
      <c r="CX324" s="61">
        <f t="shared" si="2376"/>
        <v>0</v>
      </c>
      <c r="CY324" s="11"/>
      <c r="CZ324" s="12" t="e">
        <f t="shared" si="2342"/>
        <v>#DIV/0!</v>
      </c>
      <c r="DA324" s="11"/>
      <c r="DB324" s="12" t="e">
        <f t="shared" si="2343"/>
        <v>#DIV/0!</v>
      </c>
      <c r="DC324" s="13"/>
      <c r="DD324" s="13"/>
      <c r="DE324" s="25"/>
      <c r="DF324" s="37"/>
      <c r="DG324" s="10"/>
      <c r="DH324" s="11"/>
      <c r="DI324" s="61">
        <f t="shared" si="2377"/>
        <v>0</v>
      </c>
      <c r="DJ324" s="61">
        <f t="shared" si="2377"/>
        <v>0</v>
      </c>
      <c r="DK324" s="11"/>
      <c r="DL324" s="12" t="e">
        <f t="shared" si="2344"/>
        <v>#DIV/0!</v>
      </c>
      <c r="DM324" s="11"/>
      <c r="DN324" s="12" t="e">
        <f t="shared" si="2345"/>
        <v>#DIV/0!</v>
      </c>
      <c r="DO324" s="13"/>
      <c r="DP324" s="13"/>
      <c r="DQ324" s="25"/>
      <c r="DR324" s="37"/>
      <c r="DS324" s="10"/>
      <c r="DT324" s="11"/>
      <c r="DU324" s="61">
        <f t="shared" si="2378"/>
        <v>0</v>
      </c>
      <c r="DV324" s="61">
        <f t="shared" si="2378"/>
        <v>0</v>
      </c>
      <c r="DW324" s="11"/>
      <c r="DX324" s="12" t="e">
        <f t="shared" si="2346"/>
        <v>#DIV/0!</v>
      </c>
      <c r="DY324" s="11"/>
      <c r="DZ324" s="12" t="e">
        <f t="shared" si="2347"/>
        <v>#DIV/0!</v>
      </c>
      <c r="EA324" s="13"/>
      <c r="EB324" s="13"/>
      <c r="EC324" s="25"/>
      <c r="ED324" s="37"/>
      <c r="EE324" s="10"/>
      <c r="EF324" s="11"/>
      <c r="EG324" s="61">
        <f t="shared" si="2379"/>
        <v>0</v>
      </c>
      <c r="EH324" s="61">
        <f t="shared" si="2379"/>
        <v>0</v>
      </c>
      <c r="EI324" s="11"/>
      <c r="EJ324" s="12" t="e">
        <f t="shared" si="2348"/>
        <v>#DIV/0!</v>
      </c>
      <c r="EK324" s="11"/>
      <c r="EL324" s="12" t="e">
        <f t="shared" si="2349"/>
        <v>#DIV/0!</v>
      </c>
      <c r="EM324" s="13"/>
      <c r="EN324" s="13"/>
      <c r="EO324" s="25"/>
      <c r="EP324" s="37"/>
      <c r="EQ324" s="10"/>
      <c r="ER324" s="11"/>
      <c r="ES324" s="61">
        <f t="shared" si="2380"/>
        <v>0</v>
      </c>
      <c r="ET324" s="61">
        <f t="shared" si="2380"/>
        <v>0</v>
      </c>
      <c r="EU324" s="11"/>
      <c r="EV324" s="12" t="e">
        <f t="shared" si="2350"/>
        <v>#DIV/0!</v>
      </c>
      <c r="EW324" s="11"/>
      <c r="EX324" s="12" t="e">
        <f t="shared" si="2351"/>
        <v>#DIV/0!</v>
      </c>
      <c r="EY324" s="13"/>
      <c r="EZ324" s="13"/>
      <c r="FA324" s="25"/>
      <c r="FB324" s="37"/>
      <c r="FC324" s="10"/>
      <c r="FD324" s="11"/>
      <c r="FE324" s="61">
        <f t="shared" si="2381"/>
        <v>0</v>
      </c>
      <c r="FF324" s="61">
        <f t="shared" si="2381"/>
        <v>0</v>
      </c>
      <c r="FG324" s="11"/>
      <c r="FH324" s="12" t="e">
        <f t="shared" si="2352"/>
        <v>#DIV/0!</v>
      </c>
      <c r="FI324" s="11"/>
      <c r="FJ324" s="12" t="e">
        <f t="shared" si="2353"/>
        <v>#DIV/0!</v>
      </c>
      <c r="FK324" s="13"/>
      <c r="FL324" s="13"/>
      <c r="FM324" s="25"/>
      <c r="FN324" s="37"/>
      <c r="FO324" s="10"/>
      <c r="FP324" s="11"/>
      <c r="FQ324" s="61">
        <f t="shared" si="2382"/>
        <v>0</v>
      </c>
      <c r="FR324" s="61">
        <f t="shared" si="2382"/>
        <v>0</v>
      </c>
      <c r="FS324" s="11"/>
      <c r="FT324" s="12" t="e">
        <f t="shared" si="2354"/>
        <v>#DIV/0!</v>
      </c>
      <c r="FU324" s="11"/>
      <c r="FV324" s="12" t="e">
        <f t="shared" si="2355"/>
        <v>#DIV/0!</v>
      </c>
      <c r="FW324" s="13"/>
      <c r="FX324" s="13"/>
      <c r="FY324" s="25"/>
      <c r="FZ324" s="37"/>
      <c r="GA324" s="10"/>
      <c r="GB324" s="11"/>
      <c r="GC324" s="61">
        <f t="shared" si="2383"/>
        <v>0</v>
      </c>
      <c r="GD324" s="61">
        <f t="shared" si="2383"/>
        <v>0</v>
      </c>
      <c r="GE324" s="11"/>
      <c r="GF324" s="12" t="e">
        <f t="shared" si="2356"/>
        <v>#DIV/0!</v>
      </c>
      <c r="GG324" s="11"/>
      <c r="GH324" s="12" t="e">
        <f t="shared" si="2357"/>
        <v>#DIV/0!</v>
      </c>
      <c r="GI324" s="13"/>
      <c r="GJ324" s="13"/>
      <c r="GK324" s="25"/>
      <c r="GL324" s="37"/>
      <c r="GM324" s="10"/>
      <c r="GN324" s="11"/>
      <c r="GO324" s="61">
        <f t="shared" si="2384"/>
        <v>0</v>
      </c>
      <c r="GP324" s="61">
        <f t="shared" si="2384"/>
        <v>0</v>
      </c>
      <c r="GQ324" s="11"/>
      <c r="GR324" s="12" t="e">
        <f t="shared" si="2358"/>
        <v>#DIV/0!</v>
      </c>
      <c r="GS324" s="11"/>
      <c r="GT324" s="12" t="e">
        <f t="shared" si="2359"/>
        <v>#DIV/0!</v>
      </c>
      <c r="GU324" s="13"/>
      <c r="GV324" s="13"/>
      <c r="GW324" s="25"/>
      <c r="GX324" s="37"/>
      <c r="GY324" s="10"/>
      <c r="GZ324" s="11"/>
      <c r="HA324" s="61">
        <f t="shared" si="2385"/>
        <v>0</v>
      </c>
      <c r="HB324" s="61">
        <f t="shared" si="2385"/>
        <v>0</v>
      </c>
      <c r="HC324" s="11"/>
      <c r="HD324" s="12" t="e">
        <f t="shared" si="2360"/>
        <v>#DIV/0!</v>
      </c>
      <c r="HE324" s="11"/>
      <c r="HF324" s="12" t="e">
        <f t="shared" si="2361"/>
        <v>#DIV/0!</v>
      </c>
      <c r="HG324" s="13"/>
      <c r="HH324" s="13"/>
      <c r="HI324" s="25"/>
      <c r="HJ324" s="37"/>
      <c r="HK324" s="10">
        <f t="shared" si="2362"/>
        <v>0</v>
      </c>
      <c r="HL324" s="14">
        <f t="shared" si="2362"/>
        <v>0</v>
      </c>
      <c r="HM324" s="381">
        <f t="shared" si="2362"/>
        <v>2449</v>
      </c>
      <c r="HN324" s="11">
        <f t="shared" si="2362"/>
        <v>180</v>
      </c>
      <c r="HO324" s="11">
        <f t="shared" si="2363"/>
        <v>0</v>
      </c>
      <c r="HP324" s="79">
        <f t="shared" si="2364"/>
        <v>0</v>
      </c>
      <c r="HQ324" s="15">
        <f t="shared" si="2365"/>
        <v>0</v>
      </c>
      <c r="HR324" s="12" t="e">
        <f t="shared" si="2386"/>
        <v>#DIV/0!</v>
      </c>
      <c r="HS324" s="16"/>
      <c r="HT324" s="17"/>
      <c r="HU324" s="16" t="e">
        <f t="shared" si="2366"/>
        <v>#DIV/0!</v>
      </c>
      <c r="HV324" s="23"/>
      <c r="HW324" s="22"/>
    </row>
    <row r="325" spans="1:231" ht="18.75" x14ac:dyDescent="0.25">
      <c r="A325" s="734"/>
      <c r="B325" s="436">
        <f t="shared" si="2326"/>
        <v>45846</v>
      </c>
      <c r="C325" s="10"/>
      <c r="D325" s="11"/>
      <c r="E325" s="61">
        <f t="shared" si="2367"/>
        <v>450</v>
      </c>
      <c r="F325" s="11">
        <f t="shared" si="2367"/>
        <v>33</v>
      </c>
      <c r="G325" s="11"/>
      <c r="H325" s="12">
        <f t="shared" si="2327"/>
        <v>0</v>
      </c>
      <c r="I325" s="11"/>
      <c r="J325" s="12" t="e">
        <f t="shared" si="2368"/>
        <v>#DIV/0!</v>
      </c>
      <c r="K325" s="13"/>
      <c r="L325" s="11"/>
      <c r="M325" s="25"/>
      <c r="N325" s="37"/>
      <c r="O325" s="10"/>
      <c r="P325" s="11"/>
      <c r="Q325" s="11">
        <f t="shared" si="2369"/>
        <v>482</v>
      </c>
      <c r="R325" s="11">
        <f t="shared" si="2369"/>
        <v>36</v>
      </c>
      <c r="S325" s="11"/>
      <c r="T325" s="12">
        <f t="shared" si="2328"/>
        <v>0</v>
      </c>
      <c r="U325" s="11"/>
      <c r="V325" s="12" t="e">
        <f t="shared" si="2329"/>
        <v>#DIV/0!</v>
      </c>
      <c r="W325" s="13"/>
      <c r="X325" s="11"/>
      <c r="Y325" s="25"/>
      <c r="Z325" s="37"/>
      <c r="AA325" s="10"/>
      <c r="AB325" s="11"/>
      <c r="AC325" s="11">
        <f t="shared" si="2370"/>
        <v>100</v>
      </c>
      <c r="AD325" s="11">
        <f t="shared" si="2370"/>
        <v>8</v>
      </c>
      <c r="AE325" s="11"/>
      <c r="AF325" s="12">
        <f t="shared" si="2330"/>
        <v>0</v>
      </c>
      <c r="AG325" s="11"/>
      <c r="AH325" s="12" t="e">
        <f t="shared" si="2331"/>
        <v>#DIV/0!</v>
      </c>
      <c r="AI325" s="13"/>
      <c r="AJ325" s="11"/>
      <c r="AK325" s="25"/>
      <c r="AL325" s="37"/>
      <c r="AM325" s="10"/>
      <c r="AN325" s="11"/>
      <c r="AO325" s="61">
        <f t="shared" si="2371"/>
        <v>469</v>
      </c>
      <c r="AP325" s="11">
        <f t="shared" si="2371"/>
        <v>34</v>
      </c>
      <c r="AQ325" s="11"/>
      <c r="AR325" s="12">
        <f t="shared" si="2332"/>
        <v>0</v>
      </c>
      <c r="AS325" s="11"/>
      <c r="AT325" s="12" t="e">
        <f t="shared" si="2333"/>
        <v>#DIV/0!</v>
      </c>
      <c r="AU325" s="13"/>
      <c r="AV325" s="11"/>
      <c r="AW325" s="25"/>
      <c r="AX325" s="37"/>
      <c r="AY325" s="10"/>
      <c r="AZ325" s="11"/>
      <c r="BA325" s="11">
        <f t="shared" si="2372"/>
        <v>469</v>
      </c>
      <c r="BB325" s="11">
        <f t="shared" si="2372"/>
        <v>35</v>
      </c>
      <c r="BC325" s="11"/>
      <c r="BD325" s="12">
        <f t="shared" si="2334"/>
        <v>0</v>
      </c>
      <c r="BE325" s="11"/>
      <c r="BF325" s="12" t="e">
        <f t="shared" si="2335"/>
        <v>#DIV/0!</v>
      </c>
      <c r="BG325" s="13"/>
      <c r="BH325" s="11"/>
      <c r="BI325" s="25"/>
      <c r="BJ325" s="37"/>
      <c r="BK325" s="10"/>
      <c r="BL325" s="11"/>
      <c r="BM325" s="11">
        <f t="shared" si="2373"/>
        <v>479</v>
      </c>
      <c r="BN325" s="11">
        <f t="shared" si="2373"/>
        <v>34</v>
      </c>
      <c r="BO325" s="11"/>
      <c r="BP325" s="12">
        <f t="shared" si="2336"/>
        <v>0</v>
      </c>
      <c r="BQ325" s="11"/>
      <c r="BR325" s="12" t="e">
        <f t="shared" si="2337"/>
        <v>#DIV/0!</v>
      </c>
      <c r="BS325" s="13"/>
      <c r="BT325" s="11"/>
      <c r="BU325" s="25"/>
      <c r="BV325" s="37"/>
      <c r="BW325" s="10"/>
      <c r="BX325" s="11"/>
      <c r="BY325" s="61">
        <f t="shared" si="2374"/>
        <v>0</v>
      </c>
      <c r="BZ325" s="61">
        <f t="shared" si="2374"/>
        <v>0</v>
      </c>
      <c r="CA325" s="11"/>
      <c r="CB325" s="12" t="e">
        <f t="shared" si="2338"/>
        <v>#DIV/0!</v>
      </c>
      <c r="CC325" s="11"/>
      <c r="CD325" s="12" t="e">
        <f t="shared" si="2339"/>
        <v>#DIV/0!</v>
      </c>
      <c r="CE325" s="13"/>
      <c r="CF325" s="11"/>
      <c r="CG325" s="25"/>
      <c r="CH325" s="37"/>
      <c r="CI325" s="10"/>
      <c r="CJ325" s="11"/>
      <c r="CK325" s="61">
        <f t="shared" si="2375"/>
        <v>0</v>
      </c>
      <c r="CL325" s="61">
        <f t="shared" si="2375"/>
        <v>0</v>
      </c>
      <c r="CM325" s="11"/>
      <c r="CN325" s="12" t="e">
        <f t="shared" si="2340"/>
        <v>#DIV/0!</v>
      </c>
      <c r="CO325" s="11"/>
      <c r="CP325" s="12" t="e">
        <f t="shared" si="2341"/>
        <v>#DIV/0!</v>
      </c>
      <c r="CQ325" s="13"/>
      <c r="CR325" s="11"/>
      <c r="CS325" s="25"/>
      <c r="CT325" s="37"/>
      <c r="CU325" s="10"/>
      <c r="CV325" s="11"/>
      <c r="CW325" s="61">
        <f t="shared" si="2376"/>
        <v>0</v>
      </c>
      <c r="CX325" s="61">
        <f t="shared" si="2376"/>
        <v>0</v>
      </c>
      <c r="CY325" s="11"/>
      <c r="CZ325" s="12" t="e">
        <f t="shared" si="2342"/>
        <v>#DIV/0!</v>
      </c>
      <c r="DA325" s="11"/>
      <c r="DB325" s="12" t="e">
        <f t="shared" si="2343"/>
        <v>#DIV/0!</v>
      </c>
      <c r="DC325" s="13"/>
      <c r="DD325" s="11"/>
      <c r="DE325" s="25"/>
      <c r="DF325" s="37"/>
      <c r="DG325" s="10"/>
      <c r="DH325" s="11"/>
      <c r="DI325" s="61">
        <f t="shared" si="2377"/>
        <v>0</v>
      </c>
      <c r="DJ325" s="61">
        <f t="shared" si="2377"/>
        <v>0</v>
      </c>
      <c r="DK325" s="11"/>
      <c r="DL325" s="12" t="e">
        <f t="shared" si="2344"/>
        <v>#DIV/0!</v>
      </c>
      <c r="DM325" s="11"/>
      <c r="DN325" s="12" t="e">
        <f t="shared" si="2345"/>
        <v>#DIV/0!</v>
      </c>
      <c r="DO325" s="13"/>
      <c r="DP325" s="11"/>
      <c r="DQ325" s="25"/>
      <c r="DR325" s="37"/>
      <c r="DS325" s="10"/>
      <c r="DT325" s="11"/>
      <c r="DU325" s="61">
        <f t="shared" si="2378"/>
        <v>0</v>
      </c>
      <c r="DV325" s="61">
        <f t="shared" si="2378"/>
        <v>0</v>
      </c>
      <c r="DW325" s="11"/>
      <c r="DX325" s="12" t="e">
        <f t="shared" si="2346"/>
        <v>#DIV/0!</v>
      </c>
      <c r="DY325" s="11"/>
      <c r="DZ325" s="12" t="e">
        <f t="shared" si="2347"/>
        <v>#DIV/0!</v>
      </c>
      <c r="EA325" s="13"/>
      <c r="EB325" s="11"/>
      <c r="EC325" s="25"/>
      <c r="ED325" s="37"/>
      <c r="EE325" s="10"/>
      <c r="EF325" s="11"/>
      <c r="EG325" s="61">
        <f t="shared" si="2379"/>
        <v>0</v>
      </c>
      <c r="EH325" s="61">
        <f t="shared" si="2379"/>
        <v>0</v>
      </c>
      <c r="EI325" s="11"/>
      <c r="EJ325" s="12" t="e">
        <f t="shared" si="2348"/>
        <v>#DIV/0!</v>
      </c>
      <c r="EK325" s="11"/>
      <c r="EL325" s="12" t="e">
        <f t="shared" si="2349"/>
        <v>#DIV/0!</v>
      </c>
      <c r="EM325" s="13"/>
      <c r="EN325" s="11"/>
      <c r="EO325" s="25"/>
      <c r="EP325" s="37"/>
      <c r="EQ325" s="10"/>
      <c r="ER325" s="11"/>
      <c r="ES325" s="61">
        <f t="shared" si="2380"/>
        <v>0</v>
      </c>
      <c r="ET325" s="61">
        <f t="shared" si="2380"/>
        <v>0</v>
      </c>
      <c r="EU325" s="11"/>
      <c r="EV325" s="12" t="e">
        <f t="shared" si="2350"/>
        <v>#DIV/0!</v>
      </c>
      <c r="EW325" s="11"/>
      <c r="EX325" s="12" t="e">
        <f t="shared" si="2351"/>
        <v>#DIV/0!</v>
      </c>
      <c r="EY325" s="13"/>
      <c r="EZ325" s="11"/>
      <c r="FA325" s="25"/>
      <c r="FB325" s="37"/>
      <c r="FC325" s="10"/>
      <c r="FD325" s="11"/>
      <c r="FE325" s="61">
        <f t="shared" si="2381"/>
        <v>0</v>
      </c>
      <c r="FF325" s="61">
        <f t="shared" si="2381"/>
        <v>0</v>
      </c>
      <c r="FG325" s="11"/>
      <c r="FH325" s="12" t="e">
        <f t="shared" si="2352"/>
        <v>#DIV/0!</v>
      </c>
      <c r="FI325" s="11"/>
      <c r="FJ325" s="12" t="e">
        <f t="shared" si="2353"/>
        <v>#DIV/0!</v>
      </c>
      <c r="FK325" s="13"/>
      <c r="FL325" s="11"/>
      <c r="FM325" s="25"/>
      <c r="FN325" s="37"/>
      <c r="FO325" s="10"/>
      <c r="FP325" s="11"/>
      <c r="FQ325" s="61">
        <f t="shared" si="2382"/>
        <v>0</v>
      </c>
      <c r="FR325" s="61">
        <f t="shared" si="2382"/>
        <v>0</v>
      </c>
      <c r="FS325" s="11"/>
      <c r="FT325" s="12" t="e">
        <f t="shared" si="2354"/>
        <v>#DIV/0!</v>
      </c>
      <c r="FU325" s="11"/>
      <c r="FV325" s="12" t="e">
        <f t="shared" si="2355"/>
        <v>#DIV/0!</v>
      </c>
      <c r="FW325" s="13"/>
      <c r="FX325" s="11"/>
      <c r="FY325" s="25"/>
      <c r="FZ325" s="37"/>
      <c r="GA325" s="10"/>
      <c r="GB325" s="11"/>
      <c r="GC325" s="61">
        <f t="shared" si="2383"/>
        <v>0</v>
      </c>
      <c r="GD325" s="61">
        <f t="shared" si="2383"/>
        <v>0</v>
      </c>
      <c r="GE325" s="11"/>
      <c r="GF325" s="12" t="e">
        <f t="shared" si="2356"/>
        <v>#DIV/0!</v>
      </c>
      <c r="GG325" s="11"/>
      <c r="GH325" s="12" t="e">
        <f t="shared" si="2357"/>
        <v>#DIV/0!</v>
      </c>
      <c r="GI325" s="13"/>
      <c r="GJ325" s="11"/>
      <c r="GK325" s="25"/>
      <c r="GL325" s="37"/>
      <c r="GM325" s="10"/>
      <c r="GN325" s="11"/>
      <c r="GO325" s="61">
        <f t="shared" si="2384"/>
        <v>0</v>
      </c>
      <c r="GP325" s="61">
        <f t="shared" si="2384"/>
        <v>0</v>
      </c>
      <c r="GQ325" s="11"/>
      <c r="GR325" s="12" t="e">
        <f t="shared" si="2358"/>
        <v>#DIV/0!</v>
      </c>
      <c r="GS325" s="11"/>
      <c r="GT325" s="12" t="e">
        <f t="shared" si="2359"/>
        <v>#DIV/0!</v>
      </c>
      <c r="GU325" s="13"/>
      <c r="GV325" s="11"/>
      <c r="GW325" s="25"/>
      <c r="GX325" s="37"/>
      <c r="GY325" s="10"/>
      <c r="GZ325" s="11"/>
      <c r="HA325" s="61">
        <f t="shared" si="2385"/>
        <v>0</v>
      </c>
      <c r="HB325" s="61">
        <f t="shared" si="2385"/>
        <v>0</v>
      </c>
      <c r="HC325" s="11"/>
      <c r="HD325" s="12" t="e">
        <f t="shared" si="2360"/>
        <v>#DIV/0!</v>
      </c>
      <c r="HE325" s="11"/>
      <c r="HF325" s="12" t="e">
        <f t="shared" si="2361"/>
        <v>#DIV/0!</v>
      </c>
      <c r="HG325" s="13"/>
      <c r="HH325" s="11"/>
      <c r="HI325" s="25"/>
      <c r="HJ325" s="37"/>
      <c r="HK325" s="10">
        <f t="shared" si="2362"/>
        <v>0</v>
      </c>
      <c r="HL325" s="14">
        <f t="shared" si="2362"/>
        <v>0</v>
      </c>
      <c r="HM325" s="381">
        <f t="shared" si="2362"/>
        <v>2449</v>
      </c>
      <c r="HN325" s="11">
        <f t="shared" si="2362"/>
        <v>180</v>
      </c>
      <c r="HO325" s="11">
        <f t="shared" si="2363"/>
        <v>0</v>
      </c>
      <c r="HP325" s="79">
        <f t="shared" si="2364"/>
        <v>0</v>
      </c>
      <c r="HQ325" s="15">
        <f t="shared" si="2365"/>
        <v>0</v>
      </c>
      <c r="HR325" s="12" t="e">
        <f t="shared" si="2386"/>
        <v>#DIV/0!</v>
      </c>
      <c r="HS325" s="16"/>
      <c r="HT325" s="17"/>
      <c r="HU325" s="16" t="e">
        <f t="shared" si="2366"/>
        <v>#DIV/0!</v>
      </c>
      <c r="HV325" s="23"/>
      <c r="HW325" s="22"/>
    </row>
    <row r="326" spans="1:231" ht="18.75" x14ac:dyDescent="0.25">
      <c r="A326" s="734"/>
      <c r="B326" s="436">
        <f t="shared" si="2326"/>
        <v>45847</v>
      </c>
      <c r="C326" s="10"/>
      <c r="D326" s="11"/>
      <c r="E326" s="61">
        <f>E325-C326</f>
        <v>450</v>
      </c>
      <c r="F326" s="11">
        <f>F325-D326</f>
        <v>33</v>
      </c>
      <c r="G326" s="11"/>
      <c r="H326" s="12">
        <f t="shared" si="2327"/>
        <v>0</v>
      </c>
      <c r="I326" s="11"/>
      <c r="J326" s="12" t="e">
        <f t="shared" si="2368"/>
        <v>#DIV/0!</v>
      </c>
      <c r="K326" s="13"/>
      <c r="L326" s="11"/>
      <c r="M326" s="38"/>
      <c r="N326" s="39"/>
      <c r="O326" s="10"/>
      <c r="P326" s="11"/>
      <c r="Q326" s="11">
        <f t="shared" si="2369"/>
        <v>482</v>
      </c>
      <c r="R326" s="11">
        <f t="shared" si="2369"/>
        <v>36</v>
      </c>
      <c r="S326" s="11"/>
      <c r="T326" s="12">
        <f t="shared" si="2328"/>
        <v>0</v>
      </c>
      <c r="U326" s="11"/>
      <c r="V326" s="12" t="e">
        <f t="shared" si="2329"/>
        <v>#DIV/0!</v>
      </c>
      <c r="W326" s="13"/>
      <c r="X326" s="11"/>
      <c r="Y326" s="38"/>
      <c r="Z326" s="39"/>
      <c r="AA326" s="10"/>
      <c r="AB326" s="11"/>
      <c r="AC326" s="11">
        <f t="shared" si="2370"/>
        <v>100</v>
      </c>
      <c r="AD326" s="11">
        <f t="shared" si="2370"/>
        <v>8</v>
      </c>
      <c r="AE326" s="11"/>
      <c r="AF326" s="12">
        <f t="shared" si="2330"/>
        <v>0</v>
      </c>
      <c r="AG326" s="11"/>
      <c r="AH326" s="12" t="e">
        <f t="shared" si="2331"/>
        <v>#DIV/0!</v>
      </c>
      <c r="AI326" s="13"/>
      <c r="AJ326" s="11"/>
      <c r="AK326" s="38"/>
      <c r="AL326" s="39"/>
      <c r="AM326" s="10"/>
      <c r="AN326" s="11"/>
      <c r="AO326" s="61">
        <f t="shared" si="2371"/>
        <v>469</v>
      </c>
      <c r="AP326" s="11">
        <f t="shared" si="2371"/>
        <v>34</v>
      </c>
      <c r="AQ326" s="11"/>
      <c r="AR326" s="12">
        <f t="shared" si="2332"/>
        <v>0</v>
      </c>
      <c r="AS326" s="11"/>
      <c r="AT326" s="12" t="e">
        <f t="shared" si="2333"/>
        <v>#DIV/0!</v>
      </c>
      <c r="AU326" s="13"/>
      <c r="AV326" s="11"/>
      <c r="AW326" s="38"/>
      <c r="AX326" s="39"/>
      <c r="AY326" s="10"/>
      <c r="AZ326" s="11"/>
      <c r="BA326" s="11">
        <f t="shared" si="2372"/>
        <v>469</v>
      </c>
      <c r="BB326" s="11">
        <f t="shared" si="2372"/>
        <v>35</v>
      </c>
      <c r="BC326" s="11"/>
      <c r="BD326" s="12">
        <f t="shared" si="2334"/>
        <v>0</v>
      </c>
      <c r="BE326" s="11"/>
      <c r="BF326" s="12" t="e">
        <f t="shared" si="2335"/>
        <v>#DIV/0!</v>
      </c>
      <c r="BG326" s="13"/>
      <c r="BH326" s="11"/>
      <c r="BI326" s="38"/>
      <c r="BJ326" s="39"/>
      <c r="BK326" s="10"/>
      <c r="BL326" s="11"/>
      <c r="BM326" s="11">
        <f t="shared" si="2373"/>
        <v>479</v>
      </c>
      <c r="BN326" s="11">
        <f t="shared" si="2373"/>
        <v>34</v>
      </c>
      <c r="BO326" s="11"/>
      <c r="BP326" s="12">
        <f t="shared" si="2336"/>
        <v>0</v>
      </c>
      <c r="BQ326" s="11"/>
      <c r="BR326" s="12" t="e">
        <f t="shared" si="2337"/>
        <v>#DIV/0!</v>
      </c>
      <c r="BS326" s="13"/>
      <c r="BT326" s="11"/>
      <c r="BU326" s="38"/>
      <c r="BV326" s="39"/>
      <c r="BW326" s="10"/>
      <c r="BX326" s="11"/>
      <c r="BY326" s="61">
        <f t="shared" si="2374"/>
        <v>0</v>
      </c>
      <c r="BZ326" s="61">
        <f t="shared" si="2374"/>
        <v>0</v>
      </c>
      <c r="CA326" s="11"/>
      <c r="CB326" s="12" t="e">
        <f t="shared" si="2338"/>
        <v>#DIV/0!</v>
      </c>
      <c r="CC326" s="11"/>
      <c r="CD326" s="12" t="e">
        <f t="shared" si="2339"/>
        <v>#DIV/0!</v>
      </c>
      <c r="CE326" s="13"/>
      <c r="CF326" s="11"/>
      <c r="CG326" s="38"/>
      <c r="CH326" s="39"/>
      <c r="CI326" s="10"/>
      <c r="CJ326" s="11"/>
      <c r="CK326" s="61">
        <f t="shared" si="2375"/>
        <v>0</v>
      </c>
      <c r="CL326" s="61">
        <f t="shared" si="2375"/>
        <v>0</v>
      </c>
      <c r="CM326" s="11"/>
      <c r="CN326" s="12" t="e">
        <f t="shared" si="2340"/>
        <v>#DIV/0!</v>
      </c>
      <c r="CO326" s="11"/>
      <c r="CP326" s="12" t="e">
        <f t="shared" si="2341"/>
        <v>#DIV/0!</v>
      </c>
      <c r="CQ326" s="13"/>
      <c r="CR326" s="11"/>
      <c r="CS326" s="38"/>
      <c r="CT326" s="39"/>
      <c r="CU326" s="10"/>
      <c r="CV326" s="11"/>
      <c r="CW326" s="61">
        <f t="shared" si="2376"/>
        <v>0</v>
      </c>
      <c r="CX326" s="61">
        <f t="shared" si="2376"/>
        <v>0</v>
      </c>
      <c r="CY326" s="11"/>
      <c r="CZ326" s="12" t="e">
        <f t="shared" si="2342"/>
        <v>#DIV/0!</v>
      </c>
      <c r="DA326" s="11"/>
      <c r="DB326" s="12" t="e">
        <f t="shared" si="2343"/>
        <v>#DIV/0!</v>
      </c>
      <c r="DC326" s="13"/>
      <c r="DD326" s="11"/>
      <c r="DE326" s="38"/>
      <c r="DF326" s="39"/>
      <c r="DG326" s="10"/>
      <c r="DH326" s="11"/>
      <c r="DI326" s="61">
        <f t="shared" si="2377"/>
        <v>0</v>
      </c>
      <c r="DJ326" s="61">
        <f t="shared" si="2377"/>
        <v>0</v>
      </c>
      <c r="DK326" s="11"/>
      <c r="DL326" s="12" t="e">
        <f t="shared" si="2344"/>
        <v>#DIV/0!</v>
      </c>
      <c r="DM326" s="11"/>
      <c r="DN326" s="12" t="e">
        <f t="shared" si="2345"/>
        <v>#DIV/0!</v>
      </c>
      <c r="DO326" s="13"/>
      <c r="DP326" s="11"/>
      <c r="DQ326" s="38"/>
      <c r="DR326" s="39"/>
      <c r="DS326" s="10"/>
      <c r="DT326" s="11"/>
      <c r="DU326" s="61">
        <f t="shared" si="2378"/>
        <v>0</v>
      </c>
      <c r="DV326" s="61">
        <f t="shared" si="2378"/>
        <v>0</v>
      </c>
      <c r="DW326" s="11"/>
      <c r="DX326" s="12" t="e">
        <f t="shared" si="2346"/>
        <v>#DIV/0!</v>
      </c>
      <c r="DY326" s="11"/>
      <c r="DZ326" s="12" t="e">
        <f t="shared" si="2347"/>
        <v>#DIV/0!</v>
      </c>
      <c r="EA326" s="13"/>
      <c r="EB326" s="11"/>
      <c r="EC326" s="38"/>
      <c r="ED326" s="39"/>
      <c r="EE326" s="10"/>
      <c r="EF326" s="11"/>
      <c r="EG326" s="61">
        <f t="shared" si="2379"/>
        <v>0</v>
      </c>
      <c r="EH326" s="61">
        <f t="shared" si="2379"/>
        <v>0</v>
      </c>
      <c r="EI326" s="11"/>
      <c r="EJ326" s="12" t="e">
        <f t="shared" si="2348"/>
        <v>#DIV/0!</v>
      </c>
      <c r="EK326" s="11"/>
      <c r="EL326" s="12" t="e">
        <f t="shared" si="2349"/>
        <v>#DIV/0!</v>
      </c>
      <c r="EM326" s="13"/>
      <c r="EN326" s="11"/>
      <c r="EO326" s="38"/>
      <c r="EP326" s="39"/>
      <c r="EQ326" s="10"/>
      <c r="ER326" s="11"/>
      <c r="ES326" s="61">
        <f t="shared" si="2380"/>
        <v>0</v>
      </c>
      <c r="ET326" s="61">
        <f t="shared" si="2380"/>
        <v>0</v>
      </c>
      <c r="EU326" s="11"/>
      <c r="EV326" s="12" t="e">
        <f t="shared" si="2350"/>
        <v>#DIV/0!</v>
      </c>
      <c r="EW326" s="11"/>
      <c r="EX326" s="12" t="e">
        <f t="shared" si="2351"/>
        <v>#DIV/0!</v>
      </c>
      <c r="EY326" s="13"/>
      <c r="EZ326" s="11"/>
      <c r="FA326" s="38"/>
      <c r="FB326" s="39"/>
      <c r="FC326" s="10"/>
      <c r="FD326" s="11"/>
      <c r="FE326" s="61">
        <f t="shared" si="2381"/>
        <v>0</v>
      </c>
      <c r="FF326" s="61">
        <f t="shared" si="2381"/>
        <v>0</v>
      </c>
      <c r="FG326" s="11"/>
      <c r="FH326" s="12" t="e">
        <f t="shared" si="2352"/>
        <v>#DIV/0!</v>
      </c>
      <c r="FI326" s="11"/>
      <c r="FJ326" s="12" t="e">
        <f t="shared" si="2353"/>
        <v>#DIV/0!</v>
      </c>
      <c r="FK326" s="13"/>
      <c r="FL326" s="11"/>
      <c r="FM326" s="38"/>
      <c r="FN326" s="39"/>
      <c r="FO326" s="10"/>
      <c r="FP326" s="11"/>
      <c r="FQ326" s="61">
        <f t="shared" si="2382"/>
        <v>0</v>
      </c>
      <c r="FR326" s="61">
        <f t="shared" si="2382"/>
        <v>0</v>
      </c>
      <c r="FS326" s="11"/>
      <c r="FT326" s="12" t="e">
        <f t="shared" si="2354"/>
        <v>#DIV/0!</v>
      </c>
      <c r="FU326" s="11"/>
      <c r="FV326" s="12" t="e">
        <f t="shared" si="2355"/>
        <v>#DIV/0!</v>
      </c>
      <c r="FW326" s="13"/>
      <c r="FX326" s="11"/>
      <c r="FY326" s="38"/>
      <c r="FZ326" s="39"/>
      <c r="GA326" s="10"/>
      <c r="GB326" s="11"/>
      <c r="GC326" s="61">
        <f t="shared" si="2383"/>
        <v>0</v>
      </c>
      <c r="GD326" s="61">
        <f t="shared" si="2383"/>
        <v>0</v>
      </c>
      <c r="GE326" s="11"/>
      <c r="GF326" s="12" t="e">
        <f t="shared" si="2356"/>
        <v>#DIV/0!</v>
      </c>
      <c r="GG326" s="11"/>
      <c r="GH326" s="12" t="e">
        <f t="shared" si="2357"/>
        <v>#DIV/0!</v>
      </c>
      <c r="GI326" s="13"/>
      <c r="GJ326" s="11"/>
      <c r="GK326" s="38"/>
      <c r="GL326" s="39"/>
      <c r="GM326" s="10"/>
      <c r="GN326" s="11"/>
      <c r="GO326" s="61">
        <f t="shared" si="2384"/>
        <v>0</v>
      </c>
      <c r="GP326" s="61">
        <f t="shared" si="2384"/>
        <v>0</v>
      </c>
      <c r="GQ326" s="11"/>
      <c r="GR326" s="12" t="e">
        <f t="shared" si="2358"/>
        <v>#DIV/0!</v>
      </c>
      <c r="GS326" s="11"/>
      <c r="GT326" s="12" t="e">
        <f t="shared" si="2359"/>
        <v>#DIV/0!</v>
      </c>
      <c r="GU326" s="13"/>
      <c r="GV326" s="11"/>
      <c r="GW326" s="38"/>
      <c r="GX326" s="39"/>
      <c r="GY326" s="10"/>
      <c r="GZ326" s="11"/>
      <c r="HA326" s="61">
        <f t="shared" si="2385"/>
        <v>0</v>
      </c>
      <c r="HB326" s="61">
        <f t="shared" si="2385"/>
        <v>0</v>
      </c>
      <c r="HC326" s="11"/>
      <c r="HD326" s="12" t="e">
        <f t="shared" si="2360"/>
        <v>#DIV/0!</v>
      </c>
      <c r="HE326" s="11"/>
      <c r="HF326" s="12" t="e">
        <f t="shared" si="2361"/>
        <v>#DIV/0!</v>
      </c>
      <c r="HG326" s="13"/>
      <c r="HH326" s="11"/>
      <c r="HI326" s="38"/>
      <c r="HJ326" s="39"/>
      <c r="HK326" s="10">
        <f t="shared" si="2362"/>
        <v>0</v>
      </c>
      <c r="HL326" s="14">
        <f t="shared" si="2362"/>
        <v>0</v>
      </c>
      <c r="HM326" s="381">
        <f t="shared" si="2362"/>
        <v>2449</v>
      </c>
      <c r="HN326" s="11">
        <f t="shared" si="2362"/>
        <v>180</v>
      </c>
      <c r="HO326" s="11">
        <f t="shared" si="2363"/>
        <v>0</v>
      </c>
      <c r="HP326" s="79">
        <f t="shared" si="2364"/>
        <v>0</v>
      </c>
      <c r="HQ326" s="15">
        <f t="shared" si="2365"/>
        <v>0</v>
      </c>
      <c r="HR326" s="12" t="e">
        <f t="shared" si="2386"/>
        <v>#DIV/0!</v>
      </c>
      <c r="HS326" s="16"/>
      <c r="HT326" s="17"/>
      <c r="HU326" s="16" t="e">
        <f t="shared" si="2366"/>
        <v>#DIV/0!</v>
      </c>
      <c r="HV326" s="23"/>
      <c r="HW326" s="22"/>
    </row>
    <row r="327" spans="1:231" ht="19.5" thickBot="1" x14ac:dyDescent="0.3">
      <c r="A327" s="734"/>
      <c r="B327" s="437"/>
      <c r="C327" s="26">
        <f>SUM(C320:C326)</f>
        <v>0</v>
      </c>
      <c r="D327" s="27">
        <f>SUM(D320:D326)</f>
        <v>0</v>
      </c>
      <c r="E327" s="27"/>
      <c r="F327" s="27"/>
      <c r="G327" s="27">
        <f>SUM(G320:G326)</f>
        <v>0</v>
      </c>
      <c r="H327" s="28">
        <f>((G327+I327)/7)/E326</f>
        <v>0</v>
      </c>
      <c r="I327" s="27">
        <f>SUM(I320:I326)</f>
        <v>0</v>
      </c>
      <c r="J327" s="28" t="e">
        <f>(I327/(I327+G327))</f>
        <v>#DIV/0!</v>
      </c>
      <c r="K327" s="27"/>
      <c r="L327" s="27"/>
      <c r="M327" s="29" t="e">
        <f>M325/M324*100-100</f>
        <v>#DIV/0!</v>
      </c>
      <c r="N327" s="60" t="e">
        <f>N325/N324*100-100</f>
        <v>#DIV/0!</v>
      </c>
      <c r="O327" s="26">
        <f>SUM(O320:O326)</f>
        <v>0</v>
      </c>
      <c r="P327" s="27">
        <f>SUM(P320:P326)</f>
        <v>0</v>
      </c>
      <c r="Q327" s="27"/>
      <c r="R327" s="27"/>
      <c r="S327" s="27">
        <f>SUM(S320:S326)</f>
        <v>0</v>
      </c>
      <c r="T327" s="28">
        <f>((S327+U327)/7)/Q326</f>
        <v>0</v>
      </c>
      <c r="U327" s="27">
        <f>SUM(U320:U326)</f>
        <v>0</v>
      </c>
      <c r="V327" s="28" t="e">
        <f>(U327/(U327+S327))</f>
        <v>#DIV/0!</v>
      </c>
      <c r="W327" s="27"/>
      <c r="X327" s="27"/>
      <c r="Y327" s="29" t="e">
        <f>Y325/Y324*100-100</f>
        <v>#DIV/0!</v>
      </c>
      <c r="Z327" s="60" t="e">
        <f>Z325/Z324*100-100</f>
        <v>#DIV/0!</v>
      </c>
      <c r="AA327" s="26">
        <f>SUM(AA320:AA326)</f>
        <v>0</v>
      </c>
      <c r="AB327" s="27">
        <f>SUM(AB320:AB326)</f>
        <v>0</v>
      </c>
      <c r="AC327" s="27"/>
      <c r="AD327" s="27"/>
      <c r="AE327" s="27">
        <f>SUM(AE320:AE326)</f>
        <v>0</v>
      </c>
      <c r="AF327" s="28">
        <f>((AE327+AG327)/7)/AC326</f>
        <v>0</v>
      </c>
      <c r="AG327" s="27">
        <f>SUM(AG320:AG326)</f>
        <v>0</v>
      </c>
      <c r="AH327" s="28" t="e">
        <f>(AG327/(AG327+AE327))</f>
        <v>#DIV/0!</v>
      </c>
      <c r="AI327" s="27"/>
      <c r="AJ327" s="27"/>
      <c r="AK327" s="29" t="e">
        <f>AK325/AK324*100-100</f>
        <v>#DIV/0!</v>
      </c>
      <c r="AL327" s="60" t="e">
        <f>AL325/AL324*100-100</f>
        <v>#DIV/0!</v>
      </c>
      <c r="AM327" s="26">
        <f>SUM(AM320:AM326)</f>
        <v>0</v>
      </c>
      <c r="AN327" s="27">
        <f>SUM(AN320:AN326)</f>
        <v>0</v>
      </c>
      <c r="AO327" s="27"/>
      <c r="AP327" s="27"/>
      <c r="AQ327" s="27">
        <f>SUM(AQ320:AQ326)</f>
        <v>0</v>
      </c>
      <c r="AR327" s="28">
        <f>((AQ327+AS327)/7)/AO326</f>
        <v>0</v>
      </c>
      <c r="AS327" s="27">
        <f>SUM(AS320:AS326)</f>
        <v>0</v>
      </c>
      <c r="AT327" s="28" t="e">
        <f>(AS327/(AS327+AQ327))</f>
        <v>#DIV/0!</v>
      </c>
      <c r="AU327" s="27"/>
      <c r="AV327" s="27"/>
      <c r="AW327" s="29" t="e">
        <f>AW325/AW324*100-100</f>
        <v>#DIV/0!</v>
      </c>
      <c r="AX327" s="60" t="e">
        <f>AX325/AX324*100-100</f>
        <v>#DIV/0!</v>
      </c>
      <c r="AY327" s="26">
        <f>SUM(AY320:AY326)</f>
        <v>0</v>
      </c>
      <c r="AZ327" s="27">
        <f>SUM(AZ320:AZ326)</f>
        <v>0</v>
      </c>
      <c r="BA327" s="27"/>
      <c r="BB327" s="27"/>
      <c r="BC327" s="27">
        <f>SUM(BC320:BC326)</f>
        <v>0</v>
      </c>
      <c r="BD327" s="28">
        <f>((BC327+BE327)/7)/BA326</f>
        <v>0</v>
      </c>
      <c r="BE327" s="27">
        <f>SUM(BE320:BE326)</f>
        <v>0</v>
      </c>
      <c r="BF327" s="28" t="e">
        <f>(BE327/(BE327+BC327))</f>
        <v>#DIV/0!</v>
      </c>
      <c r="BG327" s="27"/>
      <c r="BH327" s="27"/>
      <c r="BI327" s="29" t="e">
        <f>BI325/BI324*100-100</f>
        <v>#DIV/0!</v>
      </c>
      <c r="BJ327" s="60" t="e">
        <f>BJ325/BJ324*100-100</f>
        <v>#DIV/0!</v>
      </c>
      <c r="BK327" s="26">
        <f>SUM(BK320:BK326)</f>
        <v>0</v>
      </c>
      <c r="BL327" s="27">
        <f>SUM(BL320:BL326)</f>
        <v>0</v>
      </c>
      <c r="BM327" s="27"/>
      <c r="BN327" s="27"/>
      <c r="BO327" s="27">
        <f>SUM(BO320:BO326)</f>
        <v>0</v>
      </c>
      <c r="BP327" s="28">
        <f>((BO327+BQ327)/7)/BM326</f>
        <v>0</v>
      </c>
      <c r="BQ327" s="27">
        <f>SUM(BQ320:BQ326)</f>
        <v>0</v>
      </c>
      <c r="BR327" s="28" t="e">
        <f>(BQ327/(BQ327+BO327))</f>
        <v>#DIV/0!</v>
      </c>
      <c r="BS327" s="27"/>
      <c r="BT327" s="27"/>
      <c r="BU327" s="29" t="e">
        <f>BU325/BU324*100-100</f>
        <v>#DIV/0!</v>
      </c>
      <c r="BV327" s="60" t="e">
        <f>BV325/BV324*100-100</f>
        <v>#DIV/0!</v>
      </c>
      <c r="BW327" s="26">
        <f>SUM(BW320:BW326)</f>
        <v>0</v>
      </c>
      <c r="BX327" s="27">
        <f>SUM(BX320:BX326)</f>
        <v>0</v>
      </c>
      <c r="BY327" s="27"/>
      <c r="BZ327" s="27"/>
      <c r="CA327" s="27">
        <f>SUM(CA320:CA326)</f>
        <v>0</v>
      </c>
      <c r="CB327" s="28" t="e">
        <f>((CA327+CC327)/7)/BY326</f>
        <v>#DIV/0!</v>
      </c>
      <c r="CC327" s="27">
        <f>SUM(CC320:CC326)</f>
        <v>0</v>
      </c>
      <c r="CD327" s="28" t="e">
        <f>(CC327/(CC327+CA327))</f>
        <v>#DIV/0!</v>
      </c>
      <c r="CE327" s="27"/>
      <c r="CF327" s="27"/>
      <c r="CG327" s="29" t="e">
        <f>CG325/CG324*100-100</f>
        <v>#DIV/0!</v>
      </c>
      <c r="CH327" s="60" t="e">
        <f>CH325/CH324*100-100</f>
        <v>#DIV/0!</v>
      </c>
      <c r="CI327" s="26">
        <f>SUM(CI320:CI326)</f>
        <v>0</v>
      </c>
      <c r="CJ327" s="27">
        <f>SUM(CJ320:CJ326)</f>
        <v>0</v>
      </c>
      <c r="CK327" s="27"/>
      <c r="CL327" s="27"/>
      <c r="CM327" s="27">
        <f>SUM(CM320:CM326)</f>
        <v>0</v>
      </c>
      <c r="CN327" s="28" t="e">
        <f>((CM327+CO327)/7)/CK326</f>
        <v>#DIV/0!</v>
      </c>
      <c r="CO327" s="27">
        <f>SUM(CO320:CO326)</f>
        <v>0</v>
      </c>
      <c r="CP327" s="28" t="e">
        <f>(CO327/(CO327+CM327))</f>
        <v>#DIV/0!</v>
      </c>
      <c r="CQ327" s="27"/>
      <c r="CR327" s="27"/>
      <c r="CS327" s="29" t="e">
        <f>CS325/CS324*100-100</f>
        <v>#DIV/0!</v>
      </c>
      <c r="CT327" s="60" t="e">
        <f>CT325/CT324*100-100</f>
        <v>#DIV/0!</v>
      </c>
      <c r="CU327" s="26">
        <f>SUM(CU320:CU326)</f>
        <v>0</v>
      </c>
      <c r="CV327" s="27">
        <f>SUM(CV320:CV326)</f>
        <v>0</v>
      </c>
      <c r="CW327" s="27"/>
      <c r="CX327" s="27"/>
      <c r="CY327" s="27">
        <f>SUM(CY320:CY326)</f>
        <v>0</v>
      </c>
      <c r="CZ327" s="28" t="e">
        <f>((CY327+DA327)/7)/CW326</f>
        <v>#DIV/0!</v>
      </c>
      <c r="DA327" s="27">
        <f>SUM(DA320:DA326)</f>
        <v>0</v>
      </c>
      <c r="DB327" s="28" t="e">
        <f>(DA327/(DA327+CY327))</f>
        <v>#DIV/0!</v>
      </c>
      <c r="DC327" s="27"/>
      <c r="DD327" s="27"/>
      <c r="DE327" s="29" t="e">
        <f>DE325/DE324*100-100</f>
        <v>#DIV/0!</v>
      </c>
      <c r="DF327" s="60" t="e">
        <f>DF325/DF324*100-100</f>
        <v>#DIV/0!</v>
      </c>
      <c r="DG327" s="26">
        <f>SUM(DG320:DG326)</f>
        <v>0</v>
      </c>
      <c r="DH327" s="27">
        <f>SUM(DH320:DH326)</f>
        <v>0</v>
      </c>
      <c r="DI327" s="27"/>
      <c r="DJ327" s="27"/>
      <c r="DK327" s="27">
        <f>SUM(DK320:DK326)</f>
        <v>0</v>
      </c>
      <c r="DL327" s="28" t="e">
        <f>((DK327+DM327)/7)/DI326</f>
        <v>#DIV/0!</v>
      </c>
      <c r="DM327" s="27">
        <f>SUM(DM320:DM326)</f>
        <v>0</v>
      </c>
      <c r="DN327" s="28" t="e">
        <f>(DM327/(DM327+DK327))</f>
        <v>#DIV/0!</v>
      </c>
      <c r="DO327" s="27"/>
      <c r="DP327" s="27"/>
      <c r="DQ327" s="29" t="e">
        <f>DQ325/DQ324*100-100</f>
        <v>#DIV/0!</v>
      </c>
      <c r="DR327" s="60" t="e">
        <f>DR325/DR324*100-100</f>
        <v>#DIV/0!</v>
      </c>
      <c r="DS327" s="26">
        <f>SUM(DS320:DS326)</f>
        <v>0</v>
      </c>
      <c r="DT327" s="27">
        <f>SUM(DT320:DT326)</f>
        <v>0</v>
      </c>
      <c r="DU327" s="27"/>
      <c r="DV327" s="27"/>
      <c r="DW327" s="27">
        <f>SUM(DW320:DW326)</f>
        <v>0</v>
      </c>
      <c r="DX327" s="28" t="e">
        <f>((DW327+DY327)/7)/DU326</f>
        <v>#DIV/0!</v>
      </c>
      <c r="DY327" s="27">
        <f>SUM(DY320:DY326)</f>
        <v>0</v>
      </c>
      <c r="DZ327" s="28" t="e">
        <f>(DY327/(DY327+DW327))</f>
        <v>#DIV/0!</v>
      </c>
      <c r="EA327" s="27"/>
      <c r="EB327" s="27"/>
      <c r="EC327" s="29" t="e">
        <f>EC325/EC324*100-100</f>
        <v>#DIV/0!</v>
      </c>
      <c r="ED327" s="60" t="e">
        <f>ED325/ED324*100-100</f>
        <v>#DIV/0!</v>
      </c>
      <c r="EE327" s="26">
        <f>SUM(EE320:EE326)</f>
        <v>0</v>
      </c>
      <c r="EF327" s="27">
        <f>SUM(EF320:EF326)</f>
        <v>0</v>
      </c>
      <c r="EG327" s="27"/>
      <c r="EH327" s="27"/>
      <c r="EI327" s="27">
        <f>SUM(EI320:EI326)</f>
        <v>0</v>
      </c>
      <c r="EJ327" s="28" t="e">
        <f>((EI327+EK327)/7)/EG326</f>
        <v>#DIV/0!</v>
      </c>
      <c r="EK327" s="27">
        <f>SUM(EK320:EK326)</f>
        <v>0</v>
      </c>
      <c r="EL327" s="28" t="e">
        <f>(EK327/(EK327+EI327))</f>
        <v>#DIV/0!</v>
      </c>
      <c r="EM327" s="27"/>
      <c r="EN327" s="27"/>
      <c r="EO327" s="29" t="e">
        <f>EO325/EO324*100-100</f>
        <v>#DIV/0!</v>
      </c>
      <c r="EP327" s="60" t="e">
        <f>EP325/EP324*100-100</f>
        <v>#DIV/0!</v>
      </c>
      <c r="EQ327" s="26">
        <f>SUM(EQ320:EQ326)</f>
        <v>0</v>
      </c>
      <c r="ER327" s="27">
        <f>SUM(ER320:ER326)</f>
        <v>0</v>
      </c>
      <c r="ES327" s="27"/>
      <c r="ET327" s="27"/>
      <c r="EU327" s="27">
        <f>SUM(EU320:EU326)</f>
        <v>0</v>
      </c>
      <c r="EV327" s="28" t="e">
        <f>((EU327+EW327)/7)/ES326</f>
        <v>#DIV/0!</v>
      </c>
      <c r="EW327" s="27">
        <f>SUM(EW320:EW326)</f>
        <v>0</v>
      </c>
      <c r="EX327" s="28" t="e">
        <f>(EW327/(EW327+EU327))</f>
        <v>#DIV/0!</v>
      </c>
      <c r="EY327" s="27"/>
      <c r="EZ327" s="27"/>
      <c r="FA327" s="29" t="e">
        <f>FA325/FA324*100-100</f>
        <v>#DIV/0!</v>
      </c>
      <c r="FB327" s="60" t="e">
        <f>FB325/FB324*100-100</f>
        <v>#DIV/0!</v>
      </c>
      <c r="FC327" s="26">
        <f>SUM(FC320:FC326)</f>
        <v>0</v>
      </c>
      <c r="FD327" s="27">
        <f>SUM(FD320:FD326)</f>
        <v>0</v>
      </c>
      <c r="FE327" s="27"/>
      <c r="FF327" s="27"/>
      <c r="FG327" s="27">
        <f>SUM(FG320:FG326)</f>
        <v>0</v>
      </c>
      <c r="FH327" s="28" t="e">
        <f>((FG327+FI327)/7)/FE326</f>
        <v>#DIV/0!</v>
      </c>
      <c r="FI327" s="27">
        <f>SUM(FI320:FI326)</f>
        <v>0</v>
      </c>
      <c r="FJ327" s="28" t="e">
        <f>(FI327/(FI327+FG327))</f>
        <v>#DIV/0!</v>
      </c>
      <c r="FK327" s="27"/>
      <c r="FL327" s="27"/>
      <c r="FM327" s="29" t="e">
        <f>FM325/FM324*100-100</f>
        <v>#DIV/0!</v>
      </c>
      <c r="FN327" s="60" t="e">
        <f>FN325/FN324*100-100</f>
        <v>#DIV/0!</v>
      </c>
      <c r="FO327" s="26">
        <f>SUM(FO320:FO326)</f>
        <v>0</v>
      </c>
      <c r="FP327" s="27">
        <f>SUM(FP320:FP326)</f>
        <v>0</v>
      </c>
      <c r="FQ327" s="27"/>
      <c r="FR327" s="27"/>
      <c r="FS327" s="27">
        <f>SUM(FS320:FS326)</f>
        <v>0</v>
      </c>
      <c r="FT327" s="28" t="e">
        <f>((FS327+FU327)/7)/FQ326</f>
        <v>#DIV/0!</v>
      </c>
      <c r="FU327" s="27">
        <f>SUM(FU320:FU326)</f>
        <v>0</v>
      </c>
      <c r="FV327" s="28" t="e">
        <f>(FU327/(FU327+FS327))</f>
        <v>#DIV/0!</v>
      </c>
      <c r="FW327" s="27"/>
      <c r="FX327" s="27"/>
      <c r="FY327" s="29" t="e">
        <f>FY325/FY324*100-100</f>
        <v>#DIV/0!</v>
      </c>
      <c r="FZ327" s="60" t="e">
        <f>FZ325/FZ324*100-100</f>
        <v>#DIV/0!</v>
      </c>
      <c r="GA327" s="26">
        <f>SUM(GA320:GA326)</f>
        <v>0</v>
      </c>
      <c r="GB327" s="27">
        <f>SUM(GB320:GB326)</f>
        <v>0</v>
      </c>
      <c r="GC327" s="27"/>
      <c r="GD327" s="27"/>
      <c r="GE327" s="27">
        <f>SUM(GE320:GE326)</f>
        <v>0</v>
      </c>
      <c r="GF327" s="28" t="e">
        <f>((GE327+GG327)/7)/GC326</f>
        <v>#DIV/0!</v>
      </c>
      <c r="GG327" s="27">
        <f>SUM(GG320:GG326)</f>
        <v>0</v>
      </c>
      <c r="GH327" s="28" t="e">
        <f>(GG327/(GG327+GE327))</f>
        <v>#DIV/0!</v>
      </c>
      <c r="GI327" s="27"/>
      <c r="GJ327" s="27"/>
      <c r="GK327" s="29" t="e">
        <f>GK325/GK324*100-100</f>
        <v>#DIV/0!</v>
      </c>
      <c r="GL327" s="60" t="e">
        <f>GL325/GL324*100-100</f>
        <v>#DIV/0!</v>
      </c>
      <c r="GM327" s="26">
        <f>SUM(GM320:GM326)</f>
        <v>0</v>
      </c>
      <c r="GN327" s="27">
        <f>SUM(GN320:GN326)</f>
        <v>0</v>
      </c>
      <c r="GO327" s="27"/>
      <c r="GP327" s="27"/>
      <c r="GQ327" s="27">
        <f>SUM(GQ320:GQ326)</f>
        <v>0</v>
      </c>
      <c r="GR327" s="28" t="e">
        <f>((GQ327+GS327)/7)/GO326</f>
        <v>#DIV/0!</v>
      </c>
      <c r="GS327" s="27">
        <f>SUM(GS320:GS326)</f>
        <v>0</v>
      </c>
      <c r="GT327" s="28" t="e">
        <f>(GS327/(GS327+GQ327))</f>
        <v>#DIV/0!</v>
      </c>
      <c r="GU327" s="27"/>
      <c r="GV327" s="27"/>
      <c r="GW327" s="29" t="e">
        <f>GW325/GW324*100-100</f>
        <v>#DIV/0!</v>
      </c>
      <c r="GX327" s="60" t="e">
        <f>GX325/GX324*100-100</f>
        <v>#DIV/0!</v>
      </c>
      <c r="GY327" s="26">
        <f>SUM(GY320:GY326)</f>
        <v>0</v>
      </c>
      <c r="GZ327" s="27">
        <f>SUM(GZ320:GZ326)</f>
        <v>0</v>
      </c>
      <c r="HA327" s="27"/>
      <c r="HB327" s="27"/>
      <c r="HC327" s="27">
        <f>SUM(HC320:HC326)</f>
        <v>0</v>
      </c>
      <c r="HD327" s="28" t="e">
        <f>((HC327+HE327)/7)/HA326</f>
        <v>#DIV/0!</v>
      </c>
      <c r="HE327" s="27">
        <f>SUM(HE320:HE326)</f>
        <v>0</v>
      </c>
      <c r="HF327" s="28" t="e">
        <f>(HE327/(HE327+HC327))</f>
        <v>#DIV/0!</v>
      </c>
      <c r="HG327" s="27"/>
      <c r="HH327" s="27"/>
      <c r="HI327" s="29" t="e">
        <f>HI325/HI324*100-100</f>
        <v>#DIV/0!</v>
      </c>
      <c r="HJ327" s="60" t="e">
        <f>HJ325/HJ324*100-100</f>
        <v>#DIV/0!</v>
      </c>
      <c r="HK327" s="26">
        <f t="shared" si="2362"/>
        <v>0</v>
      </c>
      <c r="HL327" s="443">
        <f t="shared" si="2362"/>
        <v>0</v>
      </c>
      <c r="HM327" s="365">
        <f t="shared" si="2362"/>
        <v>0</v>
      </c>
      <c r="HN327" s="27">
        <f t="shared" si="2362"/>
        <v>0</v>
      </c>
      <c r="HO327" s="27">
        <f t="shared" si="2363"/>
        <v>0</v>
      </c>
      <c r="HP327" s="80">
        <f>+((HO327)/HM326)/7</f>
        <v>0</v>
      </c>
      <c r="HQ327" s="57">
        <f t="shared" si="2365"/>
        <v>0</v>
      </c>
      <c r="HR327" s="48" t="e">
        <f t="shared" si="2386"/>
        <v>#DIV/0!</v>
      </c>
      <c r="HS327" s="49">
        <f>SUM(HS320:HS326)/7</f>
        <v>0</v>
      </c>
      <c r="HT327" s="50">
        <f>SUM(HT320:HT326)</f>
        <v>0</v>
      </c>
      <c r="HU327" s="49" t="e">
        <f>AVERAGE(HU320:HU326)</f>
        <v>#DIV/0!</v>
      </c>
      <c r="HV327" s="58" t="e">
        <f>HV325/HV324*100-100</f>
        <v>#DIV/0!</v>
      </c>
      <c r="HW327" s="60" t="e">
        <f>HW325/HW324*100-100</f>
        <v>#DIV/0!</v>
      </c>
    </row>
    <row r="328" spans="1:231" ht="19.5" thickBot="1" x14ac:dyDescent="0.3">
      <c r="A328" s="52"/>
      <c r="B328" s="437"/>
      <c r="C328" s="40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2"/>
      <c r="O328" s="40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2"/>
      <c r="AA328" s="40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2"/>
      <c r="AM328" s="40"/>
      <c r="AN328" s="41"/>
      <c r="AO328" s="41"/>
      <c r="AP328" s="41"/>
      <c r="AQ328" s="41"/>
      <c r="AR328" s="41"/>
      <c r="AS328" s="41"/>
      <c r="AT328" s="41"/>
      <c r="AU328" s="41"/>
      <c r="AV328" s="41"/>
      <c r="AW328" s="41"/>
      <c r="AX328" s="42"/>
      <c r="AY328" s="40"/>
      <c r="AZ328" s="41"/>
      <c r="BA328" s="41"/>
      <c r="BB328" s="41"/>
      <c r="BC328" s="41"/>
      <c r="BD328" s="41"/>
      <c r="BE328" s="41"/>
      <c r="BF328" s="41"/>
      <c r="BG328" s="41"/>
      <c r="BH328" s="41"/>
      <c r="BI328" s="41"/>
      <c r="BJ328" s="42"/>
      <c r="BK328" s="40"/>
      <c r="BL328" s="41"/>
      <c r="BM328" s="41"/>
      <c r="BN328" s="41"/>
      <c r="BO328" s="41"/>
      <c r="BP328" s="41"/>
      <c r="BQ328" s="41"/>
      <c r="BR328" s="41"/>
      <c r="BS328" s="41"/>
      <c r="BT328" s="41"/>
      <c r="BU328" s="41"/>
      <c r="BV328" s="42"/>
      <c r="BW328" s="40"/>
      <c r="BX328" s="41"/>
      <c r="BY328" s="41"/>
      <c r="BZ328" s="41"/>
      <c r="CA328" s="41"/>
      <c r="CB328" s="41"/>
      <c r="CC328" s="41"/>
      <c r="CD328" s="41"/>
      <c r="CE328" s="41"/>
      <c r="CF328" s="41"/>
      <c r="CG328" s="41"/>
      <c r="CH328" s="42"/>
      <c r="CI328" s="40"/>
      <c r="CJ328" s="41"/>
      <c r="CK328" s="41"/>
      <c r="CL328" s="41"/>
      <c r="CM328" s="41"/>
      <c r="CN328" s="41"/>
      <c r="CO328" s="41"/>
      <c r="CP328" s="41"/>
      <c r="CQ328" s="41"/>
      <c r="CR328" s="41"/>
      <c r="CS328" s="41"/>
      <c r="CT328" s="42"/>
      <c r="CU328" s="40"/>
      <c r="CV328" s="41"/>
      <c r="CW328" s="41"/>
      <c r="CX328" s="41"/>
      <c r="CY328" s="41"/>
      <c r="CZ328" s="41"/>
      <c r="DA328" s="41"/>
      <c r="DB328" s="41"/>
      <c r="DC328" s="41"/>
      <c r="DD328" s="41"/>
      <c r="DE328" s="41"/>
      <c r="DF328" s="42"/>
      <c r="DG328" s="40"/>
      <c r="DH328" s="41"/>
      <c r="DI328" s="41"/>
      <c r="DJ328" s="41"/>
      <c r="DK328" s="41"/>
      <c r="DL328" s="41"/>
      <c r="DM328" s="41"/>
      <c r="DN328" s="41"/>
      <c r="DO328" s="41"/>
      <c r="DP328" s="41"/>
      <c r="DQ328" s="41"/>
      <c r="DR328" s="42"/>
      <c r="DS328" s="40"/>
      <c r="DT328" s="41"/>
      <c r="DU328" s="41"/>
      <c r="DV328" s="41"/>
      <c r="DW328" s="41"/>
      <c r="DX328" s="41"/>
      <c r="DY328" s="41"/>
      <c r="DZ328" s="41"/>
      <c r="EA328" s="41"/>
      <c r="EB328" s="41"/>
      <c r="EC328" s="41"/>
      <c r="ED328" s="42"/>
      <c r="EE328" s="40"/>
      <c r="EF328" s="41"/>
      <c r="EG328" s="41"/>
      <c r="EH328" s="41"/>
      <c r="EI328" s="41"/>
      <c r="EJ328" s="41"/>
      <c r="EK328" s="41"/>
      <c r="EL328" s="41"/>
      <c r="EM328" s="41"/>
      <c r="EN328" s="41"/>
      <c r="EO328" s="41"/>
      <c r="EP328" s="42"/>
      <c r="EQ328" s="40"/>
      <c r="ER328" s="41"/>
      <c r="ES328" s="41"/>
      <c r="ET328" s="41"/>
      <c r="EU328" s="41"/>
      <c r="EV328" s="41"/>
      <c r="EW328" s="41"/>
      <c r="EX328" s="41"/>
      <c r="EY328" s="41"/>
      <c r="EZ328" s="41"/>
      <c r="FA328" s="41"/>
      <c r="FB328" s="42"/>
      <c r="FC328" s="40"/>
      <c r="FD328" s="41"/>
      <c r="FE328" s="41"/>
      <c r="FF328" s="41"/>
      <c r="FG328" s="41"/>
      <c r="FH328" s="41"/>
      <c r="FI328" s="41"/>
      <c r="FJ328" s="41"/>
      <c r="FK328" s="41"/>
      <c r="FL328" s="41"/>
      <c r="FM328" s="41"/>
      <c r="FN328" s="42"/>
      <c r="FO328" s="40"/>
      <c r="FP328" s="41"/>
      <c r="FQ328" s="41"/>
      <c r="FR328" s="41"/>
      <c r="FS328" s="41"/>
      <c r="FT328" s="41"/>
      <c r="FU328" s="41"/>
      <c r="FV328" s="41"/>
      <c r="FW328" s="41"/>
      <c r="FX328" s="41"/>
      <c r="FY328" s="41"/>
      <c r="FZ328" s="42"/>
      <c r="GA328" s="40"/>
      <c r="GB328" s="41"/>
      <c r="GC328" s="41"/>
      <c r="GD328" s="41"/>
      <c r="GE328" s="41"/>
      <c r="GF328" s="41"/>
      <c r="GG328" s="41"/>
      <c r="GH328" s="41"/>
      <c r="GI328" s="41"/>
      <c r="GJ328" s="41"/>
      <c r="GK328" s="41"/>
      <c r="GL328" s="42"/>
      <c r="GM328" s="40"/>
      <c r="GN328" s="41"/>
      <c r="GO328" s="41"/>
      <c r="GP328" s="41"/>
      <c r="GQ328" s="41"/>
      <c r="GR328" s="41"/>
      <c r="GS328" s="41"/>
      <c r="GT328" s="41"/>
      <c r="GU328" s="41"/>
      <c r="GV328" s="41"/>
      <c r="GW328" s="41"/>
      <c r="GX328" s="42"/>
      <c r="GY328" s="40"/>
      <c r="GZ328" s="41"/>
      <c r="HA328" s="41"/>
      <c r="HB328" s="41"/>
      <c r="HC328" s="41"/>
      <c r="HD328" s="41"/>
      <c r="HE328" s="41"/>
      <c r="HF328" s="41"/>
      <c r="HG328" s="41"/>
      <c r="HH328" s="41"/>
      <c r="HI328" s="41"/>
      <c r="HJ328" s="42"/>
      <c r="HK328" s="444">
        <f>HK327/HM317</f>
        <v>0</v>
      </c>
      <c r="HL328" s="445">
        <f>HL327/HN317</f>
        <v>0</v>
      </c>
      <c r="HM328" s="65"/>
      <c r="HN328" s="41"/>
      <c r="HO328" s="41"/>
      <c r="HP328" s="41"/>
      <c r="HQ328" s="41"/>
      <c r="HR328" s="41"/>
      <c r="HS328" s="41"/>
      <c r="HT328" s="51"/>
      <c r="HU328" s="41"/>
      <c r="HV328" s="41"/>
      <c r="HW328" s="42"/>
    </row>
    <row r="329" spans="1:231" ht="18.75" x14ac:dyDescent="0.25">
      <c r="A329" s="736">
        <v>61</v>
      </c>
      <c r="B329" s="435">
        <f>B326+1</f>
        <v>45848</v>
      </c>
      <c r="C329" s="32"/>
      <c r="D329" s="33"/>
      <c r="E329" s="33">
        <f>E326-C329</f>
        <v>450</v>
      </c>
      <c r="F329" s="33">
        <f>F326-D329</f>
        <v>33</v>
      </c>
      <c r="G329" s="33"/>
      <c r="H329" s="34">
        <f t="shared" ref="H329:H335" si="2387">((G329+I329)/E329)</f>
        <v>0</v>
      </c>
      <c r="I329" s="33"/>
      <c r="J329" s="34" t="e">
        <f>I329/(G329+I329)</f>
        <v>#DIV/0!</v>
      </c>
      <c r="K329" s="35"/>
      <c r="L329" s="33"/>
      <c r="M329" s="33"/>
      <c r="N329" s="36"/>
      <c r="O329" s="32"/>
      <c r="P329" s="33"/>
      <c r="Q329" s="33">
        <f>Q326-O329</f>
        <v>482</v>
      </c>
      <c r="R329" s="33">
        <f>R326-P329</f>
        <v>36</v>
      </c>
      <c r="S329" s="33"/>
      <c r="T329" s="34">
        <f t="shared" ref="T329:T335" si="2388">((S329+U329)/Q329)</f>
        <v>0</v>
      </c>
      <c r="U329" s="33"/>
      <c r="V329" s="34" t="e">
        <f t="shared" ref="V329:V335" si="2389">U329/(S329+U329)</f>
        <v>#DIV/0!</v>
      </c>
      <c r="W329" s="35"/>
      <c r="X329" s="33"/>
      <c r="Y329" s="33"/>
      <c r="Z329" s="36"/>
      <c r="AA329" s="32"/>
      <c r="AB329" s="33"/>
      <c r="AC329" s="33">
        <f>AC326-AA329</f>
        <v>100</v>
      </c>
      <c r="AD329" s="33">
        <f>AD326-AB329</f>
        <v>8</v>
      </c>
      <c r="AE329" s="33"/>
      <c r="AF329" s="34">
        <f t="shared" ref="AF329:AF335" si="2390">((AE329+AG329)/AC329)</f>
        <v>0</v>
      </c>
      <c r="AG329" s="33"/>
      <c r="AH329" s="34" t="e">
        <f t="shared" ref="AH329:AH335" si="2391">AG329/(AE329+AG329)</f>
        <v>#DIV/0!</v>
      </c>
      <c r="AI329" s="35"/>
      <c r="AJ329" s="33"/>
      <c r="AK329" s="33"/>
      <c r="AL329" s="36"/>
      <c r="AM329" s="32"/>
      <c r="AN329" s="33"/>
      <c r="AO329" s="33">
        <f>AO326-AM329</f>
        <v>469</v>
      </c>
      <c r="AP329" s="33">
        <f>AP326-AN329</f>
        <v>34</v>
      </c>
      <c r="AQ329" s="33"/>
      <c r="AR329" s="34">
        <f t="shared" ref="AR329:AR335" si="2392">((AQ329+AS329)/AO329)</f>
        <v>0</v>
      </c>
      <c r="AS329" s="33"/>
      <c r="AT329" s="34" t="e">
        <f t="shared" ref="AT329:AT335" si="2393">AS329/(AQ329+AS329)</f>
        <v>#DIV/0!</v>
      </c>
      <c r="AU329" s="35"/>
      <c r="AV329" s="33"/>
      <c r="AW329" s="33"/>
      <c r="AX329" s="36"/>
      <c r="AY329" s="32"/>
      <c r="AZ329" s="33"/>
      <c r="BA329" s="33">
        <f>BA326-AY329</f>
        <v>469</v>
      </c>
      <c r="BB329" s="33">
        <f>BB326-AZ329</f>
        <v>35</v>
      </c>
      <c r="BC329" s="33"/>
      <c r="BD329" s="34">
        <f t="shared" ref="BD329:BD335" si="2394">((BC329+BE329)/BA329)</f>
        <v>0</v>
      </c>
      <c r="BE329" s="33"/>
      <c r="BF329" s="34" t="e">
        <f t="shared" ref="BF329:BF335" si="2395">BE329/(BC329+BE329)</f>
        <v>#DIV/0!</v>
      </c>
      <c r="BG329" s="35"/>
      <c r="BH329" s="33"/>
      <c r="BI329" s="33"/>
      <c r="BJ329" s="36"/>
      <c r="BK329" s="32"/>
      <c r="BL329" s="33"/>
      <c r="BM329" s="33">
        <f>BM326-BK329</f>
        <v>479</v>
      </c>
      <c r="BN329" s="33">
        <f>BN326-BL329</f>
        <v>34</v>
      </c>
      <c r="BO329" s="33"/>
      <c r="BP329" s="34">
        <f t="shared" ref="BP329:BP335" si="2396">((BO329+BQ329)/BM329)</f>
        <v>0</v>
      </c>
      <c r="BQ329" s="33"/>
      <c r="BR329" s="34" t="e">
        <f t="shared" ref="BR329:BR335" si="2397">BQ329/(BO329+BQ329)</f>
        <v>#DIV/0!</v>
      </c>
      <c r="BS329" s="35"/>
      <c r="BT329" s="33"/>
      <c r="BU329" s="33"/>
      <c r="BV329" s="36"/>
      <c r="BW329" s="32"/>
      <c r="BX329" s="33"/>
      <c r="BY329" s="33">
        <f>BY326-BW329</f>
        <v>0</v>
      </c>
      <c r="BZ329" s="33">
        <f>BZ326-BX329</f>
        <v>0</v>
      </c>
      <c r="CA329" s="33"/>
      <c r="CB329" s="34" t="e">
        <f t="shared" ref="CB329:CB335" si="2398">((CA329+CC329)/BY329)</f>
        <v>#DIV/0!</v>
      </c>
      <c r="CC329" s="33"/>
      <c r="CD329" s="34" t="e">
        <f t="shared" ref="CD329:CD335" si="2399">CC329/(CA329+CC329)</f>
        <v>#DIV/0!</v>
      </c>
      <c r="CE329" s="35"/>
      <c r="CF329" s="33"/>
      <c r="CG329" s="33"/>
      <c r="CH329" s="36"/>
      <c r="CI329" s="32"/>
      <c r="CJ329" s="33"/>
      <c r="CK329" s="33">
        <f>CK326-CI329</f>
        <v>0</v>
      </c>
      <c r="CL329" s="33">
        <f>CL326-CJ329</f>
        <v>0</v>
      </c>
      <c r="CM329" s="33"/>
      <c r="CN329" s="34" t="e">
        <f t="shared" ref="CN329:CN335" si="2400">((CM329+CO329)/CK329)</f>
        <v>#DIV/0!</v>
      </c>
      <c r="CO329" s="33"/>
      <c r="CP329" s="34" t="e">
        <f t="shared" ref="CP329:CP335" si="2401">CO329/(CM329+CO329)</f>
        <v>#DIV/0!</v>
      </c>
      <c r="CQ329" s="35"/>
      <c r="CR329" s="33"/>
      <c r="CS329" s="33"/>
      <c r="CT329" s="36"/>
      <c r="CU329" s="32"/>
      <c r="CV329" s="33"/>
      <c r="CW329" s="33">
        <f>CW326-CU329</f>
        <v>0</v>
      </c>
      <c r="CX329" s="33">
        <f>CX326-CV329</f>
        <v>0</v>
      </c>
      <c r="CY329" s="33"/>
      <c r="CZ329" s="34" t="e">
        <f t="shared" ref="CZ329:CZ335" si="2402">((CY329+DA329)/CW329)</f>
        <v>#DIV/0!</v>
      </c>
      <c r="DA329" s="33"/>
      <c r="DB329" s="34" t="e">
        <f t="shared" ref="DB329:DB335" si="2403">DA329/(CY329+DA329)</f>
        <v>#DIV/0!</v>
      </c>
      <c r="DC329" s="35"/>
      <c r="DD329" s="33"/>
      <c r="DE329" s="33"/>
      <c r="DF329" s="36"/>
      <c r="DG329" s="32"/>
      <c r="DH329" s="33"/>
      <c r="DI329" s="33">
        <f>DI326-DG329</f>
        <v>0</v>
      </c>
      <c r="DJ329" s="33">
        <f>DJ326-DH329</f>
        <v>0</v>
      </c>
      <c r="DK329" s="33"/>
      <c r="DL329" s="34" t="e">
        <f t="shared" ref="DL329:DL335" si="2404">((DK329+DM329)/DI329)</f>
        <v>#DIV/0!</v>
      </c>
      <c r="DM329" s="33"/>
      <c r="DN329" s="34" t="e">
        <f t="shared" ref="DN329:DN335" si="2405">DM329/(DK329+DM329)</f>
        <v>#DIV/0!</v>
      </c>
      <c r="DO329" s="35"/>
      <c r="DP329" s="33"/>
      <c r="DQ329" s="33"/>
      <c r="DR329" s="36"/>
      <c r="DS329" s="32"/>
      <c r="DT329" s="33"/>
      <c r="DU329" s="33">
        <f>DU326-DS329</f>
        <v>0</v>
      </c>
      <c r="DV329" s="33">
        <f>DV326-DT329</f>
        <v>0</v>
      </c>
      <c r="DW329" s="33"/>
      <c r="DX329" s="34" t="e">
        <f t="shared" ref="DX329:DX335" si="2406">((DW329+DY329)/DU329)</f>
        <v>#DIV/0!</v>
      </c>
      <c r="DY329" s="33"/>
      <c r="DZ329" s="34" t="e">
        <f t="shared" ref="DZ329:DZ335" si="2407">DY329/(DW329+DY329)</f>
        <v>#DIV/0!</v>
      </c>
      <c r="EA329" s="35"/>
      <c r="EB329" s="33"/>
      <c r="EC329" s="33"/>
      <c r="ED329" s="36"/>
      <c r="EE329" s="32"/>
      <c r="EF329" s="33"/>
      <c r="EG329" s="33">
        <f>EG326-EE329</f>
        <v>0</v>
      </c>
      <c r="EH329" s="33">
        <f>EH326-EF329</f>
        <v>0</v>
      </c>
      <c r="EI329" s="33"/>
      <c r="EJ329" s="34" t="e">
        <f t="shared" ref="EJ329:EJ335" si="2408">((EI329+EK329)/EG329)</f>
        <v>#DIV/0!</v>
      </c>
      <c r="EK329" s="33"/>
      <c r="EL329" s="34" t="e">
        <f t="shared" ref="EL329:EL335" si="2409">EK329/(EI329+EK329)</f>
        <v>#DIV/0!</v>
      </c>
      <c r="EM329" s="35"/>
      <c r="EN329" s="33"/>
      <c r="EO329" s="33"/>
      <c r="EP329" s="36"/>
      <c r="EQ329" s="32"/>
      <c r="ER329" s="33"/>
      <c r="ES329" s="33">
        <f>ES326-EQ329</f>
        <v>0</v>
      </c>
      <c r="ET329" s="33">
        <f>ET326-ER329</f>
        <v>0</v>
      </c>
      <c r="EU329" s="33"/>
      <c r="EV329" s="34" t="e">
        <f t="shared" ref="EV329:EV335" si="2410">((EU329+EW329)/ES329)</f>
        <v>#DIV/0!</v>
      </c>
      <c r="EW329" s="33"/>
      <c r="EX329" s="34" t="e">
        <f t="shared" ref="EX329:EX335" si="2411">EW329/(EU329+EW329)</f>
        <v>#DIV/0!</v>
      </c>
      <c r="EY329" s="35"/>
      <c r="EZ329" s="33"/>
      <c r="FA329" s="33"/>
      <c r="FB329" s="36"/>
      <c r="FC329" s="32"/>
      <c r="FD329" s="33"/>
      <c r="FE329" s="33">
        <f>FE326-FC329</f>
        <v>0</v>
      </c>
      <c r="FF329" s="33">
        <f>FF326-FD329</f>
        <v>0</v>
      </c>
      <c r="FG329" s="33"/>
      <c r="FH329" s="34" t="e">
        <f t="shared" ref="FH329:FH335" si="2412">((FG329+FI329)/FE329)</f>
        <v>#DIV/0!</v>
      </c>
      <c r="FI329" s="33"/>
      <c r="FJ329" s="34" t="e">
        <f t="shared" ref="FJ329:FJ335" si="2413">FI329/(FG329+FI329)</f>
        <v>#DIV/0!</v>
      </c>
      <c r="FK329" s="35"/>
      <c r="FL329" s="33"/>
      <c r="FM329" s="33"/>
      <c r="FN329" s="36"/>
      <c r="FO329" s="32"/>
      <c r="FP329" s="33"/>
      <c r="FQ329" s="33">
        <f>FQ326-FO329</f>
        <v>0</v>
      </c>
      <c r="FR329" s="33">
        <f>FR326-FP329</f>
        <v>0</v>
      </c>
      <c r="FS329" s="33"/>
      <c r="FT329" s="34" t="e">
        <f t="shared" ref="FT329:FT335" si="2414">((FS329+FU329)/FQ329)</f>
        <v>#DIV/0!</v>
      </c>
      <c r="FU329" s="33"/>
      <c r="FV329" s="34" t="e">
        <f t="shared" ref="FV329:FV335" si="2415">FU329/(FS329+FU329)</f>
        <v>#DIV/0!</v>
      </c>
      <c r="FW329" s="35"/>
      <c r="FX329" s="33"/>
      <c r="FY329" s="33"/>
      <c r="FZ329" s="36"/>
      <c r="GA329" s="32"/>
      <c r="GB329" s="33"/>
      <c r="GC329" s="33">
        <f>GC326-GA329</f>
        <v>0</v>
      </c>
      <c r="GD329" s="33">
        <f>GD326-GB329</f>
        <v>0</v>
      </c>
      <c r="GE329" s="33"/>
      <c r="GF329" s="34" t="e">
        <f t="shared" ref="GF329:GF335" si="2416">((GE329+GG329)/GC329)</f>
        <v>#DIV/0!</v>
      </c>
      <c r="GG329" s="33"/>
      <c r="GH329" s="34" t="e">
        <f t="shared" ref="GH329:GH335" si="2417">GG329/(GE329+GG329)</f>
        <v>#DIV/0!</v>
      </c>
      <c r="GI329" s="35"/>
      <c r="GJ329" s="33"/>
      <c r="GK329" s="33"/>
      <c r="GL329" s="36"/>
      <c r="GM329" s="32"/>
      <c r="GN329" s="33"/>
      <c r="GO329" s="33">
        <f>GO326-GM329</f>
        <v>0</v>
      </c>
      <c r="GP329" s="33">
        <f>GP326-GN329</f>
        <v>0</v>
      </c>
      <c r="GQ329" s="33"/>
      <c r="GR329" s="34" t="e">
        <f t="shared" ref="GR329:GR335" si="2418">((GQ329+GS329)/GO329)</f>
        <v>#DIV/0!</v>
      </c>
      <c r="GS329" s="33"/>
      <c r="GT329" s="34" t="e">
        <f t="shared" ref="GT329:GT335" si="2419">GS329/(GQ329+GS329)</f>
        <v>#DIV/0!</v>
      </c>
      <c r="GU329" s="35"/>
      <c r="GV329" s="33"/>
      <c r="GW329" s="33"/>
      <c r="GX329" s="36"/>
      <c r="GY329" s="32"/>
      <c r="GZ329" s="33"/>
      <c r="HA329" s="33">
        <f>HA326-GY329</f>
        <v>0</v>
      </c>
      <c r="HB329" s="33">
        <f>HB326-GZ329</f>
        <v>0</v>
      </c>
      <c r="HC329" s="33"/>
      <c r="HD329" s="34" t="e">
        <f t="shared" ref="HD329:HD335" si="2420">((HC329+HE329)/HA329)</f>
        <v>#DIV/0!</v>
      </c>
      <c r="HE329" s="33"/>
      <c r="HF329" s="34" t="e">
        <f t="shared" ref="HF329:HF335" si="2421">HE329/(HC329+HE329)</f>
        <v>#DIV/0!</v>
      </c>
      <c r="HG329" s="35"/>
      <c r="HH329" s="33"/>
      <c r="HI329" s="33"/>
      <c r="HJ329" s="36"/>
      <c r="HK329" s="32">
        <f t="shared" ref="HK329:HN336" si="2422">+C329+O329+AA329+AM329+AY329+BK329+BW329+CI329+CU329+DG329+DS329+EE329+EQ329+FC329+FO329+GA329+GM329+GY329</f>
        <v>0</v>
      </c>
      <c r="HL329" s="36">
        <f t="shared" si="2422"/>
        <v>0</v>
      </c>
      <c r="HM329" s="380">
        <f t="shared" si="2422"/>
        <v>2449</v>
      </c>
      <c r="HN329" s="33">
        <f t="shared" si="2422"/>
        <v>180</v>
      </c>
      <c r="HO329" s="33">
        <f t="shared" ref="HO329:HO336" si="2423">+G329+S329+AE329+AQ329+BC329+BO329+CA329+CM329+CY329+DK329+DW329+EI329+EU329+FG329+FS329+GE329+GQ329+HC329+I329+U329+AG329+AS329+BE329+BQ329+CC329+CO329+DA329+DM329+DY329+EK329+EW329+FI329+FU329+GG329+GS329+HE329</f>
        <v>0</v>
      </c>
      <c r="HP329" s="78">
        <f t="shared" ref="HP329:HP335" si="2424">+(HO329)/HM329</f>
        <v>0</v>
      </c>
      <c r="HQ329" s="44">
        <f t="shared" ref="HQ329:HQ336" si="2425">+I329+U329+AG329+AS329+BE329+BQ329+CC329+CO329+DA329+DM329+DY329+EK329+EW329+FI329+FU329+GG329+GS329+HE329</f>
        <v>0</v>
      </c>
      <c r="HR329" s="34" t="e">
        <f>+(HQ329/(HO329))</f>
        <v>#DIV/0!</v>
      </c>
      <c r="HS329" s="45"/>
      <c r="HT329" s="46"/>
      <c r="HU329" s="45" t="e">
        <f t="shared" ref="HU329:HU335" si="2426">+HT329/HO329*100</f>
        <v>#DIV/0!</v>
      </c>
      <c r="HV329" s="44"/>
      <c r="HW329" s="36"/>
    </row>
    <row r="330" spans="1:231" ht="18.75" x14ac:dyDescent="0.25">
      <c r="A330" s="734"/>
      <c r="B330" s="436">
        <f t="shared" si="2326"/>
        <v>45849</v>
      </c>
      <c r="C330" s="10"/>
      <c r="D330" s="11"/>
      <c r="E330" s="61">
        <f t="shared" ref="E330:F334" si="2427">E329-C330</f>
        <v>450</v>
      </c>
      <c r="F330" s="11">
        <f t="shared" si="2427"/>
        <v>33</v>
      </c>
      <c r="G330" s="11"/>
      <c r="H330" s="12">
        <f t="shared" si="2387"/>
        <v>0</v>
      </c>
      <c r="I330" s="11"/>
      <c r="J330" s="12" t="e">
        <f t="shared" ref="J330:J335" si="2428">I330/(G330+I330)</f>
        <v>#DIV/0!</v>
      </c>
      <c r="K330" s="13"/>
      <c r="L330" s="11"/>
      <c r="M330" s="11"/>
      <c r="N330" s="14"/>
      <c r="O330" s="10"/>
      <c r="P330" s="11"/>
      <c r="Q330" s="11">
        <f t="shared" ref="Q330:R335" si="2429">Q329-O330</f>
        <v>482</v>
      </c>
      <c r="R330" s="11">
        <f t="shared" si="2429"/>
        <v>36</v>
      </c>
      <c r="S330" s="11"/>
      <c r="T330" s="12">
        <f t="shared" si="2388"/>
        <v>0</v>
      </c>
      <c r="U330" s="11"/>
      <c r="V330" s="12" t="e">
        <f t="shared" si="2389"/>
        <v>#DIV/0!</v>
      </c>
      <c r="W330" s="13"/>
      <c r="X330" s="11"/>
      <c r="Y330" s="11"/>
      <c r="Z330" s="14"/>
      <c r="AA330" s="10"/>
      <c r="AB330" s="11"/>
      <c r="AC330" s="11">
        <f t="shared" ref="AC330:AD335" si="2430">AC329-AA330</f>
        <v>100</v>
      </c>
      <c r="AD330" s="11">
        <f t="shared" si="2430"/>
        <v>8</v>
      </c>
      <c r="AE330" s="11"/>
      <c r="AF330" s="12">
        <f t="shared" si="2390"/>
        <v>0</v>
      </c>
      <c r="AG330" s="11"/>
      <c r="AH330" s="12" t="e">
        <f t="shared" si="2391"/>
        <v>#DIV/0!</v>
      </c>
      <c r="AI330" s="13"/>
      <c r="AJ330" s="11"/>
      <c r="AK330" s="11"/>
      <c r="AL330" s="14"/>
      <c r="AM330" s="10"/>
      <c r="AN330" s="11"/>
      <c r="AO330" s="61">
        <f t="shared" ref="AO330:AP335" si="2431">AO329-AM330</f>
        <v>469</v>
      </c>
      <c r="AP330" s="11">
        <f t="shared" si="2431"/>
        <v>34</v>
      </c>
      <c r="AQ330" s="11"/>
      <c r="AR330" s="12">
        <f t="shared" si="2392"/>
        <v>0</v>
      </c>
      <c r="AS330" s="11"/>
      <c r="AT330" s="12" t="e">
        <f t="shared" si="2393"/>
        <v>#DIV/0!</v>
      </c>
      <c r="AU330" s="13"/>
      <c r="AV330" s="11"/>
      <c r="AW330" s="11"/>
      <c r="AX330" s="14"/>
      <c r="AY330" s="10"/>
      <c r="AZ330" s="11"/>
      <c r="BA330" s="11">
        <f t="shared" ref="BA330:BB335" si="2432">BA329-AY330</f>
        <v>469</v>
      </c>
      <c r="BB330" s="11">
        <f t="shared" si="2432"/>
        <v>35</v>
      </c>
      <c r="BC330" s="11"/>
      <c r="BD330" s="12">
        <f t="shared" si="2394"/>
        <v>0</v>
      </c>
      <c r="BE330" s="11"/>
      <c r="BF330" s="12" t="e">
        <f t="shared" si="2395"/>
        <v>#DIV/0!</v>
      </c>
      <c r="BG330" s="13"/>
      <c r="BH330" s="11"/>
      <c r="BI330" s="11"/>
      <c r="BJ330" s="14"/>
      <c r="BK330" s="10"/>
      <c r="BL330" s="11"/>
      <c r="BM330" s="11">
        <f t="shared" ref="BM330:BN335" si="2433">BM329-BK330</f>
        <v>479</v>
      </c>
      <c r="BN330" s="11">
        <f t="shared" si="2433"/>
        <v>34</v>
      </c>
      <c r="BO330" s="11"/>
      <c r="BP330" s="12">
        <f t="shared" si="2396"/>
        <v>0</v>
      </c>
      <c r="BQ330" s="11"/>
      <c r="BR330" s="12" t="e">
        <f t="shared" si="2397"/>
        <v>#DIV/0!</v>
      </c>
      <c r="BS330" s="13"/>
      <c r="BT330" s="11"/>
      <c r="BU330" s="11"/>
      <c r="BV330" s="14"/>
      <c r="BW330" s="10"/>
      <c r="BX330" s="11"/>
      <c r="BY330" s="61">
        <f t="shared" ref="BY330:BZ335" si="2434">BY329-BW330</f>
        <v>0</v>
      </c>
      <c r="BZ330" s="61">
        <f t="shared" si="2434"/>
        <v>0</v>
      </c>
      <c r="CA330" s="11"/>
      <c r="CB330" s="12" t="e">
        <f t="shared" si="2398"/>
        <v>#DIV/0!</v>
      </c>
      <c r="CC330" s="11"/>
      <c r="CD330" s="12" t="e">
        <f t="shared" si="2399"/>
        <v>#DIV/0!</v>
      </c>
      <c r="CE330" s="13"/>
      <c r="CF330" s="11"/>
      <c r="CG330" s="11"/>
      <c r="CH330" s="14"/>
      <c r="CI330" s="10"/>
      <c r="CJ330" s="11"/>
      <c r="CK330" s="61">
        <f t="shared" ref="CK330:CL335" si="2435">CK329-CI330</f>
        <v>0</v>
      </c>
      <c r="CL330" s="61">
        <f t="shared" si="2435"/>
        <v>0</v>
      </c>
      <c r="CM330" s="11"/>
      <c r="CN330" s="12" t="e">
        <f t="shared" si="2400"/>
        <v>#DIV/0!</v>
      </c>
      <c r="CO330" s="11"/>
      <c r="CP330" s="12" t="e">
        <f t="shared" si="2401"/>
        <v>#DIV/0!</v>
      </c>
      <c r="CQ330" s="13"/>
      <c r="CR330" s="11"/>
      <c r="CS330" s="11"/>
      <c r="CT330" s="14"/>
      <c r="CU330" s="10"/>
      <c r="CV330" s="11"/>
      <c r="CW330" s="61">
        <f t="shared" ref="CW330:CX335" si="2436">CW329-CU330</f>
        <v>0</v>
      </c>
      <c r="CX330" s="61">
        <f t="shared" si="2436"/>
        <v>0</v>
      </c>
      <c r="CY330" s="11"/>
      <c r="CZ330" s="12" t="e">
        <f t="shared" si="2402"/>
        <v>#DIV/0!</v>
      </c>
      <c r="DA330" s="11"/>
      <c r="DB330" s="12" t="e">
        <f t="shared" si="2403"/>
        <v>#DIV/0!</v>
      </c>
      <c r="DC330" s="13"/>
      <c r="DD330" s="11"/>
      <c r="DE330" s="11"/>
      <c r="DF330" s="14"/>
      <c r="DG330" s="10"/>
      <c r="DH330" s="11"/>
      <c r="DI330" s="61">
        <f t="shared" ref="DI330:DJ335" si="2437">DI329-DG330</f>
        <v>0</v>
      </c>
      <c r="DJ330" s="61">
        <f t="shared" si="2437"/>
        <v>0</v>
      </c>
      <c r="DK330" s="11"/>
      <c r="DL330" s="12" t="e">
        <f t="shared" si="2404"/>
        <v>#DIV/0!</v>
      </c>
      <c r="DM330" s="11"/>
      <c r="DN330" s="12" t="e">
        <f t="shared" si="2405"/>
        <v>#DIV/0!</v>
      </c>
      <c r="DO330" s="13"/>
      <c r="DP330" s="11"/>
      <c r="DQ330" s="11"/>
      <c r="DR330" s="14"/>
      <c r="DS330" s="10"/>
      <c r="DT330" s="11"/>
      <c r="DU330" s="61">
        <f t="shared" ref="DU330:DV335" si="2438">DU329-DS330</f>
        <v>0</v>
      </c>
      <c r="DV330" s="61">
        <f t="shared" si="2438"/>
        <v>0</v>
      </c>
      <c r="DW330" s="11"/>
      <c r="DX330" s="12" t="e">
        <f t="shared" si="2406"/>
        <v>#DIV/0!</v>
      </c>
      <c r="DY330" s="11"/>
      <c r="DZ330" s="12" t="e">
        <f t="shared" si="2407"/>
        <v>#DIV/0!</v>
      </c>
      <c r="EA330" s="13"/>
      <c r="EB330" s="11"/>
      <c r="EC330" s="11"/>
      <c r="ED330" s="14"/>
      <c r="EE330" s="10"/>
      <c r="EF330" s="11"/>
      <c r="EG330" s="61">
        <f t="shared" ref="EG330:EH335" si="2439">EG329-EE330</f>
        <v>0</v>
      </c>
      <c r="EH330" s="61">
        <f t="shared" si="2439"/>
        <v>0</v>
      </c>
      <c r="EI330" s="11"/>
      <c r="EJ330" s="12" t="e">
        <f t="shared" si="2408"/>
        <v>#DIV/0!</v>
      </c>
      <c r="EK330" s="11"/>
      <c r="EL330" s="12" t="e">
        <f t="shared" si="2409"/>
        <v>#DIV/0!</v>
      </c>
      <c r="EM330" s="13"/>
      <c r="EN330" s="11"/>
      <c r="EO330" s="11"/>
      <c r="EP330" s="14"/>
      <c r="EQ330" s="10"/>
      <c r="ER330" s="11"/>
      <c r="ES330" s="61">
        <f t="shared" ref="ES330:ET335" si="2440">ES329-EQ330</f>
        <v>0</v>
      </c>
      <c r="ET330" s="61">
        <f t="shared" si="2440"/>
        <v>0</v>
      </c>
      <c r="EU330" s="11"/>
      <c r="EV330" s="12" t="e">
        <f t="shared" si="2410"/>
        <v>#DIV/0!</v>
      </c>
      <c r="EW330" s="11"/>
      <c r="EX330" s="12" t="e">
        <f t="shared" si="2411"/>
        <v>#DIV/0!</v>
      </c>
      <c r="EY330" s="13"/>
      <c r="EZ330" s="11"/>
      <c r="FA330" s="11"/>
      <c r="FB330" s="14"/>
      <c r="FC330" s="10"/>
      <c r="FD330" s="11"/>
      <c r="FE330" s="61">
        <f t="shared" ref="FE330:FF335" si="2441">FE329-FC330</f>
        <v>0</v>
      </c>
      <c r="FF330" s="61">
        <f t="shared" si="2441"/>
        <v>0</v>
      </c>
      <c r="FG330" s="11"/>
      <c r="FH330" s="12" t="e">
        <f t="shared" si="2412"/>
        <v>#DIV/0!</v>
      </c>
      <c r="FI330" s="11"/>
      <c r="FJ330" s="12" t="e">
        <f t="shared" si="2413"/>
        <v>#DIV/0!</v>
      </c>
      <c r="FK330" s="13"/>
      <c r="FL330" s="11"/>
      <c r="FM330" s="11"/>
      <c r="FN330" s="14"/>
      <c r="FO330" s="10"/>
      <c r="FP330" s="11"/>
      <c r="FQ330" s="61">
        <f t="shared" ref="FQ330:FR335" si="2442">FQ329-FO330</f>
        <v>0</v>
      </c>
      <c r="FR330" s="61">
        <f t="shared" si="2442"/>
        <v>0</v>
      </c>
      <c r="FS330" s="11"/>
      <c r="FT330" s="12" t="e">
        <f t="shared" si="2414"/>
        <v>#DIV/0!</v>
      </c>
      <c r="FU330" s="11"/>
      <c r="FV330" s="12" t="e">
        <f t="shared" si="2415"/>
        <v>#DIV/0!</v>
      </c>
      <c r="FW330" s="13"/>
      <c r="FX330" s="11"/>
      <c r="FY330" s="11"/>
      <c r="FZ330" s="14"/>
      <c r="GA330" s="10"/>
      <c r="GB330" s="11"/>
      <c r="GC330" s="61">
        <f t="shared" ref="GC330:GD335" si="2443">GC329-GA330</f>
        <v>0</v>
      </c>
      <c r="GD330" s="61">
        <f t="shared" si="2443"/>
        <v>0</v>
      </c>
      <c r="GE330" s="11"/>
      <c r="GF330" s="12" t="e">
        <f t="shared" si="2416"/>
        <v>#DIV/0!</v>
      </c>
      <c r="GG330" s="11"/>
      <c r="GH330" s="12" t="e">
        <f t="shared" si="2417"/>
        <v>#DIV/0!</v>
      </c>
      <c r="GI330" s="13"/>
      <c r="GJ330" s="11"/>
      <c r="GK330" s="11"/>
      <c r="GL330" s="14"/>
      <c r="GM330" s="10"/>
      <c r="GN330" s="11"/>
      <c r="GO330" s="61">
        <f t="shared" ref="GO330:GP335" si="2444">GO329-GM330</f>
        <v>0</v>
      </c>
      <c r="GP330" s="61">
        <f t="shared" si="2444"/>
        <v>0</v>
      </c>
      <c r="GQ330" s="11"/>
      <c r="GR330" s="12" t="e">
        <f t="shared" si="2418"/>
        <v>#DIV/0!</v>
      </c>
      <c r="GS330" s="11"/>
      <c r="GT330" s="12" t="e">
        <f t="shared" si="2419"/>
        <v>#DIV/0!</v>
      </c>
      <c r="GU330" s="13"/>
      <c r="GV330" s="11"/>
      <c r="GW330" s="11"/>
      <c r="GX330" s="14"/>
      <c r="GY330" s="10"/>
      <c r="GZ330" s="11"/>
      <c r="HA330" s="61">
        <f t="shared" ref="HA330:HB335" si="2445">HA329-GY330</f>
        <v>0</v>
      </c>
      <c r="HB330" s="61">
        <f t="shared" si="2445"/>
        <v>0</v>
      </c>
      <c r="HC330" s="11"/>
      <c r="HD330" s="12" t="e">
        <f t="shared" si="2420"/>
        <v>#DIV/0!</v>
      </c>
      <c r="HE330" s="11"/>
      <c r="HF330" s="12" t="e">
        <f t="shared" si="2421"/>
        <v>#DIV/0!</v>
      </c>
      <c r="HG330" s="13"/>
      <c r="HH330" s="11"/>
      <c r="HI330" s="11"/>
      <c r="HJ330" s="14"/>
      <c r="HK330" s="10">
        <f t="shared" si="2422"/>
        <v>0</v>
      </c>
      <c r="HL330" s="14">
        <f t="shared" si="2422"/>
        <v>0</v>
      </c>
      <c r="HM330" s="381">
        <f t="shared" si="2422"/>
        <v>2449</v>
      </c>
      <c r="HN330" s="11">
        <f t="shared" si="2422"/>
        <v>180</v>
      </c>
      <c r="HO330" s="11">
        <f t="shared" si="2423"/>
        <v>0</v>
      </c>
      <c r="HP330" s="79">
        <f t="shared" si="2424"/>
        <v>0</v>
      </c>
      <c r="HQ330" s="15">
        <f t="shared" si="2425"/>
        <v>0</v>
      </c>
      <c r="HR330" s="12" t="e">
        <f t="shared" ref="HR330:HR336" si="2446">+(HQ330/(HO330))</f>
        <v>#DIV/0!</v>
      </c>
      <c r="HS330" s="16"/>
      <c r="HT330" s="17"/>
      <c r="HU330" s="16" t="e">
        <f t="shared" si="2426"/>
        <v>#DIV/0!</v>
      </c>
      <c r="HV330" s="15"/>
      <c r="HW330" s="14"/>
    </row>
    <row r="331" spans="1:231" ht="18.75" x14ac:dyDescent="0.25">
      <c r="A331" s="734"/>
      <c r="B331" s="436">
        <f t="shared" si="2326"/>
        <v>45850</v>
      </c>
      <c r="C331" s="10"/>
      <c r="D331" s="11"/>
      <c r="E331" s="61">
        <f t="shared" si="2427"/>
        <v>450</v>
      </c>
      <c r="F331" s="11">
        <f t="shared" si="2427"/>
        <v>33</v>
      </c>
      <c r="G331" s="11"/>
      <c r="H331" s="12">
        <f t="shared" si="2387"/>
        <v>0</v>
      </c>
      <c r="I331" s="11"/>
      <c r="J331" s="12" t="e">
        <f t="shared" si="2428"/>
        <v>#DIV/0!</v>
      </c>
      <c r="K331" s="13"/>
      <c r="L331" s="11"/>
      <c r="M331" s="11"/>
      <c r="N331" s="14"/>
      <c r="O331" s="10"/>
      <c r="P331" s="11"/>
      <c r="Q331" s="11">
        <f t="shared" si="2429"/>
        <v>482</v>
      </c>
      <c r="R331" s="11">
        <f t="shared" si="2429"/>
        <v>36</v>
      </c>
      <c r="S331" s="11"/>
      <c r="T331" s="12">
        <f t="shared" si="2388"/>
        <v>0</v>
      </c>
      <c r="U331" s="11"/>
      <c r="V331" s="12" t="e">
        <f t="shared" si="2389"/>
        <v>#DIV/0!</v>
      </c>
      <c r="W331" s="13"/>
      <c r="X331" s="11"/>
      <c r="Y331" s="11"/>
      <c r="Z331" s="14"/>
      <c r="AA331" s="10"/>
      <c r="AB331" s="11"/>
      <c r="AC331" s="11">
        <f t="shared" si="2430"/>
        <v>100</v>
      </c>
      <c r="AD331" s="11">
        <f t="shared" si="2430"/>
        <v>8</v>
      </c>
      <c r="AE331" s="11"/>
      <c r="AF331" s="12">
        <f t="shared" si="2390"/>
        <v>0</v>
      </c>
      <c r="AG331" s="11"/>
      <c r="AH331" s="12" t="e">
        <f t="shared" si="2391"/>
        <v>#DIV/0!</v>
      </c>
      <c r="AI331" s="13"/>
      <c r="AJ331" s="11"/>
      <c r="AK331" s="11"/>
      <c r="AL331" s="14"/>
      <c r="AM331" s="10"/>
      <c r="AN331" s="11"/>
      <c r="AO331" s="61">
        <f t="shared" si="2431"/>
        <v>469</v>
      </c>
      <c r="AP331" s="11">
        <f t="shared" si="2431"/>
        <v>34</v>
      </c>
      <c r="AQ331" s="11"/>
      <c r="AR331" s="12">
        <f t="shared" si="2392"/>
        <v>0</v>
      </c>
      <c r="AS331" s="11"/>
      <c r="AT331" s="12" t="e">
        <f t="shared" si="2393"/>
        <v>#DIV/0!</v>
      </c>
      <c r="AU331" s="13"/>
      <c r="AV331" s="11"/>
      <c r="AW331" s="11"/>
      <c r="AX331" s="14"/>
      <c r="AY331" s="10"/>
      <c r="AZ331" s="11"/>
      <c r="BA331" s="11">
        <f t="shared" si="2432"/>
        <v>469</v>
      </c>
      <c r="BB331" s="11">
        <f t="shared" si="2432"/>
        <v>35</v>
      </c>
      <c r="BC331" s="11"/>
      <c r="BD331" s="12">
        <f t="shared" si="2394"/>
        <v>0</v>
      </c>
      <c r="BE331" s="11"/>
      <c r="BF331" s="12" t="e">
        <f t="shared" si="2395"/>
        <v>#DIV/0!</v>
      </c>
      <c r="BG331" s="13"/>
      <c r="BH331" s="11"/>
      <c r="BI331" s="11"/>
      <c r="BJ331" s="14"/>
      <c r="BK331" s="10"/>
      <c r="BL331" s="11"/>
      <c r="BM331" s="11">
        <f t="shared" si="2433"/>
        <v>479</v>
      </c>
      <c r="BN331" s="11">
        <f t="shared" si="2433"/>
        <v>34</v>
      </c>
      <c r="BO331" s="11"/>
      <c r="BP331" s="12">
        <f t="shared" si="2396"/>
        <v>0</v>
      </c>
      <c r="BQ331" s="11"/>
      <c r="BR331" s="12" t="e">
        <f t="shared" si="2397"/>
        <v>#DIV/0!</v>
      </c>
      <c r="BS331" s="13"/>
      <c r="BT331" s="11"/>
      <c r="BU331" s="11"/>
      <c r="BV331" s="14"/>
      <c r="BW331" s="10"/>
      <c r="BX331" s="11"/>
      <c r="BY331" s="61">
        <f t="shared" si="2434"/>
        <v>0</v>
      </c>
      <c r="BZ331" s="61">
        <f t="shared" si="2434"/>
        <v>0</v>
      </c>
      <c r="CA331" s="11"/>
      <c r="CB331" s="12" t="e">
        <f t="shared" si="2398"/>
        <v>#DIV/0!</v>
      </c>
      <c r="CC331" s="11"/>
      <c r="CD331" s="12" t="e">
        <f t="shared" si="2399"/>
        <v>#DIV/0!</v>
      </c>
      <c r="CE331" s="13"/>
      <c r="CF331" s="11"/>
      <c r="CG331" s="11"/>
      <c r="CH331" s="14"/>
      <c r="CI331" s="10"/>
      <c r="CJ331" s="11"/>
      <c r="CK331" s="61">
        <f t="shared" si="2435"/>
        <v>0</v>
      </c>
      <c r="CL331" s="61">
        <f t="shared" si="2435"/>
        <v>0</v>
      </c>
      <c r="CM331" s="11"/>
      <c r="CN331" s="12" t="e">
        <f t="shared" si="2400"/>
        <v>#DIV/0!</v>
      </c>
      <c r="CO331" s="11"/>
      <c r="CP331" s="12" t="e">
        <f t="shared" si="2401"/>
        <v>#DIV/0!</v>
      </c>
      <c r="CQ331" s="13"/>
      <c r="CR331" s="11"/>
      <c r="CS331" s="11"/>
      <c r="CT331" s="14"/>
      <c r="CU331" s="10"/>
      <c r="CV331" s="11"/>
      <c r="CW331" s="61">
        <f t="shared" si="2436"/>
        <v>0</v>
      </c>
      <c r="CX331" s="61">
        <f t="shared" si="2436"/>
        <v>0</v>
      </c>
      <c r="CY331" s="11"/>
      <c r="CZ331" s="12" t="e">
        <f t="shared" si="2402"/>
        <v>#DIV/0!</v>
      </c>
      <c r="DA331" s="11"/>
      <c r="DB331" s="12" t="e">
        <f t="shared" si="2403"/>
        <v>#DIV/0!</v>
      </c>
      <c r="DC331" s="13"/>
      <c r="DD331" s="11"/>
      <c r="DE331" s="11"/>
      <c r="DF331" s="14"/>
      <c r="DG331" s="10"/>
      <c r="DH331" s="11"/>
      <c r="DI331" s="61">
        <f t="shared" si="2437"/>
        <v>0</v>
      </c>
      <c r="DJ331" s="61">
        <f t="shared" si="2437"/>
        <v>0</v>
      </c>
      <c r="DK331" s="11"/>
      <c r="DL331" s="12" t="e">
        <f t="shared" si="2404"/>
        <v>#DIV/0!</v>
      </c>
      <c r="DM331" s="11"/>
      <c r="DN331" s="12" t="e">
        <f t="shared" si="2405"/>
        <v>#DIV/0!</v>
      </c>
      <c r="DO331" s="13"/>
      <c r="DP331" s="11"/>
      <c r="DQ331" s="11"/>
      <c r="DR331" s="14"/>
      <c r="DS331" s="10"/>
      <c r="DT331" s="11"/>
      <c r="DU331" s="61">
        <f t="shared" si="2438"/>
        <v>0</v>
      </c>
      <c r="DV331" s="61">
        <f t="shared" si="2438"/>
        <v>0</v>
      </c>
      <c r="DW331" s="11"/>
      <c r="DX331" s="12" t="e">
        <f t="shared" si="2406"/>
        <v>#DIV/0!</v>
      </c>
      <c r="DY331" s="11"/>
      <c r="DZ331" s="12" t="e">
        <f t="shared" si="2407"/>
        <v>#DIV/0!</v>
      </c>
      <c r="EA331" s="13"/>
      <c r="EB331" s="11"/>
      <c r="EC331" s="11"/>
      <c r="ED331" s="14"/>
      <c r="EE331" s="10"/>
      <c r="EF331" s="11"/>
      <c r="EG331" s="61">
        <f t="shared" si="2439"/>
        <v>0</v>
      </c>
      <c r="EH331" s="61">
        <f t="shared" si="2439"/>
        <v>0</v>
      </c>
      <c r="EI331" s="11"/>
      <c r="EJ331" s="12" t="e">
        <f t="shared" si="2408"/>
        <v>#DIV/0!</v>
      </c>
      <c r="EK331" s="11"/>
      <c r="EL331" s="12" t="e">
        <f t="shared" si="2409"/>
        <v>#DIV/0!</v>
      </c>
      <c r="EM331" s="13"/>
      <c r="EN331" s="11"/>
      <c r="EO331" s="11"/>
      <c r="EP331" s="14"/>
      <c r="EQ331" s="10"/>
      <c r="ER331" s="11"/>
      <c r="ES331" s="61">
        <f t="shared" si="2440"/>
        <v>0</v>
      </c>
      <c r="ET331" s="61">
        <f t="shared" si="2440"/>
        <v>0</v>
      </c>
      <c r="EU331" s="11"/>
      <c r="EV331" s="12" t="e">
        <f t="shared" si="2410"/>
        <v>#DIV/0!</v>
      </c>
      <c r="EW331" s="11"/>
      <c r="EX331" s="12" t="e">
        <f t="shared" si="2411"/>
        <v>#DIV/0!</v>
      </c>
      <c r="EY331" s="13"/>
      <c r="EZ331" s="11"/>
      <c r="FA331" s="11"/>
      <c r="FB331" s="14"/>
      <c r="FC331" s="10"/>
      <c r="FD331" s="11"/>
      <c r="FE331" s="61">
        <f t="shared" si="2441"/>
        <v>0</v>
      </c>
      <c r="FF331" s="61">
        <f t="shared" si="2441"/>
        <v>0</v>
      </c>
      <c r="FG331" s="11"/>
      <c r="FH331" s="12" t="e">
        <f t="shared" si="2412"/>
        <v>#DIV/0!</v>
      </c>
      <c r="FI331" s="11"/>
      <c r="FJ331" s="12" t="e">
        <f t="shared" si="2413"/>
        <v>#DIV/0!</v>
      </c>
      <c r="FK331" s="13"/>
      <c r="FL331" s="11"/>
      <c r="FM331" s="11"/>
      <c r="FN331" s="14"/>
      <c r="FO331" s="10"/>
      <c r="FP331" s="11"/>
      <c r="FQ331" s="61">
        <f t="shared" si="2442"/>
        <v>0</v>
      </c>
      <c r="FR331" s="61">
        <f t="shared" si="2442"/>
        <v>0</v>
      </c>
      <c r="FS331" s="11"/>
      <c r="FT331" s="12" t="e">
        <f t="shared" si="2414"/>
        <v>#DIV/0!</v>
      </c>
      <c r="FU331" s="11"/>
      <c r="FV331" s="12" t="e">
        <f t="shared" si="2415"/>
        <v>#DIV/0!</v>
      </c>
      <c r="FW331" s="13"/>
      <c r="FX331" s="11"/>
      <c r="FY331" s="11"/>
      <c r="FZ331" s="14"/>
      <c r="GA331" s="10"/>
      <c r="GB331" s="11"/>
      <c r="GC331" s="61">
        <f t="shared" si="2443"/>
        <v>0</v>
      </c>
      <c r="GD331" s="61">
        <f t="shared" si="2443"/>
        <v>0</v>
      </c>
      <c r="GE331" s="11"/>
      <c r="GF331" s="12" t="e">
        <f t="shared" si="2416"/>
        <v>#DIV/0!</v>
      </c>
      <c r="GG331" s="11"/>
      <c r="GH331" s="12" t="e">
        <f t="shared" si="2417"/>
        <v>#DIV/0!</v>
      </c>
      <c r="GI331" s="13"/>
      <c r="GJ331" s="11"/>
      <c r="GK331" s="11"/>
      <c r="GL331" s="14"/>
      <c r="GM331" s="10"/>
      <c r="GN331" s="11"/>
      <c r="GO331" s="61">
        <f t="shared" si="2444"/>
        <v>0</v>
      </c>
      <c r="GP331" s="61">
        <f t="shared" si="2444"/>
        <v>0</v>
      </c>
      <c r="GQ331" s="11"/>
      <c r="GR331" s="12" t="e">
        <f t="shared" si="2418"/>
        <v>#DIV/0!</v>
      </c>
      <c r="GS331" s="11"/>
      <c r="GT331" s="12" t="e">
        <f t="shared" si="2419"/>
        <v>#DIV/0!</v>
      </c>
      <c r="GU331" s="13"/>
      <c r="GV331" s="11"/>
      <c r="GW331" s="11"/>
      <c r="GX331" s="14"/>
      <c r="GY331" s="10"/>
      <c r="GZ331" s="11"/>
      <c r="HA331" s="61">
        <f t="shared" si="2445"/>
        <v>0</v>
      </c>
      <c r="HB331" s="61">
        <f t="shared" si="2445"/>
        <v>0</v>
      </c>
      <c r="HC331" s="11"/>
      <c r="HD331" s="12" t="e">
        <f t="shared" si="2420"/>
        <v>#DIV/0!</v>
      </c>
      <c r="HE331" s="11"/>
      <c r="HF331" s="12" t="e">
        <f t="shared" si="2421"/>
        <v>#DIV/0!</v>
      </c>
      <c r="HG331" s="13"/>
      <c r="HH331" s="11"/>
      <c r="HI331" s="11"/>
      <c r="HJ331" s="14"/>
      <c r="HK331" s="10">
        <f t="shared" si="2422"/>
        <v>0</v>
      </c>
      <c r="HL331" s="14">
        <f t="shared" si="2422"/>
        <v>0</v>
      </c>
      <c r="HM331" s="381">
        <f t="shared" si="2422"/>
        <v>2449</v>
      </c>
      <c r="HN331" s="11">
        <f t="shared" si="2422"/>
        <v>180</v>
      </c>
      <c r="HO331" s="11">
        <f t="shared" si="2423"/>
        <v>0</v>
      </c>
      <c r="HP331" s="79">
        <f t="shared" si="2424"/>
        <v>0</v>
      </c>
      <c r="HQ331" s="15">
        <f t="shared" si="2425"/>
        <v>0</v>
      </c>
      <c r="HR331" s="12" t="e">
        <f t="shared" si="2446"/>
        <v>#DIV/0!</v>
      </c>
      <c r="HS331" s="16"/>
      <c r="HT331" s="17"/>
      <c r="HU331" s="16" t="e">
        <f t="shared" si="2426"/>
        <v>#DIV/0!</v>
      </c>
      <c r="HV331" s="15"/>
      <c r="HW331" s="14"/>
    </row>
    <row r="332" spans="1:231" ht="18.75" x14ac:dyDescent="0.25">
      <c r="A332" s="734"/>
      <c r="B332" s="436">
        <f t="shared" si="2326"/>
        <v>45851</v>
      </c>
      <c r="C332" s="10"/>
      <c r="D332" s="11"/>
      <c r="E332" s="61">
        <f t="shared" si="2427"/>
        <v>450</v>
      </c>
      <c r="F332" s="11">
        <f t="shared" si="2427"/>
        <v>33</v>
      </c>
      <c r="G332" s="11"/>
      <c r="H332" s="12">
        <f t="shared" si="2387"/>
        <v>0</v>
      </c>
      <c r="I332" s="11"/>
      <c r="J332" s="12" t="e">
        <f t="shared" si="2428"/>
        <v>#DIV/0!</v>
      </c>
      <c r="K332" s="11"/>
      <c r="L332" s="11"/>
      <c r="M332" s="18"/>
      <c r="N332" s="20"/>
      <c r="O332" s="10"/>
      <c r="P332" s="11"/>
      <c r="Q332" s="11">
        <f t="shared" si="2429"/>
        <v>482</v>
      </c>
      <c r="R332" s="11">
        <f t="shared" si="2429"/>
        <v>36</v>
      </c>
      <c r="S332" s="11"/>
      <c r="T332" s="12">
        <f t="shared" si="2388"/>
        <v>0</v>
      </c>
      <c r="U332" s="11"/>
      <c r="V332" s="12" t="e">
        <f t="shared" si="2389"/>
        <v>#DIV/0!</v>
      </c>
      <c r="W332" s="11"/>
      <c r="X332" s="11"/>
      <c r="Y332" s="18"/>
      <c r="Z332" s="20"/>
      <c r="AA332" s="10"/>
      <c r="AB332" s="11"/>
      <c r="AC332" s="11">
        <f t="shared" si="2430"/>
        <v>100</v>
      </c>
      <c r="AD332" s="11">
        <f t="shared" si="2430"/>
        <v>8</v>
      </c>
      <c r="AE332" s="11"/>
      <c r="AF332" s="12">
        <f t="shared" si="2390"/>
        <v>0</v>
      </c>
      <c r="AG332" s="11"/>
      <c r="AH332" s="12" t="e">
        <f t="shared" si="2391"/>
        <v>#DIV/0!</v>
      </c>
      <c r="AI332" s="11"/>
      <c r="AJ332" s="11"/>
      <c r="AK332" s="18"/>
      <c r="AL332" s="20"/>
      <c r="AM332" s="10"/>
      <c r="AN332" s="11"/>
      <c r="AO332" s="61">
        <f t="shared" si="2431"/>
        <v>469</v>
      </c>
      <c r="AP332" s="11">
        <f t="shared" si="2431"/>
        <v>34</v>
      </c>
      <c r="AQ332" s="11"/>
      <c r="AR332" s="12">
        <f t="shared" si="2392"/>
        <v>0</v>
      </c>
      <c r="AS332" s="11"/>
      <c r="AT332" s="12" t="e">
        <f t="shared" si="2393"/>
        <v>#DIV/0!</v>
      </c>
      <c r="AU332" s="11"/>
      <c r="AV332" s="11"/>
      <c r="AW332" s="18"/>
      <c r="AX332" s="20"/>
      <c r="AY332" s="10"/>
      <c r="AZ332" s="11"/>
      <c r="BA332" s="11">
        <f t="shared" si="2432"/>
        <v>469</v>
      </c>
      <c r="BB332" s="11">
        <f t="shared" si="2432"/>
        <v>35</v>
      </c>
      <c r="BC332" s="11"/>
      <c r="BD332" s="12">
        <f t="shared" si="2394"/>
        <v>0</v>
      </c>
      <c r="BE332" s="11"/>
      <c r="BF332" s="12" t="e">
        <f t="shared" si="2395"/>
        <v>#DIV/0!</v>
      </c>
      <c r="BG332" s="11"/>
      <c r="BH332" s="11"/>
      <c r="BI332" s="18"/>
      <c r="BJ332" s="20"/>
      <c r="BK332" s="10"/>
      <c r="BL332" s="11"/>
      <c r="BM332" s="11">
        <f t="shared" si="2433"/>
        <v>479</v>
      </c>
      <c r="BN332" s="11">
        <f t="shared" si="2433"/>
        <v>34</v>
      </c>
      <c r="BO332" s="11"/>
      <c r="BP332" s="12">
        <f t="shared" si="2396"/>
        <v>0</v>
      </c>
      <c r="BQ332" s="11"/>
      <c r="BR332" s="12" t="e">
        <f t="shared" si="2397"/>
        <v>#DIV/0!</v>
      </c>
      <c r="BS332" s="11"/>
      <c r="BT332" s="11"/>
      <c r="BU332" s="18"/>
      <c r="BV332" s="20"/>
      <c r="BW332" s="10"/>
      <c r="BX332" s="11"/>
      <c r="BY332" s="61">
        <f t="shared" si="2434"/>
        <v>0</v>
      </c>
      <c r="BZ332" s="61">
        <f t="shared" si="2434"/>
        <v>0</v>
      </c>
      <c r="CA332" s="11"/>
      <c r="CB332" s="12" t="e">
        <f t="shared" si="2398"/>
        <v>#DIV/0!</v>
      </c>
      <c r="CC332" s="11"/>
      <c r="CD332" s="12" t="e">
        <f t="shared" si="2399"/>
        <v>#DIV/0!</v>
      </c>
      <c r="CE332" s="11"/>
      <c r="CF332" s="11"/>
      <c r="CG332" s="18"/>
      <c r="CH332" s="20"/>
      <c r="CI332" s="10"/>
      <c r="CJ332" s="11"/>
      <c r="CK332" s="61">
        <f t="shared" si="2435"/>
        <v>0</v>
      </c>
      <c r="CL332" s="61">
        <f t="shared" si="2435"/>
        <v>0</v>
      </c>
      <c r="CM332" s="11"/>
      <c r="CN332" s="12" t="e">
        <f t="shared" si="2400"/>
        <v>#DIV/0!</v>
      </c>
      <c r="CO332" s="11"/>
      <c r="CP332" s="12" t="e">
        <f t="shared" si="2401"/>
        <v>#DIV/0!</v>
      </c>
      <c r="CQ332" s="11"/>
      <c r="CR332" s="11"/>
      <c r="CS332" s="18"/>
      <c r="CT332" s="20"/>
      <c r="CU332" s="10"/>
      <c r="CV332" s="11"/>
      <c r="CW332" s="61">
        <f t="shared" si="2436"/>
        <v>0</v>
      </c>
      <c r="CX332" s="61">
        <f t="shared" si="2436"/>
        <v>0</v>
      </c>
      <c r="CY332" s="11"/>
      <c r="CZ332" s="12" t="e">
        <f t="shared" si="2402"/>
        <v>#DIV/0!</v>
      </c>
      <c r="DA332" s="11"/>
      <c r="DB332" s="12" t="e">
        <f t="shared" si="2403"/>
        <v>#DIV/0!</v>
      </c>
      <c r="DC332" s="11"/>
      <c r="DD332" s="11"/>
      <c r="DE332" s="18"/>
      <c r="DF332" s="20"/>
      <c r="DG332" s="10"/>
      <c r="DH332" s="11"/>
      <c r="DI332" s="61">
        <f t="shared" si="2437"/>
        <v>0</v>
      </c>
      <c r="DJ332" s="61">
        <f t="shared" si="2437"/>
        <v>0</v>
      </c>
      <c r="DK332" s="11"/>
      <c r="DL332" s="12" t="e">
        <f t="shared" si="2404"/>
        <v>#DIV/0!</v>
      </c>
      <c r="DM332" s="11"/>
      <c r="DN332" s="12" t="e">
        <f t="shared" si="2405"/>
        <v>#DIV/0!</v>
      </c>
      <c r="DO332" s="11"/>
      <c r="DP332" s="11"/>
      <c r="DQ332" s="18"/>
      <c r="DR332" s="20"/>
      <c r="DS332" s="10"/>
      <c r="DT332" s="11"/>
      <c r="DU332" s="61">
        <f t="shared" si="2438"/>
        <v>0</v>
      </c>
      <c r="DV332" s="61">
        <f t="shared" si="2438"/>
        <v>0</v>
      </c>
      <c r="DW332" s="11"/>
      <c r="DX332" s="12" t="e">
        <f t="shared" si="2406"/>
        <v>#DIV/0!</v>
      </c>
      <c r="DY332" s="11"/>
      <c r="DZ332" s="12" t="e">
        <f t="shared" si="2407"/>
        <v>#DIV/0!</v>
      </c>
      <c r="EA332" s="11"/>
      <c r="EB332" s="11"/>
      <c r="EC332" s="18"/>
      <c r="ED332" s="20"/>
      <c r="EE332" s="10"/>
      <c r="EF332" s="11"/>
      <c r="EG332" s="61">
        <f t="shared" si="2439"/>
        <v>0</v>
      </c>
      <c r="EH332" s="61">
        <f t="shared" si="2439"/>
        <v>0</v>
      </c>
      <c r="EI332" s="11"/>
      <c r="EJ332" s="12" t="e">
        <f t="shared" si="2408"/>
        <v>#DIV/0!</v>
      </c>
      <c r="EK332" s="11"/>
      <c r="EL332" s="12" t="e">
        <f t="shared" si="2409"/>
        <v>#DIV/0!</v>
      </c>
      <c r="EM332" s="11"/>
      <c r="EN332" s="11"/>
      <c r="EO332" s="18"/>
      <c r="EP332" s="20"/>
      <c r="EQ332" s="10"/>
      <c r="ER332" s="11"/>
      <c r="ES332" s="61">
        <f t="shared" si="2440"/>
        <v>0</v>
      </c>
      <c r="ET332" s="61">
        <f t="shared" si="2440"/>
        <v>0</v>
      </c>
      <c r="EU332" s="11"/>
      <c r="EV332" s="12" t="e">
        <f t="shared" si="2410"/>
        <v>#DIV/0!</v>
      </c>
      <c r="EW332" s="11"/>
      <c r="EX332" s="12" t="e">
        <f t="shared" si="2411"/>
        <v>#DIV/0!</v>
      </c>
      <c r="EY332" s="11"/>
      <c r="EZ332" s="11"/>
      <c r="FA332" s="18"/>
      <c r="FB332" s="20"/>
      <c r="FC332" s="10"/>
      <c r="FD332" s="11"/>
      <c r="FE332" s="61">
        <f t="shared" si="2441"/>
        <v>0</v>
      </c>
      <c r="FF332" s="61">
        <f t="shared" si="2441"/>
        <v>0</v>
      </c>
      <c r="FG332" s="11"/>
      <c r="FH332" s="12" t="e">
        <f t="shared" si="2412"/>
        <v>#DIV/0!</v>
      </c>
      <c r="FI332" s="11"/>
      <c r="FJ332" s="12" t="e">
        <f t="shared" si="2413"/>
        <v>#DIV/0!</v>
      </c>
      <c r="FK332" s="11"/>
      <c r="FL332" s="11"/>
      <c r="FM332" s="18"/>
      <c r="FN332" s="20"/>
      <c r="FO332" s="10"/>
      <c r="FP332" s="11"/>
      <c r="FQ332" s="61">
        <f t="shared" si="2442"/>
        <v>0</v>
      </c>
      <c r="FR332" s="61">
        <f t="shared" si="2442"/>
        <v>0</v>
      </c>
      <c r="FS332" s="11"/>
      <c r="FT332" s="12" t="e">
        <f t="shared" si="2414"/>
        <v>#DIV/0!</v>
      </c>
      <c r="FU332" s="11"/>
      <c r="FV332" s="12" t="e">
        <f t="shared" si="2415"/>
        <v>#DIV/0!</v>
      </c>
      <c r="FW332" s="11"/>
      <c r="FX332" s="11"/>
      <c r="FY332" s="18"/>
      <c r="FZ332" s="20"/>
      <c r="GA332" s="10"/>
      <c r="GB332" s="11"/>
      <c r="GC332" s="61">
        <f t="shared" si="2443"/>
        <v>0</v>
      </c>
      <c r="GD332" s="61">
        <f t="shared" si="2443"/>
        <v>0</v>
      </c>
      <c r="GE332" s="11"/>
      <c r="GF332" s="12" t="e">
        <f t="shared" si="2416"/>
        <v>#DIV/0!</v>
      </c>
      <c r="GG332" s="11"/>
      <c r="GH332" s="12" t="e">
        <f t="shared" si="2417"/>
        <v>#DIV/0!</v>
      </c>
      <c r="GI332" s="11"/>
      <c r="GJ332" s="11"/>
      <c r="GK332" s="18"/>
      <c r="GL332" s="20"/>
      <c r="GM332" s="10"/>
      <c r="GN332" s="11"/>
      <c r="GO332" s="61">
        <f t="shared" si="2444"/>
        <v>0</v>
      </c>
      <c r="GP332" s="61">
        <f t="shared" si="2444"/>
        <v>0</v>
      </c>
      <c r="GQ332" s="11"/>
      <c r="GR332" s="12" t="e">
        <f t="shared" si="2418"/>
        <v>#DIV/0!</v>
      </c>
      <c r="GS332" s="11"/>
      <c r="GT332" s="12" t="e">
        <f t="shared" si="2419"/>
        <v>#DIV/0!</v>
      </c>
      <c r="GU332" s="11"/>
      <c r="GV332" s="11"/>
      <c r="GW332" s="18"/>
      <c r="GX332" s="20"/>
      <c r="GY332" s="10"/>
      <c r="GZ332" s="11"/>
      <c r="HA332" s="61">
        <f t="shared" si="2445"/>
        <v>0</v>
      </c>
      <c r="HB332" s="61">
        <f t="shared" si="2445"/>
        <v>0</v>
      </c>
      <c r="HC332" s="11"/>
      <c r="HD332" s="12" t="e">
        <f t="shared" si="2420"/>
        <v>#DIV/0!</v>
      </c>
      <c r="HE332" s="11"/>
      <c r="HF332" s="12" t="e">
        <f t="shared" si="2421"/>
        <v>#DIV/0!</v>
      </c>
      <c r="HG332" s="11"/>
      <c r="HH332" s="11"/>
      <c r="HI332" s="18"/>
      <c r="HJ332" s="20"/>
      <c r="HK332" s="10">
        <f t="shared" si="2422"/>
        <v>0</v>
      </c>
      <c r="HL332" s="14">
        <f t="shared" si="2422"/>
        <v>0</v>
      </c>
      <c r="HM332" s="381">
        <f t="shared" si="2422"/>
        <v>2449</v>
      </c>
      <c r="HN332" s="11">
        <f t="shared" si="2422"/>
        <v>180</v>
      </c>
      <c r="HO332" s="11">
        <f t="shared" si="2423"/>
        <v>0</v>
      </c>
      <c r="HP332" s="79">
        <f t="shared" si="2424"/>
        <v>0</v>
      </c>
      <c r="HQ332" s="15">
        <f t="shared" si="2425"/>
        <v>0</v>
      </c>
      <c r="HR332" s="12" t="e">
        <f t="shared" si="2446"/>
        <v>#DIV/0!</v>
      </c>
      <c r="HS332" s="16"/>
      <c r="HT332" s="17"/>
      <c r="HU332" s="16" t="e">
        <f t="shared" si="2426"/>
        <v>#DIV/0!</v>
      </c>
      <c r="HV332" s="18"/>
      <c r="HW332" s="20"/>
    </row>
    <row r="333" spans="1:231" ht="18.75" x14ac:dyDescent="0.25">
      <c r="A333" s="734"/>
      <c r="B333" s="436">
        <f t="shared" si="2326"/>
        <v>45852</v>
      </c>
      <c r="C333" s="10"/>
      <c r="D333" s="11"/>
      <c r="E333" s="61">
        <f t="shared" si="2427"/>
        <v>450</v>
      </c>
      <c r="F333" s="11">
        <f t="shared" si="2427"/>
        <v>33</v>
      </c>
      <c r="G333" s="11"/>
      <c r="H333" s="12">
        <f t="shared" si="2387"/>
        <v>0</v>
      </c>
      <c r="I333" s="11"/>
      <c r="J333" s="12" t="e">
        <f t="shared" si="2428"/>
        <v>#DIV/0!</v>
      </c>
      <c r="K333" s="13"/>
      <c r="L333" s="13"/>
      <c r="M333" s="25"/>
      <c r="N333" s="37"/>
      <c r="O333" s="10"/>
      <c r="P333" s="11"/>
      <c r="Q333" s="11">
        <f t="shared" si="2429"/>
        <v>482</v>
      </c>
      <c r="R333" s="11">
        <f t="shared" si="2429"/>
        <v>36</v>
      </c>
      <c r="S333" s="11"/>
      <c r="T333" s="12">
        <f t="shared" si="2388"/>
        <v>0</v>
      </c>
      <c r="U333" s="11"/>
      <c r="V333" s="12" t="e">
        <f t="shared" si="2389"/>
        <v>#DIV/0!</v>
      </c>
      <c r="W333" s="13"/>
      <c r="X333" s="13"/>
      <c r="Y333" s="25"/>
      <c r="Z333" s="37"/>
      <c r="AA333" s="10"/>
      <c r="AB333" s="11"/>
      <c r="AC333" s="11">
        <f t="shared" si="2430"/>
        <v>100</v>
      </c>
      <c r="AD333" s="11">
        <f t="shared" si="2430"/>
        <v>8</v>
      </c>
      <c r="AE333" s="11"/>
      <c r="AF333" s="12">
        <f t="shared" si="2390"/>
        <v>0</v>
      </c>
      <c r="AG333" s="11"/>
      <c r="AH333" s="12" t="e">
        <f t="shared" si="2391"/>
        <v>#DIV/0!</v>
      </c>
      <c r="AI333" s="13"/>
      <c r="AJ333" s="13"/>
      <c r="AK333" s="25"/>
      <c r="AL333" s="37"/>
      <c r="AM333" s="10"/>
      <c r="AN333" s="11"/>
      <c r="AO333" s="61">
        <f t="shared" si="2431"/>
        <v>469</v>
      </c>
      <c r="AP333" s="11">
        <f t="shared" si="2431"/>
        <v>34</v>
      </c>
      <c r="AQ333" s="11"/>
      <c r="AR333" s="12">
        <f t="shared" si="2392"/>
        <v>0</v>
      </c>
      <c r="AS333" s="11"/>
      <c r="AT333" s="12" t="e">
        <f t="shared" si="2393"/>
        <v>#DIV/0!</v>
      </c>
      <c r="AU333" s="13"/>
      <c r="AV333" s="13"/>
      <c r="AW333" s="25"/>
      <c r="AX333" s="37"/>
      <c r="AY333" s="10"/>
      <c r="AZ333" s="11"/>
      <c r="BA333" s="11">
        <f t="shared" si="2432"/>
        <v>469</v>
      </c>
      <c r="BB333" s="11">
        <f t="shared" si="2432"/>
        <v>35</v>
      </c>
      <c r="BC333" s="11"/>
      <c r="BD333" s="12">
        <f t="shared" si="2394"/>
        <v>0</v>
      </c>
      <c r="BE333" s="11"/>
      <c r="BF333" s="12" t="e">
        <f t="shared" si="2395"/>
        <v>#DIV/0!</v>
      </c>
      <c r="BG333" s="13"/>
      <c r="BH333" s="13"/>
      <c r="BI333" s="25"/>
      <c r="BJ333" s="37"/>
      <c r="BK333" s="10"/>
      <c r="BL333" s="11"/>
      <c r="BM333" s="11">
        <f t="shared" si="2433"/>
        <v>479</v>
      </c>
      <c r="BN333" s="11">
        <f t="shared" si="2433"/>
        <v>34</v>
      </c>
      <c r="BO333" s="11"/>
      <c r="BP333" s="12">
        <f t="shared" si="2396"/>
        <v>0</v>
      </c>
      <c r="BQ333" s="11"/>
      <c r="BR333" s="12" t="e">
        <f t="shared" si="2397"/>
        <v>#DIV/0!</v>
      </c>
      <c r="BS333" s="13"/>
      <c r="BT333" s="13"/>
      <c r="BU333" s="25"/>
      <c r="BV333" s="37"/>
      <c r="BW333" s="10"/>
      <c r="BX333" s="11"/>
      <c r="BY333" s="61">
        <f t="shared" si="2434"/>
        <v>0</v>
      </c>
      <c r="BZ333" s="61">
        <f t="shared" si="2434"/>
        <v>0</v>
      </c>
      <c r="CA333" s="11"/>
      <c r="CB333" s="12" t="e">
        <f t="shared" si="2398"/>
        <v>#DIV/0!</v>
      </c>
      <c r="CC333" s="11"/>
      <c r="CD333" s="12" t="e">
        <f t="shared" si="2399"/>
        <v>#DIV/0!</v>
      </c>
      <c r="CE333" s="13"/>
      <c r="CF333" s="13"/>
      <c r="CG333" s="25"/>
      <c r="CH333" s="37"/>
      <c r="CI333" s="10"/>
      <c r="CJ333" s="11"/>
      <c r="CK333" s="61">
        <f t="shared" si="2435"/>
        <v>0</v>
      </c>
      <c r="CL333" s="61">
        <f t="shared" si="2435"/>
        <v>0</v>
      </c>
      <c r="CM333" s="11"/>
      <c r="CN333" s="12" t="e">
        <f t="shared" si="2400"/>
        <v>#DIV/0!</v>
      </c>
      <c r="CO333" s="11"/>
      <c r="CP333" s="12" t="e">
        <f t="shared" si="2401"/>
        <v>#DIV/0!</v>
      </c>
      <c r="CQ333" s="13"/>
      <c r="CR333" s="13"/>
      <c r="CS333" s="25"/>
      <c r="CT333" s="37"/>
      <c r="CU333" s="10"/>
      <c r="CV333" s="11"/>
      <c r="CW333" s="61">
        <f t="shared" si="2436"/>
        <v>0</v>
      </c>
      <c r="CX333" s="61">
        <f t="shared" si="2436"/>
        <v>0</v>
      </c>
      <c r="CY333" s="11"/>
      <c r="CZ333" s="12" t="e">
        <f t="shared" si="2402"/>
        <v>#DIV/0!</v>
      </c>
      <c r="DA333" s="11"/>
      <c r="DB333" s="12" t="e">
        <f t="shared" si="2403"/>
        <v>#DIV/0!</v>
      </c>
      <c r="DC333" s="13"/>
      <c r="DD333" s="13"/>
      <c r="DE333" s="25"/>
      <c r="DF333" s="37"/>
      <c r="DG333" s="10"/>
      <c r="DH333" s="11"/>
      <c r="DI333" s="61">
        <f t="shared" si="2437"/>
        <v>0</v>
      </c>
      <c r="DJ333" s="61">
        <f t="shared" si="2437"/>
        <v>0</v>
      </c>
      <c r="DK333" s="11"/>
      <c r="DL333" s="12" t="e">
        <f t="shared" si="2404"/>
        <v>#DIV/0!</v>
      </c>
      <c r="DM333" s="11"/>
      <c r="DN333" s="12" t="e">
        <f t="shared" si="2405"/>
        <v>#DIV/0!</v>
      </c>
      <c r="DO333" s="13"/>
      <c r="DP333" s="13"/>
      <c r="DQ333" s="25"/>
      <c r="DR333" s="37"/>
      <c r="DS333" s="10"/>
      <c r="DT333" s="11"/>
      <c r="DU333" s="61">
        <f t="shared" si="2438"/>
        <v>0</v>
      </c>
      <c r="DV333" s="61">
        <f t="shared" si="2438"/>
        <v>0</v>
      </c>
      <c r="DW333" s="11"/>
      <c r="DX333" s="12" t="e">
        <f t="shared" si="2406"/>
        <v>#DIV/0!</v>
      </c>
      <c r="DY333" s="11"/>
      <c r="DZ333" s="12" t="e">
        <f t="shared" si="2407"/>
        <v>#DIV/0!</v>
      </c>
      <c r="EA333" s="13"/>
      <c r="EB333" s="13"/>
      <c r="EC333" s="25"/>
      <c r="ED333" s="37"/>
      <c r="EE333" s="10"/>
      <c r="EF333" s="11"/>
      <c r="EG333" s="61">
        <f t="shared" si="2439"/>
        <v>0</v>
      </c>
      <c r="EH333" s="61">
        <f t="shared" si="2439"/>
        <v>0</v>
      </c>
      <c r="EI333" s="11"/>
      <c r="EJ333" s="12" t="e">
        <f t="shared" si="2408"/>
        <v>#DIV/0!</v>
      </c>
      <c r="EK333" s="11"/>
      <c r="EL333" s="12" t="e">
        <f t="shared" si="2409"/>
        <v>#DIV/0!</v>
      </c>
      <c r="EM333" s="13"/>
      <c r="EN333" s="13"/>
      <c r="EO333" s="25"/>
      <c r="EP333" s="37"/>
      <c r="EQ333" s="10"/>
      <c r="ER333" s="11"/>
      <c r="ES333" s="61">
        <f t="shared" si="2440"/>
        <v>0</v>
      </c>
      <c r="ET333" s="61">
        <f t="shared" si="2440"/>
        <v>0</v>
      </c>
      <c r="EU333" s="11"/>
      <c r="EV333" s="12" t="e">
        <f t="shared" si="2410"/>
        <v>#DIV/0!</v>
      </c>
      <c r="EW333" s="11"/>
      <c r="EX333" s="12" t="e">
        <f t="shared" si="2411"/>
        <v>#DIV/0!</v>
      </c>
      <c r="EY333" s="13"/>
      <c r="EZ333" s="13"/>
      <c r="FA333" s="25"/>
      <c r="FB333" s="37"/>
      <c r="FC333" s="10"/>
      <c r="FD333" s="11"/>
      <c r="FE333" s="61">
        <f t="shared" si="2441"/>
        <v>0</v>
      </c>
      <c r="FF333" s="61">
        <f t="shared" si="2441"/>
        <v>0</v>
      </c>
      <c r="FG333" s="11"/>
      <c r="FH333" s="12" t="e">
        <f t="shared" si="2412"/>
        <v>#DIV/0!</v>
      </c>
      <c r="FI333" s="11"/>
      <c r="FJ333" s="12" t="e">
        <f t="shared" si="2413"/>
        <v>#DIV/0!</v>
      </c>
      <c r="FK333" s="13"/>
      <c r="FL333" s="13"/>
      <c r="FM333" s="25"/>
      <c r="FN333" s="37"/>
      <c r="FO333" s="10"/>
      <c r="FP333" s="11"/>
      <c r="FQ333" s="61">
        <f t="shared" si="2442"/>
        <v>0</v>
      </c>
      <c r="FR333" s="61">
        <f t="shared" si="2442"/>
        <v>0</v>
      </c>
      <c r="FS333" s="11"/>
      <c r="FT333" s="12" t="e">
        <f t="shared" si="2414"/>
        <v>#DIV/0!</v>
      </c>
      <c r="FU333" s="11"/>
      <c r="FV333" s="12" t="e">
        <f t="shared" si="2415"/>
        <v>#DIV/0!</v>
      </c>
      <c r="FW333" s="13"/>
      <c r="FX333" s="13"/>
      <c r="FY333" s="25"/>
      <c r="FZ333" s="37"/>
      <c r="GA333" s="10"/>
      <c r="GB333" s="11"/>
      <c r="GC333" s="61">
        <f t="shared" si="2443"/>
        <v>0</v>
      </c>
      <c r="GD333" s="61">
        <f t="shared" si="2443"/>
        <v>0</v>
      </c>
      <c r="GE333" s="11"/>
      <c r="GF333" s="12" t="e">
        <f t="shared" si="2416"/>
        <v>#DIV/0!</v>
      </c>
      <c r="GG333" s="11"/>
      <c r="GH333" s="12" t="e">
        <f t="shared" si="2417"/>
        <v>#DIV/0!</v>
      </c>
      <c r="GI333" s="13"/>
      <c r="GJ333" s="13"/>
      <c r="GK333" s="25"/>
      <c r="GL333" s="37"/>
      <c r="GM333" s="10"/>
      <c r="GN333" s="11"/>
      <c r="GO333" s="61">
        <f t="shared" si="2444"/>
        <v>0</v>
      </c>
      <c r="GP333" s="61">
        <f t="shared" si="2444"/>
        <v>0</v>
      </c>
      <c r="GQ333" s="11"/>
      <c r="GR333" s="12" t="e">
        <f t="shared" si="2418"/>
        <v>#DIV/0!</v>
      </c>
      <c r="GS333" s="11"/>
      <c r="GT333" s="12" t="e">
        <f t="shared" si="2419"/>
        <v>#DIV/0!</v>
      </c>
      <c r="GU333" s="13"/>
      <c r="GV333" s="13"/>
      <c r="GW333" s="25"/>
      <c r="GX333" s="37"/>
      <c r="GY333" s="10"/>
      <c r="GZ333" s="11"/>
      <c r="HA333" s="61">
        <f t="shared" si="2445"/>
        <v>0</v>
      </c>
      <c r="HB333" s="61">
        <f t="shared" si="2445"/>
        <v>0</v>
      </c>
      <c r="HC333" s="11"/>
      <c r="HD333" s="12" t="e">
        <f t="shared" si="2420"/>
        <v>#DIV/0!</v>
      </c>
      <c r="HE333" s="11"/>
      <c r="HF333" s="12" t="e">
        <f t="shared" si="2421"/>
        <v>#DIV/0!</v>
      </c>
      <c r="HG333" s="13"/>
      <c r="HH333" s="13"/>
      <c r="HI333" s="25"/>
      <c r="HJ333" s="37"/>
      <c r="HK333" s="10">
        <f t="shared" si="2422"/>
        <v>0</v>
      </c>
      <c r="HL333" s="14">
        <f t="shared" si="2422"/>
        <v>0</v>
      </c>
      <c r="HM333" s="381">
        <f t="shared" si="2422"/>
        <v>2449</v>
      </c>
      <c r="HN333" s="11">
        <f t="shared" si="2422"/>
        <v>180</v>
      </c>
      <c r="HO333" s="11">
        <f t="shared" si="2423"/>
        <v>0</v>
      </c>
      <c r="HP333" s="79">
        <f t="shared" si="2424"/>
        <v>0</v>
      </c>
      <c r="HQ333" s="15">
        <f t="shared" si="2425"/>
        <v>0</v>
      </c>
      <c r="HR333" s="12" t="e">
        <f t="shared" si="2446"/>
        <v>#DIV/0!</v>
      </c>
      <c r="HS333" s="16"/>
      <c r="HT333" s="17"/>
      <c r="HU333" s="16" t="e">
        <f t="shared" si="2426"/>
        <v>#DIV/0!</v>
      </c>
      <c r="HV333" s="23"/>
      <c r="HW333" s="22"/>
    </row>
    <row r="334" spans="1:231" ht="18.75" x14ac:dyDescent="0.25">
      <c r="A334" s="734"/>
      <c r="B334" s="436">
        <f t="shared" si="2326"/>
        <v>45853</v>
      </c>
      <c r="C334" s="10"/>
      <c r="D334" s="11"/>
      <c r="E334" s="61">
        <f t="shared" si="2427"/>
        <v>450</v>
      </c>
      <c r="F334" s="11">
        <f t="shared" si="2427"/>
        <v>33</v>
      </c>
      <c r="G334" s="11"/>
      <c r="H334" s="12">
        <f t="shared" si="2387"/>
        <v>0</v>
      </c>
      <c r="I334" s="11"/>
      <c r="J334" s="12" t="e">
        <f t="shared" si="2428"/>
        <v>#DIV/0!</v>
      </c>
      <c r="K334" s="13"/>
      <c r="L334" s="11"/>
      <c r="M334" s="25"/>
      <c r="N334" s="37"/>
      <c r="O334" s="10"/>
      <c r="P334" s="11"/>
      <c r="Q334" s="11">
        <f t="shared" si="2429"/>
        <v>482</v>
      </c>
      <c r="R334" s="11">
        <f t="shared" si="2429"/>
        <v>36</v>
      </c>
      <c r="S334" s="11"/>
      <c r="T334" s="12">
        <f t="shared" si="2388"/>
        <v>0</v>
      </c>
      <c r="U334" s="11"/>
      <c r="V334" s="12" t="e">
        <f t="shared" si="2389"/>
        <v>#DIV/0!</v>
      </c>
      <c r="W334" s="13"/>
      <c r="X334" s="11"/>
      <c r="Y334" s="25"/>
      <c r="Z334" s="37"/>
      <c r="AA334" s="10"/>
      <c r="AB334" s="11"/>
      <c r="AC334" s="11">
        <f t="shared" si="2430"/>
        <v>100</v>
      </c>
      <c r="AD334" s="11">
        <f t="shared" si="2430"/>
        <v>8</v>
      </c>
      <c r="AE334" s="11"/>
      <c r="AF334" s="12">
        <f t="shared" si="2390"/>
        <v>0</v>
      </c>
      <c r="AG334" s="11"/>
      <c r="AH334" s="12" t="e">
        <f t="shared" si="2391"/>
        <v>#DIV/0!</v>
      </c>
      <c r="AI334" s="13"/>
      <c r="AJ334" s="11"/>
      <c r="AK334" s="25"/>
      <c r="AL334" s="37"/>
      <c r="AM334" s="10"/>
      <c r="AN334" s="11"/>
      <c r="AO334" s="61">
        <f t="shared" si="2431"/>
        <v>469</v>
      </c>
      <c r="AP334" s="11">
        <f t="shared" si="2431"/>
        <v>34</v>
      </c>
      <c r="AQ334" s="11"/>
      <c r="AR334" s="12">
        <f t="shared" si="2392"/>
        <v>0</v>
      </c>
      <c r="AS334" s="11"/>
      <c r="AT334" s="12" t="e">
        <f t="shared" si="2393"/>
        <v>#DIV/0!</v>
      </c>
      <c r="AU334" s="13"/>
      <c r="AV334" s="11"/>
      <c r="AW334" s="25"/>
      <c r="AX334" s="37"/>
      <c r="AY334" s="10"/>
      <c r="AZ334" s="11"/>
      <c r="BA334" s="11">
        <f t="shared" si="2432"/>
        <v>469</v>
      </c>
      <c r="BB334" s="11">
        <f t="shared" si="2432"/>
        <v>35</v>
      </c>
      <c r="BC334" s="11"/>
      <c r="BD334" s="12">
        <f t="shared" si="2394"/>
        <v>0</v>
      </c>
      <c r="BE334" s="11"/>
      <c r="BF334" s="12" t="e">
        <f t="shared" si="2395"/>
        <v>#DIV/0!</v>
      </c>
      <c r="BG334" s="13"/>
      <c r="BH334" s="11"/>
      <c r="BI334" s="25"/>
      <c r="BJ334" s="37"/>
      <c r="BK334" s="10"/>
      <c r="BL334" s="11"/>
      <c r="BM334" s="11">
        <f t="shared" si="2433"/>
        <v>479</v>
      </c>
      <c r="BN334" s="11">
        <f t="shared" si="2433"/>
        <v>34</v>
      </c>
      <c r="BO334" s="11"/>
      <c r="BP334" s="12">
        <f t="shared" si="2396"/>
        <v>0</v>
      </c>
      <c r="BQ334" s="11"/>
      <c r="BR334" s="12" t="e">
        <f t="shared" si="2397"/>
        <v>#DIV/0!</v>
      </c>
      <c r="BS334" s="13"/>
      <c r="BT334" s="11"/>
      <c r="BU334" s="25"/>
      <c r="BV334" s="37"/>
      <c r="BW334" s="10"/>
      <c r="BX334" s="11"/>
      <c r="BY334" s="61">
        <f t="shared" si="2434"/>
        <v>0</v>
      </c>
      <c r="BZ334" s="61">
        <f t="shared" si="2434"/>
        <v>0</v>
      </c>
      <c r="CA334" s="11"/>
      <c r="CB334" s="12" t="e">
        <f t="shared" si="2398"/>
        <v>#DIV/0!</v>
      </c>
      <c r="CC334" s="11"/>
      <c r="CD334" s="12" t="e">
        <f t="shared" si="2399"/>
        <v>#DIV/0!</v>
      </c>
      <c r="CE334" s="13"/>
      <c r="CF334" s="11"/>
      <c r="CG334" s="25"/>
      <c r="CH334" s="37"/>
      <c r="CI334" s="10"/>
      <c r="CJ334" s="11"/>
      <c r="CK334" s="61">
        <f t="shared" si="2435"/>
        <v>0</v>
      </c>
      <c r="CL334" s="61">
        <f t="shared" si="2435"/>
        <v>0</v>
      </c>
      <c r="CM334" s="11"/>
      <c r="CN334" s="12" t="e">
        <f t="shared" si="2400"/>
        <v>#DIV/0!</v>
      </c>
      <c r="CO334" s="11"/>
      <c r="CP334" s="12" t="e">
        <f t="shared" si="2401"/>
        <v>#DIV/0!</v>
      </c>
      <c r="CQ334" s="13"/>
      <c r="CR334" s="11"/>
      <c r="CS334" s="25"/>
      <c r="CT334" s="37"/>
      <c r="CU334" s="10"/>
      <c r="CV334" s="11"/>
      <c r="CW334" s="61">
        <f t="shared" si="2436"/>
        <v>0</v>
      </c>
      <c r="CX334" s="61">
        <f t="shared" si="2436"/>
        <v>0</v>
      </c>
      <c r="CY334" s="11"/>
      <c r="CZ334" s="12" t="e">
        <f t="shared" si="2402"/>
        <v>#DIV/0!</v>
      </c>
      <c r="DA334" s="11"/>
      <c r="DB334" s="12" t="e">
        <f t="shared" si="2403"/>
        <v>#DIV/0!</v>
      </c>
      <c r="DC334" s="13"/>
      <c r="DD334" s="11"/>
      <c r="DE334" s="25"/>
      <c r="DF334" s="37"/>
      <c r="DG334" s="10"/>
      <c r="DH334" s="11"/>
      <c r="DI334" s="61">
        <f t="shared" si="2437"/>
        <v>0</v>
      </c>
      <c r="DJ334" s="61">
        <f t="shared" si="2437"/>
        <v>0</v>
      </c>
      <c r="DK334" s="11"/>
      <c r="DL334" s="12" t="e">
        <f t="shared" si="2404"/>
        <v>#DIV/0!</v>
      </c>
      <c r="DM334" s="11"/>
      <c r="DN334" s="12" t="e">
        <f t="shared" si="2405"/>
        <v>#DIV/0!</v>
      </c>
      <c r="DO334" s="13"/>
      <c r="DP334" s="11"/>
      <c r="DQ334" s="25"/>
      <c r="DR334" s="37"/>
      <c r="DS334" s="10"/>
      <c r="DT334" s="11"/>
      <c r="DU334" s="61">
        <f t="shared" si="2438"/>
        <v>0</v>
      </c>
      <c r="DV334" s="61">
        <f t="shared" si="2438"/>
        <v>0</v>
      </c>
      <c r="DW334" s="11"/>
      <c r="DX334" s="12" t="e">
        <f t="shared" si="2406"/>
        <v>#DIV/0!</v>
      </c>
      <c r="DY334" s="11"/>
      <c r="DZ334" s="12" t="e">
        <f t="shared" si="2407"/>
        <v>#DIV/0!</v>
      </c>
      <c r="EA334" s="13"/>
      <c r="EB334" s="11"/>
      <c r="EC334" s="25"/>
      <c r="ED334" s="37"/>
      <c r="EE334" s="10"/>
      <c r="EF334" s="11"/>
      <c r="EG334" s="61">
        <f t="shared" si="2439"/>
        <v>0</v>
      </c>
      <c r="EH334" s="61">
        <f t="shared" si="2439"/>
        <v>0</v>
      </c>
      <c r="EI334" s="11"/>
      <c r="EJ334" s="12" t="e">
        <f t="shared" si="2408"/>
        <v>#DIV/0!</v>
      </c>
      <c r="EK334" s="11"/>
      <c r="EL334" s="12" t="e">
        <f t="shared" si="2409"/>
        <v>#DIV/0!</v>
      </c>
      <c r="EM334" s="13"/>
      <c r="EN334" s="11"/>
      <c r="EO334" s="25"/>
      <c r="EP334" s="37"/>
      <c r="EQ334" s="10"/>
      <c r="ER334" s="11"/>
      <c r="ES334" s="61">
        <f t="shared" si="2440"/>
        <v>0</v>
      </c>
      <c r="ET334" s="61">
        <f t="shared" si="2440"/>
        <v>0</v>
      </c>
      <c r="EU334" s="11"/>
      <c r="EV334" s="12" t="e">
        <f t="shared" si="2410"/>
        <v>#DIV/0!</v>
      </c>
      <c r="EW334" s="11"/>
      <c r="EX334" s="12" t="e">
        <f t="shared" si="2411"/>
        <v>#DIV/0!</v>
      </c>
      <c r="EY334" s="13"/>
      <c r="EZ334" s="11"/>
      <c r="FA334" s="25"/>
      <c r="FB334" s="37"/>
      <c r="FC334" s="10"/>
      <c r="FD334" s="11"/>
      <c r="FE334" s="61">
        <f t="shared" si="2441"/>
        <v>0</v>
      </c>
      <c r="FF334" s="61">
        <f t="shared" si="2441"/>
        <v>0</v>
      </c>
      <c r="FG334" s="11"/>
      <c r="FH334" s="12" t="e">
        <f t="shared" si="2412"/>
        <v>#DIV/0!</v>
      </c>
      <c r="FI334" s="11"/>
      <c r="FJ334" s="12" t="e">
        <f t="shared" si="2413"/>
        <v>#DIV/0!</v>
      </c>
      <c r="FK334" s="13"/>
      <c r="FL334" s="11"/>
      <c r="FM334" s="25"/>
      <c r="FN334" s="37"/>
      <c r="FO334" s="10"/>
      <c r="FP334" s="11"/>
      <c r="FQ334" s="61">
        <f t="shared" si="2442"/>
        <v>0</v>
      </c>
      <c r="FR334" s="61">
        <f t="shared" si="2442"/>
        <v>0</v>
      </c>
      <c r="FS334" s="11"/>
      <c r="FT334" s="12" t="e">
        <f t="shared" si="2414"/>
        <v>#DIV/0!</v>
      </c>
      <c r="FU334" s="11"/>
      <c r="FV334" s="12" t="e">
        <f t="shared" si="2415"/>
        <v>#DIV/0!</v>
      </c>
      <c r="FW334" s="13"/>
      <c r="FX334" s="11"/>
      <c r="FY334" s="25"/>
      <c r="FZ334" s="37"/>
      <c r="GA334" s="10"/>
      <c r="GB334" s="11"/>
      <c r="GC334" s="61">
        <f t="shared" si="2443"/>
        <v>0</v>
      </c>
      <c r="GD334" s="61">
        <f t="shared" si="2443"/>
        <v>0</v>
      </c>
      <c r="GE334" s="11"/>
      <c r="GF334" s="12" t="e">
        <f t="shared" si="2416"/>
        <v>#DIV/0!</v>
      </c>
      <c r="GG334" s="11"/>
      <c r="GH334" s="12" t="e">
        <f t="shared" si="2417"/>
        <v>#DIV/0!</v>
      </c>
      <c r="GI334" s="13"/>
      <c r="GJ334" s="11"/>
      <c r="GK334" s="25"/>
      <c r="GL334" s="37"/>
      <c r="GM334" s="10"/>
      <c r="GN334" s="11"/>
      <c r="GO334" s="61">
        <f t="shared" si="2444"/>
        <v>0</v>
      </c>
      <c r="GP334" s="61">
        <f t="shared" si="2444"/>
        <v>0</v>
      </c>
      <c r="GQ334" s="11"/>
      <c r="GR334" s="12" t="e">
        <f t="shared" si="2418"/>
        <v>#DIV/0!</v>
      </c>
      <c r="GS334" s="11"/>
      <c r="GT334" s="12" t="e">
        <f t="shared" si="2419"/>
        <v>#DIV/0!</v>
      </c>
      <c r="GU334" s="13"/>
      <c r="GV334" s="11"/>
      <c r="GW334" s="25"/>
      <c r="GX334" s="37"/>
      <c r="GY334" s="10"/>
      <c r="GZ334" s="11"/>
      <c r="HA334" s="61">
        <f t="shared" si="2445"/>
        <v>0</v>
      </c>
      <c r="HB334" s="61">
        <f t="shared" si="2445"/>
        <v>0</v>
      </c>
      <c r="HC334" s="11"/>
      <c r="HD334" s="12" t="e">
        <f t="shared" si="2420"/>
        <v>#DIV/0!</v>
      </c>
      <c r="HE334" s="11"/>
      <c r="HF334" s="12" t="e">
        <f t="shared" si="2421"/>
        <v>#DIV/0!</v>
      </c>
      <c r="HG334" s="13"/>
      <c r="HH334" s="11"/>
      <c r="HI334" s="25"/>
      <c r="HJ334" s="37"/>
      <c r="HK334" s="10">
        <f t="shared" si="2422"/>
        <v>0</v>
      </c>
      <c r="HL334" s="14">
        <f t="shared" si="2422"/>
        <v>0</v>
      </c>
      <c r="HM334" s="381">
        <f t="shared" si="2422"/>
        <v>2449</v>
      </c>
      <c r="HN334" s="11">
        <f t="shared" si="2422"/>
        <v>180</v>
      </c>
      <c r="HO334" s="11">
        <f t="shared" si="2423"/>
        <v>0</v>
      </c>
      <c r="HP334" s="79">
        <f t="shared" si="2424"/>
        <v>0</v>
      </c>
      <c r="HQ334" s="15">
        <f t="shared" si="2425"/>
        <v>0</v>
      </c>
      <c r="HR334" s="12" t="e">
        <f t="shared" si="2446"/>
        <v>#DIV/0!</v>
      </c>
      <c r="HS334" s="16"/>
      <c r="HT334" s="17"/>
      <c r="HU334" s="16" t="e">
        <f t="shared" si="2426"/>
        <v>#DIV/0!</v>
      </c>
      <c r="HV334" s="23"/>
      <c r="HW334" s="22"/>
    </row>
    <row r="335" spans="1:231" ht="18.75" x14ac:dyDescent="0.25">
      <c r="A335" s="734"/>
      <c r="B335" s="436">
        <f t="shared" si="2326"/>
        <v>45854</v>
      </c>
      <c r="C335" s="10"/>
      <c r="D335" s="11"/>
      <c r="E335" s="61">
        <f>E334-C335</f>
        <v>450</v>
      </c>
      <c r="F335" s="11">
        <f>F334-D335</f>
        <v>33</v>
      </c>
      <c r="G335" s="11"/>
      <c r="H335" s="12">
        <f t="shared" si="2387"/>
        <v>0</v>
      </c>
      <c r="I335" s="11"/>
      <c r="J335" s="12" t="e">
        <f t="shared" si="2428"/>
        <v>#DIV/0!</v>
      </c>
      <c r="K335" s="13"/>
      <c r="L335" s="11"/>
      <c r="M335" s="38"/>
      <c r="N335" s="39"/>
      <c r="O335" s="10"/>
      <c r="P335" s="11"/>
      <c r="Q335" s="11">
        <f t="shared" si="2429"/>
        <v>482</v>
      </c>
      <c r="R335" s="11">
        <f t="shared" si="2429"/>
        <v>36</v>
      </c>
      <c r="S335" s="11"/>
      <c r="T335" s="12">
        <f t="shared" si="2388"/>
        <v>0</v>
      </c>
      <c r="U335" s="11"/>
      <c r="V335" s="12" t="e">
        <f t="shared" si="2389"/>
        <v>#DIV/0!</v>
      </c>
      <c r="W335" s="13"/>
      <c r="X335" s="11"/>
      <c r="Y335" s="38"/>
      <c r="Z335" s="39"/>
      <c r="AA335" s="10"/>
      <c r="AB335" s="11"/>
      <c r="AC335" s="11">
        <f t="shared" si="2430"/>
        <v>100</v>
      </c>
      <c r="AD335" s="11">
        <f t="shared" si="2430"/>
        <v>8</v>
      </c>
      <c r="AE335" s="11"/>
      <c r="AF335" s="12">
        <f t="shared" si="2390"/>
        <v>0</v>
      </c>
      <c r="AG335" s="11"/>
      <c r="AH335" s="12" t="e">
        <f t="shared" si="2391"/>
        <v>#DIV/0!</v>
      </c>
      <c r="AI335" s="13"/>
      <c r="AJ335" s="11"/>
      <c r="AK335" s="38"/>
      <c r="AL335" s="39"/>
      <c r="AM335" s="10"/>
      <c r="AN335" s="11"/>
      <c r="AO335" s="61">
        <f t="shared" si="2431"/>
        <v>469</v>
      </c>
      <c r="AP335" s="11">
        <f t="shared" si="2431"/>
        <v>34</v>
      </c>
      <c r="AQ335" s="11"/>
      <c r="AR335" s="12">
        <f t="shared" si="2392"/>
        <v>0</v>
      </c>
      <c r="AS335" s="11"/>
      <c r="AT335" s="12" t="e">
        <f t="shared" si="2393"/>
        <v>#DIV/0!</v>
      </c>
      <c r="AU335" s="13"/>
      <c r="AV335" s="11"/>
      <c r="AW335" s="38"/>
      <c r="AX335" s="39"/>
      <c r="AY335" s="10"/>
      <c r="AZ335" s="11"/>
      <c r="BA335" s="11">
        <f t="shared" si="2432"/>
        <v>469</v>
      </c>
      <c r="BB335" s="11">
        <f t="shared" si="2432"/>
        <v>35</v>
      </c>
      <c r="BC335" s="11"/>
      <c r="BD335" s="12">
        <f t="shared" si="2394"/>
        <v>0</v>
      </c>
      <c r="BE335" s="11"/>
      <c r="BF335" s="12" t="e">
        <f t="shared" si="2395"/>
        <v>#DIV/0!</v>
      </c>
      <c r="BG335" s="13"/>
      <c r="BH335" s="11"/>
      <c r="BI335" s="38"/>
      <c r="BJ335" s="39"/>
      <c r="BK335" s="10"/>
      <c r="BL335" s="11"/>
      <c r="BM335" s="11">
        <f t="shared" si="2433"/>
        <v>479</v>
      </c>
      <c r="BN335" s="11">
        <f t="shared" si="2433"/>
        <v>34</v>
      </c>
      <c r="BO335" s="11"/>
      <c r="BP335" s="12">
        <f t="shared" si="2396"/>
        <v>0</v>
      </c>
      <c r="BQ335" s="11"/>
      <c r="BR335" s="12" t="e">
        <f t="shared" si="2397"/>
        <v>#DIV/0!</v>
      </c>
      <c r="BS335" s="13"/>
      <c r="BT335" s="11"/>
      <c r="BU335" s="38"/>
      <c r="BV335" s="39"/>
      <c r="BW335" s="10"/>
      <c r="BX335" s="11"/>
      <c r="BY335" s="61">
        <f t="shared" si="2434"/>
        <v>0</v>
      </c>
      <c r="BZ335" s="61">
        <f t="shared" si="2434"/>
        <v>0</v>
      </c>
      <c r="CA335" s="11"/>
      <c r="CB335" s="12" t="e">
        <f t="shared" si="2398"/>
        <v>#DIV/0!</v>
      </c>
      <c r="CC335" s="11"/>
      <c r="CD335" s="12" t="e">
        <f t="shared" si="2399"/>
        <v>#DIV/0!</v>
      </c>
      <c r="CE335" s="13"/>
      <c r="CF335" s="11"/>
      <c r="CG335" s="38"/>
      <c r="CH335" s="39"/>
      <c r="CI335" s="10"/>
      <c r="CJ335" s="11"/>
      <c r="CK335" s="61">
        <f t="shared" si="2435"/>
        <v>0</v>
      </c>
      <c r="CL335" s="61">
        <f t="shared" si="2435"/>
        <v>0</v>
      </c>
      <c r="CM335" s="11"/>
      <c r="CN335" s="12" t="e">
        <f t="shared" si="2400"/>
        <v>#DIV/0!</v>
      </c>
      <c r="CO335" s="11"/>
      <c r="CP335" s="12" t="e">
        <f t="shared" si="2401"/>
        <v>#DIV/0!</v>
      </c>
      <c r="CQ335" s="13"/>
      <c r="CR335" s="11"/>
      <c r="CS335" s="38"/>
      <c r="CT335" s="39"/>
      <c r="CU335" s="10"/>
      <c r="CV335" s="11"/>
      <c r="CW335" s="61">
        <f t="shared" si="2436"/>
        <v>0</v>
      </c>
      <c r="CX335" s="61">
        <f t="shared" si="2436"/>
        <v>0</v>
      </c>
      <c r="CY335" s="11"/>
      <c r="CZ335" s="12" t="e">
        <f t="shared" si="2402"/>
        <v>#DIV/0!</v>
      </c>
      <c r="DA335" s="11"/>
      <c r="DB335" s="12" t="e">
        <f t="shared" si="2403"/>
        <v>#DIV/0!</v>
      </c>
      <c r="DC335" s="13"/>
      <c r="DD335" s="11"/>
      <c r="DE335" s="38"/>
      <c r="DF335" s="39"/>
      <c r="DG335" s="10"/>
      <c r="DH335" s="11"/>
      <c r="DI335" s="61">
        <f t="shared" si="2437"/>
        <v>0</v>
      </c>
      <c r="DJ335" s="61">
        <f t="shared" si="2437"/>
        <v>0</v>
      </c>
      <c r="DK335" s="11"/>
      <c r="DL335" s="12" t="e">
        <f t="shared" si="2404"/>
        <v>#DIV/0!</v>
      </c>
      <c r="DM335" s="11"/>
      <c r="DN335" s="12" t="e">
        <f t="shared" si="2405"/>
        <v>#DIV/0!</v>
      </c>
      <c r="DO335" s="13"/>
      <c r="DP335" s="11"/>
      <c r="DQ335" s="38"/>
      <c r="DR335" s="39"/>
      <c r="DS335" s="10"/>
      <c r="DT335" s="11"/>
      <c r="DU335" s="61">
        <f t="shared" si="2438"/>
        <v>0</v>
      </c>
      <c r="DV335" s="61">
        <f t="shared" si="2438"/>
        <v>0</v>
      </c>
      <c r="DW335" s="11"/>
      <c r="DX335" s="12" t="e">
        <f t="shared" si="2406"/>
        <v>#DIV/0!</v>
      </c>
      <c r="DY335" s="11"/>
      <c r="DZ335" s="12" t="e">
        <f t="shared" si="2407"/>
        <v>#DIV/0!</v>
      </c>
      <c r="EA335" s="13"/>
      <c r="EB335" s="11"/>
      <c r="EC335" s="38"/>
      <c r="ED335" s="39"/>
      <c r="EE335" s="10"/>
      <c r="EF335" s="11"/>
      <c r="EG335" s="61">
        <f t="shared" si="2439"/>
        <v>0</v>
      </c>
      <c r="EH335" s="61">
        <f t="shared" si="2439"/>
        <v>0</v>
      </c>
      <c r="EI335" s="11"/>
      <c r="EJ335" s="12" t="e">
        <f t="shared" si="2408"/>
        <v>#DIV/0!</v>
      </c>
      <c r="EK335" s="11"/>
      <c r="EL335" s="12" t="e">
        <f t="shared" si="2409"/>
        <v>#DIV/0!</v>
      </c>
      <c r="EM335" s="13"/>
      <c r="EN335" s="11"/>
      <c r="EO335" s="38"/>
      <c r="EP335" s="39"/>
      <c r="EQ335" s="10"/>
      <c r="ER335" s="11"/>
      <c r="ES335" s="61">
        <f t="shared" si="2440"/>
        <v>0</v>
      </c>
      <c r="ET335" s="61">
        <f t="shared" si="2440"/>
        <v>0</v>
      </c>
      <c r="EU335" s="11"/>
      <c r="EV335" s="12" t="e">
        <f t="shared" si="2410"/>
        <v>#DIV/0!</v>
      </c>
      <c r="EW335" s="11"/>
      <c r="EX335" s="12" t="e">
        <f t="shared" si="2411"/>
        <v>#DIV/0!</v>
      </c>
      <c r="EY335" s="13"/>
      <c r="EZ335" s="11"/>
      <c r="FA335" s="38"/>
      <c r="FB335" s="39"/>
      <c r="FC335" s="10"/>
      <c r="FD335" s="11"/>
      <c r="FE335" s="61">
        <f t="shared" si="2441"/>
        <v>0</v>
      </c>
      <c r="FF335" s="61">
        <f t="shared" si="2441"/>
        <v>0</v>
      </c>
      <c r="FG335" s="11"/>
      <c r="FH335" s="12" t="e">
        <f t="shared" si="2412"/>
        <v>#DIV/0!</v>
      </c>
      <c r="FI335" s="11"/>
      <c r="FJ335" s="12" t="e">
        <f t="shared" si="2413"/>
        <v>#DIV/0!</v>
      </c>
      <c r="FK335" s="13"/>
      <c r="FL335" s="11"/>
      <c r="FM335" s="38"/>
      <c r="FN335" s="39"/>
      <c r="FO335" s="10"/>
      <c r="FP335" s="11"/>
      <c r="FQ335" s="61">
        <f t="shared" si="2442"/>
        <v>0</v>
      </c>
      <c r="FR335" s="61">
        <f t="shared" si="2442"/>
        <v>0</v>
      </c>
      <c r="FS335" s="11"/>
      <c r="FT335" s="12" t="e">
        <f t="shared" si="2414"/>
        <v>#DIV/0!</v>
      </c>
      <c r="FU335" s="11"/>
      <c r="FV335" s="12" t="e">
        <f t="shared" si="2415"/>
        <v>#DIV/0!</v>
      </c>
      <c r="FW335" s="13"/>
      <c r="FX335" s="11"/>
      <c r="FY335" s="38"/>
      <c r="FZ335" s="39"/>
      <c r="GA335" s="10"/>
      <c r="GB335" s="11"/>
      <c r="GC335" s="61">
        <f t="shared" si="2443"/>
        <v>0</v>
      </c>
      <c r="GD335" s="61">
        <f t="shared" si="2443"/>
        <v>0</v>
      </c>
      <c r="GE335" s="11"/>
      <c r="GF335" s="12" t="e">
        <f t="shared" si="2416"/>
        <v>#DIV/0!</v>
      </c>
      <c r="GG335" s="11"/>
      <c r="GH335" s="12" t="e">
        <f t="shared" si="2417"/>
        <v>#DIV/0!</v>
      </c>
      <c r="GI335" s="13"/>
      <c r="GJ335" s="11"/>
      <c r="GK335" s="38"/>
      <c r="GL335" s="39"/>
      <c r="GM335" s="10"/>
      <c r="GN335" s="11"/>
      <c r="GO335" s="61">
        <f t="shared" si="2444"/>
        <v>0</v>
      </c>
      <c r="GP335" s="61">
        <f t="shared" si="2444"/>
        <v>0</v>
      </c>
      <c r="GQ335" s="11"/>
      <c r="GR335" s="12" t="e">
        <f t="shared" si="2418"/>
        <v>#DIV/0!</v>
      </c>
      <c r="GS335" s="11"/>
      <c r="GT335" s="12" t="e">
        <f t="shared" si="2419"/>
        <v>#DIV/0!</v>
      </c>
      <c r="GU335" s="13"/>
      <c r="GV335" s="11"/>
      <c r="GW335" s="38"/>
      <c r="GX335" s="39"/>
      <c r="GY335" s="10"/>
      <c r="GZ335" s="11"/>
      <c r="HA335" s="61">
        <f t="shared" si="2445"/>
        <v>0</v>
      </c>
      <c r="HB335" s="61">
        <f t="shared" si="2445"/>
        <v>0</v>
      </c>
      <c r="HC335" s="11"/>
      <c r="HD335" s="12" t="e">
        <f t="shared" si="2420"/>
        <v>#DIV/0!</v>
      </c>
      <c r="HE335" s="11"/>
      <c r="HF335" s="12" t="e">
        <f t="shared" si="2421"/>
        <v>#DIV/0!</v>
      </c>
      <c r="HG335" s="13"/>
      <c r="HH335" s="11"/>
      <c r="HI335" s="38"/>
      <c r="HJ335" s="39"/>
      <c r="HK335" s="10">
        <f t="shared" si="2422"/>
        <v>0</v>
      </c>
      <c r="HL335" s="14">
        <f t="shared" si="2422"/>
        <v>0</v>
      </c>
      <c r="HM335" s="381">
        <f t="shared" si="2422"/>
        <v>2449</v>
      </c>
      <c r="HN335" s="11">
        <f t="shared" si="2422"/>
        <v>180</v>
      </c>
      <c r="HO335" s="11">
        <f t="shared" si="2423"/>
        <v>0</v>
      </c>
      <c r="HP335" s="79">
        <f t="shared" si="2424"/>
        <v>0</v>
      </c>
      <c r="HQ335" s="15">
        <f t="shared" si="2425"/>
        <v>0</v>
      </c>
      <c r="HR335" s="12" t="e">
        <f t="shared" si="2446"/>
        <v>#DIV/0!</v>
      </c>
      <c r="HS335" s="16"/>
      <c r="HT335" s="17"/>
      <c r="HU335" s="16" t="e">
        <f t="shared" si="2426"/>
        <v>#DIV/0!</v>
      </c>
      <c r="HV335" s="23"/>
      <c r="HW335" s="22"/>
    </row>
    <row r="336" spans="1:231" ht="19.5" thickBot="1" x14ac:dyDescent="0.3">
      <c r="A336" s="734"/>
      <c r="B336" s="437"/>
      <c r="C336" s="26">
        <f>SUM(C329:C335)</f>
        <v>0</v>
      </c>
      <c r="D336" s="27">
        <f>SUM(D329:D335)</f>
        <v>0</v>
      </c>
      <c r="E336" s="27"/>
      <c r="F336" s="27"/>
      <c r="G336" s="27">
        <f>SUM(G329:G335)</f>
        <v>0</v>
      </c>
      <c r="H336" s="28">
        <f>((G336+I336)/7)/E335</f>
        <v>0</v>
      </c>
      <c r="I336" s="27">
        <f>SUM(I329:I335)</f>
        <v>0</v>
      </c>
      <c r="J336" s="28" t="e">
        <f>(I336/(I336+G336))</f>
        <v>#DIV/0!</v>
      </c>
      <c r="K336" s="27"/>
      <c r="L336" s="27"/>
      <c r="M336" s="29" t="e">
        <f>M334/M333*100-100</f>
        <v>#DIV/0!</v>
      </c>
      <c r="N336" s="60" t="e">
        <f>N334/N333*100-100</f>
        <v>#DIV/0!</v>
      </c>
      <c r="O336" s="26">
        <f>SUM(O329:O335)</f>
        <v>0</v>
      </c>
      <c r="P336" s="27">
        <f>SUM(P329:P335)</f>
        <v>0</v>
      </c>
      <c r="Q336" s="27"/>
      <c r="R336" s="27"/>
      <c r="S336" s="27">
        <f>SUM(S329:S335)</f>
        <v>0</v>
      </c>
      <c r="T336" s="28">
        <f>((S336+U336)/7)/Q335</f>
        <v>0</v>
      </c>
      <c r="U336" s="27">
        <f>SUM(U329:U335)</f>
        <v>0</v>
      </c>
      <c r="V336" s="28" t="e">
        <f>(U336/(U336+S336))</f>
        <v>#DIV/0!</v>
      </c>
      <c r="W336" s="27"/>
      <c r="X336" s="27"/>
      <c r="Y336" s="29" t="e">
        <f>Y334/Y333*100-100</f>
        <v>#DIV/0!</v>
      </c>
      <c r="Z336" s="60" t="e">
        <f>Z334/Z333*100-100</f>
        <v>#DIV/0!</v>
      </c>
      <c r="AA336" s="26">
        <f>SUM(AA329:AA335)</f>
        <v>0</v>
      </c>
      <c r="AB336" s="27">
        <f>SUM(AB329:AB335)</f>
        <v>0</v>
      </c>
      <c r="AC336" s="27"/>
      <c r="AD336" s="27"/>
      <c r="AE336" s="27">
        <f>SUM(AE329:AE335)</f>
        <v>0</v>
      </c>
      <c r="AF336" s="28">
        <f>((AE336+AG336)/7)/AC335</f>
        <v>0</v>
      </c>
      <c r="AG336" s="27">
        <f>SUM(AG329:AG335)</f>
        <v>0</v>
      </c>
      <c r="AH336" s="28" t="e">
        <f>(AG336/(AG336+AE336))</f>
        <v>#DIV/0!</v>
      </c>
      <c r="AI336" s="27"/>
      <c r="AJ336" s="27"/>
      <c r="AK336" s="29" t="e">
        <f>AK334/AK333*100-100</f>
        <v>#DIV/0!</v>
      </c>
      <c r="AL336" s="60" t="e">
        <f>AL334/AL333*100-100</f>
        <v>#DIV/0!</v>
      </c>
      <c r="AM336" s="26">
        <f>SUM(AM329:AM335)</f>
        <v>0</v>
      </c>
      <c r="AN336" s="27">
        <f>SUM(AN329:AN335)</f>
        <v>0</v>
      </c>
      <c r="AO336" s="27"/>
      <c r="AP336" s="27"/>
      <c r="AQ336" s="27">
        <f>SUM(AQ329:AQ335)</f>
        <v>0</v>
      </c>
      <c r="AR336" s="28">
        <f>((AQ336+AS336)/7)/AO335</f>
        <v>0</v>
      </c>
      <c r="AS336" s="27">
        <f>SUM(AS329:AS335)</f>
        <v>0</v>
      </c>
      <c r="AT336" s="28" t="e">
        <f>(AS336/(AS336+AQ336))</f>
        <v>#DIV/0!</v>
      </c>
      <c r="AU336" s="27"/>
      <c r="AV336" s="27"/>
      <c r="AW336" s="29" t="e">
        <f>AW334/AW333*100-100</f>
        <v>#DIV/0!</v>
      </c>
      <c r="AX336" s="60" t="e">
        <f>AX334/AX333*100-100</f>
        <v>#DIV/0!</v>
      </c>
      <c r="AY336" s="26">
        <f>SUM(AY329:AY335)</f>
        <v>0</v>
      </c>
      <c r="AZ336" s="27">
        <f>SUM(AZ329:AZ335)</f>
        <v>0</v>
      </c>
      <c r="BA336" s="27"/>
      <c r="BB336" s="27"/>
      <c r="BC336" s="27">
        <f>SUM(BC329:BC335)</f>
        <v>0</v>
      </c>
      <c r="BD336" s="28">
        <f>((BC336+BE336)/7)/BA335</f>
        <v>0</v>
      </c>
      <c r="BE336" s="27">
        <f>SUM(BE329:BE335)</f>
        <v>0</v>
      </c>
      <c r="BF336" s="28" t="e">
        <f>(BE336/(BE336+BC336))</f>
        <v>#DIV/0!</v>
      </c>
      <c r="BG336" s="27"/>
      <c r="BH336" s="27"/>
      <c r="BI336" s="29" t="e">
        <f>BI334/BI333*100-100</f>
        <v>#DIV/0!</v>
      </c>
      <c r="BJ336" s="60" t="e">
        <f>BJ334/BJ333*100-100</f>
        <v>#DIV/0!</v>
      </c>
      <c r="BK336" s="26">
        <f>SUM(BK329:BK335)</f>
        <v>0</v>
      </c>
      <c r="BL336" s="27">
        <f>SUM(BL329:BL335)</f>
        <v>0</v>
      </c>
      <c r="BM336" s="27"/>
      <c r="BN336" s="27"/>
      <c r="BO336" s="27">
        <f>SUM(BO329:BO335)</f>
        <v>0</v>
      </c>
      <c r="BP336" s="28">
        <f>((BO336+BQ336)/7)/BM335</f>
        <v>0</v>
      </c>
      <c r="BQ336" s="27">
        <f>SUM(BQ329:BQ335)</f>
        <v>0</v>
      </c>
      <c r="BR336" s="28" t="e">
        <f>(BQ336/(BQ336+BO336))</f>
        <v>#DIV/0!</v>
      </c>
      <c r="BS336" s="27"/>
      <c r="BT336" s="27"/>
      <c r="BU336" s="29" t="e">
        <f>BU334/BU333*100-100</f>
        <v>#DIV/0!</v>
      </c>
      <c r="BV336" s="60" t="e">
        <f>BV334/BV333*100-100</f>
        <v>#DIV/0!</v>
      </c>
      <c r="BW336" s="26">
        <f>SUM(BW329:BW335)</f>
        <v>0</v>
      </c>
      <c r="BX336" s="27">
        <f>SUM(BX329:BX335)</f>
        <v>0</v>
      </c>
      <c r="BY336" s="27"/>
      <c r="BZ336" s="27"/>
      <c r="CA336" s="27">
        <f>SUM(CA329:CA335)</f>
        <v>0</v>
      </c>
      <c r="CB336" s="28" t="e">
        <f>((CA336+CC336)/7)/BY335</f>
        <v>#DIV/0!</v>
      </c>
      <c r="CC336" s="27">
        <f>SUM(CC329:CC335)</f>
        <v>0</v>
      </c>
      <c r="CD336" s="28" t="e">
        <f>(CC336/(CC336+CA336))</f>
        <v>#DIV/0!</v>
      </c>
      <c r="CE336" s="27"/>
      <c r="CF336" s="27"/>
      <c r="CG336" s="29" t="e">
        <f>CG334/CG333*100-100</f>
        <v>#DIV/0!</v>
      </c>
      <c r="CH336" s="60" t="e">
        <f>CH334/CH333*100-100</f>
        <v>#DIV/0!</v>
      </c>
      <c r="CI336" s="26">
        <f>SUM(CI329:CI335)</f>
        <v>0</v>
      </c>
      <c r="CJ336" s="27">
        <f>SUM(CJ329:CJ335)</f>
        <v>0</v>
      </c>
      <c r="CK336" s="27"/>
      <c r="CL336" s="27"/>
      <c r="CM336" s="27">
        <f>SUM(CM329:CM335)</f>
        <v>0</v>
      </c>
      <c r="CN336" s="28" t="e">
        <f>((CM336+CO336)/7)/CK335</f>
        <v>#DIV/0!</v>
      </c>
      <c r="CO336" s="27">
        <f>SUM(CO329:CO335)</f>
        <v>0</v>
      </c>
      <c r="CP336" s="28" t="e">
        <f>(CO336/(CO336+CM336))</f>
        <v>#DIV/0!</v>
      </c>
      <c r="CQ336" s="27"/>
      <c r="CR336" s="27"/>
      <c r="CS336" s="29" t="e">
        <f>CS334/CS333*100-100</f>
        <v>#DIV/0!</v>
      </c>
      <c r="CT336" s="60" t="e">
        <f>CT334/CT333*100-100</f>
        <v>#DIV/0!</v>
      </c>
      <c r="CU336" s="26">
        <f>SUM(CU329:CU335)</f>
        <v>0</v>
      </c>
      <c r="CV336" s="27">
        <f>SUM(CV329:CV335)</f>
        <v>0</v>
      </c>
      <c r="CW336" s="27"/>
      <c r="CX336" s="27"/>
      <c r="CY336" s="27">
        <f>SUM(CY329:CY335)</f>
        <v>0</v>
      </c>
      <c r="CZ336" s="28" t="e">
        <f>((CY336+DA336)/7)/CW335</f>
        <v>#DIV/0!</v>
      </c>
      <c r="DA336" s="27">
        <f>SUM(DA329:DA335)</f>
        <v>0</v>
      </c>
      <c r="DB336" s="28" t="e">
        <f>(DA336/(DA336+CY336))</f>
        <v>#DIV/0!</v>
      </c>
      <c r="DC336" s="27"/>
      <c r="DD336" s="27"/>
      <c r="DE336" s="29" t="e">
        <f>DE334/DE333*100-100</f>
        <v>#DIV/0!</v>
      </c>
      <c r="DF336" s="60" t="e">
        <f>DF334/DF333*100-100</f>
        <v>#DIV/0!</v>
      </c>
      <c r="DG336" s="26">
        <f>SUM(DG329:DG335)</f>
        <v>0</v>
      </c>
      <c r="DH336" s="27">
        <f>SUM(DH329:DH335)</f>
        <v>0</v>
      </c>
      <c r="DI336" s="27"/>
      <c r="DJ336" s="27"/>
      <c r="DK336" s="27">
        <f>SUM(DK329:DK335)</f>
        <v>0</v>
      </c>
      <c r="DL336" s="28" t="e">
        <f>((DK336+DM336)/7)/DI335</f>
        <v>#DIV/0!</v>
      </c>
      <c r="DM336" s="27">
        <f>SUM(DM329:DM335)</f>
        <v>0</v>
      </c>
      <c r="DN336" s="28" t="e">
        <f>(DM336/(DM336+DK336))</f>
        <v>#DIV/0!</v>
      </c>
      <c r="DO336" s="27"/>
      <c r="DP336" s="27"/>
      <c r="DQ336" s="29" t="e">
        <f>DQ334/DQ333*100-100</f>
        <v>#DIV/0!</v>
      </c>
      <c r="DR336" s="60" t="e">
        <f>DR334/DR333*100-100</f>
        <v>#DIV/0!</v>
      </c>
      <c r="DS336" s="26">
        <f>SUM(DS329:DS335)</f>
        <v>0</v>
      </c>
      <c r="DT336" s="27">
        <f>SUM(DT329:DT335)</f>
        <v>0</v>
      </c>
      <c r="DU336" s="27"/>
      <c r="DV336" s="27"/>
      <c r="DW336" s="27">
        <f>SUM(DW329:DW335)</f>
        <v>0</v>
      </c>
      <c r="DX336" s="28" t="e">
        <f>((DW336+DY336)/7)/DU335</f>
        <v>#DIV/0!</v>
      </c>
      <c r="DY336" s="27">
        <f>SUM(DY329:DY335)</f>
        <v>0</v>
      </c>
      <c r="DZ336" s="28" t="e">
        <f>(DY336/(DY336+DW336))</f>
        <v>#DIV/0!</v>
      </c>
      <c r="EA336" s="27"/>
      <c r="EB336" s="27"/>
      <c r="EC336" s="29" t="e">
        <f>EC334/EC333*100-100</f>
        <v>#DIV/0!</v>
      </c>
      <c r="ED336" s="60" t="e">
        <f>ED334/ED333*100-100</f>
        <v>#DIV/0!</v>
      </c>
      <c r="EE336" s="26">
        <f>SUM(EE329:EE335)</f>
        <v>0</v>
      </c>
      <c r="EF336" s="27">
        <f>SUM(EF329:EF335)</f>
        <v>0</v>
      </c>
      <c r="EG336" s="27"/>
      <c r="EH336" s="27"/>
      <c r="EI336" s="27">
        <f>SUM(EI329:EI335)</f>
        <v>0</v>
      </c>
      <c r="EJ336" s="28" t="e">
        <f>((EI336+EK336)/7)/EG335</f>
        <v>#DIV/0!</v>
      </c>
      <c r="EK336" s="27">
        <f>SUM(EK329:EK335)</f>
        <v>0</v>
      </c>
      <c r="EL336" s="28" t="e">
        <f>(EK336/(EK336+EI336))</f>
        <v>#DIV/0!</v>
      </c>
      <c r="EM336" s="27"/>
      <c r="EN336" s="27"/>
      <c r="EO336" s="29" t="e">
        <f>EO334/EO333*100-100</f>
        <v>#DIV/0!</v>
      </c>
      <c r="EP336" s="60" t="e">
        <f>EP334/EP333*100-100</f>
        <v>#DIV/0!</v>
      </c>
      <c r="EQ336" s="26">
        <f>SUM(EQ329:EQ335)</f>
        <v>0</v>
      </c>
      <c r="ER336" s="27">
        <f>SUM(ER329:ER335)</f>
        <v>0</v>
      </c>
      <c r="ES336" s="27"/>
      <c r="ET336" s="27"/>
      <c r="EU336" s="27">
        <f>SUM(EU329:EU335)</f>
        <v>0</v>
      </c>
      <c r="EV336" s="28" t="e">
        <f>((EU336+EW336)/7)/ES335</f>
        <v>#DIV/0!</v>
      </c>
      <c r="EW336" s="27">
        <f>SUM(EW329:EW335)</f>
        <v>0</v>
      </c>
      <c r="EX336" s="28" t="e">
        <f>(EW336/(EW336+EU336))</f>
        <v>#DIV/0!</v>
      </c>
      <c r="EY336" s="27"/>
      <c r="EZ336" s="27"/>
      <c r="FA336" s="29" t="e">
        <f>FA334/FA333*100-100</f>
        <v>#DIV/0!</v>
      </c>
      <c r="FB336" s="60" t="e">
        <f>FB334/FB333*100-100</f>
        <v>#DIV/0!</v>
      </c>
      <c r="FC336" s="26">
        <f>SUM(FC329:FC335)</f>
        <v>0</v>
      </c>
      <c r="FD336" s="27">
        <f>SUM(FD329:FD335)</f>
        <v>0</v>
      </c>
      <c r="FE336" s="27"/>
      <c r="FF336" s="27"/>
      <c r="FG336" s="27">
        <f>SUM(FG329:FG335)</f>
        <v>0</v>
      </c>
      <c r="FH336" s="28" t="e">
        <f>((FG336+FI336)/7)/FE335</f>
        <v>#DIV/0!</v>
      </c>
      <c r="FI336" s="27">
        <f>SUM(FI329:FI335)</f>
        <v>0</v>
      </c>
      <c r="FJ336" s="28" t="e">
        <f>(FI336/(FI336+FG336))</f>
        <v>#DIV/0!</v>
      </c>
      <c r="FK336" s="27"/>
      <c r="FL336" s="27"/>
      <c r="FM336" s="29" t="e">
        <f>FM334/FM333*100-100</f>
        <v>#DIV/0!</v>
      </c>
      <c r="FN336" s="60" t="e">
        <f>FN334/FN333*100-100</f>
        <v>#DIV/0!</v>
      </c>
      <c r="FO336" s="26">
        <f>SUM(FO329:FO335)</f>
        <v>0</v>
      </c>
      <c r="FP336" s="27">
        <f>SUM(FP329:FP335)</f>
        <v>0</v>
      </c>
      <c r="FQ336" s="27"/>
      <c r="FR336" s="27"/>
      <c r="FS336" s="27">
        <f>SUM(FS329:FS335)</f>
        <v>0</v>
      </c>
      <c r="FT336" s="28" t="e">
        <f>((FS336+FU336)/7)/FQ335</f>
        <v>#DIV/0!</v>
      </c>
      <c r="FU336" s="27">
        <f>SUM(FU329:FU335)</f>
        <v>0</v>
      </c>
      <c r="FV336" s="28" t="e">
        <f>(FU336/(FU336+FS336))</f>
        <v>#DIV/0!</v>
      </c>
      <c r="FW336" s="27"/>
      <c r="FX336" s="27"/>
      <c r="FY336" s="29" t="e">
        <f>FY334/FY333*100-100</f>
        <v>#DIV/0!</v>
      </c>
      <c r="FZ336" s="60" t="e">
        <f>FZ334/FZ333*100-100</f>
        <v>#DIV/0!</v>
      </c>
      <c r="GA336" s="26">
        <f>SUM(GA329:GA335)</f>
        <v>0</v>
      </c>
      <c r="GB336" s="27">
        <f>SUM(GB329:GB335)</f>
        <v>0</v>
      </c>
      <c r="GC336" s="27"/>
      <c r="GD336" s="27"/>
      <c r="GE336" s="27">
        <f>SUM(GE329:GE335)</f>
        <v>0</v>
      </c>
      <c r="GF336" s="28" t="e">
        <f>((GE336+GG336)/7)/GC335</f>
        <v>#DIV/0!</v>
      </c>
      <c r="GG336" s="27">
        <f>SUM(GG329:GG335)</f>
        <v>0</v>
      </c>
      <c r="GH336" s="28" t="e">
        <f>(GG336/(GG336+GE336))</f>
        <v>#DIV/0!</v>
      </c>
      <c r="GI336" s="27"/>
      <c r="GJ336" s="27"/>
      <c r="GK336" s="29" t="e">
        <f>GK334/GK333*100-100</f>
        <v>#DIV/0!</v>
      </c>
      <c r="GL336" s="60" t="e">
        <f>GL334/GL333*100-100</f>
        <v>#DIV/0!</v>
      </c>
      <c r="GM336" s="26">
        <f>SUM(GM329:GM335)</f>
        <v>0</v>
      </c>
      <c r="GN336" s="27">
        <f>SUM(GN329:GN335)</f>
        <v>0</v>
      </c>
      <c r="GO336" s="27"/>
      <c r="GP336" s="27"/>
      <c r="GQ336" s="27">
        <f>SUM(GQ329:GQ335)</f>
        <v>0</v>
      </c>
      <c r="GR336" s="28" t="e">
        <f>((GQ336+GS336)/7)/GO335</f>
        <v>#DIV/0!</v>
      </c>
      <c r="GS336" s="27">
        <f>SUM(GS329:GS335)</f>
        <v>0</v>
      </c>
      <c r="GT336" s="28" t="e">
        <f>(GS336/(GS336+GQ336))</f>
        <v>#DIV/0!</v>
      </c>
      <c r="GU336" s="27"/>
      <c r="GV336" s="27"/>
      <c r="GW336" s="29" t="e">
        <f>GW334/GW333*100-100</f>
        <v>#DIV/0!</v>
      </c>
      <c r="GX336" s="60" t="e">
        <f>GX334/GX333*100-100</f>
        <v>#DIV/0!</v>
      </c>
      <c r="GY336" s="26">
        <f>SUM(GY329:GY335)</f>
        <v>0</v>
      </c>
      <c r="GZ336" s="27">
        <f>SUM(GZ329:GZ335)</f>
        <v>0</v>
      </c>
      <c r="HA336" s="27"/>
      <c r="HB336" s="27"/>
      <c r="HC336" s="27">
        <f>SUM(HC329:HC335)</f>
        <v>0</v>
      </c>
      <c r="HD336" s="28" t="e">
        <f>((HC336+HE336)/7)/HA335</f>
        <v>#DIV/0!</v>
      </c>
      <c r="HE336" s="27">
        <f>SUM(HE329:HE335)</f>
        <v>0</v>
      </c>
      <c r="HF336" s="28" t="e">
        <f>(HE336/(HE336+HC336))</f>
        <v>#DIV/0!</v>
      </c>
      <c r="HG336" s="27"/>
      <c r="HH336" s="27"/>
      <c r="HI336" s="29" t="e">
        <f>HI334/HI333*100-100</f>
        <v>#DIV/0!</v>
      </c>
      <c r="HJ336" s="60" t="e">
        <f>HJ334/HJ333*100-100</f>
        <v>#DIV/0!</v>
      </c>
      <c r="HK336" s="26">
        <f t="shared" si="2422"/>
        <v>0</v>
      </c>
      <c r="HL336" s="443">
        <f t="shared" si="2422"/>
        <v>0</v>
      </c>
      <c r="HM336" s="365">
        <f t="shared" si="2422"/>
        <v>0</v>
      </c>
      <c r="HN336" s="27">
        <f t="shared" si="2422"/>
        <v>0</v>
      </c>
      <c r="HO336" s="27">
        <f t="shared" si="2423"/>
        <v>0</v>
      </c>
      <c r="HP336" s="80">
        <f>+((HO336)/HM335)/7</f>
        <v>0</v>
      </c>
      <c r="HQ336" s="57">
        <f t="shared" si="2425"/>
        <v>0</v>
      </c>
      <c r="HR336" s="48" t="e">
        <f t="shared" si="2446"/>
        <v>#DIV/0!</v>
      </c>
      <c r="HS336" s="49">
        <f>SUM(HS329:HS335)/7</f>
        <v>0</v>
      </c>
      <c r="HT336" s="50">
        <f>SUM(HT329:HT335)</f>
        <v>0</v>
      </c>
      <c r="HU336" s="49" t="e">
        <f>AVERAGE(HU329:HU335)</f>
        <v>#DIV/0!</v>
      </c>
      <c r="HV336" s="58" t="e">
        <f>HV334/HV333*100-100</f>
        <v>#DIV/0!</v>
      </c>
      <c r="HW336" s="60" t="e">
        <f>HW334/HW333*100-100</f>
        <v>#DIV/0!</v>
      </c>
    </row>
    <row r="337" spans="1:231" ht="19.5" thickBot="1" x14ac:dyDescent="0.3">
      <c r="A337" s="52"/>
      <c r="B337" s="437"/>
      <c r="C337" s="40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2"/>
      <c r="O337" s="40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2"/>
      <c r="AA337" s="40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2"/>
      <c r="AM337" s="40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2"/>
      <c r="AY337" s="40"/>
      <c r="AZ337" s="41"/>
      <c r="BA337" s="41"/>
      <c r="BB337" s="41"/>
      <c r="BC337" s="41"/>
      <c r="BD337" s="41"/>
      <c r="BE337" s="41"/>
      <c r="BF337" s="41"/>
      <c r="BG337" s="41"/>
      <c r="BH337" s="41"/>
      <c r="BI337" s="41"/>
      <c r="BJ337" s="42"/>
      <c r="BK337" s="40"/>
      <c r="BL337" s="41"/>
      <c r="BM337" s="41"/>
      <c r="BN337" s="41"/>
      <c r="BO337" s="41"/>
      <c r="BP337" s="41"/>
      <c r="BQ337" s="41"/>
      <c r="BR337" s="41"/>
      <c r="BS337" s="41"/>
      <c r="BT337" s="41"/>
      <c r="BU337" s="41"/>
      <c r="BV337" s="42"/>
      <c r="BW337" s="40"/>
      <c r="BX337" s="41"/>
      <c r="BY337" s="41"/>
      <c r="BZ337" s="41"/>
      <c r="CA337" s="41"/>
      <c r="CB337" s="41"/>
      <c r="CC337" s="41"/>
      <c r="CD337" s="41"/>
      <c r="CE337" s="41"/>
      <c r="CF337" s="41"/>
      <c r="CG337" s="41"/>
      <c r="CH337" s="42"/>
      <c r="CI337" s="40"/>
      <c r="CJ337" s="41"/>
      <c r="CK337" s="41"/>
      <c r="CL337" s="41"/>
      <c r="CM337" s="41"/>
      <c r="CN337" s="41"/>
      <c r="CO337" s="41"/>
      <c r="CP337" s="41"/>
      <c r="CQ337" s="41"/>
      <c r="CR337" s="41"/>
      <c r="CS337" s="41"/>
      <c r="CT337" s="42"/>
      <c r="CU337" s="40"/>
      <c r="CV337" s="41"/>
      <c r="CW337" s="41"/>
      <c r="CX337" s="41"/>
      <c r="CY337" s="41"/>
      <c r="CZ337" s="41"/>
      <c r="DA337" s="41"/>
      <c r="DB337" s="41"/>
      <c r="DC337" s="41"/>
      <c r="DD337" s="41"/>
      <c r="DE337" s="41"/>
      <c r="DF337" s="42"/>
      <c r="DG337" s="40"/>
      <c r="DH337" s="41"/>
      <c r="DI337" s="41"/>
      <c r="DJ337" s="41"/>
      <c r="DK337" s="41"/>
      <c r="DL337" s="41"/>
      <c r="DM337" s="41"/>
      <c r="DN337" s="41"/>
      <c r="DO337" s="41"/>
      <c r="DP337" s="41"/>
      <c r="DQ337" s="41"/>
      <c r="DR337" s="42"/>
      <c r="DS337" s="40"/>
      <c r="DT337" s="41"/>
      <c r="DU337" s="41"/>
      <c r="DV337" s="41"/>
      <c r="DW337" s="41"/>
      <c r="DX337" s="41"/>
      <c r="DY337" s="41"/>
      <c r="DZ337" s="41"/>
      <c r="EA337" s="41"/>
      <c r="EB337" s="41"/>
      <c r="EC337" s="41"/>
      <c r="ED337" s="42"/>
      <c r="EE337" s="40"/>
      <c r="EF337" s="41"/>
      <c r="EG337" s="41"/>
      <c r="EH337" s="41"/>
      <c r="EI337" s="41"/>
      <c r="EJ337" s="41"/>
      <c r="EK337" s="41"/>
      <c r="EL337" s="41"/>
      <c r="EM337" s="41"/>
      <c r="EN337" s="41"/>
      <c r="EO337" s="41"/>
      <c r="EP337" s="42"/>
      <c r="EQ337" s="40"/>
      <c r="ER337" s="41"/>
      <c r="ES337" s="41"/>
      <c r="ET337" s="41"/>
      <c r="EU337" s="41"/>
      <c r="EV337" s="41"/>
      <c r="EW337" s="41"/>
      <c r="EX337" s="41"/>
      <c r="EY337" s="41"/>
      <c r="EZ337" s="41"/>
      <c r="FA337" s="41"/>
      <c r="FB337" s="42"/>
      <c r="FC337" s="40"/>
      <c r="FD337" s="41"/>
      <c r="FE337" s="41"/>
      <c r="FF337" s="41"/>
      <c r="FG337" s="41"/>
      <c r="FH337" s="41"/>
      <c r="FI337" s="41"/>
      <c r="FJ337" s="41"/>
      <c r="FK337" s="41"/>
      <c r="FL337" s="41"/>
      <c r="FM337" s="41"/>
      <c r="FN337" s="42"/>
      <c r="FO337" s="40"/>
      <c r="FP337" s="41"/>
      <c r="FQ337" s="41"/>
      <c r="FR337" s="41"/>
      <c r="FS337" s="41"/>
      <c r="FT337" s="41"/>
      <c r="FU337" s="41"/>
      <c r="FV337" s="41"/>
      <c r="FW337" s="41"/>
      <c r="FX337" s="41"/>
      <c r="FY337" s="41"/>
      <c r="FZ337" s="42"/>
      <c r="GA337" s="40"/>
      <c r="GB337" s="41"/>
      <c r="GC337" s="41"/>
      <c r="GD337" s="41"/>
      <c r="GE337" s="41"/>
      <c r="GF337" s="41"/>
      <c r="GG337" s="41"/>
      <c r="GH337" s="41"/>
      <c r="GI337" s="41"/>
      <c r="GJ337" s="41"/>
      <c r="GK337" s="41"/>
      <c r="GL337" s="42"/>
      <c r="GM337" s="40"/>
      <c r="GN337" s="41"/>
      <c r="GO337" s="41"/>
      <c r="GP337" s="41"/>
      <c r="GQ337" s="41"/>
      <c r="GR337" s="41"/>
      <c r="GS337" s="41"/>
      <c r="GT337" s="41"/>
      <c r="GU337" s="41"/>
      <c r="GV337" s="41"/>
      <c r="GW337" s="41"/>
      <c r="GX337" s="42"/>
      <c r="GY337" s="40"/>
      <c r="GZ337" s="41"/>
      <c r="HA337" s="41"/>
      <c r="HB337" s="41"/>
      <c r="HC337" s="41"/>
      <c r="HD337" s="41"/>
      <c r="HE337" s="41"/>
      <c r="HF337" s="41"/>
      <c r="HG337" s="41"/>
      <c r="HH337" s="41"/>
      <c r="HI337" s="41"/>
      <c r="HJ337" s="42"/>
      <c r="HK337" s="444">
        <f>HK336/HM326</f>
        <v>0</v>
      </c>
      <c r="HL337" s="445">
        <f>HL336/HN326</f>
        <v>0</v>
      </c>
      <c r="HM337" s="65"/>
      <c r="HN337" s="41"/>
      <c r="HO337" s="41"/>
      <c r="HP337" s="41"/>
      <c r="HQ337" s="41"/>
      <c r="HR337" s="41"/>
      <c r="HS337" s="41"/>
      <c r="HT337" s="51"/>
      <c r="HU337" s="41"/>
      <c r="HV337" s="41"/>
      <c r="HW337" s="42"/>
    </row>
    <row r="338" spans="1:231" ht="18.75" x14ac:dyDescent="0.25">
      <c r="A338" s="736">
        <v>62</v>
      </c>
      <c r="B338" s="435">
        <f>B335+1</f>
        <v>45855</v>
      </c>
      <c r="C338" s="32"/>
      <c r="D338" s="33"/>
      <c r="E338" s="33">
        <f>E335-C338</f>
        <v>450</v>
      </c>
      <c r="F338" s="33">
        <f>F335-D338</f>
        <v>33</v>
      </c>
      <c r="G338" s="33"/>
      <c r="H338" s="34">
        <f t="shared" ref="H338:H344" si="2447">((G338+I338)/E338)</f>
        <v>0</v>
      </c>
      <c r="I338" s="33"/>
      <c r="J338" s="34" t="e">
        <f>I338/(G338+I338)</f>
        <v>#DIV/0!</v>
      </c>
      <c r="K338" s="35"/>
      <c r="L338" s="33"/>
      <c r="M338" s="33"/>
      <c r="N338" s="36"/>
      <c r="O338" s="32"/>
      <c r="P338" s="33"/>
      <c r="Q338" s="33">
        <f>Q335-O338</f>
        <v>482</v>
      </c>
      <c r="R338" s="33">
        <f>R335-P338</f>
        <v>36</v>
      </c>
      <c r="S338" s="33"/>
      <c r="T338" s="34">
        <f t="shared" ref="T338:T344" si="2448">((S338+U338)/Q338)</f>
        <v>0</v>
      </c>
      <c r="U338" s="33"/>
      <c r="V338" s="34" t="e">
        <f t="shared" ref="V338:V344" si="2449">U338/(S338+U338)</f>
        <v>#DIV/0!</v>
      </c>
      <c r="W338" s="35"/>
      <c r="X338" s="33"/>
      <c r="Y338" s="33"/>
      <c r="Z338" s="36"/>
      <c r="AA338" s="32"/>
      <c r="AB338" s="33"/>
      <c r="AC338" s="33">
        <f>AC335-AA338</f>
        <v>100</v>
      </c>
      <c r="AD338" s="33">
        <f>AD335-AB338</f>
        <v>8</v>
      </c>
      <c r="AE338" s="33"/>
      <c r="AF338" s="34">
        <f t="shared" ref="AF338:AF344" si="2450">((AE338+AG338)/AC338)</f>
        <v>0</v>
      </c>
      <c r="AG338" s="33"/>
      <c r="AH338" s="34" t="e">
        <f t="shared" ref="AH338:AH344" si="2451">AG338/(AE338+AG338)</f>
        <v>#DIV/0!</v>
      </c>
      <c r="AI338" s="35"/>
      <c r="AJ338" s="33"/>
      <c r="AK338" s="33"/>
      <c r="AL338" s="36"/>
      <c r="AM338" s="32"/>
      <c r="AN338" s="33"/>
      <c r="AO338" s="33">
        <f>AO335-AM338</f>
        <v>469</v>
      </c>
      <c r="AP338" s="33">
        <f>AP335-AN338</f>
        <v>34</v>
      </c>
      <c r="AQ338" s="33"/>
      <c r="AR338" s="34">
        <f t="shared" ref="AR338:AR344" si="2452">((AQ338+AS338)/AO338)</f>
        <v>0</v>
      </c>
      <c r="AS338" s="33"/>
      <c r="AT338" s="34" t="e">
        <f t="shared" ref="AT338:AT344" si="2453">AS338/(AQ338+AS338)</f>
        <v>#DIV/0!</v>
      </c>
      <c r="AU338" s="35"/>
      <c r="AV338" s="33"/>
      <c r="AW338" s="33"/>
      <c r="AX338" s="36"/>
      <c r="AY338" s="32"/>
      <c r="AZ338" s="33"/>
      <c r="BA338" s="33">
        <f>BA335-AY338</f>
        <v>469</v>
      </c>
      <c r="BB338" s="33">
        <f>BB335-AZ338</f>
        <v>35</v>
      </c>
      <c r="BC338" s="33"/>
      <c r="BD338" s="34">
        <f t="shared" ref="BD338:BD344" si="2454">((BC338+BE338)/BA338)</f>
        <v>0</v>
      </c>
      <c r="BE338" s="33"/>
      <c r="BF338" s="34" t="e">
        <f t="shared" ref="BF338:BF344" si="2455">BE338/(BC338+BE338)</f>
        <v>#DIV/0!</v>
      </c>
      <c r="BG338" s="35"/>
      <c r="BH338" s="33"/>
      <c r="BI338" s="33"/>
      <c r="BJ338" s="36"/>
      <c r="BK338" s="32"/>
      <c r="BL338" s="33"/>
      <c r="BM338" s="33">
        <f>BM335-BK338</f>
        <v>479</v>
      </c>
      <c r="BN338" s="33">
        <f>BN335-BL338</f>
        <v>34</v>
      </c>
      <c r="BO338" s="33"/>
      <c r="BP338" s="34">
        <f t="shared" ref="BP338:BP344" si="2456">((BO338+BQ338)/BM338)</f>
        <v>0</v>
      </c>
      <c r="BQ338" s="33"/>
      <c r="BR338" s="34" t="e">
        <f t="shared" ref="BR338:BR344" si="2457">BQ338/(BO338+BQ338)</f>
        <v>#DIV/0!</v>
      </c>
      <c r="BS338" s="35"/>
      <c r="BT338" s="33"/>
      <c r="BU338" s="33"/>
      <c r="BV338" s="36"/>
      <c r="BW338" s="32"/>
      <c r="BX338" s="33"/>
      <c r="BY338" s="33">
        <f>BY335-BW338</f>
        <v>0</v>
      </c>
      <c r="BZ338" s="33">
        <f>BZ335-BX338</f>
        <v>0</v>
      </c>
      <c r="CA338" s="33"/>
      <c r="CB338" s="34" t="e">
        <f t="shared" ref="CB338:CB344" si="2458">((CA338+CC338)/BY338)</f>
        <v>#DIV/0!</v>
      </c>
      <c r="CC338" s="33"/>
      <c r="CD338" s="34" t="e">
        <f t="shared" ref="CD338:CD344" si="2459">CC338/(CA338+CC338)</f>
        <v>#DIV/0!</v>
      </c>
      <c r="CE338" s="35"/>
      <c r="CF338" s="33"/>
      <c r="CG338" s="33"/>
      <c r="CH338" s="36"/>
      <c r="CI338" s="32"/>
      <c r="CJ338" s="33"/>
      <c r="CK338" s="33">
        <f>CK335-CI338</f>
        <v>0</v>
      </c>
      <c r="CL338" s="33">
        <f>CL335-CJ338</f>
        <v>0</v>
      </c>
      <c r="CM338" s="33"/>
      <c r="CN338" s="34" t="e">
        <f t="shared" ref="CN338:CN344" si="2460">((CM338+CO338)/CK338)</f>
        <v>#DIV/0!</v>
      </c>
      <c r="CO338" s="33"/>
      <c r="CP338" s="34" t="e">
        <f t="shared" ref="CP338:CP344" si="2461">CO338/(CM338+CO338)</f>
        <v>#DIV/0!</v>
      </c>
      <c r="CQ338" s="35"/>
      <c r="CR338" s="33"/>
      <c r="CS338" s="33"/>
      <c r="CT338" s="36"/>
      <c r="CU338" s="32"/>
      <c r="CV338" s="33"/>
      <c r="CW338" s="33">
        <f>CW335-CU338</f>
        <v>0</v>
      </c>
      <c r="CX338" s="33">
        <f>CX335-CV338</f>
        <v>0</v>
      </c>
      <c r="CY338" s="33"/>
      <c r="CZ338" s="34" t="e">
        <f t="shared" ref="CZ338:CZ344" si="2462">((CY338+DA338)/CW338)</f>
        <v>#DIV/0!</v>
      </c>
      <c r="DA338" s="33"/>
      <c r="DB338" s="34" t="e">
        <f t="shared" ref="DB338:DB344" si="2463">DA338/(CY338+DA338)</f>
        <v>#DIV/0!</v>
      </c>
      <c r="DC338" s="35"/>
      <c r="DD338" s="33"/>
      <c r="DE338" s="33"/>
      <c r="DF338" s="36"/>
      <c r="DG338" s="32"/>
      <c r="DH338" s="33"/>
      <c r="DI338" s="33">
        <f>DI335-DG338</f>
        <v>0</v>
      </c>
      <c r="DJ338" s="33">
        <f>DJ335-DH338</f>
        <v>0</v>
      </c>
      <c r="DK338" s="33"/>
      <c r="DL338" s="34" t="e">
        <f t="shared" ref="DL338:DL344" si="2464">((DK338+DM338)/DI338)</f>
        <v>#DIV/0!</v>
      </c>
      <c r="DM338" s="33"/>
      <c r="DN338" s="34" t="e">
        <f t="shared" ref="DN338:DN344" si="2465">DM338/(DK338+DM338)</f>
        <v>#DIV/0!</v>
      </c>
      <c r="DO338" s="35"/>
      <c r="DP338" s="33"/>
      <c r="DQ338" s="33"/>
      <c r="DR338" s="36"/>
      <c r="DS338" s="32"/>
      <c r="DT338" s="33"/>
      <c r="DU338" s="33">
        <f>DU335-DS338</f>
        <v>0</v>
      </c>
      <c r="DV338" s="33">
        <f>DV335-DT338</f>
        <v>0</v>
      </c>
      <c r="DW338" s="33"/>
      <c r="DX338" s="34" t="e">
        <f t="shared" ref="DX338:DX344" si="2466">((DW338+DY338)/DU338)</f>
        <v>#DIV/0!</v>
      </c>
      <c r="DY338" s="33"/>
      <c r="DZ338" s="34" t="e">
        <f t="shared" ref="DZ338:DZ344" si="2467">DY338/(DW338+DY338)</f>
        <v>#DIV/0!</v>
      </c>
      <c r="EA338" s="35"/>
      <c r="EB338" s="33"/>
      <c r="EC338" s="33"/>
      <c r="ED338" s="36"/>
      <c r="EE338" s="32"/>
      <c r="EF338" s="33"/>
      <c r="EG338" s="33">
        <f>EG335-EE338</f>
        <v>0</v>
      </c>
      <c r="EH338" s="33">
        <f>EH335-EF338</f>
        <v>0</v>
      </c>
      <c r="EI338" s="33"/>
      <c r="EJ338" s="34" t="e">
        <f t="shared" ref="EJ338:EJ344" si="2468">((EI338+EK338)/EG338)</f>
        <v>#DIV/0!</v>
      </c>
      <c r="EK338" s="33"/>
      <c r="EL338" s="34" t="e">
        <f t="shared" ref="EL338:EL344" si="2469">EK338/(EI338+EK338)</f>
        <v>#DIV/0!</v>
      </c>
      <c r="EM338" s="35"/>
      <c r="EN338" s="33"/>
      <c r="EO338" s="33"/>
      <c r="EP338" s="36"/>
      <c r="EQ338" s="32"/>
      <c r="ER338" s="33"/>
      <c r="ES338" s="33">
        <f>ES335-EQ338</f>
        <v>0</v>
      </c>
      <c r="ET338" s="33">
        <f>ET335-ER338</f>
        <v>0</v>
      </c>
      <c r="EU338" s="33"/>
      <c r="EV338" s="34" t="e">
        <f t="shared" ref="EV338:EV344" si="2470">((EU338+EW338)/ES338)</f>
        <v>#DIV/0!</v>
      </c>
      <c r="EW338" s="33"/>
      <c r="EX338" s="34" t="e">
        <f t="shared" ref="EX338:EX344" si="2471">EW338/(EU338+EW338)</f>
        <v>#DIV/0!</v>
      </c>
      <c r="EY338" s="35"/>
      <c r="EZ338" s="33"/>
      <c r="FA338" s="33"/>
      <c r="FB338" s="36"/>
      <c r="FC338" s="32"/>
      <c r="FD338" s="33"/>
      <c r="FE338" s="33">
        <f>FE335-FC338</f>
        <v>0</v>
      </c>
      <c r="FF338" s="33">
        <f>FF335-FD338</f>
        <v>0</v>
      </c>
      <c r="FG338" s="33"/>
      <c r="FH338" s="34" t="e">
        <f t="shared" ref="FH338:FH344" si="2472">((FG338+FI338)/FE338)</f>
        <v>#DIV/0!</v>
      </c>
      <c r="FI338" s="33"/>
      <c r="FJ338" s="34" t="e">
        <f t="shared" ref="FJ338:FJ344" si="2473">FI338/(FG338+FI338)</f>
        <v>#DIV/0!</v>
      </c>
      <c r="FK338" s="35"/>
      <c r="FL338" s="33"/>
      <c r="FM338" s="33"/>
      <c r="FN338" s="36"/>
      <c r="FO338" s="32"/>
      <c r="FP338" s="33"/>
      <c r="FQ338" s="33">
        <f>FQ335-FO338</f>
        <v>0</v>
      </c>
      <c r="FR338" s="33">
        <f>FR335-FP338</f>
        <v>0</v>
      </c>
      <c r="FS338" s="33"/>
      <c r="FT338" s="34" t="e">
        <f t="shared" ref="FT338:FT344" si="2474">((FS338+FU338)/FQ338)</f>
        <v>#DIV/0!</v>
      </c>
      <c r="FU338" s="33"/>
      <c r="FV338" s="34" t="e">
        <f t="shared" ref="FV338:FV344" si="2475">FU338/(FS338+FU338)</f>
        <v>#DIV/0!</v>
      </c>
      <c r="FW338" s="35"/>
      <c r="FX338" s="33"/>
      <c r="FY338" s="33"/>
      <c r="FZ338" s="36"/>
      <c r="GA338" s="32"/>
      <c r="GB338" s="33"/>
      <c r="GC338" s="33">
        <f>GC335-GA338</f>
        <v>0</v>
      </c>
      <c r="GD338" s="33">
        <f>GD335-GB338</f>
        <v>0</v>
      </c>
      <c r="GE338" s="33"/>
      <c r="GF338" s="34" t="e">
        <f t="shared" ref="GF338:GF344" si="2476">((GE338+GG338)/GC338)</f>
        <v>#DIV/0!</v>
      </c>
      <c r="GG338" s="33"/>
      <c r="GH338" s="34" t="e">
        <f t="shared" ref="GH338:GH344" si="2477">GG338/(GE338+GG338)</f>
        <v>#DIV/0!</v>
      </c>
      <c r="GI338" s="35"/>
      <c r="GJ338" s="33"/>
      <c r="GK338" s="33"/>
      <c r="GL338" s="36"/>
      <c r="GM338" s="32"/>
      <c r="GN338" s="33"/>
      <c r="GO338" s="33">
        <f>GO335-GM338</f>
        <v>0</v>
      </c>
      <c r="GP338" s="33">
        <f>GP335-GN338</f>
        <v>0</v>
      </c>
      <c r="GQ338" s="33"/>
      <c r="GR338" s="34" t="e">
        <f t="shared" ref="GR338:GR344" si="2478">((GQ338+GS338)/GO338)</f>
        <v>#DIV/0!</v>
      </c>
      <c r="GS338" s="33"/>
      <c r="GT338" s="34" t="e">
        <f t="shared" ref="GT338:GT344" si="2479">GS338/(GQ338+GS338)</f>
        <v>#DIV/0!</v>
      </c>
      <c r="GU338" s="35"/>
      <c r="GV338" s="33"/>
      <c r="GW338" s="33"/>
      <c r="GX338" s="36"/>
      <c r="GY338" s="32"/>
      <c r="GZ338" s="33"/>
      <c r="HA338" s="33">
        <f>HA335-GY338</f>
        <v>0</v>
      </c>
      <c r="HB338" s="33">
        <f>HB335-GZ338</f>
        <v>0</v>
      </c>
      <c r="HC338" s="33"/>
      <c r="HD338" s="34" t="e">
        <f t="shared" ref="HD338:HD344" si="2480">((HC338+HE338)/HA338)</f>
        <v>#DIV/0!</v>
      </c>
      <c r="HE338" s="33"/>
      <c r="HF338" s="34" t="e">
        <f t="shared" ref="HF338:HF344" si="2481">HE338/(HC338+HE338)</f>
        <v>#DIV/0!</v>
      </c>
      <c r="HG338" s="35"/>
      <c r="HH338" s="33"/>
      <c r="HI338" s="33"/>
      <c r="HJ338" s="36"/>
      <c r="HK338" s="32">
        <f t="shared" ref="HK338:HN345" si="2482">+C338+O338+AA338+AM338+AY338+BK338+BW338+CI338+CU338+DG338+DS338+EE338+EQ338+FC338+FO338+GA338+GM338+GY338</f>
        <v>0</v>
      </c>
      <c r="HL338" s="36">
        <f t="shared" si="2482"/>
        <v>0</v>
      </c>
      <c r="HM338" s="380">
        <f t="shared" si="2482"/>
        <v>2449</v>
      </c>
      <c r="HN338" s="33">
        <f t="shared" si="2482"/>
        <v>180</v>
      </c>
      <c r="HO338" s="33">
        <f t="shared" ref="HO338:HO345" si="2483">+G338+S338+AE338+AQ338+BC338+BO338+CA338+CM338+CY338+DK338+DW338+EI338+EU338+FG338+FS338+GE338+GQ338+HC338+I338+U338+AG338+AS338+BE338+BQ338+CC338+CO338+DA338+DM338+DY338+EK338+EW338+FI338+FU338+GG338+GS338+HE338</f>
        <v>0</v>
      </c>
      <c r="HP338" s="78">
        <f t="shared" ref="HP338:HP344" si="2484">+(HO338)/HM338</f>
        <v>0</v>
      </c>
      <c r="HQ338" s="44">
        <f t="shared" ref="HQ338:HQ345" si="2485">+I338+U338+AG338+AS338+BE338+BQ338+CC338+CO338+DA338+DM338+DY338+EK338+EW338+FI338+FU338+GG338+GS338+HE338</f>
        <v>0</v>
      </c>
      <c r="HR338" s="34" t="e">
        <f>+(HQ338/(HO338))</f>
        <v>#DIV/0!</v>
      </c>
      <c r="HS338" s="45"/>
      <c r="HT338" s="46"/>
      <c r="HU338" s="45" t="e">
        <f t="shared" ref="HU338:HU344" si="2486">+HT338/HO338*100</f>
        <v>#DIV/0!</v>
      </c>
      <c r="HV338" s="44"/>
      <c r="HW338" s="36"/>
    </row>
    <row r="339" spans="1:231" ht="18.75" x14ac:dyDescent="0.25">
      <c r="A339" s="734"/>
      <c r="B339" s="436">
        <f t="shared" si="2326"/>
        <v>45856</v>
      </c>
      <c r="C339" s="10"/>
      <c r="D339" s="11"/>
      <c r="E339" s="61">
        <f t="shared" ref="E339:F343" si="2487">E338-C339</f>
        <v>450</v>
      </c>
      <c r="F339" s="11">
        <f t="shared" si="2487"/>
        <v>33</v>
      </c>
      <c r="G339" s="11"/>
      <c r="H339" s="12">
        <f t="shared" si="2447"/>
        <v>0</v>
      </c>
      <c r="I339" s="11"/>
      <c r="J339" s="12" t="e">
        <f t="shared" ref="J339:J344" si="2488">I339/(G339+I339)</f>
        <v>#DIV/0!</v>
      </c>
      <c r="K339" s="13"/>
      <c r="L339" s="11"/>
      <c r="M339" s="11"/>
      <c r="N339" s="14"/>
      <c r="O339" s="10"/>
      <c r="P339" s="11"/>
      <c r="Q339" s="11">
        <f t="shared" ref="Q339:R344" si="2489">Q338-O339</f>
        <v>482</v>
      </c>
      <c r="R339" s="11">
        <f t="shared" si="2489"/>
        <v>36</v>
      </c>
      <c r="S339" s="11"/>
      <c r="T339" s="12">
        <f t="shared" si="2448"/>
        <v>0</v>
      </c>
      <c r="U339" s="11"/>
      <c r="V339" s="12" t="e">
        <f t="shared" si="2449"/>
        <v>#DIV/0!</v>
      </c>
      <c r="W339" s="13"/>
      <c r="X339" s="11"/>
      <c r="Y339" s="11"/>
      <c r="Z339" s="14"/>
      <c r="AA339" s="10"/>
      <c r="AB339" s="11"/>
      <c r="AC339" s="11">
        <f t="shared" ref="AC339:AD344" si="2490">AC338-AA339</f>
        <v>100</v>
      </c>
      <c r="AD339" s="11">
        <f t="shared" si="2490"/>
        <v>8</v>
      </c>
      <c r="AE339" s="11"/>
      <c r="AF339" s="12">
        <f t="shared" si="2450"/>
        <v>0</v>
      </c>
      <c r="AG339" s="11"/>
      <c r="AH339" s="12" t="e">
        <f t="shared" si="2451"/>
        <v>#DIV/0!</v>
      </c>
      <c r="AI339" s="13"/>
      <c r="AJ339" s="11"/>
      <c r="AK339" s="11"/>
      <c r="AL339" s="14"/>
      <c r="AM339" s="10"/>
      <c r="AN339" s="11"/>
      <c r="AO339" s="61">
        <f t="shared" ref="AO339:AP344" si="2491">AO338-AM339</f>
        <v>469</v>
      </c>
      <c r="AP339" s="11">
        <f t="shared" si="2491"/>
        <v>34</v>
      </c>
      <c r="AQ339" s="11"/>
      <c r="AR339" s="12">
        <f t="shared" si="2452"/>
        <v>0</v>
      </c>
      <c r="AS339" s="11"/>
      <c r="AT339" s="12" t="e">
        <f t="shared" si="2453"/>
        <v>#DIV/0!</v>
      </c>
      <c r="AU339" s="13"/>
      <c r="AV339" s="11"/>
      <c r="AW339" s="11"/>
      <c r="AX339" s="14"/>
      <c r="AY339" s="10"/>
      <c r="AZ339" s="11"/>
      <c r="BA339" s="11">
        <f t="shared" ref="BA339:BB344" si="2492">BA338-AY339</f>
        <v>469</v>
      </c>
      <c r="BB339" s="11">
        <f t="shared" si="2492"/>
        <v>35</v>
      </c>
      <c r="BC339" s="11"/>
      <c r="BD339" s="12">
        <f t="shared" si="2454"/>
        <v>0</v>
      </c>
      <c r="BE339" s="11"/>
      <c r="BF339" s="12" t="e">
        <f t="shared" si="2455"/>
        <v>#DIV/0!</v>
      </c>
      <c r="BG339" s="13"/>
      <c r="BH339" s="11"/>
      <c r="BI339" s="11"/>
      <c r="BJ339" s="14"/>
      <c r="BK339" s="10"/>
      <c r="BL339" s="11"/>
      <c r="BM339" s="11">
        <f t="shared" ref="BM339:BN344" si="2493">BM338-BK339</f>
        <v>479</v>
      </c>
      <c r="BN339" s="11">
        <f t="shared" si="2493"/>
        <v>34</v>
      </c>
      <c r="BO339" s="11"/>
      <c r="BP339" s="12">
        <f t="shared" si="2456"/>
        <v>0</v>
      </c>
      <c r="BQ339" s="11"/>
      <c r="BR339" s="12" t="e">
        <f t="shared" si="2457"/>
        <v>#DIV/0!</v>
      </c>
      <c r="BS339" s="13"/>
      <c r="BT339" s="11"/>
      <c r="BU339" s="11"/>
      <c r="BV339" s="14"/>
      <c r="BW339" s="10"/>
      <c r="BX339" s="11"/>
      <c r="BY339" s="61">
        <f t="shared" ref="BY339:BZ344" si="2494">BY338-BW339</f>
        <v>0</v>
      </c>
      <c r="BZ339" s="61">
        <f t="shared" si="2494"/>
        <v>0</v>
      </c>
      <c r="CA339" s="11"/>
      <c r="CB339" s="12" t="e">
        <f t="shared" si="2458"/>
        <v>#DIV/0!</v>
      </c>
      <c r="CC339" s="11"/>
      <c r="CD339" s="12" t="e">
        <f t="shared" si="2459"/>
        <v>#DIV/0!</v>
      </c>
      <c r="CE339" s="13"/>
      <c r="CF339" s="11"/>
      <c r="CG339" s="11"/>
      <c r="CH339" s="14"/>
      <c r="CI339" s="10"/>
      <c r="CJ339" s="11"/>
      <c r="CK339" s="61">
        <f t="shared" ref="CK339:CL344" si="2495">CK338-CI339</f>
        <v>0</v>
      </c>
      <c r="CL339" s="61">
        <f t="shared" si="2495"/>
        <v>0</v>
      </c>
      <c r="CM339" s="11"/>
      <c r="CN339" s="12" t="e">
        <f t="shared" si="2460"/>
        <v>#DIV/0!</v>
      </c>
      <c r="CO339" s="11"/>
      <c r="CP339" s="12" t="e">
        <f t="shared" si="2461"/>
        <v>#DIV/0!</v>
      </c>
      <c r="CQ339" s="13"/>
      <c r="CR339" s="11"/>
      <c r="CS339" s="11"/>
      <c r="CT339" s="14"/>
      <c r="CU339" s="10"/>
      <c r="CV339" s="11"/>
      <c r="CW339" s="61">
        <f t="shared" ref="CW339:CX344" si="2496">CW338-CU339</f>
        <v>0</v>
      </c>
      <c r="CX339" s="61">
        <f t="shared" si="2496"/>
        <v>0</v>
      </c>
      <c r="CY339" s="11"/>
      <c r="CZ339" s="12" t="e">
        <f t="shared" si="2462"/>
        <v>#DIV/0!</v>
      </c>
      <c r="DA339" s="11"/>
      <c r="DB339" s="12" t="e">
        <f t="shared" si="2463"/>
        <v>#DIV/0!</v>
      </c>
      <c r="DC339" s="13"/>
      <c r="DD339" s="11"/>
      <c r="DE339" s="11"/>
      <c r="DF339" s="14"/>
      <c r="DG339" s="10"/>
      <c r="DH339" s="11"/>
      <c r="DI339" s="61">
        <f t="shared" ref="DI339:DJ344" si="2497">DI338-DG339</f>
        <v>0</v>
      </c>
      <c r="DJ339" s="61">
        <f t="shared" si="2497"/>
        <v>0</v>
      </c>
      <c r="DK339" s="11"/>
      <c r="DL339" s="12" t="e">
        <f t="shared" si="2464"/>
        <v>#DIV/0!</v>
      </c>
      <c r="DM339" s="11"/>
      <c r="DN339" s="12" t="e">
        <f t="shared" si="2465"/>
        <v>#DIV/0!</v>
      </c>
      <c r="DO339" s="13"/>
      <c r="DP339" s="11"/>
      <c r="DQ339" s="11"/>
      <c r="DR339" s="14"/>
      <c r="DS339" s="10"/>
      <c r="DT339" s="11"/>
      <c r="DU339" s="61">
        <f t="shared" ref="DU339:DV344" si="2498">DU338-DS339</f>
        <v>0</v>
      </c>
      <c r="DV339" s="61">
        <f t="shared" si="2498"/>
        <v>0</v>
      </c>
      <c r="DW339" s="11"/>
      <c r="DX339" s="12" t="e">
        <f t="shared" si="2466"/>
        <v>#DIV/0!</v>
      </c>
      <c r="DY339" s="11"/>
      <c r="DZ339" s="12" t="e">
        <f t="shared" si="2467"/>
        <v>#DIV/0!</v>
      </c>
      <c r="EA339" s="13"/>
      <c r="EB339" s="11"/>
      <c r="EC339" s="11"/>
      <c r="ED339" s="14"/>
      <c r="EE339" s="10"/>
      <c r="EF339" s="11"/>
      <c r="EG339" s="61">
        <f t="shared" ref="EG339:EH344" si="2499">EG338-EE339</f>
        <v>0</v>
      </c>
      <c r="EH339" s="61">
        <f t="shared" si="2499"/>
        <v>0</v>
      </c>
      <c r="EI339" s="11"/>
      <c r="EJ339" s="12" t="e">
        <f t="shared" si="2468"/>
        <v>#DIV/0!</v>
      </c>
      <c r="EK339" s="11"/>
      <c r="EL339" s="12" t="e">
        <f t="shared" si="2469"/>
        <v>#DIV/0!</v>
      </c>
      <c r="EM339" s="13"/>
      <c r="EN339" s="11"/>
      <c r="EO339" s="11"/>
      <c r="EP339" s="14"/>
      <c r="EQ339" s="10"/>
      <c r="ER339" s="11"/>
      <c r="ES339" s="61">
        <f t="shared" ref="ES339:ET344" si="2500">ES338-EQ339</f>
        <v>0</v>
      </c>
      <c r="ET339" s="61">
        <f t="shared" si="2500"/>
        <v>0</v>
      </c>
      <c r="EU339" s="11"/>
      <c r="EV339" s="12" t="e">
        <f t="shared" si="2470"/>
        <v>#DIV/0!</v>
      </c>
      <c r="EW339" s="11"/>
      <c r="EX339" s="12" t="e">
        <f t="shared" si="2471"/>
        <v>#DIV/0!</v>
      </c>
      <c r="EY339" s="13"/>
      <c r="EZ339" s="11"/>
      <c r="FA339" s="11"/>
      <c r="FB339" s="14"/>
      <c r="FC339" s="10"/>
      <c r="FD339" s="11"/>
      <c r="FE339" s="61">
        <f t="shared" ref="FE339:FF344" si="2501">FE338-FC339</f>
        <v>0</v>
      </c>
      <c r="FF339" s="61">
        <f t="shared" si="2501"/>
        <v>0</v>
      </c>
      <c r="FG339" s="11"/>
      <c r="FH339" s="12" t="e">
        <f t="shared" si="2472"/>
        <v>#DIV/0!</v>
      </c>
      <c r="FI339" s="11"/>
      <c r="FJ339" s="12" t="e">
        <f t="shared" si="2473"/>
        <v>#DIV/0!</v>
      </c>
      <c r="FK339" s="13"/>
      <c r="FL339" s="11"/>
      <c r="FM339" s="11"/>
      <c r="FN339" s="14"/>
      <c r="FO339" s="10"/>
      <c r="FP339" s="11"/>
      <c r="FQ339" s="61">
        <f t="shared" ref="FQ339:FR344" si="2502">FQ338-FO339</f>
        <v>0</v>
      </c>
      <c r="FR339" s="61">
        <f t="shared" si="2502"/>
        <v>0</v>
      </c>
      <c r="FS339" s="11"/>
      <c r="FT339" s="12" t="e">
        <f t="shared" si="2474"/>
        <v>#DIV/0!</v>
      </c>
      <c r="FU339" s="11"/>
      <c r="FV339" s="12" t="e">
        <f t="shared" si="2475"/>
        <v>#DIV/0!</v>
      </c>
      <c r="FW339" s="13"/>
      <c r="FX339" s="11"/>
      <c r="FY339" s="11"/>
      <c r="FZ339" s="14"/>
      <c r="GA339" s="10"/>
      <c r="GB339" s="11"/>
      <c r="GC339" s="61">
        <f t="shared" ref="GC339:GD344" si="2503">GC338-GA339</f>
        <v>0</v>
      </c>
      <c r="GD339" s="61">
        <f t="shared" si="2503"/>
        <v>0</v>
      </c>
      <c r="GE339" s="11"/>
      <c r="GF339" s="12" t="e">
        <f t="shared" si="2476"/>
        <v>#DIV/0!</v>
      </c>
      <c r="GG339" s="11"/>
      <c r="GH339" s="12" t="e">
        <f t="shared" si="2477"/>
        <v>#DIV/0!</v>
      </c>
      <c r="GI339" s="13"/>
      <c r="GJ339" s="11"/>
      <c r="GK339" s="11"/>
      <c r="GL339" s="14"/>
      <c r="GM339" s="10"/>
      <c r="GN339" s="11"/>
      <c r="GO339" s="61">
        <f t="shared" ref="GO339:GP344" si="2504">GO338-GM339</f>
        <v>0</v>
      </c>
      <c r="GP339" s="61">
        <f t="shared" si="2504"/>
        <v>0</v>
      </c>
      <c r="GQ339" s="11"/>
      <c r="GR339" s="12" t="e">
        <f t="shared" si="2478"/>
        <v>#DIV/0!</v>
      </c>
      <c r="GS339" s="11"/>
      <c r="GT339" s="12" t="e">
        <f t="shared" si="2479"/>
        <v>#DIV/0!</v>
      </c>
      <c r="GU339" s="13"/>
      <c r="GV339" s="11"/>
      <c r="GW339" s="11"/>
      <c r="GX339" s="14"/>
      <c r="GY339" s="10"/>
      <c r="GZ339" s="11"/>
      <c r="HA339" s="61">
        <f t="shared" ref="HA339:HB344" si="2505">HA338-GY339</f>
        <v>0</v>
      </c>
      <c r="HB339" s="61">
        <f t="shared" si="2505"/>
        <v>0</v>
      </c>
      <c r="HC339" s="11"/>
      <c r="HD339" s="12" t="e">
        <f t="shared" si="2480"/>
        <v>#DIV/0!</v>
      </c>
      <c r="HE339" s="11"/>
      <c r="HF339" s="12" t="e">
        <f t="shared" si="2481"/>
        <v>#DIV/0!</v>
      </c>
      <c r="HG339" s="13"/>
      <c r="HH339" s="11"/>
      <c r="HI339" s="11"/>
      <c r="HJ339" s="14"/>
      <c r="HK339" s="10">
        <f t="shared" si="2482"/>
        <v>0</v>
      </c>
      <c r="HL339" s="14">
        <f t="shared" si="2482"/>
        <v>0</v>
      </c>
      <c r="HM339" s="381">
        <f t="shared" si="2482"/>
        <v>2449</v>
      </c>
      <c r="HN339" s="11">
        <f t="shared" si="2482"/>
        <v>180</v>
      </c>
      <c r="HO339" s="11">
        <f t="shared" si="2483"/>
        <v>0</v>
      </c>
      <c r="HP339" s="79">
        <f t="shared" si="2484"/>
        <v>0</v>
      </c>
      <c r="HQ339" s="15">
        <f t="shared" si="2485"/>
        <v>0</v>
      </c>
      <c r="HR339" s="12" t="e">
        <f t="shared" ref="HR339:HR345" si="2506">+(HQ339/(HO339))</f>
        <v>#DIV/0!</v>
      </c>
      <c r="HS339" s="16"/>
      <c r="HT339" s="17"/>
      <c r="HU339" s="16" t="e">
        <f t="shared" si="2486"/>
        <v>#DIV/0!</v>
      </c>
      <c r="HV339" s="15"/>
      <c r="HW339" s="14"/>
    </row>
    <row r="340" spans="1:231" ht="18.75" x14ac:dyDescent="0.25">
      <c r="A340" s="734"/>
      <c r="B340" s="436">
        <f t="shared" si="2326"/>
        <v>45857</v>
      </c>
      <c r="C340" s="10"/>
      <c r="D340" s="11"/>
      <c r="E340" s="61">
        <f t="shared" ref="E340" si="2507">E339-C340</f>
        <v>450</v>
      </c>
      <c r="F340" s="11">
        <f t="shared" ref="F340" si="2508">F339-D340</f>
        <v>33</v>
      </c>
      <c r="G340" s="11"/>
      <c r="H340" s="12">
        <f t="shared" ref="H340" si="2509">((G340+I340)/E340)</f>
        <v>0</v>
      </c>
      <c r="I340" s="11"/>
      <c r="J340" s="12" t="e">
        <f t="shared" ref="J340" si="2510">I340/(G340+I340)</f>
        <v>#DIV/0!</v>
      </c>
      <c r="K340" s="13"/>
      <c r="L340" s="11"/>
      <c r="M340" s="11"/>
      <c r="N340" s="14"/>
      <c r="O340" s="10"/>
      <c r="P340" s="11"/>
      <c r="Q340" s="11">
        <f t="shared" ref="Q340" si="2511">Q339-O340</f>
        <v>482</v>
      </c>
      <c r="R340" s="11">
        <f t="shared" ref="R340" si="2512">R339-P340</f>
        <v>36</v>
      </c>
      <c r="S340" s="11"/>
      <c r="T340" s="12">
        <f t="shared" ref="T340" si="2513">((S340+U340)/Q340)</f>
        <v>0</v>
      </c>
      <c r="U340" s="11"/>
      <c r="V340" s="12" t="e">
        <f t="shared" ref="V340" si="2514">U340/(S340+U340)</f>
        <v>#DIV/0!</v>
      </c>
      <c r="W340" s="13"/>
      <c r="X340" s="11"/>
      <c r="Y340" s="11"/>
      <c r="Z340" s="14"/>
      <c r="AA340" s="10"/>
      <c r="AB340" s="11"/>
      <c r="AC340" s="11">
        <f t="shared" ref="AC340" si="2515">AC339-AA340</f>
        <v>100</v>
      </c>
      <c r="AD340" s="11">
        <f t="shared" ref="AD340" si="2516">AD339-AB340</f>
        <v>8</v>
      </c>
      <c r="AE340" s="11"/>
      <c r="AF340" s="12">
        <f t="shared" ref="AF340" si="2517">((AE340+AG340)/AC340)</f>
        <v>0</v>
      </c>
      <c r="AG340" s="11"/>
      <c r="AH340" s="12" t="e">
        <f t="shared" ref="AH340" si="2518">AG340/(AE340+AG340)</f>
        <v>#DIV/0!</v>
      </c>
      <c r="AI340" s="13"/>
      <c r="AJ340" s="11"/>
      <c r="AK340" s="11"/>
      <c r="AL340" s="14"/>
      <c r="AM340" s="10"/>
      <c r="AN340" s="11"/>
      <c r="AO340" s="61">
        <f t="shared" ref="AO340" si="2519">AO339-AM340</f>
        <v>469</v>
      </c>
      <c r="AP340" s="11">
        <f t="shared" ref="AP340" si="2520">AP339-AN340</f>
        <v>34</v>
      </c>
      <c r="AQ340" s="11"/>
      <c r="AR340" s="12">
        <f t="shared" ref="AR340" si="2521">((AQ340+AS340)/AO340)</f>
        <v>0</v>
      </c>
      <c r="AS340" s="11"/>
      <c r="AT340" s="12" t="e">
        <f t="shared" ref="AT340" si="2522">AS340/(AQ340+AS340)</f>
        <v>#DIV/0!</v>
      </c>
      <c r="AU340" s="13"/>
      <c r="AV340" s="11"/>
      <c r="AW340" s="11"/>
      <c r="AX340" s="14"/>
      <c r="AY340" s="10"/>
      <c r="AZ340" s="11"/>
      <c r="BA340" s="11">
        <f t="shared" ref="BA340" si="2523">BA339-AY340</f>
        <v>469</v>
      </c>
      <c r="BB340" s="11">
        <f t="shared" ref="BB340" si="2524">BB339-AZ340</f>
        <v>35</v>
      </c>
      <c r="BC340" s="11"/>
      <c r="BD340" s="12">
        <f t="shared" ref="BD340" si="2525">((BC340+BE340)/BA340)</f>
        <v>0</v>
      </c>
      <c r="BE340" s="11"/>
      <c r="BF340" s="12" t="e">
        <f t="shared" ref="BF340" si="2526">BE340/(BC340+BE340)</f>
        <v>#DIV/0!</v>
      </c>
      <c r="BG340" s="13"/>
      <c r="BH340" s="11"/>
      <c r="BI340" s="11"/>
      <c r="BJ340" s="14"/>
      <c r="BK340" s="10"/>
      <c r="BL340" s="11"/>
      <c r="BM340" s="11">
        <f t="shared" ref="BM340" si="2527">BM339-BK340</f>
        <v>479</v>
      </c>
      <c r="BN340" s="11">
        <f t="shared" ref="BN340" si="2528">BN339-BL340</f>
        <v>34</v>
      </c>
      <c r="BO340" s="11"/>
      <c r="BP340" s="12">
        <f t="shared" ref="BP340" si="2529">((BO340+BQ340)/BM340)</f>
        <v>0</v>
      </c>
      <c r="BQ340" s="11"/>
      <c r="BR340" s="12" t="e">
        <f t="shared" ref="BR340" si="2530">BQ340/(BO340+BQ340)</f>
        <v>#DIV/0!</v>
      </c>
      <c r="BS340" s="13"/>
      <c r="BT340" s="11"/>
      <c r="BU340" s="11"/>
      <c r="BV340" s="14"/>
      <c r="BW340" s="10"/>
      <c r="BX340" s="11"/>
      <c r="BY340" s="61">
        <f t="shared" ref="BY340" si="2531">BY339-BW340</f>
        <v>0</v>
      </c>
      <c r="BZ340" s="61">
        <f t="shared" ref="BZ340" si="2532">BZ339-BX340</f>
        <v>0</v>
      </c>
      <c r="CA340" s="11"/>
      <c r="CB340" s="12" t="e">
        <f t="shared" ref="CB340" si="2533">((CA340+CC340)/BY340)</f>
        <v>#DIV/0!</v>
      </c>
      <c r="CC340" s="11"/>
      <c r="CD340" s="12" t="e">
        <f t="shared" ref="CD340" si="2534">CC340/(CA340+CC340)</f>
        <v>#DIV/0!</v>
      </c>
      <c r="CE340" s="13"/>
      <c r="CF340" s="11"/>
      <c r="CG340" s="11"/>
      <c r="CH340" s="14"/>
      <c r="CI340" s="10"/>
      <c r="CJ340" s="11"/>
      <c r="CK340" s="61">
        <f t="shared" ref="CK340" si="2535">CK339-CI340</f>
        <v>0</v>
      </c>
      <c r="CL340" s="61">
        <f t="shared" ref="CL340" si="2536">CL339-CJ340</f>
        <v>0</v>
      </c>
      <c r="CM340" s="11"/>
      <c r="CN340" s="12" t="e">
        <f t="shared" ref="CN340" si="2537">((CM340+CO340)/CK340)</f>
        <v>#DIV/0!</v>
      </c>
      <c r="CO340" s="11"/>
      <c r="CP340" s="12" t="e">
        <f t="shared" ref="CP340" si="2538">CO340/(CM340+CO340)</f>
        <v>#DIV/0!</v>
      </c>
      <c r="CQ340" s="13"/>
      <c r="CR340" s="11"/>
      <c r="CS340" s="11"/>
      <c r="CT340" s="14"/>
      <c r="CU340" s="10"/>
      <c r="CV340" s="11"/>
      <c r="CW340" s="61">
        <f t="shared" ref="CW340" si="2539">CW339-CU340</f>
        <v>0</v>
      </c>
      <c r="CX340" s="61">
        <f t="shared" ref="CX340" si="2540">CX339-CV340</f>
        <v>0</v>
      </c>
      <c r="CY340" s="11"/>
      <c r="CZ340" s="12" t="e">
        <f t="shared" ref="CZ340" si="2541">((CY340+DA340)/CW340)</f>
        <v>#DIV/0!</v>
      </c>
      <c r="DA340" s="11"/>
      <c r="DB340" s="12" t="e">
        <f t="shared" ref="DB340" si="2542">DA340/(CY340+DA340)</f>
        <v>#DIV/0!</v>
      </c>
      <c r="DC340" s="13"/>
      <c r="DD340" s="11"/>
      <c r="DE340" s="11"/>
      <c r="DF340" s="14"/>
      <c r="DG340" s="10"/>
      <c r="DH340" s="11"/>
      <c r="DI340" s="61">
        <f t="shared" ref="DI340" si="2543">DI339-DG340</f>
        <v>0</v>
      </c>
      <c r="DJ340" s="61">
        <f t="shared" ref="DJ340" si="2544">DJ339-DH340</f>
        <v>0</v>
      </c>
      <c r="DK340" s="11"/>
      <c r="DL340" s="12" t="e">
        <f t="shared" ref="DL340" si="2545">((DK340+DM340)/DI340)</f>
        <v>#DIV/0!</v>
      </c>
      <c r="DM340" s="11"/>
      <c r="DN340" s="12" t="e">
        <f t="shared" ref="DN340" si="2546">DM340/(DK340+DM340)</f>
        <v>#DIV/0!</v>
      </c>
      <c r="DO340" s="13"/>
      <c r="DP340" s="11"/>
      <c r="DQ340" s="11"/>
      <c r="DR340" s="14"/>
      <c r="DS340" s="10"/>
      <c r="DT340" s="11"/>
      <c r="DU340" s="61">
        <f t="shared" ref="DU340" si="2547">DU339-DS340</f>
        <v>0</v>
      </c>
      <c r="DV340" s="61">
        <f t="shared" ref="DV340" si="2548">DV339-DT340</f>
        <v>0</v>
      </c>
      <c r="DW340" s="11"/>
      <c r="DX340" s="12" t="e">
        <f t="shared" ref="DX340" si="2549">((DW340+DY340)/DU340)</f>
        <v>#DIV/0!</v>
      </c>
      <c r="DY340" s="11"/>
      <c r="DZ340" s="12" t="e">
        <f t="shared" ref="DZ340" si="2550">DY340/(DW340+DY340)</f>
        <v>#DIV/0!</v>
      </c>
      <c r="EA340" s="13"/>
      <c r="EB340" s="11"/>
      <c r="EC340" s="11"/>
      <c r="ED340" s="14"/>
      <c r="EE340" s="10"/>
      <c r="EF340" s="11"/>
      <c r="EG340" s="61">
        <f t="shared" ref="EG340" si="2551">EG339-EE340</f>
        <v>0</v>
      </c>
      <c r="EH340" s="61">
        <f t="shared" ref="EH340" si="2552">EH339-EF340</f>
        <v>0</v>
      </c>
      <c r="EI340" s="11"/>
      <c r="EJ340" s="12" t="e">
        <f t="shared" ref="EJ340" si="2553">((EI340+EK340)/EG340)</f>
        <v>#DIV/0!</v>
      </c>
      <c r="EK340" s="11"/>
      <c r="EL340" s="12" t="e">
        <f t="shared" ref="EL340" si="2554">EK340/(EI340+EK340)</f>
        <v>#DIV/0!</v>
      </c>
      <c r="EM340" s="13"/>
      <c r="EN340" s="11"/>
      <c r="EO340" s="11"/>
      <c r="EP340" s="14"/>
      <c r="EQ340" s="10"/>
      <c r="ER340" s="11"/>
      <c r="ES340" s="61">
        <f t="shared" ref="ES340" si="2555">ES339-EQ340</f>
        <v>0</v>
      </c>
      <c r="ET340" s="61">
        <f t="shared" ref="ET340" si="2556">ET339-ER340</f>
        <v>0</v>
      </c>
      <c r="EU340" s="11"/>
      <c r="EV340" s="12" t="e">
        <f t="shared" ref="EV340" si="2557">((EU340+EW340)/ES340)</f>
        <v>#DIV/0!</v>
      </c>
      <c r="EW340" s="11"/>
      <c r="EX340" s="12" t="e">
        <f t="shared" ref="EX340" si="2558">EW340/(EU340+EW340)</f>
        <v>#DIV/0!</v>
      </c>
      <c r="EY340" s="13"/>
      <c r="EZ340" s="11"/>
      <c r="FA340" s="11"/>
      <c r="FB340" s="14"/>
      <c r="FC340" s="10"/>
      <c r="FD340" s="11"/>
      <c r="FE340" s="61">
        <f t="shared" ref="FE340" si="2559">FE339-FC340</f>
        <v>0</v>
      </c>
      <c r="FF340" s="61">
        <f t="shared" ref="FF340" si="2560">FF339-FD340</f>
        <v>0</v>
      </c>
      <c r="FG340" s="11"/>
      <c r="FH340" s="12" t="e">
        <f t="shared" ref="FH340" si="2561">((FG340+FI340)/FE340)</f>
        <v>#DIV/0!</v>
      </c>
      <c r="FI340" s="11"/>
      <c r="FJ340" s="12" t="e">
        <f t="shared" ref="FJ340" si="2562">FI340/(FG340+FI340)</f>
        <v>#DIV/0!</v>
      </c>
      <c r="FK340" s="13"/>
      <c r="FL340" s="11"/>
      <c r="FM340" s="11"/>
      <c r="FN340" s="14"/>
      <c r="FO340" s="10"/>
      <c r="FP340" s="11"/>
      <c r="FQ340" s="61">
        <f t="shared" ref="FQ340" si="2563">FQ339-FO340</f>
        <v>0</v>
      </c>
      <c r="FR340" s="61">
        <f t="shared" ref="FR340" si="2564">FR339-FP340</f>
        <v>0</v>
      </c>
      <c r="FS340" s="11"/>
      <c r="FT340" s="12" t="e">
        <f t="shared" ref="FT340" si="2565">((FS340+FU340)/FQ340)</f>
        <v>#DIV/0!</v>
      </c>
      <c r="FU340" s="11"/>
      <c r="FV340" s="12" t="e">
        <f t="shared" ref="FV340" si="2566">FU340/(FS340+FU340)</f>
        <v>#DIV/0!</v>
      </c>
      <c r="FW340" s="13"/>
      <c r="FX340" s="11"/>
      <c r="FY340" s="11"/>
      <c r="FZ340" s="14"/>
      <c r="GA340" s="10"/>
      <c r="GB340" s="11"/>
      <c r="GC340" s="61">
        <f t="shared" ref="GC340" si="2567">GC339-GA340</f>
        <v>0</v>
      </c>
      <c r="GD340" s="61">
        <f t="shared" ref="GD340" si="2568">GD339-GB340</f>
        <v>0</v>
      </c>
      <c r="GE340" s="11"/>
      <c r="GF340" s="12" t="e">
        <f t="shared" ref="GF340" si="2569">((GE340+GG340)/GC340)</f>
        <v>#DIV/0!</v>
      </c>
      <c r="GG340" s="11"/>
      <c r="GH340" s="12" t="e">
        <f t="shared" ref="GH340" si="2570">GG340/(GE340+GG340)</f>
        <v>#DIV/0!</v>
      </c>
      <c r="GI340" s="13"/>
      <c r="GJ340" s="11"/>
      <c r="GK340" s="11"/>
      <c r="GL340" s="14"/>
      <c r="GM340" s="10"/>
      <c r="GN340" s="11"/>
      <c r="GO340" s="61">
        <f t="shared" ref="GO340" si="2571">GO339-GM340</f>
        <v>0</v>
      </c>
      <c r="GP340" s="61">
        <f t="shared" ref="GP340" si="2572">GP339-GN340</f>
        <v>0</v>
      </c>
      <c r="GQ340" s="11"/>
      <c r="GR340" s="12" t="e">
        <f t="shared" ref="GR340" si="2573">((GQ340+GS340)/GO340)</f>
        <v>#DIV/0!</v>
      </c>
      <c r="GS340" s="11"/>
      <c r="GT340" s="12" t="e">
        <f t="shared" ref="GT340" si="2574">GS340/(GQ340+GS340)</f>
        <v>#DIV/0!</v>
      </c>
      <c r="GU340" s="13"/>
      <c r="GV340" s="11"/>
      <c r="GW340" s="11"/>
      <c r="GX340" s="14"/>
      <c r="GY340" s="10"/>
      <c r="GZ340" s="11"/>
      <c r="HA340" s="61">
        <f t="shared" ref="HA340" si="2575">HA339-GY340</f>
        <v>0</v>
      </c>
      <c r="HB340" s="61">
        <f t="shared" ref="HB340" si="2576">HB339-GZ340</f>
        <v>0</v>
      </c>
      <c r="HC340" s="11"/>
      <c r="HD340" s="12" t="e">
        <f t="shared" ref="HD340" si="2577">((HC340+HE340)/HA340)</f>
        <v>#DIV/0!</v>
      </c>
      <c r="HE340" s="11"/>
      <c r="HF340" s="12" t="e">
        <f t="shared" ref="HF340" si="2578">HE340/(HC340+HE340)</f>
        <v>#DIV/0!</v>
      </c>
      <c r="HG340" s="13"/>
      <c r="HH340" s="11"/>
      <c r="HI340" s="11"/>
      <c r="HJ340" s="14"/>
      <c r="HK340" s="10">
        <f t="shared" si="2482"/>
        <v>0</v>
      </c>
      <c r="HL340" s="14">
        <f t="shared" si="2482"/>
        <v>0</v>
      </c>
      <c r="HM340" s="381">
        <f t="shared" si="2482"/>
        <v>2449</v>
      </c>
      <c r="HN340" s="11">
        <f t="shared" si="2482"/>
        <v>180</v>
      </c>
      <c r="HO340" s="11">
        <f t="shared" si="2483"/>
        <v>0</v>
      </c>
      <c r="HP340" s="79">
        <f t="shared" ref="HP340" si="2579">+(HO340)/HM340</f>
        <v>0</v>
      </c>
      <c r="HQ340" s="15">
        <f t="shared" si="2485"/>
        <v>0</v>
      </c>
      <c r="HR340" s="12" t="e">
        <f t="shared" ref="HR340" si="2580">+(HQ340/(HO340))</f>
        <v>#DIV/0!</v>
      </c>
      <c r="HS340" s="16"/>
      <c r="HT340" s="17"/>
      <c r="HU340" s="16" t="e">
        <f t="shared" ref="HU340" si="2581">+HT340/HO340*100</f>
        <v>#DIV/0!</v>
      </c>
      <c r="HV340" s="15"/>
      <c r="HW340" s="14"/>
    </row>
    <row r="341" spans="1:231" ht="18.75" x14ac:dyDescent="0.25">
      <c r="A341" s="734"/>
      <c r="B341" s="436">
        <f t="shared" si="2326"/>
        <v>45858</v>
      </c>
      <c r="C341" s="10"/>
      <c r="D341" s="11"/>
      <c r="E341" s="61">
        <f t="shared" si="2487"/>
        <v>450</v>
      </c>
      <c r="F341" s="11">
        <f t="shared" si="2487"/>
        <v>33</v>
      </c>
      <c r="G341" s="11"/>
      <c r="H341" s="12">
        <f t="shared" si="2447"/>
        <v>0</v>
      </c>
      <c r="I341" s="11"/>
      <c r="J341" s="12" t="e">
        <f t="shared" si="2488"/>
        <v>#DIV/0!</v>
      </c>
      <c r="K341" s="11"/>
      <c r="L341" s="11"/>
      <c r="M341" s="18"/>
      <c r="N341" s="20"/>
      <c r="O341" s="10"/>
      <c r="P341" s="11"/>
      <c r="Q341" s="11">
        <f t="shared" si="2489"/>
        <v>482</v>
      </c>
      <c r="R341" s="11">
        <f t="shared" si="2489"/>
        <v>36</v>
      </c>
      <c r="S341" s="11"/>
      <c r="T341" s="12">
        <f t="shared" si="2448"/>
        <v>0</v>
      </c>
      <c r="U341" s="11"/>
      <c r="V341" s="12" t="e">
        <f t="shared" si="2449"/>
        <v>#DIV/0!</v>
      </c>
      <c r="W341" s="11"/>
      <c r="X341" s="11"/>
      <c r="Y341" s="18"/>
      <c r="Z341" s="20"/>
      <c r="AA341" s="10"/>
      <c r="AB341" s="11"/>
      <c r="AC341" s="11">
        <f t="shared" si="2490"/>
        <v>100</v>
      </c>
      <c r="AD341" s="11">
        <f t="shared" si="2490"/>
        <v>8</v>
      </c>
      <c r="AE341" s="11"/>
      <c r="AF341" s="12">
        <f t="shared" si="2450"/>
        <v>0</v>
      </c>
      <c r="AG341" s="11"/>
      <c r="AH341" s="12" t="e">
        <f t="shared" si="2451"/>
        <v>#DIV/0!</v>
      </c>
      <c r="AI341" s="11"/>
      <c r="AJ341" s="11"/>
      <c r="AK341" s="18"/>
      <c r="AL341" s="20"/>
      <c r="AM341" s="10"/>
      <c r="AN341" s="11"/>
      <c r="AO341" s="61">
        <f t="shared" si="2491"/>
        <v>469</v>
      </c>
      <c r="AP341" s="11">
        <f t="shared" si="2491"/>
        <v>34</v>
      </c>
      <c r="AQ341" s="11"/>
      <c r="AR341" s="12">
        <f t="shared" si="2452"/>
        <v>0</v>
      </c>
      <c r="AS341" s="11"/>
      <c r="AT341" s="12" t="e">
        <f t="shared" si="2453"/>
        <v>#DIV/0!</v>
      </c>
      <c r="AU341" s="11"/>
      <c r="AV341" s="11"/>
      <c r="AW341" s="18"/>
      <c r="AX341" s="20"/>
      <c r="AY341" s="10"/>
      <c r="AZ341" s="11"/>
      <c r="BA341" s="11">
        <f t="shared" si="2492"/>
        <v>469</v>
      </c>
      <c r="BB341" s="11">
        <f t="shared" si="2492"/>
        <v>35</v>
      </c>
      <c r="BC341" s="11"/>
      <c r="BD341" s="12">
        <f t="shared" si="2454"/>
        <v>0</v>
      </c>
      <c r="BE341" s="11"/>
      <c r="BF341" s="12" t="e">
        <f t="shared" si="2455"/>
        <v>#DIV/0!</v>
      </c>
      <c r="BG341" s="11"/>
      <c r="BH341" s="11"/>
      <c r="BI341" s="18"/>
      <c r="BJ341" s="20"/>
      <c r="BK341" s="10"/>
      <c r="BL341" s="11"/>
      <c r="BM341" s="11">
        <f t="shared" si="2493"/>
        <v>479</v>
      </c>
      <c r="BN341" s="11">
        <f t="shared" si="2493"/>
        <v>34</v>
      </c>
      <c r="BO341" s="11"/>
      <c r="BP341" s="12">
        <f t="shared" si="2456"/>
        <v>0</v>
      </c>
      <c r="BQ341" s="11"/>
      <c r="BR341" s="12" t="e">
        <f t="shared" si="2457"/>
        <v>#DIV/0!</v>
      </c>
      <c r="BS341" s="11"/>
      <c r="BT341" s="11"/>
      <c r="BU341" s="18"/>
      <c r="BV341" s="20"/>
      <c r="BW341" s="10"/>
      <c r="BX341" s="11"/>
      <c r="BY341" s="61">
        <f t="shared" si="2494"/>
        <v>0</v>
      </c>
      <c r="BZ341" s="61">
        <f t="shared" si="2494"/>
        <v>0</v>
      </c>
      <c r="CA341" s="11"/>
      <c r="CB341" s="12" t="e">
        <f t="shared" si="2458"/>
        <v>#DIV/0!</v>
      </c>
      <c r="CC341" s="11"/>
      <c r="CD341" s="12" t="e">
        <f t="shared" si="2459"/>
        <v>#DIV/0!</v>
      </c>
      <c r="CE341" s="11"/>
      <c r="CF341" s="11"/>
      <c r="CG341" s="18"/>
      <c r="CH341" s="20"/>
      <c r="CI341" s="10"/>
      <c r="CJ341" s="11"/>
      <c r="CK341" s="61">
        <f t="shared" si="2495"/>
        <v>0</v>
      </c>
      <c r="CL341" s="61">
        <f t="shared" si="2495"/>
        <v>0</v>
      </c>
      <c r="CM341" s="11"/>
      <c r="CN341" s="12" t="e">
        <f t="shared" si="2460"/>
        <v>#DIV/0!</v>
      </c>
      <c r="CO341" s="11"/>
      <c r="CP341" s="12" t="e">
        <f t="shared" si="2461"/>
        <v>#DIV/0!</v>
      </c>
      <c r="CQ341" s="11"/>
      <c r="CR341" s="11"/>
      <c r="CS341" s="18"/>
      <c r="CT341" s="20"/>
      <c r="CU341" s="10"/>
      <c r="CV341" s="11"/>
      <c r="CW341" s="61">
        <f t="shared" si="2496"/>
        <v>0</v>
      </c>
      <c r="CX341" s="61">
        <f t="shared" si="2496"/>
        <v>0</v>
      </c>
      <c r="CY341" s="11"/>
      <c r="CZ341" s="12" t="e">
        <f t="shared" si="2462"/>
        <v>#DIV/0!</v>
      </c>
      <c r="DA341" s="11"/>
      <c r="DB341" s="12" t="e">
        <f t="shared" si="2463"/>
        <v>#DIV/0!</v>
      </c>
      <c r="DC341" s="11"/>
      <c r="DD341" s="11"/>
      <c r="DE341" s="18"/>
      <c r="DF341" s="20"/>
      <c r="DG341" s="10"/>
      <c r="DH341" s="11"/>
      <c r="DI341" s="61">
        <f t="shared" si="2497"/>
        <v>0</v>
      </c>
      <c r="DJ341" s="61">
        <f t="shared" si="2497"/>
        <v>0</v>
      </c>
      <c r="DK341" s="11"/>
      <c r="DL341" s="12" t="e">
        <f t="shared" si="2464"/>
        <v>#DIV/0!</v>
      </c>
      <c r="DM341" s="11"/>
      <c r="DN341" s="12" t="e">
        <f t="shared" si="2465"/>
        <v>#DIV/0!</v>
      </c>
      <c r="DO341" s="11"/>
      <c r="DP341" s="11"/>
      <c r="DQ341" s="18"/>
      <c r="DR341" s="20"/>
      <c r="DS341" s="10"/>
      <c r="DT341" s="11"/>
      <c r="DU341" s="61">
        <f t="shared" si="2498"/>
        <v>0</v>
      </c>
      <c r="DV341" s="61">
        <f t="shared" si="2498"/>
        <v>0</v>
      </c>
      <c r="DW341" s="11"/>
      <c r="DX341" s="12" t="e">
        <f t="shared" si="2466"/>
        <v>#DIV/0!</v>
      </c>
      <c r="DY341" s="11"/>
      <c r="DZ341" s="12" t="e">
        <f t="shared" si="2467"/>
        <v>#DIV/0!</v>
      </c>
      <c r="EA341" s="11"/>
      <c r="EB341" s="11"/>
      <c r="EC341" s="18"/>
      <c r="ED341" s="20"/>
      <c r="EE341" s="10"/>
      <c r="EF341" s="11"/>
      <c r="EG341" s="61">
        <f t="shared" si="2499"/>
        <v>0</v>
      </c>
      <c r="EH341" s="61">
        <f t="shared" si="2499"/>
        <v>0</v>
      </c>
      <c r="EI341" s="11"/>
      <c r="EJ341" s="12" t="e">
        <f t="shared" si="2468"/>
        <v>#DIV/0!</v>
      </c>
      <c r="EK341" s="11"/>
      <c r="EL341" s="12" t="e">
        <f t="shared" si="2469"/>
        <v>#DIV/0!</v>
      </c>
      <c r="EM341" s="11"/>
      <c r="EN341" s="11"/>
      <c r="EO341" s="18"/>
      <c r="EP341" s="20"/>
      <c r="EQ341" s="10"/>
      <c r="ER341" s="11"/>
      <c r="ES341" s="61">
        <f t="shared" si="2500"/>
        <v>0</v>
      </c>
      <c r="ET341" s="61">
        <f t="shared" si="2500"/>
        <v>0</v>
      </c>
      <c r="EU341" s="11"/>
      <c r="EV341" s="12" t="e">
        <f t="shared" si="2470"/>
        <v>#DIV/0!</v>
      </c>
      <c r="EW341" s="11"/>
      <c r="EX341" s="12" t="e">
        <f t="shared" si="2471"/>
        <v>#DIV/0!</v>
      </c>
      <c r="EY341" s="11"/>
      <c r="EZ341" s="11"/>
      <c r="FA341" s="18"/>
      <c r="FB341" s="20"/>
      <c r="FC341" s="10"/>
      <c r="FD341" s="11"/>
      <c r="FE341" s="61">
        <f t="shared" si="2501"/>
        <v>0</v>
      </c>
      <c r="FF341" s="61">
        <f t="shared" si="2501"/>
        <v>0</v>
      </c>
      <c r="FG341" s="11"/>
      <c r="FH341" s="12" t="e">
        <f t="shared" si="2472"/>
        <v>#DIV/0!</v>
      </c>
      <c r="FI341" s="11"/>
      <c r="FJ341" s="12" t="e">
        <f t="shared" si="2473"/>
        <v>#DIV/0!</v>
      </c>
      <c r="FK341" s="11"/>
      <c r="FL341" s="11"/>
      <c r="FM341" s="18"/>
      <c r="FN341" s="20"/>
      <c r="FO341" s="10"/>
      <c r="FP341" s="11"/>
      <c r="FQ341" s="61">
        <f t="shared" si="2502"/>
        <v>0</v>
      </c>
      <c r="FR341" s="61">
        <f t="shared" si="2502"/>
        <v>0</v>
      </c>
      <c r="FS341" s="11"/>
      <c r="FT341" s="12" t="e">
        <f t="shared" si="2474"/>
        <v>#DIV/0!</v>
      </c>
      <c r="FU341" s="11"/>
      <c r="FV341" s="12" t="e">
        <f t="shared" si="2475"/>
        <v>#DIV/0!</v>
      </c>
      <c r="FW341" s="11"/>
      <c r="FX341" s="11"/>
      <c r="FY341" s="18"/>
      <c r="FZ341" s="20"/>
      <c r="GA341" s="10"/>
      <c r="GB341" s="11"/>
      <c r="GC341" s="61">
        <f t="shared" si="2503"/>
        <v>0</v>
      </c>
      <c r="GD341" s="61">
        <f t="shared" si="2503"/>
        <v>0</v>
      </c>
      <c r="GE341" s="11"/>
      <c r="GF341" s="12" t="e">
        <f t="shared" si="2476"/>
        <v>#DIV/0!</v>
      </c>
      <c r="GG341" s="11"/>
      <c r="GH341" s="12" t="e">
        <f t="shared" si="2477"/>
        <v>#DIV/0!</v>
      </c>
      <c r="GI341" s="11"/>
      <c r="GJ341" s="11"/>
      <c r="GK341" s="18"/>
      <c r="GL341" s="20"/>
      <c r="GM341" s="10"/>
      <c r="GN341" s="11"/>
      <c r="GO341" s="61">
        <f t="shared" si="2504"/>
        <v>0</v>
      </c>
      <c r="GP341" s="61">
        <f t="shared" si="2504"/>
        <v>0</v>
      </c>
      <c r="GQ341" s="11"/>
      <c r="GR341" s="12" t="e">
        <f t="shared" si="2478"/>
        <v>#DIV/0!</v>
      </c>
      <c r="GS341" s="11"/>
      <c r="GT341" s="12" t="e">
        <f t="shared" si="2479"/>
        <v>#DIV/0!</v>
      </c>
      <c r="GU341" s="11"/>
      <c r="GV341" s="11"/>
      <c r="GW341" s="18"/>
      <c r="GX341" s="20"/>
      <c r="GY341" s="10"/>
      <c r="GZ341" s="11"/>
      <c r="HA341" s="61">
        <f t="shared" si="2505"/>
        <v>0</v>
      </c>
      <c r="HB341" s="61">
        <f t="shared" si="2505"/>
        <v>0</v>
      </c>
      <c r="HC341" s="11"/>
      <c r="HD341" s="12" t="e">
        <f t="shared" si="2480"/>
        <v>#DIV/0!</v>
      </c>
      <c r="HE341" s="11"/>
      <c r="HF341" s="12" t="e">
        <f t="shared" si="2481"/>
        <v>#DIV/0!</v>
      </c>
      <c r="HG341" s="11"/>
      <c r="HH341" s="11"/>
      <c r="HI341" s="18"/>
      <c r="HJ341" s="20"/>
      <c r="HK341" s="10">
        <f t="shared" si="2482"/>
        <v>0</v>
      </c>
      <c r="HL341" s="14">
        <f t="shared" si="2482"/>
        <v>0</v>
      </c>
      <c r="HM341" s="381">
        <f t="shared" si="2482"/>
        <v>2449</v>
      </c>
      <c r="HN341" s="11">
        <f t="shared" si="2482"/>
        <v>180</v>
      </c>
      <c r="HO341" s="11">
        <f t="shared" si="2483"/>
        <v>0</v>
      </c>
      <c r="HP341" s="79">
        <f t="shared" si="2484"/>
        <v>0</v>
      </c>
      <c r="HQ341" s="15">
        <f t="shared" si="2485"/>
        <v>0</v>
      </c>
      <c r="HR341" s="12" t="e">
        <f t="shared" si="2506"/>
        <v>#DIV/0!</v>
      </c>
      <c r="HS341" s="16"/>
      <c r="HT341" s="17"/>
      <c r="HU341" s="16" t="e">
        <f t="shared" si="2486"/>
        <v>#DIV/0!</v>
      </c>
      <c r="HV341" s="18"/>
      <c r="HW341" s="20"/>
    </row>
    <row r="342" spans="1:231" ht="18.75" x14ac:dyDescent="0.25">
      <c r="A342" s="734"/>
      <c r="B342" s="436">
        <f t="shared" si="2326"/>
        <v>45859</v>
      </c>
      <c r="C342" s="10"/>
      <c r="D342" s="11"/>
      <c r="E342" s="61">
        <f t="shared" si="2487"/>
        <v>450</v>
      </c>
      <c r="F342" s="11">
        <f t="shared" si="2487"/>
        <v>33</v>
      </c>
      <c r="G342" s="11"/>
      <c r="H342" s="12">
        <f t="shared" si="2447"/>
        <v>0</v>
      </c>
      <c r="I342" s="11"/>
      <c r="J342" s="12" t="e">
        <f t="shared" si="2488"/>
        <v>#DIV/0!</v>
      </c>
      <c r="K342" s="13"/>
      <c r="L342" s="13"/>
      <c r="M342" s="25"/>
      <c r="N342" s="37"/>
      <c r="O342" s="10"/>
      <c r="P342" s="11"/>
      <c r="Q342" s="11">
        <f t="shared" si="2489"/>
        <v>482</v>
      </c>
      <c r="R342" s="11">
        <f t="shared" si="2489"/>
        <v>36</v>
      </c>
      <c r="S342" s="11"/>
      <c r="T342" s="12">
        <f t="shared" si="2448"/>
        <v>0</v>
      </c>
      <c r="U342" s="11"/>
      <c r="V342" s="12" t="e">
        <f t="shared" si="2449"/>
        <v>#DIV/0!</v>
      </c>
      <c r="W342" s="13"/>
      <c r="X342" s="13"/>
      <c r="Y342" s="25"/>
      <c r="Z342" s="37"/>
      <c r="AA342" s="10"/>
      <c r="AB342" s="11"/>
      <c r="AC342" s="11">
        <f t="shared" si="2490"/>
        <v>100</v>
      </c>
      <c r="AD342" s="11">
        <f t="shared" si="2490"/>
        <v>8</v>
      </c>
      <c r="AE342" s="11"/>
      <c r="AF342" s="12">
        <f t="shared" si="2450"/>
        <v>0</v>
      </c>
      <c r="AG342" s="11"/>
      <c r="AH342" s="12" t="e">
        <f t="shared" si="2451"/>
        <v>#DIV/0!</v>
      </c>
      <c r="AI342" s="13"/>
      <c r="AJ342" s="13"/>
      <c r="AK342" s="25"/>
      <c r="AL342" s="37"/>
      <c r="AM342" s="10"/>
      <c r="AN342" s="11"/>
      <c r="AO342" s="61">
        <f t="shared" si="2491"/>
        <v>469</v>
      </c>
      <c r="AP342" s="11">
        <f t="shared" si="2491"/>
        <v>34</v>
      </c>
      <c r="AQ342" s="11"/>
      <c r="AR342" s="12">
        <f t="shared" si="2452"/>
        <v>0</v>
      </c>
      <c r="AS342" s="11"/>
      <c r="AT342" s="12" t="e">
        <f t="shared" si="2453"/>
        <v>#DIV/0!</v>
      </c>
      <c r="AU342" s="13"/>
      <c r="AV342" s="13"/>
      <c r="AW342" s="25"/>
      <c r="AX342" s="37"/>
      <c r="AY342" s="10"/>
      <c r="AZ342" s="11"/>
      <c r="BA342" s="11">
        <f t="shared" si="2492"/>
        <v>469</v>
      </c>
      <c r="BB342" s="11">
        <f t="shared" si="2492"/>
        <v>35</v>
      </c>
      <c r="BC342" s="11"/>
      <c r="BD342" s="12">
        <f t="shared" si="2454"/>
        <v>0</v>
      </c>
      <c r="BE342" s="11"/>
      <c r="BF342" s="12" t="e">
        <f t="shared" si="2455"/>
        <v>#DIV/0!</v>
      </c>
      <c r="BG342" s="13"/>
      <c r="BH342" s="13"/>
      <c r="BI342" s="25"/>
      <c r="BJ342" s="37"/>
      <c r="BK342" s="10"/>
      <c r="BL342" s="11"/>
      <c r="BM342" s="11">
        <f t="shared" si="2493"/>
        <v>479</v>
      </c>
      <c r="BN342" s="11">
        <f t="shared" si="2493"/>
        <v>34</v>
      </c>
      <c r="BO342" s="11"/>
      <c r="BP342" s="12">
        <f t="shared" si="2456"/>
        <v>0</v>
      </c>
      <c r="BQ342" s="11"/>
      <c r="BR342" s="12" t="e">
        <f t="shared" si="2457"/>
        <v>#DIV/0!</v>
      </c>
      <c r="BS342" s="13"/>
      <c r="BT342" s="13"/>
      <c r="BU342" s="25"/>
      <c r="BV342" s="37"/>
      <c r="BW342" s="10"/>
      <c r="BX342" s="11"/>
      <c r="BY342" s="61">
        <f t="shared" si="2494"/>
        <v>0</v>
      </c>
      <c r="BZ342" s="61">
        <f t="shared" si="2494"/>
        <v>0</v>
      </c>
      <c r="CA342" s="11"/>
      <c r="CB342" s="12" t="e">
        <f t="shared" si="2458"/>
        <v>#DIV/0!</v>
      </c>
      <c r="CC342" s="11"/>
      <c r="CD342" s="12" t="e">
        <f t="shared" si="2459"/>
        <v>#DIV/0!</v>
      </c>
      <c r="CE342" s="13"/>
      <c r="CF342" s="13"/>
      <c r="CG342" s="25"/>
      <c r="CH342" s="37"/>
      <c r="CI342" s="10"/>
      <c r="CJ342" s="11"/>
      <c r="CK342" s="61">
        <f t="shared" si="2495"/>
        <v>0</v>
      </c>
      <c r="CL342" s="61">
        <f t="shared" si="2495"/>
        <v>0</v>
      </c>
      <c r="CM342" s="11"/>
      <c r="CN342" s="12" t="e">
        <f t="shared" si="2460"/>
        <v>#DIV/0!</v>
      </c>
      <c r="CO342" s="11"/>
      <c r="CP342" s="12" t="e">
        <f t="shared" si="2461"/>
        <v>#DIV/0!</v>
      </c>
      <c r="CQ342" s="13"/>
      <c r="CR342" s="13"/>
      <c r="CS342" s="25"/>
      <c r="CT342" s="37"/>
      <c r="CU342" s="10"/>
      <c r="CV342" s="11"/>
      <c r="CW342" s="61">
        <f t="shared" si="2496"/>
        <v>0</v>
      </c>
      <c r="CX342" s="61">
        <f t="shared" si="2496"/>
        <v>0</v>
      </c>
      <c r="CY342" s="11"/>
      <c r="CZ342" s="12" t="e">
        <f t="shared" si="2462"/>
        <v>#DIV/0!</v>
      </c>
      <c r="DA342" s="11"/>
      <c r="DB342" s="12" t="e">
        <f t="shared" si="2463"/>
        <v>#DIV/0!</v>
      </c>
      <c r="DC342" s="13"/>
      <c r="DD342" s="13"/>
      <c r="DE342" s="25"/>
      <c r="DF342" s="37"/>
      <c r="DG342" s="10"/>
      <c r="DH342" s="11"/>
      <c r="DI342" s="61">
        <f t="shared" si="2497"/>
        <v>0</v>
      </c>
      <c r="DJ342" s="61">
        <f t="shared" si="2497"/>
        <v>0</v>
      </c>
      <c r="DK342" s="11"/>
      <c r="DL342" s="12" t="e">
        <f t="shared" si="2464"/>
        <v>#DIV/0!</v>
      </c>
      <c r="DM342" s="11"/>
      <c r="DN342" s="12" t="e">
        <f t="shared" si="2465"/>
        <v>#DIV/0!</v>
      </c>
      <c r="DO342" s="13"/>
      <c r="DP342" s="13"/>
      <c r="DQ342" s="25"/>
      <c r="DR342" s="37"/>
      <c r="DS342" s="10"/>
      <c r="DT342" s="11"/>
      <c r="DU342" s="61">
        <f t="shared" si="2498"/>
        <v>0</v>
      </c>
      <c r="DV342" s="61">
        <f t="shared" si="2498"/>
        <v>0</v>
      </c>
      <c r="DW342" s="11"/>
      <c r="DX342" s="12" t="e">
        <f t="shared" si="2466"/>
        <v>#DIV/0!</v>
      </c>
      <c r="DY342" s="11"/>
      <c r="DZ342" s="12" t="e">
        <f t="shared" si="2467"/>
        <v>#DIV/0!</v>
      </c>
      <c r="EA342" s="13"/>
      <c r="EB342" s="13"/>
      <c r="EC342" s="25"/>
      <c r="ED342" s="37"/>
      <c r="EE342" s="10"/>
      <c r="EF342" s="11"/>
      <c r="EG342" s="61">
        <f t="shared" si="2499"/>
        <v>0</v>
      </c>
      <c r="EH342" s="61">
        <f t="shared" si="2499"/>
        <v>0</v>
      </c>
      <c r="EI342" s="11"/>
      <c r="EJ342" s="12" t="e">
        <f t="shared" si="2468"/>
        <v>#DIV/0!</v>
      </c>
      <c r="EK342" s="11"/>
      <c r="EL342" s="12" t="e">
        <f t="shared" si="2469"/>
        <v>#DIV/0!</v>
      </c>
      <c r="EM342" s="13"/>
      <c r="EN342" s="13"/>
      <c r="EO342" s="25"/>
      <c r="EP342" s="37"/>
      <c r="EQ342" s="10"/>
      <c r="ER342" s="11"/>
      <c r="ES342" s="61">
        <f t="shared" si="2500"/>
        <v>0</v>
      </c>
      <c r="ET342" s="61">
        <f t="shared" si="2500"/>
        <v>0</v>
      </c>
      <c r="EU342" s="11"/>
      <c r="EV342" s="12" t="e">
        <f t="shared" si="2470"/>
        <v>#DIV/0!</v>
      </c>
      <c r="EW342" s="11"/>
      <c r="EX342" s="12" t="e">
        <f t="shared" si="2471"/>
        <v>#DIV/0!</v>
      </c>
      <c r="EY342" s="13"/>
      <c r="EZ342" s="13"/>
      <c r="FA342" s="25"/>
      <c r="FB342" s="37"/>
      <c r="FC342" s="10"/>
      <c r="FD342" s="11"/>
      <c r="FE342" s="61">
        <f t="shared" si="2501"/>
        <v>0</v>
      </c>
      <c r="FF342" s="61">
        <f t="shared" si="2501"/>
        <v>0</v>
      </c>
      <c r="FG342" s="11"/>
      <c r="FH342" s="12" t="e">
        <f t="shared" si="2472"/>
        <v>#DIV/0!</v>
      </c>
      <c r="FI342" s="11"/>
      <c r="FJ342" s="12" t="e">
        <f t="shared" si="2473"/>
        <v>#DIV/0!</v>
      </c>
      <c r="FK342" s="13"/>
      <c r="FL342" s="13"/>
      <c r="FM342" s="25"/>
      <c r="FN342" s="37"/>
      <c r="FO342" s="10"/>
      <c r="FP342" s="11"/>
      <c r="FQ342" s="61">
        <f t="shared" si="2502"/>
        <v>0</v>
      </c>
      <c r="FR342" s="61">
        <f t="shared" si="2502"/>
        <v>0</v>
      </c>
      <c r="FS342" s="11"/>
      <c r="FT342" s="12" t="e">
        <f t="shared" si="2474"/>
        <v>#DIV/0!</v>
      </c>
      <c r="FU342" s="11"/>
      <c r="FV342" s="12" t="e">
        <f t="shared" si="2475"/>
        <v>#DIV/0!</v>
      </c>
      <c r="FW342" s="13"/>
      <c r="FX342" s="13"/>
      <c r="FY342" s="25"/>
      <c r="FZ342" s="37"/>
      <c r="GA342" s="10"/>
      <c r="GB342" s="11"/>
      <c r="GC342" s="61">
        <f t="shared" si="2503"/>
        <v>0</v>
      </c>
      <c r="GD342" s="61">
        <f t="shared" si="2503"/>
        <v>0</v>
      </c>
      <c r="GE342" s="11"/>
      <c r="GF342" s="12" t="e">
        <f t="shared" si="2476"/>
        <v>#DIV/0!</v>
      </c>
      <c r="GG342" s="11"/>
      <c r="GH342" s="12" t="e">
        <f t="shared" si="2477"/>
        <v>#DIV/0!</v>
      </c>
      <c r="GI342" s="13"/>
      <c r="GJ342" s="13"/>
      <c r="GK342" s="25"/>
      <c r="GL342" s="37"/>
      <c r="GM342" s="10"/>
      <c r="GN342" s="11"/>
      <c r="GO342" s="61">
        <f t="shared" si="2504"/>
        <v>0</v>
      </c>
      <c r="GP342" s="61">
        <f t="shared" si="2504"/>
        <v>0</v>
      </c>
      <c r="GQ342" s="11"/>
      <c r="GR342" s="12" t="e">
        <f t="shared" si="2478"/>
        <v>#DIV/0!</v>
      </c>
      <c r="GS342" s="11"/>
      <c r="GT342" s="12" t="e">
        <f t="shared" si="2479"/>
        <v>#DIV/0!</v>
      </c>
      <c r="GU342" s="13"/>
      <c r="GV342" s="13"/>
      <c r="GW342" s="25"/>
      <c r="GX342" s="37"/>
      <c r="GY342" s="10"/>
      <c r="GZ342" s="11"/>
      <c r="HA342" s="61">
        <f t="shared" si="2505"/>
        <v>0</v>
      </c>
      <c r="HB342" s="61">
        <f t="shared" si="2505"/>
        <v>0</v>
      </c>
      <c r="HC342" s="11"/>
      <c r="HD342" s="12" t="e">
        <f t="shared" si="2480"/>
        <v>#DIV/0!</v>
      </c>
      <c r="HE342" s="11"/>
      <c r="HF342" s="12" t="e">
        <f t="shared" si="2481"/>
        <v>#DIV/0!</v>
      </c>
      <c r="HG342" s="13"/>
      <c r="HH342" s="13"/>
      <c r="HI342" s="25"/>
      <c r="HJ342" s="37"/>
      <c r="HK342" s="10">
        <f t="shared" si="2482"/>
        <v>0</v>
      </c>
      <c r="HL342" s="14">
        <f t="shared" si="2482"/>
        <v>0</v>
      </c>
      <c r="HM342" s="381">
        <f t="shared" si="2482"/>
        <v>2449</v>
      </c>
      <c r="HN342" s="11">
        <f t="shared" si="2482"/>
        <v>180</v>
      </c>
      <c r="HO342" s="11">
        <f t="shared" si="2483"/>
        <v>0</v>
      </c>
      <c r="HP342" s="79">
        <f t="shared" si="2484"/>
        <v>0</v>
      </c>
      <c r="HQ342" s="15">
        <f t="shared" si="2485"/>
        <v>0</v>
      </c>
      <c r="HR342" s="12" t="e">
        <f t="shared" si="2506"/>
        <v>#DIV/0!</v>
      </c>
      <c r="HS342" s="16"/>
      <c r="HT342" s="17"/>
      <c r="HU342" s="16" t="e">
        <f t="shared" si="2486"/>
        <v>#DIV/0!</v>
      </c>
      <c r="HV342" s="23"/>
      <c r="HW342" s="22"/>
    </row>
    <row r="343" spans="1:231" ht="18.75" x14ac:dyDescent="0.25">
      <c r="A343" s="734"/>
      <c r="B343" s="436">
        <f t="shared" si="2326"/>
        <v>45860</v>
      </c>
      <c r="C343" s="10"/>
      <c r="D343" s="11"/>
      <c r="E343" s="61">
        <f t="shared" si="2487"/>
        <v>450</v>
      </c>
      <c r="F343" s="11">
        <f t="shared" si="2487"/>
        <v>33</v>
      </c>
      <c r="G343" s="11"/>
      <c r="H343" s="12">
        <f t="shared" si="2447"/>
        <v>0</v>
      </c>
      <c r="I343" s="11"/>
      <c r="J343" s="12" t="e">
        <f t="shared" si="2488"/>
        <v>#DIV/0!</v>
      </c>
      <c r="K343" s="13"/>
      <c r="L343" s="11"/>
      <c r="M343" s="25"/>
      <c r="N343" s="37"/>
      <c r="O343" s="10"/>
      <c r="P343" s="11"/>
      <c r="Q343" s="11">
        <f t="shared" si="2489"/>
        <v>482</v>
      </c>
      <c r="R343" s="11">
        <f t="shared" si="2489"/>
        <v>36</v>
      </c>
      <c r="S343" s="11"/>
      <c r="T343" s="12">
        <f t="shared" si="2448"/>
        <v>0</v>
      </c>
      <c r="U343" s="11"/>
      <c r="V343" s="12" t="e">
        <f t="shared" si="2449"/>
        <v>#DIV/0!</v>
      </c>
      <c r="W343" s="13"/>
      <c r="X343" s="11"/>
      <c r="Y343" s="25"/>
      <c r="Z343" s="37"/>
      <c r="AA343" s="10"/>
      <c r="AB343" s="11"/>
      <c r="AC343" s="11">
        <f t="shared" si="2490"/>
        <v>100</v>
      </c>
      <c r="AD343" s="11">
        <f t="shared" si="2490"/>
        <v>8</v>
      </c>
      <c r="AE343" s="11"/>
      <c r="AF343" s="12">
        <f t="shared" si="2450"/>
        <v>0</v>
      </c>
      <c r="AG343" s="11"/>
      <c r="AH343" s="12" t="e">
        <f t="shared" si="2451"/>
        <v>#DIV/0!</v>
      </c>
      <c r="AI343" s="13"/>
      <c r="AJ343" s="11"/>
      <c r="AK343" s="25"/>
      <c r="AL343" s="37"/>
      <c r="AM343" s="10"/>
      <c r="AN343" s="11"/>
      <c r="AO343" s="61">
        <f t="shared" si="2491"/>
        <v>469</v>
      </c>
      <c r="AP343" s="11">
        <f t="shared" si="2491"/>
        <v>34</v>
      </c>
      <c r="AQ343" s="11"/>
      <c r="AR343" s="12">
        <f t="shared" si="2452"/>
        <v>0</v>
      </c>
      <c r="AS343" s="11"/>
      <c r="AT343" s="12" t="e">
        <f t="shared" si="2453"/>
        <v>#DIV/0!</v>
      </c>
      <c r="AU343" s="13"/>
      <c r="AV343" s="11"/>
      <c r="AW343" s="25"/>
      <c r="AX343" s="37"/>
      <c r="AY343" s="10"/>
      <c r="AZ343" s="11"/>
      <c r="BA343" s="11">
        <f t="shared" si="2492"/>
        <v>469</v>
      </c>
      <c r="BB343" s="11">
        <f t="shared" si="2492"/>
        <v>35</v>
      </c>
      <c r="BC343" s="11"/>
      <c r="BD343" s="12">
        <f t="shared" si="2454"/>
        <v>0</v>
      </c>
      <c r="BE343" s="11"/>
      <c r="BF343" s="12" t="e">
        <f t="shared" si="2455"/>
        <v>#DIV/0!</v>
      </c>
      <c r="BG343" s="13"/>
      <c r="BH343" s="11"/>
      <c r="BI343" s="25"/>
      <c r="BJ343" s="37"/>
      <c r="BK343" s="10"/>
      <c r="BL343" s="11"/>
      <c r="BM343" s="11">
        <f t="shared" si="2493"/>
        <v>479</v>
      </c>
      <c r="BN343" s="11">
        <f t="shared" si="2493"/>
        <v>34</v>
      </c>
      <c r="BO343" s="11"/>
      <c r="BP343" s="12">
        <f t="shared" si="2456"/>
        <v>0</v>
      </c>
      <c r="BQ343" s="11"/>
      <c r="BR343" s="12" t="e">
        <f t="shared" si="2457"/>
        <v>#DIV/0!</v>
      </c>
      <c r="BS343" s="13"/>
      <c r="BT343" s="11"/>
      <c r="BU343" s="25"/>
      <c r="BV343" s="37"/>
      <c r="BW343" s="10"/>
      <c r="BX343" s="11"/>
      <c r="BY343" s="61">
        <f t="shared" si="2494"/>
        <v>0</v>
      </c>
      <c r="BZ343" s="61">
        <f t="shared" si="2494"/>
        <v>0</v>
      </c>
      <c r="CA343" s="11"/>
      <c r="CB343" s="12" t="e">
        <f t="shared" si="2458"/>
        <v>#DIV/0!</v>
      </c>
      <c r="CC343" s="11"/>
      <c r="CD343" s="12" t="e">
        <f t="shared" si="2459"/>
        <v>#DIV/0!</v>
      </c>
      <c r="CE343" s="13"/>
      <c r="CF343" s="11"/>
      <c r="CG343" s="25"/>
      <c r="CH343" s="37"/>
      <c r="CI343" s="10"/>
      <c r="CJ343" s="11"/>
      <c r="CK343" s="61">
        <f t="shared" si="2495"/>
        <v>0</v>
      </c>
      <c r="CL343" s="61">
        <f t="shared" si="2495"/>
        <v>0</v>
      </c>
      <c r="CM343" s="11"/>
      <c r="CN343" s="12" t="e">
        <f t="shared" si="2460"/>
        <v>#DIV/0!</v>
      </c>
      <c r="CO343" s="11"/>
      <c r="CP343" s="12" t="e">
        <f t="shared" si="2461"/>
        <v>#DIV/0!</v>
      </c>
      <c r="CQ343" s="13"/>
      <c r="CR343" s="11"/>
      <c r="CS343" s="25"/>
      <c r="CT343" s="37"/>
      <c r="CU343" s="10"/>
      <c r="CV343" s="11"/>
      <c r="CW343" s="61">
        <f t="shared" si="2496"/>
        <v>0</v>
      </c>
      <c r="CX343" s="61">
        <f t="shared" si="2496"/>
        <v>0</v>
      </c>
      <c r="CY343" s="11"/>
      <c r="CZ343" s="12" t="e">
        <f t="shared" si="2462"/>
        <v>#DIV/0!</v>
      </c>
      <c r="DA343" s="11"/>
      <c r="DB343" s="12" t="e">
        <f t="shared" si="2463"/>
        <v>#DIV/0!</v>
      </c>
      <c r="DC343" s="13"/>
      <c r="DD343" s="11"/>
      <c r="DE343" s="25"/>
      <c r="DF343" s="37"/>
      <c r="DG343" s="10"/>
      <c r="DH343" s="11"/>
      <c r="DI343" s="61">
        <f t="shared" si="2497"/>
        <v>0</v>
      </c>
      <c r="DJ343" s="61">
        <f t="shared" si="2497"/>
        <v>0</v>
      </c>
      <c r="DK343" s="11"/>
      <c r="DL343" s="12" t="e">
        <f t="shared" si="2464"/>
        <v>#DIV/0!</v>
      </c>
      <c r="DM343" s="11"/>
      <c r="DN343" s="12" t="e">
        <f t="shared" si="2465"/>
        <v>#DIV/0!</v>
      </c>
      <c r="DO343" s="13"/>
      <c r="DP343" s="11"/>
      <c r="DQ343" s="25"/>
      <c r="DR343" s="37"/>
      <c r="DS343" s="10"/>
      <c r="DT343" s="11"/>
      <c r="DU343" s="61">
        <f t="shared" si="2498"/>
        <v>0</v>
      </c>
      <c r="DV343" s="61">
        <f t="shared" si="2498"/>
        <v>0</v>
      </c>
      <c r="DW343" s="11"/>
      <c r="DX343" s="12" t="e">
        <f t="shared" si="2466"/>
        <v>#DIV/0!</v>
      </c>
      <c r="DY343" s="11"/>
      <c r="DZ343" s="12" t="e">
        <f t="shared" si="2467"/>
        <v>#DIV/0!</v>
      </c>
      <c r="EA343" s="13"/>
      <c r="EB343" s="11"/>
      <c r="EC343" s="25"/>
      <c r="ED343" s="37"/>
      <c r="EE343" s="10"/>
      <c r="EF343" s="11"/>
      <c r="EG343" s="61">
        <f t="shared" si="2499"/>
        <v>0</v>
      </c>
      <c r="EH343" s="61">
        <f t="shared" si="2499"/>
        <v>0</v>
      </c>
      <c r="EI343" s="11"/>
      <c r="EJ343" s="12" t="e">
        <f t="shared" si="2468"/>
        <v>#DIV/0!</v>
      </c>
      <c r="EK343" s="11"/>
      <c r="EL343" s="12" t="e">
        <f t="shared" si="2469"/>
        <v>#DIV/0!</v>
      </c>
      <c r="EM343" s="13"/>
      <c r="EN343" s="11"/>
      <c r="EO343" s="25"/>
      <c r="EP343" s="37"/>
      <c r="EQ343" s="10"/>
      <c r="ER343" s="11"/>
      <c r="ES343" s="61">
        <f t="shared" si="2500"/>
        <v>0</v>
      </c>
      <c r="ET343" s="61">
        <f t="shared" si="2500"/>
        <v>0</v>
      </c>
      <c r="EU343" s="11"/>
      <c r="EV343" s="12" t="e">
        <f t="shared" si="2470"/>
        <v>#DIV/0!</v>
      </c>
      <c r="EW343" s="11"/>
      <c r="EX343" s="12" t="e">
        <f t="shared" si="2471"/>
        <v>#DIV/0!</v>
      </c>
      <c r="EY343" s="13"/>
      <c r="EZ343" s="11"/>
      <c r="FA343" s="25"/>
      <c r="FB343" s="37"/>
      <c r="FC343" s="10"/>
      <c r="FD343" s="11"/>
      <c r="FE343" s="61">
        <f t="shared" si="2501"/>
        <v>0</v>
      </c>
      <c r="FF343" s="61">
        <f t="shared" si="2501"/>
        <v>0</v>
      </c>
      <c r="FG343" s="11"/>
      <c r="FH343" s="12" t="e">
        <f t="shared" si="2472"/>
        <v>#DIV/0!</v>
      </c>
      <c r="FI343" s="11"/>
      <c r="FJ343" s="12" t="e">
        <f t="shared" si="2473"/>
        <v>#DIV/0!</v>
      </c>
      <c r="FK343" s="13"/>
      <c r="FL343" s="11"/>
      <c r="FM343" s="25"/>
      <c r="FN343" s="37"/>
      <c r="FO343" s="10"/>
      <c r="FP343" s="11"/>
      <c r="FQ343" s="61">
        <f t="shared" si="2502"/>
        <v>0</v>
      </c>
      <c r="FR343" s="61">
        <f t="shared" si="2502"/>
        <v>0</v>
      </c>
      <c r="FS343" s="11"/>
      <c r="FT343" s="12" t="e">
        <f t="shared" si="2474"/>
        <v>#DIV/0!</v>
      </c>
      <c r="FU343" s="11"/>
      <c r="FV343" s="12" t="e">
        <f t="shared" si="2475"/>
        <v>#DIV/0!</v>
      </c>
      <c r="FW343" s="13"/>
      <c r="FX343" s="11"/>
      <c r="FY343" s="25"/>
      <c r="FZ343" s="37"/>
      <c r="GA343" s="10"/>
      <c r="GB343" s="11"/>
      <c r="GC343" s="61">
        <f t="shared" si="2503"/>
        <v>0</v>
      </c>
      <c r="GD343" s="61">
        <f t="shared" si="2503"/>
        <v>0</v>
      </c>
      <c r="GE343" s="11"/>
      <c r="GF343" s="12" t="e">
        <f t="shared" si="2476"/>
        <v>#DIV/0!</v>
      </c>
      <c r="GG343" s="11"/>
      <c r="GH343" s="12" t="e">
        <f t="shared" si="2477"/>
        <v>#DIV/0!</v>
      </c>
      <c r="GI343" s="13"/>
      <c r="GJ343" s="11"/>
      <c r="GK343" s="25"/>
      <c r="GL343" s="37"/>
      <c r="GM343" s="10"/>
      <c r="GN343" s="11"/>
      <c r="GO343" s="61">
        <f t="shared" si="2504"/>
        <v>0</v>
      </c>
      <c r="GP343" s="61">
        <f t="shared" si="2504"/>
        <v>0</v>
      </c>
      <c r="GQ343" s="11"/>
      <c r="GR343" s="12" t="e">
        <f t="shared" si="2478"/>
        <v>#DIV/0!</v>
      </c>
      <c r="GS343" s="11"/>
      <c r="GT343" s="12" t="e">
        <f t="shared" si="2479"/>
        <v>#DIV/0!</v>
      </c>
      <c r="GU343" s="13"/>
      <c r="GV343" s="11"/>
      <c r="GW343" s="25"/>
      <c r="GX343" s="37"/>
      <c r="GY343" s="10"/>
      <c r="GZ343" s="11"/>
      <c r="HA343" s="61">
        <f t="shared" si="2505"/>
        <v>0</v>
      </c>
      <c r="HB343" s="61">
        <f t="shared" si="2505"/>
        <v>0</v>
      </c>
      <c r="HC343" s="11"/>
      <c r="HD343" s="12" t="e">
        <f t="shared" si="2480"/>
        <v>#DIV/0!</v>
      </c>
      <c r="HE343" s="11"/>
      <c r="HF343" s="12" t="e">
        <f t="shared" si="2481"/>
        <v>#DIV/0!</v>
      </c>
      <c r="HG343" s="13"/>
      <c r="HH343" s="11"/>
      <c r="HI343" s="25"/>
      <c r="HJ343" s="37"/>
      <c r="HK343" s="10">
        <f t="shared" si="2482"/>
        <v>0</v>
      </c>
      <c r="HL343" s="14">
        <f t="shared" si="2482"/>
        <v>0</v>
      </c>
      <c r="HM343" s="381">
        <f t="shared" si="2482"/>
        <v>2449</v>
      </c>
      <c r="HN343" s="11">
        <f t="shared" si="2482"/>
        <v>180</v>
      </c>
      <c r="HO343" s="11">
        <f t="shared" si="2483"/>
        <v>0</v>
      </c>
      <c r="HP343" s="79">
        <f t="shared" si="2484"/>
        <v>0</v>
      </c>
      <c r="HQ343" s="15">
        <f t="shared" si="2485"/>
        <v>0</v>
      </c>
      <c r="HR343" s="12" t="e">
        <f t="shared" si="2506"/>
        <v>#DIV/0!</v>
      </c>
      <c r="HS343" s="16"/>
      <c r="HT343" s="17"/>
      <c r="HU343" s="16" t="e">
        <f t="shared" si="2486"/>
        <v>#DIV/0!</v>
      </c>
      <c r="HV343" s="23"/>
      <c r="HW343" s="22"/>
    </row>
    <row r="344" spans="1:231" ht="18.75" x14ac:dyDescent="0.25">
      <c r="A344" s="734"/>
      <c r="B344" s="436">
        <f t="shared" si="2326"/>
        <v>45861</v>
      </c>
      <c r="C344" s="10"/>
      <c r="D344" s="11"/>
      <c r="E344" s="61">
        <f>E343-C344</f>
        <v>450</v>
      </c>
      <c r="F344" s="11">
        <f>F343-D344</f>
        <v>33</v>
      </c>
      <c r="G344" s="11"/>
      <c r="H344" s="12">
        <f t="shared" si="2447"/>
        <v>0</v>
      </c>
      <c r="I344" s="11"/>
      <c r="J344" s="12" t="e">
        <f t="shared" si="2488"/>
        <v>#DIV/0!</v>
      </c>
      <c r="K344" s="13"/>
      <c r="L344" s="11"/>
      <c r="M344" s="38"/>
      <c r="N344" s="39"/>
      <c r="O344" s="10"/>
      <c r="P344" s="11"/>
      <c r="Q344" s="11">
        <f t="shared" si="2489"/>
        <v>482</v>
      </c>
      <c r="R344" s="11">
        <f t="shared" si="2489"/>
        <v>36</v>
      </c>
      <c r="S344" s="11"/>
      <c r="T344" s="12">
        <f t="shared" si="2448"/>
        <v>0</v>
      </c>
      <c r="U344" s="11"/>
      <c r="V344" s="12" t="e">
        <f t="shared" si="2449"/>
        <v>#DIV/0!</v>
      </c>
      <c r="W344" s="13"/>
      <c r="X344" s="11"/>
      <c r="Y344" s="38"/>
      <c r="Z344" s="39"/>
      <c r="AA344" s="10"/>
      <c r="AB344" s="11"/>
      <c r="AC344" s="11">
        <f t="shared" si="2490"/>
        <v>100</v>
      </c>
      <c r="AD344" s="11">
        <f t="shared" si="2490"/>
        <v>8</v>
      </c>
      <c r="AE344" s="11"/>
      <c r="AF344" s="12">
        <f t="shared" si="2450"/>
        <v>0</v>
      </c>
      <c r="AG344" s="11"/>
      <c r="AH344" s="12" t="e">
        <f t="shared" si="2451"/>
        <v>#DIV/0!</v>
      </c>
      <c r="AI344" s="13"/>
      <c r="AJ344" s="11"/>
      <c r="AK344" s="38"/>
      <c r="AL344" s="39"/>
      <c r="AM344" s="10"/>
      <c r="AN344" s="11"/>
      <c r="AO344" s="61">
        <f t="shared" si="2491"/>
        <v>469</v>
      </c>
      <c r="AP344" s="11">
        <f t="shared" si="2491"/>
        <v>34</v>
      </c>
      <c r="AQ344" s="11"/>
      <c r="AR344" s="12">
        <f t="shared" si="2452"/>
        <v>0</v>
      </c>
      <c r="AS344" s="11"/>
      <c r="AT344" s="12" t="e">
        <f t="shared" si="2453"/>
        <v>#DIV/0!</v>
      </c>
      <c r="AU344" s="13"/>
      <c r="AV344" s="11"/>
      <c r="AW344" s="38"/>
      <c r="AX344" s="39"/>
      <c r="AY344" s="10"/>
      <c r="AZ344" s="11"/>
      <c r="BA344" s="11">
        <f t="shared" si="2492"/>
        <v>469</v>
      </c>
      <c r="BB344" s="11">
        <f t="shared" si="2492"/>
        <v>35</v>
      </c>
      <c r="BC344" s="11"/>
      <c r="BD344" s="12">
        <f t="shared" si="2454"/>
        <v>0</v>
      </c>
      <c r="BE344" s="11"/>
      <c r="BF344" s="12" t="e">
        <f t="shared" si="2455"/>
        <v>#DIV/0!</v>
      </c>
      <c r="BG344" s="13"/>
      <c r="BH344" s="11"/>
      <c r="BI344" s="38"/>
      <c r="BJ344" s="39"/>
      <c r="BK344" s="10"/>
      <c r="BL344" s="11"/>
      <c r="BM344" s="11">
        <f t="shared" si="2493"/>
        <v>479</v>
      </c>
      <c r="BN344" s="11">
        <f t="shared" si="2493"/>
        <v>34</v>
      </c>
      <c r="BO344" s="11"/>
      <c r="BP344" s="12">
        <f t="shared" si="2456"/>
        <v>0</v>
      </c>
      <c r="BQ344" s="11"/>
      <c r="BR344" s="12" t="e">
        <f t="shared" si="2457"/>
        <v>#DIV/0!</v>
      </c>
      <c r="BS344" s="13"/>
      <c r="BT344" s="11"/>
      <c r="BU344" s="38"/>
      <c r="BV344" s="39"/>
      <c r="BW344" s="10"/>
      <c r="BX344" s="11"/>
      <c r="BY344" s="61">
        <f t="shared" si="2494"/>
        <v>0</v>
      </c>
      <c r="BZ344" s="61">
        <f t="shared" si="2494"/>
        <v>0</v>
      </c>
      <c r="CA344" s="11"/>
      <c r="CB344" s="12" t="e">
        <f t="shared" si="2458"/>
        <v>#DIV/0!</v>
      </c>
      <c r="CC344" s="11"/>
      <c r="CD344" s="12" t="e">
        <f t="shared" si="2459"/>
        <v>#DIV/0!</v>
      </c>
      <c r="CE344" s="13"/>
      <c r="CF344" s="11"/>
      <c r="CG344" s="38"/>
      <c r="CH344" s="39"/>
      <c r="CI344" s="10"/>
      <c r="CJ344" s="11"/>
      <c r="CK344" s="61">
        <f t="shared" si="2495"/>
        <v>0</v>
      </c>
      <c r="CL344" s="61">
        <f t="shared" si="2495"/>
        <v>0</v>
      </c>
      <c r="CM344" s="11"/>
      <c r="CN344" s="12" t="e">
        <f t="shared" si="2460"/>
        <v>#DIV/0!</v>
      </c>
      <c r="CO344" s="11"/>
      <c r="CP344" s="12" t="e">
        <f t="shared" si="2461"/>
        <v>#DIV/0!</v>
      </c>
      <c r="CQ344" s="13"/>
      <c r="CR344" s="11"/>
      <c r="CS344" s="38"/>
      <c r="CT344" s="39"/>
      <c r="CU344" s="10"/>
      <c r="CV344" s="11"/>
      <c r="CW344" s="61">
        <f t="shared" si="2496"/>
        <v>0</v>
      </c>
      <c r="CX344" s="61">
        <f t="shared" si="2496"/>
        <v>0</v>
      </c>
      <c r="CY344" s="11"/>
      <c r="CZ344" s="12" t="e">
        <f t="shared" si="2462"/>
        <v>#DIV/0!</v>
      </c>
      <c r="DA344" s="11"/>
      <c r="DB344" s="12" t="e">
        <f t="shared" si="2463"/>
        <v>#DIV/0!</v>
      </c>
      <c r="DC344" s="13"/>
      <c r="DD344" s="11"/>
      <c r="DE344" s="38"/>
      <c r="DF344" s="39"/>
      <c r="DG344" s="10"/>
      <c r="DH344" s="11"/>
      <c r="DI344" s="61">
        <f t="shared" si="2497"/>
        <v>0</v>
      </c>
      <c r="DJ344" s="61">
        <f t="shared" si="2497"/>
        <v>0</v>
      </c>
      <c r="DK344" s="11"/>
      <c r="DL344" s="12" t="e">
        <f t="shared" si="2464"/>
        <v>#DIV/0!</v>
      </c>
      <c r="DM344" s="11"/>
      <c r="DN344" s="12" t="e">
        <f t="shared" si="2465"/>
        <v>#DIV/0!</v>
      </c>
      <c r="DO344" s="13"/>
      <c r="DP344" s="11"/>
      <c r="DQ344" s="38"/>
      <c r="DR344" s="39"/>
      <c r="DS344" s="10"/>
      <c r="DT344" s="11"/>
      <c r="DU344" s="61">
        <f t="shared" si="2498"/>
        <v>0</v>
      </c>
      <c r="DV344" s="61">
        <f t="shared" si="2498"/>
        <v>0</v>
      </c>
      <c r="DW344" s="11"/>
      <c r="DX344" s="12" t="e">
        <f t="shared" si="2466"/>
        <v>#DIV/0!</v>
      </c>
      <c r="DY344" s="11"/>
      <c r="DZ344" s="12" t="e">
        <f t="shared" si="2467"/>
        <v>#DIV/0!</v>
      </c>
      <c r="EA344" s="13"/>
      <c r="EB344" s="11"/>
      <c r="EC344" s="38"/>
      <c r="ED344" s="39"/>
      <c r="EE344" s="10"/>
      <c r="EF344" s="11"/>
      <c r="EG344" s="61">
        <f t="shared" si="2499"/>
        <v>0</v>
      </c>
      <c r="EH344" s="61">
        <f t="shared" si="2499"/>
        <v>0</v>
      </c>
      <c r="EI344" s="11"/>
      <c r="EJ344" s="12" t="e">
        <f t="shared" si="2468"/>
        <v>#DIV/0!</v>
      </c>
      <c r="EK344" s="11"/>
      <c r="EL344" s="12" t="e">
        <f t="shared" si="2469"/>
        <v>#DIV/0!</v>
      </c>
      <c r="EM344" s="13"/>
      <c r="EN344" s="11"/>
      <c r="EO344" s="38"/>
      <c r="EP344" s="39"/>
      <c r="EQ344" s="10"/>
      <c r="ER344" s="11"/>
      <c r="ES344" s="61">
        <f t="shared" si="2500"/>
        <v>0</v>
      </c>
      <c r="ET344" s="61">
        <f t="shared" si="2500"/>
        <v>0</v>
      </c>
      <c r="EU344" s="11"/>
      <c r="EV344" s="12" t="e">
        <f t="shared" si="2470"/>
        <v>#DIV/0!</v>
      </c>
      <c r="EW344" s="11"/>
      <c r="EX344" s="12" t="e">
        <f t="shared" si="2471"/>
        <v>#DIV/0!</v>
      </c>
      <c r="EY344" s="13"/>
      <c r="EZ344" s="11"/>
      <c r="FA344" s="38"/>
      <c r="FB344" s="39"/>
      <c r="FC344" s="10"/>
      <c r="FD344" s="11"/>
      <c r="FE344" s="61">
        <f t="shared" si="2501"/>
        <v>0</v>
      </c>
      <c r="FF344" s="61">
        <f t="shared" si="2501"/>
        <v>0</v>
      </c>
      <c r="FG344" s="11"/>
      <c r="FH344" s="12" t="e">
        <f t="shared" si="2472"/>
        <v>#DIV/0!</v>
      </c>
      <c r="FI344" s="11"/>
      <c r="FJ344" s="12" t="e">
        <f t="shared" si="2473"/>
        <v>#DIV/0!</v>
      </c>
      <c r="FK344" s="13"/>
      <c r="FL344" s="11"/>
      <c r="FM344" s="38"/>
      <c r="FN344" s="39"/>
      <c r="FO344" s="10"/>
      <c r="FP344" s="11"/>
      <c r="FQ344" s="61">
        <f t="shared" si="2502"/>
        <v>0</v>
      </c>
      <c r="FR344" s="61">
        <f t="shared" si="2502"/>
        <v>0</v>
      </c>
      <c r="FS344" s="11"/>
      <c r="FT344" s="12" t="e">
        <f t="shared" si="2474"/>
        <v>#DIV/0!</v>
      </c>
      <c r="FU344" s="11"/>
      <c r="FV344" s="12" t="e">
        <f t="shared" si="2475"/>
        <v>#DIV/0!</v>
      </c>
      <c r="FW344" s="13"/>
      <c r="FX344" s="11"/>
      <c r="FY344" s="38"/>
      <c r="FZ344" s="39"/>
      <c r="GA344" s="10"/>
      <c r="GB344" s="11"/>
      <c r="GC344" s="61">
        <f t="shared" si="2503"/>
        <v>0</v>
      </c>
      <c r="GD344" s="61">
        <f t="shared" si="2503"/>
        <v>0</v>
      </c>
      <c r="GE344" s="11"/>
      <c r="GF344" s="12" t="e">
        <f t="shared" si="2476"/>
        <v>#DIV/0!</v>
      </c>
      <c r="GG344" s="11"/>
      <c r="GH344" s="12" t="e">
        <f t="shared" si="2477"/>
        <v>#DIV/0!</v>
      </c>
      <c r="GI344" s="13"/>
      <c r="GJ344" s="11"/>
      <c r="GK344" s="38"/>
      <c r="GL344" s="39"/>
      <c r="GM344" s="10"/>
      <c r="GN344" s="11"/>
      <c r="GO344" s="61">
        <f t="shared" si="2504"/>
        <v>0</v>
      </c>
      <c r="GP344" s="61">
        <f t="shared" si="2504"/>
        <v>0</v>
      </c>
      <c r="GQ344" s="11"/>
      <c r="GR344" s="12" t="e">
        <f t="shared" si="2478"/>
        <v>#DIV/0!</v>
      </c>
      <c r="GS344" s="11"/>
      <c r="GT344" s="12" t="e">
        <f t="shared" si="2479"/>
        <v>#DIV/0!</v>
      </c>
      <c r="GU344" s="13"/>
      <c r="GV344" s="11"/>
      <c r="GW344" s="38"/>
      <c r="GX344" s="39"/>
      <c r="GY344" s="10"/>
      <c r="GZ344" s="11"/>
      <c r="HA344" s="61">
        <f t="shared" si="2505"/>
        <v>0</v>
      </c>
      <c r="HB344" s="61">
        <f t="shared" si="2505"/>
        <v>0</v>
      </c>
      <c r="HC344" s="11"/>
      <c r="HD344" s="12" t="e">
        <f t="shared" si="2480"/>
        <v>#DIV/0!</v>
      </c>
      <c r="HE344" s="11"/>
      <c r="HF344" s="12" t="e">
        <f t="shared" si="2481"/>
        <v>#DIV/0!</v>
      </c>
      <c r="HG344" s="13"/>
      <c r="HH344" s="11"/>
      <c r="HI344" s="38"/>
      <c r="HJ344" s="39"/>
      <c r="HK344" s="10">
        <f t="shared" si="2482"/>
        <v>0</v>
      </c>
      <c r="HL344" s="14">
        <f t="shared" si="2482"/>
        <v>0</v>
      </c>
      <c r="HM344" s="381">
        <f t="shared" si="2482"/>
        <v>2449</v>
      </c>
      <c r="HN344" s="11">
        <f t="shared" si="2482"/>
        <v>180</v>
      </c>
      <c r="HO344" s="11">
        <f t="shared" si="2483"/>
        <v>0</v>
      </c>
      <c r="HP344" s="79">
        <f t="shared" si="2484"/>
        <v>0</v>
      </c>
      <c r="HQ344" s="15">
        <f t="shared" si="2485"/>
        <v>0</v>
      </c>
      <c r="HR344" s="12" t="e">
        <f t="shared" si="2506"/>
        <v>#DIV/0!</v>
      </c>
      <c r="HS344" s="16"/>
      <c r="HT344" s="17"/>
      <c r="HU344" s="16" t="e">
        <f t="shared" si="2486"/>
        <v>#DIV/0!</v>
      </c>
      <c r="HV344" s="23"/>
      <c r="HW344" s="22"/>
    </row>
    <row r="345" spans="1:231" ht="19.5" thickBot="1" x14ac:dyDescent="0.3">
      <c r="A345" s="734"/>
      <c r="B345" s="437"/>
      <c r="C345" s="26">
        <f>SUM(C338:C344)</f>
        <v>0</v>
      </c>
      <c r="D345" s="27">
        <f>SUM(D338:D344)</f>
        <v>0</v>
      </c>
      <c r="E345" s="27"/>
      <c r="F345" s="27"/>
      <c r="G345" s="27">
        <f>SUM(G338:G344)</f>
        <v>0</v>
      </c>
      <c r="H345" s="28">
        <f>((G345+I345)/7)/E344</f>
        <v>0</v>
      </c>
      <c r="I345" s="27">
        <f>SUM(I338:I344)</f>
        <v>0</v>
      </c>
      <c r="J345" s="28" t="e">
        <f>(I345/(I345+G345))</f>
        <v>#DIV/0!</v>
      </c>
      <c r="K345" s="27"/>
      <c r="L345" s="27"/>
      <c r="M345" s="29" t="e">
        <f>M343/M342*100-100</f>
        <v>#DIV/0!</v>
      </c>
      <c r="N345" s="60" t="e">
        <f>N343/N342*100-100</f>
        <v>#DIV/0!</v>
      </c>
      <c r="O345" s="26">
        <f>SUM(O338:O344)</f>
        <v>0</v>
      </c>
      <c r="P345" s="27">
        <f>SUM(P338:P344)</f>
        <v>0</v>
      </c>
      <c r="Q345" s="27"/>
      <c r="R345" s="27"/>
      <c r="S345" s="27">
        <f>SUM(S338:S344)</f>
        <v>0</v>
      </c>
      <c r="T345" s="28">
        <f>((S345+U345)/7)/Q344</f>
        <v>0</v>
      </c>
      <c r="U345" s="27">
        <f>SUM(U338:U344)</f>
        <v>0</v>
      </c>
      <c r="V345" s="28" t="e">
        <f>(U345/(U345+S345))</f>
        <v>#DIV/0!</v>
      </c>
      <c r="W345" s="27"/>
      <c r="X345" s="27"/>
      <c r="Y345" s="29" t="e">
        <f>Y343/Y342*100-100</f>
        <v>#DIV/0!</v>
      </c>
      <c r="Z345" s="60" t="e">
        <f>Z343/Z342*100-100</f>
        <v>#DIV/0!</v>
      </c>
      <c r="AA345" s="26">
        <f>SUM(AA338:AA344)</f>
        <v>0</v>
      </c>
      <c r="AB345" s="27">
        <f>SUM(AB338:AB344)</f>
        <v>0</v>
      </c>
      <c r="AC345" s="27"/>
      <c r="AD345" s="27"/>
      <c r="AE345" s="27">
        <f>SUM(AE338:AE344)</f>
        <v>0</v>
      </c>
      <c r="AF345" s="28">
        <f>((AE345+AG345)/7)/AC344</f>
        <v>0</v>
      </c>
      <c r="AG345" s="27">
        <f>SUM(AG338:AG344)</f>
        <v>0</v>
      </c>
      <c r="AH345" s="28" t="e">
        <f>(AG345/(AG345+AE345))</f>
        <v>#DIV/0!</v>
      </c>
      <c r="AI345" s="27"/>
      <c r="AJ345" s="27"/>
      <c r="AK345" s="29" t="e">
        <f>AK343/AK342*100-100</f>
        <v>#DIV/0!</v>
      </c>
      <c r="AL345" s="60" t="e">
        <f>AL343/AL342*100-100</f>
        <v>#DIV/0!</v>
      </c>
      <c r="AM345" s="26">
        <f>SUM(AM338:AM344)</f>
        <v>0</v>
      </c>
      <c r="AN345" s="27">
        <f>SUM(AN338:AN344)</f>
        <v>0</v>
      </c>
      <c r="AO345" s="27"/>
      <c r="AP345" s="27"/>
      <c r="AQ345" s="27">
        <f>SUM(AQ338:AQ344)</f>
        <v>0</v>
      </c>
      <c r="AR345" s="28">
        <f>((AQ345+AS345)/7)/AO344</f>
        <v>0</v>
      </c>
      <c r="AS345" s="27">
        <f>SUM(AS338:AS344)</f>
        <v>0</v>
      </c>
      <c r="AT345" s="28" t="e">
        <f>(AS345/(AS345+AQ345))</f>
        <v>#DIV/0!</v>
      </c>
      <c r="AU345" s="27"/>
      <c r="AV345" s="27"/>
      <c r="AW345" s="29" t="e">
        <f>AW343/AW342*100-100</f>
        <v>#DIV/0!</v>
      </c>
      <c r="AX345" s="60" t="e">
        <f>AX343/AX342*100-100</f>
        <v>#DIV/0!</v>
      </c>
      <c r="AY345" s="26">
        <f>SUM(AY338:AY344)</f>
        <v>0</v>
      </c>
      <c r="AZ345" s="27">
        <f>SUM(AZ338:AZ344)</f>
        <v>0</v>
      </c>
      <c r="BA345" s="27"/>
      <c r="BB345" s="27"/>
      <c r="BC345" s="27">
        <f>SUM(BC338:BC344)</f>
        <v>0</v>
      </c>
      <c r="BD345" s="28">
        <f>((BC345+BE345)/7)/BA344</f>
        <v>0</v>
      </c>
      <c r="BE345" s="27">
        <f>SUM(BE338:BE344)</f>
        <v>0</v>
      </c>
      <c r="BF345" s="28" t="e">
        <f>(BE345/(BE345+BC345))</f>
        <v>#DIV/0!</v>
      </c>
      <c r="BG345" s="27"/>
      <c r="BH345" s="27"/>
      <c r="BI345" s="29" t="e">
        <f>BI343/BI342*100-100</f>
        <v>#DIV/0!</v>
      </c>
      <c r="BJ345" s="60" t="e">
        <f>BJ343/BJ342*100-100</f>
        <v>#DIV/0!</v>
      </c>
      <c r="BK345" s="26">
        <f>SUM(BK338:BK344)</f>
        <v>0</v>
      </c>
      <c r="BL345" s="27">
        <f>SUM(BL338:BL344)</f>
        <v>0</v>
      </c>
      <c r="BM345" s="27"/>
      <c r="BN345" s="27"/>
      <c r="BO345" s="27">
        <f>SUM(BO338:BO344)</f>
        <v>0</v>
      </c>
      <c r="BP345" s="28">
        <f>((BO345+BQ345)/7)/BM344</f>
        <v>0</v>
      </c>
      <c r="BQ345" s="27">
        <f>SUM(BQ338:BQ344)</f>
        <v>0</v>
      </c>
      <c r="BR345" s="28" t="e">
        <f>(BQ345/(BQ345+BO345))</f>
        <v>#DIV/0!</v>
      </c>
      <c r="BS345" s="27"/>
      <c r="BT345" s="27"/>
      <c r="BU345" s="29" t="e">
        <f>BU343/BU342*100-100</f>
        <v>#DIV/0!</v>
      </c>
      <c r="BV345" s="60" t="e">
        <f>BV343/BV342*100-100</f>
        <v>#DIV/0!</v>
      </c>
      <c r="BW345" s="26">
        <f>SUM(BW338:BW344)</f>
        <v>0</v>
      </c>
      <c r="BX345" s="27">
        <f>SUM(BX338:BX344)</f>
        <v>0</v>
      </c>
      <c r="BY345" s="27"/>
      <c r="BZ345" s="27"/>
      <c r="CA345" s="27">
        <f>SUM(CA338:CA344)</f>
        <v>0</v>
      </c>
      <c r="CB345" s="28" t="e">
        <f>((CA345+CC345)/7)/BY344</f>
        <v>#DIV/0!</v>
      </c>
      <c r="CC345" s="27">
        <f>SUM(CC338:CC344)</f>
        <v>0</v>
      </c>
      <c r="CD345" s="28" t="e">
        <f>(CC345/(CC345+CA345))</f>
        <v>#DIV/0!</v>
      </c>
      <c r="CE345" s="27"/>
      <c r="CF345" s="27"/>
      <c r="CG345" s="29" t="e">
        <f>CG343/CG342*100-100</f>
        <v>#DIV/0!</v>
      </c>
      <c r="CH345" s="60" t="e">
        <f>CH343/CH342*100-100</f>
        <v>#DIV/0!</v>
      </c>
      <c r="CI345" s="26">
        <f>SUM(CI338:CI344)</f>
        <v>0</v>
      </c>
      <c r="CJ345" s="27">
        <f>SUM(CJ338:CJ344)</f>
        <v>0</v>
      </c>
      <c r="CK345" s="27"/>
      <c r="CL345" s="27"/>
      <c r="CM345" s="27">
        <f>SUM(CM338:CM344)</f>
        <v>0</v>
      </c>
      <c r="CN345" s="28" t="e">
        <f>((CM345+CO345)/7)/CK344</f>
        <v>#DIV/0!</v>
      </c>
      <c r="CO345" s="27">
        <f>SUM(CO338:CO344)</f>
        <v>0</v>
      </c>
      <c r="CP345" s="28" t="e">
        <f>(CO345/(CO345+CM345))</f>
        <v>#DIV/0!</v>
      </c>
      <c r="CQ345" s="27"/>
      <c r="CR345" s="27"/>
      <c r="CS345" s="29" t="e">
        <f>CS343/CS342*100-100</f>
        <v>#DIV/0!</v>
      </c>
      <c r="CT345" s="60" t="e">
        <f>CT343/CT342*100-100</f>
        <v>#DIV/0!</v>
      </c>
      <c r="CU345" s="26">
        <f>SUM(CU338:CU344)</f>
        <v>0</v>
      </c>
      <c r="CV345" s="27">
        <f>SUM(CV338:CV344)</f>
        <v>0</v>
      </c>
      <c r="CW345" s="27"/>
      <c r="CX345" s="27"/>
      <c r="CY345" s="27">
        <f>SUM(CY338:CY344)</f>
        <v>0</v>
      </c>
      <c r="CZ345" s="28" t="e">
        <f>((CY345+DA345)/7)/CW344</f>
        <v>#DIV/0!</v>
      </c>
      <c r="DA345" s="27">
        <f>SUM(DA338:DA344)</f>
        <v>0</v>
      </c>
      <c r="DB345" s="28" t="e">
        <f>(DA345/(DA345+CY345))</f>
        <v>#DIV/0!</v>
      </c>
      <c r="DC345" s="27"/>
      <c r="DD345" s="27"/>
      <c r="DE345" s="29" t="e">
        <f>DE343/DE342*100-100</f>
        <v>#DIV/0!</v>
      </c>
      <c r="DF345" s="60" t="e">
        <f>DF343/DF342*100-100</f>
        <v>#DIV/0!</v>
      </c>
      <c r="DG345" s="26">
        <f>SUM(DG338:DG344)</f>
        <v>0</v>
      </c>
      <c r="DH345" s="27">
        <f>SUM(DH338:DH344)</f>
        <v>0</v>
      </c>
      <c r="DI345" s="27"/>
      <c r="DJ345" s="27"/>
      <c r="DK345" s="27">
        <f>SUM(DK338:DK344)</f>
        <v>0</v>
      </c>
      <c r="DL345" s="28" t="e">
        <f>((DK345+DM345)/7)/DI344</f>
        <v>#DIV/0!</v>
      </c>
      <c r="DM345" s="27">
        <f>SUM(DM338:DM344)</f>
        <v>0</v>
      </c>
      <c r="DN345" s="28" t="e">
        <f>(DM345/(DM345+DK345))</f>
        <v>#DIV/0!</v>
      </c>
      <c r="DO345" s="27"/>
      <c r="DP345" s="27"/>
      <c r="DQ345" s="29" t="e">
        <f>DQ343/DQ342*100-100</f>
        <v>#DIV/0!</v>
      </c>
      <c r="DR345" s="60" t="e">
        <f>DR343/DR342*100-100</f>
        <v>#DIV/0!</v>
      </c>
      <c r="DS345" s="26">
        <f>SUM(DS338:DS344)</f>
        <v>0</v>
      </c>
      <c r="DT345" s="27">
        <f>SUM(DT338:DT344)</f>
        <v>0</v>
      </c>
      <c r="DU345" s="27"/>
      <c r="DV345" s="27"/>
      <c r="DW345" s="27">
        <f>SUM(DW338:DW344)</f>
        <v>0</v>
      </c>
      <c r="DX345" s="28" t="e">
        <f>((DW345+DY345)/7)/DU344</f>
        <v>#DIV/0!</v>
      </c>
      <c r="DY345" s="27">
        <f>SUM(DY338:DY344)</f>
        <v>0</v>
      </c>
      <c r="DZ345" s="28" t="e">
        <f>(DY345/(DY345+DW345))</f>
        <v>#DIV/0!</v>
      </c>
      <c r="EA345" s="27"/>
      <c r="EB345" s="27"/>
      <c r="EC345" s="29" t="e">
        <f>EC343/EC342*100-100</f>
        <v>#DIV/0!</v>
      </c>
      <c r="ED345" s="60" t="e">
        <f>ED343/ED342*100-100</f>
        <v>#DIV/0!</v>
      </c>
      <c r="EE345" s="26">
        <f>SUM(EE338:EE344)</f>
        <v>0</v>
      </c>
      <c r="EF345" s="27">
        <f>SUM(EF338:EF344)</f>
        <v>0</v>
      </c>
      <c r="EG345" s="27"/>
      <c r="EH345" s="27"/>
      <c r="EI345" s="27">
        <f>SUM(EI338:EI344)</f>
        <v>0</v>
      </c>
      <c r="EJ345" s="28" t="e">
        <f>((EI345+EK345)/7)/EG344</f>
        <v>#DIV/0!</v>
      </c>
      <c r="EK345" s="27">
        <f>SUM(EK338:EK344)</f>
        <v>0</v>
      </c>
      <c r="EL345" s="28" t="e">
        <f>(EK345/(EK345+EI345))</f>
        <v>#DIV/0!</v>
      </c>
      <c r="EM345" s="27"/>
      <c r="EN345" s="27"/>
      <c r="EO345" s="29" t="e">
        <f>EO343/EO342*100-100</f>
        <v>#DIV/0!</v>
      </c>
      <c r="EP345" s="60" t="e">
        <f>EP343/EP342*100-100</f>
        <v>#DIV/0!</v>
      </c>
      <c r="EQ345" s="26">
        <f>SUM(EQ338:EQ344)</f>
        <v>0</v>
      </c>
      <c r="ER345" s="27">
        <f>SUM(ER338:ER344)</f>
        <v>0</v>
      </c>
      <c r="ES345" s="27"/>
      <c r="ET345" s="27"/>
      <c r="EU345" s="27">
        <f>SUM(EU338:EU344)</f>
        <v>0</v>
      </c>
      <c r="EV345" s="28" t="e">
        <f>((EU345+EW345)/7)/ES344</f>
        <v>#DIV/0!</v>
      </c>
      <c r="EW345" s="27">
        <f>SUM(EW338:EW344)</f>
        <v>0</v>
      </c>
      <c r="EX345" s="28" t="e">
        <f>(EW345/(EW345+EU345))</f>
        <v>#DIV/0!</v>
      </c>
      <c r="EY345" s="27"/>
      <c r="EZ345" s="27"/>
      <c r="FA345" s="29" t="e">
        <f>FA343/FA342*100-100</f>
        <v>#DIV/0!</v>
      </c>
      <c r="FB345" s="60" t="e">
        <f>FB343/FB342*100-100</f>
        <v>#DIV/0!</v>
      </c>
      <c r="FC345" s="26">
        <f>SUM(FC338:FC344)</f>
        <v>0</v>
      </c>
      <c r="FD345" s="27">
        <f>SUM(FD338:FD344)</f>
        <v>0</v>
      </c>
      <c r="FE345" s="27"/>
      <c r="FF345" s="27"/>
      <c r="FG345" s="27">
        <f>SUM(FG338:FG344)</f>
        <v>0</v>
      </c>
      <c r="FH345" s="28" t="e">
        <f>((FG345+FI345)/7)/FE344</f>
        <v>#DIV/0!</v>
      </c>
      <c r="FI345" s="27">
        <f>SUM(FI338:FI344)</f>
        <v>0</v>
      </c>
      <c r="FJ345" s="28" t="e">
        <f>(FI345/(FI345+FG345))</f>
        <v>#DIV/0!</v>
      </c>
      <c r="FK345" s="27"/>
      <c r="FL345" s="27"/>
      <c r="FM345" s="29" t="e">
        <f>FM343/FM342*100-100</f>
        <v>#DIV/0!</v>
      </c>
      <c r="FN345" s="60" t="e">
        <f>FN343/FN342*100-100</f>
        <v>#DIV/0!</v>
      </c>
      <c r="FO345" s="26">
        <f>SUM(FO338:FO344)</f>
        <v>0</v>
      </c>
      <c r="FP345" s="27">
        <f>SUM(FP338:FP344)</f>
        <v>0</v>
      </c>
      <c r="FQ345" s="27"/>
      <c r="FR345" s="27"/>
      <c r="FS345" s="27">
        <f>SUM(FS338:FS344)</f>
        <v>0</v>
      </c>
      <c r="FT345" s="28" t="e">
        <f>((FS345+FU345)/7)/FQ344</f>
        <v>#DIV/0!</v>
      </c>
      <c r="FU345" s="27">
        <f>SUM(FU338:FU344)</f>
        <v>0</v>
      </c>
      <c r="FV345" s="28" t="e">
        <f>(FU345/(FU345+FS345))</f>
        <v>#DIV/0!</v>
      </c>
      <c r="FW345" s="27"/>
      <c r="FX345" s="27"/>
      <c r="FY345" s="29" t="e">
        <f>FY343/FY342*100-100</f>
        <v>#DIV/0!</v>
      </c>
      <c r="FZ345" s="60" t="e">
        <f>FZ343/FZ342*100-100</f>
        <v>#DIV/0!</v>
      </c>
      <c r="GA345" s="26">
        <f>SUM(GA338:GA344)</f>
        <v>0</v>
      </c>
      <c r="GB345" s="27">
        <f>SUM(GB338:GB344)</f>
        <v>0</v>
      </c>
      <c r="GC345" s="27"/>
      <c r="GD345" s="27"/>
      <c r="GE345" s="27">
        <f>SUM(GE338:GE344)</f>
        <v>0</v>
      </c>
      <c r="GF345" s="28" t="e">
        <f>((GE345+GG345)/7)/GC344</f>
        <v>#DIV/0!</v>
      </c>
      <c r="GG345" s="27">
        <f>SUM(GG338:GG344)</f>
        <v>0</v>
      </c>
      <c r="GH345" s="28" t="e">
        <f>(GG345/(GG345+GE345))</f>
        <v>#DIV/0!</v>
      </c>
      <c r="GI345" s="27"/>
      <c r="GJ345" s="27"/>
      <c r="GK345" s="29" t="e">
        <f>GK343/GK342*100-100</f>
        <v>#DIV/0!</v>
      </c>
      <c r="GL345" s="60" t="e">
        <f>GL343/GL342*100-100</f>
        <v>#DIV/0!</v>
      </c>
      <c r="GM345" s="26">
        <f>SUM(GM338:GM344)</f>
        <v>0</v>
      </c>
      <c r="GN345" s="27">
        <f>SUM(GN338:GN344)</f>
        <v>0</v>
      </c>
      <c r="GO345" s="27"/>
      <c r="GP345" s="27"/>
      <c r="GQ345" s="27">
        <f>SUM(GQ338:GQ344)</f>
        <v>0</v>
      </c>
      <c r="GR345" s="28" t="e">
        <f>((GQ345+GS345)/7)/GO344</f>
        <v>#DIV/0!</v>
      </c>
      <c r="GS345" s="27">
        <f>SUM(GS338:GS344)</f>
        <v>0</v>
      </c>
      <c r="GT345" s="28" t="e">
        <f>(GS345/(GS345+GQ345))</f>
        <v>#DIV/0!</v>
      </c>
      <c r="GU345" s="27"/>
      <c r="GV345" s="27"/>
      <c r="GW345" s="29" t="e">
        <f>GW343/GW342*100-100</f>
        <v>#DIV/0!</v>
      </c>
      <c r="GX345" s="60" t="e">
        <f>GX343/GX342*100-100</f>
        <v>#DIV/0!</v>
      </c>
      <c r="GY345" s="26">
        <f>SUM(GY338:GY344)</f>
        <v>0</v>
      </c>
      <c r="GZ345" s="27">
        <f>SUM(GZ338:GZ344)</f>
        <v>0</v>
      </c>
      <c r="HA345" s="27"/>
      <c r="HB345" s="27"/>
      <c r="HC345" s="27">
        <f>SUM(HC338:HC344)</f>
        <v>0</v>
      </c>
      <c r="HD345" s="28" t="e">
        <f>((HC345+HE345)/7)/HA344</f>
        <v>#DIV/0!</v>
      </c>
      <c r="HE345" s="27">
        <f>SUM(HE338:HE344)</f>
        <v>0</v>
      </c>
      <c r="HF345" s="28" t="e">
        <f>(HE345/(HE345+HC345))</f>
        <v>#DIV/0!</v>
      </c>
      <c r="HG345" s="27"/>
      <c r="HH345" s="27"/>
      <c r="HI345" s="29" t="e">
        <f>HI343/HI342*100-100</f>
        <v>#DIV/0!</v>
      </c>
      <c r="HJ345" s="60" t="e">
        <f>HJ343/HJ342*100-100</f>
        <v>#DIV/0!</v>
      </c>
      <c r="HK345" s="26">
        <f t="shared" si="2482"/>
        <v>0</v>
      </c>
      <c r="HL345" s="443">
        <f t="shared" si="2482"/>
        <v>0</v>
      </c>
      <c r="HM345" s="365">
        <f t="shared" si="2482"/>
        <v>0</v>
      </c>
      <c r="HN345" s="27">
        <f t="shared" si="2482"/>
        <v>0</v>
      </c>
      <c r="HO345" s="27">
        <f t="shared" si="2483"/>
        <v>0</v>
      </c>
      <c r="HP345" s="80">
        <f>+((HO345)/HM344)/7</f>
        <v>0</v>
      </c>
      <c r="HQ345" s="57">
        <f t="shared" si="2485"/>
        <v>0</v>
      </c>
      <c r="HR345" s="48" t="e">
        <f t="shared" si="2506"/>
        <v>#DIV/0!</v>
      </c>
      <c r="HS345" s="49">
        <f>SUM(HS338:HS344)/7</f>
        <v>0</v>
      </c>
      <c r="HT345" s="50">
        <f>SUM(HT338:HT344)</f>
        <v>0</v>
      </c>
      <c r="HU345" s="49" t="e">
        <f>AVERAGE(HU338:HU344)</f>
        <v>#DIV/0!</v>
      </c>
      <c r="HV345" s="58" t="e">
        <f>HV343/HV342*100-100</f>
        <v>#DIV/0!</v>
      </c>
      <c r="HW345" s="60" t="e">
        <f>HW343/HW342*100-100</f>
        <v>#DIV/0!</v>
      </c>
    </row>
    <row r="346" spans="1:231" ht="19.5" thickBot="1" x14ac:dyDescent="0.3">
      <c r="A346" s="52"/>
      <c r="B346" s="437"/>
      <c r="C346" s="40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2"/>
      <c r="O346" s="40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2"/>
      <c r="AA346" s="40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2"/>
      <c r="AM346" s="40"/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42"/>
      <c r="AY346" s="40"/>
      <c r="AZ346" s="41"/>
      <c r="BA346" s="41"/>
      <c r="BB346" s="41"/>
      <c r="BC346" s="41"/>
      <c r="BD346" s="41"/>
      <c r="BE346" s="41"/>
      <c r="BF346" s="41"/>
      <c r="BG346" s="41"/>
      <c r="BH346" s="41"/>
      <c r="BI346" s="41"/>
      <c r="BJ346" s="42"/>
      <c r="BK346" s="40"/>
      <c r="BL346" s="41"/>
      <c r="BM346" s="41"/>
      <c r="BN346" s="41"/>
      <c r="BO346" s="41"/>
      <c r="BP346" s="41"/>
      <c r="BQ346" s="41"/>
      <c r="BR346" s="41"/>
      <c r="BS346" s="41"/>
      <c r="BT346" s="41"/>
      <c r="BU346" s="41"/>
      <c r="BV346" s="42"/>
      <c r="BW346" s="40"/>
      <c r="BX346" s="41"/>
      <c r="BY346" s="41"/>
      <c r="BZ346" s="41"/>
      <c r="CA346" s="41"/>
      <c r="CB346" s="41"/>
      <c r="CC346" s="41"/>
      <c r="CD346" s="41"/>
      <c r="CE346" s="41"/>
      <c r="CF346" s="41"/>
      <c r="CG346" s="41"/>
      <c r="CH346" s="42"/>
      <c r="CI346" s="40"/>
      <c r="CJ346" s="41"/>
      <c r="CK346" s="41"/>
      <c r="CL346" s="41"/>
      <c r="CM346" s="41"/>
      <c r="CN346" s="41"/>
      <c r="CO346" s="41"/>
      <c r="CP346" s="41"/>
      <c r="CQ346" s="41"/>
      <c r="CR346" s="41"/>
      <c r="CS346" s="41"/>
      <c r="CT346" s="42"/>
      <c r="CU346" s="40"/>
      <c r="CV346" s="41"/>
      <c r="CW346" s="41"/>
      <c r="CX346" s="41"/>
      <c r="CY346" s="41"/>
      <c r="CZ346" s="41"/>
      <c r="DA346" s="41"/>
      <c r="DB346" s="41"/>
      <c r="DC346" s="41"/>
      <c r="DD346" s="41"/>
      <c r="DE346" s="41"/>
      <c r="DF346" s="42"/>
      <c r="DG346" s="40"/>
      <c r="DH346" s="41"/>
      <c r="DI346" s="41"/>
      <c r="DJ346" s="41"/>
      <c r="DK346" s="41"/>
      <c r="DL346" s="41"/>
      <c r="DM346" s="41"/>
      <c r="DN346" s="41"/>
      <c r="DO346" s="41"/>
      <c r="DP346" s="41"/>
      <c r="DQ346" s="41"/>
      <c r="DR346" s="42"/>
      <c r="DS346" s="40"/>
      <c r="DT346" s="41"/>
      <c r="DU346" s="41"/>
      <c r="DV346" s="41"/>
      <c r="DW346" s="41"/>
      <c r="DX346" s="41"/>
      <c r="DY346" s="41"/>
      <c r="DZ346" s="41"/>
      <c r="EA346" s="41"/>
      <c r="EB346" s="41"/>
      <c r="EC346" s="41"/>
      <c r="ED346" s="42"/>
      <c r="EE346" s="40"/>
      <c r="EF346" s="41"/>
      <c r="EG346" s="41"/>
      <c r="EH346" s="41"/>
      <c r="EI346" s="41"/>
      <c r="EJ346" s="41"/>
      <c r="EK346" s="41"/>
      <c r="EL346" s="41"/>
      <c r="EM346" s="41"/>
      <c r="EN346" s="41"/>
      <c r="EO346" s="41"/>
      <c r="EP346" s="42"/>
      <c r="EQ346" s="40"/>
      <c r="ER346" s="41"/>
      <c r="ES346" s="41"/>
      <c r="ET346" s="41"/>
      <c r="EU346" s="41"/>
      <c r="EV346" s="41"/>
      <c r="EW346" s="41"/>
      <c r="EX346" s="41"/>
      <c r="EY346" s="41"/>
      <c r="EZ346" s="41"/>
      <c r="FA346" s="41"/>
      <c r="FB346" s="42"/>
      <c r="FC346" s="40"/>
      <c r="FD346" s="41"/>
      <c r="FE346" s="41"/>
      <c r="FF346" s="41"/>
      <c r="FG346" s="41"/>
      <c r="FH346" s="41"/>
      <c r="FI346" s="41"/>
      <c r="FJ346" s="41"/>
      <c r="FK346" s="41"/>
      <c r="FL346" s="41"/>
      <c r="FM346" s="41"/>
      <c r="FN346" s="42"/>
      <c r="FO346" s="40"/>
      <c r="FP346" s="41"/>
      <c r="FQ346" s="41"/>
      <c r="FR346" s="41"/>
      <c r="FS346" s="41"/>
      <c r="FT346" s="41"/>
      <c r="FU346" s="41"/>
      <c r="FV346" s="41"/>
      <c r="FW346" s="41"/>
      <c r="FX346" s="41"/>
      <c r="FY346" s="41"/>
      <c r="FZ346" s="42"/>
      <c r="GA346" s="40"/>
      <c r="GB346" s="41"/>
      <c r="GC346" s="41"/>
      <c r="GD346" s="41"/>
      <c r="GE346" s="41"/>
      <c r="GF346" s="41"/>
      <c r="GG346" s="41"/>
      <c r="GH346" s="41"/>
      <c r="GI346" s="41"/>
      <c r="GJ346" s="41"/>
      <c r="GK346" s="41"/>
      <c r="GL346" s="42"/>
      <c r="GM346" s="40"/>
      <c r="GN346" s="41"/>
      <c r="GO346" s="41"/>
      <c r="GP346" s="41"/>
      <c r="GQ346" s="41"/>
      <c r="GR346" s="41"/>
      <c r="GS346" s="41"/>
      <c r="GT346" s="41"/>
      <c r="GU346" s="41"/>
      <c r="GV346" s="41"/>
      <c r="GW346" s="41"/>
      <c r="GX346" s="42"/>
      <c r="GY346" s="40"/>
      <c r="GZ346" s="41"/>
      <c r="HA346" s="41"/>
      <c r="HB346" s="41"/>
      <c r="HC346" s="41"/>
      <c r="HD346" s="41"/>
      <c r="HE346" s="41"/>
      <c r="HF346" s="41"/>
      <c r="HG346" s="41"/>
      <c r="HH346" s="41"/>
      <c r="HI346" s="41"/>
      <c r="HJ346" s="42"/>
      <c r="HK346" s="444">
        <f>HK345/HM335</f>
        <v>0</v>
      </c>
      <c r="HL346" s="445">
        <f>HL345/HN335</f>
        <v>0</v>
      </c>
      <c r="HM346" s="65"/>
      <c r="HN346" s="41"/>
      <c r="HO346" s="41"/>
      <c r="HP346" s="41"/>
      <c r="HQ346" s="41"/>
      <c r="HR346" s="41"/>
      <c r="HS346" s="41"/>
      <c r="HT346" s="51"/>
      <c r="HU346" s="41"/>
      <c r="HV346" s="41"/>
      <c r="HW346" s="42"/>
    </row>
    <row r="347" spans="1:231" ht="18.75" x14ac:dyDescent="0.25">
      <c r="A347" s="736">
        <v>63</v>
      </c>
      <c r="B347" s="435">
        <f>B344+1</f>
        <v>45862</v>
      </c>
      <c r="C347" s="32"/>
      <c r="D347" s="33"/>
      <c r="E347" s="33">
        <f>E344-C347</f>
        <v>450</v>
      </c>
      <c r="F347" s="33">
        <f>F344-D347</f>
        <v>33</v>
      </c>
      <c r="G347" s="33"/>
      <c r="H347" s="34">
        <f t="shared" ref="H347:H353" si="2582">((G347+I347)/E347)</f>
        <v>0</v>
      </c>
      <c r="I347" s="33"/>
      <c r="J347" s="34" t="e">
        <f>I347/(G347+I347)</f>
        <v>#DIV/0!</v>
      </c>
      <c r="K347" s="35"/>
      <c r="L347" s="33"/>
      <c r="M347" s="33"/>
      <c r="N347" s="36"/>
      <c r="O347" s="32"/>
      <c r="P347" s="33"/>
      <c r="Q347" s="33">
        <f>Q344-O347</f>
        <v>482</v>
      </c>
      <c r="R347" s="33">
        <f>R344-P347</f>
        <v>36</v>
      </c>
      <c r="S347" s="33"/>
      <c r="T347" s="34">
        <f t="shared" ref="T347:T353" si="2583">((S347+U347)/Q347)</f>
        <v>0</v>
      </c>
      <c r="U347" s="33"/>
      <c r="V347" s="34" t="e">
        <f t="shared" ref="V347:V353" si="2584">U347/(S347+U347)</f>
        <v>#DIV/0!</v>
      </c>
      <c r="W347" s="35"/>
      <c r="X347" s="33"/>
      <c r="Y347" s="33"/>
      <c r="Z347" s="36"/>
      <c r="AA347" s="32"/>
      <c r="AB347" s="33"/>
      <c r="AC347" s="33">
        <f>AC344-AA347</f>
        <v>100</v>
      </c>
      <c r="AD347" s="33">
        <f>AD344-AB347</f>
        <v>8</v>
      </c>
      <c r="AE347" s="33"/>
      <c r="AF347" s="34">
        <f t="shared" ref="AF347:AF353" si="2585">((AE347+AG347)/AC347)</f>
        <v>0</v>
      </c>
      <c r="AG347" s="33"/>
      <c r="AH347" s="34" t="e">
        <f t="shared" ref="AH347:AH353" si="2586">AG347/(AE347+AG347)</f>
        <v>#DIV/0!</v>
      </c>
      <c r="AI347" s="35"/>
      <c r="AJ347" s="33"/>
      <c r="AK347" s="33"/>
      <c r="AL347" s="36"/>
      <c r="AM347" s="32"/>
      <c r="AN347" s="33"/>
      <c r="AO347" s="33">
        <f>AO344-AM347</f>
        <v>469</v>
      </c>
      <c r="AP347" s="33">
        <f>AP344-AN347</f>
        <v>34</v>
      </c>
      <c r="AQ347" s="33"/>
      <c r="AR347" s="34">
        <f t="shared" ref="AR347:AR353" si="2587">((AQ347+AS347)/AO347)</f>
        <v>0</v>
      </c>
      <c r="AS347" s="33"/>
      <c r="AT347" s="34" t="e">
        <f t="shared" ref="AT347:AT353" si="2588">AS347/(AQ347+AS347)</f>
        <v>#DIV/0!</v>
      </c>
      <c r="AU347" s="35"/>
      <c r="AV347" s="33"/>
      <c r="AW347" s="33"/>
      <c r="AX347" s="36"/>
      <c r="AY347" s="32"/>
      <c r="AZ347" s="33"/>
      <c r="BA347" s="33">
        <f>BA344-AY347</f>
        <v>469</v>
      </c>
      <c r="BB347" s="33">
        <f>BB344-AZ347</f>
        <v>35</v>
      </c>
      <c r="BC347" s="33"/>
      <c r="BD347" s="34">
        <f t="shared" ref="BD347:BD353" si="2589">((BC347+BE347)/BA347)</f>
        <v>0</v>
      </c>
      <c r="BE347" s="33"/>
      <c r="BF347" s="34" t="e">
        <f t="shared" ref="BF347:BF353" si="2590">BE347/(BC347+BE347)</f>
        <v>#DIV/0!</v>
      </c>
      <c r="BG347" s="35"/>
      <c r="BH347" s="33"/>
      <c r="BI347" s="33"/>
      <c r="BJ347" s="36"/>
      <c r="BK347" s="32"/>
      <c r="BL347" s="33"/>
      <c r="BM347" s="33">
        <f>BM344-BK347</f>
        <v>479</v>
      </c>
      <c r="BN347" s="33">
        <f>BN344-BL347</f>
        <v>34</v>
      </c>
      <c r="BO347" s="33"/>
      <c r="BP347" s="34">
        <f t="shared" ref="BP347:BP353" si="2591">((BO347+BQ347)/BM347)</f>
        <v>0</v>
      </c>
      <c r="BQ347" s="33"/>
      <c r="BR347" s="34" t="e">
        <f t="shared" ref="BR347:BR353" si="2592">BQ347/(BO347+BQ347)</f>
        <v>#DIV/0!</v>
      </c>
      <c r="BS347" s="35"/>
      <c r="BT347" s="33"/>
      <c r="BU347" s="33"/>
      <c r="BV347" s="36"/>
      <c r="BW347" s="32"/>
      <c r="BX347" s="33"/>
      <c r="BY347" s="33">
        <f>BY344-BW347</f>
        <v>0</v>
      </c>
      <c r="BZ347" s="33">
        <f>BZ344-BX347</f>
        <v>0</v>
      </c>
      <c r="CA347" s="33"/>
      <c r="CB347" s="34" t="e">
        <f t="shared" ref="CB347:CB353" si="2593">((CA347+CC347)/BY347)</f>
        <v>#DIV/0!</v>
      </c>
      <c r="CC347" s="33"/>
      <c r="CD347" s="34" t="e">
        <f t="shared" ref="CD347:CD353" si="2594">CC347/(CA347+CC347)</f>
        <v>#DIV/0!</v>
      </c>
      <c r="CE347" s="35"/>
      <c r="CF347" s="33"/>
      <c r="CG347" s="33"/>
      <c r="CH347" s="36"/>
      <c r="CI347" s="32"/>
      <c r="CJ347" s="33"/>
      <c r="CK347" s="33">
        <f>CK344-CI347</f>
        <v>0</v>
      </c>
      <c r="CL347" s="33">
        <f>CL344-CJ347</f>
        <v>0</v>
      </c>
      <c r="CM347" s="33"/>
      <c r="CN347" s="34" t="e">
        <f t="shared" ref="CN347:CN353" si="2595">((CM347+CO347)/CK347)</f>
        <v>#DIV/0!</v>
      </c>
      <c r="CO347" s="33"/>
      <c r="CP347" s="34" t="e">
        <f t="shared" ref="CP347:CP353" si="2596">CO347/(CM347+CO347)</f>
        <v>#DIV/0!</v>
      </c>
      <c r="CQ347" s="35"/>
      <c r="CR347" s="33"/>
      <c r="CS347" s="33"/>
      <c r="CT347" s="36"/>
      <c r="CU347" s="32"/>
      <c r="CV347" s="33"/>
      <c r="CW347" s="33">
        <f>CW344-CU347</f>
        <v>0</v>
      </c>
      <c r="CX347" s="33">
        <f>CX344-CV347</f>
        <v>0</v>
      </c>
      <c r="CY347" s="33"/>
      <c r="CZ347" s="34" t="e">
        <f t="shared" ref="CZ347:CZ353" si="2597">((CY347+DA347)/CW347)</f>
        <v>#DIV/0!</v>
      </c>
      <c r="DA347" s="33"/>
      <c r="DB347" s="34" t="e">
        <f t="shared" ref="DB347:DB353" si="2598">DA347/(CY347+DA347)</f>
        <v>#DIV/0!</v>
      </c>
      <c r="DC347" s="35"/>
      <c r="DD347" s="33"/>
      <c r="DE347" s="33"/>
      <c r="DF347" s="36"/>
      <c r="DG347" s="32"/>
      <c r="DH347" s="33"/>
      <c r="DI347" s="33">
        <f>DI344-DG347</f>
        <v>0</v>
      </c>
      <c r="DJ347" s="33">
        <f>DJ344-DH347</f>
        <v>0</v>
      </c>
      <c r="DK347" s="33"/>
      <c r="DL347" s="34" t="e">
        <f t="shared" ref="DL347:DL353" si="2599">((DK347+DM347)/DI347)</f>
        <v>#DIV/0!</v>
      </c>
      <c r="DM347" s="33"/>
      <c r="DN347" s="34" t="e">
        <f t="shared" ref="DN347:DN353" si="2600">DM347/(DK347+DM347)</f>
        <v>#DIV/0!</v>
      </c>
      <c r="DO347" s="35"/>
      <c r="DP347" s="33"/>
      <c r="DQ347" s="33"/>
      <c r="DR347" s="36"/>
      <c r="DS347" s="32"/>
      <c r="DT347" s="33"/>
      <c r="DU347" s="33">
        <f>DU344-DS347</f>
        <v>0</v>
      </c>
      <c r="DV347" s="33">
        <f>DV344-DT347</f>
        <v>0</v>
      </c>
      <c r="DW347" s="33"/>
      <c r="DX347" s="34" t="e">
        <f t="shared" ref="DX347:DX353" si="2601">((DW347+DY347)/DU347)</f>
        <v>#DIV/0!</v>
      </c>
      <c r="DY347" s="33"/>
      <c r="DZ347" s="34" t="e">
        <f t="shared" ref="DZ347:DZ353" si="2602">DY347/(DW347+DY347)</f>
        <v>#DIV/0!</v>
      </c>
      <c r="EA347" s="35"/>
      <c r="EB347" s="33"/>
      <c r="EC347" s="33"/>
      <c r="ED347" s="36"/>
      <c r="EE347" s="32"/>
      <c r="EF347" s="33"/>
      <c r="EG347" s="33">
        <f>EG344-EE347</f>
        <v>0</v>
      </c>
      <c r="EH347" s="33">
        <f>EH344-EF347</f>
        <v>0</v>
      </c>
      <c r="EI347" s="33"/>
      <c r="EJ347" s="34" t="e">
        <f t="shared" ref="EJ347:EJ353" si="2603">((EI347+EK347)/EG347)</f>
        <v>#DIV/0!</v>
      </c>
      <c r="EK347" s="33"/>
      <c r="EL347" s="34" t="e">
        <f t="shared" ref="EL347:EL353" si="2604">EK347/(EI347+EK347)</f>
        <v>#DIV/0!</v>
      </c>
      <c r="EM347" s="35"/>
      <c r="EN347" s="33"/>
      <c r="EO347" s="33"/>
      <c r="EP347" s="36"/>
      <c r="EQ347" s="32"/>
      <c r="ER347" s="33"/>
      <c r="ES347" s="33">
        <f>ES344-EQ347</f>
        <v>0</v>
      </c>
      <c r="ET347" s="33">
        <f>ET344-ER347</f>
        <v>0</v>
      </c>
      <c r="EU347" s="33"/>
      <c r="EV347" s="34" t="e">
        <f t="shared" ref="EV347:EV353" si="2605">((EU347+EW347)/ES347)</f>
        <v>#DIV/0!</v>
      </c>
      <c r="EW347" s="33"/>
      <c r="EX347" s="34" t="e">
        <f t="shared" ref="EX347:EX353" si="2606">EW347/(EU347+EW347)</f>
        <v>#DIV/0!</v>
      </c>
      <c r="EY347" s="35"/>
      <c r="EZ347" s="33"/>
      <c r="FA347" s="33"/>
      <c r="FB347" s="36"/>
      <c r="FC347" s="32"/>
      <c r="FD347" s="33"/>
      <c r="FE347" s="33">
        <f>FE344-FC347</f>
        <v>0</v>
      </c>
      <c r="FF347" s="33">
        <f>FF344-FD347</f>
        <v>0</v>
      </c>
      <c r="FG347" s="33"/>
      <c r="FH347" s="34" t="e">
        <f t="shared" ref="FH347:FH353" si="2607">((FG347+FI347)/FE347)</f>
        <v>#DIV/0!</v>
      </c>
      <c r="FI347" s="33"/>
      <c r="FJ347" s="34" t="e">
        <f t="shared" ref="FJ347:FJ353" si="2608">FI347/(FG347+FI347)</f>
        <v>#DIV/0!</v>
      </c>
      <c r="FK347" s="35"/>
      <c r="FL347" s="33"/>
      <c r="FM347" s="33"/>
      <c r="FN347" s="36"/>
      <c r="FO347" s="32"/>
      <c r="FP347" s="33"/>
      <c r="FQ347" s="33">
        <f>FQ344-FO347</f>
        <v>0</v>
      </c>
      <c r="FR347" s="33">
        <f>FR344-FP347</f>
        <v>0</v>
      </c>
      <c r="FS347" s="33"/>
      <c r="FT347" s="34" t="e">
        <f t="shared" ref="FT347:FT353" si="2609">((FS347+FU347)/FQ347)</f>
        <v>#DIV/0!</v>
      </c>
      <c r="FU347" s="33"/>
      <c r="FV347" s="34" t="e">
        <f t="shared" ref="FV347:FV353" si="2610">FU347/(FS347+FU347)</f>
        <v>#DIV/0!</v>
      </c>
      <c r="FW347" s="35"/>
      <c r="FX347" s="33"/>
      <c r="FY347" s="33"/>
      <c r="FZ347" s="36"/>
      <c r="GA347" s="32"/>
      <c r="GB347" s="33"/>
      <c r="GC347" s="33">
        <f>GC344-GA347</f>
        <v>0</v>
      </c>
      <c r="GD347" s="33">
        <f>GD344-GB347</f>
        <v>0</v>
      </c>
      <c r="GE347" s="33"/>
      <c r="GF347" s="34" t="e">
        <f t="shared" ref="GF347:GF353" si="2611">((GE347+GG347)/GC347)</f>
        <v>#DIV/0!</v>
      </c>
      <c r="GG347" s="33"/>
      <c r="GH347" s="34" t="e">
        <f t="shared" ref="GH347:GH353" si="2612">GG347/(GE347+GG347)</f>
        <v>#DIV/0!</v>
      </c>
      <c r="GI347" s="35"/>
      <c r="GJ347" s="33"/>
      <c r="GK347" s="33"/>
      <c r="GL347" s="36"/>
      <c r="GM347" s="32"/>
      <c r="GN347" s="33"/>
      <c r="GO347" s="33">
        <f>GO344-GM347</f>
        <v>0</v>
      </c>
      <c r="GP347" s="33">
        <f>GP344-GN347</f>
        <v>0</v>
      </c>
      <c r="GQ347" s="33"/>
      <c r="GR347" s="34" t="e">
        <f t="shared" ref="GR347:GR353" si="2613">((GQ347+GS347)/GO347)</f>
        <v>#DIV/0!</v>
      </c>
      <c r="GS347" s="33"/>
      <c r="GT347" s="34" t="e">
        <f t="shared" ref="GT347:GT353" si="2614">GS347/(GQ347+GS347)</f>
        <v>#DIV/0!</v>
      </c>
      <c r="GU347" s="35"/>
      <c r="GV347" s="33"/>
      <c r="GW347" s="33"/>
      <c r="GX347" s="36"/>
      <c r="GY347" s="32"/>
      <c r="GZ347" s="33"/>
      <c r="HA347" s="33">
        <f>HA344-GY347</f>
        <v>0</v>
      </c>
      <c r="HB347" s="33">
        <f>HB344-GZ347</f>
        <v>0</v>
      </c>
      <c r="HC347" s="33"/>
      <c r="HD347" s="34" t="e">
        <f t="shared" ref="HD347:HD353" si="2615">((HC347+HE347)/HA347)</f>
        <v>#DIV/0!</v>
      </c>
      <c r="HE347" s="33"/>
      <c r="HF347" s="34" t="e">
        <f t="shared" ref="HF347:HF353" si="2616">HE347/(HC347+HE347)</f>
        <v>#DIV/0!</v>
      </c>
      <c r="HG347" s="35"/>
      <c r="HH347" s="33"/>
      <c r="HI347" s="33"/>
      <c r="HJ347" s="36"/>
      <c r="HK347" s="32">
        <f t="shared" ref="HK347:HN354" si="2617">+C347+O347+AA347+AM347+AY347+BK347+BW347+CI347+CU347+DG347+DS347+EE347+EQ347+FC347+FO347+GA347+GM347+GY347</f>
        <v>0</v>
      </c>
      <c r="HL347" s="36">
        <f t="shared" si="2617"/>
        <v>0</v>
      </c>
      <c r="HM347" s="380">
        <f t="shared" si="2617"/>
        <v>2449</v>
      </c>
      <c r="HN347" s="33">
        <f t="shared" si="2617"/>
        <v>180</v>
      </c>
      <c r="HO347" s="33">
        <f t="shared" ref="HO347:HO354" si="2618">+G347+S347+AE347+AQ347+BC347+BO347+CA347+CM347+CY347+DK347+DW347+EI347+EU347+FG347+FS347+GE347+GQ347+HC347+I347+U347+AG347+AS347+BE347+BQ347+CC347+CO347+DA347+DM347+DY347+EK347+EW347+FI347+FU347+GG347+GS347+HE347</f>
        <v>0</v>
      </c>
      <c r="HP347" s="78">
        <f t="shared" ref="HP347:HP353" si="2619">+(HO347)/HM347</f>
        <v>0</v>
      </c>
      <c r="HQ347" s="44">
        <f t="shared" ref="HQ347:HQ354" si="2620">+I347+U347+AG347+AS347+BE347+BQ347+CC347+CO347+DA347+DM347+DY347+EK347+EW347+FI347+FU347+GG347+GS347+HE347</f>
        <v>0</v>
      </c>
      <c r="HR347" s="34" t="e">
        <f>+(HQ347/(HO347))</f>
        <v>#DIV/0!</v>
      </c>
      <c r="HS347" s="45"/>
      <c r="HT347" s="46"/>
      <c r="HU347" s="45" t="e">
        <f t="shared" ref="HU347:HU353" si="2621">+HT347/HO347*100</f>
        <v>#DIV/0!</v>
      </c>
      <c r="HV347" s="44"/>
      <c r="HW347" s="36"/>
    </row>
    <row r="348" spans="1:231" ht="18.75" x14ac:dyDescent="0.25">
      <c r="A348" s="734"/>
      <c r="B348" s="436">
        <f t="shared" si="2326"/>
        <v>45863</v>
      </c>
      <c r="C348" s="10"/>
      <c r="D348" s="11"/>
      <c r="E348" s="61">
        <f t="shared" ref="E348:F352" si="2622">E347-C348</f>
        <v>450</v>
      </c>
      <c r="F348" s="11">
        <f t="shared" si="2622"/>
        <v>33</v>
      </c>
      <c r="G348" s="11"/>
      <c r="H348" s="12">
        <f t="shared" si="2582"/>
        <v>0</v>
      </c>
      <c r="I348" s="11"/>
      <c r="J348" s="12" t="e">
        <f t="shared" ref="J348:J353" si="2623">I348/(G348+I348)</f>
        <v>#DIV/0!</v>
      </c>
      <c r="K348" s="13"/>
      <c r="L348" s="11"/>
      <c r="M348" s="11"/>
      <c r="N348" s="14"/>
      <c r="O348" s="10"/>
      <c r="P348" s="11"/>
      <c r="Q348" s="11">
        <f t="shared" ref="Q348:R353" si="2624">Q347-O348</f>
        <v>482</v>
      </c>
      <c r="R348" s="11">
        <f t="shared" si="2624"/>
        <v>36</v>
      </c>
      <c r="S348" s="11"/>
      <c r="T348" s="12">
        <f t="shared" si="2583"/>
        <v>0</v>
      </c>
      <c r="U348" s="11"/>
      <c r="V348" s="12" t="e">
        <f t="shared" si="2584"/>
        <v>#DIV/0!</v>
      </c>
      <c r="W348" s="13"/>
      <c r="X348" s="11"/>
      <c r="Y348" s="11"/>
      <c r="Z348" s="14"/>
      <c r="AA348" s="10"/>
      <c r="AB348" s="11"/>
      <c r="AC348" s="11">
        <f t="shared" ref="AC348:AD353" si="2625">AC347-AA348</f>
        <v>100</v>
      </c>
      <c r="AD348" s="11">
        <f t="shared" si="2625"/>
        <v>8</v>
      </c>
      <c r="AE348" s="11"/>
      <c r="AF348" s="12">
        <f t="shared" si="2585"/>
        <v>0</v>
      </c>
      <c r="AG348" s="11"/>
      <c r="AH348" s="12" t="e">
        <f t="shared" si="2586"/>
        <v>#DIV/0!</v>
      </c>
      <c r="AI348" s="13"/>
      <c r="AJ348" s="11"/>
      <c r="AK348" s="11"/>
      <c r="AL348" s="14"/>
      <c r="AM348" s="10"/>
      <c r="AN348" s="11"/>
      <c r="AO348" s="61">
        <f t="shared" ref="AO348:AP353" si="2626">AO347-AM348</f>
        <v>469</v>
      </c>
      <c r="AP348" s="11">
        <f t="shared" si="2626"/>
        <v>34</v>
      </c>
      <c r="AQ348" s="11"/>
      <c r="AR348" s="12">
        <f t="shared" si="2587"/>
        <v>0</v>
      </c>
      <c r="AS348" s="11"/>
      <c r="AT348" s="12" t="e">
        <f t="shared" si="2588"/>
        <v>#DIV/0!</v>
      </c>
      <c r="AU348" s="13"/>
      <c r="AV348" s="11"/>
      <c r="AW348" s="11"/>
      <c r="AX348" s="14"/>
      <c r="AY348" s="10"/>
      <c r="AZ348" s="11"/>
      <c r="BA348" s="11">
        <f t="shared" ref="BA348:BB353" si="2627">BA347-AY348</f>
        <v>469</v>
      </c>
      <c r="BB348" s="11">
        <f t="shared" si="2627"/>
        <v>35</v>
      </c>
      <c r="BC348" s="11"/>
      <c r="BD348" s="12">
        <f t="shared" si="2589"/>
        <v>0</v>
      </c>
      <c r="BE348" s="11"/>
      <c r="BF348" s="12" t="e">
        <f t="shared" si="2590"/>
        <v>#DIV/0!</v>
      </c>
      <c r="BG348" s="13"/>
      <c r="BH348" s="11"/>
      <c r="BI348" s="11"/>
      <c r="BJ348" s="14"/>
      <c r="BK348" s="10"/>
      <c r="BL348" s="11"/>
      <c r="BM348" s="11">
        <f t="shared" ref="BM348:BN353" si="2628">BM347-BK348</f>
        <v>479</v>
      </c>
      <c r="BN348" s="11">
        <f t="shared" si="2628"/>
        <v>34</v>
      </c>
      <c r="BO348" s="11"/>
      <c r="BP348" s="12">
        <f t="shared" si="2591"/>
        <v>0</v>
      </c>
      <c r="BQ348" s="11"/>
      <c r="BR348" s="12" t="e">
        <f t="shared" si="2592"/>
        <v>#DIV/0!</v>
      </c>
      <c r="BS348" s="13"/>
      <c r="BT348" s="11"/>
      <c r="BU348" s="11"/>
      <c r="BV348" s="14"/>
      <c r="BW348" s="10"/>
      <c r="BX348" s="11"/>
      <c r="BY348" s="61">
        <f t="shared" ref="BY348:BZ353" si="2629">BY347-BW348</f>
        <v>0</v>
      </c>
      <c r="BZ348" s="61">
        <f t="shared" si="2629"/>
        <v>0</v>
      </c>
      <c r="CA348" s="11"/>
      <c r="CB348" s="12" t="e">
        <f t="shared" si="2593"/>
        <v>#DIV/0!</v>
      </c>
      <c r="CC348" s="11"/>
      <c r="CD348" s="12" t="e">
        <f t="shared" si="2594"/>
        <v>#DIV/0!</v>
      </c>
      <c r="CE348" s="13"/>
      <c r="CF348" s="11"/>
      <c r="CG348" s="11"/>
      <c r="CH348" s="14"/>
      <c r="CI348" s="10"/>
      <c r="CJ348" s="11"/>
      <c r="CK348" s="61">
        <f t="shared" ref="CK348:CL353" si="2630">CK347-CI348</f>
        <v>0</v>
      </c>
      <c r="CL348" s="61">
        <f t="shared" si="2630"/>
        <v>0</v>
      </c>
      <c r="CM348" s="11"/>
      <c r="CN348" s="12" t="e">
        <f t="shared" si="2595"/>
        <v>#DIV/0!</v>
      </c>
      <c r="CO348" s="11"/>
      <c r="CP348" s="12" t="e">
        <f t="shared" si="2596"/>
        <v>#DIV/0!</v>
      </c>
      <c r="CQ348" s="13"/>
      <c r="CR348" s="11"/>
      <c r="CS348" s="11"/>
      <c r="CT348" s="14"/>
      <c r="CU348" s="10"/>
      <c r="CV348" s="11"/>
      <c r="CW348" s="61">
        <f t="shared" ref="CW348:CX353" si="2631">CW347-CU348</f>
        <v>0</v>
      </c>
      <c r="CX348" s="61">
        <f t="shared" si="2631"/>
        <v>0</v>
      </c>
      <c r="CY348" s="11"/>
      <c r="CZ348" s="12" t="e">
        <f t="shared" si="2597"/>
        <v>#DIV/0!</v>
      </c>
      <c r="DA348" s="11"/>
      <c r="DB348" s="12" t="e">
        <f t="shared" si="2598"/>
        <v>#DIV/0!</v>
      </c>
      <c r="DC348" s="13"/>
      <c r="DD348" s="11"/>
      <c r="DE348" s="11"/>
      <c r="DF348" s="14"/>
      <c r="DG348" s="10"/>
      <c r="DH348" s="11"/>
      <c r="DI348" s="61">
        <f t="shared" ref="DI348:DJ353" si="2632">DI347-DG348</f>
        <v>0</v>
      </c>
      <c r="DJ348" s="61">
        <f t="shared" si="2632"/>
        <v>0</v>
      </c>
      <c r="DK348" s="11"/>
      <c r="DL348" s="12" t="e">
        <f t="shared" si="2599"/>
        <v>#DIV/0!</v>
      </c>
      <c r="DM348" s="11"/>
      <c r="DN348" s="12" t="e">
        <f t="shared" si="2600"/>
        <v>#DIV/0!</v>
      </c>
      <c r="DO348" s="13"/>
      <c r="DP348" s="11"/>
      <c r="DQ348" s="11"/>
      <c r="DR348" s="14"/>
      <c r="DS348" s="10"/>
      <c r="DT348" s="11"/>
      <c r="DU348" s="61">
        <f t="shared" ref="DU348:DV353" si="2633">DU347-DS348</f>
        <v>0</v>
      </c>
      <c r="DV348" s="61">
        <f t="shared" si="2633"/>
        <v>0</v>
      </c>
      <c r="DW348" s="11"/>
      <c r="DX348" s="12" t="e">
        <f t="shared" si="2601"/>
        <v>#DIV/0!</v>
      </c>
      <c r="DY348" s="11"/>
      <c r="DZ348" s="12" t="e">
        <f t="shared" si="2602"/>
        <v>#DIV/0!</v>
      </c>
      <c r="EA348" s="13"/>
      <c r="EB348" s="11"/>
      <c r="EC348" s="11"/>
      <c r="ED348" s="14"/>
      <c r="EE348" s="10"/>
      <c r="EF348" s="11"/>
      <c r="EG348" s="61">
        <f t="shared" ref="EG348:EH353" si="2634">EG347-EE348</f>
        <v>0</v>
      </c>
      <c r="EH348" s="61">
        <f t="shared" si="2634"/>
        <v>0</v>
      </c>
      <c r="EI348" s="11"/>
      <c r="EJ348" s="12" t="e">
        <f t="shared" si="2603"/>
        <v>#DIV/0!</v>
      </c>
      <c r="EK348" s="11"/>
      <c r="EL348" s="12" t="e">
        <f t="shared" si="2604"/>
        <v>#DIV/0!</v>
      </c>
      <c r="EM348" s="13"/>
      <c r="EN348" s="11"/>
      <c r="EO348" s="11"/>
      <c r="EP348" s="14"/>
      <c r="EQ348" s="10"/>
      <c r="ER348" s="11"/>
      <c r="ES348" s="61">
        <f t="shared" ref="ES348:ET353" si="2635">ES347-EQ348</f>
        <v>0</v>
      </c>
      <c r="ET348" s="61">
        <f t="shared" si="2635"/>
        <v>0</v>
      </c>
      <c r="EU348" s="11"/>
      <c r="EV348" s="12" t="e">
        <f t="shared" si="2605"/>
        <v>#DIV/0!</v>
      </c>
      <c r="EW348" s="11"/>
      <c r="EX348" s="12" t="e">
        <f t="shared" si="2606"/>
        <v>#DIV/0!</v>
      </c>
      <c r="EY348" s="13"/>
      <c r="EZ348" s="11"/>
      <c r="FA348" s="11"/>
      <c r="FB348" s="14"/>
      <c r="FC348" s="10"/>
      <c r="FD348" s="11"/>
      <c r="FE348" s="61">
        <f t="shared" ref="FE348:FF353" si="2636">FE347-FC348</f>
        <v>0</v>
      </c>
      <c r="FF348" s="61">
        <f t="shared" si="2636"/>
        <v>0</v>
      </c>
      <c r="FG348" s="11"/>
      <c r="FH348" s="12" t="e">
        <f t="shared" si="2607"/>
        <v>#DIV/0!</v>
      </c>
      <c r="FI348" s="11"/>
      <c r="FJ348" s="12" t="e">
        <f t="shared" si="2608"/>
        <v>#DIV/0!</v>
      </c>
      <c r="FK348" s="13"/>
      <c r="FL348" s="11"/>
      <c r="FM348" s="11"/>
      <c r="FN348" s="14"/>
      <c r="FO348" s="10"/>
      <c r="FP348" s="11"/>
      <c r="FQ348" s="61">
        <f t="shared" ref="FQ348:FR353" si="2637">FQ347-FO348</f>
        <v>0</v>
      </c>
      <c r="FR348" s="61">
        <f t="shared" si="2637"/>
        <v>0</v>
      </c>
      <c r="FS348" s="11"/>
      <c r="FT348" s="12" t="e">
        <f t="shared" si="2609"/>
        <v>#DIV/0!</v>
      </c>
      <c r="FU348" s="11"/>
      <c r="FV348" s="12" t="e">
        <f t="shared" si="2610"/>
        <v>#DIV/0!</v>
      </c>
      <c r="FW348" s="13"/>
      <c r="FX348" s="11"/>
      <c r="FY348" s="11"/>
      <c r="FZ348" s="14"/>
      <c r="GA348" s="10"/>
      <c r="GB348" s="11"/>
      <c r="GC348" s="61">
        <f t="shared" ref="GC348:GD353" si="2638">GC347-GA348</f>
        <v>0</v>
      </c>
      <c r="GD348" s="61">
        <f t="shared" si="2638"/>
        <v>0</v>
      </c>
      <c r="GE348" s="11"/>
      <c r="GF348" s="12" t="e">
        <f t="shared" si="2611"/>
        <v>#DIV/0!</v>
      </c>
      <c r="GG348" s="11"/>
      <c r="GH348" s="12" t="e">
        <f t="shared" si="2612"/>
        <v>#DIV/0!</v>
      </c>
      <c r="GI348" s="13"/>
      <c r="GJ348" s="11"/>
      <c r="GK348" s="11"/>
      <c r="GL348" s="14"/>
      <c r="GM348" s="10"/>
      <c r="GN348" s="11"/>
      <c r="GO348" s="61">
        <f t="shared" ref="GO348:GP353" si="2639">GO347-GM348</f>
        <v>0</v>
      </c>
      <c r="GP348" s="61">
        <f t="shared" si="2639"/>
        <v>0</v>
      </c>
      <c r="GQ348" s="11"/>
      <c r="GR348" s="12" t="e">
        <f t="shared" si="2613"/>
        <v>#DIV/0!</v>
      </c>
      <c r="GS348" s="11"/>
      <c r="GT348" s="12" t="e">
        <f t="shared" si="2614"/>
        <v>#DIV/0!</v>
      </c>
      <c r="GU348" s="13"/>
      <c r="GV348" s="11"/>
      <c r="GW348" s="11"/>
      <c r="GX348" s="14"/>
      <c r="GY348" s="10"/>
      <c r="GZ348" s="11"/>
      <c r="HA348" s="61">
        <f t="shared" ref="HA348:HB353" si="2640">HA347-GY348</f>
        <v>0</v>
      </c>
      <c r="HB348" s="61">
        <f t="shared" si="2640"/>
        <v>0</v>
      </c>
      <c r="HC348" s="11"/>
      <c r="HD348" s="12" t="e">
        <f t="shared" si="2615"/>
        <v>#DIV/0!</v>
      </c>
      <c r="HE348" s="11"/>
      <c r="HF348" s="12" t="e">
        <f t="shared" si="2616"/>
        <v>#DIV/0!</v>
      </c>
      <c r="HG348" s="13"/>
      <c r="HH348" s="11"/>
      <c r="HI348" s="11"/>
      <c r="HJ348" s="14"/>
      <c r="HK348" s="10">
        <f t="shared" si="2617"/>
        <v>0</v>
      </c>
      <c r="HL348" s="14">
        <f t="shared" si="2617"/>
        <v>0</v>
      </c>
      <c r="HM348" s="381">
        <f t="shared" si="2617"/>
        <v>2449</v>
      </c>
      <c r="HN348" s="11">
        <f t="shared" si="2617"/>
        <v>180</v>
      </c>
      <c r="HO348" s="11">
        <f t="shared" si="2618"/>
        <v>0</v>
      </c>
      <c r="HP348" s="79">
        <f t="shared" si="2619"/>
        <v>0</v>
      </c>
      <c r="HQ348" s="15">
        <f t="shared" si="2620"/>
        <v>0</v>
      </c>
      <c r="HR348" s="12" t="e">
        <f t="shared" ref="HR348:HR354" si="2641">+(HQ348/(HO348))</f>
        <v>#DIV/0!</v>
      </c>
      <c r="HS348" s="16"/>
      <c r="HT348" s="17"/>
      <c r="HU348" s="16" t="e">
        <f t="shared" si="2621"/>
        <v>#DIV/0!</v>
      </c>
      <c r="HV348" s="15"/>
      <c r="HW348" s="14"/>
    </row>
    <row r="349" spans="1:231" ht="18.75" x14ac:dyDescent="0.25">
      <c r="A349" s="734"/>
      <c r="B349" s="436">
        <f t="shared" si="2326"/>
        <v>45864</v>
      </c>
      <c r="C349" s="10"/>
      <c r="D349" s="11"/>
      <c r="E349" s="61">
        <f t="shared" si="2622"/>
        <v>450</v>
      </c>
      <c r="F349" s="11">
        <f t="shared" si="2622"/>
        <v>33</v>
      </c>
      <c r="G349" s="11"/>
      <c r="H349" s="12">
        <f t="shared" si="2582"/>
        <v>0</v>
      </c>
      <c r="I349" s="11"/>
      <c r="J349" s="12" t="e">
        <f t="shared" si="2623"/>
        <v>#DIV/0!</v>
      </c>
      <c r="K349" s="13"/>
      <c r="L349" s="11"/>
      <c r="M349" s="11"/>
      <c r="N349" s="14"/>
      <c r="O349" s="10"/>
      <c r="P349" s="11"/>
      <c r="Q349" s="11">
        <f t="shared" si="2624"/>
        <v>482</v>
      </c>
      <c r="R349" s="11">
        <f t="shared" si="2624"/>
        <v>36</v>
      </c>
      <c r="S349" s="11"/>
      <c r="T349" s="12">
        <f t="shared" si="2583"/>
        <v>0</v>
      </c>
      <c r="U349" s="11"/>
      <c r="V349" s="12" t="e">
        <f t="shared" si="2584"/>
        <v>#DIV/0!</v>
      </c>
      <c r="W349" s="13"/>
      <c r="X349" s="11"/>
      <c r="Y349" s="11"/>
      <c r="Z349" s="14"/>
      <c r="AA349" s="10"/>
      <c r="AB349" s="11"/>
      <c r="AC349" s="11">
        <f t="shared" si="2625"/>
        <v>100</v>
      </c>
      <c r="AD349" s="11">
        <f t="shared" si="2625"/>
        <v>8</v>
      </c>
      <c r="AE349" s="11"/>
      <c r="AF349" s="12">
        <f t="shared" si="2585"/>
        <v>0</v>
      </c>
      <c r="AG349" s="11"/>
      <c r="AH349" s="12" t="e">
        <f t="shared" si="2586"/>
        <v>#DIV/0!</v>
      </c>
      <c r="AI349" s="13"/>
      <c r="AJ349" s="11"/>
      <c r="AK349" s="11"/>
      <c r="AL349" s="14"/>
      <c r="AM349" s="10"/>
      <c r="AN349" s="11"/>
      <c r="AO349" s="61">
        <f t="shared" si="2626"/>
        <v>469</v>
      </c>
      <c r="AP349" s="11">
        <f t="shared" si="2626"/>
        <v>34</v>
      </c>
      <c r="AQ349" s="11"/>
      <c r="AR349" s="12">
        <f t="shared" si="2587"/>
        <v>0</v>
      </c>
      <c r="AS349" s="11"/>
      <c r="AT349" s="12" t="e">
        <f t="shared" si="2588"/>
        <v>#DIV/0!</v>
      </c>
      <c r="AU349" s="13"/>
      <c r="AV349" s="11"/>
      <c r="AW349" s="11"/>
      <c r="AX349" s="14"/>
      <c r="AY349" s="10"/>
      <c r="AZ349" s="11"/>
      <c r="BA349" s="11">
        <f t="shared" si="2627"/>
        <v>469</v>
      </c>
      <c r="BB349" s="11">
        <f t="shared" si="2627"/>
        <v>35</v>
      </c>
      <c r="BC349" s="11"/>
      <c r="BD349" s="12">
        <f t="shared" si="2589"/>
        <v>0</v>
      </c>
      <c r="BE349" s="11"/>
      <c r="BF349" s="12" t="e">
        <f t="shared" si="2590"/>
        <v>#DIV/0!</v>
      </c>
      <c r="BG349" s="13"/>
      <c r="BH349" s="11"/>
      <c r="BI349" s="11"/>
      <c r="BJ349" s="14"/>
      <c r="BK349" s="10"/>
      <c r="BL349" s="11"/>
      <c r="BM349" s="11">
        <f t="shared" si="2628"/>
        <v>479</v>
      </c>
      <c r="BN349" s="11">
        <f t="shared" si="2628"/>
        <v>34</v>
      </c>
      <c r="BO349" s="11"/>
      <c r="BP349" s="12">
        <f t="shared" si="2591"/>
        <v>0</v>
      </c>
      <c r="BQ349" s="11"/>
      <c r="BR349" s="12" t="e">
        <f t="shared" si="2592"/>
        <v>#DIV/0!</v>
      </c>
      <c r="BS349" s="13"/>
      <c r="BT349" s="11"/>
      <c r="BU349" s="11"/>
      <c r="BV349" s="14"/>
      <c r="BW349" s="10"/>
      <c r="BX349" s="11"/>
      <c r="BY349" s="61">
        <f t="shared" si="2629"/>
        <v>0</v>
      </c>
      <c r="BZ349" s="61">
        <f t="shared" si="2629"/>
        <v>0</v>
      </c>
      <c r="CA349" s="11"/>
      <c r="CB349" s="12" t="e">
        <f t="shared" si="2593"/>
        <v>#DIV/0!</v>
      </c>
      <c r="CC349" s="11"/>
      <c r="CD349" s="12" t="e">
        <f t="shared" si="2594"/>
        <v>#DIV/0!</v>
      </c>
      <c r="CE349" s="13"/>
      <c r="CF349" s="11"/>
      <c r="CG349" s="11"/>
      <c r="CH349" s="14"/>
      <c r="CI349" s="10"/>
      <c r="CJ349" s="11"/>
      <c r="CK349" s="61">
        <f t="shared" si="2630"/>
        <v>0</v>
      </c>
      <c r="CL349" s="61">
        <f t="shared" si="2630"/>
        <v>0</v>
      </c>
      <c r="CM349" s="11"/>
      <c r="CN349" s="12" t="e">
        <f t="shared" si="2595"/>
        <v>#DIV/0!</v>
      </c>
      <c r="CO349" s="11"/>
      <c r="CP349" s="12" t="e">
        <f t="shared" si="2596"/>
        <v>#DIV/0!</v>
      </c>
      <c r="CQ349" s="13"/>
      <c r="CR349" s="11"/>
      <c r="CS349" s="11"/>
      <c r="CT349" s="14"/>
      <c r="CU349" s="10"/>
      <c r="CV349" s="11"/>
      <c r="CW349" s="61">
        <f t="shared" si="2631"/>
        <v>0</v>
      </c>
      <c r="CX349" s="61">
        <f t="shared" si="2631"/>
        <v>0</v>
      </c>
      <c r="CY349" s="11"/>
      <c r="CZ349" s="12" t="e">
        <f t="shared" si="2597"/>
        <v>#DIV/0!</v>
      </c>
      <c r="DA349" s="11"/>
      <c r="DB349" s="12" t="e">
        <f t="shared" si="2598"/>
        <v>#DIV/0!</v>
      </c>
      <c r="DC349" s="13"/>
      <c r="DD349" s="11"/>
      <c r="DE349" s="11"/>
      <c r="DF349" s="14"/>
      <c r="DG349" s="10"/>
      <c r="DH349" s="11"/>
      <c r="DI349" s="61">
        <f t="shared" si="2632"/>
        <v>0</v>
      </c>
      <c r="DJ349" s="61">
        <f t="shared" si="2632"/>
        <v>0</v>
      </c>
      <c r="DK349" s="11"/>
      <c r="DL349" s="12" t="e">
        <f t="shared" si="2599"/>
        <v>#DIV/0!</v>
      </c>
      <c r="DM349" s="11"/>
      <c r="DN349" s="12" t="e">
        <f t="shared" si="2600"/>
        <v>#DIV/0!</v>
      </c>
      <c r="DO349" s="13"/>
      <c r="DP349" s="11"/>
      <c r="DQ349" s="11"/>
      <c r="DR349" s="14"/>
      <c r="DS349" s="10"/>
      <c r="DT349" s="11"/>
      <c r="DU349" s="61">
        <f t="shared" si="2633"/>
        <v>0</v>
      </c>
      <c r="DV349" s="61">
        <f t="shared" si="2633"/>
        <v>0</v>
      </c>
      <c r="DW349" s="11"/>
      <c r="DX349" s="12" t="e">
        <f t="shared" si="2601"/>
        <v>#DIV/0!</v>
      </c>
      <c r="DY349" s="11"/>
      <c r="DZ349" s="12" t="e">
        <f t="shared" si="2602"/>
        <v>#DIV/0!</v>
      </c>
      <c r="EA349" s="13"/>
      <c r="EB349" s="11"/>
      <c r="EC349" s="11"/>
      <c r="ED349" s="14"/>
      <c r="EE349" s="10"/>
      <c r="EF349" s="11"/>
      <c r="EG349" s="61">
        <f t="shared" si="2634"/>
        <v>0</v>
      </c>
      <c r="EH349" s="61">
        <f t="shared" si="2634"/>
        <v>0</v>
      </c>
      <c r="EI349" s="11"/>
      <c r="EJ349" s="12" t="e">
        <f t="shared" si="2603"/>
        <v>#DIV/0!</v>
      </c>
      <c r="EK349" s="11"/>
      <c r="EL349" s="12" t="e">
        <f t="shared" si="2604"/>
        <v>#DIV/0!</v>
      </c>
      <c r="EM349" s="13"/>
      <c r="EN349" s="11"/>
      <c r="EO349" s="11"/>
      <c r="EP349" s="14"/>
      <c r="EQ349" s="10"/>
      <c r="ER349" s="11"/>
      <c r="ES349" s="61">
        <f t="shared" si="2635"/>
        <v>0</v>
      </c>
      <c r="ET349" s="61">
        <f t="shared" si="2635"/>
        <v>0</v>
      </c>
      <c r="EU349" s="11"/>
      <c r="EV349" s="12" t="e">
        <f t="shared" si="2605"/>
        <v>#DIV/0!</v>
      </c>
      <c r="EW349" s="11"/>
      <c r="EX349" s="12" t="e">
        <f t="shared" si="2606"/>
        <v>#DIV/0!</v>
      </c>
      <c r="EY349" s="13"/>
      <c r="EZ349" s="11"/>
      <c r="FA349" s="11"/>
      <c r="FB349" s="14"/>
      <c r="FC349" s="10"/>
      <c r="FD349" s="11"/>
      <c r="FE349" s="61">
        <f t="shared" si="2636"/>
        <v>0</v>
      </c>
      <c r="FF349" s="61">
        <f t="shared" si="2636"/>
        <v>0</v>
      </c>
      <c r="FG349" s="11"/>
      <c r="FH349" s="12" t="e">
        <f t="shared" si="2607"/>
        <v>#DIV/0!</v>
      </c>
      <c r="FI349" s="11"/>
      <c r="FJ349" s="12" t="e">
        <f t="shared" si="2608"/>
        <v>#DIV/0!</v>
      </c>
      <c r="FK349" s="13"/>
      <c r="FL349" s="11"/>
      <c r="FM349" s="11"/>
      <c r="FN349" s="14"/>
      <c r="FO349" s="10"/>
      <c r="FP349" s="11"/>
      <c r="FQ349" s="61">
        <f t="shared" si="2637"/>
        <v>0</v>
      </c>
      <c r="FR349" s="61">
        <f t="shared" si="2637"/>
        <v>0</v>
      </c>
      <c r="FS349" s="11"/>
      <c r="FT349" s="12" t="e">
        <f t="shared" si="2609"/>
        <v>#DIV/0!</v>
      </c>
      <c r="FU349" s="11"/>
      <c r="FV349" s="12" t="e">
        <f t="shared" si="2610"/>
        <v>#DIV/0!</v>
      </c>
      <c r="FW349" s="13"/>
      <c r="FX349" s="11"/>
      <c r="FY349" s="11"/>
      <c r="FZ349" s="14"/>
      <c r="GA349" s="10"/>
      <c r="GB349" s="11"/>
      <c r="GC349" s="61">
        <f t="shared" si="2638"/>
        <v>0</v>
      </c>
      <c r="GD349" s="61">
        <f t="shared" si="2638"/>
        <v>0</v>
      </c>
      <c r="GE349" s="11"/>
      <c r="GF349" s="12" t="e">
        <f t="shared" si="2611"/>
        <v>#DIV/0!</v>
      </c>
      <c r="GG349" s="11"/>
      <c r="GH349" s="12" t="e">
        <f t="shared" si="2612"/>
        <v>#DIV/0!</v>
      </c>
      <c r="GI349" s="13"/>
      <c r="GJ349" s="11"/>
      <c r="GK349" s="11"/>
      <c r="GL349" s="14"/>
      <c r="GM349" s="10"/>
      <c r="GN349" s="11"/>
      <c r="GO349" s="61">
        <f t="shared" si="2639"/>
        <v>0</v>
      </c>
      <c r="GP349" s="61">
        <f t="shared" si="2639"/>
        <v>0</v>
      </c>
      <c r="GQ349" s="11"/>
      <c r="GR349" s="12" t="e">
        <f t="shared" si="2613"/>
        <v>#DIV/0!</v>
      </c>
      <c r="GS349" s="11"/>
      <c r="GT349" s="12" t="e">
        <f t="shared" si="2614"/>
        <v>#DIV/0!</v>
      </c>
      <c r="GU349" s="13"/>
      <c r="GV349" s="11"/>
      <c r="GW349" s="11"/>
      <c r="GX349" s="14"/>
      <c r="GY349" s="10"/>
      <c r="GZ349" s="11"/>
      <c r="HA349" s="61">
        <f t="shared" si="2640"/>
        <v>0</v>
      </c>
      <c r="HB349" s="61">
        <f t="shared" si="2640"/>
        <v>0</v>
      </c>
      <c r="HC349" s="11"/>
      <c r="HD349" s="12" t="e">
        <f t="shared" si="2615"/>
        <v>#DIV/0!</v>
      </c>
      <c r="HE349" s="11"/>
      <c r="HF349" s="12" t="e">
        <f t="shared" si="2616"/>
        <v>#DIV/0!</v>
      </c>
      <c r="HG349" s="13"/>
      <c r="HH349" s="11"/>
      <c r="HI349" s="11"/>
      <c r="HJ349" s="14"/>
      <c r="HK349" s="10">
        <f t="shared" si="2617"/>
        <v>0</v>
      </c>
      <c r="HL349" s="14">
        <f t="shared" si="2617"/>
        <v>0</v>
      </c>
      <c r="HM349" s="381">
        <f t="shared" si="2617"/>
        <v>2449</v>
      </c>
      <c r="HN349" s="11">
        <f t="shared" si="2617"/>
        <v>180</v>
      </c>
      <c r="HO349" s="11">
        <f t="shared" si="2618"/>
        <v>0</v>
      </c>
      <c r="HP349" s="79">
        <f t="shared" si="2619"/>
        <v>0</v>
      </c>
      <c r="HQ349" s="15">
        <f t="shared" si="2620"/>
        <v>0</v>
      </c>
      <c r="HR349" s="12" t="e">
        <f t="shared" si="2641"/>
        <v>#DIV/0!</v>
      </c>
      <c r="HS349" s="16"/>
      <c r="HT349" s="17"/>
      <c r="HU349" s="16" t="e">
        <f t="shared" si="2621"/>
        <v>#DIV/0!</v>
      </c>
      <c r="HV349" s="15"/>
      <c r="HW349" s="14"/>
    </row>
    <row r="350" spans="1:231" ht="18.75" x14ac:dyDescent="0.25">
      <c r="A350" s="734"/>
      <c r="B350" s="436">
        <f t="shared" si="2326"/>
        <v>45865</v>
      </c>
      <c r="C350" s="10"/>
      <c r="D350" s="11"/>
      <c r="E350" s="61">
        <f t="shared" si="2622"/>
        <v>450</v>
      </c>
      <c r="F350" s="11">
        <f t="shared" si="2622"/>
        <v>33</v>
      </c>
      <c r="G350" s="11"/>
      <c r="H350" s="12">
        <f t="shared" si="2582"/>
        <v>0</v>
      </c>
      <c r="I350" s="11"/>
      <c r="J350" s="12" t="e">
        <f t="shared" si="2623"/>
        <v>#DIV/0!</v>
      </c>
      <c r="K350" s="11"/>
      <c r="L350" s="11"/>
      <c r="M350" s="18"/>
      <c r="N350" s="20"/>
      <c r="O350" s="10"/>
      <c r="P350" s="11"/>
      <c r="Q350" s="11">
        <f t="shared" si="2624"/>
        <v>482</v>
      </c>
      <c r="R350" s="11">
        <f t="shared" si="2624"/>
        <v>36</v>
      </c>
      <c r="S350" s="11"/>
      <c r="T350" s="12">
        <f t="shared" si="2583"/>
        <v>0</v>
      </c>
      <c r="U350" s="11"/>
      <c r="V350" s="12" t="e">
        <f t="shared" si="2584"/>
        <v>#DIV/0!</v>
      </c>
      <c r="W350" s="11"/>
      <c r="X350" s="11"/>
      <c r="Y350" s="18"/>
      <c r="Z350" s="20"/>
      <c r="AA350" s="10"/>
      <c r="AB350" s="11"/>
      <c r="AC350" s="11">
        <f t="shared" si="2625"/>
        <v>100</v>
      </c>
      <c r="AD350" s="11">
        <f t="shared" si="2625"/>
        <v>8</v>
      </c>
      <c r="AE350" s="11"/>
      <c r="AF350" s="12">
        <f t="shared" si="2585"/>
        <v>0</v>
      </c>
      <c r="AG350" s="11"/>
      <c r="AH350" s="12" t="e">
        <f t="shared" si="2586"/>
        <v>#DIV/0!</v>
      </c>
      <c r="AI350" s="11"/>
      <c r="AJ350" s="11"/>
      <c r="AK350" s="18"/>
      <c r="AL350" s="20"/>
      <c r="AM350" s="10"/>
      <c r="AN350" s="11"/>
      <c r="AO350" s="61">
        <f t="shared" si="2626"/>
        <v>469</v>
      </c>
      <c r="AP350" s="11">
        <f t="shared" si="2626"/>
        <v>34</v>
      </c>
      <c r="AQ350" s="11"/>
      <c r="AR350" s="12">
        <f t="shared" si="2587"/>
        <v>0</v>
      </c>
      <c r="AS350" s="11"/>
      <c r="AT350" s="12" t="e">
        <f t="shared" si="2588"/>
        <v>#DIV/0!</v>
      </c>
      <c r="AU350" s="11"/>
      <c r="AV350" s="11"/>
      <c r="AW350" s="18"/>
      <c r="AX350" s="20"/>
      <c r="AY350" s="10"/>
      <c r="AZ350" s="11"/>
      <c r="BA350" s="11">
        <f t="shared" si="2627"/>
        <v>469</v>
      </c>
      <c r="BB350" s="11">
        <f t="shared" si="2627"/>
        <v>35</v>
      </c>
      <c r="BC350" s="11"/>
      <c r="BD350" s="12">
        <f t="shared" si="2589"/>
        <v>0</v>
      </c>
      <c r="BE350" s="11"/>
      <c r="BF350" s="12" t="e">
        <f t="shared" si="2590"/>
        <v>#DIV/0!</v>
      </c>
      <c r="BG350" s="11"/>
      <c r="BH350" s="11"/>
      <c r="BI350" s="18"/>
      <c r="BJ350" s="20"/>
      <c r="BK350" s="10"/>
      <c r="BL350" s="11"/>
      <c r="BM350" s="11">
        <f t="shared" si="2628"/>
        <v>479</v>
      </c>
      <c r="BN350" s="11">
        <f t="shared" si="2628"/>
        <v>34</v>
      </c>
      <c r="BO350" s="11"/>
      <c r="BP350" s="12">
        <f t="shared" si="2591"/>
        <v>0</v>
      </c>
      <c r="BQ350" s="11"/>
      <c r="BR350" s="12" t="e">
        <f t="shared" si="2592"/>
        <v>#DIV/0!</v>
      </c>
      <c r="BS350" s="11"/>
      <c r="BT350" s="11"/>
      <c r="BU350" s="18"/>
      <c r="BV350" s="20"/>
      <c r="BW350" s="10"/>
      <c r="BX350" s="11"/>
      <c r="BY350" s="61">
        <f t="shared" si="2629"/>
        <v>0</v>
      </c>
      <c r="BZ350" s="61">
        <f t="shared" si="2629"/>
        <v>0</v>
      </c>
      <c r="CA350" s="11"/>
      <c r="CB350" s="12" t="e">
        <f t="shared" si="2593"/>
        <v>#DIV/0!</v>
      </c>
      <c r="CC350" s="11"/>
      <c r="CD350" s="12" t="e">
        <f t="shared" si="2594"/>
        <v>#DIV/0!</v>
      </c>
      <c r="CE350" s="11"/>
      <c r="CF350" s="11"/>
      <c r="CG350" s="18"/>
      <c r="CH350" s="20"/>
      <c r="CI350" s="10"/>
      <c r="CJ350" s="11"/>
      <c r="CK350" s="61">
        <f t="shared" si="2630"/>
        <v>0</v>
      </c>
      <c r="CL350" s="61">
        <f t="shared" si="2630"/>
        <v>0</v>
      </c>
      <c r="CM350" s="11"/>
      <c r="CN350" s="12" t="e">
        <f t="shared" si="2595"/>
        <v>#DIV/0!</v>
      </c>
      <c r="CO350" s="11"/>
      <c r="CP350" s="12" t="e">
        <f t="shared" si="2596"/>
        <v>#DIV/0!</v>
      </c>
      <c r="CQ350" s="11"/>
      <c r="CR350" s="11"/>
      <c r="CS350" s="18"/>
      <c r="CT350" s="20"/>
      <c r="CU350" s="10"/>
      <c r="CV350" s="11"/>
      <c r="CW350" s="61">
        <f t="shared" si="2631"/>
        <v>0</v>
      </c>
      <c r="CX350" s="61">
        <f t="shared" si="2631"/>
        <v>0</v>
      </c>
      <c r="CY350" s="11"/>
      <c r="CZ350" s="12" t="e">
        <f t="shared" si="2597"/>
        <v>#DIV/0!</v>
      </c>
      <c r="DA350" s="11"/>
      <c r="DB350" s="12" t="e">
        <f t="shared" si="2598"/>
        <v>#DIV/0!</v>
      </c>
      <c r="DC350" s="11"/>
      <c r="DD350" s="11"/>
      <c r="DE350" s="18"/>
      <c r="DF350" s="20"/>
      <c r="DG350" s="10"/>
      <c r="DH350" s="11"/>
      <c r="DI350" s="61">
        <f t="shared" si="2632"/>
        <v>0</v>
      </c>
      <c r="DJ350" s="61">
        <f t="shared" si="2632"/>
        <v>0</v>
      </c>
      <c r="DK350" s="11"/>
      <c r="DL350" s="12" t="e">
        <f t="shared" si="2599"/>
        <v>#DIV/0!</v>
      </c>
      <c r="DM350" s="11"/>
      <c r="DN350" s="12" t="e">
        <f t="shared" si="2600"/>
        <v>#DIV/0!</v>
      </c>
      <c r="DO350" s="11"/>
      <c r="DP350" s="11"/>
      <c r="DQ350" s="18"/>
      <c r="DR350" s="20"/>
      <c r="DS350" s="10"/>
      <c r="DT350" s="11"/>
      <c r="DU350" s="61">
        <f t="shared" si="2633"/>
        <v>0</v>
      </c>
      <c r="DV350" s="61">
        <f t="shared" si="2633"/>
        <v>0</v>
      </c>
      <c r="DW350" s="11"/>
      <c r="DX350" s="12" t="e">
        <f t="shared" si="2601"/>
        <v>#DIV/0!</v>
      </c>
      <c r="DY350" s="11"/>
      <c r="DZ350" s="12" t="e">
        <f t="shared" si="2602"/>
        <v>#DIV/0!</v>
      </c>
      <c r="EA350" s="11"/>
      <c r="EB350" s="11"/>
      <c r="EC350" s="18"/>
      <c r="ED350" s="20"/>
      <c r="EE350" s="10"/>
      <c r="EF350" s="11"/>
      <c r="EG350" s="61">
        <f t="shared" si="2634"/>
        <v>0</v>
      </c>
      <c r="EH350" s="61">
        <f t="shared" si="2634"/>
        <v>0</v>
      </c>
      <c r="EI350" s="11"/>
      <c r="EJ350" s="12" t="e">
        <f t="shared" si="2603"/>
        <v>#DIV/0!</v>
      </c>
      <c r="EK350" s="11"/>
      <c r="EL350" s="12" t="e">
        <f t="shared" si="2604"/>
        <v>#DIV/0!</v>
      </c>
      <c r="EM350" s="11"/>
      <c r="EN350" s="11"/>
      <c r="EO350" s="18"/>
      <c r="EP350" s="20"/>
      <c r="EQ350" s="10"/>
      <c r="ER350" s="11"/>
      <c r="ES350" s="61">
        <f t="shared" si="2635"/>
        <v>0</v>
      </c>
      <c r="ET350" s="61">
        <f t="shared" si="2635"/>
        <v>0</v>
      </c>
      <c r="EU350" s="11"/>
      <c r="EV350" s="12" t="e">
        <f t="shared" si="2605"/>
        <v>#DIV/0!</v>
      </c>
      <c r="EW350" s="11"/>
      <c r="EX350" s="12" t="e">
        <f t="shared" si="2606"/>
        <v>#DIV/0!</v>
      </c>
      <c r="EY350" s="11"/>
      <c r="EZ350" s="11"/>
      <c r="FA350" s="18"/>
      <c r="FB350" s="20"/>
      <c r="FC350" s="10"/>
      <c r="FD350" s="11"/>
      <c r="FE350" s="61">
        <f t="shared" si="2636"/>
        <v>0</v>
      </c>
      <c r="FF350" s="61">
        <f t="shared" si="2636"/>
        <v>0</v>
      </c>
      <c r="FG350" s="11"/>
      <c r="FH350" s="12" t="e">
        <f t="shared" si="2607"/>
        <v>#DIV/0!</v>
      </c>
      <c r="FI350" s="11"/>
      <c r="FJ350" s="12" t="e">
        <f t="shared" si="2608"/>
        <v>#DIV/0!</v>
      </c>
      <c r="FK350" s="11"/>
      <c r="FL350" s="11"/>
      <c r="FM350" s="18"/>
      <c r="FN350" s="20"/>
      <c r="FO350" s="10"/>
      <c r="FP350" s="11"/>
      <c r="FQ350" s="61">
        <f t="shared" si="2637"/>
        <v>0</v>
      </c>
      <c r="FR350" s="61">
        <f t="shared" si="2637"/>
        <v>0</v>
      </c>
      <c r="FS350" s="11"/>
      <c r="FT350" s="12" t="e">
        <f t="shared" si="2609"/>
        <v>#DIV/0!</v>
      </c>
      <c r="FU350" s="11"/>
      <c r="FV350" s="12" t="e">
        <f t="shared" si="2610"/>
        <v>#DIV/0!</v>
      </c>
      <c r="FW350" s="11"/>
      <c r="FX350" s="11"/>
      <c r="FY350" s="18"/>
      <c r="FZ350" s="20"/>
      <c r="GA350" s="10"/>
      <c r="GB350" s="11"/>
      <c r="GC350" s="61">
        <f t="shared" si="2638"/>
        <v>0</v>
      </c>
      <c r="GD350" s="61">
        <f t="shared" si="2638"/>
        <v>0</v>
      </c>
      <c r="GE350" s="11"/>
      <c r="GF350" s="12" t="e">
        <f t="shared" si="2611"/>
        <v>#DIV/0!</v>
      </c>
      <c r="GG350" s="11"/>
      <c r="GH350" s="12" t="e">
        <f t="shared" si="2612"/>
        <v>#DIV/0!</v>
      </c>
      <c r="GI350" s="11"/>
      <c r="GJ350" s="11"/>
      <c r="GK350" s="18"/>
      <c r="GL350" s="20"/>
      <c r="GM350" s="10"/>
      <c r="GN350" s="11"/>
      <c r="GO350" s="61">
        <f t="shared" si="2639"/>
        <v>0</v>
      </c>
      <c r="GP350" s="61">
        <f t="shared" si="2639"/>
        <v>0</v>
      </c>
      <c r="GQ350" s="11"/>
      <c r="GR350" s="12" t="e">
        <f t="shared" si="2613"/>
        <v>#DIV/0!</v>
      </c>
      <c r="GS350" s="11"/>
      <c r="GT350" s="12" t="e">
        <f t="shared" si="2614"/>
        <v>#DIV/0!</v>
      </c>
      <c r="GU350" s="11"/>
      <c r="GV350" s="11"/>
      <c r="GW350" s="18"/>
      <c r="GX350" s="20"/>
      <c r="GY350" s="10"/>
      <c r="GZ350" s="11"/>
      <c r="HA350" s="61">
        <f t="shared" si="2640"/>
        <v>0</v>
      </c>
      <c r="HB350" s="61">
        <f t="shared" si="2640"/>
        <v>0</v>
      </c>
      <c r="HC350" s="11"/>
      <c r="HD350" s="12" t="e">
        <f t="shared" si="2615"/>
        <v>#DIV/0!</v>
      </c>
      <c r="HE350" s="11"/>
      <c r="HF350" s="12" t="e">
        <f t="shared" si="2616"/>
        <v>#DIV/0!</v>
      </c>
      <c r="HG350" s="11"/>
      <c r="HH350" s="11"/>
      <c r="HI350" s="18"/>
      <c r="HJ350" s="20"/>
      <c r="HK350" s="10">
        <f t="shared" si="2617"/>
        <v>0</v>
      </c>
      <c r="HL350" s="14">
        <f t="shared" si="2617"/>
        <v>0</v>
      </c>
      <c r="HM350" s="381">
        <f t="shared" si="2617"/>
        <v>2449</v>
      </c>
      <c r="HN350" s="11">
        <f t="shared" si="2617"/>
        <v>180</v>
      </c>
      <c r="HO350" s="11">
        <f t="shared" si="2618"/>
        <v>0</v>
      </c>
      <c r="HP350" s="79">
        <f t="shared" si="2619"/>
        <v>0</v>
      </c>
      <c r="HQ350" s="15">
        <f t="shared" si="2620"/>
        <v>0</v>
      </c>
      <c r="HR350" s="12" t="e">
        <f t="shared" si="2641"/>
        <v>#DIV/0!</v>
      </c>
      <c r="HS350" s="16"/>
      <c r="HT350" s="17"/>
      <c r="HU350" s="16" t="e">
        <f t="shared" si="2621"/>
        <v>#DIV/0!</v>
      </c>
      <c r="HV350" s="18"/>
      <c r="HW350" s="20"/>
    </row>
    <row r="351" spans="1:231" ht="18.75" x14ac:dyDescent="0.25">
      <c r="A351" s="734"/>
      <c r="B351" s="436">
        <f t="shared" si="2326"/>
        <v>45866</v>
      </c>
      <c r="C351" s="10"/>
      <c r="D351" s="11"/>
      <c r="E351" s="61">
        <f t="shared" si="2622"/>
        <v>450</v>
      </c>
      <c r="F351" s="11">
        <f t="shared" si="2622"/>
        <v>33</v>
      </c>
      <c r="G351" s="11"/>
      <c r="H351" s="12">
        <f t="shared" si="2582"/>
        <v>0</v>
      </c>
      <c r="I351" s="11"/>
      <c r="J351" s="12" t="e">
        <f t="shared" si="2623"/>
        <v>#DIV/0!</v>
      </c>
      <c r="K351" s="13"/>
      <c r="L351" s="13"/>
      <c r="M351" s="25"/>
      <c r="N351" s="37"/>
      <c r="O351" s="10"/>
      <c r="P351" s="11"/>
      <c r="Q351" s="11">
        <f t="shared" si="2624"/>
        <v>482</v>
      </c>
      <c r="R351" s="11">
        <f t="shared" si="2624"/>
        <v>36</v>
      </c>
      <c r="S351" s="11"/>
      <c r="T351" s="12">
        <f t="shared" si="2583"/>
        <v>0</v>
      </c>
      <c r="U351" s="11"/>
      <c r="V351" s="12" t="e">
        <f t="shared" si="2584"/>
        <v>#DIV/0!</v>
      </c>
      <c r="W351" s="13"/>
      <c r="X351" s="13"/>
      <c r="Y351" s="25"/>
      <c r="Z351" s="37"/>
      <c r="AA351" s="10"/>
      <c r="AB351" s="11"/>
      <c r="AC351" s="11">
        <f t="shared" si="2625"/>
        <v>100</v>
      </c>
      <c r="AD351" s="11">
        <f t="shared" si="2625"/>
        <v>8</v>
      </c>
      <c r="AE351" s="11"/>
      <c r="AF351" s="12">
        <f t="shared" si="2585"/>
        <v>0</v>
      </c>
      <c r="AG351" s="11"/>
      <c r="AH351" s="12" t="e">
        <f t="shared" si="2586"/>
        <v>#DIV/0!</v>
      </c>
      <c r="AI351" s="13"/>
      <c r="AJ351" s="13"/>
      <c r="AK351" s="25"/>
      <c r="AL351" s="37"/>
      <c r="AM351" s="10"/>
      <c r="AN351" s="11"/>
      <c r="AO351" s="61">
        <f t="shared" si="2626"/>
        <v>469</v>
      </c>
      <c r="AP351" s="11">
        <f t="shared" si="2626"/>
        <v>34</v>
      </c>
      <c r="AQ351" s="11"/>
      <c r="AR351" s="12">
        <f t="shared" si="2587"/>
        <v>0</v>
      </c>
      <c r="AS351" s="11"/>
      <c r="AT351" s="12" t="e">
        <f t="shared" si="2588"/>
        <v>#DIV/0!</v>
      </c>
      <c r="AU351" s="13"/>
      <c r="AV351" s="13"/>
      <c r="AW351" s="25"/>
      <c r="AX351" s="37"/>
      <c r="AY351" s="10"/>
      <c r="AZ351" s="11"/>
      <c r="BA351" s="11">
        <f t="shared" si="2627"/>
        <v>469</v>
      </c>
      <c r="BB351" s="11">
        <f t="shared" si="2627"/>
        <v>35</v>
      </c>
      <c r="BC351" s="11"/>
      <c r="BD351" s="12">
        <f t="shared" si="2589"/>
        <v>0</v>
      </c>
      <c r="BE351" s="11"/>
      <c r="BF351" s="12" t="e">
        <f t="shared" si="2590"/>
        <v>#DIV/0!</v>
      </c>
      <c r="BG351" s="13"/>
      <c r="BH351" s="13"/>
      <c r="BI351" s="25"/>
      <c r="BJ351" s="37"/>
      <c r="BK351" s="10"/>
      <c r="BL351" s="11"/>
      <c r="BM351" s="11">
        <f t="shared" si="2628"/>
        <v>479</v>
      </c>
      <c r="BN351" s="11">
        <f t="shared" si="2628"/>
        <v>34</v>
      </c>
      <c r="BO351" s="11"/>
      <c r="BP351" s="12">
        <f t="shared" si="2591"/>
        <v>0</v>
      </c>
      <c r="BQ351" s="11"/>
      <c r="BR351" s="12" t="e">
        <f t="shared" si="2592"/>
        <v>#DIV/0!</v>
      </c>
      <c r="BS351" s="13"/>
      <c r="BT351" s="13"/>
      <c r="BU351" s="25"/>
      <c r="BV351" s="37"/>
      <c r="BW351" s="10"/>
      <c r="BX351" s="11"/>
      <c r="BY351" s="61">
        <f t="shared" si="2629"/>
        <v>0</v>
      </c>
      <c r="BZ351" s="61">
        <f t="shared" si="2629"/>
        <v>0</v>
      </c>
      <c r="CA351" s="11"/>
      <c r="CB351" s="12" t="e">
        <f t="shared" si="2593"/>
        <v>#DIV/0!</v>
      </c>
      <c r="CC351" s="11"/>
      <c r="CD351" s="12" t="e">
        <f t="shared" si="2594"/>
        <v>#DIV/0!</v>
      </c>
      <c r="CE351" s="13"/>
      <c r="CF351" s="13"/>
      <c r="CG351" s="25"/>
      <c r="CH351" s="37"/>
      <c r="CI351" s="10"/>
      <c r="CJ351" s="11"/>
      <c r="CK351" s="61">
        <f t="shared" si="2630"/>
        <v>0</v>
      </c>
      <c r="CL351" s="61">
        <f t="shared" si="2630"/>
        <v>0</v>
      </c>
      <c r="CM351" s="11"/>
      <c r="CN351" s="12" t="e">
        <f t="shared" si="2595"/>
        <v>#DIV/0!</v>
      </c>
      <c r="CO351" s="11"/>
      <c r="CP351" s="12" t="e">
        <f t="shared" si="2596"/>
        <v>#DIV/0!</v>
      </c>
      <c r="CQ351" s="13"/>
      <c r="CR351" s="13"/>
      <c r="CS351" s="25"/>
      <c r="CT351" s="37"/>
      <c r="CU351" s="10"/>
      <c r="CV351" s="11"/>
      <c r="CW351" s="61">
        <f t="shared" si="2631"/>
        <v>0</v>
      </c>
      <c r="CX351" s="61">
        <f t="shared" si="2631"/>
        <v>0</v>
      </c>
      <c r="CY351" s="11"/>
      <c r="CZ351" s="12" t="e">
        <f t="shared" si="2597"/>
        <v>#DIV/0!</v>
      </c>
      <c r="DA351" s="11"/>
      <c r="DB351" s="12" t="e">
        <f t="shared" si="2598"/>
        <v>#DIV/0!</v>
      </c>
      <c r="DC351" s="13"/>
      <c r="DD351" s="13"/>
      <c r="DE351" s="25"/>
      <c r="DF351" s="37"/>
      <c r="DG351" s="10"/>
      <c r="DH351" s="11"/>
      <c r="DI351" s="61">
        <f t="shared" si="2632"/>
        <v>0</v>
      </c>
      <c r="DJ351" s="61">
        <f t="shared" si="2632"/>
        <v>0</v>
      </c>
      <c r="DK351" s="11"/>
      <c r="DL351" s="12" t="e">
        <f t="shared" si="2599"/>
        <v>#DIV/0!</v>
      </c>
      <c r="DM351" s="11"/>
      <c r="DN351" s="12" t="e">
        <f t="shared" si="2600"/>
        <v>#DIV/0!</v>
      </c>
      <c r="DO351" s="13"/>
      <c r="DP351" s="13"/>
      <c r="DQ351" s="25"/>
      <c r="DR351" s="37"/>
      <c r="DS351" s="10"/>
      <c r="DT351" s="11"/>
      <c r="DU351" s="61">
        <f t="shared" si="2633"/>
        <v>0</v>
      </c>
      <c r="DV351" s="61">
        <f t="shared" si="2633"/>
        <v>0</v>
      </c>
      <c r="DW351" s="11"/>
      <c r="DX351" s="12" t="e">
        <f t="shared" si="2601"/>
        <v>#DIV/0!</v>
      </c>
      <c r="DY351" s="11"/>
      <c r="DZ351" s="12" t="e">
        <f t="shared" si="2602"/>
        <v>#DIV/0!</v>
      </c>
      <c r="EA351" s="13"/>
      <c r="EB351" s="13"/>
      <c r="EC351" s="25"/>
      <c r="ED351" s="37"/>
      <c r="EE351" s="10"/>
      <c r="EF351" s="11"/>
      <c r="EG351" s="61">
        <f t="shared" si="2634"/>
        <v>0</v>
      </c>
      <c r="EH351" s="61">
        <f t="shared" si="2634"/>
        <v>0</v>
      </c>
      <c r="EI351" s="11"/>
      <c r="EJ351" s="12" t="e">
        <f t="shared" si="2603"/>
        <v>#DIV/0!</v>
      </c>
      <c r="EK351" s="11"/>
      <c r="EL351" s="12" t="e">
        <f t="shared" si="2604"/>
        <v>#DIV/0!</v>
      </c>
      <c r="EM351" s="13"/>
      <c r="EN351" s="13"/>
      <c r="EO351" s="25"/>
      <c r="EP351" s="37"/>
      <c r="EQ351" s="10"/>
      <c r="ER351" s="11"/>
      <c r="ES351" s="61">
        <f t="shared" si="2635"/>
        <v>0</v>
      </c>
      <c r="ET351" s="61">
        <f t="shared" si="2635"/>
        <v>0</v>
      </c>
      <c r="EU351" s="11"/>
      <c r="EV351" s="12" t="e">
        <f t="shared" si="2605"/>
        <v>#DIV/0!</v>
      </c>
      <c r="EW351" s="11"/>
      <c r="EX351" s="12" t="e">
        <f t="shared" si="2606"/>
        <v>#DIV/0!</v>
      </c>
      <c r="EY351" s="13"/>
      <c r="EZ351" s="13"/>
      <c r="FA351" s="25"/>
      <c r="FB351" s="37"/>
      <c r="FC351" s="10"/>
      <c r="FD351" s="11"/>
      <c r="FE351" s="61">
        <f t="shared" si="2636"/>
        <v>0</v>
      </c>
      <c r="FF351" s="61">
        <f t="shared" si="2636"/>
        <v>0</v>
      </c>
      <c r="FG351" s="11"/>
      <c r="FH351" s="12" t="e">
        <f t="shared" si="2607"/>
        <v>#DIV/0!</v>
      </c>
      <c r="FI351" s="11"/>
      <c r="FJ351" s="12" t="e">
        <f t="shared" si="2608"/>
        <v>#DIV/0!</v>
      </c>
      <c r="FK351" s="13"/>
      <c r="FL351" s="13"/>
      <c r="FM351" s="25"/>
      <c r="FN351" s="37"/>
      <c r="FO351" s="10"/>
      <c r="FP351" s="11"/>
      <c r="FQ351" s="61">
        <f t="shared" si="2637"/>
        <v>0</v>
      </c>
      <c r="FR351" s="61">
        <f t="shared" si="2637"/>
        <v>0</v>
      </c>
      <c r="FS351" s="11"/>
      <c r="FT351" s="12" t="e">
        <f t="shared" si="2609"/>
        <v>#DIV/0!</v>
      </c>
      <c r="FU351" s="11"/>
      <c r="FV351" s="12" t="e">
        <f t="shared" si="2610"/>
        <v>#DIV/0!</v>
      </c>
      <c r="FW351" s="13"/>
      <c r="FX351" s="13"/>
      <c r="FY351" s="25"/>
      <c r="FZ351" s="37"/>
      <c r="GA351" s="10"/>
      <c r="GB351" s="11"/>
      <c r="GC351" s="61">
        <f t="shared" si="2638"/>
        <v>0</v>
      </c>
      <c r="GD351" s="61">
        <f t="shared" si="2638"/>
        <v>0</v>
      </c>
      <c r="GE351" s="11"/>
      <c r="GF351" s="12" t="e">
        <f t="shared" si="2611"/>
        <v>#DIV/0!</v>
      </c>
      <c r="GG351" s="11"/>
      <c r="GH351" s="12" t="e">
        <f t="shared" si="2612"/>
        <v>#DIV/0!</v>
      </c>
      <c r="GI351" s="13"/>
      <c r="GJ351" s="13"/>
      <c r="GK351" s="25"/>
      <c r="GL351" s="37"/>
      <c r="GM351" s="10"/>
      <c r="GN351" s="11"/>
      <c r="GO351" s="61">
        <f t="shared" si="2639"/>
        <v>0</v>
      </c>
      <c r="GP351" s="61">
        <f t="shared" si="2639"/>
        <v>0</v>
      </c>
      <c r="GQ351" s="11"/>
      <c r="GR351" s="12" t="e">
        <f t="shared" si="2613"/>
        <v>#DIV/0!</v>
      </c>
      <c r="GS351" s="11"/>
      <c r="GT351" s="12" t="e">
        <f t="shared" si="2614"/>
        <v>#DIV/0!</v>
      </c>
      <c r="GU351" s="13"/>
      <c r="GV351" s="13"/>
      <c r="GW351" s="25"/>
      <c r="GX351" s="37"/>
      <c r="GY351" s="10"/>
      <c r="GZ351" s="11"/>
      <c r="HA351" s="61">
        <f t="shared" si="2640"/>
        <v>0</v>
      </c>
      <c r="HB351" s="61">
        <f t="shared" si="2640"/>
        <v>0</v>
      </c>
      <c r="HC351" s="11"/>
      <c r="HD351" s="12" t="e">
        <f t="shared" si="2615"/>
        <v>#DIV/0!</v>
      </c>
      <c r="HE351" s="11"/>
      <c r="HF351" s="12" t="e">
        <f t="shared" si="2616"/>
        <v>#DIV/0!</v>
      </c>
      <c r="HG351" s="13"/>
      <c r="HH351" s="13"/>
      <c r="HI351" s="25"/>
      <c r="HJ351" s="37"/>
      <c r="HK351" s="10">
        <f t="shared" si="2617"/>
        <v>0</v>
      </c>
      <c r="HL351" s="14">
        <f t="shared" si="2617"/>
        <v>0</v>
      </c>
      <c r="HM351" s="381">
        <f t="shared" si="2617"/>
        <v>2449</v>
      </c>
      <c r="HN351" s="11">
        <f t="shared" si="2617"/>
        <v>180</v>
      </c>
      <c r="HO351" s="11">
        <f t="shared" si="2618"/>
        <v>0</v>
      </c>
      <c r="HP351" s="79">
        <f t="shared" si="2619"/>
        <v>0</v>
      </c>
      <c r="HQ351" s="15">
        <f t="shared" si="2620"/>
        <v>0</v>
      </c>
      <c r="HR351" s="12" t="e">
        <f t="shared" si="2641"/>
        <v>#DIV/0!</v>
      </c>
      <c r="HS351" s="16"/>
      <c r="HT351" s="17"/>
      <c r="HU351" s="16" t="e">
        <f t="shared" si="2621"/>
        <v>#DIV/0!</v>
      </c>
      <c r="HV351" s="23"/>
      <c r="HW351" s="22"/>
    </row>
    <row r="352" spans="1:231" ht="18.75" x14ac:dyDescent="0.25">
      <c r="A352" s="734"/>
      <c r="B352" s="436">
        <f t="shared" si="2326"/>
        <v>45867</v>
      </c>
      <c r="C352" s="10"/>
      <c r="D352" s="11"/>
      <c r="E352" s="61">
        <f t="shared" si="2622"/>
        <v>450</v>
      </c>
      <c r="F352" s="11">
        <f t="shared" si="2622"/>
        <v>33</v>
      </c>
      <c r="G352" s="11"/>
      <c r="H352" s="12">
        <f t="shared" si="2582"/>
        <v>0</v>
      </c>
      <c r="I352" s="11"/>
      <c r="J352" s="12" t="e">
        <f t="shared" si="2623"/>
        <v>#DIV/0!</v>
      </c>
      <c r="K352" s="13"/>
      <c r="L352" s="11"/>
      <c r="M352" s="25"/>
      <c r="N352" s="37"/>
      <c r="O352" s="10"/>
      <c r="P352" s="11"/>
      <c r="Q352" s="11">
        <f t="shared" si="2624"/>
        <v>482</v>
      </c>
      <c r="R352" s="11">
        <f t="shared" si="2624"/>
        <v>36</v>
      </c>
      <c r="S352" s="11"/>
      <c r="T352" s="12">
        <f t="shared" si="2583"/>
        <v>0</v>
      </c>
      <c r="U352" s="11"/>
      <c r="V352" s="12" t="e">
        <f t="shared" si="2584"/>
        <v>#DIV/0!</v>
      </c>
      <c r="W352" s="13"/>
      <c r="X352" s="11"/>
      <c r="Y352" s="25"/>
      <c r="Z352" s="37"/>
      <c r="AA352" s="10"/>
      <c r="AB352" s="11"/>
      <c r="AC352" s="11">
        <f t="shared" si="2625"/>
        <v>100</v>
      </c>
      <c r="AD352" s="11">
        <f t="shared" si="2625"/>
        <v>8</v>
      </c>
      <c r="AE352" s="11"/>
      <c r="AF352" s="12">
        <f t="shared" si="2585"/>
        <v>0</v>
      </c>
      <c r="AG352" s="11"/>
      <c r="AH352" s="12" t="e">
        <f t="shared" si="2586"/>
        <v>#DIV/0!</v>
      </c>
      <c r="AI352" s="13"/>
      <c r="AJ352" s="11"/>
      <c r="AK352" s="25"/>
      <c r="AL352" s="37"/>
      <c r="AM352" s="10"/>
      <c r="AN352" s="11"/>
      <c r="AO352" s="61">
        <f t="shared" si="2626"/>
        <v>469</v>
      </c>
      <c r="AP352" s="11">
        <f t="shared" si="2626"/>
        <v>34</v>
      </c>
      <c r="AQ352" s="11"/>
      <c r="AR352" s="12">
        <f t="shared" si="2587"/>
        <v>0</v>
      </c>
      <c r="AS352" s="11"/>
      <c r="AT352" s="12" t="e">
        <f t="shared" si="2588"/>
        <v>#DIV/0!</v>
      </c>
      <c r="AU352" s="13"/>
      <c r="AV352" s="11"/>
      <c r="AW352" s="25"/>
      <c r="AX352" s="37"/>
      <c r="AY352" s="10"/>
      <c r="AZ352" s="11"/>
      <c r="BA352" s="11">
        <f t="shared" si="2627"/>
        <v>469</v>
      </c>
      <c r="BB352" s="11">
        <f t="shared" si="2627"/>
        <v>35</v>
      </c>
      <c r="BC352" s="11"/>
      <c r="BD352" s="12">
        <f t="shared" si="2589"/>
        <v>0</v>
      </c>
      <c r="BE352" s="11"/>
      <c r="BF352" s="12" t="e">
        <f t="shared" si="2590"/>
        <v>#DIV/0!</v>
      </c>
      <c r="BG352" s="13"/>
      <c r="BH352" s="11"/>
      <c r="BI352" s="25"/>
      <c r="BJ352" s="37"/>
      <c r="BK352" s="10"/>
      <c r="BL352" s="11"/>
      <c r="BM352" s="11">
        <f t="shared" si="2628"/>
        <v>479</v>
      </c>
      <c r="BN352" s="11">
        <f t="shared" si="2628"/>
        <v>34</v>
      </c>
      <c r="BO352" s="11"/>
      <c r="BP352" s="12">
        <f t="shared" si="2591"/>
        <v>0</v>
      </c>
      <c r="BQ352" s="11"/>
      <c r="BR352" s="12" t="e">
        <f t="shared" si="2592"/>
        <v>#DIV/0!</v>
      </c>
      <c r="BS352" s="13"/>
      <c r="BT352" s="11"/>
      <c r="BU352" s="25"/>
      <c r="BV352" s="37"/>
      <c r="BW352" s="10"/>
      <c r="BX352" s="11"/>
      <c r="BY352" s="61">
        <f t="shared" si="2629"/>
        <v>0</v>
      </c>
      <c r="BZ352" s="61">
        <f t="shared" si="2629"/>
        <v>0</v>
      </c>
      <c r="CA352" s="11"/>
      <c r="CB352" s="12" t="e">
        <f t="shared" si="2593"/>
        <v>#DIV/0!</v>
      </c>
      <c r="CC352" s="11"/>
      <c r="CD352" s="12" t="e">
        <f t="shared" si="2594"/>
        <v>#DIV/0!</v>
      </c>
      <c r="CE352" s="13"/>
      <c r="CF352" s="11"/>
      <c r="CG352" s="25"/>
      <c r="CH352" s="37"/>
      <c r="CI352" s="10"/>
      <c r="CJ352" s="11"/>
      <c r="CK352" s="61">
        <f t="shared" si="2630"/>
        <v>0</v>
      </c>
      <c r="CL352" s="61">
        <f t="shared" si="2630"/>
        <v>0</v>
      </c>
      <c r="CM352" s="11"/>
      <c r="CN352" s="12" t="e">
        <f t="shared" si="2595"/>
        <v>#DIV/0!</v>
      </c>
      <c r="CO352" s="11"/>
      <c r="CP352" s="12" t="e">
        <f t="shared" si="2596"/>
        <v>#DIV/0!</v>
      </c>
      <c r="CQ352" s="13"/>
      <c r="CR352" s="11"/>
      <c r="CS352" s="25"/>
      <c r="CT352" s="37"/>
      <c r="CU352" s="10"/>
      <c r="CV352" s="11"/>
      <c r="CW352" s="61">
        <f t="shared" si="2631"/>
        <v>0</v>
      </c>
      <c r="CX352" s="61">
        <f t="shared" si="2631"/>
        <v>0</v>
      </c>
      <c r="CY352" s="11"/>
      <c r="CZ352" s="12" t="e">
        <f t="shared" si="2597"/>
        <v>#DIV/0!</v>
      </c>
      <c r="DA352" s="11"/>
      <c r="DB352" s="12" t="e">
        <f t="shared" si="2598"/>
        <v>#DIV/0!</v>
      </c>
      <c r="DC352" s="13"/>
      <c r="DD352" s="11"/>
      <c r="DE352" s="25"/>
      <c r="DF352" s="37"/>
      <c r="DG352" s="10"/>
      <c r="DH352" s="11"/>
      <c r="DI352" s="61">
        <f t="shared" si="2632"/>
        <v>0</v>
      </c>
      <c r="DJ352" s="61">
        <f t="shared" si="2632"/>
        <v>0</v>
      </c>
      <c r="DK352" s="11"/>
      <c r="DL352" s="12" t="e">
        <f t="shared" si="2599"/>
        <v>#DIV/0!</v>
      </c>
      <c r="DM352" s="11"/>
      <c r="DN352" s="12" t="e">
        <f t="shared" si="2600"/>
        <v>#DIV/0!</v>
      </c>
      <c r="DO352" s="13"/>
      <c r="DP352" s="11"/>
      <c r="DQ352" s="25"/>
      <c r="DR352" s="37"/>
      <c r="DS352" s="10"/>
      <c r="DT352" s="11"/>
      <c r="DU352" s="61">
        <f t="shared" si="2633"/>
        <v>0</v>
      </c>
      <c r="DV352" s="61">
        <f t="shared" si="2633"/>
        <v>0</v>
      </c>
      <c r="DW352" s="11"/>
      <c r="DX352" s="12" t="e">
        <f t="shared" si="2601"/>
        <v>#DIV/0!</v>
      </c>
      <c r="DY352" s="11"/>
      <c r="DZ352" s="12" t="e">
        <f t="shared" si="2602"/>
        <v>#DIV/0!</v>
      </c>
      <c r="EA352" s="13"/>
      <c r="EB352" s="11"/>
      <c r="EC352" s="25"/>
      <c r="ED352" s="37"/>
      <c r="EE352" s="10"/>
      <c r="EF352" s="11"/>
      <c r="EG352" s="61">
        <f t="shared" si="2634"/>
        <v>0</v>
      </c>
      <c r="EH352" s="61">
        <f t="shared" si="2634"/>
        <v>0</v>
      </c>
      <c r="EI352" s="11"/>
      <c r="EJ352" s="12" t="e">
        <f t="shared" si="2603"/>
        <v>#DIV/0!</v>
      </c>
      <c r="EK352" s="11"/>
      <c r="EL352" s="12" t="e">
        <f t="shared" si="2604"/>
        <v>#DIV/0!</v>
      </c>
      <c r="EM352" s="13"/>
      <c r="EN352" s="11"/>
      <c r="EO352" s="25"/>
      <c r="EP352" s="37"/>
      <c r="EQ352" s="10"/>
      <c r="ER352" s="11"/>
      <c r="ES352" s="61">
        <f t="shared" si="2635"/>
        <v>0</v>
      </c>
      <c r="ET352" s="61">
        <f t="shared" si="2635"/>
        <v>0</v>
      </c>
      <c r="EU352" s="11"/>
      <c r="EV352" s="12" t="e">
        <f t="shared" si="2605"/>
        <v>#DIV/0!</v>
      </c>
      <c r="EW352" s="11"/>
      <c r="EX352" s="12" t="e">
        <f t="shared" si="2606"/>
        <v>#DIV/0!</v>
      </c>
      <c r="EY352" s="13"/>
      <c r="EZ352" s="11"/>
      <c r="FA352" s="25"/>
      <c r="FB352" s="37"/>
      <c r="FC352" s="10"/>
      <c r="FD352" s="11"/>
      <c r="FE352" s="61">
        <f t="shared" si="2636"/>
        <v>0</v>
      </c>
      <c r="FF352" s="61">
        <f t="shared" si="2636"/>
        <v>0</v>
      </c>
      <c r="FG352" s="11"/>
      <c r="FH352" s="12" t="e">
        <f t="shared" si="2607"/>
        <v>#DIV/0!</v>
      </c>
      <c r="FI352" s="11"/>
      <c r="FJ352" s="12" t="e">
        <f t="shared" si="2608"/>
        <v>#DIV/0!</v>
      </c>
      <c r="FK352" s="13"/>
      <c r="FL352" s="11"/>
      <c r="FM352" s="25"/>
      <c r="FN352" s="37"/>
      <c r="FO352" s="10"/>
      <c r="FP352" s="11"/>
      <c r="FQ352" s="61">
        <f t="shared" si="2637"/>
        <v>0</v>
      </c>
      <c r="FR352" s="61">
        <f t="shared" si="2637"/>
        <v>0</v>
      </c>
      <c r="FS352" s="11"/>
      <c r="FT352" s="12" t="e">
        <f t="shared" si="2609"/>
        <v>#DIV/0!</v>
      </c>
      <c r="FU352" s="11"/>
      <c r="FV352" s="12" t="e">
        <f t="shared" si="2610"/>
        <v>#DIV/0!</v>
      </c>
      <c r="FW352" s="13"/>
      <c r="FX352" s="11"/>
      <c r="FY352" s="25"/>
      <c r="FZ352" s="37"/>
      <c r="GA352" s="10"/>
      <c r="GB352" s="11"/>
      <c r="GC352" s="61">
        <f t="shared" si="2638"/>
        <v>0</v>
      </c>
      <c r="GD352" s="61">
        <f t="shared" si="2638"/>
        <v>0</v>
      </c>
      <c r="GE352" s="11"/>
      <c r="GF352" s="12" t="e">
        <f t="shared" si="2611"/>
        <v>#DIV/0!</v>
      </c>
      <c r="GG352" s="11"/>
      <c r="GH352" s="12" t="e">
        <f t="shared" si="2612"/>
        <v>#DIV/0!</v>
      </c>
      <c r="GI352" s="13"/>
      <c r="GJ352" s="11"/>
      <c r="GK352" s="25"/>
      <c r="GL352" s="37"/>
      <c r="GM352" s="10"/>
      <c r="GN352" s="11"/>
      <c r="GO352" s="61">
        <f t="shared" si="2639"/>
        <v>0</v>
      </c>
      <c r="GP352" s="61">
        <f t="shared" si="2639"/>
        <v>0</v>
      </c>
      <c r="GQ352" s="11"/>
      <c r="GR352" s="12" t="e">
        <f t="shared" si="2613"/>
        <v>#DIV/0!</v>
      </c>
      <c r="GS352" s="11"/>
      <c r="GT352" s="12" t="e">
        <f t="shared" si="2614"/>
        <v>#DIV/0!</v>
      </c>
      <c r="GU352" s="13"/>
      <c r="GV352" s="11"/>
      <c r="GW352" s="25"/>
      <c r="GX352" s="37"/>
      <c r="GY352" s="10"/>
      <c r="GZ352" s="11"/>
      <c r="HA352" s="61">
        <f t="shared" si="2640"/>
        <v>0</v>
      </c>
      <c r="HB352" s="61">
        <f t="shared" si="2640"/>
        <v>0</v>
      </c>
      <c r="HC352" s="11"/>
      <c r="HD352" s="12" t="e">
        <f t="shared" si="2615"/>
        <v>#DIV/0!</v>
      </c>
      <c r="HE352" s="11"/>
      <c r="HF352" s="12" t="e">
        <f t="shared" si="2616"/>
        <v>#DIV/0!</v>
      </c>
      <c r="HG352" s="13"/>
      <c r="HH352" s="11"/>
      <c r="HI352" s="25"/>
      <c r="HJ352" s="37"/>
      <c r="HK352" s="10">
        <f t="shared" si="2617"/>
        <v>0</v>
      </c>
      <c r="HL352" s="14">
        <f t="shared" si="2617"/>
        <v>0</v>
      </c>
      <c r="HM352" s="381">
        <f t="shared" si="2617"/>
        <v>2449</v>
      </c>
      <c r="HN352" s="11">
        <f t="shared" si="2617"/>
        <v>180</v>
      </c>
      <c r="HO352" s="11">
        <f t="shared" si="2618"/>
        <v>0</v>
      </c>
      <c r="HP352" s="79">
        <f t="shared" si="2619"/>
        <v>0</v>
      </c>
      <c r="HQ352" s="15">
        <f t="shared" si="2620"/>
        <v>0</v>
      </c>
      <c r="HR352" s="12" t="e">
        <f t="shared" si="2641"/>
        <v>#DIV/0!</v>
      </c>
      <c r="HS352" s="16"/>
      <c r="HT352" s="17"/>
      <c r="HU352" s="16" t="e">
        <f t="shared" si="2621"/>
        <v>#DIV/0!</v>
      </c>
      <c r="HV352" s="23"/>
      <c r="HW352" s="22"/>
    </row>
    <row r="353" spans="1:231" ht="18.75" x14ac:dyDescent="0.25">
      <c r="A353" s="734"/>
      <c r="B353" s="436">
        <f>+B352+1</f>
        <v>45868</v>
      </c>
      <c r="C353" s="10"/>
      <c r="D353" s="11"/>
      <c r="E353" s="61">
        <f>E352-C353</f>
        <v>450</v>
      </c>
      <c r="F353" s="11">
        <f>F352-D353</f>
        <v>33</v>
      </c>
      <c r="G353" s="11"/>
      <c r="H353" s="12">
        <f t="shared" si="2582"/>
        <v>0</v>
      </c>
      <c r="I353" s="11"/>
      <c r="J353" s="12" t="e">
        <f t="shared" si="2623"/>
        <v>#DIV/0!</v>
      </c>
      <c r="K353" s="13"/>
      <c r="L353" s="11"/>
      <c r="M353" s="38"/>
      <c r="N353" s="39"/>
      <c r="O353" s="10"/>
      <c r="P353" s="11"/>
      <c r="Q353" s="11">
        <f t="shared" si="2624"/>
        <v>482</v>
      </c>
      <c r="R353" s="11">
        <f t="shared" si="2624"/>
        <v>36</v>
      </c>
      <c r="S353" s="11"/>
      <c r="T353" s="12">
        <f t="shared" si="2583"/>
        <v>0</v>
      </c>
      <c r="U353" s="11"/>
      <c r="V353" s="12" t="e">
        <f t="shared" si="2584"/>
        <v>#DIV/0!</v>
      </c>
      <c r="W353" s="13"/>
      <c r="X353" s="11"/>
      <c r="Y353" s="38"/>
      <c r="Z353" s="39"/>
      <c r="AA353" s="10"/>
      <c r="AB353" s="11"/>
      <c r="AC353" s="11">
        <f t="shared" si="2625"/>
        <v>100</v>
      </c>
      <c r="AD353" s="11">
        <f t="shared" si="2625"/>
        <v>8</v>
      </c>
      <c r="AE353" s="11"/>
      <c r="AF353" s="12">
        <f t="shared" si="2585"/>
        <v>0</v>
      </c>
      <c r="AG353" s="11"/>
      <c r="AH353" s="12" t="e">
        <f t="shared" si="2586"/>
        <v>#DIV/0!</v>
      </c>
      <c r="AI353" s="13"/>
      <c r="AJ353" s="11"/>
      <c r="AK353" s="38"/>
      <c r="AL353" s="39"/>
      <c r="AM353" s="10"/>
      <c r="AN353" s="11"/>
      <c r="AO353" s="61">
        <f t="shared" si="2626"/>
        <v>469</v>
      </c>
      <c r="AP353" s="11">
        <f t="shared" si="2626"/>
        <v>34</v>
      </c>
      <c r="AQ353" s="11"/>
      <c r="AR353" s="12">
        <f t="shared" si="2587"/>
        <v>0</v>
      </c>
      <c r="AS353" s="11"/>
      <c r="AT353" s="12" t="e">
        <f t="shared" si="2588"/>
        <v>#DIV/0!</v>
      </c>
      <c r="AU353" s="13"/>
      <c r="AV353" s="11"/>
      <c r="AW353" s="38"/>
      <c r="AX353" s="39"/>
      <c r="AY353" s="10"/>
      <c r="AZ353" s="11"/>
      <c r="BA353" s="11">
        <f t="shared" si="2627"/>
        <v>469</v>
      </c>
      <c r="BB353" s="11">
        <f t="shared" si="2627"/>
        <v>35</v>
      </c>
      <c r="BC353" s="11"/>
      <c r="BD353" s="12">
        <f t="shared" si="2589"/>
        <v>0</v>
      </c>
      <c r="BE353" s="11"/>
      <c r="BF353" s="12" t="e">
        <f t="shared" si="2590"/>
        <v>#DIV/0!</v>
      </c>
      <c r="BG353" s="13"/>
      <c r="BH353" s="11"/>
      <c r="BI353" s="38"/>
      <c r="BJ353" s="39"/>
      <c r="BK353" s="10"/>
      <c r="BL353" s="11"/>
      <c r="BM353" s="11">
        <f t="shared" si="2628"/>
        <v>479</v>
      </c>
      <c r="BN353" s="11">
        <f t="shared" si="2628"/>
        <v>34</v>
      </c>
      <c r="BO353" s="11"/>
      <c r="BP353" s="12">
        <f t="shared" si="2591"/>
        <v>0</v>
      </c>
      <c r="BQ353" s="11"/>
      <c r="BR353" s="12" t="e">
        <f t="shared" si="2592"/>
        <v>#DIV/0!</v>
      </c>
      <c r="BS353" s="13"/>
      <c r="BT353" s="11"/>
      <c r="BU353" s="38"/>
      <c r="BV353" s="39"/>
      <c r="BW353" s="10"/>
      <c r="BX353" s="11"/>
      <c r="BY353" s="61">
        <f t="shared" si="2629"/>
        <v>0</v>
      </c>
      <c r="BZ353" s="61">
        <f t="shared" si="2629"/>
        <v>0</v>
      </c>
      <c r="CA353" s="11"/>
      <c r="CB353" s="12" t="e">
        <f t="shared" si="2593"/>
        <v>#DIV/0!</v>
      </c>
      <c r="CC353" s="11"/>
      <c r="CD353" s="12" t="e">
        <f t="shared" si="2594"/>
        <v>#DIV/0!</v>
      </c>
      <c r="CE353" s="13"/>
      <c r="CF353" s="11"/>
      <c r="CG353" s="38"/>
      <c r="CH353" s="39"/>
      <c r="CI353" s="10"/>
      <c r="CJ353" s="11"/>
      <c r="CK353" s="61">
        <f t="shared" si="2630"/>
        <v>0</v>
      </c>
      <c r="CL353" s="61">
        <f t="shared" si="2630"/>
        <v>0</v>
      </c>
      <c r="CM353" s="11"/>
      <c r="CN353" s="12" t="e">
        <f t="shared" si="2595"/>
        <v>#DIV/0!</v>
      </c>
      <c r="CO353" s="11"/>
      <c r="CP353" s="12" t="e">
        <f t="shared" si="2596"/>
        <v>#DIV/0!</v>
      </c>
      <c r="CQ353" s="13"/>
      <c r="CR353" s="11"/>
      <c r="CS353" s="38"/>
      <c r="CT353" s="39"/>
      <c r="CU353" s="10"/>
      <c r="CV353" s="11"/>
      <c r="CW353" s="61">
        <f t="shared" si="2631"/>
        <v>0</v>
      </c>
      <c r="CX353" s="61">
        <f t="shared" si="2631"/>
        <v>0</v>
      </c>
      <c r="CY353" s="11"/>
      <c r="CZ353" s="12" t="e">
        <f t="shared" si="2597"/>
        <v>#DIV/0!</v>
      </c>
      <c r="DA353" s="11"/>
      <c r="DB353" s="12" t="e">
        <f t="shared" si="2598"/>
        <v>#DIV/0!</v>
      </c>
      <c r="DC353" s="13"/>
      <c r="DD353" s="11"/>
      <c r="DE353" s="38"/>
      <c r="DF353" s="39"/>
      <c r="DG353" s="10"/>
      <c r="DH353" s="11"/>
      <c r="DI353" s="61">
        <f t="shared" si="2632"/>
        <v>0</v>
      </c>
      <c r="DJ353" s="61">
        <f t="shared" si="2632"/>
        <v>0</v>
      </c>
      <c r="DK353" s="11"/>
      <c r="DL353" s="12" t="e">
        <f t="shared" si="2599"/>
        <v>#DIV/0!</v>
      </c>
      <c r="DM353" s="11"/>
      <c r="DN353" s="12" t="e">
        <f t="shared" si="2600"/>
        <v>#DIV/0!</v>
      </c>
      <c r="DO353" s="13"/>
      <c r="DP353" s="11"/>
      <c r="DQ353" s="38"/>
      <c r="DR353" s="39"/>
      <c r="DS353" s="10"/>
      <c r="DT353" s="11"/>
      <c r="DU353" s="61">
        <f t="shared" si="2633"/>
        <v>0</v>
      </c>
      <c r="DV353" s="61">
        <f t="shared" si="2633"/>
        <v>0</v>
      </c>
      <c r="DW353" s="11"/>
      <c r="DX353" s="12" t="e">
        <f t="shared" si="2601"/>
        <v>#DIV/0!</v>
      </c>
      <c r="DY353" s="11"/>
      <c r="DZ353" s="12" t="e">
        <f t="shared" si="2602"/>
        <v>#DIV/0!</v>
      </c>
      <c r="EA353" s="13"/>
      <c r="EB353" s="11"/>
      <c r="EC353" s="38"/>
      <c r="ED353" s="39"/>
      <c r="EE353" s="10"/>
      <c r="EF353" s="11"/>
      <c r="EG353" s="61">
        <f t="shared" si="2634"/>
        <v>0</v>
      </c>
      <c r="EH353" s="61">
        <f t="shared" si="2634"/>
        <v>0</v>
      </c>
      <c r="EI353" s="11"/>
      <c r="EJ353" s="12" t="e">
        <f t="shared" si="2603"/>
        <v>#DIV/0!</v>
      </c>
      <c r="EK353" s="11"/>
      <c r="EL353" s="12" t="e">
        <f t="shared" si="2604"/>
        <v>#DIV/0!</v>
      </c>
      <c r="EM353" s="13"/>
      <c r="EN353" s="11"/>
      <c r="EO353" s="38"/>
      <c r="EP353" s="39"/>
      <c r="EQ353" s="10"/>
      <c r="ER353" s="11"/>
      <c r="ES353" s="61">
        <f t="shared" si="2635"/>
        <v>0</v>
      </c>
      <c r="ET353" s="61">
        <f t="shared" si="2635"/>
        <v>0</v>
      </c>
      <c r="EU353" s="11"/>
      <c r="EV353" s="12" t="e">
        <f t="shared" si="2605"/>
        <v>#DIV/0!</v>
      </c>
      <c r="EW353" s="11"/>
      <c r="EX353" s="12" t="e">
        <f t="shared" si="2606"/>
        <v>#DIV/0!</v>
      </c>
      <c r="EY353" s="13"/>
      <c r="EZ353" s="11"/>
      <c r="FA353" s="38"/>
      <c r="FB353" s="39"/>
      <c r="FC353" s="10"/>
      <c r="FD353" s="11"/>
      <c r="FE353" s="61">
        <f t="shared" si="2636"/>
        <v>0</v>
      </c>
      <c r="FF353" s="61">
        <f t="shared" si="2636"/>
        <v>0</v>
      </c>
      <c r="FG353" s="11"/>
      <c r="FH353" s="12" t="e">
        <f t="shared" si="2607"/>
        <v>#DIV/0!</v>
      </c>
      <c r="FI353" s="11"/>
      <c r="FJ353" s="12" t="e">
        <f t="shared" si="2608"/>
        <v>#DIV/0!</v>
      </c>
      <c r="FK353" s="13"/>
      <c r="FL353" s="11"/>
      <c r="FM353" s="38"/>
      <c r="FN353" s="39"/>
      <c r="FO353" s="10"/>
      <c r="FP353" s="11"/>
      <c r="FQ353" s="61">
        <f t="shared" si="2637"/>
        <v>0</v>
      </c>
      <c r="FR353" s="61">
        <f t="shared" si="2637"/>
        <v>0</v>
      </c>
      <c r="FS353" s="11"/>
      <c r="FT353" s="12" t="e">
        <f t="shared" si="2609"/>
        <v>#DIV/0!</v>
      </c>
      <c r="FU353" s="11"/>
      <c r="FV353" s="12" t="e">
        <f t="shared" si="2610"/>
        <v>#DIV/0!</v>
      </c>
      <c r="FW353" s="13"/>
      <c r="FX353" s="11"/>
      <c r="FY353" s="38"/>
      <c r="FZ353" s="39"/>
      <c r="GA353" s="10"/>
      <c r="GB353" s="11"/>
      <c r="GC353" s="61">
        <f t="shared" si="2638"/>
        <v>0</v>
      </c>
      <c r="GD353" s="61">
        <f t="shared" si="2638"/>
        <v>0</v>
      </c>
      <c r="GE353" s="11"/>
      <c r="GF353" s="12" t="e">
        <f t="shared" si="2611"/>
        <v>#DIV/0!</v>
      </c>
      <c r="GG353" s="11"/>
      <c r="GH353" s="12" t="e">
        <f t="shared" si="2612"/>
        <v>#DIV/0!</v>
      </c>
      <c r="GI353" s="13"/>
      <c r="GJ353" s="11"/>
      <c r="GK353" s="38"/>
      <c r="GL353" s="39"/>
      <c r="GM353" s="10"/>
      <c r="GN353" s="11"/>
      <c r="GO353" s="61">
        <f t="shared" si="2639"/>
        <v>0</v>
      </c>
      <c r="GP353" s="61">
        <f t="shared" si="2639"/>
        <v>0</v>
      </c>
      <c r="GQ353" s="11"/>
      <c r="GR353" s="12" t="e">
        <f t="shared" si="2613"/>
        <v>#DIV/0!</v>
      </c>
      <c r="GS353" s="11"/>
      <c r="GT353" s="12" t="e">
        <f t="shared" si="2614"/>
        <v>#DIV/0!</v>
      </c>
      <c r="GU353" s="13"/>
      <c r="GV353" s="11"/>
      <c r="GW353" s="38"/>
      <c r="GX353" s="39"/>
      <c r="GY353" s="10"/>
      <c r="GZ353" s="11"/>
      <c r="HA353" s="61">
        <f t="shared" si="2640"/>
        <v>0</v>
      </c>
      <c r="HB353" s="61">
        <f t="shared" si="2640"/>
        <v>0</v>
      </c>
      <c r="HC353" s="11"/>
      <c r="HD353" s="12" t="e">
        <f t="shared" si="2615"/>
        <v>#DIV/0!</v>
      </c>
      <c r="HE353" s="11"/>
      <c r="HF353" s="12" t="e">
        <f t="shared" si="2616"/>
        <v>#DIV/0!</v>
      </c>
      <c r="HG353" s="13"/>
      <c r="HH353" s="11"/>
      <c r="HI353" s="38"/>
      <c r="HJ353" s="39"/>
      <c r="HK353" s="10">
        <f t="shared" si="2617"/>
        <v>0</v>
      </c>
      <c r="HL353" s="14">
        <f t="shared" si="2617"/>
        <v>0</v>
      </c>
      <c r="HM353" s="381">
        <f t="shared" si="2617"/>
        <v>2449</v>
      </c>
      <c r="HN353" s="11">
        <f t="shared" si="2617"/>
        <v>180</v>
      </c>
      <c r="HO353" s="11">
        <f t="shared" si="2618"/>
        <v>0</v>
      </c>
      <c r="HP353" s="79">
        <f t="shared" si="2619"/>
        <v>0</v>
      </c>
      <c r="HQ353" s="15">
        <f t="shared" si="2620"/>
        <v>0</v>
      </c>
      <c r="HR353" s="12" t="e">
        <f t="shared" si="2641"/>
        <v>#DIV/0!</v>
      </c>
      <c r="HS353" s="16"/>
      <c r="HT353" s="17"/>
      <c r="HU353" s="16" t="e">
        <f t="shared" si="2621"/>
        <v>#DIV/0!</v>
      </c>
      <c r="HV353" s="23"/>
      <c r="HW353" s="22"/>
    </row>
    <row r="354" spans="1:231" ht="19.5" thickBot="1" x14ac:dyDescent="0.3">
      <c r="A354" s="734"/>
      <c r="B354" s="437"/>
      <c r="C354" s="26">
        <f>SUM(C347:C353)</f>
        <v>0</v>
      </c>
      <c r="D354" s="27">
        <f>SUM(D347:D353)</f>
        <v>0</v>
      </c>
      <c r="E354" s="27"/>
      <c r="F354" s="27"/>
      <c r="G354" s="27">
        <f>SUM(G347:G353)</f>
        <v>0</v>
      </c>
      <c r="H354" s="28">
        <f>((G354+I354)/7)/E353</f>
        <v>0</v>
      </c>
      <c r="I354" s="27">
        <f>SUM(I347:I353)</f>
        <v>0</v>
      </c>
      <c r="J354" s="28" t="e">
        <f>(I354/(I354+G354))</f>
        <v>#DIV/0!</v>
      </c>
      <c r="K354" s="27"/>
      <c r="L354" s="27"/>
      <c r="M354" s="29" t="e">
        <f>M352/M351*100-100</f>
        <v>#DIV/0!</v>
      </c>
      <c r="N354" s="60" t="e">
        <f>N352/N351*100-100</f>
        <v>#DIV/0!</v>
      </c>
      <c r="O354" s="26">
        <f>SUM(O347:O353)</f>
        <v>0</v>
      </c>
      <c r="P354" s="27">
        <f>SUM(P347:P353)</f>
        <v>0</v>
      </c>
      <c r="Q354" s="27"/>
      <c r="R354" s="27"/>
      <c r="S354" s="27">
        <f>SUM(S347:S353)</f>
        <v>0</v>
      </c>
      <c r="T354" s="28">
        <f>((S354+U354)/7)/Q353</f>
        <v>0</v>
      </c>
      <c r="U354" s="27">
        <f>SUM(U347:U353)</f>
        <v>0</v>
      </c>
      <c r="V354" s="28" t="e">
        <f>(U354/(U354+S354))</f>
        <v>#DIV/0!</v>
      </c>
      <c r="W354" s="27"/>
      <c r="X354" s="27"/>
      <c r="Y354" s="29" t="e">
        <f>Y352/Y351*100-100</f>
        <v>#DIV/0!</v>
      </c>
      <c r="Z354" s="60" t="e">
        <f>Z352/Z351*100-100</f>
        <v>#DIV/0!</v>
      </c>
      <c r="AA354" s="26">
        <f>SUM(AA347:AA353)</f>
        <v>0</v>
      </c>
      <c r="AB354" s="27">
        <f>SUM(AB347:AB353)</f>
        <v>0</v>
      </c>
      <c r="AC354" s="27"/>
      <c r="AD354" s="27"/>
      <c r="AE354" s="27">
        <f>SUM(AE347:AE353)</f>
        <v>0</v>
      </c>
      <c r="AF354" s="28">
        <f>((AE354+AG354)/7)/AC353</f>
        <v>0</v>
      </c>
      <c r="AG354" s="27">
        <f>SUM(AG347:AG353)</f>
        <v>0</v>
      </c>
      <c r="AH354" s="28" t="e">
        <f>(AG354/(AG354+AE354))</f>
        <v>#DIV/0!</v>
      </c>
      <c r="AI354" s="27"/>
      <c r="AJ354" s="27"/>
      <c r="AK354" s="29" t="e">
        <f>AK352/AK351*100-100</f>
        <v>#DIV/0!</v>
      </c>
      <c r="AL354" s="60" t="e">
        <f>AL352/AL351*100-100</f>
        <v>#DIV/0!</v>
      </c>
      <c r="AM354" s="26">
        <f>SUM(AM347:AM353)</f>
        <v>0</v>
      </c>
      <c r="AN354" s="27">
        <f>SUM(AN347:AN353)</f>
        <v>0</v>
      </c>
      <c r="AO354" s="27"/>
      <c r="AP354" s="27"/>
      <c r="AQ354" s="27">
        <f>SUM(AQ347:AQ353)</f>
        <v>0</v>
      </c>
      <c r="AR354" s="28">
        <f>((AQ354+AS354)/7)/AO353</f>
        <v>0</v>
      </c>
      <c r="AS354" s="27">
        <f>SUM(AS347:AS353)</f>
        <v>0</v>
      </c>
      <c r="AT354" s="28" t="e">
        <f>(AS354/(AS354+AQ354))</f>
        <v>#DIV/0!</v>
      </c>
      <c r="AU354" s="27"/>
      <c r="AV354" s="27"/>
      <c r="AW354" s="29" t="e">
        <f>AW352/AW351*100-100</f>
        <v>#DIV/0!</v>
      </c>
      <c r="AX354" s="60" t="e">
        <f>AX352/AX351*100-100</f>
        <v>#DIV/0!</v>
      </c>
      <c r="AY354" s="26">
        <f>SUM(AY347:AY353)</f>
        <v>0</v>
      </c>
      <c r="AZ354" s="27">
        <f>SUM(AZ347:AZ353)</f>
        <v>0</v>
      </c>
      <c r="BA354" s="27"/>
      <c r="BB354" s="27"/>
      <c r="BC354" s="27">
        <f>SUM(BC347:BC353)</f>
        <v>0</v>
      </c>
      <c r="BD354" s="28">
        <f>((BC354+BE354)/7)/BA353</f>
        <v>0</v>
      </c>
      <c r="BE354" s="27">
        <f>SUM(BE347:BE353)</f>
        <v>0</v>
      </c>
      <c r="BF354" s="28" t="e">
        <f>(BE354/(BE354+BC354))</f>
        <v>#DIV/0!</v>
      </c>
      <c r="BG354" s="27"/>
      <c r="BH354" s="27"/>
      <c r="BI354" s="29" t="e">
        <f>BI352/BI351*100-100</f>
        <v>#DIV/0!</v>
      </c>
      <c r="BJ354" s="60" t="e">
        <f>BJ352/BJ351*100-100</f>
        <v>#DIV/0!</v>
      </c>
      <c r="BK354" s="26">
        <f>SUM(BK347:BK353)</f>
        <v>0</v>
      </c>
      <c r="BL354" s="27">
        <f>SUM(BL347:BL353)</f>
        <v>0</v>
      </c>
      <c r="BM354" s="27"/>
      <c r="BN354" s="27"/>
      <c r="BO354" s="27">
        <f>SUM(BO347:BO353)</f>
        <v>0</v>
      </c>
      <c r="BP354" s="28">
        <f>((BO354+BQ354)/7)/BM353</f>
        <v>0</v>
      </c>
      <c r="BQ354" s="27">
        <f>SUM(BQ347:BQ353)</f>
        <v>0</v>
      </c>
      <c r="BR354" s="28" t="e">
        <f>(BQ354/(BQ354+BO354))</f>
        <v>#DIV/0!</v>
      </c>
      <c r="BS354" s="27"/>
      <c r="BT354" s="27"/>
      <c r="BU354" s="29" t="e">
        <f>BU352/BU351*100-100</f>
        <v>#DIV/0!</v>
      </c>
      <c r="BV354" s="60" t="e">
        <f>BV352/BV351*100-100</f>
        <v>#DIV/0!</v>
      </c>
      <c r="BW354" s="26">
        <f>SUM(BW347:BW353)</f>
        <v>0</v>
      </c>
      <c r="BX354" s="27">
        <f>SUM(BX347:BX353)</f>
        <v>0</v>
      </c>
      <c r="BY354" s="27"/>
      <c r="BZ354" s="27"/>
      <c r="CA354" s="27">
        <f>SUM(CA347:CA353)</f>
        <v>0</v>
      </c>
      <c r="CB354" s="28" t="e">
        <f>((CA354+CC354)/7)/BY353</f>
        <v>#DIV/0!</v>
      </c>
      <c r="CC354" s="27">
        <f>SUM(CC347:CC353)</f>
        <v>0</v>
      </c>
      <c r="CD354" s="28" t="e">
        <f>(CC354/(CC354+CA354))</f>
        <v>#DIV/0!</v>
      </c>
      <c r="CE354" s="27"/>
      <c r="CF354" s="27"/>
      <c r="CG354" s="29" t="e">
        <f>CG352/CG351*100-100</f>
        <v>#DIV/0!</v>
      </c>
      <c r="CH354" s="60" t="e">
        <f>CH352/CH351*100-100</f>
        <v>#DIV/0!</v>
      </c>
      <c r="CI354" s="26">
        <f>SUM(CI347:CI353)</f>
        <v>0</v>
      </c>
      <c r="CJ354" s="27">
        <f>SUM(CJ347:CJ353)</f>
        <v>0</v>
      </c>
      <c r="CK354" s="27"/>
      <c r="CL354" s="27"/>
      <c r="CM354" s="27">
        <f>SUM(CM347:CM353)</f>
        <v>0</v>
      </c>
      <c r="CN354" s="28" t="e">
        <f>((CM354+CO354)/7)/CK353</f>
        <v>#DIV/0!</v>
      </c>
      <c r="CO354" s="27">
        <f>SUM(CO347:CO353)</f>
        <v>0</v>
      </c>
      <c r="CP354" s="28" t="e">
        <f>(CO354/(CO354+CM354))</f>
        <v>#DIV/0!</v>
      </c>
      <c r="CQ354" s="27"/>
      <c r="CR354" s="27"/>
      <c r="CS354" s="29" t="e">
        <f>CS352/CS351*100-100</f>
        <v>#DIV/0!</v>
      </c>
      <c r="CT354" s="60" t="e">
        <f>CT352/CT351*100-100</f>
        <v>#DIV/0!</v>
      </c>
      <c r="CU354" s="26">
        <f>SUM(CU347:CU353)</f>
        <v>0</v>
      </c>
      <c r="CV354" s="27">
        <f>SUM(CV347:CV353)</f>
        <v>0</v>
      </c>
      <c r="CW354" s="27"/>
      <c r="CX354" s="27"/>
      <c r="CY354" s="27">
        <f>SUM(CY347:CY353)</f>
        <v>0</v>
      </c>
      <c r="CZ354" s="28" t="e">
        <f>((CY354+DA354)/7)/CW353</f>
        <v>#DIV/0!</v>
      </c>
      <c r="DA354" s="27">
        <f>SUM(DA347:DA353)</f>
        <v>0</v>
      </c>
      <c r="DB354" s="28" t="e">
        <f>(DA354/(DA354+CY354))</f>
        <v>#DIV/0!</v>
      </c>
      <c r="DC354" s="27"/>
      <c r="DD354" s="27"/>
      <c r="DE354" s="29" t="e">
        <f>DE352/DE351*100-100</f>
        <v>#DIV/0!</v>
      </c>
      <c r="DF354" s="60" t="e">
        <f>DF352/DF351*100-100</f>
        <v>#DIV/0!</v>
      </c>
      <c r="DG354" s="26">
        <f>SUM(DG347:DG353)</f>
        <v>0</v>
      </c>
      <c r="DH354" s="27">
        <f>SUM(DH347:DH353)</f>
        <v>0</v>
      </c>
      <c r="DI354" s="27"/>
      <c r="DJ354" s="27"/>
      <c r="DK354" s="27">
        <f>SUM(DK347:DK353)</f>
        <v>0</v>
      </c>
      <c r="DL354" s="28" t="e">
        <f>((DK354+DM354)/7)/DI353</f>
        <v>#DIV/0!</v>
      </c>
      <c r="DM354" s="27">
        <f>SUM(DM347:DM353)</f>
        <v>0</v>
      </c>
      <c r="DN354" s="28" t="e">
        <f>(DM354/(DM354+DK354))</f>
        <v>#DIV/0!</v>
      </c>
      <c r="DO354" s="27"/>
      <c r="DP354" s="27"/>
      <c r="DQ354" s="29" t="e">
        <f>DQ352/DQ351*100-100</f>
        <v>#DIV/0!</v>
      </c>
      <c r="DR354" s="60" t="e">
        <f>DR352/DR351*100-100</f>
        <v>#DIV/0!</v>
      </c>
      <c r="DS354" s="26">
        <f>SUM(DS347:DS353)</f>
        <v>0</v>
      </c>
      <c r="DT354" s="27">
        <f>SUM(DT347:DT353)</f>
        <v>0</v>
      </c>
      <c r="DU354" s="27"/>
      <c r="DV354" s="27"/>
      <c r="DW354" s="27">
        <f>SUM(DW347:DW353)</f>
        <v>0</v>
      </c>
      <c r="DX354" s="28" t="e">
        <f>((DW354+DY354)/7)/DU353</f>
        <v>#DIV/0!</v>
      </c>
      <c r="DY354" s="27">
        <f>SUM(DY347:DY353)</f>
        <v>0</v>
      </c>
      <c r="DZ354" s="28" t="e">
        <f>(DY354/(DY354+DW354))</f>
        <v>#DIV/0!</v>
      </c>
      <c r="EA354" s="27"/>
      <c r="EB354" s="27"/>
      <c r="EC354" s="29" t="e">
        <f>EC352/EC351*100-100</f>
        <v>#DIV/0!</v>
      </c>
      <c r="ED354" s="60" t="e">
        <f>ED352/ED351*100-100</f>
        <v>#DIV/0!</v>
      </c>
      <c r="EE354" s="26">
        <f>SUM(EE347:EE353)</f>
        <v>0</v>
      </c>
      <c r="EF354" s="27">
        <f>SUM(EF347:EF353)</f>
        <v>0</v>
      </c>
      <c r="EG354" s="27"/>
      <c r="EH354" s="27"/>
      <c r="EI354" s="27">
        <f>SUM(EI347:EI353)</f>
        <v>0</v>
      </c>
      <c r="EJ354" s="28" t="e">
        <f>((EI354+EK354)/7)/EG353</f>
        <v>#DIV/0!</v>
      </c>
      <c r="EK354" s="27">
        <f>SUM(EK347:EK353)</f>
        <v>0</v>
      </c>
      <c r="EL354" s="28" t="e">
        <f>(EK354/(EK354+EI354))</f>
        <v>#DIV/0!</v>
      </c>
      <c r="EM354" s="27"/>
      <c r="EN354" s="27"/>
      <c r="EO354" s="29" t="e">
        <f>EO352/EO351*100-100</f>
        <v>#DIV/0!</v>
      </c>
      <c r="EP354" s="60" t="e">
        <f>EP352/EP351*100-100</f>
        <v>#DIV/0!</v>
      </c>
      <c r="EQ354" s="26">
        <f>SUM(EQ347:EQ353)</f>
        <v>0</v>
      </c>
      <c r="ER354" s="27">
        <f>SUM(ER347:ER353)</f>
        <v>0</v>
      </c>
      <c r="ES354" s="27"/>
      <c r="ET354" s="27"/>
      <c r="EU354" s="27">
        <f>SUM(EU347:EU353)</f>
        <v>0</v>
      </c>
      <c r="EV354" s="28" t="e">
        <f>((EU354+EW354)/7)/ES353</f>
        <v>#DIV/0!</v>
      </c>
      <c r="EW354" s="27">
        <f>SUM(EW347:EW353)</f>
        <v>0</v>
      </c>
      <c r="EX354" s="28" t="e">
        <f>(EW354/(EW354+EU354))</f>
        <v>#DIV/0!</v>
      </c>
      <c r="EY354" s="27"/>
      <c r="EZ354" s="27"/>
      <c r="FA354" s="29" t="e">
        <f>FA352/FA351*100-100</f>
        <v>#DIV/0!</v>
      </c>
      <c r="FB354" s="60" t="e">
        <f>FB352/FB351*100-100</f>
        <v>#DIV/0!</v>
      </c>
      <c r="FC354" s="26">
        <f>SUM(FC347:FC353)</f>
        <v>0</v>
      </c>
      <c r="FD354" s="27">
        <f>SUM(FD347:FD353)</f>
        <v>0</v>
      </c>
      <c r="FE354" s="27"/>
      <c r="FF354" s="27"/>
      <c r="FG354" s="27">
        <f>SUM(FG347:FG353)</f>
        <v>0</v>
      </c>
      <c r="FH354" s="28" t="e">
        <f>((FG354+FI354)/7)/FE353</f>
        <v>#DIV/0!</v>
      </c>
      <c r="FI354" s="27">
        <f>SUM(FI347:FI353)</f>
        <v>0</v>
      </c>
      <c r="FJ354" s="28" t="e">
        <f>(FI354/(FI354+FG354))</f>
        <v>#DIV/0!</v>
      </c>
      <c r="FK354" s="27"/>
      <c r="FL354" s="27"/>
      <c r="FM354" s="29" t="e">
        <f>FM352/FM351*100-100</f>
        <v>#DIV/0!</v>
      </c>
      <c r="FN354" s="60" t="e">
        <f>FN352/FN351*100-100</f>
        <v>#DIV/0!</v>
      </c>
      <c r="FO354" s="26">
        <f>SUM(FO347:FO353)</f>
        <v>0</v>
      </c>
      <c r="FP354" s="27">
        <f>SUM(FP347:FP353)</f>
        <v>0</v>
      </c>
      <c r="FQ354" s="27"/>
      <c r="FR354" s="27"/>
      <c r="FS354" s="27">
        <f>SUM(FS347:FS353)</f>
        <v>0</v>
      </c>
      <c r="FT354" s="28" t="e">
        <f>((FS354+FU354)/7)/FQ353</f>
        <v>#DIV/0!</v>
      </c>
      <c r="FU354" s="27">
        <f>SUM(FU347:FU353)</f>
        <v>0</v>
      </c>
      <c r="FV354" s="28" t="e">
        <f>(FU354/(FU354+FS354))</f>
        <v>#DIV/0!</v>
      </c>
      <c r="FW354" s="27"/>
      <c r="FX354" s="27"/>
      <c r="FY354" s="29" t="e">
        <f>FY352/FY351*100-100</f>
        <v>#DIV/0!</v>
      </c>
      <c r="FZ354" s="60" t="e">
        <f>FZ352/FZ351*100-100</f>
        <v>#DIV/0!</v>
      </c>
      <c r="GA354" s="26">
        <f>SUM(GA347:GA353)</f>
        <v>0</v>
      </c>
      <c r="GB354" s="27">
        <f>SUM(GB347:GB353)</f>
        <v>0</v>
      </c>
      <c r="GC354" s="27"/>
      <c r="GD354" s="27"/>
      <c r="GE354" s="27">
        <f>SUM(GE347:GE353)</f>
        <v>0</v>
      </c>
      <c r="GF354" s="28" t="e">
        <f>((GE354+GG354)/7)/GC353</f>
        <v>#DIV/0!</v>
      </c>
      <c r="GG354" s="27">
        <f>SUM(GG347:GG353)</f>
        <v>0</v>
      </c>
      <c r="GH354" s="28" t="e">
        <f>(GG354/(GG354+GE354))</f>
        <v>#DIV/0!</v>
      </c>
      <c r="GI354" s="27"/>
      <c r="GJ354" s="27"/>
      <c r="GK354" s="29" t="e">
        <f>GK352/GK351*100-100</f>
        <v>#DIV/0!</v>
      </c>
      <c r="GL354" s="60" t="e">
        <f>GL352/GL351*100-100</f>
        <v>#DIV/0!</v>
      </c>
      <c r="GM354" s="26">
        <f>SUM(GM347:GM353)</f>
        <v>0</v>
      </c>
      <c r="GN354" s="27">
        <f>SUM(GN347:GN353)</f>
        <v>0</v>
      </c>
      <c r="GO354" s="27"/>
      <c r="GP354" s="27"/>
      <c r="GQ354" s="27">
        <f>SUM(GQ347:GQ353)</f>
        <v>0</v>
      </c>
      <c r="GR354" s="28" t="e">
        <f>((GQ354+GS354)/7)/GO353</f>
        <v>#DIV/0!</v>
      </c>
      <c r="GS354" s="27">
        <f>SUM(GS347:GS353)</f>
        <v>0</v>
      </c>
      <c r="GT354" s="28" t="e">
        <f>(GS354/(GS354+GQ354))</f>
        <v>#DIV/0!</v>
      </c>
      <c r="GU354" s="27"/>
      <c r="GV354" s="27"/>
      <c r="GW354" s="29" t="e">
        <f>GW352/GW351*100-100</f>
        <v>#DIV/0!</v>
      </c>
      <c r="GX354" s="60" t="e">
        <f>GX352/GX351*100-100</f>
        <v>#DIV/0!</v>
      </c>
      <c r="GY354" s="26">
        <f>SUM(GY347:GY353)</f>
        <v>0</v>
      </c>
      <c r="GZ354" s="27">
        <f>SUM(GZ347:GZ353)</f>
        <v>0</v>
      </c>
      <c r="HA354" s="27"/>
      <c r="HB354" s="27"/>
      <c r="HC354" s="27">
        <f>SUM(HC347:HC353)</f>
        <v>0</v>
      </c>
      <c r="HD354" s="28" t="e">
        <f>((HC354+HE354)/7)/HA353</f>
        <v>#DIV/0!</v>
      </c>
      <c r="HE354" s="27">
        <f>SUM(HE347:HE353)</f>
        <v>0</v>
      </c>
      <c r="HF354" s="28" t="e">
        <f>(HE354/(HE354+HC354))</f>
        <v>#DIV/0!</v>
      </c>
      <c r="HG354" s="27"/>
      <c r="HH354" s="27"/>
      <c r="HI354" s="29" t="e">
        <f>HI352/HI351*100-100</f>
        <v>#DIV/0!</v>
      </c>
      <c r="HJ354" s="60" t="e">
        <f>HJ352/HJ351*100-100</f>
        <v>#DIV/0!</v>
      </c>
      <c r="HK354" s="26">
        <f t="shared" si="2617"/>
        <v>0</v>
      </c>
      <c r="HL354" s="443">
        <f t="shared" si="2617"/>
        <v>0</v>
      </c>
      <c r="HM354" s="365">
        <f t="shared" si="2617"/>
        <v>0</v>
      </c>
      <c r="HN354" s="27">
        <f t="shared" si="2617"/>
        <v>0</v>
      </c>
      <c r="HO354" s="27">
        <f t="shared" si="2618"/>
        <v>0</v>
      </c>
      <c r="HP354" s="80">
        <f>+((HO354)/HM353)/7</f>
        <v>0</v>
      </c>
      <c r="HQ354" s="57">
        <f t="shared" si="2620"/>
        <v>0</v>
      </c>
      <c r="HR354" s="48" t="e">
        <f t="shared" si="2641"/>
        <v>#DIV/0!</v>
      </c>
      <c r="HS354" s="49">
        <f>SUM(HS347:HS353)/7</f>
        <v>0</v>
      </c>
      <c r="HT354" s="50">
        <f>SUM(HT347:HT353)</f>
        <v>0</v>
      </c>
      <c r="HU354" s="49" t="e">
        <f>AVERAGE(HU347:HU353)</f>
        <v>#DIV/0!</v>
      </c>
      <c r="HV354" s="58" t="e">
        <f>HV352/HV351*100-100</f>
        <v>#DIV/0!</v>
      </c>
      <c r="HW354" s="60" t="e">
        <f>HW352/HW351*100-100</f>
        <v>#DIV/0!</v>
      </c>
    </row>
    <row r="355" spans="1:231" ht="19.5" thickBot="1" x14ac:dyDescent="0.3">
      <c r="A355" s="52"/>
      <c r="B355" s="437"/>
      <c r="C355" s="40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2"/>
      <c r="O355" s="40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2"/>
      <c r="AA355" s="40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2"/>
      <c r="AM355" s="40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2"/>
      <c r="AY355" s="40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2"/>
      <c r="BK355" s="40"/>
      <c r="BL355" s="41"/>
      <c r="BM355" s="41"/>
      <c r="BN355" s="41"/>
      <c r="BO355" s="41"/>
      <c r="BP355" s="41"/>
      <c r="BQ355" s="41"/>
      <c r="BR355" s="41"/>
      <c r="BS355" s="41"/>
      <c r="BT355" s="41"/>
      <c r="BU355" s="41"/>
      <c r="BV355" s="42"/>
      <c r="BW355" s="40"/>
      <c r="BX355" s="41"/>
      <c r="BY355" s="41"/>
      <c r="BZ355" s="41"/>
      <c r="CA355" s="41"/>
      <c r="CB355" s="41"/>
      <c r="CC355" s="41"/>
      <c r="CD355" s="41"/>
      <c r="CE355" s="41"/>
      <c r="CF355" s="41"/>
      <c r="CG355" s="41"/>
      <c r="CH355" s="42"/>
      <c r="CI355" s="40"/>
      <c r="CJ355" s="41"/>
      <c r="CK355" s="41"/>
      <c r="CL355" s="41"/>
      <c r="CM355" s="41"/>
      <c r="CN355" s="41"/>
      <c r="CO355" s="41"/>
      <c r="CP355" s="41"/>
      <c r="CQ355" s="41"/>
      <c r="CR355" s="41"/>
      <c r="CS355" s="41"/>
      <c r="CT355" s="42"/>
      <c r="CU355" s="40"/>
      <c r="CV355" s="41"/>
      <c r="CW355" s="41"/>
      <c r="CX355" s="41"/>
      <c r="CY355" s="41"/>
      <c r="CZ355" s="41"/>
      <c r="DA355" s="41"/>
      <c r="DB355" s="41"/>
      <c r="DC355" s="41"/>
      <c r="DD355" s="41"/>
      <c r="DE355" s="41"/>
      <c r="DF355" s="42"/>
      <c r="DG355" s="40"/>
      <c r="DH355" s="41"/>
      <c r="DI355" s="41"/>
      <c r="DJ355" s="41"/>
      <c r="DK355" s="41"/>
      <c r="DL355" s="41"/>
      <c r="DM355" s="41"/>
      <c r="DN355" s="41"/>
      <c r="DO355" s="41"/>
      <c r="DP355" s="41"/>
      <c r="DQ355" s="41"/>
      <c r="DR355" s="42"/>
      <c r="DS355" s="40"/>
      <c r="DT355" s="41"/>
      <c r="DU355" s="41"/>
      <c r="DV355" s="41"/>
      <c r="DW355" s="41"/>
      <c r="DX355" s="41"/>
      <c r="DY355" s="41"/>
      <c r="DZ355" s="41"/>
      <c r="EA355" s="41"/>
      <c r="EB355" s="41"/>
      <c r="EC355" s="41"/>
      <c r="ED355" s="42"/>
      <c r="EE355" s="40"/>
      <c r="EF355" s="41"/>
      <c r="EG355" s="41"/>
      <c r="EH355" s="41"/>
      <c r="EI355" s="41"/>
      <c r="EJ355" s="41"/>
      <c r="EK355" s="41"/>
      <c r="EL355" s="41"/>
      <c r="EM355" s="41"/>
      <c r="EN355" s="41"/>
      <c r="EO355" s="41"/>
      <c r="EP355" s="42"/>
      <c r="EQ355" s="40"/>
      <c r="ER355" s="41"/>
      <c r="ES355" s="41"/>
      <c r="ET355" s="41"/>
      <c r="EU355" s="41"/>
      <c r="EV355" s="41"/>
      <c r="EW355" s="41"/>
      <c r="EX355" s="41"/>
      <c r="EY355" s="41"/>
      <c r="EZ355" s="41"/>
      <c r="FA355" s="41"/>
      <c r="FB355" s="42"/>
      <c r="FC355" s="40"/>
      <c r="FD355" s="41"/>
      <c r="FE355" s="41"/>
      <c r="FF355" s="41"/>
      <c r="FG355" s="41"/>
      <c r="FH355" s="41"/>
      <c r="FI355" s="41"/>
      <c r="FJ355" s="41"/>
      <c r="FK355" s="41"/>
      <c r="FL355" s="41"/>
      <c r="FM355" s="41"/>
      <c r="FN355" s="42"/>
      <c r="FO355" s="40"/>
      <c r="FP355" s="41"/>
      <c r="FQ355" s="41"/>
      <c r="FR355" s="41"/>
      <c r="FS355" s="41"/>
      <c r="FT355" s="41"/>
      <c r="FU355" s="41"/>
      <c r="FV355" s="41"/>
      <c r="FW355" s="41"/>
      <c r="FX355" s="41"/>
      <c r="FY355" s="41"/>
      <c r="FZ355" s="42"/>
      <c r="GA355" s="40"/>
      <c r="GB355" s="41"/>
      <c r="GC355" s="41"/>
      <c r="GD355" s="41"/>
      <c r="GE355" s="41"/>
      <c r="GF355" s="41"/>
      <c r="GG355" s="41"/>
      <c r="GH355" s="41"/>
      <c r="GI355" s="41"/>
      <c r="GJ355" s="41"/>
      <c r="GK355" s="41"/>
      <c r="GL355" s="42"/>
      <c r="GM355" s="40"/>
      <c r="GN355" s="41"/>
      <c r="GO355" s="41"/>
      <c r="GP355" s="41"/>
      <c r="GQ355" s="41"/>
      <c r="GR355" s="41"/>
      <c r="GS355" s="41"/>
      <c r="GT355" s="41"/>
      <c r="GU355" s="41"/>
      <c r="GV355" s="41"/>
      <c r="GW355" s="41"/>
      <c r="GX355" s="42"/>
      <c r="GY355" s="40"/>
      <c r="GZ355" s="41"/>
      <c r="HA355" s="41"/>
      <c r="HB355" s="41"/>
      <c r="HC355" s="41"/>
      <c r="HD355" s="41"/>
      <c r="HE355" s="41"/>
      <c r="HF355" s="41"/>
      <c r="HG355" s="41"/>
      <c r="HH355" s="41"/>
      <c r="HI355" s="41"/>
      <c r="HJ355" s="42"/>
      <c r="HK355" s="446">
        <f>HK354/HM344</f>
        <v>0</v>
      </c>
      <c r="HL355" s="453">
        <f>HL354/HN344</f>
        <v>0</v>
      </c>
      <c r="HM355" s="65"/>
      <c r="HN355" s="41"/>
      <c r="HO355" s="41"/>
      <c r="HP355" s="81"/>
      <c r="HQ355" s="41"/>
      <c r="HR355" s="41"/>
      <c r="HS355" s="41"/>
      <c r="HT355" s="51"/>
      <c r="HU355" s="41"/>
      <c r="HV355" s="41"/>
      <c r="HW355" s="42"/>
    </row>
    <row r="356" spans="1:231" ht="18.75" x14ac:dyDescent="0.25">
      <c r="A356" s="736">
        <v>64</v>
      </c>
      <c r="B356" s="435">
        <f>B353+1</f>
        <v>45869</v>
      </c>
      <c r="C356" s="32"/>
      <c r="D356" s="33"/>
      <c r="E356" s="33">
        <f>E353-C356</f>
        <v>450</v>
      </c>
      <c r="F356" s="33">
        <f>F353-D356</f>
        <v>33</v>
      </c>
      <c r="G356" s="33"/>
      <c r="H356" s="34">
        <f t="shared" ref="H356:H362" si="2642">((G356+I356)/E356)</f>
        <v>0</v>
      </c>
      <c r="I356" s="33"/>
      <c r="J356" s="34" t="e">
        <f>I356/(G356+I356)</f>
        <v>#DIV/0!</v>
      </c>
      <c r="K356" s="35"/>
      <c r="L356" s="33"/>
      <c r="M356" s="33"/>
      <c r="N356" s="36"/>
      <c r="O356" s="32"/>
      <c r="P356" s="33"/>
      <c r="Q356" s="33">
        <f>Q353-O356</f>
        <v>482</v>
      </c>
      <c r="R356" s="33">
        <f>R353-P356</f>
        <v>36</v>
      </c>
      <c r="S356" s="33"/>
      <c r="T356" s="34">
        <f t="shared" ref="T356:T362" si="2643">((S356+U356)/Q356)</f>
        <v>0</v>
      </c>
      <c r="U356" s="33"/>
      <c r="V356" s="34" t="e">
        <f t="shared" ref="V356:V362" si="2644">U356/(S356+U356)</f>
        <v>#DIV/0!</v>
      </c>
      <c r="W356" s="35"/>
      <c r="X356" s="33"/>
      <c r="Y356" s="33"/>
      <c r="Z356" s="36"/>
      <c r="AA356" s="32"/>
      <c r="AB356" s="33"/>
      <c r="AC356" s="33">
        <f>AC353-AA356</f>
        <v>100</v>
      </c>
      <c r="AD356" s="33">
        <f>AD353-AB356</f>
        <v>8</v>
      </c>
      <c r="AE356" s="33"/>
      <c r="AF356" s="34">
        <f t="shared" ref="AF356:AF362" si="2645">((AE356+AG356)/AC356)</f>
        <v>0</v>
      </c>
      <c r="AG356" s="33"/>
      <c r="AH356" s="34" t="e">
        <f t="shared" ref="AH356:AH362" si="2646">AG356/(AE356+AG356)</f>
        <v>#DIV/0!</v>
      </c>
      <c r="AI356" s="35"/>
      <c r="AJ356" s="33"/>
      <c r="AK356" s="33"/>
      <c r="AL356" s="36"/>
      <c r="AM356" s="32"/>
      <c r="AN356" s="33"/>
      <c r="AO356" s="33">
        <f>AO353-AM356</f>
        <v>469</v>
      </c>
      <c r="AP356" s="33">
        <f>AP353-AN356</f>
        <v>34</v>
      </c>
      <c r="AQ356" s="33"/>
      <c r="AR356" s="34">
        <f t="shared" ref="AR356:AR362" si="2647">((AQ356+AS356)/AO356)</f>
        <v>0</v>
      </c>
      <c r="AS356" s="33"/>
      <c r="AT356" s="34" t="e">
        <f t="shared" ref="AT356:AT362" si="2648">AS356/(AQ356+AS356)</f>
        <v>#DIV/0!</v>
      </c>
      <c r="AU356" s="35"/>
      <c r="AV356" s="33"/>
      <c r="AW356" s="33"/>
      <c r="AX356" s="36"/>
      <c r="AY356" s="32"/>
      <c r="AZ356" s="33"/>
      <c r="BA356" s="33">
        <f>BA353-AY356</f>
        <v>469</v>
      </c>
      <c r="BB356" s="33">
        <f>BB353-AZ356</f>
        <v>35</v>
      </c>
      <c r="BC356" s="33"/>
      <c r="BD356" s="34">
        <f t="shared" ref="BD356:BD362" si="2649">((BC356+BE356)/BA356)</f>
        <v>0</v>
      </c>
      <c r="BE356" s="33"/>
      <c r="BF356" s="34" t="e">
        <f t="shared" ref="BF356:BF362" si="2650">BE356/(BC356+BE356)</f>
        <v>#DIV/0!</v>
      </c>
      <c r="BG356" s="35"/>
      <c r="BH356" s="33"/>
      <c r="BI356" s="33"/>
      <c r="BJ356" s="36"/>
      <c r="BK356" s="32"/>
      <c r="BL356" s="33"/>
      <c r="BM356" s="33">
        <f>BM353-BK356</f>
        <v>479</v>
      </c>
      <c r="BN356" s="33">
        <f>BN353-BL356</f>
        <v>34</v>
      </c>
      <c r="BO356" s="33"/>
      <c r="BP356" s="34">
        <f t="shared" ref="BP356:BP362" si="2651">((BO356+BQ356)/BM356)</f>
        <v>0</v>
      </c>
      <c r="BQ356" s="33"/>
      <c r="BR356" s="34" t="e">
        <f t="shared" ref="BR356:BR362" si="2652">BQ356/(BO356+BQ356)</f>
        <v>#DIV/0!</v>
      </c>
      <c r="BS356" s="35"/>
      <c r="BT356" s="33"/>
      <c r="BU356" s="33"/>
      <c r="BV356" s="36"/>
      <c r="BW356" s="32"/>
      <c r="BX356" s="33"/>
      <c r="BY356" s="33">
        <f>BY353-BW356</f>
        <v>0</v>
      </c>
      <c r="BZ356" s="33">
        <f>BZ353-BX356</f>
        <v>0</v>
      </c>
      <c r="CA356" s="33"/>
      <c r="CB356" s="34" t="e">
        <f t="shared" ref="CB356:CB362" si="2653">((CA356+CC356)/BY356)</f>
        <v>#DIV/0!</v>
      </c>
      <c r="CC356" s="33"/>
      <c r="CD356" s="34" t="e">
        <f t="shared" ref="CD356:CD362" si="2654">CC356/(CA356+CC356)</f>
        <v>#DIV/0!</v>
      </c>
      <c r="CE356" s="35"/>
      <c r="CF356" s="33"/>
      <c r="CG356" s="33"/>
      <c r="CH356" s="36"/>
      <c r="CI356" s="32"/>
      <c r="CJ356" s="33"/>
      <c r="CK356" s="33">
        <f>CK353-CI356</f>
        <v>0</v>
      </c>
      <c r="CL356" s="33">
        <f>CL353-CJ356</f>
        <v>0</v>
      </c>
      <c r="CM356" s="33"/>
      <c r="CN356" s="34" t="e">
        <f t="shared" ref="CN356:CN362" si="2655">((CM356+CO356)/CK356)</f>
        <v>#DIV/0!</v>
      </c>
      <c r="CO356" s="33"/>
      <c r="CP356" s="34" t="e">
        <f t="shared" ref="CP356:CP362" si="2656">CO356/(CM356+CO356)</f>
        <v>#DIV/0!</v>
      </c>
      <c r="CQ356" s="35"/>
      <c r="CR356" s="33"/>
      <c r="CS356" s="33"/>
      <c r="CT356" s="36"/>
      <c r="CU356" s="32"/>
      <c r="CV356" s="33"/>
      <c r="CW356" s="33">
        <f>CW353-CU356</f>
        <v>0</v>
      </c>
      <c r="CX356" s="33">
        <f>CX353-CV356</f>
        <v>0</v>
      </c>
      <c r="CY356" s="33"/>
      <c r="CZ356" s="34" t="e">
        <f t="shared" ref="CZ356:CZ362" si="2657">((CY356+DA356)/CW356)</f>
        <v>#DIV/0!</v>
      </c>
      <c r="DA356" s="33"/>
      <c r="DB356" s="34" t="e">
        <f t="shared" ref="DB356:DB362" si="2658">DA356/(CY356+DA356)</f>
        <v>#DIV/0!</v>
      </c>
      <c r="DC356" s="35"/>
      <c r="DD356" s="33"/>
      <c r="DE356" s="33"/>
      <c r="DF356" s="36"/>
      <c r="DG356" s="32"/>
      <c r="DH356" s="33"/>
      <c r="DI356" s="33">
        <f>DI353-DG356</f>
        <v>0</v>
      </c>
      <c r="DJ356" s="33">
        <f>DJ353-DH356</f>
        <v>0</v>
      </c>
      <c r="DK356" s="33"/>
      <c r="DL356" s="34" t="e">
        <f t="shared" ref="DL356:DL362" si="2659">((DK356+DM356)/DI356)</f>
        <v>#DIV/0!</v>
      </c>
      <c r="DM356" s="33"/>
      <c r="DN356" s="34" t="e">
        <f t="shared" ref="DN356:DN362" si="2660">DM356/(DK356+DM356)</f>
        <v>#DIV/0!</v>
      </c>
      <c r="DO356" s="35"/>
      <c r="DP356" s="33"/>
      <c r="DQ356" s="33"/>
      <c r="DR356" s="36"/>
      <c r="DS356" s="32"/>
      <c r="DT356" s="33"/>
      <c r="DU356" s="33">
        <f>DU353-DS356</f>
        <v>0</v>
      </c>
      <c r="DV356" s="33">
        <f>DV353-DT356</f>
        <v>0</v>
      </c>
      <c r="DW356" s="33"/>
      <c r="DX356" s="34" t="e">
        <f t="shared" ref="DX356:DX362" si="2661">((DW356+DY356)/DU356)</f>
        <v>#DIV/0!</v>
      </c>
      <c r="DY356" s="33"/>
      <c r="DZ356" s="34" t="e">
        <f t="shared" ref="DZ356:DZ362" si="2662">DY356/(DW356+DY356)</f>
        <v>#DIV/0!</v>
      </c>
      <c r="EA356" s="35"/>
      <c r="EB356" s="33"/>
      <c r="EC356" s="33"/>
      <c r="ED356" s="36"/>
      <c r="EE356" s="32"/>
      <c r="EF356" s="33"/>
      <c r="EG356" s="33">
        <f>EG353-EE356</f>
        <v>0</v>
      </c>
      <c r="EH356" s="33">
        <f>EH353-EF356</f>
        <v>0</v>
      </c>
      <c r="EI356" s="33"/>
      <c r="EJ356" s="34" t="e">
        <f t="shared" ref="EJ356:EJ362" si="2663">((EI356+EK356)/EG356)</f>
        <v>#DIV/0!</v>
      </c>
      <c r="EK356" s="33"/>
      <c r="EL356" s="34" t="e">
        <f t="shared" ref="EL356:EL362" si="2664">EK356/(EI356+EK356)</f>
        <v>#DIV/0!</v>
      </c>
      <c r="EM356" s="35"/>
      <c r="EN356" s="33"/>
      <c r="EO356" s="33"/>
      <c r="EP356" s="36"/>
      <c r="EQ356" s="32"/>
      <c r="ER356" s="33"/>
      <c r="ES356" s="33">
        <f>ES353-EQ356</f>
        <v>0</v>
      </c>
      <c r="ET356" s="33">
        <f>ET353-ER356</f>
        <v>0</v>
      </c>
      <c r="EU356" s="33"/>
      <c r="EV356" s="34" t="e">
        <f t="shared" ref="EV356:EV362" si="2665">((EU356+EW356)/ES356)</f>
        <v>#DIV/0!</v>
      </c>
      <c r="EW356" s="33"/>
      <c r="EX356" s="34" t="e">
        <f t="shared" ref="EX356:EX362" si="2666">EW356/(EU356+EW356)</f>
        <v>#DIV/0!</v>
      </c>
      <c r="EY356" s="35"/>
      <c r="EZ356" s="33"/>
      <c r="FA356" s="33"/>
      <c r="FB356" s="36"/>
      <c r="FC356" s="32"/>
      <c r="FD356" s="33"/>
      <c r="FE356" s="33">
        <f>FE353-FC356</f>
        <v>0</v>
      </c>
      <c r="FF356" s="33">
        <f>FF353-FD356</f>
        <v>0</v>
      </c>
      <c r="FG356" s="33"/>
      <c r="FH356" s="34" t="e">
        <f t="shared" ref="FH356:FH362" si="2667">((FG356+FI356)/FE356)</f>
        <v>#DIV/0!</v>
      </c>
      <c r="FI356" s="33"/>
      <c r="FJ356" s="34" t="e">
        <f t="shared" ref="FJ356:FJ362" si="2668">FI356/(FG356+FI356)</f>
        <v>#DIV/0!</v>
      </c>
      <c r="FK356" s="35"/>
      <c r="FL356" s="33"/>
      <c r="FM356" s="33"/>
      <c r="FN356" s="36"/>
      <c r="FO356" s="32"/>
      <c r="FP356" s="33"/>
      <c r="FQ356" s="33">
        <f>FQ353-FO356</f>
        <v>0</v>
      </c>
      <c r="FR356" s="33">
        <f>FR353-FP356</f>
        <v>0</v>
      </c>
      <c r="FS356" s="33"/>
      <c r="FT356" s="34" t="e">
        <f t="shared" ref="FT356:FT362" si="2669">((FS356+FU356)/FQ356)</f>
        <v>#DIV/0!</v>
      </c>
      <c r="FU356" s="33"/>
      <c r="FV356" s="34" t="e">
        <f t="shared" ref="FV356:FV362" si="2670">FU356/(FS356+FU356)</f>
        <v>#DIV/0!</v>
      </c>
      <c r="FW356" s="35"/>
      <c r="FX356" s="33"/>
      <c r="FY356" s="33"/>
      <c r="FZ356" s="36"/>
      <c r="GA356" s="32"/>
      <c r="GB356" s="33"/>
      <c r="GC356" s="33">
        <f>GC353-GA356</f>
        <v>0</v>
      </c>
      <c r="GD356" s="33">
        <f>GD353-GB356</f>
        <v>0</v>
      </c>
      <c r="GE356" s="33"/>
      <c r="GF356" s="34" t="e">
        <f t="shared" ref="GF356:GF362" si="2671">((GE356+GG356)/GC356)</f>
        <v>#DIV/0!</v>
      </c>
      <c r="GG356" s="33"/>
      <c r="GH356" s="34" t="e">
        <f t="shared" ref="GH356:GH362" si="2672">GG356/(GE356+GG356)</f>
        <v>#DIV/0!</v>
      </c>
      <c r="GI356" s="35"/>
      <c r="GJ356" s="33"/>
      <c r="GK356" s="33"/>
      <c r="GL356" s="36"/>
      <c r="GM356" s="32"/>
      <c r="GN356" s="33"/>
      <c r="GO356" s="33">
        <f>GO353-GM356</f>
        <v>0</v>
      </c>
      <c r="GP356" s="33">
        <f>GP353-GN356</f>
        <v>0</v>
      </c>
      <c r="GQ356" s="33"/>
      <c r="GR356" s="34" t="e">
        <f t="shared" ref="GR356:GR362" si="2673">((GQ356+GS356)/GO356)</f>
        <v>#DIV/0!</v>
      </c>
      <c r="GS356" s="33"/>
      <c r="GT356" s="34" t="e">
        <f t="shared" ref="GT356:GT362" si="2674">GS356/(GQ356+GS356)</f>
        <v>#DIV/0!</v>
      </c>
      <c r="GU356" s="35"/>
      <c r="GV356" s="33"/>
      <c r="GW356" s="33"/>
      <c r="GX356" s="36"/>
      <c r="GY356" s="32"/>
      <c r="GZ356" s="33"/>
      <c r="HA356" s="33">
        <f>HA353-GY356</f>
        <v>0</v>
      </c>
      <c r="HB356" s="33">
        <f>HB353-GZ356</f>
        <v>0</v>
      </c>
      <c r="HC356" s="33"/>
      <c r="HD356" s="34" t="e">
        <f t="shared" ref="HD356:HD362" si="2675">((HC356+HE356)/HA356)</f>
        <v>#DIV/0!</v>
      </c>
      <c r="HE356" s="33"/>
      <c r="HF356" s="34" t="e">
        <f t="shared" ref="HF356:HF362" si="2676">HE356/(HC356+HE356)</f>
        <v>#DIV/0!</v>
      </c>
      <c r="HG356" s="35"/>
      <c r="HH356" s="33"/>
      <c r="HI356" s="33"/>
      <c r="HJ356" s="36"/>
      <c r="HK356" s="32">
        <f t="shared" ref="HK356:HN363" si="2677">+C356+O356+AA356+AM356+AY356+BK356+BW356+CI356+CU356+DG356+DS356+EE356+EQ356+FC356+FO356+GA356+GM356+GY356</f>
        <v>0</v>
      </c>
      <c r="HL356" s="36">
        <f t="shared" si="2677"/>
        <v>0</v>
      </c>
      <c r="HM356" s="380">
        <f t="shared" si="2677"/>
        <v>2449</v>
      </c>
      <c r="HN356" s="33">
        <f t="shared" si="2677"/>
        <v>180</v>
      </c>
      <c r="HO356" s="33">
        <f t="shared" ref="HO356:HO363" si="2678">+G356+S356+AE356+AQ356+BC356+BO356+CA356+CM356+CY356+DK356+DW356+EI356+EU356+FG356+FS356+GE356+GQ356+HC356+I356+U356+AG356+AS356+BE356+BQ356+CC356+CO356+DA356+DM356+DY356+EK356+EW356+FI356+FU356+GG356+GS356+HE356</f>
        <v>0</v>
      </c>
      <c r="HP356" s="78">
        <f t="shared" ref="HP356:HP362" si="2679">+(HO356)/HM356</f>
        <v>0</v>
      </c>
      <c r="HQ356" s="44">
        <f t="shared" ref="HQ356:HQ363" si="2680">+I356+U356+AG356+AS356+BE356+BQ356+CC356+CO356+DA356+DM356+DY356+EK356+EW356+FI356+FU356+GG356+GS356+HE356</f>
        <v>0</v>
      </c>
      <c r="HR356" s="34" t="e">
        <f>+(HQ356/(HO356))</f>
        <v>#DIV/0!</v>
      </c>
      <c r="HS356" s="45"/>
      <c r="HT356" s="46"/>
      <c r="HU356" s="45" t="e">
        <f t="shared" ref="HU356:HU362" si="2681">+HT356/HO356*100</f>
        <v>#DIV/0!</v>
      </c>
      <c r="HV356" s="44"/>
      <c r="HW356" s="36"/>
    </row>
    <row r="357" spans="1:231" ht="18.75" x14ac:dyDescent="0.25">
      <c r="A357" s="734"/>
      <c r="B357" s="436">
        <f t="shared" ref="B357:B361" si="2682">+B356+1</f>
        <v>45870</v>
      </c>
      <c r="C357" s="10"/>
      <c r="D357" s="11"/>
      <c r="E357" s="61">
        <f t="shared" ref="E357:E361" si="2683">E356-C357</f>
        <v>450</v>
      </c>
      <c r="F357" s="11">
        <f t="shared" ref="F357:F361" si="2684">F356-D357</f>
        <v>33</v>
      </c>
      <c r="G357" s="11"/>
      <c r="H357" s="12">
        <f t="shared" si="2642"/>
        <v>0</v>
      </c>
      <c r="I357" s="11"/>
      <c r="J357" s="12" t="e">
        <f t="shared" ref="J357:J362" si="2685">I357/(G357+I357)</f>
        <v>#DIV/0!</v>
      </c>
      <c r="K357" s="13"/>
      <c r="L357" s="11"/>
      <c r="M357" s="11"/>
      <c r="N357" s="14"/>
      <c r="O357" s="10"/>
      <c r="P357" s="11"/>
      <c r="Q357" s="11">
        <f t="shared" ref="Q357:Q362" si="2686">Q356-O357</f>
        <v>482</v>
      </c>
      <c r="R357" s="11">
        <f t="shared" ref="R357:R362" si="2687">R356-P357</f>
        <v>36</v>
      </c>
      <c r="S357" s="11"/>
      <c r="T357" s="12">
        <f t="shared" si="2643"/>
        <v>0</v>
      </c>
      <c r="U357" s="11"/>
      <c r="V357" s="12" t="e">
        <f t="shared" si="2644"/>
        <v>#DIV/0!</v>
      </c>
      <c r="W357" s="13"/>
      <c r="X357" s="11"/>
      <c r="Y357" s="11"/>
      <c r="Z357" s="14"/>
      <c r="AA357" s="10"/>
      <c r="AB357" s="11"/>
      <c r="AC357" s="11">
        <f t="shared" ref="AC357:AC362" si="2688">AC356-AA357</f>
        <v>100</v>
      </c>
      <c r="AD357" s="11">
        <f t="shared" ref="AD357:AD362" si="2689">AD356-AB357</f>
        <v>8</v>
      </c>
      <c r="AE357" s="11"/>
      <c r="AF357" s="12">
        <f t="shared" si="2645"/>
        <v>0</v>
      </c>
      <c r="AG357" s="11"/>
      <c r="AH357" s="12" t="e">
        <f t="shared" si="2646"/>
        <v>#DIV/0!</v>
      </c>
      <c r="AI357" s="13"/>
      <c r="AJ357" s="11"/>
      <c r="AK357" s="11"/>
      <c r="AL357" s="14"/>
      <c r="AM357" s="10"/>
      <c r="AN357" s="11"/>
      <c r="AO357" s="61">
        <f t="shared" ref="AO357:AO362" si="2690">AO356-AM357</f>
        <v>469</v>
      </c>
      <c r="AP357" s="11">
        <f t="shared" ref="AP357:AP362" si="2691">AP356-AN357</f>
        <v>34</v>
      </c>
      <c r="AQ357" s="11"/>
      <c r="AR357" s="12">
        <f t="shared" si="2647"/>
        <v>0</v>
      </c>
      <c r="AS357" s="11"/>
      <c r="AT357" s="12" t="e">
        <f t="shared" si="2648"/>
        <v>#DIV/0!</v>
      </c>
      <c r="AU357" s="13"/>
      <c r="AV357" s="11"/>
      <c r="AW357" s="11"/>
      <c r="AX357" s="14"/>
      <c r="AY357" s="10"/>
      <c r="AZ357" s="11"/>
      <c r="BA357" s="11">
        <f t="shared" ref="BA357:BA362" si="2692">BA356-AY357</f>
        <v>469</v>
      </c>
      <c r="BB357" s="11">
        <f t="shared" ref="BB357:BB362" si="2693">BB356-AZ357</f>
        <v>35</v>
      </c>
      <c r="BC357" s="11"/>
      <c r="BD357" s="12">
        <f t="shared" si="2649"/>
        <v>0</v>
      </c>
      <c r="BE357" s="11"/>
      <c r="BF357" s="12" t="e">
        <f t="shared" si="2650"/>
        <v>#DIV/0!</v>
      </c>
      <c r="BG357" s="13"/>
      <c r="BH357" s="11"/>
      <c r="BI357" s="11"/>
      <c r="BJ357" s="14"/>
      <c r="BK357" s="10"/>
      <c r="BL357" s="11"/>
      <c r="BM357" s="11">
        <f t="shared" ref="BM357:BM362" si="2694">BM356-BK357</f>
        <v>479</v>
      </c>
      <c r="BN357" s="11">
        <f t="shared" ref="BN357:BN362" si="2695">BN356-BL357</f>
        <v>34</v>
      </c>
      <c r="BO357" s="11"/>
      <c r="BP357" s="12">
        <f t="shared" si="2651"/>
        <v>0</v>
      </c>
      <c r="BQ357" s="11"/>
      <c r="BR357" s="12" t="e">
        <f t="shared" si="2652"/>
        <v>#DIV/0!</v>
      </c>
      <c r="BS357" s="13"/>
      <c r="BT357" s="11"/>
      <c r="BU357" s="11"/>
      <c r="BV357" s="14"/>
      <c r="BW357" s="10"/>
      <c r="BX357" s="11"/>
      <c r="BY357" s="61">
        <f t="shared" ref="BY357:BY362" si="2696">BY356-BW357</f>
        <v>0</v>
      </c>
      <c r="BZ357" s="61">
        <f t="shared" ref="BZ357:BZ362" si="2697">BZ356-BX357</f>
        <v>0</v>
      </c>
      <c r="CA357" s="11"/>
      <c r="CB357" s="12" t="e">
        <f t="shared" si="2653"/>
        <v>#DIV/0!</v>
      </c>
      <c r="CC357" s="11"/>
      <c r="CD357" s="12" t="e">
        <f t="shared" si="2654"/>
        <v>#DIV/0!</v>
      </c>
      <c r="CE357" s="13"/>
      <c r="CF357" s="11"/>
      <c r="CG357" s="11"/>
      <c r="CH357" s="14"/>
      <c r="CI357" s="10"/>
      <c r="CJ357" s="11"/>
      <c r="CK357" s="61">
        <f t="shared" ref="CK357:CK362" si="2698">CK356-CI357</f>
        <v>0</v>
      </c>
      <c r="CL357" s="61">
        <f t="shared" ref="CL357:CL362" si="2699">CL356-CJ357</f>
        <v>0</v>
      </c>
      <c r="CM357" s="11"/>
      <c r="CN357" s="12" t="e">
        <f t="shared" si="2655"/>
        <v>#DIV/0!</v>
      </c>
      <c r="CO357" s="11"/>
      <c r="CP357" s="12" t="e">
        <f t="shared" si="2656"/>
        <v>#DIV/0!</v>
      </c>
      <c r="CQ357" s="13"/>
      <c r="CR357" s="11"/>
      <c r="CS357" s="11"/>
      <c r="CT357" s="14"/>
      <c r="CU357" s="10"/>
      <c r="CV357" s="11"/>
      <c r="CW357" s="61">
        <f t="shared" ref="CW357:CW362" si="2700">CW356-CU357</f>
        <v>0</v>
      </c>
      <c r="CX357" s="61">
        <f t="shared" ref="CX357:CX362" si="2701">CX356-CV357</f>
        <v>0</v>
      </c>
      <c r="CY357" s="11"/>
      <c r="CZ357" s="12" t="e">
        <f t="shared" si="2657"/>
        <v>#DIV/0!</v>
      </c>
      <c r="DA357" s="11"/>
      <c r="DB357" s="12" t="e">
        <f t="shared" si="2658"/>
        <v>#DIV/0!</v>
      </c>
      <c r="DC357" s="13"/>
      <c r="DD357" s="11"/>
      <c r="DE357" s="11"/>
      <c r="DF357" s="14"/>
      <c r="DG357" s="10"/>
      <c r="DH357" s="11"/>
      <c r="DI357" s="61">
        <f t="shared" ref="DI357:DI362" si="2702">DI356-DG357</f>
        <v>0</v>
      </c>
      <c r="DJ357" s="61">
        <f t="shared" ref="DJ357:DJ362" si="2703">DJ356-DH357</f>
        <v>0</v>
      </c>
      <c r="DK357" s="11"/>
      <c r="DL357" s="12" t="e">
        <f t="shared" si="2659"/>
        <v>#DIV/0!</v>
      </c>
      <c r="DM357" s="11"/>
      <c r="DN357" s="12" t="e">
        <f t="shared" si="2660"/>
        <v>#DIV/0!</v>
      </c>
      <c r="DO357" s="13"/>
      <c r="DP357" s="11"/>
      <c r="DQ357" s="11"/>
      <c r="DR357" s="14"/>
      <c r="DS357" s="10"/>
      <c r="DT357" s="11"/>
      <c r="DU357" s="61">
        <f t="shared" ref="DU357:DU362" si="2704">DU356-DS357</f>
        <v>0</v>
      </c>
      <c r="DV357" s="61">
        <f t="shared" ref="DV357:DV362" si="2705">DV356-DT357</f>
        <v>0</v>
      </c>
      <c r="DW357" s="11"/>
      <c r="DX357" s="12" t="e">
        <f t="shared" si="2661"/>
        <v>#DIV/0!</v>
      </c>
      <c r="DY357" s="11"/>
      <c r="DZ357" s="12" t="e">
        <f t="shared" si="2662"/>
        <v>#DIV/0!</v>
      </c>
      <c r="EA357" s="13"/>
      <c r="EB357" s="11"/>
      <c r="EC357" s="11"/>
      <c r="ED357" s="14"/>
      <c r="EE357" s="10"/>
      <c r="EF357" s="11"/>
      <c r="EG357" s="61">
        <f t="shared" ref="EG357:EG362" si="2706">EG356-EE357</f>
        <v>0</v>
      </c>
      <c r="EH357" s="61">
        <f t="shared" ref="EH357:EH362" si="2707">EH356-EF357</f>
        <v>0</v>
      </c>
      <c r="EI357" s="11"/>
      <c r="EJ357" s="12" t="e">
        <f t="shared" si="2663"/>
        <v>#DIV/0!</v>
      </c>
      <c r="EK357" s="11"/>
      <c r="EL357" s="12" t="e">
        <f t="shared" si="2664"/>
        <v>#DIV/0!</v>
      </c>
      <c r="EM357" s="13"/>
      <c r="EN357" s="11"/>
      <c r="EO357" s="11"/>
      <c r="EP357" s="14"/>
      <c r="EQ357" s="10"/>
      <c r="ER357" s="11"/>
      <c r="ES357" s="61">
        <f t="shared" ref="ES357:ES362" si="2708">ES356-EQ357</f>
        <v>0</v>
      </c>
      <c r="ET357" s="61">
        <f t="shared" ref="ET357:ET362" si="2709">ET356-ER357</f>
        <v>0</v>
      </c>
      <c r="EU357" s="11"/>
      <c r="EV357" s="12" t="e">
        <f t="shared" si="2665"/>
        <v>#DIV/0!</v>
      </c>
      <c r="EW357" s="11"/>
      <c r="EX357" s="12" t="e">
        <f t="shared" si="2666"/>
        <v>#DIV/0!</v>
      </c>
      <c r="EY357" s="13"/>
      <c r="EZ357" s="11"/>
      <c r="FA357" s="11"/>
      <c r="FB357" s="14"/>
      <c r="FC357" s="10"/>
      <c r="FD357" s="11"/>
      <c r="FE357" s="61">
        <f t="shared" ref="FE357:FE362" si="2710">FE356-FC357</f>
        <v>0</v>
      </c>
      <c r="FF357" s="61">
        <f t="shared" ref="FF357:FF362" si="2711">FF356-FD357</f>
        <v>0</v>
      </c>
      <c r="FG357" s="11"/>
      <c r="FH357" s="12" t="e">
        <f t="shared" si="2667"/>
        <v>#DIV/0!</v>
      </c>
      <c r="FI357" s="11"/>
      <c r="FJ357" s="12" t="e">
        <f t="shared" si="2668"/>
        <v>#DIV/0!</v>
      </c>
      <c r="FK357" s="13"/>
      <c r="FL357" s="11"/>
      <c r="FM357" s="11"/>
      <c r="FN357" s="14"/>
      <c r="FO357" s="10"/>
      <c r="FP357" s="11"/>
      <c r="FQ357" s="61">
        <f t="shared" ref="FQ357:FQ362" si="2712">FQ356-FO357</f>
        <v>0</v>
      </c>
      <c r="FR357" s="61">
        <f t="shared" ref="FR357:FR362" si="2713">FR356-FP357</f>
        <v>0</v>
      </c>
      <c r="FS357" s="11"/>
      <c r="FT357" s="12" t="e">
        <f t="shared" si="2669"/>
        <v>#DIV/0!</v>
      </c>
      <c r="FU357" s="11"/>
      <c r="FV357" s="12" t="e">
        <f t="shared" si="2670"/>
        <v>#DIV/0!</v>
      </c>
      <c r="FW357" s="13"/>
      <c r="FX357" s="11"/>
      <c r="FY357" s="11"/>
      <c r="FZ357" s="14"/>
      <c r="GA357" s="10"/>
      <c r="GB357" s="11"/>
      <c r="GC357" s="61">
        <f t="shared" ref="GC357:GC362" si="2714">GC356-GA357</f>
        <v>0</v>
      </c>
      <c r="GD357" s="61">
        <f t="shared" ref="GD357:GD362" si="2715">GD356-GB357</f>
        <v>0</v>
      </c>
      <c r="GE357" s="11"/>
      <c r="GF357" s="12" t="e">
        <f t="shared" si="2671"/>
        <v>#DIV/0!</v>
      </c>
      <c r="GG357" s="11"/>
      <c r="GH357" s="12" t="e">
        <f t="shared" si="2672"/>
        <v>#DIV/0!</v>
      </c>
      <c r="GI357" s="13"/>
      <c r="GJ357" s="11"/>
      <c r="GK357" s="11"/>
      <c r="GL357" s="14"/>
      <c r="GM357" s="10"/>
      <c r="GN357" s="11"/>
      <c r="GO357" s="61">
        <f t="shared" ref="GO357:GO362" si="2716">GO356-GM357</f>
        <v>0</v>
      </c>
      <c r="GP357" s="61">
        <f t="shared" ref="GP357:GP362" si="2717">GP356-GN357</f>
        <v>0</v>
      </c>
      <c r="GQ357" s="11"/>
      <c r="GR357" s="12" t="e">
        <f t="shared" si="2673"/>
        <v>#DIV/0!</v>
      </c>
      <c r="GS357" s="11"/>
      <c r="GT357" s="12" t="e">
        <f t="shared" si="2674"/>
        <v>#DIV/0!</v>
      </c>
      <c r="GU357" s="13"/>
      <c r="GV357" s="11"/>
      <c r="GW357" s="11"/>
      <c r="GX357" s="14"/>
      <c r="GY357" s="10"/>
      <c r="GZ357" s="11"/>
      <c r="HA357" s="61">
        <f t="shared" ref="HA357:HA362" si="2718">HA356-GY357</f>
        <v>0</v>
      </c>
      <c r="HB357" s="61">
        <f t="shared" ref="HB357:HB362" si="2719">HB356-GZ357</f>
        <v>0</v>
      </c>
      <c r="HC357" s="11"/>
      <c r="HD357" s="12" t="e">
        <f t="shared" si="2675"/>
        <v>#DIV/0!</v>
      </c>
      <c r="HE357" s="11"/>
      <c r="HF357" s="12" t="e">
        <f t="shared" si="2676"/>
        <v>#DIV/0!</v>
      </c>
      <c r="HG357" s="13"/>
      <c r="HH357" s="11"/>
      <c r="HI357" s="11"/>
      <c r="HJ357" s="14"/>
      <c r="HK357" s="10">
        <f t="shared" si="2677"/>
        <v>0</v>
      </c>
      <c r="HL357" s="14">
        <f t="shared" si="2677"/>
        <v>0</v>
      </c>
      <c r="HM357" s="381">
        <f t="shared" si="2677"/>
        <v>2449</v>
      </c>
      <c r="HN357" s="11">
        <f t="shared" si="2677"/>
        <v>180</v>
      </c>
      <c r="HO357" s="11">
        <f t="shared" si="2678"/>
        <v>0</v>
      </c>
      <c r="HP357" s="79">
        <f t="shared" si="2679"/>
        <v>0</v>
      </c>
      <c r="HQ357" s="15">
        <f t="shared" si="2680"/>
        <v>0</v>
      </c>
      <c r="HR357" s="12" t="e">
        <f t="shared" ref="HR357:HR363" si="2720">+(HQ357/(HO357))</f>
        <v>#DIV/0!</v>
      </c>
      <c r="HS357" s="16"/>
      <c r="HT357" s="17"/>
      <c r="HU357" s="16" t="e">
        <f t="shared" si="2681"/>
        <v>#DIV/0!</v>
      </c>
      <c r="HV357" s="15"/>
      <c r="HW357" s="14"/>
    </row>
    <row r="358" spans="1:231" ht="18.75" x14ac:dyDescent="0.25">
      <c r="A358" s="734"/>
      <c r="B358" s="436">
        <f t="shared" si="2682"/>
        <v>45871</v>
      </c>
      <c r="C358" s="10"/>
      <c r="D358" s="11"/>
      <c r="E358" s="61">
        <f t="shared" si="2683"/>
        <v>450</v>
      </c>
      <c r="F358" s="11">
        <f t="shared" si="2684"/>
        <v>33</v>
      </c>
      <c r="G358" s="11"/>
      <c r="H358" s="12">
        <f t="shared" si="2642"/>
        <v>0</v>
      </c>
      <c r="I358" s="11"/>
      <c r="J358" s="12" t="e">
        <f t="shared" si="2685"/>
        <v>#DIV/0!</v>
      </c>
      <c r="K358" s="13"/>
      <c r="L358" s="11"/>
      <c r="M358" s="11"/>
      <c r="N358" s="14"/>
      <c r="O358" s="10"/>
      <c r="P358" s="11"/>
      <c r="Q358" s="11">
        <f t="shared" si="2686"/>
        <v>482</v>
      </c>
      <c r="R358" s="11">
        <f t="shared" si="2687"/>
        <v>36</v>
      </c>
      <c r="S358" s="11"/>
      <c r="T358" s="12">
        <f t="shared" si="2643"/>
        <v>0</v>
      </c>
      <c r="U358" s="11"/>
      <c r="V358" s="12" t="e">
        <f t="shared" si="2644"/>
        <v>#DIV/0!</v>
      </c>
      <c r="W358" s="13"/>
      <c r="X358" s="11"/>
      <c r="Y358" s="11"/>
      <c r="Z358" s="14"/>
      <c r="AA358" s="10"/>
      <c r="AB358" s="11"/>
      <c r="AC358" s="11">
        <f t="shared" si="2688"/>
        <v>100</v>
      </c>
      <c r="AD358" s="11">
        <f t="shared" si="2689"/>
        <v>8</v>
      </c>
      <c r="AE358" s="11"/>
      <c r="AF358" s="12">
        <f t="shared" si="2645"/>
        <v>0</v>
      </c>
      <c r="AG358" s="11"/>
      <c r="AH358" s="12" t="e">
        <f t="shared" si="2646"/>
        <v>#DIV/0!</v>
      </c>
      <c r="AI358" s="13"/>
      <c r="AJ358" s="11"/>
      <c r="AK358" s="11"/>
      <c r="AL358" s="14"/>
      <c r="AM358" s="10"/>
      <c r="AN358" s="11"/>
      <c r="AO358" s="61">
        <f t="shared" si="2690"/>
        <v>469</v>
      </c>
      <c r="AP358" s="11">
        <f t="shared" si="2691"/>
        <v>34</v>
      </c>
      <c r="AQ358" s="11"/>
      <c r="AR358" s="12">
        <f t="shared" si="2647"/>
        <v>0</v>
      </c>
      <c r="AS358" s="11"/>
      <c r="AT358" s="12" t="e">
        <f t="shared" si="2648"/>
        <v>#DIV/0!</v>
      </c>
      <c r="AU358" s="13"/>
      <c r="AV358" s="11"/>
      <c r="AW358" s="11"/>
      <c r="AX358" s="14"/>
      <c r="AY358" s="10"/>
      <c r="AZ358" s="11"/>
      <c r="BA358" s="11">
        <f t="shared" si="2692"/>
        <v>469</v>
      </c>
      <c r="BB358" s="11">
        <f t="shared" si="2693"/>
        <v>35</v>
      </c>
      <c r="BC358" s="11"/>
      <c r="BD358" s="12">
        <f t="shared" si="2649"/>
        <v>0</v>
      </c>
      <c r="BE358" s="11"/>
      <c r="BF358" s="12" t="e">
        <f t="shared" si="2650"/>
        <v>#DIV/0!</v>
      </c>
      <c r="BG358" s="13"/>
      <c r="BH358" s="11"/>
      <c r="BI358" s="11"/>
      <c r="BJ358" s="14"/>
      <c r="BK358" s="10"/>
      <c r="BL358" s="11"/>
      <c r="BM358" s="11">
        <f t="shared" si="2694"/>
        <v>479</v>
      </c>
      <c r="BN358" s="11">
        <f t="shared" si="2695"/>
        <v>34</v>
      </c>
      <c r="BO358" s="11"/>
      <c r="BP358" s="12">
        <f t="shared" si="2651"/>
        <v>0</v>
      </c>
      <c r="BQ358" s="11"/>
      <c r="BR358" s="12" t="e">
        <f t="shared" si="2652"/>
        <v>#DIV/0!</v>
      </c>
      <c r="BS358" s="13"/>
      <c r="BT358" s="11"/>
      <c r="BU358" s="11"/>
      <c r="BV358" s="14"/>
      <c r="BW358" s="10"/>
      <c r="BX358" s="11"/>
      <c r="BY358" s="61">
        <f t="shared" si="2696"/>
        <v>0</v>
      </c>
      <c r="BZ358" s="61">
        <f t="shared" si="2697"/>
        <v>0</v>
      </c>
      <c r="CA358" s="11"/>
      <c r="CB358" s="12" t="e">
        <f t="shared" si="2653"/>
        <v>#DIV/0!</v>
      </c>
      <c r="CC358" s="11"/>
      <c r="CD358" s="12" t="e">
        <f t="shared" si="2654"/>
        <v>#DIV/0!</v>
      </c>
      <c r="CE358" s="13"/>
      <c r="CF358" s="11"/>
      <c r="CG358" s="11"/>
      <c r="CH358" s="14"/>
      <c r="CI358" s="10"/>
      <c r="CJ358" s="11"/>
      <c r="CK358" s="61">
        <f t="shared" si="2698"/>
        <v>0</v>
      </c>
      <c r="CL358" s="61">
        <f t="shared" si="2699"/>
        <v>0</v>
      </c>
      <c r="CM358" s="11"/>
      <c r="CN358" s="12" t="e">
        <f t="shared" si="2655"/>
        <v>#DIV/0!</v>
      </c>
      <c r="CO358" s="11"/>
      <c r="CP358" s="12" t="e">
        <f t="shared" si="2656"/>
        <v>#DIV/0!</v>
      </c>
      <c r="CQ358" s="13"/>
      <c r="CR358" s="11"/>
      <c r="CS358" s="11"/>
      <c r="CT358" s="14"/>
      <c r="CU358" s="10"/>
      <c r="CV358" s="11"/>
      <c r="CW358" s="61">
        <f t="shared" si="2700"/>
        <v>0</v>
      </c>
      <c r="CX358" s="61">
        <f t="shared" si="2701"/>
        <v>0</v>
      </c>
      <c r="CY358" s="11"/>
      <c r="CZ358" s="12" t="e">
        <f t="shared" si="2657"/>
        <v>#DIV/0!</v>
      </c>
      <c r="DA358" s="11"/>
      <c r="DB358" s="12" t="e">
        <f t="shared" si="2658"/>
        <v>#DIV/0!</v>
      </c>
      <c r="DC358" s="13"/>
      <c r="DD358" s="11"/>
      <c r="DE358" s="11"/>
      <c r="DF358" s="14"/>
      <c r="DG358" s="10"/>
      <c r="DH358" s="11"/>
      <c r="DI358" s="61">
        <f t="shared" si="2702"/>
        <v>0</v>
      </c>
      <c r="DJ358" s="61">
        <f t="shared" si="2703"/>
        <v>0</v>
      </c>
      <c r="DK358" s="11"/>
      <c r="DL358" s="12" t="e">
        <f t="shared" si="2659"/>
        <v>#DIV/0!</v>
      </c>
      <c r="DM358" s="11"/>
      <c r="DN358" s="12" t="e">
        <f t="shared" si="2660"/>
        <v>#DIV/0!</v>
      </c>
      <c r="DO358" s="13"/>
      <c r="DP358" s="11"/>
      <c r="DQ358" s="11"/>
      <c r="DR358" s="14"/>
      <c r="DS358" s="10"/>
      <c r="DT358" s="11"/>
      <c r="DU358" s="61">
        <f t="shared" si="2704"/>
        <v>0</v>
      </c>
      <c r="DV358" s="61">
        <f t="shared" si="2705"/>
        <v>0</v>
      </c>
      <c r="DW358" s="11"/>
      <c r="DX358" s="12" t="e">
        <f t="shared" si="2661"/>
        <v>#DIV/0!</v>
      </c>
      <c r="DY358" s="11"/>
      <c r="DZ358" s="12" t="e">
        <f t="shared" si="2662"/>
        <v>#DIV/0!</v>
      </c>
      <c r="EA358" s="13"/>
      <c r="EB358" s="11"/>
      <c r="EC358" s="11"/>
      <c r="ED358" s="14"/>
      <c r="EE358" s="10"/>
      <c r="EF358" s="11"/>
      <c r="EG358" s="61">
        <f t="shared" si="2706"/>
        <v>0</v>
      </c>
      <c r="EH358" s="61">
        <f t="shared" si="2707"/>
        <v>0</v>
      </c>
      <c r="EI358" s="11"/>
      <c r="EJ358" s="12" t="e">
        <f t="shared" si="2663"/>
        <v>#DIV/0!</v>
      </c>
      <c r="EK358" s="11"/>
      <c r="EL358" s="12" t="e">
        <f t="shared" si="2664"/>
        <v>#DIV/0!</v>
      </c>
      <c r="EM358" s="13"/>
      <c r="EN358" s="11"/>
      <c r="EO358" s="11"/>
      <c r="EP358" s="14"/>
      <c r="EQ358" s="10"/>
      <c r="ER358" s="11"/>
      <c r="ES358" s="61">
        <f t="shared" si="2708"/>
        <v>0</v>
      </c>
      <c r="ET358" s="61">
        <f t="shared" si="2709"/>
        <v>0</v>
      </c>
      <c r="EU358" s="11"/>
      <c r="EV358" s="12" t="e">
        <f t="shared" si="2665"/>
        <v>#DIV/0!</v>
      </c>
      <c r="EW358" s="11"/>
      <c r="EX358" s="12" t="e">
        <f t="shared" si="2666"/>
        <v>#DIV/0!</v>
      </c>
      <c r="EY358" s="13"/>
      <c r="EZ358" s="11"/>
      <c r="FA358" s="11"/>
      <c r="FB358" s="14"/>
      <c r="FC358" s="10"/>
      <c r="FD358" s="11"/>
      <c r="FE358" s="61">
        <f t="shared" si="2710"/>
        <v>0</v>
      </c>
      <c r="FF358" s="61">
        <f t="shared" si="2711"/>
        <v>0</v>
      </c>
      <c r="FG358" s="11"/>
      <c r="FH358" s="12" t="e">
        <f t="shared" si="2667"/>
        <v>#DIV/0!</v>
      </c>
      <c r="FI358" s="11"/>
      <c r="FJ358" s="12" t="e">
        <f t="shared" si="2668"/>
        <v>#DIV/0!</v>
      </c>
      <c r="FK358" s="13"/>
      <c r="FL358" s="11"/>
      <c r="FM358" s="11"/>
      <c r="FN358" s="14"/>
      <c r="FO358" s="10"/>
      <c r="FP358" s="11"/>
      <c r="FQ358" s="61">
        <f t="shared" si="2712"/>
        <v>0</v>
      </c>
      <c r="FR358" s="61">
        <f t="shared" si="2713"/>
        <v>0</v>
      </c>
      <c r="FS358" s="11"/>
      <c r="FT358" s="12" t="e">
        <f t="shared" si="2669"/>
        <v>#DIV/0!</v>
      </c>
      <c r="FU358" s="11"/>
      <c r="FV358" s="12" t="e">
        <f t="shared" si="2670"/>
        <v>#DIV/0!</v>
      </c>
      <c r="FW358" s="13"/>
      <c r="FX358" s="11"/>
      <c r="FY358" s="11"/>
      <c r="FZ358" s="14"/>
      <c r="GA358" s="10"/>
      <c r="GB358" s="11"/>
      <c r="GC358" s="61">
        <f t="shared" si="2714"/>
        <v>0</v>
      </c>
      <c r="GD358" s="61">
        <f t="shared" si="2715"/>
        <v>0</v>
      </c>
      <c r="GE358" s="11"/>
      <c r="GF358" s="12" t="e">
        <f t="shared" si="2671"/>
        <v>#DIV/0!</v>
      </c>
      <c r="GG358" s="11"/>
      <c r="GH358" s="12" t="e">
        <f t="shared" si="2672"/>
        <v>#DIV/0!</v>
      </c>
      <c r="GI358" s="13"/>
      <c r="GJ358" s="11"/>
      <c r="GK358" s="11"/>
      <c r="GL358" s="14"/>
      <c r="GM358" s="10"/>
      <c r="GN358" s="11"/>
      <c r="GO358" s="61">
        <f t="shared" si="2716"/>
        <v>0</v>
      </c>
      <c r="GP358" s="61">
        <f t="shared" si="2717"/>
        <v>0</v>
      </c>
      <c r="GQ358" s="11"/>
      <c r="GR358" s="12" t="e">
        <f t="shared" si="2673"/>
        <v>#DIV/0!</v>
      </c>
      <c r="GS358" s="11"/>
      <c r="GT358" s="12" t="e">
        <f t="shared" si="2674"/>
        <v>#DIV/0!</v>
      </c>
      <c r="GU358" s="13"/>
      <c r="GV358" s="11"/>
      <c r="GW358" s="11"/>
      <c r="GX358" s="14"/>
      <c r="GY358" s="10"/>
      <c r="GZ358" s="11"/>
      <c r="HA358" s="61">
        <f t="shared" si="2718"/>
        <v>0</v>
      </c>
      <c r="HB358" s="61">
        <f t="shared" si="2719"/>
        <v>0</v>
      </c>
      <c r="HC358" s="11"/>
      <c r="HD358" s="12" t="e">
        <f t="shared" si="2675"/>
        <v>#DIV/0!</v>
      </c>
      <c r="HE358" s="11"/>
      <c r="HF358" s="12" t="e">
        <f t="shared" si="2676"/>
        <v>#DIV/0!</v>
      </c>
      <c r="HG358" s="13"/>
      <c r="HH358" s="11"/>
      <c r="HI358" s="11"/>
      <c r="HJ358" s="14"/>
      <c r="HK358" s="10">
        <f t="shared" si="2677"/>
        <v>0</v>
      </c>
      <c r="HL358" s="14">
        <f t="shared" si="2677"/>
        <v>0</v>
      </c>
      <c r="HM358" s="381">
        <f t="shared" si="2677"/>
        <v>2449</v>
      </c>
      <c r="HN358" s="11">
        <f t="shared" si="2677"/>
        <v>180</v>
      </c>
      <c r="HO358" s="11">
        <f t="shared" si="2678"/>
        <v>0</v>
      </c>
      <c r="HP358" s="79">
        <f t="shared" si="2679"/>
        <v>0</v>
      </c>
      <c r="HQ358" s="15">
        <f t="shared" si="2680"/>
        <v>0</v>
      </c>
      <c r="HR358" s="12" t="e">
        <f t="shared" si="2720"/>
        <v>#DIV/0!</v>
      </c>
      <c r="HS358" s="16"/>
      <c r="HT358" s="17"/>
      <c r="HU358" s="16" t="e">
        <f t="shared" si="2681"/>
        <v>#DIV/0!</v>
      </c>
      <c r="HV358" s="15"/>
      <c r="HW358" s="14"/>
    </row>
    <row r="359" spans="1:231" ht="18.75" x14ac:dyDescent="0.25">
      <c r="A359" s="734"/>
      <c r="B359" s="436">
        <f t="shared" si="2682"/>
        <v>45872</v>
      </c>
      <c r="C359" s="10"/>
      <c r="D359" s="11"/>
      <c r="E359" s="61">
        <f t="shared" si="2683"/>
        <v>450</v>
      </c>
      <c r="F359" s="11">
        <f t="shared" si="2684"/>
        <v>33</v>
      </c>
      <c r="G359" s="11"/>
      <c r="H359" s="12">
        <f t="shared" si="2642"/>
        <v>0</v>
      </c>
      <c r="I359" s="11"/>
      <c r="J359" s="12" t="e">
        <f t="shared" si="2685"/>
        <v>#DIV/0!</v>
      </c>
      <c r="K359" s="11"/>
      <c r="L359" s="11"/>
      <c r="M359" s="18"/>
      <c r="N359" s="20"/>
      <c r="O359" s="10"/>
      <c r="P359" s="11"/>
      <c r="Q359" s="11">
        <f t="shared" si="2686"/>
        <v>482</v>
      </c>
      <c r="R359" s="11">
        <f t="shared" si="2687"/>
        <v>36</v>
      </c>
      <c r="S359" s="11"/>
      <c r="T359" s="12">
        <f t="shared" si="2643"/>
        <v>0</v>
      </c>
      <c r="U359" s="11"/>
      <c r="V359" s="12" t="e">
        <f t="shared" si="2644"/>
        <v>#DIV/0!</v>
      </c>
      <c r="W359" s="11"/>
      <c r="X359" s="11"/>
      <c r="Y359" s="18"/>
      <c r="Z359" s="20"/>
      <c r="AA359" s="10"/>
      <c r="AB359" s="11"/>
      <c r="AC359" s="11">
        <f t="shared" si="2688"/>
        <v>100</v>
      </c>
      <c r="AD359" s="11">
        <f t="shared" si="2689"/>
        <v>8</v>
      </c>
      <c r="AE359" s="11"/>
      <c r="AF359" s="12">
        <f t="shared" si="2645"/>
        <v>0</v>
      </c>
      <c r="AG359" s="11"/>
      <c r="AH359" s="12" t="e">
        <f t="shared" si="2646"/>
        <v>#DIV/0!</v>
      </c>
      <c r="AI359" s="11"/>
      <c r="AJ359" s="11"/>
      <c r="AK359" s="18"/>
      <c r="AL359" s="20"/>
      <c r="AM359" s="10"/>
      <c r="AN359" s="11"/>
      <c r="AO359" s="61">
        <f t="shared" si="2690"/>
        <v>469</v>
      </c>
      <c r="AP359" s="11">
        <f t="shared" si="2691"/>
        <v>34</v>
      </c>
      <c r="AQ359" s="11"/>
      <c r="AR359" s="12">
        <f t="shared" si="2647"/>
        <v>0</v>
      </c>
      <c r="AS359" s="11"/>
      <c r="AT359" s="12" t="e">
        <f t="shared" si="2648"/>
        <v>#DIV/0!</v>
      </c>
      <c r="AU359" s="11"/>
      <c r="AV359" s="11"/>
      <c r="AW359" s="18"/>
      <c r="AX359" s="20"/>
      <c r="AY359" s="10"/>
      <c r="AZ359" s="11"/>
      <c r="BA359" s="11">
        <f t="shared" si="2692"/>
        <v>469</v>
      </c>
      <c r="BB359" s="11">
        <f t="shared" si="2693"/>
        <v>35</v>
      </c>
      <c r="BC359" s="11"/>
      <c r="BD359" s="12">
        <f t="shared" si="2649"/>
        <v>0</v>
      </c>
      <c r="BE359" s="11"/>
      <c r="BF359" s="12" t="e">
        <f t="shared" si="2650"/>
        <v>#DIV/0!</v>
      </c>
      <c r="BG359" s="11"/>
      <c r="BH359" s="11"/>
      <c r="BI359" s="18"/>
      <c r="BJ359" s="20"/>
      <c r="BK359" s="10"/>
      <c r="BL359" s="11"/>
      <c r="BM359" s="11">
        <f t="shared" si="2694"/>
        <v>479</v>
      </c>
      <c r="BN359" s="11">
        <f t="shared" si="2695"/>
        <v>34</v>
      </c>
      <c r="BO359" s="11"/>
      <c r="BP359" s="12">
        <f t="shared" si="2651"/>
        <v>0</v>
      </c>
      <c r="BQ359" s="11"/>
      <c r="BR359" s="12" t="e">
        <f t="shared" si="2652"/>
        <v>#DIV/0!</v>
      </c>
      <c r="BS359" s="11"/>
      <c r="BT359" s="11"/>
      <c r="BU359" s="18"/>
      <c r="BV359" s="20"/>
      <c r="BW359" s="10"/>
      <c r="BX359" s="11"/>
      <c r="BY359" s="61">
        <f t="shared" si="2696"/>
        <v>0</v>
      </c>
      <c r="BZ359" s="61">
        <f t="shared" si="2697"/>
        <v>0</v>
      </c>
      <c r="CA359" s="11"/>
      <c r="CB359" s="12" t="e">
        <f t="shared" si="2653"/>
        <v>#DIV/0!</v>
      </c>
      <c r="CC359" s="11"/>
      <c r="CD359" s="12" t="e">
        <f t="shared" si="2654"/>
        <v>#DIV/0!</v>
      </c>
      <c r="CE359" s="11"/>
      <c r="CF359" s="11"/>
      <c r="CG359" s="18"/>
      <c r="CH359" s="20"/>
      <c r="CI359" s="10"/>
      <c r="CJ359" s="11"/>
      <c r="CK359" s="61">
        <f t="shared" si="2698"/>
        <v>0</v>
      </c>
      <c r="CL359" s="61">
        <f t="shared" si="2699"/>
        <v>0</v>
      </c>
      <c r="CM359" s="11"/>
      <c r="CN359" s="12" t="e">
        <f t="shared" si="2655"/>
        <v>#DIV/0!</v>
      </c>
      <c r="CO359" s="11"/>
      <c r="CP359" s="12" t="e">
        <f t="shared" si="2656"/>
        <v>#DIV/0!</v>
      </c>
      <c r="CQ359" s="11"/>
      <c r="CR359" s="11"/>
      <c r="CS359" s="18"/>
      <c r="CT359" s="20"/>
      <c r="CU359" s="10"/>
      <c r="CV359" s="11"/>
      <c r="CW359" s="61">
        <f t="shared" si="2700"/>
        <v>0</v>
      </c>
      <c r="CX359" s="61">
        <f t="shared" si="2701"/>
        <v>0</v>
      </c>
      <c r="CY359" s="11"/>
      <c r="CZ359" s="12" t="e">
        <f t="shared" si="2657"/>
        <v>#DIV/0!</v>
      </c>
      <c r="DA359" s="11"/>
      <c r="DB359" s="12" t="e">
        <f t="shared" si="2658"/>
        <v>#DIV/0!</v>
      </c>
      <c r="DC359" s="11"/>
      <c r="DD359" s="11"/>
      <c r="DE359" s="18"/>
      <c r="DF359" s="20"/>
      <c r="DG359" s="10"/>
      <c r="DH359" s="11"/>
      <c r="DI359" s="61">
        <f t="shared" si="2702"/>
        <v>0</v>
      </c>
      <c r="DJ359" s="61">
        <f t="shared" si="2703"/>
        <v>0</v>
      </c>
      <c r="DK359" s="11"/>
      <c r="DL359" s="12" t="e">
        <f t="shared" si="2659"/>
        <v>#DIV/0!</v>
      </c>
      <c r="DM359" s="11"/>
      <c r="DN359" s="12" t="e">
        <f t="shared" si="2660"/>
        <v>#DIV/0!</v>
      </c>
      <c r="DO359" s="11"/>
      <c r="DP359" s="11"/>
      <c r="DQ359" s="18"/>
      <c r="DR359" s="20"/>
      <c r="DS359" s="10"/>
      <c r="DT359" s="11"/>
      <c r="DU359" s="61">
        <f t="shared" si="2704"/>
        <v>0</v>
      </c>
      <c r="DV359" s="61">
        <f t="shared" si="2705"/>
        <v>0</v>
      </c>
      <c r="DW359" s="11"/>
      <c r="DX359" s="12" t="e">
        <f t="shared" si="2661"/>
        <v>#DIV/0!</v>
      </c>
      <c r="DY359" s="11"/>
      <c r="DZ359" s="12" t="e">
        <f t="shared" si="2662"/>
        <v>#DIV/0!</v>
      </c>
      <c r="EA359" s="11"/>
      <c r="EB359" s="11"/>
      <c r="EC359" s="18"/>
      <c r="ED359" s="20"/>
      <c r="EE359" s="10"/>
      <c r="EF359" s="11"/>
      <c r="EG359" s="61">
        <f t="shared" si="2706"/>
        <v>0</v>
      </c>
      <c r="EH359" s="61">
        <f t="shared" si="2707"/>
        <v>0</v>
      </c>
      <c r="EI359" s="11"/>
      <c r="EJ359" s="12" t="e">
        <f t="shared" si="2663"/>
        <v>#DIV/0!</v>
      </c>
      <c r="EK359" s="11"/>
      <c r="EL359" s="12" t="e">
        <f t="shared" si="2664"/>
        <v>#DIV/0!</v>
      </c>
      <c r="EM359" s="11"/>
      <c r="EN359" s="11"/>
      <c r="EO359" s="18"/>
      <c r="EP359" s="20"/>
      <c r="EQ359" s="10"/>
      <c r="ER359" s="11"/>
      <c r="ES359" s="61">
        <f t="shared" si="2708"/>
        <v>0</v>
      </c>
      <c r="ET359" s="61">
        <f t="shared" si="2709"/>
        <v>0</v>
      </c>
      <c r="EU359" s="11"/>
      <c r="EV359" s="12" t="e">
        <f t="shared" si="2665"/>
        <v>#DIV/0!</v>
      </c>
      <c r="EW359" s="11"/>
      <c r="EX359" s="12" t="e">
        <f t="shared" si="2666"/>
        <v>#DIV/0!</v>
      </c>
      <c r="EY359" s="11"/>
      <c r="EZ359" s="11"/>
      <c r="FA359" s="18"/>
      <c r="FB359" s="20"/>
      <c r="FC359" s="10"/>
      <c r="FD359" s="11"/>
      <c r="FE359" s="61">
        <f t="shared" si="2710"/>
        <v>0</v>
      </c>
      <c r="FF359" s="61">
        <f t="shared" si="2711"/>
        <v>0</v>
      </c>
      <c r="FG359" s="11"/>
      <c r="FH359" s="12" t="e">
        <f t="shared" si="2667"/>
        <v>#DIV/0!</v>
      </c>
      <c r="FI359" s="11"/>
      <c r="FJ359" s="12" t="e">
        <f t="shared" si="2668"/>
        <v>#DIV/0!</v>
      </c>
      <c r="FK359" s="11"/>
      <c r="FL359" s="11"/>
      <c r="FM359" s="18"/>
      <c r="FN359" s="20"/>
      <c r="FO359" s="10"/>
      <c r="FP359" s="11"/>
      <c r="FQ359" s="61">
        <f t="shared" si="2712"/>
        <v>0</v>
      </c>
      <c r="FR359" s="61">
        <f t="shared" si="2713"/>
        <v>0</v>
      </c>
      <c r="FS359" s="11"/>
      <c r="FT359" s="12" t="e">
        <f t="shared" si="2669"/>
        <v>#DIV/0!</v>
      </c>
      <c r="FU359" s="11"/>
      <c r="FV359" s="12" t="e">
        <f t="shared" si="2670"/>
        <v>#DIV/0!</v>
      </c>
      <c r="FW359" s="11"/>
      <c r="FX359" s="11"/>
      <c r="FY359" s="18"/>
      <c r="FZ359" s="20"/>
      <c r="GA359" s="10"/>
      <c r="GB359" s="11"/>
      <c r="GC359" s="61">
        <f t="shared" si="2714"/>
        <v>0</v>
      </c>
      <c r="GD359" s="61">
        <f t="shared" si="2715"/>
        <v>0</v>
      </c>
      <c r="GE359" s="11"/>
      <c r="GF359" s="12" t="e">
        <f t="shared" si="2671"/>
        <v>#DIV/0!</v>
      </c>
      <c r="GG359" s="11"/>
      <c r="GH359" s="12" t="e">
        <f t="shared" si="2672"/>
        <v>#DIV/0!</v>
      </c>
      <c r="GI359" s="11"/>
      <c r="GJ359" s="11"/>
      <c r="GK359" s="18"/>
      <c r="GL359" s="20"/>
      <c r="GM359" s="10"/>
      <c r="GN359" s="11"/>
      <c r="GO359" s="61">
        <f t="shared" si="2716"/>
        <v>0</v>
      </c>
      <c r="GP359" s="61">
        <f t="shared" si="2717"/>
        <v>0</v>
      </c>
      <c r="GQ359" s="11"/>
      <c r="GR359" s="12" t="e">
        <f t="shared" si="2673"/>
        <v>#DIV/0!</v>
      </c>
      <c r="GS359" s="11"/>
      <c r="GT359" s="12" t="e">
        <f t="shared" si="2674"/>
        <v>#DIV/0!</v>
      </c>
      <c r="GU359" s="11"/>
      <c r="GV359" s="11"/>
      <c r="GW359" s="18"/>
      <c r="GX359" s="20"/>
      <c r="GY359" s="10"/>
      <c r="GZ359" s="11"/>
      <c r="HA359" s="61">
        <f t="shared" si="2718"/>
        <v>0</v>
      </c>
      <c r="HB359" s="61">
        <f t="shared" si="2719"/>
        <v>0</v>
      </c>
      <c r="HC359" s="11"/>
      <c r="HD359" s="12" t="e">
        <f t="shared" si="2675"/>
        <v>#DIV/0!</v>
      </c>
      <c r="HE359" s="11"/>
      <c r="HF359" s="12" t="e">
        <f t="shared" si="2676"/>
        <v>#DIV/0!</v>
      </c>
      <c r="HG359" s="11"/>
      <c r="HH359" s="11"/>
      <c r="HI359" s="18"/>
      <c r="HJ359" s="20"/>
      <c r="HK359" s="10">
        <f t="shared" si="2677"/>
        <v>0</v>
      </c>
      <c r="HL359" s="14">
        <f t="shared" si="2677"/>
        <v>0</v>
      </c>
      <c r="HM359" s="381">
        <f t="shared" si="2677"/>
        <v>2449</v>
      </c>
      <c r="HN359" s="11">
        <f t="shared" si="2677"/>
        <v>180</v>
      </c>
      <c r="HO359" s="11">
        <f t="shared" si="2678"/>
        <v>0</v>
      </c>
      <c r="HP359" s="79">
        <f t="shared" si="2679"/>
        <v>0</v>
      </c>
      <c r="HQ359" s="15">
        <f t="shared" si="2680"/>
        <v>0</v>
      </c>
      <c r="HR359" s="12" t="e">
        <f t="shared" si="2720"/>
        <v>#DIV/0!</v>
      </c>
      <c r="HS359" s="16"/>
      <c r="HT359" s="17"/>
      <c r="HU359" s="16" t="e">
        <f t="shared" si="2681"/>
        <v>#DIV/0!</v>
      </c>
      <c r="HV359" s="18"/>
      <c r="HW359" s="20"/>
    </row>
    <row r="360" spans="1:231" ht="18.75" x14ac:dyDescent="0.25">
      <c r="A360" s="734"/>
      <c r="B360" s="436">
        <f t="shared" si="2682"/>
        <v>45873</v>
      </c>
      <c r="C360" s="10"/>
      <c r="D360" s="11"/>
      <c r="E360" s="61">
        <f t="shared" si="2683"/>
        <v>450</v>
      </c>
      <c r="F360" s="11">
        <f t="shared" si="2684"/>
        <v>33</v>
      </c>
      <c r="G360" s="11"/>
      <c r="H360" s="12">
        <f t="shared" si="2642"/>
        <v>0</v>
      </c>
      <c r="I360" s="11"/>
      <c r="J360" s="12" t="e">
        <f t="shared" si="2685"/>
        <v>#DIV/0!</v>
      </c>
      <c r="K360" s="13"/>
      <c r="L360" s="13"/>
      <c r="M360" s="25"/>
      <c r="N360" s="37"/>
      <c r="O360" s="10"/>
      <c r="P360" s="11"/>
      <c r="Q360" s="11">
        <f t="shared" si="2686"/>
        <v>482</v>
      </c>
      <c r="R360" s="11">
        <f t="shared" si="2687"/>
        <v>36</v>
      </c>
      <c r="S360" s="11"/>
      <c r="T360" s="12">
        <f t="shared" si="2643"/>
        <v>0</v>
      </c>
      <c r="U360" s="11"/>
      <c r="V360" s="12" t="e">
        <f t="shared" si="2644"/>
        <v>#DIV/0!</v>
      </c>
      <c r="W360" s="13"/>
      <c r="X360" s="13"/>
      <c r="Y360" s="25"/>
      <c r="Z360" s="37"/>
      <c r="AA360" s="10"/>
      <c r="AB360" s="11"/>
      <c r="AC360" s="11">
        <f t="shared" si="2688"/>
        <v>100</v>
      </c>
      <c r="AD360" s="11">
        <f t="shared" si="2689"/>
        <v>8</v>
      </c>
      <c r="AE360" s="11"/>
      <c r="AF360" s="12">
        <f t="shared" si="2645"/>
        <v>0</v>
      </c>
      <c r="AG360" s="11"/>
      <c r="AH360" s="12" t="e">
        <f t="shared" si="2646"/>
        <v>#DIV/0!</v>
      </c>
      <c r="AI360" s="13"/>
      <c r="AJ360" s="13"/>
      <c r="AK360" s="25"/>
      <c r="AL360" s="37"/>
      <c r="AM360" s="10"/>
      <c r="AN360" s="11"/>
      <c r="AO360" s="61">
        <f t="shared" si="2690"/>
        <v>469</v>
      </c>
      <c r="AP360" s="11">
        <f t="shared" si="2691"/>
        <v>34</v>
      </c>
      <c r="AQ360" s="11"/>
      <c r="AR360" s="12">
        <f t="shared" si="2647"/>
        <v>0</v>
      </c>
      <c r="AS360" s="11"/>
      <c r="AT360" s="12" t="e">
        <f t="shared" si="2648"/>
        <v>#DIV/0!</v>
      </c>
      <c r="AU360" s="13"/>
      <c r="AV360" s="13"/>
      <c r="AW360" s="25"/>
      <c r="AX360" s="37"/>
      <c r="AY360" s="10"/>
      <c r="AZ360" s="11"/>
      <c r="BA360" s="11">
        <f t="shared" si="2692"/>
        <v>469</v>
      </c>
      <c r="BB360" s="11">
        <f t="shared" si="2693"/>
        <v>35</v>
      </c>
      <c r="BC360" s="11"/>
      <c r="BD360" s="12">
        <f t="shared" si="2649"/>
        <v>0</v>
      </c>
      <c r="BE360" s="11"/>
      <c r="BF360" s="12" t="e">
        <f t="shared" si="2650"/>
        <v>#DIV/0!</v>
      </c>
      <c r="BG360" s="13"/>
      <c r="BH360" s="13"/>
      <c r="BI360" s="25"/>
      <c r="BJ360" s="37"/>
      <c r="BK360" s="10"/>
      <c r="BL360" s="11"/>
      <c r="BM360" s="11">
        <f t="shared" si="2694"/>
        <v>479</v>
      </c>
      <c r="BN360" s="11">
        <f t="shared" si="2695"/>
        <v>34</v>
      </c>
      <c r="BO360" s="11"/>
      <c r="BP360" s="12">
        <f t="shared" si="2651"/>
        <v>0</v>
      </c>
      <c r="BQ360" s="11"/>
      <c r="BR360" s="12" t="e">
        <f t="shared" si="2652"/>
        <v>#DIV/0!</v>
      </c>
      <c r="BS360" s="13"/>
      <c r="BT360" s="13"/>
      <c r="BU360" s="25"/>
      <c r="BV360" s="37"/>
      <c r="BW360" s="10"/>
      <c r="BX360" s="11"/>
      <c r="BY360" s="61">
        <f t="shared" si="2696"/>
        <v>0</v>
      </c>
      <c r="BZ360" s="61">
        <f t="shared" si="2697"/>
        <v>0</v>
      </c>
      <c r="CA360" s="11"/>
      <c r="CB360" s="12" t="e">
        <f t="shared" si="2653"/>
        <v>#DIV/0!</v>
      </c>
      <c r="CC360" s="11"/>
      <c r="CD360" s="12" t="e">
        <f t="shared" si="2654"/>
        <v>#DIV/0!</v>
      </c>
      <c r="CE360" s="13"/>
      <c r="CF360" s="13"/>
      <c r="CG360" s="25"/>
      <c r="CH360" s="37"/>
      <c r="CI360" s="10"/>
      <c r="CJ360" s="11"/>
      <c r="CK360" s="61">
        <f t="shared" si="2698"/>
        <v>0</v>
      </c>
      <c r="CL360" s="61">
        <f t="shared" si="2699"/>
        <v>0</v>
      </c>
      <c r="CM360" s="11"/>
      <c r="CN360" s="12" t="e">
        <f t="shared" si="2655"/>
        <v>#DIV/0!</v>
      </c>
      <c r="CO360" s="11"/>
      <c r="CP360" s="12" t="e">
        <f t="shared" si="2656"/>
        <v>#DIV/0!</v>
      </c>
      <c r="CQ360" s="13"/>
      <c r="CR360" s="13"/>
      <c r="CS360" s="25"/>
      <c r="CT360" s="37"/>
      <c r="CU360" s="10"/>
      <c r="CV360" s="11"/>
      <c r="CW360" s="61">
        <f t="shared" si="2700"/>
        <v>0</v>
      </c>
      <c r="CX360" s="61">
        <f t="shared" si="2701"/>
        <v>0</v>
      </c>
      <c r="CY360" s="11"/>
      <c r="CZ360" s="12" t="e">
        <f t="shared" si="2657"/>
        <v>#DIV/0!</v>
      </c>
      <c r="DA360" s="11"/>
      <c r="DB360" s="12" t="e">
        <f t="shared" si="2658"/>
        <v>#DIV/0!</v>
      </c>
      <c r="DC360" s="13"/>
      <c r="DD360" s="13"/>
      <c r="DE360" s="25"/>
      <c r="DF360" s="37"/>
      <c r="DG360" s="10"/>
      <c r="DH360" s="11"/>
      <c r="DI360" s="61">
        <f t="shared" si="2702"/>
        <v>0</v>
      </c>
      <c r="DJ360" s="61">
        <f t="shared" si="2703"/>
        <v>0</v>
      </c>
      <c r="DK360" s="11"/>
      <c r="DL360" s="12" t="e">
        <f t="shared" si="2659"/>
        <v>#DIV/0!</v>
      </c>
      <c r="DM360" s="11"/>
      <c r="DN360" s="12" t="e">
        <f t="shared" si="2660"/>
        <v>#DIV/0!</v>
      </c>
      <c r="DO360" s="13"/>
      <c r="DP360" s="13"/>
      <c r="DQ360" s="25"/>
      <c r="DR360" s="37"/>
      <c r="DS360" s="10"/>
      <c r="DT360" s="11"/>
      <c r="DU360" s="61">
        <f t="shared" si="2704"/>
        <v>0</v>
      </c>
      <c r="DV360" s="61">
        <f t="shared" si="2705"/>
        <v>0</v>
      </c>
      <c r="DW360" s="11"/>
      <c r="DX360" s="12" t="e">
        <f t="shared" si="2661"/>
        <v>#DIV/0!</v>
      </c>
      <c r="DY360" s="11"/>
      <c r="DZ360" s="12" t="e">
        <f t="shared" si="2662"/>
        <v>#DIV/0!</v>
      </c>
      <c r="EA360" s="13"/>
      <c r="EB360" s="13"/>
      <c r="EC360" s="25"/>
      <c r="ED360" s="37"/>
      <c r="EE360" s="10"/>
      <c r="EF360" s="11"/>
      <c r="EG360" s="61">
        <f t="shared" si="2706"/>
        <v>0</v>
      </c>
      <c r="EH360" s="61">
        <f t="shared" si="2707"/>
        <v>0</v>
      </c>
      <c r="EI360" s="11"/>
      <c r="EJ360" s="12" t="e">
        <f t="shared" si="2663"/>
        <v>#DIV/0!</v>
      </c>
      <c r="EK360" s="11"/>
      <c r="EL360" s="12" t="e">
        <f t="shared" si="2664"/>
        <v>#DIV/0!</v>
      </c>
      <c r="EM360" s="13"/>
      <c r="EN360" s="13"/>
      <c r="EO360" s="25"/>
      <c r="EP360" s="37"/>
      <c r="EQ360" s="10"/>
      <c r="ER360" s="11"/>
      <c r="ES360" s="61">
        <f t="shared" si="2708"/>
        <v>0</v>
      </c>
      <c r="ET360" s="61">
        <f t="shared" si="2709"/>
        <v>0</v>
      </c>
      <c r="EU360" s="11"/>
      <c r="EV360" s="12" t="e">
        <f t="shared" si="2665"/>
        <v>#DIV/0!</v>
      </c>
      <c r="EW360" s="11"/>
      <c r="EX360" s="12" t="e">
        <f t="shared" si="2666"/>
        <v>#DIV/0!</v>
      </c>
      <c r="EY360" s="13"/>
      <c r="EZ360" s="13"/>
      <c r="FA360" s="25"/>
      <c r="FB360" s="37"/>
      <c r="FC360" s="10"/>
      <c r="FD360" s="11"/>
      <c r="FE360" s="61">
        <f t="shared" si="2710"/>
        <v>0</v>
      </c>
      <c r="FF360" s="61">
        <f t="shared" si="2711"/>
        <v>0</v>
      </c>
      <c r="FG360" s="11"/>
      <c r="FH360" s="12" t="e">
        <f t="shared" si="2667"/>
        <v>#DIV/0!</v>
      </c>
      <c r="FI360" s="11"/>
      <c r="FJ360" s="12" t="e">
        <f t="shared" si="2668"/>
        <v>#DIV/0!</v>
      </c>
      <c r="FK360" s="13"/>
      <c r="FL360" s="13"/>
      <c r="FM360" s="25"/>
      <c r="FN360" s="37"/>
      <c r="FO360" s="10"/>
      <c r="FP360" s="11"/>
      <c r="FQ360" s="61">
        <f t="shared" si="2712"/>
        <v>0</v>
      </c>
      <c r="FR360" s="61">
        <f t="shared" si="2713"/>
        <v>0</v>
      </c>
      <c r="FS360" s="11"/>
      <c r="FT360" s="12" t="e">
        <f t="shared" si="2669"/>
        <v>#DIV/0!</v>
      </c>
      <c r="FU360" s="11"/>
      <c r="FV360" s="12" t="e">
        <f t="shared" si="2670"/>
        <v>#DIV/0!</v>
      </c>
      <c r="FW360" s="13"/>
      <c r="FX360" s="13"/>
      <c r="FY360" s="25"/>
      <c r="FZ360" s="37"/>
      <c r="GA360" s="10"/>
      <c r="GB360" s="11"/>
      <c r="GC360" s="61">
        <f t="shared" si="2714"/>
        <v>0</v>
      </c>
      <c r="GD360" s="61">
        <f t="shared" si="2715"/>
        <v>0</v>
      </c>
      <c r="GE360" s="11"/>
      <c r="GF360" s="12" t="e">
        <f t="shared" si="2671"/>
        <v>#DIV/0!</v>
      </c>
      <c r="GG360" s="11"/>
      <c r="GH360" s="12" t="e">
        <f t="shared" si="2672"/>
        <v>#DIV/0!</v>
      </c>
      <c r="GI360" s="13"/>
      <c r="GJ360" s="13"/>
      <c r="GK360" s="25"/>
      <c r="GL360" s="37"/>
      <c r="GM360" s="10"/>
      <c r="GN360" s="11"/>
      <c r="GO360" s="61">
        <f t="shared" si="2716"/>
        <v>0</v>
      </c>
      <c r="GP360" s="61">
        <f t="shared" si="2717"/>
        <v>0</v>
      </c>
      <c r="GQ360" s="11"/>
      <c r="GR360" s="12" t="e">
        <f t="shared" si="2673"/>
        <v>#DIV/0!</v>
      </c>
      <c r="GS360" s="11"/>
      <c r="GT360" s="12" t="e">
        <f t="shared" si="2674"/>
        <v>#DIV/0!</v>
      </c>
      <c r="GU360" s="13"/>
      <c r="GV360" s="13"/>
      <c r="GW360" s="25"/>
      <c r="GX360" s="37"/>
      <c r="GY360" s="10"/>
      <c r="GZ360" s="11"/>
      <c r="HA360" s="61">
        <f t="shared" si="2718"/>
        <v>0</v>
      </c>
      <c r="HB360" s="61">
        <f t="shared" si="2719"/>
        <v>0</v>
      </c>
      <c r="HC360" s="11"/>
      <c r="HD360" s="12" t="e">
        <f t="shared" si="2675"/>
        <v>#DIV/0!</v>
      </c>
      <c r="HE360" s="11"/>
      <c r="HF360" s="12" t="e">
        <f t="shared" si="2676"/>
        <v>#DIV/0!</v>
      </c>
      <c r="HG360" s="13"/>
      <c r="HH360" s="13"/>
      <c r="HI360" s="25"/>
      <c r="HJ360" s="37"/>
      <c r="HK360" s="10">
        <f t="shared" si="2677"/>
        <v>0</v>
      </c>
      <c r="HL360" s="14">
        <f t="shared" si="2677"/>
        <v>0</v>
      </c>
      <c r="HM360" s="381">
        <f t="shared" si="2677"/>
        <v>2449</v>
      </c>
      <c r="HN360" s="11">
        <f t="shared" si="2677"/>
        <v>180</v>
      </c>
      <c r="HO360" s="11">
        <f t="shared" si="2678"/>
        <v>0</v>
      </c>
      <c r="HP360" s="79">
        <f t="shared" si="2679"/>
        <v>0</v>
      </c>
      <c r="HQ360" s="15">
        <f t="shared" si="2680"/>
        <v>0</v>
      </c>
      <c r="HR360" s="12" t="e">
        <f t="shared" si="2720"/>
        <v>#DIV/0!</v>
      </c>
      <c r="HS360" s="16"/>
      <c r="HT360" s="17"/>
      <c r="HU360" s="16" t="e">
        <f t="shared" si="2681"/>
        <v>#DIV/0!</v>
      </c>
      <c r="HV360" s="23"/>
      <c r="HW360" s="22"/>
    </row>
    <row r="361" spans="1:231" ht="18.75" x14ac:dyDescent="0.25">
      <c r="A361" s="734"/>
      <c r="B361" s="436">
        <f t="shared" si="2682"/>
        <v>45874</v>
      </c>
      <c r="C361" s="10"/>
      <c r="D361" s="11"/>
      <c r="E361" s="61">
        <f t="shared" si="2683"/>
        <v>450</v>
      </c>
      <c r="F361" s="11">
        <f t="shared" si="2684"/>
        <v>33</v>
      </c>
      <c r="G361" s="11"/>
      <c r="H361" s="12">
        <f t="shared" si="2642"/>
        <v>0</v>
      </c>
      <c r="I361" s="11"/>
      <c r="J361" s="12" t="e">
        <f t="shared" si="2685"/>
        <v>#DIV/0!</v>
      </c>
      <c r="K361" s="13"/>
      <c r="L361" s="11"/>
      <c r="M361" s="25"/>
      <c r="N361" s="37"/>
      <c r="O361" s="10"/>
      <c r="P361" s="11"/>
      <c r="Q361" s="11">
        <f t="shared" si="2686"/>
        <v>482</v>
      </c>
      <c r="R361" s="11">
        <f t="shared" si="2687"/>
        <v>36</v>
      </c>
      <c r="S361" s="11"/>
      <c r="T361" s="12">
        <f t="shared" si="2643"/>
        <v>0</v>
      </c>
      <c r="U361" s="11"/>
      <c r="V361" s="12" t="e">
        <f t="shared" si="2644"/>
        <v>#DIV/0!</v>
      </c>
      <c r="W361" s="13"/>
      <c r="X361" s="11"/>
      <c r="Y361" s="25"/>
      <c r="Z361" s="37"/>
      <c r="AA361" s="10"/>
      <c r="AB361" s="11"/>
      <c r="AC361" s="11">
        <f t="shared" si="2688"/>
        <v>100</v>
      </c>
      <c r="AD361" s="11">
        <f t="shared" si="2689"/>
        <v>8</v>
      </c>
      <c r="AE361" s="11"/>
      <c r="AF361" s="12">
        <f t="shared" si="2645"/>
        <v>0</v>
      </c>
      <c r="AG361" s="11"/>
      <c r="AH361" s="12" t="e">
        <f t="shared" si="2646"/>
        <v>#DIV/0!</v>
      </c>
      <c r="AI361" s="13"/>
      <c r="AJ361" s="11"/>
      <c r="AK361" s="25"/>
      <c r="AL361" s="37"/>
      <c r="AM361" s="10"/>
      <c r="AN361" s="11"/>
      <c r="AO361" s="61">
        <f t="shared" si="2690"/>
        <v>469</v>
      </c>
      <c r="AP361" s="11">
        <f t="shared" si="2691"/>
        <v>34</v>
      </c>
      <c r="AQ361" s="11"/>
      <c r="AR361" s="12">
        <f t="shared" si="2647"/>
        <v>0</v>
      </c>
      <c r="AS361" s="11"/>
      <c r="AT361" s="12" t="e">
        <f t="shared" si="2648"/>
        <v>#DIV/0!</v>
      </c>
      <c r="AU361" s="13"/>
      <c r="AV361" s="11"/>
      <c r="AW361" s="25"/>
      <c r="AX361" s="37"/>
      <c r="AY361" s="10"/>
      <c r="AZ361" s="11"/>
      <c r="BA361" s="11">
        <f t="shared" si="2692"/>
        <v>469</v>
      </c>
      <c r="BB361" s="11">
        <f t="shared" si="2693"/>
        <v>35</v>
      </c>
      <c r="BC361" s="11"/>
      <c r="BD361" s="12">
        <f t="shared" si="2649"/>
        <v>0</v>
      </c>
      <c r="BE361" s="11"/>
      <c r="BF361" s="12" t="e">
        <f t="shared" si="2650"/>
        <v>#DIV/0!</v>
      </c>
      <c r="BG361" s="13"/>
      <c r="BH361" s="11"/>
      <c r="BI361" s="25"/>
      <c r="BJ361" s="37"/>
      <c r="BK361" s="10"/>
      <c r="BL361" s="11"/>
      <c r="BM361" s="11">
        <f t="shared" si="2694"/>
        <v>479</v>
      </c>
      <c r="BN361" s="11">
        <f t="shared" si="2695"/>
        <v>34</v>
      </c>
      <c r="BO361" s="11"/>
      <c r="BP361" s="12">
        <f t="shared" si="2651"/>
        <v>0</v>
      </c>
      <c r="BQ361" s="11"/>
      <c r="BR361" s="12" t="e">
        <f t="shared" si="2652"/>
        <v>#DIV/0!</v>
      </c>
      <c r="BS361" s="13"/>
      <c r="BT361" s="11"/>
      <c r="BU361" s="25"/>
      <c r="BV361" s="37"/>
      <c r="BW361" s="10"/>
      <c r="BX361" s="11"/>
      <c r="BY361" s="61">
        <f t="shared" si="2696"/>
        <v>0</v>
      </c>
      <c r="BZ361" s="61">
        <f t="shared" si="2697"/>
        <v>0</v>
      </c>
      <c r="CA361" s="11"/>
      <c r="CB361" s="12" t="e">
        <f t="shared" si="2653"/>
        <v>#DIV/0!</v>
      </c>
      <c r="CC361" s="11"/>
      <c r="CD361" s="12" t="e">
        <f t="shared" si="2654"/>
        <v>#DIV/0!</v>
      </c>
      <c r="CE361" s="13"/>
      <c r="CF361" s="11"/>
      <c r="CG361" s="25"/>
      <c r="CH361" s="37"/>
      <c r="CI361" s="10"/>
      <c r="CJ361" s="11"/>
      <c r="CK361" s="61">
        <f t="shared" si="2698"/>
        <v>0</v>
      </c>
      <c r="CL361" s="61">
        <f t="shared" si="2699"/>
        <v>0</v>
      </c>
      <c r="CM361" s="11"/>
      <c r="CN361" s="12" t="e">
        <f t="shared" si="2655"/>
        <v>#DIV/0!</v>
      </c>
      <c r="CO361" s="11"/>
      <c r="CP361" s="12" t="e">
        <f t="shared" si="2656"/>
        <v>#DIV/0!</v>
      </c>
      <c r="CQ361" s="13"/>
      <c r="CR361" s="11"/>
      <c r="CS361" s="25"/>
      <c r="CT361" s="37"/>
      <c r="CU361" s="10"/>
      <c r="CV361" s="11"/>
      <c r="CW361" s="61">
        <f t="shared" si="2700"/>
        <v>0</v>
      </c>
      <c r="CX361" s="61">
        <f t="shared" si="2701"/>
        <v>0</v>
      </c>
      <c r="CY361" s="11"/>
      <c r="CZ361" s="12" t="e">
        <f t="shared" si="2657"/>
        <v>#DIV/0!</v>
      </c>
      <c r="DA361" s="11"/>
      <c r="DB361" s="12" t="e">
        <f t="shared" si="2658"/>
        <v>#DIV/0!</v>
      </c>
      <c r="DC361" s="13"/>
      <c r="DD361" s="11"/>
      <c r="DE361" s="25"/>
      <c r="DF361" s="37"/>
      <c r="DG361" s="10"/>
      <c r="DH361" s="11"/>
      <c r="DI361" s="61">
        <f t="shared" si="2702"/>
        <v>0</v>
      </c>
      <c r="DJ361" s="61">
        <f t="shared" si="2703"/>
        <v>0</v>
      </c>
      <c r="DK361" s="11"/>
      <c r="DL361" s="12" t="e">
        <f t="shared" si="2659"/>
        <v>#DIV/0!</v>
      </c>
      <c r="DM361" s="11"/>
      <c r="DN361" s="12" t="e">
        <f t="shared" si="2660"/>
        <v>#DIV/0!</v>
      </c>
      <c r="DO361" s="13"/>
      <c r="DP361" s="11"/>
      <c r="DQ361" s="25"/>
      <c r="DR361" s="37"/>
      <c r="DS361" s="10"/>
      <c r="DT361" s="11"/>
      <c r="DU361" s="61">
        <f t="shared" si="2704"/>
        <v>0</v>
      </c>
      <c r="DV361" s="61">
        <f t="shared" si="2705"/>
        <v>0</v>
      </c>
      <c r="DW361" s="11"/>
      <c r="DX361" s="12" t="e">
        <f t="shared" si="2661"/>
        <v>#DIV/0!</v>
      </c>
      <c r="DY361" s="11"/>
      <c r="DZ361" s="12" t="e">
        <f t="shared" si="2662"/>
        <v>#DIV/0!</v>
      </c>
      <c r="EA361" s="13"/>
      <c r="EB361" s="11"/>
      <c r="EC361" s="25"/>
      <c r="ED361" s="37"/>
      <c r="EE361" s="10"/>
      <c r="EF361" s="11"/>
      <c r="EG361" s="61">
        <f t="shared" si="2706"/>
        <v>0</v>
      </c>
      <c r="EH361" s="61">
        <f t="shared" si="2707"/>
        <v>0</v>
      </c>
      <c r="EI361" s="11"/>
      <c r="EJ361" s="12" t="e">
        <f t="shared" si="2663"/>
        <v>#DIV/0!</v>
      </c>
      <c r="EK361" s="11"/>
      <c r="EL361" s="12" t="e">
        <f t="shared" si="2664"/>
        <v>#DIV/0!</v>
      </c>
      <c r="EM361" s="13"/>
      <c r="EN361" s="11"/>
      <c r="EO361" s="25"/>
      <c r="EP361" s="37"/>
      <c r="EQ361" s="10"/>
      <c r="ER361" s="11"/>
      <c r="ES361" s="61">
        <f t="shared" si="2708"/>
        <v>0</v>
      </c>
      <c r="ET361" s="61">
        <f t="shared" si="2709"/>
        <v>0</v>
      </c>
      <c r="EU361" s="11"/>
      <c r="EV361" s="12" t="e">
        <f t="shared" si="2665"/>
        <v>#DIV/0!</v>
      </c>
      <c r="EW361" s="11"/>
      <c r="EX361" s="12" t="e">
        <f t="shared" si="2666"/>
        <v>#DIV/0!</v>
      </c>
      <c r="EY361" s="13"/>
      <c r="EZ361" s="11"/>
      <c r="FA361" s="25"/>
      <c r="FB361" s="37"/>
      <c r="FC361" s="10"/>
      <c r="FD361" s="11"/>
      <c r="FE361" s="61">
        <f t="shared" si="2710"/>
        <v>0</v>
      </c>
      <c r="FF361" s="61">
        <f t="shared" si="2711"/>
        <v>0</v>
      </c>
      <c r="FG361" s="11"/>
      <c r="FH361" s="12" t="e">
        <f t="shared" si="2667"/>
        <v>#DIV/0!</v>
      </c>
      <c r="FI361" s="11"/>
      <c r="FJ361" s="12" t="e">
        <f t="shared" si="2668"/>
        <v>#DIV/0!</v>
      </c>
      <c r="FK361" s="13"/>
      <c r="FL361" s="11"/>
      <c r="FM361" s="25"/>
      <c r="FN361" s="37"/>
      <c r="FO361" s="10"/>
      <c r="FP361" s="11"/>
      <c r="FQ361" s="61">
        <f t="shared" si="2712"/>
        <v>0</v>
      </c>
      <c r="FR361" s="61">
        <f t="shared" si="2713"/>
        <v>0</v>
      </c>
      <c r="FS361" s="11"/>
      <c r="FT361" s="12" t="e">
        <f t="shared" si="2669"/>
        <v>#DIV/0!</v>
      </c>
      <c r="FU361" s="11"/>
      <c r="FV361" s="12" t="e">
        <f t="shared" si="2670"/>
        <v>#DIV/0!</v>
      </c>
      <c r="FW361" s="13"/>
      <c r="FX361" s="11"/>
      <c r="FY361" s="25"/>
      <c r="FZ361" s="37"/>
      <c r="GA361" s="10"/>
      <c r="GB361" s="11"/>
      <c r="GC361" s="61">
        <f t="shared" si="2714"/>
        <v>0</v>
      </c>
      <c r="GD361" s="61">
        <f t="shared" si="2715"/>
        <v>0</v>
      </c>
      <c r="GE361" s="11"/>
      <c r="GF361" s="12" t="e">
        <f t="shared" si="2671"/>
        <v>#DIV/0!</v>
      </c>
      <c r="GG361" s="11"/>
      <c r="GH361" s="12" t="e">
        <f t="shared" si="2672"/>
        <v>#DIV/0!</v>
      </c>
      <c r="GI361" s="13"/>
      <c r="GJ361" s="11"/>
      <c r="GK361" s="25"/>
      <c r="GL361" s="37"/>
      <c r="GM361" s="10"/>
      <c r="GN361" s="11"/>
      <c r="GO361" s="61">
        <f t="shared" si="2716"/>
        <v>0</v>
      </c>
      <c r="GP361" s="61">
        <f t="shared" si="2717"/>
        <v>0</v>
      </c>
      <c r="GQ361" s="11"/>
      <c r="GR361" s="12" t="e">
        <f t="shared" si="2673"/>
        <v>#DIV/0!</v>
      </c>
      <c r="GS361" s="11"/>
      <c r="GT361" s="12" t="e">
        <f t="shared" si="2674"/>
        <v>#DIV/0!</v>
      </c>
      <c r="GU361" s="13"/>
      <c r="GV361" s="11"/>
      <c r="GW361" s="25"/>
      <c r="GX361" s="37"/>
      <c r="GY361" s="10"/>
      <c r="GZ361" s="11"/>
      <c r="HA361" s="61">
        <f t="shared" si="2718"/>
        <v>0</v>
      </c>
      <c r="HB361" s="61">
        <f t="shared" si="2719"/>
        <v>0</v>
      </c>
      <c r="HC361" s="11"/>
      <c r="HD361" s="12" t="e">
        <f t="shared" si="2675"/>
        <v>#DIV/0!</v>
      </c>
      <c r="HE361" s="11"/>
      <c r="HF361" s="12" t="e">
        <f t="shared" si="2676"/>
        <v>#DIV/0!</v>
      </c>
      <c r="HG361" s="13"/>
      <c r="HH361" s="11"/>
      <c r="HI361" s="25"/>
      <c r="HJ361" s="37"/>
      <c r="HK361" s="10">
        <f t="shared" si="2677"/>
        <v>0</v>
      </c>
      <c r="HL361" s="14">
        <f t="shared" si="2677"/>
        <v>0</v>
      </c>
      <c r="HM361" s="381">
        <f t="shared" si="2677"/>
        <v>2449</v>
      </c>
      <c r="HN361" s="11">
        <f t="shared" si="2677"/>
        <v>180</v>
      </c>
      <c r="HO361" s="11">
        <f t="shared" si="2678"/>
        <v>0</v>
      </c>
      <c r="HP361" s="79">
        <f t="shared" si="2679"/>
        <v>0</v>
      </c>
      <c r="HQ361" s="15">
        <f t="shared" si="2680"/>
        <v>0</v>
      </c>
      <c r="HR361" s="12" t="e">
        <f t="shared" si="2720"/>
        <v>#DIV/0!</v>
      </c>
      <c r="HS361" s="16"/>
      <c r="HT361" s="17"/>
      <c r="HU361" s="16" t="e">
        <f t="shared" si="2681"/>
        <v>#DIV/0!</v>
      </c>
      <c r="HV361" s="23"/>
      <c r="HW361" s="22"/>
    </row>
    <row r="362" spans="1:231" ht="18.75" x14ac:dyDescent="0.25">
      <c r="A362" s="734"/>
      <c r="B362" s="436">
        <f>+B361+1</f>
        <v>45875</v>
      </c>
      <c r="C362" s="10"/>
      <c r="D362" s="11"/>
      <c r="E362" s="61">
        <f>E361-C362</f>
        <v>450</v>
      </c>
      <c r="F362" s="11">
        <f>F361-D362</f>
        <v>33</v>
      </c>
      <c r="G362" s="11"/>
      <c r="H362" s="12">
        <f t="shared" si="2642"/>
        <v>0</v>
      </c>
      <c r="I362" s="11"/>
      <c r="J362" s="12" t="e">
        <f t="shared" si="2685"/>
        <v>#DIV/0!</v>
      </c>
      <c r="K362" s="13"/>
      <c r="L362" s="11"/>
      <c r="M362" s="38"/>
      <c r="N362" s="39"/>
      <c r="O362" s="10"/>
      <c r="P362" s="11"/>
      <c r="Q362" s="11">
        <f t="shared" si="2686"/>
        <v>482</v>
      </c>
      <c r="R362" s="11">
        <f t="shared" si="2687"/>
        <v>36</v>
      </c>
      <c r="S362" s="11"/>
      <c r="T362" s="12">
        <f t="shared" si="2643"/>
        <v>0</v>
      </c>
      <c r="U362" s="11"/>
      <c r="V362" s="12" t="e">
        <f t="shared" si="2644"/>
        <v>#DIV/0!</v>
      </c>
      <c r="W362" s="13"/>
      <c r="X362" s="11"/>
      <c r="Y362" s="38"/>
      <c r="Z362" s="39"/>
      <c r="AA362" s="10"/>
      <c r="AB362" s="11"/>
      <c r="AC362" s="11">
        <f t="shared" si="2688"/>
        <v>100</v>
      </c>
      <c r="AD362" s="11">
        <f t="shared" si="2689"/>
        <v>8</v>
      </c>
      <c r="AE362" s="11"/>
      <c r="AF362" s="12">
        <f t="shared" si="2645"/>
        <v>0</v>
      </c>
      <c r="AG362" s="11"/>
      <c r="AH362" s="12" t="e">
        <f t="shared" si="2646"/>
        <v>#DIV/0!</v>
      </c>
      <c r="AI362" s="13"/>
      <c r="AJ362" s="11"/>
      <c r="AK362" s="38"/>
      <c r="AL362" s="39"/>
      <c r="AM362" s="10"/>
      <c r="AN362" s="11"/>
      <c r="AO362" s="61">
        <f t="shared" si="2690"/>
        <v>469</v>
      </c>
      <c r="AP362" s="11">
        <f t="shared" si="2691"/>
        <v>34</v>
      </c>
      <c r="AQ362" s="11"/>
      <c r="AR362" s="12">
        <f t="shared" si="2647"/>
        <v>0</v>
      </c>
      <c r="AS362" s="11"/>
      <c r="AT362" s="12" t="e">
        <f t="shared" si="2648"/>
        <v>#DIV/0!</v>
      </c>
      <c r="AU362" s="13"/>
      <c r="AV362" s="11"/>
      <c r="AW362" s="38"/>
      <c r="AX362" s="39"/>
      <c r="AY362" s="10"/>
      <c r="AZ362" s="11"/>
      <c r="BA362" s="11">
        <f t="shared" si="2692"/>
        <v>469</v>
      </c>
      <c r="BB362" s="11">
        <f t="shared" si="2693"/>
        <v>35</v>
      </c>
      <c r="BC362" s="11"/>
      <c r="BD362" s="12">
        <f t="shared" si="2649"/>
        <v>0</v>
      </c>
      <c r="BE362" s="11"/>
      <c r="BF362" s="12" t="e">
        <f t="shared" si="2650"/>
        <v>#DIV/0!</v>
      </c>
      <c r="BG362" s="13"/>
      <c r="BH362" s="11"/>
      <c r="BI362" s="38"/>
      <c r="BJ362" s="39"/>
      <c r="BK362" s="10"/>
      <c r="BL362" s="11"/>
      <c r="BM362" s="11">
        <f t="shared" si="2694"/>
        <v>479</v>
      </c>
      <c r="BN362" s="11">
        <f t="shared" si="2695"/>
        <v>34</v>
      </c>
      <c r="BO362" s="11"/>
      <c r="BP362" s="12">
        <f t="shared" si="2651"/>
        <v>0</v>
      </c>
      <c r="BQ362" s="11"/>
      <c r="BR362" s="12" t="e">
        <f t="shared" si="2652"/>
        <v>#DIV/0!</v>
      </c>
      <c r="BS362" s="13"/>
      <c r="BT362" s="11"/>
      <c r="BU362" s="38"/>
      <c r="BV362" s="39"/>
      <c r="BW362" s="10"/>
      <c r="BX362" s="11"/>
      <c r="BY362" s="61">
        <f t="shared" si="2696"/>
        <v>0</v>
      </c>
      <c r="BZ362" s="61">
        <f t="shared" si="2697"/>
        <v>0</v>
      </c>
      <c r="CA362" s="11"/>
      <c r="CB362" s="12" t="e">
        <f t="shared" si="2653"/>
        <v>#DIV/0!</v>
      </c>
      <c r="CC362" s="11"/>
      <c r="CD362" s="12" t="e">
        <f t="shared" si="2654"/>
        <v>#DIV/0!</v>
      </c>
      <c r="CE362" s="13"/>
      <c r="CF362" s="11"/>
      <c r="CG362" s="38"/>
      <c r="CH362" s="39"/>
      <c r="CI362" s="10"/>
      <c r="CJ362" s="11"/>
      <c r="CK362" s="61">
        <f t="shared" si="2698"/>
        <v>0</v>
      </c>
      <c r="CL362" s="61">
        <f t="shared" si="2699"/>
        <v>0</v>
      </c>
      <c r="CM362" s="11"/>
      <c r="CN362" s="12" t="e">
        <f t="shared" si="2655"/>
        <v>#DIV/0!</v>
      </c>
      <c r="CO362" s="11"/>
      <c r="CP362" s="12" t="e">
        <f t="shared" si="2656"/>
        <v>#DIV/0!</v>
      </c>
      <c r="CQ362" s="13"/>
      <c r="CR362" s="11"/>
      <c r="CS362" s="38"/>
      <c r="CT362" s="39"/>
      <c r="CU362" s="10"/>
      <c r="CV362" s="11"/>
      <c r="CW362" s="61">
        <f t="shared" si="2700"/>
        <v>0</v>
      </c>
      <c r="CX362" s="61">
        <f t="shared" si="2701"/>
        <v>0</v>
      </c>
      <c r="CY362" s="11"/>
      <c r="CZ362" s="12" t="e">
        <f t="shared" si="2657"/>
        <v>#DIV/0!</v>
      </c>
      <c r="DA362" s="11"/>
      <c r="DB362" s="12" t="e">
        <f t="shared" si="2658"/>
        <v>#DIV/0!</v>
      </c>
      <c r="DC362" s="13"/>
      <c r="DD362" s="11"/>
      <c r="DE362" s="38"/>
      <c r="DF362" s="39"/>
      <c r="DG362" s="10"/>
      <c r="DH362" s="11"/>
      <c r="DI362" s="61">
        <f t="shared" si="2702"/>
        <v>0</v>
      </c>
      <c r="DJ362" s="61">
        <f t="shared" si="2703"/>
        <v>0</v>
      </c>
      <c r="DK362" s="11"/>
      <c r="DL362" s="12" t="e">
        <f t="shared" si="2659"/>
        <v>#DIV/0!</v>
      </c>
      <c r="DM362" s="11"/>
      <c r="DN362" s="12" t="e">
        <f t="shared" si="2660"/>
        <v>#DIV/0!</v>
      </c>
      <c r="DO362" s="13"/>
      <c r="DP362" s="11"/>
      <c r="DQ362" s="38"/>
      <c r="DR362" s="39"/>
      <c r="DS362" s="10"/>
      <c r="DT362" s="11"/>
      <c r="DU362" s="61">
        <f t="shared" si="2704"/>
        <v>0</v>
      </c>
      <c r="DV362" s="61">
        <f t="shared" si="2705"/>
        <v>0</v>
      </c>
      <c r="DW362" s="11"/>
      <c r="DX362" s="12" t="e">
        <f t="shared" si="2661"/>
        <v>#DIV/0!</v>
      </c>
      <c r="DY362" s="11"/>
      <c r="DZ362" s="12" t="e">
        <f t="shared" si="2662"/>
        <v>#DIV/0!</v>
      </c>
      <c r="EA362" s="13"/>
      <c r="EB362" s="11"/>
      <c r="EC362" s="38"/>
      <c r="ED362" s="39"/>
      <c r="EE362" s="10"/>
      <c r="EF362" s="11"/>
      <c r="EG362" s="61">
        <f t="shared" si="2706"/>
        <v>0</v>
      </c>
      <c r="EH362" s="61">
        <f t="shared" si="2707"/>
        <v>0</v>
      </c>
      <c r="EI362" s="11"/>
      <c r="EJ362" s="12" t="e">
        <f t="shared" si="2663"/>
        <v>#DIV/0!</v>
      </c>
      <c r="EK362" s="11"/>
      <c r="EL362" s="12" t="e">
        <f t="shared" si="2664"/>
        <v>#DIV/0!</v>
      </c>
      <c r="EM362" s="13"/>
      <c r="EN362" s="11"/>
      <c r="EO362" s="38"/>
      <c r="EP362" s="39"/>
      <c r="EQ362" s="10"/>
      <c r="ER362" s="11"/>
      <c r="ES362" s="61">
        <f t="shared" si="2708"/>
        <v>0</v>
      </c>
      <c r="ET362" s="61">
        <f t="shared" si="2709"/>
        <v>0</v>
      </c>
      <c r="EU362" s="11"/>
      <c r="EV362" s="12" t="e">
        <f t="shared" si="2665"/>
        <v>#DIV/0!</v>
      </c>
      <c r="EW362" s="11"/>
      <c r="EX362" s="12" t="e">
        <f t="shared" si="2666"/>
        <v>#DIV/0!</v>
      </c>
      <c r="EY362" s="13"/>
      <c r="EZ362" s="11"/>
      <c r="FA362" s="38"/>
      <c r="FB362" s="39"/>
      <c r="FC362" s="10"/>
      <c r="FD362" s="11"/>
      <c r="FE362" s="61">
        <f t="shared" si="2710"/>
        <v>0</v>
      </c>
      <c r="FF362" s="61">
        <f t="shared" si="2711"/>
        <v>0</v>
      </c>
      <c r="FG362" s="11"/>
      <c r="FH362" s="12" t="e">
        <f t="shared" si="2667"/>
        <v>#DIV/0!</v>
      </c>
      <c r="FI362" s="11"/>
      <c r="FJ362" s="12" t="e">
        <f t="shared" si="2668"/>
        <v>#DIV/0!</v>
      </c>
      <c r="FK362" s="13"/>
      <c r="FL362" s="11"/>
      <c r="FM362" s="38"/>
      <c r="FN362" s="39"/>
      <c r="FO362" s="10"/>
      <c r="FP362" s="11"/>
      <c r="FQ362" s="61">
        <f t="shared" si="2712"/>
        <v>0</v>
      </c>
      <c r="FR362" s="61">
        <f t="shared" si="2713"/>
        <v>0</v>
      </c>
      <c r="FS362" s="11"/>
      <c r="FT362" s="12" t="e">
        <f t="shared" si="2669"/>
        <v>#DIV/0!</v>
      </c>
      <c r="FU362" s="11"/>
      <c r="FV362" s="12" t="e">
        <f t="shared" si="2670"/>
        <v>#DIV/0!</v>
      </c>
      <c r="FW362" s="13"/>
      <c r="FX362" s="11"/>
      <c r="FY362" s="38"/>
      <c r="FZ362" s="39"/>
      <c r="GA362" s="10"/>
      <c r="GB362" s="11"/>
      <c r="GC362" s="61">
        <f t="shared" si="2714"/>
        <v>0</v>
      </c>
      <c r="GD362" s="61">
        <f t="shared" si="2715"/>
        <v>0</v>
      </c>
      <c r="GE362" s="11"/>
      <c r="GF362" s="12" t="e">
        <f t="shared" si="2671"/>
        <v>#DIV/0!</v>
      </c>
      <c r="GG362" s="11"/>
      <c r="GH362" s="12" t="e">
        <f t="shared" si="2672"/>
        <v>#DIV/0!</v>
      </c>
      <c r="GI362" s="13"/>
      <c r="GJ362" s="11"/>
      <c r="GK362" s="38"/>
      <c r="GL362" s="39"/>
      <c r="GM362" s="10"/>
      <c r="GN362" s="11"/>
      <c r="GO362" s="61">
        <f t="shared" si="2716"/>
        <v>0</v>
      </c>
      <c r="GP362" s="61">
        <f t="shared" si="2717"/>
        <v>0</v>
      </c>
      <c r="GQ362" s="11"/>
      <c r="GR362" s="12" t="e">
        <f t="shared" si="2673"/>
        <v>#DIV/0!</v>
      </c>
      <c r="GS362" s="11"/>
      <c r="GT362" s="12" t="e">
        <f t="shared" si="2674"/>
        <v>#DIV/0!</v>
      </c>
      <c r="GU362" s="13"/>
      <c r="GV362" s="11"/>
      <c r="GW362" s="38"/>
      <c r="GX362" s="39"/>
      <c r="GY362" s="10"/>
      <c r="GZ362" s="11"/>
      <c r="HA362" s="61">
        <f t="shared" si="2718"/>
        <v>0</v>
      </c>
      <c r="HB362" s="61">
        <f t="shared" si="2719"/>
        <v>0</v>
      </c>
      <c r="HC362" s="11"/>
      <c r="HD362" s="12" t="e">
        <f t="shared" si="2675"/>
        <v>#DIV/0!</v>
      </c>
      <c r="HE362" s="11"/>
      <c r="HF362" s="12" t="e">
        <f t="shared" si="2676"/>
        <v>#DIV/0!</v>
      </c>
      <c r="HG362" s="13"/>
      <c r="HH362" s="11"/>
      <c r="HI362" s="38"/>
      <c r="HJ362" s="39"/>
      <c r="HK362" s="10">
        <f t="shared" si="2677"/>
        <v>0</v>
      </c>
      <c r="HL362" s="14">
        <f t="shared" si="2677"/>
        <v>0</v>
      </c>
      <c r="HM362" s="381">
        <f t="shared" si="2677"/>
        <v>2449</v>
      </c>
      <c r="HN362" s="11">
        <f t="shared" si="2677"/>
        <v>180</v>
      </c>
      <c r="HO362" s="11">
        <f t="shared" si="2678"/>
        <v>0</v>
      </c>
      <c r="HP362" s="79">
        <f t="shared" si="2679"/>
        <v>0</v>
      </c>
      <c r="HQ362" s="15">
        <f t="shared" si="2680"/>
        <v>0</v>
      </c>
      <c r="HR362" s="12" t="e">
        <f t="shared" si="2720"/>
        <v>#DIV/0!</v>
      </c>
      <c r="HS362" s="16"/>
      <c r="HT362" s="17"/>
      <c r="HU362" s="16" t="e">
        <f t="shared" si="2681"/>
        <v>#DIV/0!</v>
      </c>
      <c r="HV362" s="23"/>
      <c r="HW362" s="22"/>
    </row>
    <row r="363" spans="1:231" ht="19.5" thickBot="1" x14ac:dyDescent="0.3">
      <c r="A363" s="734"/>
      <c r="B363" s="437"/>
      <c r="C363" s="26">
        <f>SUM(C356:C362)</f>
        <v>0</v>
      </c>
      <c r="D363" s="27">
        <f>SUM(D356:D362)</f>
        <v>0</v>
      </c>
      <c r="E363" s="27"/>
      <c r="F363" s="27"/>
      <c r="G363" s="27">
        <f>SUM(G356:G362)</f>
        <v>0</v>
      </c>
      <c r="H363" s="28">
        <f>((G363+I363)/7)/E362</f>
        <v>0</v>
      </c>
      <c r="I363" s="27">
        <f>SUM(I356:I362)</f>
        <v>0</v>
      </c>
      <c r="J363" s="28" t="e">
        <f>(I363/(I363+G363))</f>
        <v>#DIV/0!</v>
      </c>
      <c r="K363" s="27"/>
      <c r="L363" s="27"/>
      <c r="M363" s="29" t="e">
        <f>M361/M360*100-100</f>
        <v>#DIV/0!</v>
      </c>
      <c r="N363" s="60" t="e">
        <f>N361/N360*100-100</f>
        <v>#DIV/0!</v>
      </c>
      <c r="O363" s="26">
        <f>SUM(O356:O362)</f>
        <v>0</v>
      </c>
      <c r="P363" s="27">
        <f>SUM(P356:P362)</f>
        <v>0</v>
      </c>
      <c r="Q363" s="27"/>
      <c r="R363" s="27"/>
      <c r="S363" s="27">
        <f>SUM(S356:S362)</f>
        <v>0</v>
      </c>
      <c r="T363" s="28">
        <f>((S363+U363)/7)/Q362</f>
        <v>0</v>
      </c>
      <c r="U363" s="27">
        <f>SUM(U356:U362)</f>
        <v>0</v>
      </c>
      <c r="V363" s="28" t="e">
        <f>(U363/(U363+S363))</f>
        <v>#DIV/0!</v>
      </c>
      <c r="W363" s="27"/>
      <c r="X363" s="27"/>
      <c r="Y363" s="29" t="e">
        <f>Y361/Y360*100-100</f>
        <v>#DIV/0!</v>
      </c>
      <c r="Z363" s="60" t="e">
        <f>Z361/Z360*100-100</f>
        <v>#DIV/0!</v>
      </c>
      <c r="AA363" s="26">
        <f>SUM(AA356:AA362)</f>
        <v>0</v>
      </c>
      <c r="AB363" s="27">
        <f>SUM(AB356:AB362)</f>
        <v>0</v>
      </c>
      <c r="AC363" s="27"/>
      <c r="AD363" s="27"/>
      <c r="AE363" s="27">
        <f>SUM(AE356:AE362)</f>
        <v>0</v>
      </c>
      <c r="AF363" s="28">
        <f>((AE363+AG363)/7)/AC362</f>
        <v>0</v>
      </c>
      <c r="AG363" s="27">
        <f>SUM(AG356:AG362)</f>
        <v>0</v>
      </c>
      <c r="AH363" s="28" t="e">
        <f>(AG363/(AG363+AE363))</f>
        <v>#DIV/0!</v>
      </c>
      <c r="AI363" s="27"/>
      <c r="AJ363" s="27"/>
      <c r="AK363" s="29" t="e">
        <f>AK361/AK360*100-100</f>
        <v>#DIV/0!</v>
      </c>
      <c r="AL363" s="60" t="e">
        <f>AL361/AL360*100-100</f>
        <v>#DIV/0!</v>
      </c>
      <c r="AM363" s="26">
        <f>SUM(AM356:AM362)</f>
        <v>0</v>
      </c>
      <c r="AN363" s="27">
        <f>SUM(AN356:AN362)</f>
        <v>0</v>
      </c>
      <c r="AO363" s="27"/>
      <c r="AP363" s="27"/>
      <c r="AQ363" s="27">
        <f>SUM(AQ356:AQ362)</f>
        <v>0</v>
      </c>
      <c r="AR363" s="28">
        <f>((AQ363+AS363)/7)/AO362</f>
        <v>0</v>
      </c>
      <c r="AS363" s="27">
        <f>SUM(AS356:AS362)</f>
        <v>0</v>
      </c>
      <c r="AT363" s="28" t="e">
        <f>(AS363/(AS363+AQ363))</f>
        <v>#DIV/0!</v>
      </c>
      <c r="AU363" s="27"/>
      <c r="AV363" s="27"/>
      <c r="AW363" s="29" t="e">
        <f>AW361/AW360*100-100</f>
        <v>#DIV/0!</v>
      </c>
      <c r="AX363" s="60" t="e">
        <f>AX361/AX360*100-100</f>
        <v>#DIV/0!</v>
      </c>
      <c r="AY363" s="26">
        <f>SUM(AY356:AY362)</f>
        <v>0</v>
      </c>
      <c r="AZ363" s="27">
        <f>SUM(AZ356:AZ362)</f>
        <v>0</v>
      </c>
      <c r="BA363" s="27"/>
      <c r="BB363" s="27"/>
      <c r="BC363" s="27">
        <f>SUM(BC356:BC362)</f>
        <v>0</v>
      </c>
      <c r="BD363" s="28">
        <f>((BC363+BE363)/7)/BA362</f>
        <v>0</v>
      </c>
      <c r="BE363" s="27">
        <f>SUM(BE356:BE362)</f>
        <v>0</v>
      </c>
      <c r="BF363" s="28" t="e">
        <f>(BE363/(BE363+BC363))</f>
        <v>#DIV/0!</v>
      </c>
      <c r="BG363" s="27"/>
      <c r="BH363" s="27"/>
      <c r="BI363" s="29" t="e">
        <f>BI361/BI360*100-100</f>
        <v>#DIV/0!</v>
      </c>
      <c r="BJ363" s="60" t="e">
        <f>BJ361/BJ360*100-100</f>
        <v>#DIV/0!</v>
      </c>
      <c r="BK363" s="26">
        <f>SUM(BK356:BK362)</f>
        <v>0</v>
      </c>
      <c r="BL363" s="27">
        <f>SUM(BL356:BL362)</f>
        <v>0</v>
      </c>
      <c r="BM363" s="27"/>
      <c r="BN363" s="27"/>
      <c r="BO363" s="27">
        <f>SUM(BO356:BO362)</f>
        <v>0</v>
      </c>
      <c r="BP363" s="28">
        <f>((BO363+BQ363)/7)/BM362</f>
        <v>0</v>
      </c>
      <c r="BQ363" s="27">
        <f>SUM(BQ356:BQ362)</f>
        <v>0</v>
      </c>
      <c r="BR363" s="28" t="e">
        <f>(BQ363/(BQ363+BO363))</f>
        <v>#DIV/0!</v>
      </c>
      <c r="BS363" s="27"/>
      <c r="BT363" s="27"/>
      <c r="BU363" s="29" t="e">
        <f>BU361/BU360*100-100</f>
        <v>#DIV/0!</v>
      </c>
      <c r="BV363" s="60" t="e">
        <f>BV361/BV360*100-100</f>
        <v>#DIV/0!</v>
      </c>
      <c r="BW363" s="26">
        <f>SUM(BW356:BW362)</f>
        <v>0</v>
      </c>
      <c r="BX363" s="27">
        <f>SUM(BX356:BX362)</f>
        <v>0</v>
      </c>
      <c r="BY363" s="27"/>
      <c r="BZ363" s="27"/>
      <c r="CA363" s="27">
        <f>SUM(CA356:CA362)</f>
        <v>0</v>
      </c>
      <c r="CB363" s="28" t="e">
        <f>((CA363+CC363)/7)/BY362</f>
        <v>#DIV/0!</v>
      </c>
      <c r="CC363" s="27">
        <f>SUM(CC356:CC362)</f>
        <v>0</v>
      </c>
      <c r="CD363" s="28" t="e">
        <f>(CC363/(CC363+CA363))</f>
        <v>#DIV/0!</v>
      </c>
      <c r="CE363" s="27"/>
      <c r="CF363" s="27"/>
      <c r="CG363" s="29" t="e">
        <f>CG361/CG360*100-100</f>
        <v>#DIV/0!</v>
      </c>
      <c r="CH363" s="60" t="e">
        <f>CH361/CH360*100-100</f>
        <v>#DIV/0!</v>
      </c>
      <c r="CI363" s="26">
        <f>SUM(CI356:CI362)</f>
        <v>0</v>
      </c>
      <c r="CJ363" s="27">
        <f>SUM(CJ356:CJ362)</f>
        <v>0</v>
      </c>
      <c r="CK363" s="27"/>
      <c r="CL363" s="27"/>
      <c r="CM363" s="27">
        <f>SUM(CM356:CM362)</f>
        <v>0</v>
      </c>
      <c r="CN363" s="28" t="e">
        <f>((CM363+CO363)/7)/CK362</f>
        <v>#DIV/0!</v>
      </c>
      <c r="CO363" s="27">
        <f>SUM(CO356:CO362)</f>
        <v>0</v>
      </c>
      <c r="CP363" s="28" t="e">
        <f>(CO363/(CO363+CM363))</f>
        <v>#DIV/0!</v>
      </c>
      <c r="CQ363" s="27"/>
      <c r="CR363" s="27"/>
      <c r="CS363" s="29" t="e">
        <f>CS361/CS360*100-100</f>
        <v>#DIV/0!</v>
      </c>
      <c r="CT363" s="60" t="e">
        <f>CT361/CT360*100-100</f>
        <v>#DIV/0!</v>
      </c>
      <c r="CU363" s="26">
        <f>SUM(CU356:CU362)</f>
        <v>0</v>
      </c>
      <c r="CV363" s="27">
        <f>SUM(CV356:CV362)</f>
        <v>0</v>
      </c>
      <c r="CW363" s="27"/>
      <c r="CX363" s="27"/>
      <c r="CY363" s="27">
        <f>SUM(CY356:CY362)</f>
        <v>0</v>
      </c>
      <c r="CZ363" s="28" t="e">
        <f>((CY363+DA363)/7)/CW362</f>
        <v>#DIV/0!</v>
      </c>
      <c r="DA363" s="27">
        <f>SUM(DA356:DA362)</f>
        <v>0</v>
      </c>
      <c r="DB363" s="28" t="e">
        <f>(DA363/(DA363+CY363))</f>
        <v>#DIV/0!</v>
      </c>
      <c r="DC363" s="27"/>
      <c r="DD363" s="27"/>
      <c r="DE363" s="29" t="e">
        <f>DE361/DE360*100-100</f>
        <v>#DIV/0!</v>
      </c>
      <c r="DF363" s="60" t="e">
        <f>DF361/DF360*100-100</f>
        <v>#DIV/0!</v>
      </c>
      <c r="DG363" s="26">
        <f>SUM(DG356:DG362)</f>
        <v>0</v>
      </c>
      <c r="DH363" s="27">
        <f>SUM(DH356:DH362)</f>
        <v>0</v>
      </c>
      <c r="DI363" s="27"/>
      <c r="DJ363" s="27"/>
      <c r="DK363" s="27">
        <f>SUM(DK356:DK362)</f>
        <v>0</v>
      </c>
      <c r="DL363" s="28" t="e">
        <f>((DK363+DM363)/7)/DI362</f>
        <v>#DIV/0!</v>
      </c>
      <c r="DM363" s="27">
        <f>SUM(DM356:DM362)</f>
        <v>0</v>
      </c>
      <c r="DN363" s="28" t="e">
        <f>(DM363/(DM363+DK363))</f>
        <v>#DIV/0!</v>
      </c>
      <c r="DO363" s="27"/>
      <c r="DP363" s="27"/>
      <c r="DQ363" s="29" t="e">
        <f>DQ361/DQ360*100-100</f>
        <v>#DIV/0!</v>
      </c>
      <c r="DR363" s="60" t="e">
        <f>DR361/DR360*100-100</f>
        <v>#DIV/0!</v>
      </c>
      <c r="DS363" s="26">
        <f>SUM(DS356:DS362)</f>
        <v>0</v>
      </c>
      <c r="DT363" s="27">
        <f>SUM(DT356:DT362)</f>
        <v>0</v>
      </c>
      <c r="DU363" s="27"/>
      <c r="DV363" s="27"/>
      <c r="DW363" s="27">
        <f>SUM(DW356:DW362)</f>
        <v>0</v>
      </c>
      <c r="DX363" s="28" t="e">
        <f>((DW363+DY363)/7)/DU362</f>
        <v>#DIV/0!</v>
      </c>
      <c r="DY363" s="27">
        <f>SUM(DY356:DY362)</f>
        <v>0</v>
      </c>
      <c r="DZ363" s="28" t="e">
        <f>(DY363/(DY363+DW363))</f>
        <v>#DIV/0!</v>
      </c>
      <c r="EA363" s="27"/>
      <c r="EB363" s="27"/>
      <c r="EC363" s="29" t="e">
        <f>EC361/EC360*100-100</f>
        <v>#DIV/0!</v>
      </c>
      <c r="ED363" s="60" t="e">
        <f>ED361/ED360*100-100</f>
        <v>#DIV/0!</v>
      </c>
      <c r="EE363" s="26">
        <f>SUM(EE356:EE362)</f>
        <v>0</v>
      </c>
      <c r="EF363" s="27">
        <f>SUM(EF356:EF362)</f>
        <v>0</v>
      </c>
      <c r="EG363" s="27"/>
      <c r="EH363" s="27"/>
      <c r="EI363" s="27">
        <f>SUM(EI356:EI362)</f>
        <v>0</v>
      </c>
      <c r="EJ363" s="28" t="e">
        <f>((EI363+EK363)/7)/EG362</f>
        <v>#DIV/0!</v>
      </c>
      <c r="EK363" s="27">
        <f>SUM(EK356:EK362)</f>
        <v>0</v>
      </c>
      <c r="EL363" s="28" t="e">
        <f>(EK363/(EK363+EI363))</f>
        <v>#DIV/0!</v>
      </c>
      <c r="EM363" s="27"/>
      <c r="EN363" s="27"/>
      <c r="EO363" s="29" t="e">
        <f>EO361/EO360*100-100</f>
        <v>#DIV/0!</v>
      </c>
      <c r="EP363" s="60" t="e">
        <f>EP361/EP360*100-100</f>
        <v>#DIV/0!</v>
      </c>
      <c r="EQ363" s="26">
        <f>SUM(EQ356:EQ362)</f>
        <v>0</v>
      </c>
      <c r="ER363" s="27">
        <f>SUM(ER356:ER362)</f>
        <v>0</v>
      </c>
      <c r="ES363" s="27"/>
      <c r="ET363" s="27"/>
      <c r="EU363" s="27">
        <f>SUM(EU356:EU362)</f>
        <v>0</v>
      </c>
      <c r="EV363" s="28" t="e">
        <f>((EU363+EW363)/7)/ES362</f>
        <v>#DIV/0!</v>
      </c>
      <c r="EW363" s="27">
        <f>SUM(EW356:EW362)</f>
        <v>0</v>
      </c>
      <c r="EX363" s="28" t="e">
        <f>(EW363/(EW363+EU363))</f>
        <v>#DIV/0!</v>
      </c>
      <c r="EY363" s="27"/>
      <c r="EZ363" s="27"/>
      <c r="FA363" s="29" t="e">
        <f>FA361/FA360*100-100</f>
        <v>#DIV/0!</v>
      </c>
      <c r="FB363" s="60" t="e">
        <f>FB361/FB360*100-100</f>
        <v>#DIV/0!</v>
      </c>
      <c r="FC363" s="26">
        <f>SUM(FC356:FC362)</f>
        <v>0</v>
      </c>
      <c r="FD363" s="27">
        <f>SUM(FD356:FD362)</f>
        <v>0</v>
      </c>
      <c r="FE363" s="27"/>
      <c r="FF363" s="27"/>
      <c r="FG363" s="27">
        <f>SUM(FG356:FG362)</f>
        <v>0</v>
      </c>
      <c r="FH363" s="28" t="e">
        <f>((FG363+FI363)/7)/FE362</f>
        <v>#DIV/0!</v>
      </c>
      <c r="FI363" s="27">
        <f>SUM(FI356:FI362)</f>
        <v>0</v>
      </c>
      <c r="FJ363" s="28" t="e">
        <f>(FI363/(FI363+FG363))</f>
        <v>#DIV/0!</v>
      </c>
      <c r="FK363" s="27"/>
      <c r="FL363" s="27"/>
      <c r="FM363" s="29" t="e">
        <f>FM361/FM360*100-100</f>
        <v>#DIV/0!</v>
      </c>
      <c r="FN363" s="60" t="e">
        <f>FN361/FN360*100-100</f>
        <v>#DIV/0!</v>
      </c>
      <c r="FO363" s="26">
        <f>SUM(FO356:FO362)</f>
        <v>0</v>
      </c>
      <c r="FP363" s="27">
        <f>SUM(FP356:FP362)</f>
        <v>0</v>
      </c>
      <c r="FQ363" s="27"/>
      <c r="FR363" s="27"/>
      <c r="FS363" s="27">
        <f>SUM(FS356:FS362)</f>
        <v>0</v>
      </c>
      <c r="FT363" s="28" t="e">
        <f>((FS363+FU363)/7)/FQ362</f>
        <v>#DIV/0!</v>
      </c>
      <c r="FU363" s="27">
        <f>SUM(FU356:FU362)</f>
        <v>0</v>
      </c>
      <c r="FV363" s="28" t="e">
        <f>(FU363/(FU363+FS363))</f>
        <v>#DIV/0!</v>
      </c>
      <c r="FW363" s="27"/>
      <c r="FX363" s="27"/>
      <c r="FY363" s="29" t="e">
        <f>FY361/FY360*100-100</f>
        <v>#DIV/0!</v>
      </c>
      <c r="FZ363" s="60" t="e">
        <f>FZ361/FZ360*100-100</f>
        <v>#DIV/0!</v>
      </c>
      <c r="GA363" s="26">
        <f>SUM(GA356:GA362)</f>
        <v>0</v>
      </c>
      <c r="GB363" s="27">
        <f>SUM(GB356:GB362)</f>
        <v>0</v>
      </c>
      <c r="GC363" s="27"/>
      <c r="GD363" s="27"/>
      <c r="GE363" s="27">
        <f>SUM(GE356:GE362)</f>
        <v>0</v>
      </c>
      <c r="GF363" s="28" t="e">
        <f>((GE363+GG363)/7)/GC362</f>
        <v>#DIV/0!</v>
      </c>
      <c r="GG363" s="27">
        <f>SUM(GG356:GG362)</f>
        <v>0</v>
      </c>
      <c r="GH363" s="28" t="e">
        <f>(GG363/(GG363+GE363))</f>
        <v>#DIV/0!</v>
      </c>
      <c r="GI363" s="27"/>
      <c r="GJ363" s="27"/>
      <c r="GK363" s="29" t="e">
        <f>GK361/GK360*100-100</f>
        <v>#DIV/0!</v>
      </c>
      <c r="GL363" s="60" t="e">
        <f>GL361/GL360*100-100</f>
        <v>#DIV/0!</v>
      </c>
      <c r="GM363" s="26">
        <f>SUM(GM356:GM362)</f>
        <v>0</v>
      </c>
      <c r="GN363" s="27">
        <f>SUM(GN356:GN362)</f>
        <v>0</v>
      </c>
      <c r="GO363" s="27"/>
      <c r="GP363" s="27"/>
      <c r="GQ363" s="27">
        <f>SUM(GQ356:GQ362)</f>
        <v>0</v>
      </c>
      <c r="GR363" s="28" t="e">
        <f>((GQ363+GS363)/7)/GO362</f>
        <v>#DIV/0!</v>
      </c>
      <c r="GS363" s="27">
        <f>SUM(GS356:GS362)</f>
        <v>0</v>
      </c>
      <c r="GT363" s="28" t="e">
        <f>(GS363/(GS363+GQ363))</f>
        <v>#DIV/0!</v>
      </c>
      <c r="GU363" s="27"/>
      <c r="GV363" s="27"/>
      <c r="GW363" s="29" t="e">
        <f>GW361/GW360*100-100</f>
        <v>#DIV/0!</v>
      </c>
      <c r="GX363" s="60" t="e">
        <f>GX361/GX360*100-100</f>
        <v>#DIV/0!</v>
      </c>
      <c r="GY363" s="26">
        <f>SUM(GY356:GY362)</f>
        <v>0</v>
      </c>
      <c r="GZ363" s="27">
        <f>SUM(GZ356:GZ362)</f>
        <v>0</v>
      </c>
      <c r="HA363" s="27"/>
      <c r="HB363" s="27"/>
      <c r="HC363" s="27">
        <f>SUM(HC356:HC362)</f>
        <v>0</v>
      </c>
      <c r="HD363" s="28" t="e">
        <f>((HC363+HE363)/7)/HA362</f>
        <v>#DIV/0!</v>
      </c>
      <c r="HE363" s="27">
        <f>SUM(HE356:HE362)</f>
        <v>0</v>
      </c>
      <c r="HF363" s="28" t="e">
        <f>(HE363/(HE363+HC363))</f>
        <v>#DIV/0!</v>
      </c>
      <c r="HG363" s="27"/>
      <c r="HH363" s="27"/>
      <c r="HI363" s="29" t="e">
        <f>HI361/HI360*100-100</f>
        <v>#DIV/0!</v>
      </c>
      <c r="HJ363" s="60" t="e">
        <f>HJ361/HJ360*100-100</f>
        <v>#DIV/0!</v>
      </c>
      <c r="HK363" s="26">
        <f t="shared" si="2677"/>
        <v>0</v>
      </c>
      <c r="HL363" s="443">
        <f t="shared" si="2677"/>
        <v>0</v>
      </c>
      <c r="HM363" s="365">
        <f t="shared" si="2677"/>
        <v>0</v>
      </c>
      <c r="HN363" s="27">
        <f t="shared" si="2677"/>
        <v>0</v>
      </c>
      <c r="HO363" s="27">
        <f t="shared" si="2678"/>
        <v>0</v>
      </c>
      <c r="HP363" s="80">
        <f>+((HO363)/HM362)/7</f>
        <v>0</v>
      </c>
      <c r="HQ363" s="57">
        <f t="shared" si="2680"/>
        <v>0</v>
      </c>
      <c r="HR363" s="48" t="e">
        <f t="shared" si="2720"/>
        <v>#DIV/0!</v>
      </c>
      <c r="HS363" s="49">
        <f>SUM(HS356:HS362)/7</f>
        <v>0</v>
      </c>
      <c r="HT363" s="50">
        <f>SUM(HT356:HT362)</f>
        <v>0</v>
      </c>
      <c r="HU363" s="49" t="e">
        <f>AVERAGE(HU356:HU362)</f>
        <v>#DIV/0!</v>
      </c>
      <c r="HV363" s="58" t="e">
        <f>HV361/HV360*100-100</f>
        <v>#DIV/0!</v>
      </c>
      <c r="HW363" s="60" t="e">
        <f>HW361/HW360*100-100</f>
        <v>#DIV/0!</v>
      </c>
    </row>
    <row r="364" spans="1:231" ht="19.5" thickBot="1" x14ac:dyDescent="0.3">
      <c r="A364" s="52"/>
      <c r="B364" s="437"/>
      <c r="C364" s="40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2"/>
      <c r="O364" s="40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2"/>
      <c r="AA364" s="40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2"/>
      <c r="AM364" s="40"/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42"/>
      <c r="AY364" s="40"/>
      <c r="AZ364" s="41"/>
      <c r="BA364" s="41"/>
      <c r="BB364" s="41"/>
      <c r="BC364" s="41"/>
      <c r="BD364" s="41"/>
      <c r="BE364" s="41"/>
      <c r="BF364" s="41"/>
      <c r="BG364" s="41"/>
      <c r="BH364" s="41"/>
      <c r="BI364" s="41"/>
      <c r="BJ364" s="42"/>
      <c r="BK364" s="40"/>
      <c r="BL364" s="41"/>
      <c r="BM364" s="41"/>
      <c r="BN364" s="41"/>
      <c r="BO364" s="41"/>
      <c r="BP364" s="41"/>
      <c r="BQ364" s="41"/>
      <c r="BR364" s="41"/>
      <c r="BS364" s="41"/>
      <c r="BT364" s="41"/>
      <c r="BU364" s="41"/>
      <c r="BV364" s="42"/>
      <c r="BW364" s="40"/>
      <c r="BX364" s="41"/>
      <c r="BY364" s="41"/>
      <c r="BZ364" s="41"/>
      <c r="CA364" s="41"/>
      <c r="CB364" s="41"/>
      <c r="CC364" s="41"/>
      <c r="CD364" s="41"/>
      <c r="CE364" s="41"/>
      <c r="CF364" s="41"/>
      <c r="CG364" s="41"/>
      <c r="CH364" s="42"/>
      <c r="CI364" s="40"/>
      <c r="CJ364" s="41"/>
      <c r="CK364" s="41"/>
      <c r="CL364" s="41"/>
      <c r="CM364" s="41"/>
      <c r="CN364" s="41"/>
      <c r="CO364" s="41"/>
      <c r="CP364" s="41"/>
      <c r="CQ364" s="41"/>
      <c r="CR364" s="41"/>
      <c r="CS364" s="41"/>
      <c r="CT364" s="42"/>
      <c r="CU364" s="40"/>
      <c r="CV364" s="41"/>
      <c r="CW364" s="41"/>
      <c r="CX364" s="41"/>
      <c r="CY364" s="41"/>
      <c r="CZ364" s="41"/>
      <c r="DA364" s="41"/>
      <c r="DB364" s="41"/>
      <c r="DC364" s="41"/>
      <c r="DD364" s="41"/>
      <c r="DE364" s="41"/>
      <c r="DF364" s="42"/>
      <c r="DG364" s="40"/>
      <c r="DH364" s="41"/>
      <c r="DI364" s="41"/>
      <c r="DJ364" s="41"/>
      <c r="DK364" s="41"/>
      <c r="DL364" s="41"/>
      <c r="DM364" s="41"/>
      <c r="DN364" s="41"/>
      <c r="DO364" s="41"/>
      <c r="DP364" s="41"/>
      <c r="DQ364" s="41"/>
      <c r="DR364" s="42"/>
      <c r="DS364" s="40"/>
      <c r="DT364" s="41"/>
      <c r="DU364" s="41"/>
      <c r="DV364" s="41"/>
      <c r="DW364" s="41"/>
      <c r="DX364" s="41"/>
      <c r="DY364" s="41"/>
      <c r="DZ364" s="41"/>
      <c r="EA364" s="41"/>
      <c r="EB364" s="41"/>
      <c r="EC364" s="41"/>
      <c r="ED364" s="42"/>
      <c r="EE364" s="40"/>
      <c r="EF364" s="41"/>
      <c r="EG364" s="41"/>
      <c r="EH364" s="41"/>
      <c r="EI364" s="41"/>
      <c r="EJ364" s="41"/>
      <c r="EK364" s="41"/>
      <c r="EL364" s="41"/>
      <c r="EM364" s="41"/>
      <c r="EN364" s="41"/>
      <c r="EO364" s="41"/>
      <c r="EP364" s="42"/>
      <c r="EQ364" s="40"/>
      <c r="ER364" s="41"/>
      <c r="ES364" s="41"/>
      <c r="ET364" s="41"/>
      <c r="EU364" s="41"/>
      <c r="EV364" s="41"/>
      <c r="EW364" s="41"/>
      <c r="EX364" s="41"/>
      <c r="EY364" s="41"/>
      <c r="EZ364" s="41"/>
      <c r="FA364" s="41"/>
      <c r="FB364" s="42"/>
      <c r="FC364" s="40"/>
      <c r="FD364" s="41"/>
      <c r="FE364" s="41"/>
      <c r="FF364" s="41"/>
      <c r="FG364" s="41"/>
      <c r="FH364" s="41"/>
      <c r="FI364" s="41"/>
      <c r="FJ364" s="41"/>
      <c r="FK364" s="41"/>
      <c r="FL364" s="41"/>
      <c r="FM364" s="41"/>
      <c r="FN364" s="42"/>
      <c r="FO364" s="40"/>
      <c r="FP364" s="41"/>
      <c r="FQ364" s="41"/>
      <c r="FR364" s="41"/>
      <c r="FS364" s="41"/>
      <c r="FT364" s="41"/>
      <c r="FU364" s="41"/>
      <c r="FV364" s="41"/>
      <c r="FW364" s="41"/>
      <c r="FX364" s="41"/>
      <c r="FY364" s="41"/>
      <c r="FZ364" s="42"/>
      <c r="GA364" s="40"/>
      <c r="GB364" s="41"/>
      <c r="GC364" s="41"/>
      <c r="GD364" s="41"/>
      <c r="GE364" s="41"/>
      <c r="GF364" s="41"/>
      <c r="GG364" s="41"/>
      <c r="GH364" s="41"/>
      <c r="GI364" s="41"/>
      <c r="GJ364" s="41"/>
      <c r="GK364" s="41"/>
      <c r="GL364" s="42"/>
      <c r="GM364" s="40"/>
      <c r="GN364" s="41"/>
      <c r="GO364" s="41"/>
      <c r="GP364" s="41"/>
      <c r="GQ364" s="41"/>
      <c r="GR364" s="41"/>
      <c r="GS364" s="41"/>
      <c r="GT364" s="41"/>
      <c r="GU364" s="41"/>
      <c r="GV364" s="41"/>
      <c r="GW364" s="41"/>
      <c r="GX364" s="42"/>
      <c r="GY364" s="40"/>
      <c r="GZ364" s="41"/>
      <c r="HA364" s="41"/>
      <c r="HB364" s="41"/>
      <c r="HC364" s="41"/>
      <c r="HD364" s="41"/>
      <c r="HE364" s="41"/>
      <c r="HF364" s="41"/>
      <c r="HG364" s="41"/>
      <c r="HH364" s="41"/>
      <c r="HI364" s="41"/>
      <c r="HJ364" s="42"/>
      <c r="HK364" s="446">
        <f>HK363/HM353</f>
        <v>0</v>
      </c>
      <c r="HL364" s="453">
        <f>HL363/HN353</f>
        <v>0</v>
      </c>
      <c r="HM364" s="65"/>
      <c r="HN364" s="41"/>
      <c r="HO364" s="41"/>
      <c r="HP364" s="81"/>
      <c r="HQ364" s="41"/>
      <c r="HR364" s="41"/>
      <c r="HS364" s="41"/>
      <c r="HT364" s="51"/>
      <c r="HU364" s="41"/>
      <c r="HV364" s="41"/>
      <c r="HW364" s="42"/>
    </row>
    <row r="365" spans="1:231" ht="18.75" x14ac:dyDescent="0.25">
      <c r="A365" s="736">
        <v>65</v>
      </c>
      <c r="B365" s="435">
        <f>B362+1</f>
        <v>45876</v>
      </c>
      <c r="C365" s="32"/>
      <c r="D365" s="33"/>
      <c r="E365" s="33">
        <f>E362-C365</f>
        <v>450</v>
      </c>
      <c r="F365" s="33">
        <f>F362-D365</f>
        <v>33</v>
      </c>
      <c r="G365" s="33"/>
      <c r="H365" s="34">
        <f t="shared" ref="H365:H371" si="2721">((G365+I365)/E365)</f>
        <v>0</v>
      </c>
      <c r="I365" s="33"/>
      <c r="J365" s="34" t="e">
        <f>I365/(G365+I365)</f>
        <v>#DIV/0!</v>
      </c>
      <c r="K365" s="35"/>
      <c r="L365" s="33"/>
      <c r="M365" s="33"/>
      <c r="N365" s="36"/>
      <c r="O365" s="32"/>
      <c r="P365" s="33"/>
      <c r="Q365" s="33">
        <f>Q362-O365</f>
        <v>482</v>
      </c>
      <c r="R365" s="33">
        <f>R362-P365</f>
        <v>36</v>
      </c>
      <c r="S365" s="33"/>
      <c r="T365" s="34">
        <f t="shared" ref="T365:T371" si="2722">((S365+U365)/Q365)</f>
        <v>0</v>
      </c>
      <c r="U365" s="33"/>
      <c r="V365" s="34" t="e">
        <f t="shared" ref="V365:V371" si="2723">U365/(S365+U365)</f>
        <v>#DIV/0!</v>
      </c>
      <c r="W365" s="35"/>
      <c r="X365" s="33"/>
      <c r="Y365" s="33"/>
      <c r="Z365" s="36"/>
      <c r="AA365" s="32"/>
      <c r="AB365" s="33"/>
      <c r="AC365" s="33">
        <f>AC362-AA365</f>
        <v>100</v>
      </c>
      <c r="AD365" s="33">
        <f>AD362-AB365</f>
        <v>8</v>
      </c>
      <c r="AE365" s="33"/>
      <c r="AF365" s="34">
        <f t="shared" ref="AF365:AF371" si="2724">((AE365+AG365)/AC365)</f>
        <v>0</v>
      </c>
      <c r="AG365" s="33"/>
      <c r="AH365" s="34" t="e">
        <f t="shared" ref="AH365:AH371" si="2725">AG365/(AE365+AG365)</f>
        <v>#DIV/0!</v>
      </c>
      <c r="AI365" s="35"/>
      <c r="AJ365" s="33"/>
      <c r="AK365" s="33"/>
      <c r="AL365" s="36"/>
      <c r="AM365" s="32"/>
      <c r="AN365" s="33"/>
      <c r="AO365" s="33">
        <f>AO362-AM365</f>
        <v>469</v>
      </c>
      <c r="AP365" s="33">
        <f>AP362-AN365</f>
        <v>34</v>
      </c>
      <c r="AQ365" s="33"/>
      <c r="AR365" s="34">
        <f t="shared" ref="AR365:AR371" si="2726">((AQ365+AS365)/AO365)</f>
        <v>0</v>
      </c>
      <c r="AS365" s="33"/>
      <c r="AT365" s="34" t="e">
        <f t="shared" ref="AT365:AT371" si="2727">AS365/(AQ365+AS365)</f>
        <v>#DIV/0!</v>
      </c>
      <c r="AU365" s="35"/>
      <c r="AV365" s="33"/>
      <c r="AW365" s="33"/>
      <c r="AX365" s="36"/>
      <c r="AY365" s="32"/>
      <c r="AZ365" s="33"/>
      <c r="BA365" s="33">
        <f>BA362-AY365</f>
        <v>469</v>
      </c>
      <c r="BB365" s="33">
        <f>BB362-AZ365</f>
        <v>35</v>
      </c>
      <c r="BC365" s="33"/>
      <c r="BD365" s="34">
        <f t="shared" ref="BD365:BD371" si="2728">((BC365+BE365)/BA365)</f>
        <v>0</v>
      </c>
      <c r="BE365" s="33"/>
      <c r="BF365" s="34" t="e">
        <f t="shared" ref="BF365:BF371" si="2729">BE365/(BC365+BE365)</f>
        <v>#DIV/0!</v>
      </c>
      <c r="BG365" s="35"/>
      <c r="BH365" s="33"/>
      <c r="BI365" s="33"/>
      <c r="BJ365" s="36"/>
      <c r="BK365" s="32"/>
      <c r="BL365" s="33"/>
      <c r="BM365" s="33">
        <f>BM362-BK365</f>
        <v>479</v>
      </c>
      <c r="BN365" s="33">
        <f>BN362-BL365</f>
        <v>34</v>
      </c>
      <c r="BO365" s="33"/>
      <c r="BP365" s="34">
        <f t="shared" ref="BP365:BP371" si="2730">((BO365+BQ365)/BM365)</f>
        <v>0</v>
      </c>
      <c r="BQ365" s="33"/>
      <c r="BR365" s="34" t="e">
        <f t="shared" ref="BR365:BR371" si="2731">BQ365/(BO365+BQ365)</f>
        <v>#DIV/0!</v>
      </c>
      <c r="BS365" s="35"/>
      <c r="BT365" s="33"/>
      <c r="BU365" s="33"/>
      <c r="BV365" s="36"/>
      <c r="BW365" s="32"/>
      <c r="BX365" s="33"/>
      <c r="BY365" s="33">
        <f>BY362-BW365</f>
        <v>0</v>
      </c>
      <c r="BZ365" s="33">
        <f>BZ362-BX365</f>
        <v>0</v>
      </c>
      <c r="CA365" s="33"/>
      <c r="CB365" s="34" t="e">
        <f t="shared" ref="CB365:CB371" si="2732">((CA365+CC365)/BY365)</f>
        <v>#DIV/0!</v>
      </c>
      <c r="CC365" s="33"/>
      <c r="CD365" s="34" t="e">
        <f t="shared" ref="CD365:CD371" si="2733">CC365/(CA365+CC365)</f>
        <v>#DIV/0!</v>
      </c>
      <c r="CE365" s="35"/>
      <c r="CF365" s="33"/>
      <c r="CG365" s="33"/>
      <c r="CH365" s="36"/>
      <c r="CI365" s="32"/>
      <c r="CJ365" s="33"/>
      <c r="CK365" s="33">
        <f>CK362-CI365</f>
        <v>0</v>
      </c>
      <c r="CL365" s="33">
        <f>CL362-CJ365</f>
        <v>0</v>
      </c>
      <c r="CM365" s="33"/>
      <c r="CN365" s="34" t="e">
        <f t="shared" ref="CN365:CN371" si="2734">((CM365+CO365)/CK365)</f>
        <v>#DIV/0!</v>
      </c>
      <c r="CO365" s="33"/>
      <c r="CP365" s="34" t="e">
        <f t="shared" ref="CP365:CP371" si="2735">CO365/(CM365+CO365)</f>
        <v>#DIV/0!</v>
      </c>
      <c r="CQ365" s="35"/>
      <c r="CR365" s="33"/>
      <c r="CS365" s="33"/>
      <c r="CT365" s="36"/>
      <c r="CU365" s="32"/>
      <c r="CV365" s="33"/>
      <c r="CW365" s="33">
        <f>CW362-CU365</f>
        <v>0</v>
      </c>
      <c r="CX365" s="33">
        <f>CX362-CV365</f>
        <v>0</v>
      </c>
      <c r="CY365" s="33"/>
      <c r="CZ365" s="34" t="e">
        <f t="shared" ref="CZ365:CZ371" si="2736">((CY365+DA365)/CW365)</f>
        <v>#DIV/0!</v>
      </c>
      <c r="DA365" s="33"/>
      <c r="DB365" s="34" t="e">
        <f t="shared" ref="DB365:DB371" si="2737">DA365/(CY365+DA365)</f>
        <v>#DIV/0!</v>
      </c>
      <c r="DC365" s="35"/>
      <c r="DD365" s="33"/>
      <c r="DE365" s="33"/>
      <c r="DF365" s="36"/>
      <c r="DG365" s="32"/>
      <c r="DH365" s="33"/>
      <c r="DI365" s="33">
        <f>DI362-DG365</f>
        <v>0</v>
      </c>
      <c r="DJ365" s="33">
        <f>DJ362-DH365</f>
        <v>0</v>
      </c>
      <c r="DK365" s="33"/>
      <c r="DL365" s="34" t="e">
        <f t="shared" ref="DL365:DL371" si="2738">((DK365+DM365)/DI365)</f>
        <v>#DIV/0!</v>
      </c>
      <c r="DM365" s="33"/>
      <c r="DN365" s="34" t="e">
        <f t="shared" ref="DN365:DN371" si="2739">DM365/(DK365+DM365)</f>
        <v>#DIV/0!</v>
      </c>
      <c r="DO365" s="35"/>
      <c r="DP365" s="33"/>
      <c r="DQ365" s="33"/>
      <c r="DR365" s="36"/>
      <c r="DS365" s="32"/>
      <c r="DT365" s="33"/>
      <c r="DU365" s="33">
        <f>DU362-DS365</f>
        <v>0</v>
      </c>
      <c r="DV365" s="33">
        <f>DV362-DT365</f>
        <v>0</v>
      </c>
      <c r="DW365" s="33"/>
      <c r="DX365" s="34" t="e">
        <f t="shared" ref="DX365:DX371" si="2740">((DW365+DY365)/DU365)</f>
        <v>#DIV/0!</v>
      </c>
      <c r="DY365" s="33"/>
      <c r="DZ365" s="34" t="e">
        <f t="shared" ref="DZ365:DZ371" si="2741">DY365/(DW365+DY365)</f>
        <v>#DIV/0!</v>
      </c>
      <c r="EA365" s="35"/>
      <c r="EB365" s="33"/>
      <c r="EC365" s="33"/>
      <c r="ED365" s="36"/>
      <c r="EE365" s="32"/>
      <c r="EF365" s="33"/>
      <c r="EG365" s="33">
        <f>EG362-EE365</f>
        <v>0</v>
      </c>
      <c r="EH365" s="33">
        <f>EH362-EF365</f>
        <v>0</v>
      </c>
      <c r="EI365" s="33"/>
      <c r="EJ365" s="34" t="e">
        <f t="shared" ref="EJ365:EJ371" si="2742">((EI365+EK365)/EG365)</f>
        <v>#DIV/0!</v>
      </c>
      <c r="EK365" s="33"/>
      <c r="EL365" s="34" t="e">
        <f t="shared" ref="EL365:EL371" si="2743">EK365/(EI365+EK365)</f>
        <v>#DIV/0!</v>
      </c>
      <c r="EM365" s="35"/>
      <c r="EN365" s="33"/>
      <c r="EO365" s="33"/>
      <c r="EP365" s="36"/>
      <c r="EQ365" s="32"/>
      <c r="ER365" s="33"/>
      <c r="ES365" s="33">
        <f>ES362-EQ365</f>
        <v>0</v>
      </c>
      <c r="ET365" s="33">
        <f>ET362-ER365</f>
        <v>0</v>
      </c>
      <c r="EU365" s="33"/>
      <c r="EV365" s="34" t="e">
        <f t="shared" ref="EV365:EV371" si="2744">((EU365+EW365)/ES365)</f>
        <v>#DIV/0!</v>
      </c>
      <c r="EW365" s="33"/>
      <c r="EX365" s="34" t="e">
        <f t="shared" ref="EX365:EX371" si="2745">EW365/(EU365+EW365)</f>
        <v>#DIV/0!</v>
      </c>
      <c r="EY365" s="35"/>
      <c r="EZ365" s="33"/>
      <c r="FA365" s="33"/>
      <c r="FB365" s="36"/>
      <c r="FC365" s="32"/>
      <c r="FD365" s="33"/>
      <c r="FE365" s="33">
        <f>FE362-FC365</f>
        <v>0</v>
      </c>
      <c r="FF365" s="33">
        <f>FF362-FD365</f>
        <v>0</v>
      </c>
      <c r="FG365" s="33"/>
      <c r="FH365" s="34" t="e">
        <f t="shared" ref="FH365:FH371" si="2746">((FG365+FI365)/FE365)</f>
        <v>#DIV/0!</v>
      </c>
      <c r="FI365" s="33"/>
      <c r="FJ365" s="34" t="e">
        <f t="shared" ref="FJ365:FJ371" si="2747">FI365/(FG365+FI365)</f>
        <v>#DIV/0!</v>
      </c>
      <c r="FK365" s="35"/>
      <c r="FL365" s="33"/>
      <c r="FM365" s="33"/>
      <c r="FN365" s="36"/>
      <c r="FO365" s="32"/>
      <c r="FP365" s="33"/>
      <c r="FQ365" s="33">
        <f>FQ362-FO365</f>
        <v>0</v>
      </c>
      <c r="FR365" s="33">
        <f>FR362-FP365</f>
        <v>0</v>
      </c>
      <c r="FS365" s="33"/>
      <c r="FT365" s="34" t="e">
        <f t="shared" ref="FT365:FT371" si="2748">((FS365+FU365)/FQ365)</f>
        <v>#DIV/0!</v>
      </c>
      <c r="FU365" s="33"/>
      <c r="FV365" s="34" t="e">
        <f t="shared" ref="FV365:FV371" si="2749">FU365/(FS365+FU365)</f>
        <v>#DIV/0!</v>
      </c>
      <c r="FW365" s="35"/>
      <c r="FX365" s="33"/>
      <c r="FY365" s="33"/>
      <c r="FZ365" s="36"/>
      <c r="GA365" s="32"/>
      <c r="GB365" s="33"/>
      <c r="GC365" s="33">
        <f>GC362-GA365</f>
        <v>0</v>
      </c>
      <c r="GD365" s="33">
        <f>GD362-GB365</f>
        <v>0</v>
      </c>
      <c r="GE365" s="33"/>
      <c r="GF365" s="34" t="e">
        <f t="shared" ref="GF365:GF371" si="2750">((GE365+GG365)/GC365)</f>
        <v>#DIV/0!</v>
      </c>
      <c r="GG365" s="33"/>
      <c r="GH365" s="34" t="e">
        <f t="shared" ref="GH365:GH371" si="2751">GG365/(GE365+GG365)</f>
        <v>#DIV/0!</v>
      </c>
      <c r="GI365" s="35"/>
      <c r="GJ365" s="33"/>
      <c r="GK365" s="33"/>
      <c r="GL365" s="36"/>
      <c r="GM365" s="32"/>
      <c r="GN365" s="33"/>
      <c r="GO365" s="33">
        <f>GO362-GM365</f>
        <v>0</v>
      </c>
      <c r="GP365" s="33">
        <f>GP362-GN365</f>
        <v>0</v>
      </c>
      <c r="GQ365" s="33"/>
      <c r="GR365" s="34" t="e">
        <f t="shared" ref="GR365:GR371" si="2752">((GQ365+GS365)/GO365)</f>
        <v>#DIV/0!</v>
      </c>
      <c r="GS365" s="33"/>
      <c r="GT365" s="34" t="e">
        <f t="shared" ref="GT365:GT371" si="2753">GS365/(GQ365+GS365)</f>
        <v>#DIV/0!</v>
      </c>
      <c r="GU365" s="35"/>
      <c r="GV365" s="33"/>
      <c r="GW365" s="33"/>
      <c r="GX365" s="36"/>
      <c r="GY365" s="32"/>
      <c r="GZ365" s="33"/>
      <c r="HA365" s="33">
        <f>HA362-GY365</f>
        <v>0</v>
      </c>
      <c r="HB365" s="33">
        <f>HB362-GZ365</f>
        <v>0</v>
      </c>
      <c r="HC365" s="33"/>
      <c r="HD365" s="34" t="e">
        <f t="shared" ref="HD365:HD371" si="2754">((HC365+HE365)/HA365)</f>
        <v>#DIV/0!</v>
      </c>
      <c r="HE365" s="33"/>
      <c r="HF365" s="34" t="e">
        <f t="shared" ref="HF365:HF371" si="2755">HE365/(HC365+HE365)</f>
        <v>#DIV/0!</v>
      </c>
      <c r="HG365" s="35"/>
      <c r="HH365" s="33"/>
      <c r="HI365" s="33"/>
      <c r="HJ365" s="36"/>
      <c r="HK365" s="32">
        <f t="shared" ref="HK365:HN372" si="2756">+C365+O365+AA365+AM365+AY365+BK365+BW365+CI365+CU365+DG365+DS365+EE365+EQ365+FC365+FO365+GA365+GM365+GY365</f>
        <v>0</v>
      </c>
      <c r="HL365" s="36">
        <f t="shared" si="2756"/>
        <v>0</v>
      </c>
      <c r="HM365" s="380">
        <f t="shared" si="2756"/>
        <v>2449</v>
      </c>
      <c r="HN365" s="33">
        <f t="shared" si="2756"/>
        <v>180</v>
      </c>
      <c r="HO365" s="33">
        <f t="shared" ref="HO365:HO372" si="2757">+G365+S365+AE365+AQ365+BC365+BO365+CA365+CM365+CY365+DK365+DW365+EI365+EU365+FG365+FS365+GE365+GQ365+HC365+I365+U365+AG365+AS365+BE365+BQ365+CC365+CO365+DA365+DM365+DY365+EK365+EW365+FI365+FU365+GG365+GS365+HE365</f>
        <v>0</v>
      </c>
      <c r="HP365" s="78">
        <f t="shared" ref="HP365:HP371" si="2758">+(HO365)/HM365</f>
        <v>0</v>
      </c>
      <c r="HQ365" s="44">
        <f t="shared" ref="HQ365:HQ372" si="2759">+I365+U365+AG365+AS365+BE365+BQ365+CC365+CO365+DA365+DM365+DY365+EK365+EW365+FI365+FU365+GG365+GS365+HE365</f>
        <v>0</v>
      </c>
      <c r="HR365" s="34" t="e">
        <f>+(HQ365/(HO365))</f>
        <v>#DIV/0!</v>
      </c>
      <c r="HS365" s="45"/>
      <c r="HT365" s="46"/>
      <c r="HU365" s="45" t="e">
        <f t="shared" ref="HU365:HU371" si="2760">+HT365/HO365*100</f>
        <v>#DIV/0!</v>
      </c>
      <c r="HV365" s="44"/>
      <c r="HW365" s="36"/>
    </row>
    <row r="366" spans="1:231" ht="18.75" x14ac:dyDescent="0.25">
      <c r="A366" s="734"/>
      <c r="B366" s="436">
        <f t="shared" ref="B366:B370" si="2761">+B365+1</f>
        <v>45877</v>
      </c>
      <c r="C366" s="10"/>
      <c r="D366" s="11"/>
      <c r="E366" s="61">
        <f t="shared" ref="E366:E370" si="2762">E365-C366</f>
        <v>450</v>
      </c>
      <c r="F366" s="11">
        <f t="shared" ref="F366:F370" si="2763">F365-D366</f>
        <v>33</v>
      </c>
      <c r="G366" s="11"/>
      <c r="H366" s="12">
        <f t="shared" si="2721"/>
        <v>0</v>
      </c>
      <c r="I366" s="11"/>
      <c r="J366" s="12" t="e">
        <f t="shared" ref="J366:J371" si="2764">I366/(G366+I366)</f>
        <v>#DIV/0!</v>
      </c>
      <c r="K366" s="13"/>
      <c r="L366" s="11"/>
      <c r="M366" s="11"/>
      <c r="N366" s="14"/>
      <c r="O366" s="10"/>
      <c r="P366" s="11"/>
      <c r="Q366" s="11">
        <f t="shared" ref="Q366:Q371" si="2765">Q365-O366</f>
        <v>482</v>
      </c>
      <c r="R366" s="11">
        <f t="shared" ref="R366:R371" si="2766">R365-P366</f>
        <v>36</v>
      </c>
      <c r="S366" s="11"/>
      <c r="T366" s="12">
        <f t="shared" si="2722"/>
        <v>0</v>
      </c>
      <c r="U366" s="11"/>
      <c r="V366" s="12" t="e">
        <f t="shared" si="2723"/>
        <v>#DIV/0!</v>
      </c>
      <c r="W366" s="13"/>
      <c r="X366" s="11"/>
      <c r="Y366" s="11"/>
      <c r="Z366" s="14"/>
      <c r="AA366" s="10"/>
      <c r="AB366" s="11"/>
      <c r="AC366" s="11">
        <f t="shared" ref="AC366:AC371" si="2767">AC365-AA366</f>
        <v>100</v>
      </c>
      <c r="AD366" s="11">
        <f t="shared" ref="AD366:AD371" si="2768">AD365-AB366</f>
        <v>8</v>
      </c>
      <c r="AE366" s="11"/>
      <c r="AF366" s="12">
        <f t="shared" si="2724"/>
        <v>0</v>
      </c>
      <c r="AG366" s="11"/>
      <c r="AH366" s="12" t="e">
        <f t="shared" si="2725"/>
        <v>#DIV/0!</v>
      </c>
      <c r="AI366" s="13"/>
      <c r="AJ366" s="11"/>
      <c r="AK366" s="11"/>
      <c r="AL366" s="14"/>
      <c r="AM366" s="10"/>
      <c r="AN366" s="11"/>
      <c r="AO366" s="61">
        <f t="shared" ref="AO366:AO371" si="2769">AO365-AM366</f>
        <v>469</v>
      </c>
      <c r="AP366" s="11">
        <f t="shared" ref="AP366:AP371" si="2770">AP365-AN366</f>
        <v>34</v>
      </c>
      <c r="AQ366" s="11"/>
      <c r="AR366" s="12">
        <f t="shared" si="2726"/>
        <v>0</v>
      </c>
      <c r="AS366" s="11"/>
      <c r="AT366" s="12" t="e">
        <f t="shared" si="2727"/>
        <v>#DIV/0!</v>
      </c>
      <c r="AU366" s="13"/>
      <c r="AV366" s="11"/>
      <c r="AW366" s="11"/>
      <c r="AX366" s="14"/>
      <c r="AY366" s="10"/>
      <c r="AZ366" s="11"/>
      <c r="BA366" s="11">
        <f t="shared" ref="BA366:BA371" si="2771">BA365-AY366</f>
        <v>469</v>
      </c>
      <c r="BB366" s="11">
        <f t="shared" ref="BB366:BB371" si="2772">BB365-AZ366</f>
        <v>35</v>
      </c>
      <c r="BC366" s="11"/>
      <c r="BD366" s="12">
        <f t="shared" si="2728"/>
        <v>0</v>
      </c>
      <c r="BE366" s="11"/>
      <c r="BF366" s="12" t="e">
        <f t="shared" si="2729"/>
        <v>#DIV/0!</v>
      </c>
      <c r="BG366" s="13"/>
      <c r="BH366" s="11"/>
      <c r="BI366" s="11"/>
      <c r="BJ366" s="14"/>
      <c r="BK366" s="10"/>
      <c r="BL366" s="11"/>
      <c r="BM366" s="11">
        <f t="shared" ref="BM366:BM371" si="2773">BM365-BK366</f>
        <v>479</v>
      </c>
      <c r="BN366" s="11">
        <f t="shared" ref="BN366:BN371" si="2774">BN365-BL366</f>
        <v>34</v>
      </c>
      <c r="BO366" s="11"/>
      <c r="BP366" s="12">
        <f t="shared" si="2730"/>
        <v>0</v>
      </c>
      <c r="BQ366" s="11"/>
      <c r="BR366" s="12" t="e">
        <f t="shared" si="2731"/>
        <v>#DIV/0!</v>
      </c>
      <c r="BS366" s="13"/>
      <c r="BT366" s="11"/>
      <c r="BU366" s="11"/>
      <c r="BV366" s="14"/>
      <c r="BW366" s="10"/>
      <c r="BX366" s="11"/>
      <c r="BY366" s="61">
        <f t="shared" ref="BY366:BY371" si="2775">BY365-BW366</f>
        <v>0</v>
      </c>
      <c r="BZ366" s="61">
        <f t="shared" ref="BZ366:BZ371" si="2776">BZ365-BX366</f>
        <v>0</v>
      </c>
      <c r="CA366" s="11"/>
      <c r="CB366" s="12" t="e">
        <f t="shared" si="2732"/>
        <v>#DIV/0!</v>
      </c>
      <c r="CC366" s="11"/>
      <c r="CD366" s="12" t="e">
        <f t="shared" si="2733"/>
        <v>#DIV/0!</v>
      </c>
      <c r="CE366" s="13"/>
      <c r="CF366" s="11"/>
      <c r="CG366" s="11"/>
      <c r="CH366" s="14"/>
      <c r="CI366" s="10"/>
      <c r="CJ366" s="11"/>
      <c r="CK366" s="61">
        <f t="shared" ref="CK366:CK371" si="2777">CK365-CI366</f>
        <v>0</v>
      </c>
      <c r="CL366" s="61">
        <f t="shared" ref="CL366:CL371" si="2778">CL365-CJ366</f>
        <v>0</v>
      </c>
      <c r="CM366" s="11"/>
      <c r="CN366" s="12" t="e">
        <f t="shared" si="2734"/>
        <v>#DIV/0!</v>
      </c>
      <c r="CO366" s="11"/>
      <c r="CP366" s="12" t="e">
        <f t="shared" si="2735"/>
        <v>#DIV/0!</v>
      </c>
      <c r="CQ366" s="13"/>
      <c r="CR366" s="11"/>
      <c r="CS366" s="11"/>
      <c r="CT366" s="14"/>
      <c r="CU366" s="10"/>
      <c r="CV366" s="11"/>
      <c r="CW366" s="61">
        <f t="shared" ref="CW366:CW371" si="2779">CW365-CU366</f>
        <v>0</v>
      </c>
      <c r="CX366" s="61">
        <f t="shared" ref="CX366:CX371" si="2780">CX365-CV366</f>
        <v>0</v>
      </c>
      <c r="CY366" s="11"/>
      <c r="CZ366" s="12" t="e">
        <f t="shared" si="2736"/>
        <v>#DIV/0!</v>
      </c>
      <c r="DA366" s="11"/>
      <c r="DB366" s="12" t="e">
        <f t="shared" si="2737"/>
        <v>#DIV/0!</v>
      </c>
      <c r="DC366" s="13"/>
      <c r="DD366" s="11"/>
      <c r="DE366" s="11"/>
      <c r="DF366" s="14"/>
      <c r="DG366" s="10"/>
      <c r="DH366" s="11"/>
      <c r="DI366" s="61">
        <f t="shared" ref="DI366:DI371" si="2781">DI365-DG366</f>
        <v>0</v>
      </c>
      <c r="DJ366" s="61">
        <f t="shared" ref="DJ366:DJ371" si="2782">DJ365-DH366</f>
        <v>0</v>
      </c>
      <c r="DK366" s="11"/>
      <c r="DL366" s="12" t="e">
        <f t="shared" si="2738"/>
        <v>#DIV/0!</v>
      </c>
      <c r="DM366" s="11"/>
      <c r="DN366" s="12" t="e">
        <f t="shared" si="2739"/>
        <v>#DIV/0!</v>
      </c>
      <c r="DO366" s="13"/>
      <c r="DP366" s="11"/>
      <c r="DQ366" s="11"/>
      <c r="DR366" s="14"/>
      <c r="DS366" s="10"/>
      <c r="DT366" s="11"/>
      <c r="DU366" s="61">
        <f t="shared" ref="DU366:DU371" si="2783">DU365-DS366</f>
        <v>0</v>
      </c>
      <c r="DV366" s="61">
        <f t="shared" ref="DV366:DV371" si="2784">DV365-DT366</f>
        <v>0</v>
      </c>
      <c r="DW366" s="11"/>
      <c r="DX366" s="12" t="e">
        <f t="shared" si="2740"/>
        <v>#DIV/0!</v>
      </c>
      <c r="DY366" s="11"/>
      <c r="DZ366" s="12" t="e">
        <f t="shared" si="2741"/>
        <v>#DIV/0!</v>
      </c>
      <c r="EA366" s="13"/>
      <c r="EB366" s="11"/>
      <c r="EC366" s="11"/>
      <c r="ED366" s="14"/>
      <c r="EE366" s="10"/>
      <c r="EF366" s="11"/>
      <c r="EG366" s="61">
        <f t="shared" ref="EG366:EG371" si="2785">EG365-EE366</f>
        <v>0</v>
      </c>
      <c r="EH366" s="61">
        <f t="shared" ref="EH366:EH371" si="2786">EH365-EF366</f>
        <v>0</v>
      </c>
      <c r="EI366" s="11"/>
      <c r="EJ366" s="12" t="e">
        <f t="shared" si="2742"/>
        <v>#DIV/0!</v>
      </c>
      <c r="EK366" s="11"/>
      <c r="EL366" s="12" t="e">
        <f t="shared" si="2743"/>
        <v>#DIV/0!</v>
      </c>
      <c r="EM366" s="13"/>
      <c r="EN366" s="11"/>
      <c r="EO366" s="11"/>
      <c r="EP366" s="14"/>
      <c r="EQ366" s="10"/>
      <c r="ER366" s="11"/>
      <c r="ES366" s="61">
        <f t="shared" ref="ES366:ES371" si="2787">ES365-EQ366</f>
        <v>0</v>
      </c>
      <c r="ET366" s="61">
        <f t="shared" ref="ET366:ET371" si="2788">ET365-ER366</f>
        <v>0</v>
      </c>
      <c r="EU366" s="11"/>
      <c r="EV366" s="12" t="e">
        <f t="shared" si="2744"/>
        <v>#DIV/0!</v>
      </c>
      <c r="EW366" s="11"/>
      <c r="EX366" s="12" t="e">
        <f t="shared" si="2745"/>
        <v>#DIV/0!</v>
      </c>
      <c r="EY366" s="13"/>
      <c r="EZ366" s="11"/>
      <c r="FA366" s="11"/>
      <c r="FB366" s="14"/>
      <c r="FC366" s="10"/>
      <c r="FD366" s="11"/>
      <c r="FE366" s="61">
        <f t="shared" ref="FE366:FE371" si="2789">FE365-FC366</f>
        <v>0</v>
      </c>
      <c r="FF366" s="61">
        <f t="shared" ref="FF366:FF371" si="2790">FF365-FD366</f>
        <v>0</v>
      </c>
      <c r="FG366" s="11"/>
      <c r="FH366" s="12" t="e">
        <f t="shared" si="2746"/>
        <v>#DIV/0!</v>
      </c>
      <c r="FI366" s="11"/>
      <c r="FJ366" s="12" t="e">
        <f t="shared" si="2747"/>
        <v>#DIV/0!</v>
      </c>
      <c r="FK366" s="13"/>
      <c r="FL366" s="11"/>
      <c r="FM366" s="11"/>
      <c r="FN366" s="14"/>
      <c r="FO366" s="10"/>
      <c r="FP366" s="11"/>
      <c r="FQ366" s="61">
        <f t="shared" ref="FQ366:FQ371" si="2791">FQ365-FO366</f>
        <v>0</v>
      </c>
      <c r="FR366" s="61">
        <f t="shared" ref="FR366:FR371" si="2792">FR365-FP366</f>
        <v>0</v>
      </c>
      <c r="FS366" s="11"/>
      <c r="FT366" s="12" t="e">
        <f t="shared" si="2748"/>
        <v>#DIV/0!</v>
      </c>
      <c r="FU366" s="11"/>
      <c r="FV366" s="12" t="e">
        <f t="shared" si="2749"/>
        <v>#DIV/0!</v>
      </c>
      <c r="FW366" s="13"/>
      <c r="FX366" s="11"/>
      <c r="FY366" s="11"/>
      <c r="FZ366" s="14"/>
      <c r="GA366" s="10"/>
      <c r="GB366" s="11"/>
      <c r="GC366" s="61">
        <f t="shared" ref="GC366:GC371" si="2793">GC365-GA366</f>
        <v>0</v>
      </c>
      <c r="GD366" s="61">
        <f t="shared" ref="GD366:GD371" si="2794">GD365-GB366</f>
        <v>0</v>
      </c>
      <c r="GE366" s="11"/>
      <c r="GF366" s="12" t="e">
        <f t="shared" si="2750"/>
        <v>#DIV/0!</v>
      </c>
      <c r="GG366" s="11"/>
      <c r="GH366" s="12" t="e">
        <f t="shared" si="2751"/>
        <v>#DIV/0!</v>
      </c>
      <c r="GI366" s="13"/>
      <c r="GJ366" s="11"/>
      <c r="GK366" s="11"/>
      <c r="GL366" s="14"/>
      <c r="GM366" s="10"/>
      <c r="GN366" s="11"/>
      <c r="GO366" s="61">
        <f t="shared" ref="GO366:GO371" si="2795">GO365-GM366</f>
        <v>0</v>
      </c>
      <c r="GP366" s="61">
        <f t="shared" ref="GP366:GP371" si="2796">GP365-GN366</f>
        <v>0</v>
      </c>
      <c r="GQ366" s="11"/>
      <c r="GR366" s="12" t="e">
        <f t="shared" si="2752"/>
        <v>#DIV/0!</v>
      </c>
      <c r="GS366" s="11"/>
      <c r="GT366" s="12" t="e">
        <f t="shared" si="2753"/>
        <v>#DIV/0!</v>
      </c>
      <c r="GU366" s="13"/>
      <c r="GV366" s="11"/>
      <c r="GW366" s="11"/>
      <c r="GX366" s="14"/>
      <c r="GY366" s="10"/>
      <c r="GZ366" s="11"/>
      <c r="HA366" s="61">
        <f t="shared" ref="HA366:HA371" si="2797">HA365-GY366</f>
        <v>0</v>
      </c>
      <c r="HB366" s="61">
        <f t="shared" ref="HB366:HB371" si="2798">HB365-GZ366</f>
        <v>0</v>
      </c>
      <c r="HC366" s="11"/>
      <c r="HD366" s="12" t="e">
        <f t="shared" si="2754"/>
        <v>#DIV/0!</v>
      </c>
      <c r="HE366" s="11"/>
      <c r="HF366" s="12" t="e">
        <f t="shared" si="2755"/>
        <v>#DIV/0!</v>
      </c>
      <c r="HG366" s="13"/>
      <c r="HH366" s="11"/>
      <c r="HI366" s="11"/>
      <c r="HJ366" s="14"/>
      <c r="HK366" s="10">
        <f t="shared" si="2756"/>
        <v>0</v>
      </c>
      <c r="HL366" s="14">
        <f t="shared" si="2756"/>
        <v>0</v>
      </c>
      <c r="HM366" s="381">
        <f t="shared" si="2756"/>
        <v>2449</v>
      </c>
      <c r="HN366" s="11">
        <f t="shared" si="2756"/>
        <v>180</v>
      </c>
      <c r="HO366" s="11">
        <f t="shared" si="2757"/>
        <v>0</v>
      </c>
      <c r="HP366" s="79">
        <f t="shared" si="2758"/>
        <v>0</v>
      </c>
      <c r="HQ366" s="15">
        <f t="shared" si="2759"/>
        <v>0</v>
      </c>
      <c r="HR366" s="12" t="e">
        <f t="shared" ref="HR366:HR372" si="2799">+(HQ366/(HO366))</f>
        <v>#DIV/0!</v>
      </c>
      <c r="HS366" s="16"/>
      <c r="HT366" s="17"/>
      <c r="HU366" s="16" t="e">
        <f t="shared" si="2760"/>
        <v>#DIV/0!</v>
      </c>
      <c r="HV366" s="15"/>
      <c r="HW366" s="14"/>
    </row>
    <row r="367" spans="1:231" ht="18.75" x14ac:dyDescent="0.25">
      <c r="A367" s="734"/>
      <c r="B367" s="436">
        <f t="shared" si="2761"/>
        <v>45878</v>
      </c>
      <c r="C367" s="10"/>
      <c r="D367" s="11"/>
      <c r="E367" s="61">
        <f t="shared" si="2762"/>
        <v>450</v>
      </c>
      <c r="F367" s="11">
        <f t="shared" si="2763"/>
        <v>33</v>
      </c>
      <c r="G367" s="11"/>
      <c r="H367" s="12">
        <f t="shared" si="2721"/>
        <v>0</v>
      </c>
      <c r="I367" s="11"/>
      <c r="J367" s="12" t="e">
        <f t="shared" si="2764"/>
        <v>#DIV/0!</v>
      </c>
      <c r="K367" s="13"/>
      <c r="L367" s="11"/>
      <c r="M367" s="11"/>
      <c r="N367" s="14"/>
      <c r="O367" s="10"/>
      <c r="P367" s="11"/>
      <c r="Q367" s="11">
        <f t="shared" si="2765"/>
        <v>482</v>
      </c>
      <c r="R367" s="11">
        <f t="shared" si="2766"/>
        <v>36</v>
      </c>
      <c r="S367" s="11"/>
      <c r="T367" s="12">
        <f t="shared" si="2722"/>
        <v>0</v>
      </c>
      <c r="U367" s="11"/>
      <c r="V367" s="12" t="e">
        <f t="shared" si="2723"/>
        <v>#DIV/0!</v>
      </c>
      <c r="W367" s="13"/>
      <c r="X367" s="11"/>
      <c r="Y367" s="11"/>
      <c r="Z367" s="14"/>
      <c r="AA367" s="10"/>
      <c r="AB367" s="11"/>
      <c r="AC367" s="11">
        <f t="shared" si="2767"/>
        <v>100</v>
      </c>
      <c r="AD367" s="11">
        <f t="shared" si="2768"/>
        <v>8</v>
      </c>
      <c r="AE367" s="11"/>
      <c r="AF367" s="12">
        <f t="shared" si="2724"/>
        <v>0</v>
      </c>
      <c r="AG367" s="11"/>
      <c r="AH367" s="12" t="e">
        <f t="shared" si="2725"/>
        <v>#DIV/0!</v>
      </c>
      <c r="AI367" s="13"/>
      <c r="AJ367" s="11"/>
      <c r="AK367" s="11"/>
      <c r="AL367" s="14"/>
      <c r="AM367" s="10"/>
      <c r="AN367" s="11"/>
      <c r="AO367" s="61">
        <f t="shared" si="2769"/>
        <v>469</v>
      </c>
      <c r="AP367" s="11">
        <f t="shared" si="2770"/>
        <v>34</v>
      </c>
      <c r="AQ367" s="11"/>
      <c r="AR367" s="12">
        <f t="shared" si="2726"/>
        <v>0</v>
      </c>
      <c r="AS367" s="11"/>
      <c r="AT367" s="12" t="e">
        <f t="shared" si="2727"/>
        <v>#DIV/0!</v>
      </c>
      <c r="AU367" s="13"/>
      <c r="AV367" s="11"/>
      <c r="AW367" s="11"/>
      <c r="AX367" s="14"/>
      <c r="AY367" s="10"/>
      <c r="AZ367" s="11"/>
      <c r="BA367" s="11">
        <f t="shared" si="2771"/>
        <v>469</v>
      </c>
      <c r="BB367" s="11">
        <f t="shared" si="2772"/>
        <v>35</v>
      </c>
      <c r="BC367" s="11"/>
      <c r="BD367" s="12">
        <f t="shared" si="2728"/>
        <v>0</v>
      </c>
      <c r="BE367" s="11"/>
      <c r="BF367" s="12" t="e">
        <f t="shared" si="2729"/>
        <v>#DIV/0!</v>
      </c>
      <c r="BG367" s="13"/>
      <c r="BH367" s="11"/>
      <c r="BI367" s="11"/>
      <c r="BJ367" s="14"/>
      <c r="BK367" s="10"/>
      <c r="BL367" s="11"/>
      <c r="BM367" s="11">
        <f t="shared" si="2773"/>
        <v>479</v>
      </c>
      <c r="BN367" s="11">
        <f t="shared" si="2774"/>
        <v>34</v>
      </c>
      <c r="BO367" s="11"/>
      <c r="BP367" s="12">
        <f t="shared" si="2730"/>
        <v>0</v>
      </c>
      <c r="BQ367" s="11"/>
      <c r="BR367" s="12" t="e">
        <f t="shared" si="2731"/>
        <v>#DIV/0!</v>
      </c>
      <c r="BS367" s="13"/>
      <c r="BT367" s="11"/>
      <c r="BU367" s="11"/>
      <c r="BV367" s="14"/>
      <c r="BW367" s="10"/>
      <c r="BX367" s="11"/>
      <c r="BY367" s="61">
        <f t="shared" si="2775"/>
        <v>0</v>
      </c>
      <c r="BZ367" s="61">
        <f t="shared" si="2776"/>
        <v>0</v>
      </c>
      <c r="CA367" s="11"/>
      <c r="CB367" s="12" t="e">
        <f t="shared" si="2732"/>
        <v>#DIV/0!</v>
      </c>
      <c r="CC367" s="11"/>
      <c r="CD367" s="12" t="e">
        <f t="shared" si="2733"/>
        <v>#DIV/0!</v>
      </c>
      <c r="CE367" s="13"/>
      <c r="CF367" s="11"/>
      <c r="CG367" s="11"/>
      <c r="CH367" s="14"/>
      <c r="CI367" s="10"/>
      <c r="CJ367" s="11"/>
      <c r="CK367" s="61">
        <f t="shared" si="2777"/>
        <v>0</v>
      </c>
      <c r="CL367" s="61">
        <f t="shared" si="2778"/>
        <v>0</v>
      </c>
      <c r="CM367" s="11"/>
      <c r="CN367" s="12" t="e">
        <f t="shared" si="2734"/>
        <v>#DIV/0!</v>
      </c>
      <c r="CO367" s="11"/>
      <c r="CP367" s="12" t="e">
        <f t="shared" si="2735"/>
        <v>#DIV/0!</v>
      </c>
      <c r="CQ367" s="13"/>
      <c r="CR367" s="11"/>
      <c r="CS367" s="11"/>
      <c r="CT367" s="14"/>
      <c r="CU367" s="10"/>
      <c r="CV367" s="11"/>
      <c r="CW367" s="61">
        <f t="shared" si="2779"/>
        <v>0</v>
      </c>
      <c r="CX367" s="61">
        <f t="shared" si="2780"/>
        <v>0</v>
      </c>
      <c r="CY367" s="11"/>
      <c r="CZ367" s="12" t="e">
        <f t="shared" si="2736"/>
        <v>#DIV/0!</v>
      </c>
      <c r="DA367" s="11"/>
      <c r="DB367" s="12" t="e">
        <f t="shared" si="2737"/>
        <v>#DIV/0!</v>
      </c>
      <c r="DC367" s="13"/>
      <c r="DD367" s="11"/>
      <c r="DE367" s="11"/>
      <c r="DF367" s="14"/>
      <c r="DG367" s="10"/>
      <c r="DH367" s="11"/>
      <c r="DI367" s="61">
        <f t="shared" si="2781"/>
        <v>0</v>
      </c>
      <c r="DJ367" s="61">
        <f t="shared" si="2782"/>
        <v>0</v>
      </c>
      <c r="DK367" s="11"/>
      <c r="DL367" s="12" t="e">
        <f t="shared" si="2738"/>
        <v>#DIV/0!</v>
      </c>
      <c r="DM367" s="11"/>
      <c r="DN367" s="12" t="e">
        <f t="shared" si="2739"/>
        <v>#DIV/0!</v>
      </c>
      <c r="DO367" s="13"/>
      <c r="DP367" s="11"/>
      <c r="DQ367" s="11"/>
      <c r="DR367" s="14"/>
      <c r="DS367" s="10"/>
      <c r="DT367" s="11"/>
      <c r="DU367" s="61">
        <f t="shared" si="2783"/>
        <v>0</v>
      </c>
      <c r="DV367" s="61">
        <f t="shared" si="2784"/>
        <v>0</v>
      </c>
      <c r="DW367" s="11"/>
      <c r="DX367" s="12" t="e">
        <f t="shared" si="2740"/>
        <v>#DIV/0!</v>
      </c>
      <c r="DY367" s="11"/>
      <c r="DZ367" s="12" t="e">
        <f t="shared" si="2741"/>
        <v>#DIV/0!</v>
      </c>
      <c r="EA367" s="13"/>
      <c r="EB367" s="11"/>
      <c r="EC367" s="11"/>
      <c r="ED367" s="14"/>
      <c r="EE367" s="10"/>
      <c r="EF367" s="11"/>
      <c r="EG367" s="61">
        <f t="shared" si="2785"/>
        <v>0</v>
      </c>
      <c r="EH367" s="61">
        <f t="shared" si="2786"/>
        <v>0</v>
      </c>
      <c r="EI367" s="11"/>
      <c r="EJ367" s="12" t="e">
        <f t="shared" si="2742"/>
        <v>#DIV/0!</v>
      </c>
      <c r="EK367" s="11"/>
      <c r="EL367" s="12" t="e">
        <f t="shared" si="2743"/>
        <v>#DIV/0!</v>
      </c>
      <c r="EM367" s="13"/>
      <c r="EN367" s="11"/>
      <c r="EO367" s="11"/>
      <c r="EP367" s="14"/>
      <c r="EQ367" s="10"/>
      <c r="ER367" s="11"/>
      <c r="ES367" s="61">
        <f t="shared" si="2787"/>
        <v>0</v>
      </c>
      <c r="ET367" s="61">
        <f t="shared" si="2788"/>
        <v>0</v>
      </c>
      <c r="EU367" s="11"/>
      <c r="EV367" s="12" t="e">
        <f t="shared" si="2744"/>
        <v>#DIV/0!</v>
      </c>
      <c r="EW367" s="11"/>
      <c r="EX367" s="12" t="e">
        <f t="shared" si="2745"/>
        <v>#DIV/0!</v>
      </c>
      <c r="EY367" s="13"/>
      <c r="EZ367" s="11"/>
      <c r="FA367" s="11"/>
      <c r="FB367" s="14"/>
      <c r="FC367" s="10"/>
      <c r="FD367" s="11"/>
      <c r="FE367" s="61">
        <f t="shared" si="2789"/>
        <v>0</v>
      </c>
      <c r="FF367" s="61">
        <f t="shared" si="2790"/>
        <v>0</v>
      </c>
      <c r="FG367" s="11"/>
      <c r="FH367" s="12" t="e">
        <f t="shared" si="2746"/>
        <v>#DIV/0!</v>
      </c>
      <c r="FI367" s="11"/>
      <c r="FJ367" s="12" t="e">
        <f t="shared" si="2747"/>
        <v>#DIV/0!</v>
      </c>
      <c r="FK367" s="13"/>
      <c r="FL367" s="11"/>
      <c r="FM367" s="11"/>
      <c r="FN367" s="14"/>
      <c r="FO367" s="10"/>
      <c r="FP367" s="11"/>
      <c r="FQ367" s="61">
        <f t="shared" si="2791"/>
        <v>0</v>
      </c>
      <c r="FR367" s="61">
        <f t="shared" si="2792"/>
        <v>0</v>
      </c>
      <c r="FS367" s="11"/>
      <c r="FT367" s="12" t="e">
        <f t="shared" si="2748"/>
        <v>#DIV/0!</v>
      </c>
      <c r="FU367" s="11"/>
      <c r="FV367" s="12" t="e">
        <f t="shared" si="2749"/>
        <v>#DIV/0!</v>
      </c>
      <c r="FW367" s="13"/>
      <c r="FX367" s="11"/>
      <c r="FY367" s="11"/>
      <c r="FZ367" s="14"/>
      <c r="GA367" s="10"/>
      <c r="GB367" s="11"/>
      <c r="GC367" s="61">
        <f t="shared" si="2793"/>
        <v>0</v>
      </c>
      <c r="GD367" s="61">
        <f t="shared" si="2794"/>
        <v>0</v>
      </c>
      <c r="GE367" s="11"/>
      <c r="GF367" s="12" t="e">
        <f t="shared" si="2750"/>
        <v>#DIV/0!</v>
      </c>
      <c r="GG367" s="11"/>
      <c r="GH367" s="12" t="e">
        <f t="shared" si="2751"/>
        <v>#DIV/0!</v>
      </c>
      <c r="GI367" s="13"/>
      <c r="GJ367" s="11"/>
      <c r="GK367" s="11"/>
      <c r="GL367" s="14"/>
      <c r="GM367" s="10"/>
      <c r="GN367" s="11"/>
      <c r="GO367" s="61">
        <f t="shared" si="2795"/>
        <v>0</v>
      </c>
      <c r="GP367" s="61">
        <f t="shared" si="2796"/>
        <v>0</v>
      </c>
      <c r="GQ367" s="11"/>
      <c r="GR367" s="12" t="e">
        <f t="shared" si="2752"/>
        <v>#DIV/0!</v>
      </c>
      <c r="GS367" s="11"/>
      <c r="GT367" s="12" t="e">
        <f t="shared" si="2753"/>
        <v>#DIV/0!</v>
      </c>
      <c r="GU367" s="13"/>
      <c r="GV367" s="11"/>
      <c r="GW367" s="11"/>
      <c r="GX367" s="14"/>
      <c r="GY367" s="10"/>
      <c r="GZ367" s="11"/>
      <c r="HA367" s="61">
        <f t="shared" si="2797"/>
        <v>0</v>
      </c>
      <c r="HB367" s="61">
        <f t="shared" si="2798"/>
        <v>0</v>
      </c>
      <c r="HC367" s="11"/>
      <c r="HD367" s="12" t="e">
        <f t="shared" si="2754"/>
        <v>#DIV/0!</v>
      </c>
      <c r="HE367" s="11"/>
      <c r="HF367" s="12" t="e">
        <f t="shared" si="2755"/>
        <v>#DIV/0!</v>
      </c>
      <c r="HG367" s="13"/>
      <c r="HH367" s="11"/>
      <c r="HI367" s="11"/>
      <c r="HJ367" s="14"/>
      <c r="HK367" s="10">
        <f t="shared" si="2756"/>
        <v>0</v>
      </c>
      <c r="HL367" s="14">
        <f t="shared" si="2756"/>
        <v>0</v>
      </c>
      <c r="HM367" s="381">
        <f t="shared" si="2756"/>
        <v>2449</v>
      </c>
      <c r="HN367" s="11">
        <f t="shared" si="2756"/>
        <v>180</v>
      </c>
      <c r="HO367" s="11">
        <f t="shared" si="2757"/>
        <v>0</v>
      </c>
      <c r="HP367" s="79">
        <f t="shared" si="2758"/>
        <v>0</v>
      </c>
      <c r="HQ367" s="15">
        <f t="shared" si="2759"/>
        <v>0</v>
      </c>
      <c r="HR367" s="12" t="e">
        <f t="shared" si="2799"/>
        <v>#DIV/0!</v>
      </c>
      <c r="HS367" s="16"/>
      <c r="HT367" s="17"/>
      <c r="HU367" s="16" t="e">
        <f t="shared" si="2760"/>
        <v>#DIV/0!</v>
      </c>
      <c r="HV367" s="15"/>
      <c r="HW367" s="14"/>
    </row>
    <row r="368" spans="1:231" ht="18.75" x14ac:dyDescent="0.25">
      <c r="A368" s="734"/>
      <c r="B368" s="436">
        <f t="shared" si="2761"/>
        <v>45879</v>
      </c>
      <c r="C368" s="10"/>
      <c r="D368" s="11"/>
      <c r="E368" s="61">
        <f t="shared" si="2762"/>
        <v>450</v>
      </c>
      <c r="F368" s="11">
        <f t="shared" si="2763"/>
        <v>33</v>
      </c>
      <c r="G368" s="11"/>
      <c r="H368" s="12">
        <f t="shared" si="2721"/>
        <v>0</v>
      </c>
      <c r="I368" s="11"/>
      <c r="J368" s="12" t="e">
        <f t="shared" si="2764"/>
        <v>#DIV/0!</v>
      </c>
      <c r="K368" s="11"/>
      <c r="L368" s="11"/>
      <c r="M368" s="18"/>
      <c r="N368" s="20"/>
      <c r="O368" s="10"/>
      <c r="P368" s="11"/>
      <c r="Q368" s="11">
        <f t="shared" si="2765"/>
        <v>482</v>
      </c>
      <c r="R368" s="11">
        <f t="shared" si="2766"/>
        <v>36</v>
      </c>
      <c r="S368" s="11"/>
      <c r="T368" s="12">
        <f t="shared" si="2722"/>
        <v>0</v>
      </c>
      <c r="U368" s="11"/>
      <c r="V368" s="12" t="e">
        <f t="shared" si="2723"/>
        <v>#DIV/0!</v>
      </c>
      <c r="W368" s="11"/>
      <c r="X368" s="11"/>
      <c r="Y368" s="18"/>
      <c r="Z368" s="20"/>
      <c r="AA368" s="10"/>
      <c r="AB368" s="11"/>
      <c r="AC368" s="11">
        <f t="shared" si="2767"/>
        <v>100</v>
      </c>
      <c r="AD368" s="11">
        <f t="shared" si="2768"/>
        <v>8</v>
      </c>
      <c r="AE368" s="11"/>
      <c r="AF368" s="12">
        <f t="shared" si="2724"/>
        <v>0</v>
      </c>
      <c r="AG368" s="11"/>
      <c r="AH368" s="12" t="e">
        <f t="shared" si="2725"/>
        <v>#DIV/0!</v>
      </c>
      <c r="AI368" s="11"/>
      <c r="AJ368" s="11"/>
      <c r="AK368" s="18"/>
      <c r="AL368" s="20"/>
      <c r="AM368" s="10"/>
      <c r="AN368" s="11"/>
      <c r="AO368" s="61">
        <f t="shared" si="2769"/>
        <v>469</v>
      </c>
      <c r="AP368" s="11">
        <f t="shared" si="2770"/>
        <v>34</v>
      </c>
      <c r="AQ368" s="11"/>
      <c r="AR368" s="12">
        <f t="shared" si="2726"/>
        <v>0</v>
      </c>
      <c r="AS368" s="11"/>
      <c r="AT368" s="12" t="e">
        <f t="shared" si="2727"/>
        <v>#DIV/0!</v>
      </c>
      <c r="AU368" s="11"/>
      <c r="AV368" s="11"/>
      <c r="AW368" s="18"/>
      <c r="AX368" s="20"/>
      <c r="AY368" s="10"/>
      <c r="AZ368" s="11"/>
      <c r="BA368" s="11">
        <f t="shared" si="2771"/>
        <v>469</v>
      </c>
      <c r="BB368" s="11">
        <f t="shared" si="2772"/>
        <v>35</v>
      </c>
      <c r="BC368" s="11"/>
      <c r="BD368" s="12">
        <f t="shared" si="2728"/>
        <v>0</v>
      </c>
      <c r="BE368" s="11"/>
      <c r="BF368" s="12" t="e">
        <f t="shared" si="2729"/>
        <v>#DIV/0!</v>
      </c>
      <c r="BG368" s="11"/>
      <c r="BH368" s="11"/>
      <c r="BI368" s="18"/>
      <c r="BJ368" s="20"/>
      <c r="BK368" s="10"/>
      <c r="BL368" s="11"/>
      <c r="BM368" s="11">
        <f t="shared" si="2773"/>
        <v>479</v>
      </c>
      <c r="BN368" s="11">
        <f t="shared" si="2774"/>
        <v>34</v>
      </c>
      <c r="BO368" s="11"/>
      <c r="BP368" s="12">
        <f t="shared" si="2730"/>
        <v>0</v>
      </c>
      <c r="BQ368" s="11"/>
      <c r="BR368" s="12" t="e">
        <f t="shared" si="2731"/>
        <v>#DIV/0!</v>
      </c>
      <c r="BS368" s="11"/>
      <c r="BT368" s="11"/>
      <c r="BU368" s="18"/>
      <c r="BV368" s="20"/>
      <c r="BW368" s="10"/>
      <c r="BX368" s="11"/>
      <c r="BY368" s="61">
        <f t="shared" si="2775"/>
        <v>0</v>
      </c>
      <c r="BZ368" s="61">
        <f t="shared" si="2776"/>
        <v>0</v>
      </c>
      <c r="CA368" s="11"/>
      <c r="CB368" s="12" t="e">
        <f t="shared" si="2732"/>
        <v>#DIV/0!</v>
      </c>
      <c r="CC368" s="11"/>
      <c r="CD368" s="12" t="e">
        <f t="shared" si="2733"/>
        <v>#DIV/0!</v>
      </c>
      <c r="CE368" s="11"/>
      <c r="CF368" s="11"/>
      <c r="CG368" s="18"/>
      <c r="CH368" s="20"/>
      <c r="CI368" s="10"/>
      <c r="CJ368" s="11"/>
      <c r="CK368" s="61">
        <f t="shared" si="2777"/>
        <v>0</v>
      </c>
      <c r="CL368" s="61">
        <f t="shared" si="2778"/>
        <v>0</v>
      </c>
      <c r="CM368" s="11"/>
      <c r="CN368" s="12" t="e">
        <f t="shared" si="2734"/>
        <v>#DIV/0!</v>
      </c>
      <c r="CO368" s="11"/>
      <c r="CP368" s="12" t="e">
        <f t="shared" si="2735"/>
        <v>#DIV/0!</v>
      </c>
      <c r="CQ368" s="11"/>
      <c r="CR368" s="11"/>
      <c r="CS368" s="18"/>
      <c r="CT368" s="20"/>
      <c r="CU368" s="10"/>
      <c r="CV368" s="11"/>
      <c r="CW368" s="61">
        <f t="shared" si="2779"/>
        <v>0</v>
      </c>
      <c r="CX368" s="61">
        <f t="shared" si="2780"/>
        <v>0</v>
      </c>
      <c r="CY368" s="11"/>
      <c r="CZ368" s="12" t="e">
        <f t="shared" si="2736"/>
        <v>#DIV/0!</v>
      </c>
      <c r="DA368" s="11"/>
      <c r="DB368" s="12" t="e">
        <f t="shared" si="2737"/>
        <v>#DIV/0!</v>
      </c>
      <c r="DC368" s="11"/>
      <c r="DD368" s="11"/>
      <c r="DE368" s="18"/>
      <c r="DF368" s="20"/>
      <c r="DG368" s="10"/>
      <c r="DH368" s="11"/>
      <c r="DI368" s="61">
        <f t="shared" si="2781"/>
        <v>0</v>
      </c>
      <c r="DJ368" s="61">
        <f t="shared" si="2782"/>
        <v>0</v>
      </c>
      <c r="DK368" s="11"/>
      <c r="DL368" s="12" t="e">
        <f t="shared" si="2738"/>
        <v>#DIV/0!</v>
      </c>
      <c r="DM368" s="11"/>
      <c r="DN368" s="12" t="e">
        <f t="shared" si="2739"/>
        <v>#DIV/0!</v>
      </c>
      <c r="DO368" s="11"/>
      <c r="DP368" s="11"/>
      <c r="DQ368" s="18"/>
      <c r="DR368" s="20"/>
      <c r="DS368" s="10"/>
      <c r="DT368" s="11"/>
      <c r="DU368" s="61">
        <f t="shared" si="2783"/>
        <v>0</v>
      </c>
      <c r="DV368" s="61">
        <f t="shared" si="2784"/>
        <v>0</v>
      </c>
      <c r="DW368" s="11"/>
      <c r="DX368" s="12" t="e">
        <f t="shared" si="2740"/>
        <v>#DIV/0!</v>
      </c>
      <c r="DY368" s="11"/>
      <c r="DZ368" s="12" t="e">
        <f t="shared" si="2741"/>
        <v>#DIV/0!</v>
      </c>
      <c r="EA368" s="11"/>
      <c r="EB368" s="11"/>
      <c r="EC368" s="18"/>
      <c r="ED368" s="20"/>
      <c r="EE368" s="10"/>
      <c r="EF368" s="11"/>
      <c r="EG368" s="61">
        <f t="shared" si="2785"/>
        <v>0</v>
      </c>
      <c r="EH368" s="61">
        <f t="shared" si="2786"/>
        <v>0</v>
      </c>
      <c r="EI368" s="11"/>
      <c r="EJ368" s="12" t="e">
        <f t="shared" si="2742"/>
        <v>#DIV/0!</v>
      </c>
      <c r="EK368" s="11"/>
      <c r="EL368" s="12" t="e">
        <f t="shared" si="2743"/>
        <v>#DIV/0!</v>
      </c>
      <c r="EM368" s="11"/>
      <c r="EN368" s="11"/>
      <c r="EO368" s="18"/>
      <c r="EP368" s="20"/>
      <c r="EQ368" s="10"/>
      <c r="ER368" s="11"/>
      <c r="ES368" s="61">
        <f t="shared" si="2787"/>
        <v>0</v>
      </c>
      <c r="ET368" s="61">
        <f t="shared" si="2788"/>
        <v>0</v>
      </c>
      <c r="EU368" s="11"/>
      <c r="EV368" s="12" t="e">
        <f t="shared" si="2744"/>
        <v>#DIV/0!</v>
      </c>
      <c r="EW368" s="11"/>
      <c r="EX368" s="12" t="e">
        <f t="shared" si="2745"/>
        <v>#DIV/0!</v>
      </c>
      <c r="EY368" s="11"/>
      <c r="EZ368" s="11"/>
      <c r="FA368" s="18"/>
      <c r="FB368" s="20"/>
      <c r="FC368" s="10"/>
      <c r="FD368" s="11"/>
      <c r="FE368" s="61">
        <f t="shared" si="2789"/>
        <v>0</v>
      </c>
      <c r="FF368" s="61">
        <f t="shared" si="2790"/>
        <v>0</v>
      </c>
      <c r="FG368" s="11"/>
      <c r="FH368" s="12" t="e">
        <f t="shared" si="2746"/>
        <v>#DIV/0!</v>
      </c>
      <c r="FI368" s="11"/>
      <c r="FJ368" s="12" t="e">
        <f t="shared" si="2747"/>
        <v>#DIV/0!</v>
      </c>
      <c r="FK368" s="11"/>
      <c r="FL368" s="11"/>
      <c r="FM368" s="18"/>
      <c r="FN368" s="20"/>
      <c r="FO368" s="10"/>
      <c r="FP368" s="11"/>
      <c r="FQ368" s="61">
        <f t="shared" si="2791"/>
        <v>0</v>
      </c>
      <c r="FR368" s="61">
        <f t="shared" si="2792"/>
        <v>0</v>
      </c>
      <c r="FS368" s="11"/>
      <c r="FT368" s="12" t="e">
        <f t="shared" si="2748"/>
        <v>#DIV/0!</v>
      </c>
      <c r="FU368" s="11"/>
      <c r="FV368" s="12" t="e">
        <f t="shared" si="2749"/>
        <v>#DIV/0!</v>
      </c>
      <c r="FW368" s="11"/>
      <c r="FX368" s="11"/>
      <c r="FY368" s="18"/>
      <c r="FZ368" s="20"/>
      <c r="GA368" s="10"/>
      <c r="GB368" s="11"/>
      <c r="GC368" s="61">
        <f t="shared" si="2793"/>
        <v>0</v>
      </c>
      <c r="GD368" s="61">
        <f t="shared" si="2794"/>
        <v>0</v>
      </c>
      <c r="GE368" s="11"/>
      <c r="GF368" s="12" t="e">
        <f t="shared" si="2750"/>
        <v>#DIV/0!</v>
      </c>
      <c r="GG368" s="11"/>
      <c r="GH368" s="12" t="e">
        <f t="shared" si="2751"/>
        <v>#DIV/0!</v>
      </c>
      <c r="GI368" s="11"/>
      <c r="GJ368" s="11"/>
      <c r="GK368" s="18"/>
      <c r="GL368" s="20"/>
      <c r="GM368" s="10"/>
      <c r="GN368" s="11"/>
      <c r="GO368" s="61">
        <f t="shared" si="2795"/>
        <v>0</v>
      </c>
      <c r="GP368" s="61">
        <f t="shared" si="2796"/>
        <v>0</v>
      </c>
      <c r="GQ368" s="11"/>
      <c r="GR368" s="12" t="e">
        <f t="shared" si="2752"/>
        <v>#DIV/0!</v>
      </c>
      <c r="GS368" s="11"/>
      <c r="GT368" s="12" t="e">
        <f t="shared" si="2753"/>
        <v>#DIV/0!</v>
      </c>
      <c r="GU368" s="11"/>
      <c r="GV368" s="11"/>
      <c r="GW368" s="18"/>
      <c r="GX368" s="20"/>
      <c r="GY368" s="10"/>
      <c r="GZ368" s="11"/>
      <c r="HA368" s="61">
        <f t="shared" si="2797"/>
        <v>0</v>
      </c>
      <c r="HB368" s="61">
        <f t="shared" si="2798"/>
        <v>0</v>
      </c>
      <c r="HC368" s="11"/>
      <c r="HD368" s="12" t="e">
        <f t="shared" si="2754"/>
        <v>#DIV/0!</v>
      </c>
      <c r="HE368" s="11"/>
      <c r="HF368" s="12" t="e">
        <f t="shared" si="2755"/>
        <v>#DIV/0!</v>
      </c>
      <c r="HG368" s="11"/>
      <c r="HH368" s="11"/>
      <c r="HI368" s="18"/>
      <c r="HJ368" s="20"/>
      <c r="HK368" s="10">
        <f t="shared" si="2756"/>
        <v>0</v>
      </c>
      <c r="HL368" s="14">
        <f t="shared" si="2756"/>
        <v>0</v>
      </c>
      <c r="HM368" s="381">
        <f t="shared" si="2756"/>
        <v>2449</v>
      </c>
      <c r="HN368" s="11">
        <f t="shared" si="2756"/>
        <v>180</v>
      </c>
      <c r="HO368" s="11">
        <f t="shared" si="2757"/>
        <v>0</v>
      </c>
      <c r="HP368" s="79">
        <f t="shared" si="2758"/>
        <v>0</v>
      </c>
      <c r="HQ368" s="15">
        <f t="shared" si="2759"/>
        <v>0</v>
      </c>
      <c r="HR368" s="12" t="e">
        <f t="shared" si="2799"/>
        <v>#DIV/0!</v>
      </c>
      <c r="HS368" s="16"/>
      <c r="HT368" s="17"/>
      <c r="HU368" s="16" t="e">
        <f t="shared" si="2760"/>
        <v>#DIV/0!</v>
      </c>
      <c r="HV368" s="18"/>
      <c r="HW368" s="20"/>
    </row>
    <row r="369" spans="1:231" ht="18.75" x14ac:dyDescent="0.25">
      <c r="A369" s="734"/>
      <c r="B369" s="436">
        <f t="shared" si="2761"/>
        <v>45880</v>
      </c>
      <c r="C369" s="10"/>
      <c r="D369" s="11"/>
      <c r="E369" s="61">
        <f t="shared" si="2762"/>
        <v>450</v>
      </c>
      <c r="F369" s="11">
        <f t="shared" si="2763"/>
        <v>33</v>
      </c>
      <c r="G369" s="11"/>
      <c r="H369" s="12">
        <f t="shared" si="2721"/>
        <v>0</v>
      </c>
      <c r="I369" s="11"/>
      <c r="J369" s="12" t="e">
        <f t="shared" si="2764"/>
        <v>#DIV/0!</v>
      </c>
      <c r="K369" s="13"/>
      <c r="L369" s="13"/>
      <c r="M369" s="25"/>
      <c r="N369" s="37"/>
      <c r="O369" s="10"/>
      <c r="P369" s="11"/>
      <c r="Q369" s="11">
        <f t="shared" si="2765"/>
        <v>482</v>
      </c>
      <c r="R369" s="11">
        <f t="shared" si="2766"/>
        <v>36</v>
      </c>
      <c r="S369" s="11"/>
      <c r="T369" s="12">
        <f t="shared" si="2722"/>
        <v>0</v>
      </c>
      <c r="U369" s="11"/>
      <c r="V369" s="12" t="e">
        <f t="shared" si="2723"/>
        <v>#DIV/0!</v>
      </c>
      <c r="W369" s="13"/>
      <c r="X369" s="13"/>
      <c r="Y369" s="25"/>
      <c r="Z369" s="37"/>
      <c r="AA369" s="10"/>
      <c r="AB369" s="11"/>
      <c r="AC369" s="11">
        <f t="shared" si="2767"/>
        <v>100</v>
      </c>
      <c r="AD369" s="11">
        <f t="shared" si="2768"/>
        <v>8</v>
      </c>
      <c r="AE369" s="11"/>
      <c r="AF369" s="12">
        <f t="shared" si="2724"/>
        <v>0</v>
      </c>
      <c r="AG369" s="11"/>
      <c r="AH369" s="12" t="e">
        <f t="shared" si="2725"/>
        <v>#DIV/0!</v>
      </c>
      <c r="AI369" s="13"/>
      <c r="AJ369" s="13"/>
      <c r="AK369" s="25"/>
      <c r="AL369" s="37"/>
      <c r="AM369" s="10"/>
      <c r="AN369" s="11"/>
      <c r="AO369" s="61">
        <f t="shared" si="2769"/>
        <v>469</v>
      </c>
      <c r="AP369" s="11">
        <f t="shared" si="2770"/>
        <v>34</v>
      </c>
      <c r="AQ369" s="11"/>
      <c r="AR369" s="12">
        <f t="shared" si="2726"/>
        <v>0</v>
      </c>
      <c r="AS369" s="11"/>
      <c r="AT369" s="12" t="e">
        <f t="shared" si="2727"/>
        <v>#DIV/0!</v>
      </c>
      <c r="AU369" s="13"/>
      <c r="AV369" s="13"/>
      <c r="AW369" s="25"/>
      <c r="AX369" s="37"/>
      <c r="AY369" s="10"/>
      <c r="AZ369" s="11"/>
      <c r="BA369" s="11">
        <f t="shared" si="2771"/>
        <v>469</v>
      </c>
      <c r="BB369" s="11">
        <f t="shared" si="2772"/>
        <v>35</v>
      </c>
      <c r="BC369" s="11"/>
      <c r="BD369" s="12">
        <f t="shared" si="2728"/>
        <v>0</v>
      </c>
      <c r="BE369" s="11"/>
      <c r="BF369" s="12" t="e">
        <f t="shared" si="2729"/>
        <v>#DIV/0!</v>
      </c>
      <c r="BG369" s="13"/>
      <c r="BH369" s="13"/>
      <c r="BI369" s="25"/>
      <c r="BJ369" s="37"/>
      <c r="BK369" s="10"/>
      <c r="BL369" s="11"/>
      <c r="BM369" s="11">
        <f t="shared" si="2773"/>
        <v>479</v>
      </c>
      <c r="BN369" s="11">
        <f t="shared" si="2774"/>
        <v>34</v>
      </c>
      <c r="BO369" s="11"/>
      <c r="BP369" s="12">
        <f t="shared" si="2730"/>
        <v>0</v>
      </c>
      <c r="BQ369" s="11"/>
      <c r="BR369" s="12" t="e">
        <f t="shared" si="2731"/>
        <v>#DIV/0!</v>
      </c>
      <c r="BS369" s="13"/>
      <c r="BT369" s="13"/>
      <c r="BU369" s="25"/>
      <c r="BV369" s="37"/>
      <c r="BW369" s="10"/>
      <c r="BX369" s="11"/>
      <c r="BY369" s="61">
        <f t="shared" si="2775"/>
        <v>0</v>
      </c>
      <c r="BZ369" s="61">
        <f t="shared" si="2776"/>
        <v>0</v>
      </c>
      <c r="CA369" s="11"/>
      <c r="CB369" s="12" t="e">
        <f t="shared" si="2732"/>
        <v>#DIV/0!</v>
      </c>
      <c r="CC369" s="11"/>
      <c r="CD369" s="12" t="e">
        <f t="shared" si="2733"/>
        <v>#DIV/0!</v>
      </c>
      <c r="CE369" s="13"/>
      <c r="CF369" s="13"/>
      <c r="CG369" s="25"/>
      <c r="CH369" s="37"/>
      <c r="CI369" s="10"/>
      <c r="CJ369" s="11"/>
      <c r="CK369" s="61">
        <f t="shared" si="2777"/>
        <v>0</v>
      </c>
      <c r="CL369" s="61">
        <f t="shared" si="2778"/>
        <v>0</v>
      </c>
      <c r="CM369" s="11"/>
      <c r="CN369" s="12" t="e">
        <f t="shared" si="2734"/>
        <v>#DIV/0!</v>
      </c>
      <c r="CO369" s="11"/>
      <c r="CP369" s="12" t="e">
        <f t="shared" si="2735"/>
        <v>#DIV/0!</v>
      </c>
      <c r="CQ369" s="13"/>
      <c r="CR369" s="13"/>
      <c r="CS369" s="25"/>
      <c r="CT369" s="37"/>
      <c r="CU369" s="10"/>
      <c r="CV369" s="11"/>
      <c r="CW369" s="61">
        <f t="shared" si="2779"/>
        <v>0</v>
      </c>
      <c r="CX369" s="61">
        <f t="shared" si="2780"/>
        <v>0</v>
      </c>
      <c r="CY369" s="11"/>
      <c r="CZ369" s="12" t="e">
        <f t="shared" si="2736"/>
        <v>#DIV/0!</v>
      </c>
      <c r="DA369" s="11"/>
      <c r="DB369" s="12" t="e">
        <f t="shared" si="2737"/>
        <v>#DIV/0!</v>
      </c>
      <c r="DC369" s="13"/>
      <c r="DD369" s="13"/>
      <c r="DE369" s="25"/>
      <c r="DF369" s="37"/>
      <c r="DG369" s="10"/>
      <c r="DH369" s="11"/>
      <c r="DI369" s="61">
        <f t="shared" si="2781"/>
        <v>0</v>
      </c>
      <c r="DJ369" s="61">
        <f t="shared" si="2782"/>
        <v>0</v>
      </c>
      <c r="DK369" s="11"/>
      <c r="DL369" s="12" t="e">
        <f t="shared" si="2738"/>
        <v>#DIV/0!</v>
      </c>
      <c r="DM369" s="11"/>
      <c r="DN369" s="12" t="e">
        <f t="shared" si="2739"/>
        <v>#DIV/0!</v>
      </c>
      <c r="DO369" s="13"/>
      <c r="DP369" s="13"/>
      <c r="DQ369" s="25"/>
      <c r="DR369" s="37"/>
      <c r="DS369" s="10"/>
      <c r="DT369" s="11"/>
      <c r="DU369" s="61">
        <f t="shared" si="2783"/>
        <v>0</v>
      </c>
      <c r="DV369" s="61">
        <f t="shared" si="2784"/>
        <v>0</v>
      </c>
      <c r="DW369" s="11"/>
      <c r="DX369" s="12" t="e">
        <f t="shared" si="2740"/>
        <v>#DIV/0!</v>
      </c>
      <c r="DY369" s="11"/>
      <c r="DZ369" s="12" t="e">
        <f t="shared" si="2741"/>
        <v>#DIV/0!</v>
      </c>
      <c r="EA369" s="13"/>
      <c r="EB369" s="13"/>
      <c r="EC369" s="25"/>
      <c r="ED369" s="37"/>
      <c r="EE369" s="10"/>
      <c r="EF369" s="11"/>
      <c r="EG369" s="61">
        <f t="shared" si="2785"/>
        <v>0</v>
      </c>
      <c r="EH369" s="61">
        <f t="shared" si="2786"/>
        <v>0</v>
      </c>
      <c r="EI369" s="11"/>
      <c r="EJ369" s="12" t="e">
        <f t="shared" si="2742"/>
        <v>#DIV/0!</v>
      </c>
      <c r="EK369" s="11"/>
      <c r="EL369" s="12" t="e">
        <f t="shared" si="2743"/>
        <v>#DIV/0!</v>
      </c>
      <c r="EM369" s="13"/>
      <c r="EN369" s="13"/>
      <c r="EO369" s="25"/>
      <c r="EP369" s="37"/>
      <c r="EQ369" s="10"/>
      <c r="ER369" s="11"/>
      <c r="ES369" s="61">
        <f t="shared" si="2787"/>
        <v>0</v>
      </c>
      <c r="ET369" s="61">
        <f t="shared" si="2788"/>
        <v>0</v>
      </c>
      <c r="EU369" s="11"/>
      <c r="EV369" s="12" t="e">
        <f t="shared" si="2744"/>
        <v>#DIV/0!</v>
      </c>
      <c r="EW369" s="11"/>
      <c r="EX369" s="12" t="e">
        <f t="shared" si="2745"/>
        <v>#DIV/0!</v>
      </c>
      <c r="EY369" s="13"/>
      <c r="EZ369" s="13"/>
      <c r="FA369" s="25"/>
      <c r="FB369" s="37"/>
      <c r="FC369" s="10"/>
      <c r="FD369" s="11"/>
      <c r="FE369" s="61">
        <f t="shared" si="2789"/>
        <v>0</v>
      </c>
      <c r="FF369" s="61">
        <f t="shared" si="2790"/>
        <v>0</v>
      </c>
      <c r="FG369" s="11"/>
      <c r="FH369" s="12" t="e">
        <f t="shared" si="2746"/>
        <v>#DIV/0!</v>
      </c>
      <c r="FI369" s="11"/>
      <c r="FJ369" s="12" t="e">
        <f t="shared" si="2747"/>
        <v>#DIV/0!</v>
      </c>
      <c r="FK369" s="13"/>
      <c r="FL369" s="13"/>
      <c r="FM369" s="25"/>
      <c r="FN369" s="37"/>
      <c r="FO369" s="10"/>
      <c r="FP369" s="11"/>
      <c r="FQ369" s="61">
        <f t="shared" si="2791"/>
        <v>0</v>
      </c>
      <c r="FR369" s="61">
        <f t="shared" si="2792"/>
        <v>0</v>
      </c>
      <c r="FS369" s="11"/>
      <c r="FT369" s="12" t="e">
        <f t="shared" si="2748"/>
        <v>#DIV/0!</v>
      </c>
      <c r="FU369" s="11"/>
      <c r="FV369" s="12" t="e">
        <f t="shared" si="2749"/>
        <v>#DIV/0!</v>
      </c>
      <c r="FW369" s="13"/>
      <c r="FX369" s="13"/>
      <c r="FY369" s="25"/>
      <c r="FZ369" s="37"/>
      <c r="GA369" s="10"/>
      <c r="GB369" s="11"/>
      <c r="GC369" s="61">
        <f t="shared" si="2793"/>
        <v>0</v>
      </c>
      <c r="GD369" s="61">
        <f t="shared" si="2794"/>
        <v>0</v>
      </c>
      <c r="GE369" s="11"/>
      <c r="GF369" s="12" t="e">
        <f t="shared" si="2750"/>
        <v>#DIV/0!</v>
      </c>
      <c r="GG369" s="11"/>
      <c r="GH369" s="12" t="e">
        <f t="shared" si="2751"/>
        <v>#DIV/0!</v>
      </c>
      <c r="GI369" s="13"/>
      <c r="GJ369" s="13"/>
      <c r="GK369" s="25"/>
      <c r="GL369" s="37"/>
      <c r="GM369" s="10"/>
      <c r="GN369" s="11"/>
      <c r="GO369" s="61">
        <f t="shared" si="2795"/>
        <v>0</v>
      </c>
      <c r="GP369" s="61">
        <f t="shared" si="2796"/>
        <v>0</v>
      </c>
      <c r="GQ369" s="11"/>
      <c r="GR369" s="12" t="e">
        <f t="shared" si="2752"/>
        <v>#DIV/0!</v>
      </c>
      <c r="GS369" s="11"/>
      <c r="GT369" s="12" t="e">
        <f t="shared" si="2753"/>
        <v>#DIV/0!</v>
      </c>
      <c r="GU369" s="13"/>
      <c r="GV369" s="13"/>
      <c r="GW369" s="25"/>
      <c r="GX369" s="37"/>
      <c r="GY369" s="10"/>
      <c r="GZ369" s="11"/>
      <c r="HA369" s="61">
        <f t="shared" si="2797"/>
        <v>0</v>
      </c>
      <c r="HB369" s="61">
        <f t="shared" si="2798"/>
        <v>0</v>
      </c>
      <c r="HC369" s="11"/>
      <c r="HD369" s="12" t="e">
        <f t="shared" si="2754"/>
        <v>#DIV/0!</v>
      </c>
      <c r="HE369" s="11"/>
      <c r="HF369" s="12" t="e">
        <f t="shared" si="2755"/>
        <v>#DIV/0!</v>
      </c>
      <c r="HG369" s="13"/>
      <c r="HH369" s="13"/>
      <c r="HI369" s="25"/>
      <c r="HJ369" s="37"/>
      <c r="HK369" s="10">
        <f t="shared" si="2756"/>
        <v>0</v>
      </c>
      <c r="HL369" s="14">
        <f t="shared" si="2756"/>
        <v>0</v>
      </c>
      <c r="HM369" s="381">
        <f t="shared" si="2756"/>
        <v>2449</v>
      </c>
      <c r="HN369" s="11">
        <f t="shared" si="2756"/>
        <v>180</v>
      </c>
      <c r="HO369" s="11">
        <f t="shared" si="2757"/>
        <v>0</v>
      </c>
      <c r="HP369" s="79">
        <f t="shared" si="2758"/>
        <v>0</v>
      </c>
      <c r="HQ369" s="15">
        <f t="shared" si="2759"/>
        <v>0</v>
      </c>
      <c r="HR369" s="12" t="e">
        <f t="shared" si="2799"/>
        <v>#DIV/0!</v>
      </c>
      <c r="HS369" s="16"/>
      <c r="HT369" s="17"/>
      <c r="HU369" s="16" t="e">
        <f t="shared" si="2760"/>
        <v>#DIV/0!</v>
      </c>
      <c r="HV369" s="23"/>
      <c r="HW369" s="22"/>
    </row>
    <row r="370" spans="1:231" ht="18.75" x14ac:dyDescent="0.25">
      <c r="A370" s="734"/>
      <c r="B370" s="436">
        <f t="shared" si="2761"/>
        <v>45881</v>
      </c>
      <c r="C370" s="10"/>
      <c r="D370" s="11"/>
      <c r="E370" s="61">
        <f t="shared" si="2762"/>
        <v>450</v>
      </c>
      <c r="F370" s="11">
        <f t="shared" si="2763"/>
        <v>33</v>
      </c>
      <c r="G370" s="11"/>
      <c r="H370" s="12">
        <f t="shared" si="2721"/>
        <v>0</v>
      </c>
      <c r="I370" s="11"/>
      <c r="J370" s="12" t="e">
        <f t="shared" si="2764"/>
        <v>#DIV/0!</v>
      </c>
      <c r="K370" s="13"/>
      <c r="L370" s="11"/>
      <c r="M370" s="25"/>
      <c r="N370" s="37"/>
      <c r="O370" s="10"/>
      <c r="P370" s="11"/>
      <c r="Q370" s="11">
        <f t="shared" si="2765"/>
        <v>482</v>
      </c>
      <c r="R370" s="11">
        <f t="shared" si="2766"/>
        <v>36</v>
      </c>
      <c r="S370" s="11"/>
      <c r="T370" s="12">
        <f t="shared" si="2722"/>
        <v>0</v>
      </c>
      <c r="U370" s="11"/>
      <c r="V370" s="12" t="e">
        <f t="shared" si="2723"/>
        <v>#DIV/0!</v>
      </c>
      <c r="W370" s="13"/>
      <c r="X370" s="11"/>
      <c r="Y370" s="25"/>
      <c r="Z370" s="37"/>
      <c r="AA370" s="10"/>
      <c r="AB370" s="11"/>
      <c r="AC370" s="11">
        <f t="shared" si="2767"/>
        <v>100</v>
      </c>
      <c r="AD370" s="11">
        <f t="shared" si="2768"/>
        <v>8</v>
      </c>
      <c r="AE370" s="11"/>
      <c r="AF370" s="12">
        <f t="shared" si="2724"/>
        <v>0</v>
      </c>
      <c r="AG370" s="11"/>
      <c r="AH370" s="12" t="e">
        <f t="shared" si="2725"/>
        <v>#DIV/0!</v>
      </c>
      <c r="AI370" s="13"/>
      <c r="AJ370" s="11"/>
      <c r="AK370" s="25"/>
      <c r="AL370" s="37"/>
      <c r="AM370" s="10"/>
      <c r="AN370" s="11"/>
      <c r="AO370" s="61">
        <f t="shared" si="2769"/>
        <v>469</v>
      </c>
      <c r="AP370" s="11">
        <f t="shared" si="2770"/>
        <v>34</v>
      </c>
      <c r="AQ370" s="11"/>
      <c r="AR370" s="12">
        <f t="shared" si="2726"/>
        <v>0</v>
      </c>
      <c r="AS370" s="11"/>
      <c r="AT370" s="12" t="e">
        <f t="shared" si="2727"/>
        <v>#DIV/0!</v>
      </c>
      <c r="AU370" s="13"/>
      <c r="AV370" s="11"/>
      <c r="AW370" s="25"/>
      <c r="AX370" s="37"/>
      <c r="AY370" s="10"/>
      <c r="AZ370" s="11"/>
      <c r="BA370" s="11">
        <f t="shared" si="2771"/>
        <v>469</v>
      </c>
      <c r="BB370" s="11">
        <f t="shared" si="2772"/>
        <v>35</v>
      </c>
      <c r="BC370" s="11"/>
      <c r="BD370" s="12">
        <f t="shared" si="2728"/>
        <v>0</v>
      </c>
      <c r="BE370" s="11"/>
      <c r="BF370" s="12" t="e">
        <f t="shared" si="2729"/>
        <v>#DIV/0!</v>
      </c>
      <c r="BG370" s="13"/>
      <c r="BH370" s="11"/>
      <c r="BI370" s="25"/>
      <c r="BJ370" s="37"/>
      <c r="BK370" s="10"/>
      <c r="BL370" s="11"/>
      <c r="BM370" s="11">
        <f t="shared" si="2773"/>
        <v>479</v>
      </c>
      <c r="BN370" s="11">
        <f t="shared" si="2774"/>
        <v>34</v>
      </c>
      <c r="BO370" s="11"/>
      <c r="BP370" s="12">
        <f t="shared" si="2730"/>
        <v>0</v>
      </c>
      <c r="BQ370" s="11"/>
      <c r="BR370" s="12" t="e">
        <f t="shared" si="2731"/>
        <v>#DIV/0!</v>
      </c>
      <c r="BS370" s="13"/>
      <c r="BT370" s="11"/>
      <c r="BU370" s="25"/>
      <c r="BV370" s="37"/>
      <c r="BW370" s="10"/>
      <c r="BX370" s="11"/>
      <c r="BY370" s="61">
        <f t="shared" si="2775"/>
        <v>0</v>
      </c>
      <c r="BZ370" s="61">
        <f t="shared" si="2776"/>
        <v>0</v>
      </c>
      <c r="CA370" s="11"/>
      <c r="CB370" s="12" t="e">
        <f t="shared" si="2732"/>
        <v>#DIV/0!</v>
      </c>
      <c r="CC370" s="11"/>
      <c r="CD370" s="12" t="e">
        <f t="shared" si="2733"/>
        <v>#DIV/0!</v>
      </c>
      <c r="CE370" s="13"/>
      <c r="CF370" s="11"/>
      <c r="CG370" s="25"/>
      <c r="CH370" s="37"/>
      <c r="CI370" s="10"/>
      <c r="CJ370" s="11"/>
      <c r="CK370" s="61">
        <f t="shared" si="2777"/>
        <v>0</v>
      </c>
      <c r="CL370" s="61">
        <f t="shared" si="2778"/>
        <v>0</v>
      </c>
      <c r="CM370" s="11"/>
      <c r="CN370" s="12" t="e">
        <f t="shared" si="2734"/>
        <v>#DIV/0!</v>
      </c>
      <c r="CO370" s="11"/>
      <c r="CP370" s="12" t="e">
        <f t="shared" si="2735"/>
        <v>#DIV/0!</v>
      </c>
      <c r="CQ370" s="13"/>
      <c r="CR370" s="11"/>
      <c r="CS370" s="25"/>
      <c r="CT370" s="37"/>
      <c r="CU370" s="10"/>
      <c r="CV370" s="11"/>
      <c r="CW370" s="61">
        <f t="shared" si="2779"/>
        <v>0</v>
      </c>
      <c r="CX370" s="61">
        <f t="shared" si="2780"/>
        <v>0</v>
      </c>
      <c r="CY370" s="11"/>
      <c r="CZ370" s="12" t="e">
        <f t="shared" si="2736"/>
        <v>#DIV/0!</v>
      </c>
      <c r="DA370" s="11"/>
      <c r="DB370" s="12" t="e">
        <f t="shared" si="2737"/>
        <v>#DIV/0!</v>
      </c>
      <c r="DC370" s="13"/>
      <c r="DD370" s="11"/>
      <c r="DE370" s="25"/>
      <c r="DF370" s="37"/>
      <c r="DG370" s="10"/>
      <c r="DH370" s="11"/>
      <c r="DI370" s="61">
        <f t="shared" si="2781"/>
        <v>0</v>
      </c>
      <c r="DJ370" s="61">
        <f t="shared" si="2782"/>
        <v>0</v>
      </c>
      <c r="DK370" s="11"/>
      <c r="DL370" s="12" t="e">
        <f t="shared" si="2738"/>
        <v>#DIV/0!</v>
      </c>
      <c r="DM370" s="11"/>
      <c r="DN370" s="12" t="e">
        <f t="shared" si="2739"/>
        <v>#DIV/0!</v>
      </c>
      <c r="DO370" s="13"/>
      <c r="DP370" s="11"/>
      <c r="DQ370" s="25"/>
      <c r="DR370" s="37"/>
      <c r="DS370" s="10"/>
      <c r="DT370" s="11"/>
      <c r="DU370" s="61">
        <f t="shared" si="2783"/>
        <v>0</v>
      </c>
      <c r="DV370" s="61">
        <f t="shared" si="2784"/>
        <v>0</v>
      </c>
      <c r="DW370" s="11"/>
      <c r="DX370" s="12" t="e">
        <f t="shared" si="2740"/>
        <v>#DIV/0!</v>
      </c>
      <c r="DY370" s="11"/>
      <c r="DZ370" s="12" t="e">
        <f t="shared" si="2741"/>
        <v>#DIV/0!</v>
      </c>
      <c r="EA370" s="13"/>
      <c r="EB370" s="11"/>
      <c r="EC370" s="25"/>
      <c r="ED370" s="37"/>
      <c r="EE370" s="10"/>
      <c r="EF370" s="11"/>
      <c r="EG370" s="61">
        <f t="shared" si="2785"/>
        <v>0</v>
      </c>
      <c r="EH370" s="61">
        <f t="shared" si="2786"/>
        <v>0</v>
      </c>
      <c r="EI370" s="11"/>
      <c r="EJ370" s="12" t="e">
        <f t="shared" si="2742"/>
        <v>#DIV/0!</v>
      </c>
      <c r="EK370" s="11"/>
      <c r="EL370" s="12" t="e">
        <f t="shared" si="2743"/>
        <v>#DIV/0!</v>
      </c>
      <c r="EM370" s="13"/>
      <c r="EN370" s="11"/>
      <c r="EO370" s="25"/>
      <c r="EP370" s="37"/>
      <c r="EQ370" s="10"/>
      <c r="ER370" s="11"/>
      <c r="ES370" s="61">
        <f t="shared" si="2787"/>
        <v>0</v>
      </c>
      <c r="ET370" s="61">
        <f t="shared" si="2788"/>
        <v>0</v>
      </c>
      <c r="EU370" s="11"/>
      <c r="EV370" s="12" t="e">
        <f t="shared" si="2744"/>
        <v>#DIV/0!</v>
      </c>
      <c r="EW370" s="11"/>
      <c r="EX370" s="12" t="e">
        <f t="shared" si="2745"/>
        <v>#DIV/0!</v>
      </c>
      <c r="EY370" s="13"/>
      <c r="EZ370" s="11"/>
      <c r="FA370" s="25"/>
      <c r="FB370" s="37"/>
      <c r="FC370" s="10"/>
      <c r="FD370" s="11"/>
      <c r="FE370" s="61">
        <f t="shared" si="2789"/>
        <v>0</v>
      </c>
      <c r="FF370" s="61">
        <f t="shared" si="2790"/>
        <v>0</v>
      </c>
      <c r="FG370" s="11"/>
      <c r="FH370" s="12" t="e">
        <f t="shared" si="2746"/>
        <v>#DIV/0!</v>
      </c>
      <c r="FI370" s="11"/>
      <c r="FJ370" s="12" t="e">
        <f t="shared" si="2747"/>
        <v>#DIV/0!</v>
      </c>
      <c r="FK370" s="13"/>
      <c r="FL370" s="11"/>
      <c r="FM370" s="25"/>
      <c r="FN370" s="37"/>
      <c r="FO370" s="10"/>
      <c r="FP370" s="11"/>
      <c r="FQ370" s="61">
        <f t="shared" si="2791"/>
        <v>0</v>
      </c>
      <c r="FR370" s="61">
        <f t="shared" si="2792"/>
        <v>0</v>
      </c>
      <c r="FS370" s="11"/>
      <c r="FT370" s="12" t="e">
        <f t="shared" si="2748"/>
        <v>#DIV/0!</v>
      </c>
      <c r="FU370" s="11"/>
      <c r="FV370" s="12" t="e">
        <f t="shared" si="2749"/>
        <v>#DIV/0!</v>
      </c>
      <c r="FW370" s="13"/>
      <c r="FX370" s="11"/>
      <c r="FY370" s="25"/>
      <c r="FZ370" s="37"/>
      <c r="GA370" s="10"/>
      <c r="GB370" s="11"/>
      <c r="GC370" s="61">
        <f t="shared" si="2793"/>
        <v>0</v>
      </c>
      <c r="GD370" s="61">
        <f t="shared" si="2794"/>
        <v>0</v>
      </c>
      <c r="GE370" s="11"/>
      <c r="GF370" s="12" t="e">
        <f t="shared" si="2750"/>
        <v>#DIV/0!</v>
      </c>
      <c r="GG370" s="11"/>
      <c r="GH370" s="12" t="e">
        <f t="shared" si="2751"/>
        <v>#DIV/0!</v>
      </c>
      <c r="GI370" s="13"/>
      <c r="GJ370" s="11"/>
      <c r="GK370" s="25"/>
      <c r="GL370" s="37"/>
      <c r="GM370" s="10"/>
      <c r="GN370" s="11"/>
      <c r="GO370" s="61">
        <f t="shared" si="2795"/>
        <v>0</v>
      </c>
      <c r="GP370" s="61">
        <f t="shared" si="2796"/>
        <v>0</v>
      </c>
      <c r="GQ370" s="11"/>
      <c r="GR370" s="12" t="e">
        <f t="shared" si="2752"/>
        <v>#DIV/0!</v>
      </c>
      <c r="GS370" s="11"/>
      <c r="GT370" s="12" t="e">
        <f t="shared" si="2753"/>
        <v>#DIV/0!</v>
      </c>
      <c r="GU370" s="13"/>
      <c r="GV370" s="11"/>
      <c r="GW370" s="25"/>
      <c r="GX370" s="37"/>
      <c r="GY370" s="10"/>
      <c r="GZ370" s="11"/>
      <c r="HA370" s="61">
        <f t="shared" si="2797"/>
        <v>0</v>
      </c>
      <c r="HB370" s="61">
        <f t="shared" si="2798"/>
        <v>0</v>
      </c>
      <c r="HC370" s="11"/>
      <c r="HD370" s="12" t="e">
        <f t="shared" si="2754"/>
        <v>#DIV/0!</v>
      </c>
      <c r="HE370" s="11"/>
      <c r="HF370" s="12" t="e">
        <f t="shared" si="2755"/>
        <v>#DIV/0!</v>
      </c>
      <c r="HG370" s="13"/>
      <c r="HH370" s="11"/>
      <c r="HI370" s="25"/>
      <c r="HJ370" s="37"/>
      <c r="HK370" s="10">
        <f t="shared" si="2756"/>
        <v>0</v>
      </c>
      <c r="HL370" s="14">
        <f t="shared" si="2756"/>
        <v>0</v>
      </c>
      <c r="HM370" s="381">
        <f t="shared" si="2756"/>
        <v>2449</v>
      </c>
      <c r="HN370" s="11">
        <f t="shared" si="2756"/>
        <v>180</v>
      </c>
      <c r="HO370" s="11">
        <f t="shared" si="2757"/>
        <v>0</v>
      </c>
      <c r="HP370" s="79">
        <f t="shared" si="2758"/>
        <v>0</v>
      </c>
      <c r="HQ370" s="15">
        <f t="shared" si="2759"/>
        <v>0</v>
      </c>
      <c r="HR370" s="12" t="e">
        <f t="shared" si="2799"/>
        <v>#DIV/0!</v>
      </c>
      <c r="HS370" s="16"/>
      <c r="HT370" s="17"/>
      <c r="HU370" s="16" t="e">
        <f t="shared" si="2760"/>
        <v>#DIV/0!</v>
      </c>
      <c r="HV370" s="23"/>
      <c r="HW370" s="22"/>
    </row>
    <row r="371" spans="1:231" ht="18.75" x14ac:dyDescent="0.25">
      <c r="A371" s="734"/>
      <c r="B371" s="436">
        <f>+B370+1</f>
        <v>45882</v>
      </c>
      <c r="C371" s="10"/>
      <c r="D371" s="11"/>
      <c r="E371" s="61">
        <f>E370-C371</f>
        <v>450</v>
      </c>
      <c r="F371" s="11">
        <f>F370-D371</f>
        <v>33</v>
      </c>
      <c r="G371" s="11"/>
      <c r="H371" s="12">
        <f t="shared" si="2721"/>
        <v>0</v>
      </c>
      <c r="I371" s="11"/>
      <c r="J371" s="12" t="e">
        <f t="shared" si="2764"/>
        <v>#DIV/0!</v>
      </c>
      <c r="K371" s="13"/>
      <c r="L371" s="11"/>
      <c r="M371" s="38"/>
      <c r="N371" s="39"/>
      <c r="O371" s="10"/>
      <c r="P371" s="11"/>
      <c r="Q371" s="11">
        <f t="shared" si="2765"/>
        <v>482</v>
      </c>
      <c r="R371" s="11">
        <f t="shared" si="2766"/>
        <v>36</v>
      </c>
      <c r="S371" s="11"/>
      <c r="T371" s="12">
        <f t="shared" si="2722"/>
        <v>0</v>
      </c>
      <c r="U371" s="11"/>
      <c r="V371" s="12" t="e">
        <f t="shared" si="2723"/>
        <v>#DIV/0!</v>
      </c>
      <c r="W371" s="13"/>
      <c r="X371" s="11"/>
      <c r="Y371" s="38"/>
      <c r="Z371" s="39"/>
      <c r="AA371" s="10"/>
      <c r="AB371" s="11"/>
      <c r="AC371" s="11">
        <f t="shared" si="2767"/>
        <v>100</v>
      </c>
      <c r="AD371" s="11">
        <f t="shared" si="2768"/>
        <v>8</v>
      </c>
      <c r="AE371" s="11"/>
      <c r="AF371" s="12">
        <f t="shared" si="2724"/>
        <v>0</v>
      </c>
      <c r="AG371" s="11"/>
      <c r="AH371" s="12" t="e">
        <f t="shared" si="2725"/>
        <v>#DIV/0!</v>
      </c>
      <c r="AI371" s="13"/>
      <c r="AJ371" s="11"/>
      <c r="AK371" s="38"/>
      <c r="AL371" s="39"/>
      <c r="AM371" s="10"/>
      <c r="AN371" s="11"/>
      <c r="AO371" s="61">
        <f t="shared" si="2769"/>
        <v>469</v>
      </c>
      <c r="AP371" s="11">
        <f t="shared" si="2770"/>
        <v>34</v>
      </c>
      <c r="AQ371" s="11"/>
      <c r="AR371" s="12">
        <f t="shared" si="2726"/>
        <v>0</v>
      </c>
      <c r="AS371" s="11"/>
      <c r="AT371" s="12" t="e">
        <f t="shared" si="2727"/>
        <v>#DIV/0!</v>
      </c>
      <c r="AU371" s="13"/>
      <c r="AV371" s="11"/>
      <c r="AW371" s="38"/>
      <c r="AX371" s="39"/>
      <c r="AY371" s="10"/>
      <c r="AZ371" s="11"/>
      <c r="BA371" s="11">
        <f t="shared" si="2771"/>
        <v>469</v>
      </c>
      <c r="BB371" s="11">
        <f t="shared" si="2772"/>
        <v>35</v>
      </c>
      <c r="BC371" s="11"/>
      <c r="BD371" s="12">
        <f t="shared" si="2728"/>
        <v>0</v>
      </c>
      <c r="BE371" s="11"/>
      <c r="BF371" s="12" t="e">
        <f t="shared" si="2729"/>
        <v>#DIV/0!</v>
      </c>
      <c r="BG371" s="13"/>
      <c r="BH371" s="11"/>
      <c r="BI371" s="38"/>
      <c r="BJ371" s="39"/>
      <c r="BK371" s="10"/>
      <c r="BL371" s="11"/>
      <c r="BM371" s="11">
        <f t="shared" si="2773"/>
        <v>479</v>
      </c>
      <c r="BN371" s="11">
        <f t="shared" si="2774"/>
        <v>34</v>
      </c>
      <c r="BO371" s="11"/>
      <c r="BP371" s="12">
        <f t="shared" si="2730"/>
        <v>0</v>
      </c>
      <c r="BQ371" s="11"/>
      <c r="BR371" s="12" t="e">
        <f t="shared" si="2731"/>
        <v>#DIV/0!</v>
      </c>
      <c r="BS371" s="13"/>
      <c r="BT371" s="11"/>
      <c r="BU371" s="38"/>
      <c r="BV371" s="39"/>
      <c r="BW371" s="10"/>
      <c r="BX371" s="11"/>
      <c r="BY371" s="61">
        <f t="shared" si="2775"/>
        <v>0</v>
      </c>
      <c r="BZ371" s="61">
        <f t="shared" si="2776"/>
        <v>0</v>
      </c>
      <c r="CA371" s="11"/>
      <c r="CB371" s="12" t="e">
        <f t="shared" si="2732"/>
        <v>#DIV/0!</v>
      </c>
      <c r="CC371" s="11"/>
      <c r="CD371" s="12" t="e">
        <f t="shared" si="2733"/>
        <v>#DIV/0!</v>
      </c>
      <c r="CE371" s="13"/>
      <c r="CF371" s="11"/>
      <c r="CG371" s="38"/>
      <c r="CH371" s="39"/>
      <c r="CI371" s="10"/>
      <c r="CJ371" s="11"/>
      <c r="CK371" s="61">
        <f t="shared" si="2777"/>
        <v>0</v>
      </c>
      <c r="CL371" s="61">
        <f t="shared" si="2778"/>
        <v>0</v>
      </c>
      <c r="CM371" s="11"/>
      <c r="CN371" s="12" t="e">
        <f t="shared" si="2734"/>
        <v>#DIV/0!</v>
      </c>
      <c r="CO371" s="11"/>
      <c r="CP371" s="12" t="e">
        <f t="shared" si="2735"/>
        <v>#DIV/0!</v>
      </c>
      <c r="CQ371" s="13"/>
      <c r="CR371" s="11"/>
      <c r="CS371" s="38"/>
      <c r="CT371" s="39"/>
      <c r="CU371" s="10"/>
      <c r="CV371" s="11"/>
      <c r="CW371" s="61">
        <f t="shared" si="2779"/>
        <v>0</v>
      </c>
      <c r="CX371" s="61">
        <f t="shared" si="2780"/>
        <v>0</v>
      </c>
      <c r="CY371" s="11"/>
      <c r="CZ371" s="12" t="e">
        <f t="shared" si="2736"/>
        <v>#DIV/0!</v>
      </c>
      <c r="DA371" s="11"/>
      <c r="DB371" s="12" t="e">
        <f t="shared" si="2737"/>
        <v>#DIV/0!</v>
      </c>
      <c r="DC371" s="13"/>
      <c r="DD371" s="11"/>
      <c r="DE371" s="38"/>
      <c r="DF371" s="39"/>
      <c r="DG371" s="10"/>
      <c r="DH371" s="11"/>
      <c r="DI371" s="61">
        <f t="shared" si="2781"/>
        <v>0</v>
      </c>
      <c r="DJ371" s="61">
        <f t="shared" si="2782"/>
        <v>0</v>
      </c>
      <c r="DK371" s="11"/>
      <c r="DL371" s="12" t="e">
        <f t="shared" si="2738"/>
        <v>#DIV/0!</v>
      </c>
      <c r="DM371" s="11"/>
      <c r="DN371" s="12" t="e">
        <f t="shared" si="2739"/>
        <v>#DIV/0!</v>
      </c>
      <c r="DO371" s="13"/>
      <c r="DP371" s="11"/>
      <c r="DQ371" s="38"/>
      <c r="DR371" s="39"/>
      <c r="DS371" s="10"/>
      <c r="DT371" s="11"/>
      <c r="DU371" s="61">
        <f t="shared" si="2783"/>
        <v>0</v>
      </c>
      <c r="DV371" s="61">
        <f t="shared" si="2784"/>
        <v>0</v>
      </c>
      <c r="DW371" s="11"/>
      <c r="DX371" s="12" t="e">
        <f t="shared" si="2740"/>
        <v>#DIV/0!</v>
      </c>
      <c r="DY371" s="11"/>
      <c r="DZ371" s="12" t="e">
        <f t="shared" si="2741"/>
        <v>#DIV/0!</v>
      </c>
      <c r="EA371" s="13"/>
      <c r="EB371" s="11"/>
      <c r="EC371" s="38"/>
      <c r="ED371" s="39"/>
      <c r="EE371" s="10"/>
      <c r="EF371" s="11"/>
      <c r="EG371" s="61">
        <f t="shared" si="2785"/>
        <v>0</v>
      </c>
      <c r="EH371" s="61">
        <f t="shared" si="2786"/>
        <v>0</v>
      </c>
      <c r="EI371" s="11"/>
      <c r="EJ371" s="12" t="e">
        <f t="shared" si="2742"/>
        <v>#DIV/0!</v>
      </c>
      <c r="EK371" s="11"/>
      <c r="EL371" s="12" t="e">
        <f t="shared" si="2743"/>
        <v>#DIV/0!</v>
      </c>
      <c r="EM371" s="13"/>
      <c r="EN371" s="11"/>
      <c r="EO371" s="38"/>
      <c r="EP371" s="39"/>
      <c r="EQ371" s="10"/>
      <c r="ER371" s="11"/>
      <c r="ES371" s="61">
        <f t="shared" si="2787"/>
        <v>0</v>
      </c>
      <c r="ET371" s="61">
        <f t="shared" si="2788"/>
        <v>0</v>
      </c>
      <c r="EU371" s="11"/>
      <c r="EV371" s="12" t="e">
        <f t="shared" si="2744"/>
        <v>#DIV/0!</v>
      </c>
      <c r="EW371" s="11"/>
      <c r="EX371" s="12" t="e">
        <f t="shared" si="2745"/>
        <v>#DIV/0!</v>
      </c>
      <c r="EY371" s="13"/>
      <c r="EZ371" s="11"/>
      <c r="FA371" s="38"/>
      <c r="FB371" s="39"/>
      <c r="FC371" s="10"/>
      <c r="FD371" s="11"/>
      <c r="FE371" s="61">
        <f t="shared" si="2789"/>
        <v>0</v>
      </c>
      <c r="FF371" s="61">
        <f t="shared" si="2790"/>
        <v>0</v>
      </c>
      <c r="FG371" s="11"/>
      <c r="FH371" s="12" t="e">
        <f t="shared" si="2746"/>
        <v>#DIV/0!</v>
      </c>
      <c r="FI371" s="11"/>
      <c r="FJ371" s="12" t="e">
        <f t="shared" si="2747"/>
        <v>#DIV/0!</v>
      </c>
      <c r="FK371" s="13"/>
      <c r="FL371" s="11"/>
      <c r="FM371" s="38"/>
      <c r="FN371" s="39"/>
      <c r="FO371" s="10"/>
      <c r="FP371" s="11"/>
      <c r="FQ371" s="61">
        <f t="shared" si="2791"/>
        <v>0</v>
      </c>
      <c r="FR371" s="61">
        <f t="shared" si="2792"/>
        <v>0</v>
      </c>
      <c r="FS371" s="11"/>
      <c r="FT371" s="12" t="e">
        <f t="shared" si="2748"/>
        <v>#DIV/0!</v>
      </c>
      <c r="FU371" s="11"/>
      <c r="FV371" s="12" t="e">
        <f t="shared" si="2749"/>
        <v>#DIV/0!</v>
      </c>
      <c r="FW371" s="13"/>
      <c r="FX371" s="11"/>
      <c r="FY371" s="38"/>
      <c r="FZ371" s="39"/>
      <c r="GA371" s="10"/>
      <c r="GB371" s="11"/>
      <c r="GC371" s="61">
        <f t="shared" si="2793"/>
        <v>0</v>
      </c>
      <c r="GD371" s="61">
        <f t="shared" si="2794"/>
        <v>0</v>
      </c>
      <c r="GE371" s="11"/>
      <c r="GF371" s="12" t="e">
        <f t="shared" si="2750"/>
        <v>#DIV/0!</v>
      </c>
      <c r="GG371" s="11"/>
      <c r="GH371" s="12" t="e">
        <f t="shared" si="2751"/>
        <v>#DIV/0!</v>
      </c>
      <c r="GI371" s="13"/>
      <c r="GJ371" s="11"/>
      <c r="GK371" s="38"/>
      <c r="GL371" s="39"/>
      <c r="GM371" s="10"/>
      <c r="GN371" s="11"/>
      <c r="GO371" s="61">
        <f t="shared" si="2795"/>
        <v>0</v>
      </c>
      <c r="GP371" s="61">
        <f t="shared" si="2796"/>
        <v>0</v>
      </c>
      <c r="GQ371" s="11"/>
      <c r="GR371" s="12" t="e">
        <f t="shared" si="2752"/>
        <v>#DIV/0!</v>
      </c>
      <c r="GS371" s="11"/>
      <c r="GT371" s="12" t="e">
        <f t="shared" si="2753"/>
        <v>#DIV/0!</v>
      </c>
      <c r="GU371" s="13"/>
      <c r="GV371" s="11"/>
      <c r="GW371" s="38"/>
      <c r="GX371" s="39"/>
      <c r="GY371" s="10"/>
      <c r="GZ371" s="11"/>
      <c r="HA371" s="61">
        <f t="shared" si="2797"/>
        <v>0</v>
      </c>
      <c r="HB371" s="61">
        <f t="shared" si="2798"/>
        <v>0</v>
      </c>
      <c r="HC371" s="11"/>
      <c r="HD371" s="12" t="e">
        <f t="shared" si="2754"/>
        <v>#DIV/0!</v>
      </c>
      <c r="HE371" s="11"/>
      <c r="HF371" s="12" t="e">
        <f t="shared" si="2755"/>
        <v>#DIV/0!</v>
      </c>
      <c r="HG371" s="13"/>
      <c r="HH371" s="11"/>
      <c r="HI371" s="38"/>
      <c r="HJ371" s="39"/>
      <c r="HK371" s="10">
        <f t="shared" si="2756"/>
        <v>0</v>
      </c>
      <c r="HL371" s="14">
        <f t="shared" si="2756"/>
        <v>0</v>
      </c>
      <c r="HM371" s="381">
        <f t="shared" si="2756"/>
        <v>2449</v>
      </c>
      <c r="HN371" s="11">
        <f t="shared" si="2756"/>
        <v>180</v>
      </c>
      <c r="HO371" s="11">
        <f t="shared" si="2757"/>
        <v>0</v>
      </c>
      <c r="HP371" s="79">
        <f t="shared" si="2758"/>
        <v>0</v>
      </c>
      <c r="HQ371" s="15">
        <f t="shared" si="2759"/>
        <v>0</v>
      </c>
      <c r="HR371" s="12" t="e">
        <f t="shared" si="2799"/>
        <v>#DIV/0!</v>
      </c>
      <c r="HS371" s="16"/>
      <c r="HT371" s="17"/>
      <c r="HU371" s="16" t="e">
        <f t="shared" si="2760"/>
        <v>#DIV/0!</v>
      </c>
      <c r="HV371" s="23"/>
      <c r="HW371" s="22"/>
    </row>
    <row r="372" spans="1:231" ht="19.5" thickBot="1" x14ac:dyDescent="0.3">
      <c r="A372" s="734"/>
      <c r="B372" s="437"/>
      <c r="C372" s="26">
        <f>SUM(C365:C371)</f>
        <v>0</v>
      </c>
      <c r="D372" s="27">
        <f>SUM(D365:D371)</f>
        <v>0</v>
      </c>
      <c r="E372" s="27"/>
      <c r="F372" s="27"/>
      <c r="G372" s="27">
        <f>SUM(G365:G371)</f>
        <v>0</v>
      </c>
      <c r="H372" s="28">
        <f>((G372+I372)/7)/E371</f>
        <v>0</v>
      </c>
      <c r="I372" s="27">
        <f>SUM(I365:I371)</f>
        <v>0</v>
      </c>
      <c r="J372" s="28" t="e">
        <f>(I372/(I372+G372))</f>
        <v>#DIV/0!</v>
      </c>
      <c r="K372" s="27"/>
      <c r="L372" s="27"/>
      <c r="M372" s="29" t="e">
        <f>M370/M369*100-100</f>
        <v>#DIV/0!</v>
      </c>
      <c r="N372" s="60" t="e">
        <f>N370/N369*100-100</f>
        <v>#DIV/0!</v>
      </c>
      <c r="O372" s="26">
        <f>SUM(O365:O371)</f>
        <v>0</v>
      </c>
      <c r="P372" s="27">
        <f>SUM(P365:P371)</f>
        <v>0</v>
      </c>
      <c r="Q372" s="27"/>
      <c r="R372" s="27"/>
      <c r="S372" s="27">
        <f>SUM(S365:S371)</f>
        <v>0</v>
      </c>
      <c r="T372" s="28">
        <f>((S372+U372)/7)/Q371</f>
        <v>0</v>
      </c>
      <c r="U372" s="27">
        <f>SUM(U365:U371)</f>
        <v>0</v>
      </c>
      <c r="V372" s="28" t="e">
        <f>(U372/(U372+S372))</f>
        <v>#DIV/0!</v>
      </c>
      <c r="W372" s="27"/>
      <c r="X372" s="27"/>
      <c r="Y372" s="29" t="e">
        <f>Y370/Y369*100-100</f>
        <v>#DIV/0!</v>
      </c>
      <c r="Z372" s="60" t="e">
        <f>Z370/Z369*100-100</f>
        <v>#DIV/0!</v>
      </c>
      <c r="AA372" s="26">
        <f>SUM(AA365:AA371)</f>
        <v>0</v>
      </c>
      <c r="AB372" s="27">
        <f>SUM(AB365:AB371)</f>
        <v>0</v>
      </c>
      <c r="AC372" s="27"/>
      <c r="AD372" s="27"/>
      <c r="AE372" s="27">
        <f>SUM(AE365:AE371)</f>
        <v>0</v>
      </c>
      <c r="AF372" s="28">
        <f>((AE372+AG372)/7)/AC371</f>
        <v>0</v>
      </c>
      <c r="AG372" s="27">
        <f>SUM(AG365:AG371)</f>
        <v>0</v>
      </c>
      <c r="AH372" s="28" t="e">
        <f>(AG372/(AG372+AE372))</f>
        <v>#DIV/0!</v>
      </c>
      <c r="AI372" s="27"/>
      <c r="AJ372" s="27"/>
      <c r="AK372" s="29" t="e">
        <f>AK370/AK369*100-100</f>
        <v>#DIV/0!</v>
      </c>
      <c r="AL372" s="60" t="e">
        <f>AL370/AL369*100-100</f>
        <v>#DIV/0!</v>
      </c>
      <c r="AM372" s="26">
        <f>SUM(AM365:AM371)</f>
        <v>0</v>
      </c>
      <c r="AN372" s="27">
        <f>SUM(AN365:AN371)</f>
        <v>0</v>
      </c>
      <c r="AO372" s="27"/>
      <c r="AP372" s="27"/>
      <c r="AQ372" s="27">
        <f>SUM(AQ365:AQ371)</f>
        <v>0</v>
      </c>
      <c r="AR372" s="28">
        <f>((AQ372+AS372)/7)/AO371</f>
        <v>0</v>
      </c>
      <c r="AS372" s="27">
        <f>SUM(AS365:AS371)</f>
        <v>0</v>
      </c>
      <c r="AT372" s="28" t="e">
        <f>(AS372/(AS372+AQ372))</f>
        <v>#DIV/0!</v>
      </c>
      <c r="AU372" s="27"/>
      <c r="AV372" s="27"/>
      <c r="AW372" s="29" t="e">
        <f>AW370/AW369*100-100</f>
        <v>#DIV/0!</v>
      </c>
      <c r="AX372" s="60" t="e">
        <f>AX370/AX369*100-100</f>
        <v>#DIV/0!</v>
      </c>
      <c r="AY372" s="26">
        <f>SUM(AY365:AY371)</f>
        <v>0</v>
      </c>
      <c r="AZ372" s="27">
        <f>SUM(AZ365:AZ371)</f>
        <v>0</v>
      </c>
      <c r="BA372" s="27"/>
      <c r="BB372" s="27"/>
      <c r="BC372" s="27">
        <f>SUM(BC365:BC371)</f>
        <v>0</v>
      </c>
      <c r="BD372" s="28">
        <f>((BC372+BE372)/7)/BA371</f>
        <v>0</v>
      </c>
      <c r="BE372" s="27">
        <f>SUM(BE365:BE371)</f>
        <v>0</v>
      </c>
      <c r="BF372" s="28" t="e">
        <f>(BE372/(BE372+BC372))</f>
        <v>#DIV/0!</v>
      </c>
      <c r="BG372" s="27"/>
      <c r="BH372" s="27"/>
      <c r="BI372" s="29" t="e">
        <f>BI370/BI369*100-100</f>
        <v>#DIV/0!</v>
      </c>
      <c r="BJ372" s="60" t="e">
        <f>BJ370/BJ369*100-100</f>
        <v>#DIV/0!</v>
      </c>
      <c r="BK372" s="26">
        <f>SUM(BK365:BK371)</f>
        <v>0</v>
      </c>
      <c r="BL372" s="27">
        <f>SUM(BL365:BL371)</f>
        <v>0</v>
      </c>
      <c r="BM372" s="27"/>
      <c r="BN372" s="27"/>
      <c r="BO372" s="27">
        <f>SUM(BO365:BO371)</f>
        <v>0</v>
      </c>
      <c r="BP372" s="28">
        <f>((BO372+BQ372)/7)/BM371</f>
        <v>0</v>
      </c>
      <c r="BQ372" s="27">
        <f>SUM(BQ365:BQ371)</f>
        <v>0</v>
      </c>
      <c r="BR372" s="28" t="e">
        <f>(BQ372/(BQ372+BO372))</f>
        <v>#DIV/0!</v>
      </c>
      <c r="BS372" s="27"/>
      <c r="BT372" s="27"/>
      <c r="BU372" s="29" t="e">
        <f>BU370/BU369*100-100</f>
        <v>#DIV/0!</v>
      </c>
      <c r="BV372" s="60" t="e">
        <f>BV370/BV369*100-100</f>
        <v>#DIV/0!</v>
      </c>
      <c r="BW372" s="26">
        <f>SUM(BW365:BW371)</f>
        <v>0</v>
      </c>
      <c r="BX372" s="27">
        <f>SUM(BX365:BX371)</f>
        <v>0</v>
      </c>
      <c r="BY372" s="27"/>
      <c r="BZ372" s="27"/>
      <c r="CA372" s="27">
        <f>SUM(CA365:CA371)</f>
        <v>0</v>
      </c>
      <c r="CB372" s="28" t="e">
        <f>((CA372+CC372)/7)/BY371</f>
        <v>#DIV/0!</v>
      </c>
      <c r="CC372" s="27">
        <f>SUM(CC365:CC371)</f>
        <v>0</v>
      </c>
      <c r="CD372" s="28" t="e">
        <f>(CC372/(CC372+CA372))</f>
        <v>#DIV/0!</v>
      </c>
      <c r="CE372" s="27"/>
      <c r="CF372" s="27"/>
      <c r="CG372" s="29" t="e">
        <f>CG370/CG369*100-100</f>
        <v>#DIV/0!</v>
      </c>
      <c r="CH372" s="60" t="e">
        <f>CH370/CH369*100-100</f>
        <v>#DIV/0!</v>
      </c>
      <c r="CI372" s="26">
        <f>SUM(CI365:CI371)</f>
        <v>0</v>
      </c>
      <c r="CJ372" s="27">
        <f>SUM(CJ365:CJ371)</f>
        <v>0</v>
      </c>
      <c r="CK372" s="27"/>
      <c r="CL372" s="27"/>
      <c r="CM372" s="27">
        <f>SUM(CM365:CM371)</f>
        <v>0</v>
      </c>
      <c r="CN372" s="28" t="e">
        <f>((CM372+CO372)/7)/CK371</f>
        <v>#DIV/0!</v>
      </c>
      <c r="CO372" s="27">
        <f>SUM(CO365:CO371)</f>
        <v>0</v>
      </c>
      <c r="CP372" s="28" t="e">
        <f>(CO372/(CO372+CM372))</f>
        <v>#DIV/0!</v>
      </c>
      <c r="CQ372" s="27"/>
      <c r="CR372" s="27"/>
      <c r="CS372" s="29" t="e">
        <f>CS370/CS369*100-100</f>
        <v>#DIV/0!</v>
      </c>
      <c r="CT372" s="60" t="e">
        <f>CT370/CT369*100-100</f>
        <v>#DIV/0!</v>
      </c>
      <c r="CU372" s="26">
        <f>SUM(CU365:CU371)</f>
        <v>0</v>
      </c>
      <c r="CV372" s="27">
        <f>SUM(CV365:CV371)</f>
        <v>0</v>
      </c>
      <c r="CW372" s="27"/>
      <c r="CX372" s="27"/>
      <c r="CY372" s="27">
        <f>SUM(CY365:CY371)</f>
        <v>0</v>
      </c>
      <c r="CZ372" s="28" t="e">
        <f>((CY372+DA372)/7)/CW371</f>
        <v>#DIV/0!</v>
      </c>
      <c r="DA372" s="27">
        <f>SUM(DA365:DA371)</f>
        <v>0</v>
      </c>
      <c r="DB372" s="28" t="e">
        <f>(DA372/(DA372+CY372))</f>
        <v>#DIV/0!</v>
      </c>
      <c r="DC372" s="27"/>
      <c r="DD372" s="27"/>
      <c r="DE372" s="29" t="e">
        <f>DE370/DE369*100-100</f>
        <v>#DIV/0!</v>
      </c>
      <c r="DF372" s="60" t="e">
        <f>DF370/DF369*100-100</f>
        <v>#DIV/0!</v>
      </c>
      <c r="DG372" s="26">
        <f>SUM(DG365:DG371)</f>
        <v>0</v>
      </c>
      <c r="DH372" s="27">
        <f>SUM(DH365:DH371)</f>
        <v>0</v>
      </c>
      <c r="DI372" s="27"/>
      <c r="DJ372" s="27"/>
      <c r="DK372" s="27">
        <f>SUM(DK365:DK371)</f>
        <v>0</v>
      </c>
      <c r="DL372" s="28" t="e">
        <f>((DK372+DM372)/7)/DI371</f>
        <v>#DIV/0!</v>
      </c>
      <c r="DM372" s="27">
        <f>SUM(DM365:DM371)</f>
        <v>0</v>
      </c>
      <c r="DN372" s="28" t="e">
        <f>(DM372/(DM372+DK372))</f>
        <v>#DIV/0!</v>
      </c>
      <c r="DO372" s="27"/>
      <c r="DP372" s="27"/>
      <c r="DQ372" s="29" t="e">
        <f>DQ370/DQ369*100-100</f>
        <v>#DIV/0!</v>
      </c>
      <c r="DR372" s="60" t="e">
        <f>DR370/DR369*100-100</f>
        <v>#DIV/0!</v>
      </c>
      <c r="DS372" s="26">
        <f>SUM(DS365:DS371)</f>
        <v>0</v>
      </c>
      <c r="DT372" s="27">
        <f>SUM(DT365:DT371)</f>
        <v>0</v>
      </c>
      <c r="DU372" s="27"/>
      <c r="DV372" s="27"/>
      <c r="DW372" s="27">
        <f>SUM(DW365:DW371)</f>
        <v>0</v>
      </c>
      <c r="DX372" s="28" t="e">
        <f>((DW372+DY372)/7)/DU371</f>
        <v>#DIV/0!</v>
      </c>
      <c r="DY372" s="27">
        <f>SUM(DY365:DY371)</f>
        <v>0</v>
      </c>
      <c r="DZ372" s="28" t="e">
        <f>(DY372/(DY372+DW372))</f>
        <v>#DIV/0!</v>
      </c>
      <c r="EA372" s="27"/>
      <c r="EB372" s="27"/>
      <c r="EC372" s="29" t="e">
        <f>EC370/EC369*100-100</f>
        <v>#DIV/0!</v>
      </c>
      <c r="ED372" s="60" t="e">
        <f>ED370/ED369*100-100</f>
        <v>#DIV/0!</v>
      </c>
      <c r="EE372" s="26">
        <f>SUM(EE365:EE371)</f>
        <v>0</v>
      </c>
      <c r="EF372" s="27">
        <f>SUM(EF365:EF371)</f>
        <v>0</v>
      </c>
      <c r="EG372" s="27"/>
      <c r="EH372" s="27"/>
      <c r="EI372" s="27">
        <f>SUM(EI365:EI371)</f>
        <v>0</v>
      </c>
      <c r="EJ372" s="28" t="e">
        <f>((EI372+EK372)/7)/EG371</f>
        <v>#DIV/0!</v>
      </c>
      <c r="EK372" s="27">
        <f>SUM(EK365:EK371)</f>
        <v>0</v>
      </c>
      <c r="EL372" s="28" t="e">
        <f>(EK372/(EK372+EI372))</f>
        <v>#DIV/0!</v>
      </c>
      <c r="EM372" s="27"/>
      <c r="EN372" s="27"/>
      <c r="EO372" s="29" t="e">
        <f>EO370/EO369*100-100</f>
        <v>#DIV/0!</v>
      </c>
      <c r="EP372" s="60" t="e">
        <f>EP370/EP369*100-100</f>
        <v>#DIV/0!</v>
      </c>
      <c r="EQ372" s="26">
        <f>SUM(EQ365:EQ371)</f>
        <v>0</v>
      </c>
      <c r="ER372" s="27">
        <f>SUM(ER365:ER371)</f>
        <v>0</v>
      </c>
      <c r="ES372" s="27"/>
      <c r="ET372" s="27"/>
      <c r="EU372" s="27">
        <f>SUM(EU365:EU371)</f>
        <v>0</v>
      </c>
      <c r="EV372" s="28" t="e">
        <f>((EU372+EW372)/7)/ES371</f>
        <v>#DIV/0!</v>
      </c>
      <c r="EW372" s="27">
        <f>SUM(EW365:EW371)</f>
        <v>0</v>
      </c>
      <c r="EX372" s="28" t="e">
        <f>(EW372/(EW372+EU372))</f>
        <v>#DIV/0!</v>
      </c>
      <c r="EY372" s="27"/>
      <c r="EZ372" s="27"/>
      <c r="FA372" s="29" t="e">
        <f>FA370/FA369*100-100</f>
        <v>#DIV/0!</v>
      </c>
      <c r="FB372" s="60" t="e">
        <f>FB370/FB369*100-100</f>
        <v>#DIV/0!</v>
      </c>
      <c r="FC372" s="26">
        <f>SUM(FC365:FC371)</f>
        <v>0</v>
      </c>
      <c r="FD372" s="27">
        <f>SUM(FD365:FD371)</f>
        <v>0</v>
      </c>
      <c r="FE372" s="27"/>
      <c r="FF372" s="27"/>
      <c r="FG372" s="27">
        <f>SUM(FG365:FG371)</f>
        <v>0</v>
      </c>
      <c r="FH372" s="28" t="e">
        <f>((FG372+FI372)/7)/FE371</f>
        <v>#DIV/0!</v>
      </c>
      <c r="FI372" s="27">
        <f>SUM(FI365:FI371)</f>
        <v>0</v>
      </c>
      <c r="FJ372" s="28" t="e">
        <f>(FI372/(FI372+FG372))</f>
        <v>#DIV/0!</v>
      </c>
      <c r="FK372" s="27"/>
      <c r="FL372" s="27"/>
      <c r="FM372" s="29" t="e">
        <f>FM370/FM369*100-100</f>
        <v>#DIV/0!</v>
      </c>
      <c r="FN372" s="60" t="e">
        <f>FN370/FN369*100-100</f>
        <v>#DIV/0!</v>
      </c>
      <c r="FO372" s="26">
        <f>SUM(FO365:FO371)</f>
        <v>0</v>
      </c>
      <c r="FP372" s="27">
        <f>SUM(FP365:FP371)</f>
        <v>0</v>
      </c>
      <c r="FQ372" s="27"/>
      <c r="FR372" s="27"/>
      <c r="FS372" s="27">
        <f>SUM(FS365:FS371)</f>
        <v>0</v>
      </c>
      <c r="FT372" s="28" t="e">
        <f>((FS372+FU372)/7)/FQ371</f>
        <v>#DIV/0!</v>
      </c>
      <c r="FU372" s="27">
        <f>SUM(FU365:FU371)</f>
        <v>0</v>
      </c>
      <c r="FV372" s="28" t="e">
        <f>(FU372/(FU372+FS372))</f>
        <v>#DIV/0!</v>
      </c>
      <c r="FW372" s="27"/>
      <c r="FX372" s="27"/>
      <c r="FY372" s="29" t="e">
        <f>FY370/FY369*100-100</f>
        <v>#DIV/0!</v>
      </c>
      <c r="FZ372" s="60" t="e">
        <f>FZ370/FZ369*100-100</f>
        <v>#DIV/0!</v>
      </c>
      <c r="GA372" s="26">
        <f>SUM(GA365:GA371)</f>
        <v>0</v>
      </c>
      <c r="GB372" s="27">
        <f>SUM(GB365:GB371)</f>
        <v>0</v>
      </c>
      <c r="GC372" s="27"/>
      <c r="GD372" s="27"/>
      <c r="GE372" s="27">
        <f>SUM(GE365:GE371)</f>
        <v>0</v>
      </c>
      <c r="GF372" s="28" t="e">
        <f>((GE372+GG372)/7)/GC371</f>
        <v>#DIV/0!</v>
      </c>
      <c r="GG372" s="27">
        <f>SUM(GG365:GG371)</f>
        <v>0</v>
      </c>
      <c r="GH372" s="28" t="e">
        <f>(GG372/(GG372+GE372))</f>
        <v>#DIV/0!</v>
      </c>
      <c r="GI372" s="27"/>
      <c r="GJ372" s="27"/>
      <c r="GK372" s="29" t="e">
        <f>GK370/GK369*100-100</f>
        <v>#DIV/0!</v>
      </c>
      <c r="GL372" s="60" t="e">
        <f>GL370/GL369*100-100</f>
        <v>#DIV/0!</v>
      </c>
      <c r="GM372" s="26">
        <f>SUM(GM365:GM371)</f>
        <v>0</v>
      </c>
      <c r="GN372" s="27">
        <f>SUM(GN365:GN371)</f>
        <v>0</v>
      </c>
      <c r="GO372" s="27"/>
      <c r="GP372" s="27"/>
      <c r="GQ372" s="27">
        <f>SUM(GQ365:GQ371)</f>
        <v>0</v>
      </c>
      <c r="GR372" s="28" t="e">
        <f>((GQ372+GS372)/7)/GO371</f>
        <v>#DIV/0!</v>
      </c>
      <c r="GS372" s="27">
        <f>SUM(GS365:GS371)</f>
        <v>0</v>
      </c>
      <c r="GT372" s="28" t="e">
        <f>(GS372/(GS372+GQ372))</f>
        <v>#DIV/0!</v>
      </c>
      <c r="GU372" s="27"/>
      <c r="GV372" s="27"/>
      <c r="GW372" s="29" t="e">
        <f>GW370/GW369*100-100</f>
        <v>#DIV/0!</v>
      </c>
      <c r="GX372" s="60" t="e">
        <f>GX370/GX369*100-100</f>
        <v>#DIV/0!</v>
      </c>
      <c r="GY372" s="26">
        <f>SUM(GY365:GY371)</f>
        <v>0</v>
      </c>
      <c r="GZ372" s="27">
        <f>SUM(GZ365:GZ371)</f>
        <v>0</v>
      </c>
      <c r="HA372" s="27"/>
      <c r="HB372" s="27"/>
      <c r="HC372" s="27">
        <f>SUM(HC365:HC371)</f>
        <v>0</v>
      </c>
      <c r="HD372" s="28" t="e">
        <f>((HC372+HE372)/7)/HA371</f>
        <v>#DIV/0!</v>
      </c>
      <c r="HE372" s="27">
        <f>SUM(HE365:HE371)</f>
        <v>0</v>
      </c>
      <c r="HF372" s="28" t="e">
        <f>(HE372/(HE372+HC372))</f>
        <v>#DIV/0!</v>
      </c>
      <c r="HG372" s="27"/>
      <c r="HH372" s="27"/>
      <c r="HI372" s="29" t="e">
        <f>HI370/HI369*100-100</f>
        <v>#DIV/0!</v>
      </c>
      <c r="HJ372" s="60" t="e">
        <f>HJ370/HJ369*100-100</f>
        <v>#DIV/0!</v>
      </c>
      <c r="HK372" s="26">
        <f t="shared" si="2756"/>
        <v>0</v>
      </c>
      <c r="HL372" s="443">
        <f t="shared" si="2756"/>
        <v>0</v>
      </c>
      <c r="HM372" s="365">
        <f t="shared" si="2756"/>
        <v>0</v>
      </c>
      <c r="HN372" s="27">
        <f t="shared" si="2756"/>
        <v>0</v>
      </c>
      <c r="HO372" s="27">
        <f t="shared" si="2757"/>
        <v>0</v>
      </c>
      <c r="HP372" s="80">
        <f>+((HO372)/HM371)/7</f>
        <v>0</v>
      </c>
      <c r="HQ372" s="57">
        <f t="shared" si="2759"/>
        <v>0</v>
      </c>
      <c r="HR372" s="48" t="e">
        <f t="shared" si="2799"/>
        <v>#DIV/0!</v>
      </c>
      <c r="HS372" s="49" t="e">
        <f>AVERAGE(HS365:HS371)</f>
        <v>#DIV/0!</v>
      </c>
      <c r="HT372" s="50">
        <f>SUM(HT365:HT371)</f>
        <v>0</v>
      </c>
      <c r="HU372" s="49" t="e">
        <f>AVERAGE(HU365:HU371)</f>
        <v>#DIV/0!</v>
      </c>
      <c r="HV372" s="58" t="e">
        <f>HV370/HV369*100-100</f>
        <v>#DIV/0!</v>
      </c>
      <c r="HW372" s="60" t="e">
        <f>HW370/HW369*100-100</f>
        <v>#DIV/0!</v>
      </c>
    </row>
    <row r="373" spans="1:231" ht="19.5" thickBot="1" x14ac:dyDescent="0.3">
      <c r="A373" s="52"/>
      <c r="B373" s="437"/>
      <c r="C373" s="40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2"/>
      <c r="O373" s="40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2"/>
      <c r="AA373" s="40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2"/>
      <c r="AM373" s="40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2"/>
      <c r="AY373" s="40"/>
      <c r="AZ373" s="41"/>
      <c r="BA373" s="41"/>
      <c r="BB373" s="41"/>
      <c r="BC373" s="41"/>
      <c r="BD373" s="41"/>
      <c r="BE373" s="41"/>
      <c r="BF373" s="41"/>
      <c r="BG373" s="41"/>
      <c r="BH373" s="41"/>
      <c r="BI373" s="41"/>
      <c r="BJ373" s="42"/>
      <c r="BK373" s="40"/>
      <c r="BL373" s="41"/>
      <c r="BM373" s="41"/>
      <c r="BN373" s="41"/>
      <c r="BO373" s="41"/>
      <c r="BP373" s="41"/>
      <c r="BQ373" s="41"/>
      <c r="BR373" s="41"/>
      <c r="BS373" s="41"/>
      <c r="BT373" s="41"/>
      <c r="BU373" s="41"/>
      <c r="BV373" s="42"/>
      <c r="BW373" s="40"/>
      <c r="BX373" s="41"/>
      <c r="BY373" s="41"/>
      <c r="BZ373" s="41"/>
      <c r="CA373" s="41"/>
      <c r="CB373" s="41"/>
      <c r="CC373" s="41"/>
      <c r="CD373" s="41"/>
      <c r="CE373" s="41"/>
      <c r="CF373" s="41"/>
      <c r="CG373" s="41"/>
      <c r="CH373" s="42"/>
      <c r="CI373" s="40"/>
      <c r="CJ373" s="41"/>
      <c r="CK373" s="41"/>
      <c r="CL373" s="41"/>
      <c r="CM373" s="41"/>
      <c r="CN373" s="41"/>
      <c r="CO373" s="41"/>
      <c r="CP373" s="41"/>
      <c r="CQ373" s="41"/>
      <c r="CR373" s="41"/>
      <c r="CS373" s="41"/>
      <c r="CT373" s="42"/>
      <c r="CU373" s="40"/>
      <c r="CV373" s="41"/>
      <c r="CW373" s="41"/>
      <c r="CX373" s="41"/>
      <c r="CY373" s="41"/>
      <c r="CZ373" s="41"/>
      <c r="DA373" s="41"/>
      <c r="DB373" s="41"/>
      <c r="DC373" s="41"/>
      <c r="DD373" s="41"/>
      <c r="DE373" s="41"/>
      <c r="DF373" s="42"/>
      <c r="DG373" s="40"/>
      <c r="DH373" s="41"/>
      <c r="DI373" s="41"/>
      <c r="DJ373" s="41"/>
      <c r="DK373" s="41"/>
      <c r="DL373" s="41"/>
      <c r="DM373" s="41"/>
      <c r="DN373" s="41"/>
      <c r="DO373" s="41"/>
      <c r="DP373" s="41"/>
      <c r="DQ373" s="41"/>
      <c r="DR373" s="42"/>
      <c r="DS373" s="40"/>
      <c r="DT373" s="41"/>
      <c r="DU373" s="41"/>
      <c r="DV373" s="41"/>
      <c r="DW373" s="41"/>
      <c r="DX373" s="41"/>
      <c r="DY373" s="41"/>
      <c r="DZ373" s="41"/>
      <c r="EA373" s="41"/>
      <c r="EB373" s="41"/>
      <c r="EC373" s="41"/>
      <c r="ED373" s="42"/>
      <c r="EE373" s="40"/>
      <c r="EF373" s="41"/>
      <c r="EG373" s="41"/>
      <c r="EH373" s="41"/>
      <c r="EI373" s="41"/>
      <c r="EJ373" s="41"/>
      <c r="EK373" s="41"/>
      <c r="EL373" s="41"/>
      <c r="EM373" s="41"/>
      <c r="EN373" s="41"/>
      <c r="EO373" s="41"/>
      <c r="EP373" s="42"/>
      <c r="EQ373" s="40"/>
      <c r="ER373" s="41"/>
      <c r="ES373" s="41"/>
      <c r="ET373" s="41"/>
      <c r="EU373" s="41"/>
      <c r="EV373" s="41"/>
      <c r="EW373" s="41"/>
      <c r="EX373" s="41"/>
      <c r="EY373" s="41"/>
      <c r="EZ373" s="41"/>
      <c r="FA373" s="41"/>
      <c r="FB373" s="42"/>
      <c r="FC373" s="40"/>
      <c r="FD373" s="41"/>
      <c r="FE373" s="41"/>
      <c r="FF373" s="41"/>
      <c r="FG373" s="41"/>
      <c r="FH373" s="41"/>
      <c r="FI373" s="41"/>
      <c r="FJ373" s="41"/>
      <c r="FK373" s="41"/>
      <c r="FL373" s="41"/>
      <c r="FM373" s="41"/>
      <c r="FN373" s="42"/>
      <c r="FO373" s="40"/>
      <c r="FP373" s="41"/>
      <c r="FQ373" s="41"/>
      <c r="FR373" s="41"/>
      <c r="FS373" s="41"/>
      <c r="FT373" s="41"/>
      <c r="FU373" s="41"/>
      <c r="FV373" s="41"/>
      <c r="FW373" s="41"/>
      <c r="FX373" s="41"/>
      <c r="FY373" s="41"/>
      <c r="FZ373" s="42"/>
      <c r="GA373" s="40"/>
      <c r="GB373" s="41"/>
      <c r="GC373" s="41"/>
      <c r="GD373" s="41"/>
      <c r="GE373" s="41"/>
      <c r="GF373" s="41"/>
      <c r="GG373" s="41"/>
      <c r="GH373" s="41"/>
      <c r="GI373" s="41"/>
      <c r="GJ373" s="41"/>
      <c r="GK373" s="41"/>
      <c r="GL373" s="42"/>
      <c r="GM373" s="40"/>
      <c r="GN373" s="41"/>
      <c r="GO373" s="41"/>
      <c r="GP373" s="41"/>
      <c r="GQ373" s="41"/>
      <c r="GR373" s="41"/>
      <c r="GS373" s="41"/>
      <c r="GT373" s="41"/>
      <c r="GU373" s="41"/>
      <c r="GV373" s="41"/>
      <c r="GW373" s="41"/>
      <c r="GX373" s="42"/>
      <c r="GY373" s="40"/>
      <c r="GZ373" s="41"/>
      <c r="HA373" s="41"/>
      <c r="HB373" s="41"/>
      <c r="HC373" s="41"/>
      <c r="HD373" s="41"/>
      <c r="HE373" s="41"/>
      <c r="HF373" s="41"/>
      <c r="HG373" s="41"/>
      <c r="HH373" s="41"/>
      <c r="HI373" s="41"/>
      <c r="HJ373" s="42"/>
      <c r="HK373" s="446">
        <f>HK372/HM362</f>
        <v>0</v>
      </c>
      <c r="HL373" s="453">
        <f>HL372/HN362</f>
        <v>0</v>
      </c>
      <c r="HM373" s="65"/>
      <c r="HN373" s="41"/>
      <c r="HO373" s="41"/>
      <c r="HP373" s="81"/>
      <c r="HQ373" s="41"/>
      <c r="HR373" s="41"/>
      <c r="HS373" s="41"/>
      <c r="HT373" s="51"/>
      <c r="HU373" s="41"/>
      <c r="HV373" s="41"/>
      <c r="HW373" s="42"/>
    </row>
  </sheetData>
  <mergeCells count="70">
    <mergeCell ref="A356:A363"/>
    <mergeCell ref="A365:A372"/>
    <mergeCell ref="HY2:HY3"/>
    <mergeCell ref="A311:A318"/>
    <mergeCell ref="A320:A327"/>
    <mergeCell ref="A329:A336"/>
    <mergeCell ref="A194:A201"/>
    <mergeCell ref="A95:A102"/>
    <mergeCell ref="A104:A111"/>
    <mergeCell ref="A113:A120"/>
    <mergeCell ref="A122:A129"/>
    <mergeCell ref="A131:A138"/>
    <mergeCell ref="A140:A147"/>
    <mergeCell ref="A149:A156"/>
    <mergeCell ref="A158:A165"/>
    <mergeCell ref="A167:A174"/>
    <mergeCell ref="A176:A183"/>
    <mergeCell ref="A185:A192"/>
    <mergeCell ref="A338:A345"/>
    <mergeCell ref="A347:A354"/>
    <mergeCell ref="A302:A309"/>
    <mergeCell ref="A203:A210"/>
    <mergeCell ref="A212:A219"/>
    <mergeCell ref="A221:A228"/>
    <mergeCell ref="A230:A237"/>
    <mergeCell ref="A239:A246"/>
    <mergeCell ref="A248:A255"/>
    <mergeCell ref="A257:A264"/>
    <mergeCell ref="A266:A273"/>
    <mergeCell ref="A275:A282"/>
    <mergeCell ref="A284:A291"/>
    <mergeCell ref="A293:A300"/>
    <mergeCell ref="A41:A48"/>
    <mergeCell ref="A50:A57"/>
    <mergeCell ref="A59:A66"/>
    <mergeCell ref="A68:A75"/>
    <mergeCell ref="A77:A84"/>
    <mergeCell ref="A1:B2"/>
    <mergeCell ref="A86:A93"/>
    <mergeCell ref="GM2:GX2"/>
    <mergeCell ref="A5:A12"/>
    <mergeCell ref="A14:A21"/>
    <mergeCell ref="A23:A30"/>
    <mergeCell ref="A32:A39"/>
    <mergeCell ref="DS2:ED2"/>
    <mergeCell ref="EE2:EP2"/>
    <mergeCell ref="EQ2:FB2"/>
    <mergeCell ref="FC2:FN2"/>
    <mergeCell ref="FO2:FZ2"/>
    <mergeCell ref="GA2:GL2"/>
    <mergeCell ref="AY2:BJ2"/>
    <mergeCell ref="DS1:FN1"/>
    <mergeCell ref="FO1:HJ1"/>
    <mergeCell ref="HK1:HW2"/>
    <mergeCell ref="C2:N2"/>
    <mergeCell ref="O2:Z2"/>
    <mergeCell ref="AA2:AL2"/>
    <mergeCell ref="AM2:AX2"/>
    <mergeCell ref="CI2:CT2"/>
    <mergeCell ref="CU2:DF2"/>
    <mergeCell ref="DG2:DR2"/>
    <mergeCell ref="GY2:HJ2"/>
    <mergeCell ref="BK2:BV2"/>
    <mergeCell ref="BW2:CH2"/>
    <mergeCell ref="C1:CH1"/>
    <mergeCell ref="HZ2:IE2"/>
    <mergeCell ref="IF2:IK2"/>
    <mergeCell ref="IL2:IQ2"/>
    <mergeCell ref="IR2:IW2"/>
    <mergeCell ref="IX2:JC2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D22"/>
  <sheetViews>
    <sheetView zoomScale="62" workbookViewId="0">
      <pane xSplit="1" topLeftCell="V1" activePane="topRight" state="frozen"/>
      <selection pane="topRight" activeCell="AK14" sqref="AK14"/>
    </sheetView>
  </sheetViews>
  <sheetFormatPr baseColWidth="10" defaultColWidth="10.85546875" defaultRowHeight="15" x14ac:dyDescent="0.25"/>
  <cols>
    <col min="1" max="2" width="13.28515625" style="324" bestFit="1" customWidth="1"/>
    <col min="3" max="3" width="11" style="324" bestFit="1" customWidth="1"/>
    <col min="4" max="4" width="11.28515625" style="324" bestFit="1" customWidth="1"/>
    <col min="5" max="5" width="11" style="324" bestFit="1" customWidth="1"/>
    <col min="6" max="6" width="11.28515625" style="324" bestFit="1" customWidth="1"/>
    <col min="7" max="7" width="11" style="324" bestFit="1" customWidth="1"/>
    <col min="8" max="8" width="11.28515625" style="324" bestFit="1" customWidth="1"/>
    <col min="9" max="9" width="11" style="324" bestFit="1" customWidth="1"/>
    <col min="10" max="10" width="11.28515625" style="324" bestFit="1" customWidth="1"/>
    <col min="11" max="11" width="11" style="324" bestFit="1" customWidth="1"/>
    <col min="12" max="12" width="11.28515625" style="324" bestFit="1" customWidth="1"/>
    <col min="13" max="13" width="11" style="324" bestFit="1" customWidth="1"/>
    <col min="14" max="14" width="11.28515625" style="324" bestFit="1" customWidth="1"/>
    <col min="15" max="15" width="11" style="324" bestFit="1" customWidth="1"/>
    <col min="16" max="16" width="11.28515625" style="324" bestFit="1" customWidth="1"/>
    <col min="17" max="17" width="11" style="324" bestFit="1" customWidth="1"/>
    <col min="18" max="18" width="11.28515625" style="324" bestFit="1" customWidth="1"/>
    <col min="19" max="19" width="11" style="324" bestFit="1" customWidth="1"/>
    <col min="20" max="20" width="11.28515625" style="324" bestFit="1" customWidth="1"/>
    <col min="21" max="21" width="11" style="324" bestFit="1" customWidth="1"/>
    <col min="22" max="22" width="11.28515625" style="324" bestFit="1" customWidth="1"/>
    <col min="23" max="23" width="11" style="324" bestFit="1" customWidth="1"/>
    <col min="24" max="24" width="11.28515625" style="324" bestFit="1" customWidth="1"/>
    <col min="25" max="25" width="11" style="324" bestFit="1" customWidth="1"/>
    <col min="26" max="26" width="11.28515625" style="324" bestFit="1" customWidth="1"/>
    <col min="27" max="27" width="11" style="324" bestFit="1" customWidth="1"/>
    <col min="28" max="28" width="11.28515625" style="324" bestFit="1" customWidth="1"/>
    <col min="29" max="29" width="11" style="324" bestFit="1" customWidth="1"/>
    <col min="30" max="30" width="11.28515625" style="324" bestFit="1" customWidth="1"/>
    <col min="31" max="31" width="11" style="324" bestFit="1" customWidth="1"/>
    <col min="32" max="32" width="11.28515625" style="324" bestFit="1" customWidth="1"/>
    <col min="33" max="34" width="11.28515625" style="324" customWidth="1"/>
    <col min="35" max="35" width="11" style="324" bestFit="1" customWidth="1"/>
    <col min="36" max="36" width="11.28515625" style="324" bestFit="1" customWidth="1"/>
    <col min="37" max="37" width="11" style="324" bestFit="1" customWidth="1"/>
    <col min="38" max="38" width="11.28515625" style="324" bestFit="1" customWidth="1"/>
    <col min="39" max="39" width="11" style="324" bestFit="1" customWidth="1"/>
    <col min="40" max="40" width="11.28515625" style="324" bestFit="1" customWidth="1"/>
    <col min="41" max="41" width="11" style="324" bestFit="1" customWidth="1"/>
    <col min="42" max="42" width="11.28515625" style="324" bestFit="1" customWidth="1"/>
    <col min="43" max="43" width="11" style="324" customWidth="1"/>
    <col min="44" max="44" width="11.28515625" style="324" customWidth="1"/>
    <col min="45" max="45" width="11" style="324" hidden="1" customWidth="1"/>
    <col min="46" max="46" width="11.28515625" style="324" hidden="1" customWidth="1"/>
    <col min="47" max="47" width="11" style="324" hidden="1" customWidth="1"/>
    <col min="48" max="48" width="11.28515625" style="324" hidden="1" customWidth="1"/>
    <col min="49" max="49" width="11" style="324" hidden="1" customWidth="1"/>
    <col min="50" max="50" width="11.28515625" style="324" hidden="1" customWidth="1"/>
    <col min="51" max="51" width="11" style="324" hidden="1" customWidth="1"/>
    <col min="52" max="52" width="11.28515625" style="324" hidden="1" customWidth="1"/>
    <col min="53" max="53" width="11" style="324" hidden="1" customWidth="1"/>
    <col min="54" max="54" width="11.28515625" style="324" hidden="1" customWidth="1"/>
    <col min="55" max="55" width="10.85546875" style="324" hidden="1" customWidth="1"/>
    <col min="56" max="56" width="11" style="324" hidden="1" customWidth="1"/>
    <col min="57" max="16384" width="10.85546875" style="324"/>
  </cols>
  <sheetData>
    <row r="1" spans="1:56" x14ac:dyDescent="0.25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336"/>
      <c r="V1" s="336"/>
      <c r="W1" s="336"/>
      <c r="X1" s="336"/>
      <c r="Y1" s="336"/>
      <c r="Z1" s="336"/>
      <c r="AA1" s="336"/>
      <c r="AB1" s="336"/>
      <c r="AC1" s="336"/>
      <c r="AD1" s="336"/>
      <c r="AE1" s="336"/>
      <c r="AF1" s="336"/>
      <c r="AG1" s="336"/>
      <c r="AH1" s="336"/>
      <c r="AI1" s="336"/>
      <c r="AJ1" s="336"/>
      <c r="AK1" s="336"/>
      <c r="AL1" s="336"/>
      <c r="AM1" s="336"/>
      <c r="AN1" s="336"/>
      <c r="AO1" s="336"/>
      <c r="AP1" s="336"/>
      <c r="AQ1" s="336"/>
      <c r="AR1" s="336"/>
    </row>
    <row r="2" spans="1:56" s="323" customFormat="1" ht="21.75" thickBot="1" x14ac:dyDescent="0.4">
      <c r="A2" s="454" t="s">
        <v>120</v>
      </c>
      <c r="B2" s="454"/>
      <c r="C2" s="455" t="s">
        <v>117</v>
      </c>
      <c r="D2" s="455"/>
      <c r="E2" s="455"/>
      <c r="F2" s="455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455"/>
      <c r="AL2" s="455"/>
      <c r="AM2" s="455"/>
      <c r="AN2" s="455"/>
      <c r="AO2" s="455"/>
      <c r="AP2" s="455"/>
      <c r="AQ2" s="456"/>
      <c r="AR2" s="456"/>
      <c r="AS2" s="363"/>
      <c r="AT2" s="363"/>
      <c r="AU2" s="363"/>
      <c r="AV2" s="363"/>
      <c r="AW2" s="363"/>
      <c r="AX2" s="363"/>
      <c r="AY2" s="363"/>
      <c r="AZ2" s="363"/>
      <c r="BA2" s="363"/>
      <c r="BB2" s="363"/>
    </row>
    <row r="3" spans="1:56" ht="15" customHeight="1" thickBot="1" x14ac:dyDescent="0.3">
      <c r="A3" s="329" t="s">
        <v>114</v>
      </c>
      <c r="B3" s="457"/>
      <c r="C3" s="458" t="s">
        <v>136</v>
      </c>
      <c r="D3" s="459"/>
      <c r="E3" s="460" t="s">
        <v>137</v>
      </c>
      <c r="F3" s="461"/>
      <c r="G3" s="458" t="s">
        <v>138</v>
      </c>
      <c r="H3" s="459"/>
      <c r="I3" s="460" t="s">
        <v>139</v>
      </c>
      <c r="J3" s="461"/>
      <c r="K3" s="458" t="s">
        <v>140</v>
      </c>
      <c r="L3" s="459"/>
      <c r="M3" s="460" t="s">
        <v>141</v>
      </c>
      <c r="N3" s="461"/>
      <c r="O3" s="460" t="s">
        <v>142</v>
      </c>
      <c r="P3" s="461"/>
      <c r="Q3" s="460" t="s">
        <v>161</v>
      </c>
      <c r="R3" s="461"/>
      <c r="S3" s="460" t="s">
        <v>162</v>
      </c>
      <c r="T3" s="461"/>
      <c r="U3" s="460" t="s">
        <v>163</v>
      </c>
      <c r="V3" s="461"/>
      <c r="W3" s="460" t="s">
        <v>164</v>
      </c>
      <c r="X3" s="461"/>
      <c r="Y3" s="460" t="s">
        <v>165</v>
      </c>
      <c r="Z3" s="461"/>
      <c r="AA3" s="460" t="s">
        <v>166</v>
      </c>
      <c r="AB3" s="461"/>
      <c r="AC3" s="460" t="s">
        <v>167</v>
      </c>
      <c r="AD3" s="461"/>
      <c r="AE3" s="460" t="s">
        <v>168</v>
      </c>
      <c r="AF3" s="461"/>
      <c r="AG3" s="460" t="s">
        <v>169</v>
      </c>
      <c r="AH3" s="461"/>
      <c r="AI3" s="460" t="s">
        <v>170</v>
      </c>
      <c r="AJ3" s="461"/>
      <c r="AK3" s="460" t="s">
        <v>171</v>
      </c>
      <c r="AL3" s="461"/>
      <c r="AM3" s="460" t="s">
        <v>172</v>
      </c>
      <c r="AN3" s="461"/>
      <c r="AO3" s="460" t="s">
        <v>173</v>
      </c>
      <c r="AP3" s="461"/>
      <c r="AQ3" s="460" t="s">
        <v>174</v>
      </c>
      <c r="AR3" s="461"/>
      <c r="AS3" s="821"/>
      <c r="AT3" s="822"/>
      <c r="AU3" s="823"/>
      <c r="AV3" s="824"/>
      <c r="AW3" s="821"/>
      <c r="AX3" s="822"/>
      <c r="AY3" s="823"/>
      <c r="AZ3" s="824"/>
      <c r="BA3" s="821"/>
      <c r="BB3" s="822"/>
      <c r="BC3" s="821"/>
      <c r="BD3" s="822"/>
    </row>
    <row r="4" spans="1:56" ht="15" customHeight="1" x14ac:dyDescent="0.25">
      <c r="A4" s="462"/>
      <c r="B4" s="462"/>
      <c r="C4" s="463" t="s">
        <v>103</v>
      </c>
      <c r="D4" s="464" t="s">
        <v>102</v>
      </c>
      <c r="E4" s="463" t="s">
        <v>103</v>
      </c>
      <c r="F4" s="464" t="s">
        <v>102</v>
      </c>
      <c r="G4" s="463" t="s">
        <v>103</v>
      </c>
      <c r="H4" s="464" t="s">
        <v>102</v>
      </c>
      <c r="I4" s="465" t="s">
        <v>103</v>
      </c>
      <c r="J4" s="466" t="s">
        <v>102</v>
      </c>
      <c r="K4" s="463" t="s">
        <v>103</v>
      </c>
      <c r="L4" s="464" t="s">
        <v>102</v>
      </c>
      <c r="M4" s="465" t="s">
        <v>103</v>
      </c>
      <c r="N4" s="466" t="s">
        <v>102</v>
      </c>
      <c r="O4" s="463" t="s">
        <v>103</v>
      </c>
      <c r="P4" s="464" t="s">
        <v>102</v>
      </c>
      <c r="Q4" s="465" t="s">
        <v>103</v>
      </c>
      <c r="R4" s="466" t="s">
        <v>102</v>
      </c>
      <c r="S4" s="463" t="s">
        <v>103</v>
      </c>
      <c r="T4" s="464" t="s">
        <v>102</v>
      </c>
      <c r="U4" s="463" t="s">
        <v>103</v>
      </c>
      <c r="V4" s="464" t="s">
        <v>102</v>
      </c>
      <c r="W4" s="465" t="s">
        <v>103</v>
      </c>
      <c r="X4" s="464" t="s">
        <v>102</v>
      </c>
      <c r="Y4" s="463" t="s">
        <v>103</v>
      </c>
      <c r="Z4" s="464" t="s">
        <v>102</v>
      </c>
      <c r="AA4" s="465" t="s">
        <v>103</v>
      </c>
      <c r="AB4" s="464" t="s">
        <v>102</v>
      </c>
      <c r="AC4" s="463" t="s">
        <v>103</v>
      </c>
      <c r="AD4" s="464" t="s">
        <v>102</v>
      </c>
      <c r="AE4" s="465" t="s">
        <v>103</v>
      </c>
      <c r="AF4" s="464" t="s">
        <v>102</v>
      </c>
      <c r="AG4" s="463" t="s">
        <v>103</v>
      </c>
      <c r="AH4" s="464" t="s">
        <v>102</v>
      </c>
      <c r="AI4" s="465" t="s">
        <v>103</v>
      </c>
      <c r="AJ4" s="464" t="s">
        <v>102</v>
      </c>
      <c r="AK4" s="463" t="s">
        <v>103</v>
      </c>
      <c r="AL4" s="464" t="s">
        <v>102</v>
      </c>
      <c r="AM4" s="463" t="s">
        <v>103</v>
      </c>
      <c r="AN4" s="464" t="s">
        <v>102</v>
      </c>
      <c r="AO4" s="463" t="s">
        <v>103</v>
      </c>
      <c r="AP4" s="464" t="s">
        <v>102</v>
      </c>
      <c r="AQ4" s="463" t="s">
        <v>103</v>
      </c>
      <c r="AR4" s="464" t="s">
        <v>102</v>
      </c>
      <c r="AS4" s="325" t="s">
        <v>103</v>
      </c>
      <c r="AT4" s="326" t="s">
        <v>102</v>
      </c>
      <c r="AU4" s="327" t="s">
        <v>103</v>
      </c>
      <c r="AV4" s="328" t="s">
        <v>102</v>
      </c>
      <c r="AW4" s="325" t="s">
        <v>103</v>
      </c>
      <c r="AX4" s="326" t="s">
        <v>102</v>
      </c>
      <c r="AY4" s="327" t="s">
        <v>103</v>
      </c>
      <c r="AZ4" s="328" t="s">
        <v>102</v>
      </c>
      <c r="BA4" s="325" t="s">
        <v>103</v>
      </c>
      <c r="BB4" s="326" t="s">
        <v>102</v>
      </c>
      <c r="BC4" s="325" t="s">
        <v>103</v>
      </c>
      <c r="BD4" s="326" t="s">
        <v>102</v>
      </c>
    </row>
    <row r="5" spans="1:56" s="336" customFormat="1" ht="30.75" customHeight="1" x14ac:dyDescent="0.25">
      <c r="A5" s="329" t="s">
        <v>101</v>
      </c>
      <c r="B5" s="329" t="s">
        <v>100</v>
      </c>
      <c r="C5" s="330">
        <v>128</v>
      </c>
      <c r="D5" s="331"/>
      <c r="E5" s="332">
        <v>128</v>
      </c>
      <c r="F5" s="333"/>
      <c r="G5" s="332">
        <v>128</v>
      </c>
      <c r="H5" s="333"/>
      <c r="I5" s="334">
        <v>129</v>
      </c>
      <c r="J5" s="335"/>
      <c r="K5" s="332">
        <v>130</v>
      </c>
      <c r="L5" s="333"/>
      <c r="M5" s="334">
        <v>130</v>
      </c>
      <c r="N5" s="335"/>
      <c r="O5" s="332">
        <v>128</v>
      </c>
      <c r="P5" s="333"/>
      <c r="Q5" s="334">
        <v>128</v>
      </c>
      <c r="R5" s="335"/>
      <c r="S5" s="332">
        <v>130</v>
      </c>
      <c r="T5" s="333"/>
      <c r="U5" s="332">
        <v>128</v>
      </c>
      <c r="V5" s="333"/>
      <c r="W5" s="334">
        <v>129</v>
      </c>
      <c r="X5" s="333"/>
      <c r="Y5" s="332">
        <v>129</v>
      </c>
      <c r="Z5" s="333"/>
      <c r="AA5" s="334">
        <v>127</v>
      </c>
      <c r="AB5" s="333"/>
      <c r="AC5" s="332">
        <v>126</v>
      </c>
      <c r="AD5" s="333"/>
      <c r="AE5" s="334">
        <v>128</v>
      </c>
      <c r="AF5" s="333"/>
      <c r="AG5" s="332">
        <v>128</v>
      </c>
      <c r="AH5" s="333">
        <v>0</v>
      </c>
      <c r="AI5" s="334">
        <v>130</v>
      </c>
      <c r="AJ5" s="333"/>
      <c r="AK5" s="332">
        <v>130</v>
      </c>
      <c r="AL5" s="333"/>
      <c r="AM5" s="332">
        <v>130</v>
      </c>
      <c r="AN5" s="333"/>
      <c r="AO5" s="332">
        <v>130</v>
      </c>
      <c r="AP5" s="333"/>
      <c r="AQ5" s="332">
        <v>130</v>
      </c>
      <c r="AR5" s="333"/>
      <c r="AS5" s="332"/>
      <c r="AT5" s="333"/>
      <c r="AU5" s="334"/>
      <c r="AV5" s="335"/>
      <c r="AW5" s="332"/>
      <c r="AX5" s="333"/>
      <c r="AY5" s="334"/>
      <c r="AZ5" s="335"/>
      <c r="BA5" s="332"/>
      <c r="BB5" s="333"/>
      <c r="BC5" s="332"/>
      <c r="BD5" s="333"/>
    </row>
    <row r="6" spans="1:56" s="336" customFormat="1" x14ac:dyDescent="0.25">
      <c r="A6" s="384">
        <v>5</v>
      </c>
      <c r="B6" s="467">
        <v>6.4000000000000001E-2</v>
      </c>
      <c r="C6" s="382">
        <v>130.36799999999999</v>
      </c>
      <c r="D6" s="337">
        <v>2.3679999999999999</v>
      </c>
      <c r="E6" s="382">
        <v>130.36799999999999</v>
      </c>
      <c r="F6" s="337">
        <v>2.3679999999999999</v>
      </c>
      <c r="G6" s="382">
        <v>130.36799999999999</v>
      </c>
      <c r="H6" s="337">
        <v>2.3679999999999999</v>
      </c>
      <c r="I6" s="383">
        <v>131.304</v>
      </c>
      <c r="J6" s="468">
        <v>2.3039999999999998</v>
      </c>
      <c r="K6" s="382">
        <v>132.24</v>
      </c>
      <c r="L6" s="337">
        <v>2.2400000000000002</v>
      </c>
      <c r="M6" s="383">
        <v>132.24</v>
      </c>
      <c r="N6" s="468">
        <v>2.2400000000000002</v>
      </c>
      <c r="O6" s="382">
        <v>130.36799999999999</v>
      </c>
      <c r="P6" s="337">
        <v>2.3679999999999999</v>
      </c>
      <c r="Q6" s="383">
        <v>130.36799999999999</v>
      </c>
      <c r="R6" s="468">
        <v>2.3679999999999999</v>
      </c>
      <c r="S6" s="382">
        <v>132.24</v>
      </c>
      <c r="T6" s="337">
        <v>2.2400000000000002</v>
      </c>
      <c r="U6" s="382">
        <v>130.36799999999999</v>
      </c>
      <c r="V6" s="337">
        <v>2.3679999999999999</v>
      </c>
      <c r="W6" s="383">
        <v>131.304</v>
      </c>
      <c r="X6" s="337">
        <v>2.3039999999999998</v>
      </c>
      <c r="Y6" s="382">
        <v>131.304</v>
      </c>
      <c r="Z6" s="337">
        <v>2.3039999999999998</v>
      </c>
      <c r="AA6" s="383">
        <v>129.43199999999999</v>
      </c>
      <c r="AB6" s="337">
        <v>2.4319999999999999</v>
      </c>
      <c r="AC6" s="382">
        <v>128.49600000000001</v>
      </c>
      <c r="AD6" s="337">
        <v>2.496</v>
      </c>
      <c r="AE6" s="383">
        <v>130.36799999999999</v>
      </c>
      <c r="AF6" s="337">
        <v>2.3679999999999999</v>
      </c>
      <c r="AG6" s="382">
        <v>130.24</v>
      </c>
      <c r="AH6" s="337">
        <v>2.2400000000000002</v>
      </c>
      <c r="AI6" s="383">
        <v>132.24</v>
      </c>
      <c r="AJ6" s="337">
        <v>2.2400000000000002</v>
      </c>
      <c r="AK6" s="382">
        <v>132.24</v>
      </c>
      <c r="AL6" s="337">
        <v>2.2400000000000002</v>
      </c>
      <c r="AM6" s="382">
        <v>132.24</v>
      </c>
      <c r="AN6" s="337">
        <v>2.2400000000000002</v>
      </c>
      <c r="AO6" s="382">
        <v>132.24</v>
      </c>
      <c r="AP6" s="337">
        <v>2.2400000000000002</v>
      </c>
      <c r="AQ6" s="382">
        <v>132.24</v>
      </c>
      <c r="AR6" s="337">
        <v>2.2400000000000002</v>
      </c>
      <c r="AS6" s="341">
        <f>(($AS$15-$AS$5)*$B$6)+AS5</f>
        <v>10.59328</v>
      </c>
      <c r="AT6" s="342">
        <f>AS6-AS5</f>
        <v>10.59328</v>
      </c>
      <c r="AU6" s="343">
        <f>(($AU$15-$AU$5)*$B$6)+AU5</f>
        <v>10.59328</v>
      </c>
      <c r="AV6" s="344">
        <f>AU6-AU5</f>
        <v>10.59328</v>
      </c>
      <c r="AW6" s="341">
        <f>(($AW$15-$AW$5)*$B$6)+AW5</f>
        <v>10.59328</v>
      </c>
      <c r="AX6" s="342">
        <f>AW6-AW5</f>
        <v>10.59328</v>
      </c>
      <c r="AY6" s="343">
        <f>(($AY$15-$AY$5)*$B$6)+AY5</f>
        <v>10.59328</v>
      </c>
      <c r="AZ6" s="344">
        <f>AY6-AY5</f>
        <v>10.59328</v>
      </c>
      <c r="BA6" s="341">
        <f>(($BA$15-$BA$5)*$B$6)+BA5</f>
        <v>10.59328</v>
      </c>
      <c r="BB6" s="345">
        <f>BA6-BA5</f>
        <v>10.59328</v>
      </c>
      <c r="BC6" s="341">
        <f>(($BA$15-$BA$5)*$B$6)+BC5</f>
        <v>10.59328</v>
      </c>
      <c r="BD6" s="333">
        <f>BC6-BC5</f>
        <v>10.59328</v>
      </c>
    </row>
    <row r="7" spans="1:56" s="336" customFormat="1" x14ac:dyDescent="0.25">
      <c r="A7" s="475">
        <v>15</v>
      </c>
      <c r="B7" s="467">
        <v>7.4999999999999997E-2</v>
      </c>
      <c r="C7" s="479">
        <v>133.143</v>
      </c>
      <c r="D7" s="337">
        <v>2.7749999999999999</v>
      </c>
      <c r="E7" s="479">
        <v>133.143</v>
      </c>
      <c r="F7" s="337">
        <v>2.7749999999999999</v>
      </c>
      <c r="G7" s="479">
        <v>133.143</v>
      </c>
      <c r="H7" s="337">
        <v>2.7749999999999999</v>
      </c>
      <c r="I7" s="478">
        <v>134.00399999999999</v>
      </c>
      <c r="J7" s="468">
        <v>2.7</v>
      </c>
      <c r="K7" s="479">
        <v>134.86500000000001</v>
      </c>
      <c r="L7" s="337">
        <v>2.625</v>
      </c>
      <c r="M7" s="478">
        <v>134.86500000000001</v>
      </c>
      <c r="N7" s="468">
        <v>2.625</v>
      </c>
      <c r="O7" s="479">
        <v>133.143</v>
      </c>
      <c r="P7" s="337">
        <v>2.7749999999999999</v>
      </c>
      <c r="Q7" s="478">
        <v>133.143</v>
      </c>
      <c r="R7" s="468">
        <v>2.7749999999999999</v>
      </c>
      <c r="S7" s="479">
        <v>134.86500000000001</v>
      </c>
      <c r="T7" s="337">
        <v>2.625</v>
      </c>
      <c r="U7" s="479">
        <v>133.143</v>
      </c>
      <c r="V7" s="337">
        <v>2.7749999999999999</v>
      </c>
      <c r="W7" s="478">
        <v>134.00399999999999</v>
      </c>
      <c r="X7" s="337">
        <v>2.7</v>
      </c>
      <c r="Y7" s="479">
        <v>134.00399999999999</v>
      </c>
      <c r="Z7" s="337">
        <v>2.7</v>
      </c>
      <c r="AA7" s="478">
        <v>132.28200000000001</v>
      </c>
      <c r="AB7" s="337">
        <v>2.85</v>
      </c>
      <c r="AC7" s="479">
        <v>131.42099999999999</v>
      </c>
      <c r="AD7" s="337">
        <v>2.9249999999999998</v>
      </c>
      <c r="AE7" s="478">
        <v>133.143</v>
      </c>
      <c r="AF7" s="337">
        <v>2.7749999999999999</v>
      </c>
      <c r="AG7" s="479">
        <v>132.86500000000001</v>
      </c>
      <c r="AH7" s="337">
        <v>2.625</v>
      </c>
      <c r="AI7" s="478">
        <v>134.86500000000001</v>
      </c>
      <c r="AJ7" s="337">
        <v>2.625</v>
      </c>
      <c r="AK7" s="479">
        <v>134.86500000000001</v>
      </c>
      <c r="AL7" s="337">
        <v>2.625</v>
      </c>
      <c r="AM7" s="479">
        <v>134.86500000000001</v>
      </c>
      <c r="AN7" s="337">
        <v>2.625</v>
      </c>
      <c r="AO7" s="479">
        <v>134.86500000000001</v>
      </c>
      <c r="AP7" s="337">
        <v>2.625</v>
      </c>
      <c r="AQ7" s="479">
        <v>134.86500000000001</v>
      </c>
      <c r="AR7" s="337">
        <v>2.625</v>
      </c>
      <c r="AS7" s="341">
        <f>(($AS$15-$AS$5)*$B$7)+AS6</f>
        <v>23.007280000000002</v>
      </c>
      <c r="AT7" s="342">
        <f t="shared" ref="AT7:AT14" si="0">AS7-AS6</f>
        <v>12.414000000000001</v>
      </c>
      <c r="AU7" s="343">
        <f>(($AU$15-$AU$5)*$B$7)+AU6</f>
        <v>23.007280000000002</v>
      </c>
      <c r="AV7" s="344">
        <f t="shared" ref="AV7:AV14" si="1">AU7-AU6</f>
        <v>12.414000000000001</v>
      </c>
      <c r="AW7" s="341">
        <f>(($AW$15-$AW$5)*$B$7)+AW6</f>
        <v>23.007280000000002</v>
      </c>
      <c r="AX7" s="342">
        <f t="shared" ref="AX7:AX14" si="2">AW7-AW6</f>
        <v>12.414000000000001</v>
      </c>
      <c r="AY7" s="343">
        <f>(($AY$15-$AY$5)*$B$7)+AY6</f>
        <v>23.007280000000002</v>
      </c>
      <c r="AZ7" s="344">
        <f t="shared" ref="AZ7:AZ14" si="3">AY7-AY6</f>
        <v>12.414000000000001</v>
      </c>
      <c r="BA7" s="341">
        <f>(($BA$15-$BA$5)*$B$7)+BA6</f>
        <v>23.007280000000002</v>
      </c>
      <c r="BB7" s="345">
        <f t="shared" ref="BB7:BB14" si="4">BA7-BA6</f>
        <v>12.414000000000001</v>
      </c>
      <c r="BC7" s="341">
        <f>(($BA$15-$BA$5)*$B$7)+BC6</f>
        <v>23.007280000000002</v>
      </c>
      <c r="BD7" s="333">
        <f t="shared" ref="BD7:BD14" si="5">BC7-BC6</f>
        <v>12.414000000000001</v>
      </c>
    </row>
    <row r="8" spans="1:56" s="336" customFormat="1" x14ac:dyDescent="0.25">
      <c r="A8" s="481">
        <v>25</v>
      </c>
      <c r="B8" s="467">
        <v>8.6999999999999994E-2</v>
      </c>
      <c r="C8" s="482">
        <v>136.36199999999999</v>
      </c>
      <c r="D8" s="337">
        <v>3.2189999999999999</v>
      </c>
      <c r="E8" s="482">
        <v>136.36199999999999</v>
      </c>
      <c r="F8" s="337">
        <v>3.2189999999999999</v>
      </c>
      <c r="G8" s="482">
        <v>136.36199999999999</v>
      </c>
      <c r="H8" s="337">
        <v>3.2189999999999999</v>
      </c>
      <c r="I8" s="483">
        <v>137.136</v>
      </c>
      <c r="J8" s="468">
        <v>3.1320000000000001</v>
      </c>
      <c r="K8" s="482">
        <v>137.91</v>
      </c>
      <c r="L8" s="337">
        <v>3.0449999999999999</v>
      </c>
      <c r="M8" s="483">
        <v>137.91</v>
      </c>
      <c r="N8" s="468">
        <v>3.0449999999999999</v>
      </c>
      <c r="O8" s="482">
        <v>136.36199999999999</v>
      </c>
      <c r="P8" s="337">
        <v>3.2189999999999999</v>
      </c>
      <c r="Q8" s="482">
        <v>136.36199999999999</v>
      </c>
      <c r="R8" s="468">
        <v>3.2189999999999999</v>
      </c>
      <c r="S8" s="482">
        <v>137.91</v>
      </c>
      <c r="T8" s="337">
        <v>3.0449999999999999</v>
      </c>
      <c r="U8" s="482">
        <v>136.36199999999999</v>
      </c>
      <c r="V8" s="337">
        <v>3.2189999999999999</v>
      </c>
      <c r="W8" s="483">
        <v>137.136</v>
      </c>
      <c r="X8" s="337">
        <v>3.1320000000000001</v>
      </c>
      <c r="Y8" s="482">
        <v>137.136</v>
      </c>
      <c r="Z8" s="337">
        <v>3.1320000000000001</v>
      </c>
      <c r="AA8" s="483">
        <v>135.58799999999999</v>
      </c>
      <c r="AB8" s="337">
        <v>3.306</v>
      </c>
      <c r="AC8" s="482">
        <v>134.81399999999999</v>
      </c>
      <c r="AD8" s="337">
        <v>3.3929999999999998</v>
      </c>
      <c r="AE8" s="483">
        <v>136.36199999999999</v>
      </c>
      <c r="AF8" s="337">
        <v>3.2189999999999999</v>
      </c>
      <c r="AG8" s="482">
        <v>135.91</v>
      </c>
      <c r="AH8" s="337">
        <v>3.0449999999999999</v>
      </c>
      <c r="AI8" s="483">
        <v>137.91</v>
      </c>
      <c r="AJ8" s="337">
        <v>3.0449999999999999</v>
      </c>
      <c r="AK8" s="482">
        <v>137.91</v>
      </c>
      <c r="AL8" s="337">
        <v>3.0449999999999999</v>
      </c>
      <c r="AM8" s="482">
        <v>137.91</v>
      </c>
      <c r="AN8" s="337">
        <v>3.0449999999999999</v>
      </c>
      <c r="AO8" s="482">
        <v>137.91</v>
      </c>
      <c r="AP8" s="337">
        <v>3.0449999999999999</v>
      </c>
      <c r="AQ8" s="482">
        <v>137.91</v>
      </c>
      <c r="AR8" s="337">
        <v>3.0449999999999999</v>
      </c>
      <c r="AS8" s="341">
        <f>(($AS$15-$AS$5)*$B$8)+AS7</f>
        <v>37.407520000000005</v>
      </c>
      <c r="AT8" s="342">
        <f t="shared" si="0"/>
        <v>14.400240000000004</v>
      </c>
      <c r="AU8" s="343">
        <f>(($AU$15-$AU$5)*$B$8)+AU7</f>
        <v>37.407520000000005</v>
      </c>
      <c r="AV8" s="344">
        <f t="shared" si="1"/>
        <v>14.400240000000004</v>
      </c>
      <c r="AW8" s="341">
        <f>(($AW$15-$AW$5)*$B$8)+AW7</f>
        <v>37.407520000000005</v>
      </c>
      <c r="AX8" s="342">
        <f t="shared" si="2"/>
        <v>14.400240000000004</v>
      </c>
      <c r="AY8" s="343">
        <f>(($AY$15-$AY$5)*$B$8)+AY7</f>
        <v>37.407520000000005</v>
      </c>
      <c r="AZ8" s="344">
        <f t="shared" si="3"/>
        <v>14.400240000000004</v>
      </c>
      <c r="BA8" s="341">
        <f>(($BA$15-$BA$5)*$B$8)+BA7</f>
        <v>37.407520000000005</v>
      </c>
      <c r="BB8" s="345">
        <f t="shared" si="4"/>
        <v>14.400240000000004</v>
      </c>
      <c r="BC8" s="341">
        <f>(($BA$15-$BA$5)*$B$8)+BC7</f>
        <v>37.407520000000005</v>
      </c>
      <c r="BD8" s="333">
        <f t="shared" si="5"/>
        <v>14.400240000000004</v>
      </c>
    </row>
    <row r="9" spans="1:56" s="336" customFormat="1" x14ac:dyDescent="0.25">
      <c r="A9" s="489">
        <v>35</v>
      </c>
      <c r="B9" s="467">
        <v>9.9000000000000005E-2</v>
      </c>
      <c r="C9" s="493">
        <v>140.02500000000001</v>
      </c>
      <c r="D9" s="337">
        <v>3.6629999999999998</v>
      </c>
      <c r="E9" s="493">
        <v>140.02500000000001</v>
      </c>
      <c r="F9" s="337">
        <v>3.6629999999999998</v>
      </c>
      <c r="G9" s="493">
        <v>140.02500000000001</v>
      </c>
      <c r="H9" s="337">
        <v>3.6629999999999998</v>
      </c>
      <c r="I9" s="490">
        <v>140.69999999999999</v>
      </c>
      <c r="J9" s="468">
        <v>3.5640000000000001</v>
      </c>
      <c r="K9" s="493">
        <v>141.375</v>
      </c>
      <c r="L9" s="337">
        <v>3.4649999999999999</v>
      </c>
      <c r="M9" s="493">
        <v>141.375</v>
      </c>
      <c r="N9" s="468">
        <v>3.4649999999999999</v>
      </c>
      <c r="O9" s="493">
        <v>140.02500000000001</v>
      </c>
      <c r="P9" s="337">
        <v>3.6629999999999998</v>
      </c>
      <c r="Q9" s="493">
        <v>140.02500000000001</v>
      </c>
      <c r="R9" s="468">
        <v>3.6629999999999998</v>
      </c>
      <c r="S9" s="493">
        <v>141.375</v>
      </c>
      <c r="T9" s="337">
        <v>3.4649999999999999</v>
      </c>
      <c r="U9" s="493">
        <v>140.02500000000001</v>
      </c>
      <c r="V9" s="337">
        <v>3.6629999999999998</v>
      </c>
      <c r="W9" s="490">
        <v>140.69999999999999</v>
      </c>
      <c r="X9" s="337">
        <v>3.5640000000000001</v>
      </c>
      <c r="Y9" s="493">
        <v>140.69999999999999</v>
      </c>
      <c r="Z9" s="337">
        <v>3.5640000000000001</v>
      </c>
      <c r="AA9" s="490">
        <v>139.35</v>
      </c>
      <c r="AB9" s="337">
        <v>3.762</v>
      </c>
      <c r="AC9" s="493">
        <v>138.67500000000001</v>
      </c>
      <c r="AD9" s="337">
        <v>3.8610000000000002</v>
      </c>
      <c r="AE9" s="490">
        <v>140.02500000000001</v>
      </c>
      <c r="AF9" s="337">
        <v>3.6629999999999998</v>
      </c>
      <c r="AG9" s="493">
        <v>139.375</v>
      </c>
      <c r="AH9" s="337">
        <v>3.4649999999999999</v>
      </c>
      <c r="AI9" s="490">
        <v>141.375</v>
      </c>
      <c r="AJ9" s="337">
        <v>3.4649999999999999</v>
      </c>
      <c r="AK9" s="493">
        <v>141.375</v>
      </c>
      <c r="AL9" s="337">
        <v>3.4649999999999999</v>
      </c>
      <c r="AM9" s="493">
        <v>141.375</v>
      </c>
      <c r="AN9" s="337">
        <v>3.4649999999999999</v>
      </c>
      <c r="AO9" s="493">
        <v>141.375</v>
      </c>
      <c r="AP9" s="337">
        <v>3.4649999999999999</v>
      </c>
      <c r="AQ9" s="493">
        <v>141.375</v>
      </c>
      <c r="AR9" s="337">
        <v>3.4649999999999999</v>
      </c>
      <c r="AS9" s="341">
        <f>(($AS$15-$AS$5)*$B$9)+AS8</f>
        <v>53.794000000000011</v>
      </c>
      <c r="AT9" s="342">
        <f t="shared" si="0"/>
        <v>16.386480000000006</v>
      </c>
      <c r="AU9" s="343">
        <f>(($AU$15-$AU$5)*$B$9)+AU8</f>
        <v>53.794000000000011</v>
      </c>
      <c r="AV9" s="344">
        <f t="shared" si="1"/>
        <v>16.386480000000006</v>
      </c>
      <c r="AW9" s="341">
        <f>(($AW$15-$AW$5)*$B$9)+AW8</f>
        <v>53.794000000000011</v>
      </c>
      <c r="AX9" s="342">
        <f t="shared" si="2"/>
        <v>16.386480000000006</v>
      </c>
      <c r="AY9" s="343">
        <f>(($AY$15-$AY$5)*$B$9)+AY8</f>
        <v>53.794000000000011</v>
      </c>
      <c r="AZ9" s="344">
        <f t="shared" si="3"/>
        <v>16.386480000000006</v>
      </c>
      <c r="BA9" s="341">
        <f>(($BA$15-$BA$5)*$B$9)+BA8</f>
        <v>53.794000000000011</v>
      </c>
      <c r="BB9" s="345">
        <f t="shared" si="4"/>
        <v>16.386480000000006</v>
      </c>
      <c r="BC9" s="341">
        <f>(($BA$15-$BA$5)*$B$9)+BC8</f>
        <v>53.794000000000011</v>
      </c>
      <c r="BD9" s="333">
        <f t="shared" si="5"/>
        <v>16.386480000000006</v>
      </c>
    </row>
    <row r="10" spans="1:56" s="336" customFormat="1" x14ac:dyDescent="0.25">
      <c r="A10" s="515">
        <v>45</v>
      </c>
      <c r="B10" s="467">
        <v>0.111</v>
      </c>
      <c r="C10" s="519">
        <v>144.13200000000001</v>
      </c>
      <c r="D10" s="337">
        <v>4.1070000000000002</v>
      </c>
      <c r="E10" s="519">
        <v>144.13200000000001</v>
      </c>
      <c r="F10" s="337">
        <v>4.1070000000000002</v>
      </c>
      <c r="G10" s="519">
        <v>144.13200000000001</v>
      </c>
      <c r="H10" s="337">
        <v>4.1070000000000002</v>
      </c>
      <c r="I10" s="516">
        <v>144.696</v>
      </c>
      <c r="J10" s="468">
        <v>3.996</v>
      </c>
      <c r="K10" s="519">
        <v>145.26</v>
      </c>
      <c r="L10" s="337">
        <v>3.8849999999999998</v>
      </c>
      <c r="M10" s="519">
        <v>145.26</v>
      </c>
      <c r="N10" s="468">
        <v>3.8849999999999998</v>
      </c>
      <c r="O10" s="519">
        <v>144.13200000000001</v>
      </c>
      <c r="P10" s="337">
        <v>4.1070000000000002</v>
      </c>
      <c r="Q10" s="516">
        <v>144.13200000000001</v>
      </c>
      <c r="R10" s="468">
        <v>4.1070000000000002</v>
      </c>
      <c r="S10" s="519">
        <v>145.26</v>
      </c>
      <c r="T10" s="337">
        <v>3.8849999999999998</v>
      </c>
      <c r="U10" s="519">
        <v>144.13200000000001</v>
      </c>
      <c r="V10" s="337">
        <v>4.1070000000000002</v>
      </c>
      <c r="W10" s="516">
        <v>144.696</v>
      </c>
      <c r="X10" s="337">
        <v>3.996</v>
      </c>
      <c r="Y10" s="519">
        <v>144.696</v>
      </c>
      <c r="Z10" s="337">
        <v>3.996</v>
      </c>
      <c r="AA10" s="516">
        <v>143.56800000000001</v>
      </c>
      <c r="AB10" s="337">
        <v>4.218</v>
      </c>
      <c r="AC10" s="519">
        <v>143.00399999999999</v>
      </c>
      <c r="AD10" s="337">
        <v>4.3289999999999997</v>
      </c>
      <c r="AE10" s="516">
        <v>144.13200000000001</v>
      </c>
      <c r="AF10" s="337">
        <v>4.1070000000000002</v>
      </c>
      <c r="AG10" s="519">
        <v>143.26</v>
      </c>
      <c r="AH10" s="337">
        <v>3.8849999999999998</v>
      </c>
      <c r="AI10" s="516">
        <v>145.26</v>
      </c>
      <c r="AJ10" s="337">
        <v>3.8849999999999998</v>
      </c>
      <c r="AK10" s="519">
        <v>145.26</v>
      </c>
      <c r="AL10" s="337">
        <v>3.8849999999999998</v>
      </c>
      <c r="AM10" s="519">
        <v>145.26</v>
      </c>
      <c r="AN10" s="337">
        <v>3.8849999999999998</v>
      </c>
      <c r="AO10" s="519">
        <v>145.26</v>
      </c>
      <c r="AP10" s="337">
        <v>3.8849999999999998</v>
      </c>
      <c r="AQ10" s="519">
        <v>145.26</v>
      </c>
      <c r="AR10" s="337">
        <v>3.8849999999999998</v>
      </c>
      <c r="AS10" s="341">
        <f>(($AS$15-$AS$5)*$B$10)+AS9</f>
        <v>72.166720000000012</v>
      </c>
      <c r="AT10" s="342">
        <f t="shared" si="0"/>
        <v>18.372720000000001</v>
      </c>
      <c r="AU10" s="343">
        <f>(($AU$15-$AU$5)*$B$10)+AU9</f>
        <v>72.166720000000012</v>
      </c>
      <c r="AV10" s="344">
        <f t="shared" si="1"/>
        <v>18.372720000000001</v>
      </c>
      <c r="AW10" s="341">
        <f>(($AW$15-$AW$5)*$B$10)+AW9</f>
        <v>72.166720000000012</v>
      </c>
      <c r="AX10" s="342">
        <f t="shared" si="2"/>
        <v>18.372720000000001</v>
      </c>
      <c r="AY10" s="343">
        <f>(($AY$15-$AY$5)*$B$10)+AY9</f>
        <v>72.166720000000012</v>
      </c>
      <c r="AZ10" s="344">
        <f t="shared" si="3"/>
        <v>18.372720000000001</v>
      </c>
      <c r="BA10" s="341">
        <f>(($BA$15-$BA$5)*$B$10)+BA9</f>
        <v>72.166720000000012</v>
      </c>
      <c r="BB10" s="345">
        <f t="shared" si="4"/>
        <v>18.372720000000001</v>
      </c>
      <c r="BC10" s="341">
        <f>(($BA$15-$BA$5)*$B$10)+BC9</f>
        <v>72.166720000000012</v>
      </c>
      <c r="BD10" s="333">
        <f t="shared" si="5"/>
        <v>18.372720000000001</v>
      </c>
    </row>
    <row r="11" spans="1:56" s="336" customFormat="1" x14ac:dyDescent="0.25">
      <c r="A11" s="529">
        <v>55</v>
      </c>
      <c r="B11" s="467">
        <v>0.123</v>
      </c>
      <c r="C11" s="532">
        <v>148.68299999999999</v>
      </c>
      <c r="D11" s="337">
        <v>4.5510000000000002</v>
      </c>
      <c r="E11" s="532">
        <v>148.68299999999999</v>
      </c>
      <c r="F11" s="337">
        <v>4.5510000000000002</v>
      </c>
      <c r="G11" s="532">
        <v>148.68299999999999</v>
      </c>
      <c r="H11" s="337">
        <v>4.5510000000000002</v>
      </c>
      <c r="I11" s="534">
        <v>149.124</v>
      </c>
      <c r="J11" s="468">
        <v>4.4279999999999999</v>
      </c>
      <c r="K11" s="532">
        <v>149.565</v>
      </c>
      <c r="L11" s="337">
        <v>4.3049999999999997</v>
      </c>
      <c r="M11" s="534">
        <v>149.565</v>
      </c>
      <c r="N11" s="468">
        <v>4.3049999999999997</v>
      </c>
      <c r="O11" s="532">
        <v>148.68299999999999</v>
      </c>
      <c r="P11" s="337">
        <v>4.5510000000000002</v>
      </c>
      <c r="Q11" s="534">
        <v>148.68299999999999</v>
      </c>
      <c r="R11" s="468">
        <v>4.5510000000000002</v>
      </c>
      <c r="S11" s="532">
        <v>149.565</v>
      </c>
      <c r="T11" s="337">
        <v>4.3049999999999997</v>
      </c>
      <c r="U11" s="532">
        <v>148.68299999999999</v>
      </c>
      <c r="V11" s="337">
        <v>4.5510000000000002</v>
      </c>
      <c r="W11" s="534">
        <v>149.124</v>
      </c>
      <c r="X11" s="337">
        <v>4.4279999999999999</v>
      </c>
      <c r="Y11" s="532">
        <v>149.124</v>
      </c>
      <c r="Z11" s="337">
        <v>4.4279999999999999</v>
      </c>
      <c r="AA11" s="534">
        <v>148.24199999999999</v>
      </c>
      <c r="AB11" s="337">
        <v>4.6740000000000004</v>
      </c>
      <c r="AC11" s="532">
        <v>147.80099999999999</v>
      </c>
      <c r="AD11" s="337">
        <v>4.7969999999999997</v>
      </c>
      <c r="AE11" s="534">
        <v>148.68299999999999</v>
      </c>
      <c r="AF11" s="337">
        <v>4.5510000000000002</v>
      </c>
      <c r="AG11" s="532">
        <v>147.565</v>
      </c>
      <c r="AH11" s="337">
        <v>4.3049999999999997</v>
      </c>
      <c r="AI11" s="556">
        <v>149.565</v>
      </c>
      <c r="AJ11" s="337">
        <v>4.3049999999999997</v>
      </c>
      <c r="AK11" s="532">
        <v>149.565</v>
      </c>
      <c r="AL11" s="337">
        <v>4.3049999999999997</v>
      </c>
      <c r="AM11" s="532">
        <v>149.565</v>
      </c>
      <c r="AN11" s="337">
        <v>4.3049999999999997</v>
      </c>
      <c r="AO11" s="532">
        <v>149.565</v>
      </c>
      <c r="AP11" s="337">
        <v>4.3049999999999997</v>
      </c>
      <c r="AQ11" s="532">
        <v>149.565</v>
      </c>
      <c r="AR11" s="337">
        <v>4.3049999999999997</v>
      </c>
      <c r="AS11" s="341">
        <f>(($AS$15-$AS5)*$B$11)+AS10</f>
        <v>92.525680000000008</v>
      </c>
      <c r="AT11" s="342">
        <f t="shared" si="0"/>
        <v>20.358959999999996</v>
      </c>
      <c r="AU11" s="343">
        <f>(($AU$15-$AU5)*$B$11)+AU10</f>
        <v>92.525680000000008</v>
      </c>
      <c r="AV11" s="344">
        <f t="shared" si="1"/>
        <v>20.358959999999996</v>
      </c>
      <c r="AW11" s="341">
        <f>(($AW$15-$AW5)*$B$11)+AW10</f>
        <v>92.525680000000008</v>
      </c>
      <c r="AX11" s="342">
        <f t="shared" si="2"/>
        <v>20.358959999999996</v>
      </c>
      <c r="AY11" s="343">
        <f>(($AY$15-$AY5)*$B$11)+AY10</f>
        <v>92.525680000000008</v>
      </c>
      <c r="AZ11" s="344">
        <f t="shared" si="3"/>
        <v>20.358959999999996</v>
      </c>
      <c r="BA11" s="341">
        <f>(($BA$15-$BA$5)*$B$11)+BA10</f>
        <v>92.525680000000008</v>
      </c>
      <c r="BB11" s="345">
        <f t="shared" si="4"/>
        <v>20.358959999999996</v>
      </c>
      <c r="BC11" s="341">
        <f>(($BA$15-$BA$5)*$B$11)+BC10</f>
        <v>92.525680000000008</v>
      </c>
      <c r="BD11" s="333">
        <f t="shared" si="5"/>
        <v>20.358959999999996</v>
      </c>
    </row>
    <row r="12" spans="1:56" s="336" customFormat="1" x14ac:dyDescent="0.25">
      <c r="A12" s="546">
        <v>60</v>
      </c>
      <c r="B12" s="467">
        <v>0.13500000000000001</v>
      </c>
      <c r="C12" s="551">
        <v>153.678</v>
      </c>
      <c r="D12" s="337">
        <v>4.9950000000000001</v>
      </c>
      <c r="E12" s="551">
        <v>153.678</v>
      </c>
      <c r="F12" s="337">
        <v>4.9950000000000001</v>
      </c>
      <c r="G12" s="551">
        <v>153.678</v>
      </c>
      <c r="H12" s="337">
        <v>4.9950000000000001</v>
      </c>
      <c r="I12" s="547">
        <v>153.98400000000001</v>
      </c>
      <c r="J12" s="468">
        <v>4.8600000000000003</v>
      </c>
      <c r="K12" s="551">
        <v>154.29</v>
      </c>
      <c r="L12" s="337">
        <v>4.7249999999999996</v>
      </c>
      <c r="M12" s="547">
        <v>154.29</v>
      </c>
      <c r="N12" s="468">
        <v>4.7249999999999996</v>
      </c>
      <c r="O12" s="551">
        <v>153.678</v>
      </c>
      <c r="P12" s="337">
        <v>4.9950000000000001</v>
      </c>
      <c r="Q12" s="547">
        <v>153.678</v>
      </c>
      <c r="R12" s="468">
        <v>4.9950000000000001</v>
      </c>
      <c r="S12" s="551">
        <v>154.29</v>
      </c>
      <c r="T12" s="337">
        <v>4.7249999999999996</v>
      </c>
      <c r="U12" s="551">
        <v>153.678</v>
      </c>
      <c r="V12" s="337">
        <v>4.9950000000000001</v>
      </c>
      <c r="W12" s="547">
        <v>153.98400000000001</v>
      </c>
      <c r="X12" s="337">
        <v>4.8600000000000003</v>
      </c>
      <c r="Y12" s="551">
        <v>153.98400000000001</v>
      </c>
      <c r="Z12" s="337">
        <v>4.8600000000000003</v>
      </c>
      <c r="AA12" s="547">
        <v>153.37200000000001</v>
      </c>
      <c r="AB12" s="337">
        <v>5.13</v>
      </c>
      <c r="AC12" s="551">
        <v>153.066</v>
      </c>
      <c r="AD12" s="337">
        <v>5.2649999999999997</v>
      </c>
      <c r="AE12" s="547">
        <v>153.678</v>
      </c>
      <c r="AF12" s="337">
        <v>4.9950000000000001</v>
      </c>
      <c r="AG12" s="551">
        <v>152.29</v>
      </c>
      <c r="AH12" s="337">
        <v>4.7249999999999996</v>
      </c>
      <c r="AI12" s="547">
        <v>154.29</v>
      </c>
      <c r="AJ12" s="337">
        <v>4.7249999999999996</v>
      </c>
      <c r="AK12" s="551">
        <v>154.29</v>
      </c>
      <c r="AL12" s="337">
        <v>4.7249999999999996</v>
      </c>
      <c r="AM12" s="551">
        <v>154.29</v>
      </c>
      <c r="AN12" s="337">
        <v>4.7249999999999996</v>
      </c>
      <c r="AO12" s="551">
        <v>154.29</v>
      </c>
      <c r="AP12" s="337">
        <v>4.7249999999999996</v>
      </c>
      <c r="AQ12" s="551">
        <v>154.29</v>
      </c>
      <c r="AR12" s="337">
        <v>4.7249999999999996</v>
      </c>
      <c r="AS12" s="341">
        <f>(($AS$15-$AS$5)*$B$12)+AS11</f>
        <v>114.87088000000001</v>
      </c>
      <c r="AT12" s="342">
        <f t="shared" si="0"/>
        <v>22.345200000000006</v>
      </c>
      <c r="AU12" s="343">
        <f>(($AU$15-$AU$5)*$B$12)+AU11</f>
        <v>114.87088000000001</v>
      </c>
      <c r="AV12" s="344">
        <f t="shared" si="1"/>
        <v>22.345200000000006</v>
      </c>
      <c r="AW12" s="341">
        <f>(($AW$15-$AW$5)*$B$12)+AW11</f>
        <v>114.87088000000001</v>
      </c>
      <c r="AX12" s="342">
        <f t="shared" si="2"/>
        <v>22.345200000000006</v>
      </c>
      <c r="AY12" s="343">
        <f>(($AY$15-$AY$5)*$B$12)+AY11</f>
        <v>114.87088000000001</v>
      </c>
      <c r="AZ12" s="344">
        <f t="shared" si="3"/>
        <v>22.345200000000006</v>
      </c>
      <c r="BA12" s="341">
        <f>(($BA$15-$BA$5)*$B$12)+BA11</f>
        <v>114.87088000000001</v>
      </c>
      <c r="BB12" s="345">
        <f t="shared" si="4"/>
        <v>22.345200000000006</v>
      </c>
      <c r="BC12" s="341">
        <f>(($BA$15-$BA$5)*$B$12)+BC11</f>
        <v>114.87088000000001</v>
      </c>
      <c r="BD12" s="333">
        <f t="shared" si="5"/>
        <v>22.345200000000006</v>
      </c>
    </row>
    <row r="13" spans="1:56" s="336" customFormat="1" x14ac:dyDescent="0.25">
      <c r="A13" s="558">
        <v>65</v>
      </c>
      <c r="B13" s="467">
        <v>0.14699999999999999</v>
      </c>
      <c r="C13" s="562">
        <v>159.11699999999999</v>
      </c>
      <c r="D13" s="337">
        <v>5.4390000000000001</v>
      </c>
      <c r="E13" s="573">
        <v>159.11699999999999</v>
      </c>
      <c r="F13" s="337">
        <v>5.4390000000000001</v>
      </c>
      <c r="G13" s="573">
        <v>159.11699999999999</v>
      </c>
      <c r="H13" s="337">
        <v>5.4390000000000001</v>
      </c>
      <c r="I13" s="561">
        <v>159.27600000000001</v>
      </c>
      <c r="J13" s="468">
        <v>5.2919999999999998</v>
      </c>
      <c r="K13" s="562">
        <v>159.435</v>
      </c>
      <c r="L13" s="337">
        <v>5.1449999999999996</v>
      </c>
      <c r="M13" s="578">
        <v>159.435</v>
      </c>
      <c r="N13" s="468">
        <v>5.1449999999999996</v>
      </c>
      <c r="O13" s="562">
        <v>159.11699999999999</v>
      </c>
      <c r="P13" s="337">
        <v>5.4390000000000001</v>
      </c>
      <c r="Q13" s="578">
        <v>159.11699999999999</v>
      </c>
      <c r="R13" s="468">
        <v>5.4390000000000001</v>
      </c>
      <c r="S13" s="562">
        <v>159.435</v>
      </c>
      <c r="T13" s="337">
        <v>5.1449999999999996</v>
      </c>
      <c r="U13" s="562">
        <v>159.11699999999999</v>
      </c>
      <c r="V13" s="337">
        <v>5.4390000000000001</v>
      </c>
      <c r="W13" s="578">
        <v>159.27600000000001</v>
      </c>
      <c r="X13" s="337">
        <v>5.2919999999999998</v>
      </c>
      <c r="Y13" s="562">
        <v>159.27600000000001</v>
      </c>
      <c r="Z13" s="337">
        <v>5.2919999999999998</v>
      </c>
      <c r="AA13" s="561">
        <v>158.958</v>
      </c>
      <c r="AB13" s="337">
        <v>5.5860000000000003</v>
      </c>
      <c r="AC13" s="562">
        <v>158.79900000000001</v>
      </c>
      <c r="AD13" s="337">
        <v>5.7329999999999997</v>
      </c>
      <c r="AE13" s="561">
        <v>159.11699999999999</v>
      </c>
      <c r="AF13" s="337">
        <v>5.4390000000000001</v>
      </c>
      <c r="AG13" s="562">
        <v>157.435</v>
      </c>
      <c r="AH13" s="337">
        <v>5.1449999999999996</v>
      </c>
      <c r="AI13" s="561">
        <v>159.435</v>
      </c>
      <c r="AJ13" s="337">
        <v>5.1449999999999996</v>
      </c>
      <c r="AK13" s="562">
        <v>159.435</v>
      </c>
      <c r="AL13" s="337">
        <v>5.1449999999999996</v>
      </c>
      <c r="AM13" s="562">
        <v>159.435</v>
      </c>
      <c r="AN13" s="337">
        <v>5.1449999999999996</v>
      </c>
      <c r="AO13" s="562">
        <v>159.435</v>
      </c>
      <c r="AP13" s="337">
        <v>5.1449999999999996</v>
      </c>
      <c r="AQ13" s="562">
        <v>159.435</v>
      </c>
      <c r="AR13" s="337">
        <v>5.1449999999999996</v>
      </c>
      <c r="AS13" s="341">
        <f>(($AS$15-$AS$5)*$B$13)+AS12</f>
        <v>139.20232000000001</v>
      </c>
      <c r="AT13" s="342">
        <f t="shared" si="0"/>
        <v>24.331440000000001</v>
      </c>
      <c r="AU13" s="343">
        <f>(($AU$15-$AU$5)*$B$13)+AU12</f>
        <v>139.20232000000001</v>
      </c>
      <c r="AV13" s="344">
        <f t="shared" si="1"/>
        <v>24.331440000000001</v>
      </c>
      <c r="AW13" s="341">
        <f>(($AW$15-$AW$5)*$B$13)+AW12</f>
        <v>139.20232000000001</v>
      </c>
      <c r="AX13" s="342">
        <f t="shared" si="2"/>
        <v>24.331440000000001</v>
      </c>
      <c r="AY13" s="343">
        <f>(($AY$15-$AY$5)*$B$13)+AY12</f>
        <v>139.20232000000001</v>
      </c>
      <c r="AZ13" s="344">
        <f t="shared" si="3"/>
        <v>24.331440000000001</v>
      </c>
      <c r="BA13" s="341">
        <f>(($BA$15-$BA$5)*$B$13)+BA12</f>
        <v>139.20232000000001</v>
      </c>
      <c r="BB13" s="345">
        <f t="shared" si="4"/>
        <v>24.331440000000001</v>
      </c>
      <c r="BC13" s="341">
        <f>(($BA$15-$BA$5)*$B$13)+BC12</f>
        <v>139.20232000000001</v>
      </c>
      <c r="BD13" s="333">
        <f t="shared" si="5"/>
        <v>24.331440000000001</v>
      </c>
    </row>
    <row r="14" spans="1:56" s="336" customFormat="1" x14ac:dyDescent="0.25">
      <c r="A14" s="581">
        <v>70</v>
      </c>
      <c r="B14" s="467">
        <v>0.159</v>
      </c>
      <c r="C14" s="586">
        <v>165</v>
      </c>
      <c r="D14" s="337">
        <v>5.883</v>
      </c>
      <c r="E14" s="586">
        <v>165</v>
      </c>
      <c r="F14" s="337">
        <v>5.883</v>
      </c>
      <c r="G14" s="586">
        <v>165</v>
      </c>
      <c r="H14" s="337">
        <v>5.883</v>
      </c>
      <c r="I14" s="589">
        <v>165</v>
      </c>
      <c r="J14" s="468">
        <v>5.7240000000000002</v>
      </c>
      <c r="K14" s="586">
        <v>165</v>
      </c>
      <c r="L14" s="337">
        <v>5.5650000000000004</v>
      </c>
      <c r="M14" s="589">
        <v>165</v>
      </c>
      <c r="N14" s="468">
        <v>5.5650000000000004</v>
      </c>
      <c r="O14" s="586">
        <v>165</v>
      </c>
      <c r="P14" s="337">
        <v>5.883</v>
      </c>
      <c r="Q14" s="589">
        <v>165</v>
      </c>
      <c r="R14" s="468">
        <v>5.883</v>
      </c>
      <c r="S14" s="586">
        <v>165</v>
      </c>
      <c r="T14" s="337">
        <v>5.5650000000000004</v>
      </c>
      <c r="U14" s="586">
        <v>165</v>
      </c>
      <c r="V14" s="337">
        <v>5.883</v>
      </c>
      <c r="W14" s="589">
        <v>165</v>
      </c>
      <c r="X14" s="337">
        <v>5.7240000000000002</v>
      </c>
      <c r="Y14" s="586">
        <v>165</v>
      </c>
      <c r="Z14" s="337">
        <v>5.7240000000000002</v>
      </c>
      <c r="AA14" s="589">
        <v>165</v>
      </c>
      <c r="AB14" s="337">
        <v>6.0419999999999998</v>
      </c>
      <c r="AC14" s="586">
        <v>165</v>
      </c>
      <c r="AD14" s="337">
        <v>6.2009999999999996</v>
      </c>
      <c r="AE14" s="589">
        <v>165</v>
      </c>
      <c r="AF14" s="337">
        <v>5.883</v>
      </c>
      <c r="AG14" s="586">
        <v>163.31800000000001</v>
      </c>
      <c r="AH14" s="337">
        <v>5.883</v>
      </c>
      <c r="AI14" s="589">
        <v>165</v>
      </c>
      <c r="AJ14" s="337">
        <v>5.5650000000000004</v>
      </c>
      <c r="AK14" s="586">
        <v>165</v>
      </c>
      <c r="AL14" s="337">
        <v>5.5650000000000004</v>
      </c>
      <c r="AM14" s="586">
        <v>165</v>
      </c>
      <c r="AN14" s="337">
        <v>5.5650000000000004</v>
      </c>
      <c r="AO14" s="586">
        <v>165</v>
      </c>
      <c r="AP14" s="337">
        <v>5.5650000000000004</v>
      </c>
      <c r="AQ14" s="586">
        <v>165</v>
      </c>
      <c r="AR14" s="337">
        <v>5.5650000000000004</v>
      </c>
      <c r="AS14" s="341">
        <f>(($AS$15-$AS$5)*$B$14)+AS13</f>
        <v>165.52</v>
      </c>
      <c r="AT14" s="342">
        <f t="shared" si="0"/>
        <v>26.317679999999996</v>
      </c>
      <c r="AU14" s="343">
        <f>(($AU$15-$AU$5)*$B$14)+AU13</f>
        <v>165.52</v>
      </c>
      <c r="AV14" s="344">
        <f t="shared" si="1"/>
        <v>26.317679999999996</v>
      </c>
      <c r="AW14" s="341">
        <f>(($AW$15-$AW$5)*$B$14)+AW13</f>
        <v>165.52</v>
      </c>
      <c r="AX14" s="342">
        <f t="shared" si="2"/>
        <v>26.317679999999996</v>
      </c>
      <c r="AY14" s="343">
        <f>(($AY$15-$AY$5)*$B$14)+AY13</f>
        <v>165.52</v>
      </c>
      <c r="AZ14" s="344">
        <f t="shared" si="3"/>
        <v>26.317679999999996</v>
      </c>
      <c r="BA14" s="341">
        <f>(($BA$15-$BA$5)*$B$14)+BA13</f>
        <v>165.52</v>
      </c>
      <c r="BB14" s="345">
        <f t="shared" si="4"/>
        <v>26.317679999999996</v>
      </c>
      <c r="BC14" s="341">
        <f>(($BA$15-$BA$5)*$B$14)+BC13</f>
        <v>165.52</v>
      </c>
      <c r="BD14" s="333">
        <f t="shared" si="5"/>
        <v>26.317679999999996</v>
      </c>
    </row>
    <row r="15" spans="1:56" s="336" customFormat="1" ht="15.75" thickBot="1" x14ac:dyDescent="0.3">
      <c r="B15" s="336" t="s">
        <v>99</v>
      </c>
      <c r="C15" s="338">
        <v>165</v>
      </c>
      <c r="D15" s="339"/>
      <c r="E15" s="338">
        <v>165</v>
      </c>
      <c r="F15" s="339"/>
      <c r="G15" s="338">
        <v>165</v>
      </c>
      <c r="H15" s="339"/>
      <c r="I15" s="338">
        <v>165</v>
      </c>
      <c r="J15" s="340"/>
      <c r="K15" s="338">
        <v>165</v>
      </c>
      <c r="L15" s="339"/>
      <c r="M15" s="338">
        <v>165</v>
      </c>
      <c r="N15" s="340"/>
      <c r="O15" s="338">
        <v>165</v>
      </c>
      <c r="P15" s="339"/>
      <c r="Q15" s="469">
        <v>165</v>
      </c>
      <c r="R15" s="340"/>
      <c r="S15" s="338">
        <v>165</v>
      </c>
      <c r="T15" s="339"/>
      <c r="U15" s="338">
        <v>165</v>
      </c>
      <c r="V15" s="339"/>
      <c r="W15" s="469">
        <v>165</v>
      </c>
      <c r="X15" s="339"/>
      <c r="Y15" s="338">
        <v>165</v>
      </c>
      <c r="Z15" s="339"/>
      <c r="AA15" s="469">
        <v>165</v>
      </c>
      <c r="AB15" s="339"/>
      <c r="AC15" s="338">
        <v>165</v>
      </c>
      <c r="AD15" s="339"/>
      <c r="AE15" s="469">
        <v>165</v>
      </c>
      <c r="AF15" s="339"/>
      <c r="AG15" s="338">
        <v>165</v>
      </c>
      <c r="AH15" s="339"/>
      <c r="AI15" s="469">
        <v>165</v>
      </c>
      <c r="AJ15" s="339"/>
      <c r="AK15" s="469">
        <v>165</v>
      </c>
      <c r="AL15" s="339"/>
      <c r="AM15" s="338">
        <v>165</v>
      </c>
      <c r="AN15" s="339"/>
      <c r="AO15" s="338">
        <v>165</v>
      </c>
      <c r="AP15" s="339"/>
      <c r="AQ15" s="338">
        <v>165</v>
      </c>
      <c r="AR15" s="339"/>
      <c r="AS15" s="338">
        <v>165.52</v>
      </c>
      <c r="AT15" s="339"/>
      <c r="AU15" s="338">
        <v>165.52</v>
      </c>
      <c r="AV15" s="340"/>
      <c r="AW15" s="338">
        <v>165.52</v>
      </c>
      <c r="AX15" s="339"/>
      <c r="AY15" s="338">
        <v>165.52</v>
      </c>
      <c r="AZ15" s="340"/>
      <c r="BA15" s="338">
        <v>165.52</v>
      </c>
      <c r="BB15" s="339"/>
      <c r="BC15" s="338">
        <v>165.52</v>
      </c>
      <c r="BD15" s="339"/>
    </row>
    <row r="16" spans="1:56" ht="24" customHeight="1" x14ac:dyDescent="0.25">
      <c r="A16" s="336"/>
      <c r="B16" s="336"/>
      <c r="C16" s="462"/>
      <c r="D16" s="462"/>
      <c r="E16" s="336"/>
      <c r="F16" s="336"/>
      <c r="G16" s="336"/>
      <c r="H16" s="336"/>
      <c r="I16" s="336"/>
      <c r="J16" s="336"/>
      <c r="K16" s="336"/>
      <c r="L16" s="336"/>
      <c r="M16" s="336"/>
      <c r="N16" s="336"/>
      <c r="O16" s="336"/>
      <c r="P16" s="336"/>
      <c r="Q16" s="336"/>
      <c r="R16" s="336"/>
      <c r="S16" s="336"/>
      <c r="T16" s="336"/>
      <c r="U16" s="336"/>
      <c r="V16" s="336"/>
      <c r="W16" s="336"/>
      <c r="X16" s="336"/>
      <c r="Y16" s="336"/>
      <c r="Z16" s="336"/>
      <c r="AA16" s="336"/>
      <c r="AB16" s="336"/>
      <c r="AC16" s="336"/>
      <c r="AD16" s="336"/>
      <c r="AE16" s="336"/>
      <c r="AF16" s="336"/>
      <c r="AG16" s="336"/>
      <c r="AH16" s="336"/>
      <c r="AI16" s="545"/>
      <c r="AJ16" s="470"/>
      <c r="AK16" s="336"/>
      <c r="AL16" s="336"/>
      <c r="AM16" s="336"/>
      <c r="AN16" s="336"/>
      <c r="AO16" s="336"/>
      <c r="AP16" s="336"/>
      <c r="AQ16" s="336"/>
      <c r="AR16" s="336"/>
    </row>
    <row r="17" spans="1:44" x14ac:dyDescent="0.25">
      <c r="A17" s="336"/>
      <c r="B17" s="471"/>
      <c r="C17" s="336"/>
      <c r="D17" s="336"/>
      <c r="E17" s="336"/>
      <c r="F17" s="336"/>
      <c r="G17" s="336"/>
      <c r="H17" s="336"/>
      <c r="I17" s="336"/>
      <c r="J17" s="336"/>
      <c r="K17" s="336"/>
      <c r="L17" s="336"/>
      <c r="M17" s="336"/>
      <c r="N17" s="336"/>
      <c r="O17" s="336"/>
      <c r="P17" s="336"/>
      <c r="Q17" s="336"/>
      <c r="R17" s="336"/>
      <c r="S17" s="336"/>
      <c r="T17" s="336"/>
      <c r="U17" s="336"/>
      <c r="V17" s="336"/>
      <c r="W17" s="336"/>
      <c r="X17" s="336"/>
      <c r="Y17" s="336"/>
      <c r="Z17" s="336"/>
      <c r="AA17" s="336"/>
      <c r="AB17" s="336"/>
      <c r="AC17" s="336"/>
      <c r="AD17" s="336"/>
      <c r="AE17" s="336"/>
      <c r="AF17" s="336"/>
      <c r="AG17" s="336"/>
      <c r="AH17" s="336"/>
      <c r="AI17" s="336"/>
      <c r="AJ17" s="336"/>
      <c r="AK17" s="336"/>
      <c r="AL17" s="336"/>
      <c r="AM17" s="336"/>
      <c r="AN17" s="336"/>
      <c r="AO17" s="336"/>
      <c r="AP17" s="336"/>
      <c r="AQ17" s="336"/>
      <c r="AR17" s="336"/>
    </row>
    <row r="18" spans="1:44" x14ac:dyDescent="0.25">
      <c r="A18" s="336"/>
      <c r="B18" s="471"/>
      <c r="C18" s="336"/>
      <c r="D18" s="336"/>
      <c r="E18" s="336"/>
      <c r="F18" s="336"/>
      <c r="G18" s="336"/>
      <c r="H18" s="336"/>
      <c r="I18" s="336"/>
      <c r="J18" s="336"/>
      <c r="K18" s="336"/>
      <c r="L18" s="336"/>
      <c r="M18" s="336"/>
      <c r="N18" s="336"/>
      <c r="O18" s="336"/>
      <c r="P18" s="336"/>
      <c r="Q18" s="336"/>
      <c r="R18" s="336"/>
      <c r="S18" s="336"/>
      <c r="T18" s="336"/>
      <c r="U18" s="336"/>
      <c r="V18" s="336"/>
      <c r="W18" s="336"/>
      <c r="X18" s="336"/>
      <c r="Y18" s="336"/>
      <c r="Z18" s="336"/>
      <c r="AA18" s="336"/>
      <c r="AB18" s="336"/>
      <c r="AC18" s="336"/>
      <c r="AD18" s="336"/>
      <c r="AE18" s="336"/>
      <c r="AF18" s="336"/>
      <c r="AG18" s="336"/>
      <c r="AH18" s="336"/>
      <c r="AI18" s="336"/>
      <c r="AJ18" s="336"/>
      <c r="AK18" s="336"/>
      <c r="AL18" s="336"/>
      <c r="AM18" s="336"/>
      <c r="AN18" s="336"/>
      <c r="AO18" s="336"/>
      <c r="AP18" s="336"/>
      <c r="AQ18" s="336"/>
      <c r="AR18" s="336"/>
    </row>
    <row r="19" spans="1:44" x14ac:dyDescent="0.25">
      <c r="A19" s="336"/>
      <c r="B19" s="471"/>
      <c r="C19" s="336"/>
      <c r="D19" s="336"/>
      <c r="E19" s="336"/>
      <c r="F19" s="336"/>
      <c r="G19" s="336"/>
      <c r="H19" s="336"/>
      <c r="I19" s="336"/>
      <c r="J19" s="336"/>
      <c r="K19" s="336"/>
      <c r="L19" s="336"/>
      <c r="M19" s="336"/>
      <c r="N19" s="336"/>
      <c r="O19" s="336"/>
      <c r="P19" s="336"/>
      <c r="Q19" s="336"/>
      <c r="R19" s="336"/>
      <c r="S19" s="336"/>
      <c r="T19" s="336"/>
      <c r="U19" s="336"/>
      <c r="V19" s="336"/>
      <c r="W19" s="336"/>
      <c r="X19" s="336"/>
      <c r="Y19" s="336"/>
      <c r="Z19" s="336"/>
      <c r="AA19" s="336"/>
      <c r="AB19" s="336"/>
      <c r="AC19" s="336"/>
      <c r="AD19" s="336"/>
      <c r="AE19" s="336"/>
      <c r="AF19" s="336"/>
      <c r="AG19" s="336"/>
      <c r="AH19" s="336"/>
      <c r="AI19" s="336"/>
      <c r="AJ19" s="336"/>
      <c r="AK19" s="336"/>
      <c r="AL19" s="336"/>
      <c r="AM19" s="336"/>
      <c r="AN19" s="336"/>
      <c r="AO19" s="336"/>
      <c r="AP19" s="336"/>
      <c r="AQ19" s="336"/>
      <c r="AR19" s="336"/>
    </row>
    <row r="20" spans="1:44" x14ac:dyDescent="0.25">
      <c r="A20" s="336"/>
      <c r="B20" s="471"/>
      <c r="C20" s="336"/>
      <c r="D20" s="336"/>
      <c r="E20" s="336"/>
      <c r="F20" s="336"/>
      <c r="G20" s="336"/>
      <c r="H20" s="336"/>
      <c r="I20" s="336"/>
      <c r="J20" s="336"/>
      <c r="K20" s="336"/>
      <c r="L20" s="336"/>
      <c r="M20" s="336"/>
      <c r="N20" s="336"/>
      <c r="O20" s="336"/>
      <c r="P20" s="336"/>
      <c r="Q20" s="336"/>
      <c r="R20" s="336"/>
      <c r="S20" s="336"/>
      <c r="T20" s="336"/>
      <c r="U20" s="336"/>
      <c r="V20" s="336"/>
      <c r="W20" s="336"/>
      <c r="X20" s="336"/>
      <c r="Y20" s="336"/>
      <c r="Z20" s="336"/>
      <c r="AA20" s="336"/>
      <c r="AB20" s="336"/>
      <c r="AC20" s="336"/>
      <c r="AD20" s="336"/>
      <c r="AE20" s="336"/>
      <c r="AF20" s="336"/>
      <c r="AG20" s="336"/>
      <c r="AH20" s="336"/>
      <c r="AI20" s="336"/>
      <c r="AJ20" s="336"/>
      <c r="AK20" s="336"/>
      <c r="AL20" s="336"/>
      <c r="AM20" s="336"/>
      <c r="AN20" s="336"/>
      <c r="AO20" s="336"/>
      <c r="AP20" s="336"/>
      <c r="AQ20" s="336"/>
      <c r="AR20" s="336"/>
    </row>
    <row r="21" spans="1:44" x14ac:dyDescent="0.25">
      <c r="A21" s="336"/>
      <c r="B21" s="471"/>
      <c r="C21" s="336"/>
      <c r="D21" s="336"/>
      <c r="E21" s="336"/>
      <c r="F21" s="336"/>
      <c r="G21" s="336"/>
      <c r="H21" s="336"/>
      <c r="I21" s="336"/>
      <c r="J21" s="336"/>
      <c r="K21" s="336"/>
      <c r="L21" s="336"/>
      <c r="M21" s="336"/>
      <c r="N21" s="336"/>
      <c r="O21" s="336"/>
      <c r="P21" s="336"/>
      <c r="Q21" s="336"/>
      <c r="R21" s="336"/>
      <c r="S21" s="336"/>
      <c r="T21" s="336"/>
      <c r="U21" s="336"/>
      <c r="V21" s="336"/>
      <c r="W21" s="336"/>
      <c r="X21" s="336"/>
      <c r="Y21" s="336"/>
      <c r="Z21" s="336"/>
      <c r="AA21" s="336"/>
      <c r="AB21" s="336"/>
      <c r="AC21" s="336"/>
      <c r="AD21" s="336"/>
      <c r="AE21" s="336"/>
      <c r="AF21" s="336"/>
      <c r="AG21" s="336"/>
      <c r="AH21" s="336"/>
      <c r="AI21" s="336"/>
      <c r="AJ21" s="336"/>
      <c r="AK21" s="336"/>
      <c r="AL21" s="336"/>
      <c r="AM21" s="336"/>
      <c r="AN21" s="336"/>
      <c r="AO21" s="336"/>
      <c r="AP21" s="336"/>
      <c r="AQ21" s="336"/>
      <c r="AR21" s="336"/>
    </row>
    <row r="22" spans="1:44" x14ac:dyDescent="0.25">
      <c r="A22" s="336"/>
      <c r="B22" s="471"/>
      <c r="C22" s="336"/>
      <c r="D22" s="336"/>
      <c r="E22" s="336"/>
      <c r="F22" s="336"/>
      <c r="G22" s="336"/>
      <c r="H22" s="336"/>
      <c r="I22" s="336"/>
      <c r="J22" s="336"/>
      <c r="K22" s="336"/>
      <c r="L22" s="336"/>
      <c r="M22" s="336"/>
      <c r="N22" s="336"/>
      <c r="O22" s="336"/>
      <c r="P22" s="336"/>
      <c r="Q22" s="336"/>
      <c r="R22" s="336"/>
      <c r="S22" s="336"/>
      <c r="T22" s="336"/>
      <c r="U22" s="336"/>
      <c r="V22" s="336"/>
      <c r="W22" s="336"/>
      <c r="X22" s="336"/>
      <c r="Y22" s="336"/>
      <c r="Z22" s="336"/>
      <c r="AA22" s="336"/>
      <c r="AB22" s="336"/>
      <c r="AC22" s="336"/>
      <c r="AD22" s="336"/>
      <c r="AE22" s="336"/>
      <c r="AF22" s="336"/>
      <c r="AG22" s="336"/>
      <c r="AH22" s="336"/>
      <c r="AI22" s="336"/>
      <c r="AJ22" s="336"/>
      <c r="AK22" s="336"/>
      <c r="AL22" s="336"/>
      <c r="AM22" s="336"/>
      <c r="AN22" s="336"/>
      <c r="AO22" s="336"/>
      <c r="AP22" s="336"/>
      <c r="AQ22" s="336"/>
      <c r="AR22" s="336"/>
    </row>
  </sheetData>
  <mergeCells count="6">
    <mergeCell ref="BC3:BD3"/>
    <mergeCell ref="AS3:AT3"/>
    <mergeCell ref="AU3:AV3"/>
    <mergeCell ref="AW3:AX3"/>
    <mergeCell ref="AY3:AZ3"/>
    <mergeCell ref="BA3:BB3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3:AG29"/>
  <sheetViews>
    <sheetView zoomScale="60" zoomScaleNormal="60" workbookViewId="0">
      <selection activeCell="G18" sqref="G18"/>
    </sheetView>
  </sheetViews>
  <sheetFormatPr baseColWidth="10" defaultColWidth="11.42578125" defaultRowHeight="18.75" x14ac:dyDescent="0.3"/>
  <cols>
    <col min="1" max="1" width="13.5703125" style="348" customWidth="1"/>
    <col min="2" max="2" width="14.28515625" style="348" customWidth="1"/>
    <col min="3" max="3" width="12" style="348" bestFit="1" customWidth="1"/>
    <col min="4" max="11" width="11.42578125" style="348"/>
    <col min="12" max="12" width="14" style="348" bestFit="1" customWidth="1"/>
    <col min="13" max="13" width="13.7109375" style="348" bestFit="1" customWidth="1"/>
    <col min="14" max="14" width="14" style="348" bestFit="1" customWidth="1"/>
    <col min="15" max="15" width="13.7109375" style="348" hidden="1" customWidth="1"/>
    <col min="16" max="16" width="14" style="348" hidden="1" customWidth="1"/>
    <col min="17" max="17" width="13.7109375" style="348" hidden="1" customWidth="1"/>
    <col min="18" max="18" width="14" style="348" hidden="1" customWidth="1"/>
    <col min="19" max="19" width="13.7109375" style="348" hidden="1" customWidth="1"/>
    <col min="20" max="20" width="14" style="348" hidden="1" customWidth="1"/>
    <col min="21" max="21" width="13.7109375" style="348" hidden="1" customWidth="1"/>
    <col min="22" max="22" width="14" style="348" hidden="1" customWidth="1"/>
    <col min="23" max="23" width="13.7109375" style="348" hidden="1" customWidth="1"/>
    <col min="24" max="24" width="14" style="348" hidden="1" customWidth="1"/>
    <col min="25" max="16384" width="11.42578125" style="348"/>
  </cols>
  <sheetData>
    <row r="3" spans="1:33" s="347" customFormat="1" ht="19.5" thickBot="1" x14ac:dyDescent="0.35">
      <c r="A3" s="346" t="s">
        <v>112</v>
      </c>
      <c r="C3" s="830" t="s">
        <v>111</v>
      </c>
      <c r="D3" s="830"/>
      <c r="E3" s="830"/>
      <c r="F3" s="830"/>
      <c r="G3" s="830"/>
      <c r="H3" s="830"/>
      <c r="I3" s="830"/>
      <c r="J3" s="830"/>
      <c r="K3" s="830"/>
      <c r="L3" s="830"/>
      <c r="M3" s="830"/>
      <c r="N3" s="830"/>
      <c r="O3" s="830"/>
      <c r="P3" s="830"/>
      <c r="Q3" s="830"/>
      <c r="R3" s="830"/>
      <c r="S3" s="830"/>
      <c r="T3" s="830"/>
      <c r="U3" s="830"/>
      <c r="V3" s="830"/>
    </row>
    <row r="4" spans="1:33" ht="19.5" thickBot="1" x14ac:dyDescent="0.35">
      <c r="A4" s="834" t="s">
        <v>110</v>
      </c>
      <c r="B4" s="835"/>
      <c r="C4" s="825" t="s">
        <v>124</v>
      </c>
      <c r="D4" s="826"/>
      <c r="E4" s="827" t="s">
        <v>125</v>
      </c>
      <c r="F4" s="833"/>
      <c r="G4" s="825" t="s">
        <v>126</v>
      </c>
      <c r="H4" s="826"/>
      <c r="I4" s="829" t="s">
        <v>127</v>
      </c>
      <c r="J4" s="828"/>
      <c r="K4" s="825" t="s">
        <v>128</v>
      </c>
      <c r="L4" s="826"/>
      <c r="M4" s="831" t="s">
        <v>104</v>
      </c>
      <c r="N4" s="832"/>
      <c r="O4" s="825" t="s">
        <v>129</v>
      </c>
      <c r="P4" s="826"/>
      <c r="Q4" s="827" t="s">
        <v>130</v>
      </c>
      <c r="R4" s="833"/>
      <c r="S4" s="825" t="s">
        <v>131</v>
      </c>
      <c r="T4" s="826"/>
      <c r="U4" s="827" t="s">
        <v>132</v>
      </c>
      <c r="V4" s="828"/>
      <c r="W4" s="829" t="s">
        <v>129</v>
      </c>
      <c r="X4" s="828"/>
    </row>
    <row r="5" spans="1:33" s="355" customFormat="1" ht="31.5" x14ac:dyDescent="0.25">
      <c r="A5" s="349"/>
      <c r="B5" s="349"/>
      <c r="C5" s="350" t="s">
        <v>103</v>
      </c>
      <c r="D5" s="351" t="s">
        <v>102</v>
      </c>
      <c r="E5" s="352" t="s">
        <v>103</v>
      </c>
      <c r="F5" s="353" t="s">
        <v>102</v>
      </c>
      <c r="G5" s="354" t="s">
        <v>103</v>
      </c>
      <c r="H5" s="351" t="s">
        <v>102</v>
      </c>
      <c r="I5" s="352" t="s">
        <v>103</v>
      </c>
      <c r="J5" s="353" t="s">
        <v>102</v>
      </c>
      <c r="K5" s="354" t="s">
        <v>103</v>
      </c>
      <c r="L5" s="362" t="s">
        <v>102</v>
      </c>
      <c r="M5" s="352" t="s">
        <v>103</v>
      </c>
      <c r="N5" s="353" t="s">
        <v>102</v>
      </c>
      <c r="O5" s="354" t="s">
        <v>103</v>
      </c>
      <c r="P5" s="351" t="s">
        <v>102</v>
      </c>
      <c r="Q5" s="352" t="s">
        <v>103</v>
      </c>
      <c r="R5" s="353" t="s">
        <v>102</v>
      </c>
      <c r="S5" s="354" t="s">
        <v>103</v>
      </c>
      <c r="T5" s="351" t="s">
        <v>102</v>
      </c>
      <c r="U5" s="352" t="s">
        <v>103</v>
      </c>
      <c r="V5" s="353" t="s">
        <v>102</v>
      </c>
      <c r="W5" s="352" t="s">
        <v>103</v>
      </c>
      <c r="X5" s="353" t="s">
        <v>102</v>
      </c>
    </row>
    <row r="6" spans="1:33" s="361" customFormat="1" ht="36.6" customHeight="1" thickBot="1" x14ac:dyDescent="0.35">
      <c r="A6" s="356" t="s">
        <v>101</v>
      </c>
      <c r="B6" s="356" t="s">
        <v>100</v>
      </c>
      <c r="C6" s="498">
        <v>130.9</v>
      </c>
      <c r="D6" s="499"/>
      <c r="E6" s="498">
        <v>128.5</v>
      </c>
      <c r="F6" s="500"/>
      <c r="G6" s="501">
        <v>127.5</v>
      </c>
      <c r="H6" s="499"/>
      <c r="I6" s="502">
        <v>127</v>
      </c>
      <c r="J6" s="503"/>
      <c r="K6" s="501">
        <v>126</v>
      </c>
      <c r="L6" s="500"/>
      <c r="M6" s="502">
        <v>123</v>
      </c>
      <c r="N6" s="503"/>
      <c r="O6" s="358"/>
      <c r="P6" s="357"/>
      <c r="Q6" s="359"/>
      <c r="R6" s="360"/>
      <c r="S6" s="358"/>
      <c r="T6" s="357"/>
      <c r="U6" s="359"/>
      <c r="V6" s="360"/>
      <c r="W6" s="359"/>
      <c r="X6" s="360"/>
    </row>
    <row r="7" spans="1:33" s="361" customFormat="1" x14ac:dyDescent="0.3">
      <c r="A7" s="521">
        <v>2.5</v>
      </c>
      <c r="B7" s="504">
        <v>0.03</v>
      </c>
      <c r="C7" s="522">
        <f>(($C$19-$C$6)*$B$7)+C6</f>
        <v>131.773</v>
      </c>
      <c r="D7" s="505">
        <f t="shared" ref="D7:D18" si="0">C7-C6</f>
        <v>0.87299999999999045</v>
      </c>
      <c r="E7" s="522">
        <f>(($E$19-$E$6)*$B$7)+E6</f>
        <v>129.44499999999999</v>
      </c>
      <c r="F7" s="505">
        <f t="shared" ref="F7:F17" si="1">E7-E6</f>
        <v>0.94499999999999318</v>
      </c>
      <c r="G7" s="522">
        <f>(($G$19-$G$6)*$B$7)+G6</f>
        <v>128.47499999999999</v>
      </c>
      <c r="H7" s="505">
        <f t="shared" ref="H7:H18" si="2">G7-G6</f>
        <v>0.97499999999999432</v>
      </c>
      <c r="I7" s="522">
        <f>(($I$19-$I$6)*$B$7)+I6</f>
        <v>127.99</v>
      </c>
      <c r="J7" s="505">
        <f t="shared" ref="J7:J18" si="3">I7-I6</f>
        <v>0.98999999999999488</v>
      </c>
      <c r="K7" s="522">
        <f>(($K$19-$K$6)*$B$7)+K6</f>
        <v>127.02</v>
      </c>
      <c r="L7" s="505">
        <f t="shared" ref="L7:L18" si="4">K7-K6</f>
        <v>1.019999999999996</v>
      </c>
      <c r="M7" s="522">
        <f>(($M$19-$M$6)*$B$7)+M6</f>
        <v>124.11</v>
      </c>
      <c r="N7" s="506">
        <f t="shared" ref="N7:N18" si="5">M7-M6</f>
        <v>1.1099999999999994</v>
      </c>
      <c r="O7" s="391">
        <f>(($O$15-$O$6)*$B$7)+O6</f>
        <v>4.7609999999999992</v>
      </c>
      <c r="P7" s="388">
        <f t="shared" ref="P7:P14" si="6">O7-O6</f>
        <v>4.7609999999999992</v>
      </c>
      <c r="Q7" s="390">
        <f>(($Q$15-$Q$6)*$B$7)+Q6</f>
        <v>4.7609999999999992</v>
      </c>
      <c r="R7" s="389">
        <f t="shared" ref="R7:R14" si="7">Q7-Q6</f>
        <v>4.7609999999999992</v>
      </c>
      <c r="S7" s="391">
        <f>(($S$15-$S$6)*$B$7)+S6</f>
        <v>4.7609999999999992</v>
      </c>
      <c r="T7" s="388">
        <f t="shared" ref="T7:T14" si="8">S7-S6</f>
        <v>4.7609999999999992</v>
      </c>
      <c r="U7" s="390">
        <f>(($U$15-$U$6)*$B$7)+U6</f>
        <v>4.7609999999999992</v>
      </c>
      <c r="V7" s="389">
        <f t="shared" ref="V7:V14" si="9">U7-U6</f>
        <v>4.7609999999999992</v>
      </c>
      <c r="W7" s="390">
        <f>(($M$15-$M$6)*$B$7)+W6</f>
        <v>0.67709999999999981</v>
      </c>
      <c r="X7" s="392">
        <f t="shared" ref="X7:X14" si="10">W7-W6</f>
        <v>0.67709999999999981</v>
      </c>
    </row>
    <row r="8" spans="1:33" s="361" customFormat="1" ht="22.5" customHeight="1" x14ac:dyDescent="0.3">
      <c r="A8" s="525">
        <v>5</v>
      </c>
      <c r="B8" s="504">
        <v>3.9E-2</v>
      </c>
      <c r="C8" s="526">
        <f>(($C$19-$C$6)*$B$8)+C7</f>
        <v>132.90789999999998</v>
      </c>
      <c r="D8" s="497">
        <f>C8-C7</f>
        <v>1.1348999999999876</v>
      </c>
      <c r="E8" s="526">
        <f>(($E$19-$E$6)*$B$8)+E7</f>
        <v>130.67349999999999</v>
      </c>
      <c r="F8" s="497">
        <f t="shared" si="1"/>
        <v>1.2284999999999968</v>
      </c>
      <c r="G8" s="526">
        <f>(($G$19-$G$6)*$B$8)+G7</f>
        <v>129.74250000000001</v>
      </c>
      <c r="H8" s="497">
        <f t="shared" si="2"/>
        <v>1.2675000000000125</v>
      </c>
      <c r="I8" s="526">
        <f>(($I$19-$I$6)*$B$8)+I7</f>
        <v>129.27699999999999</v>
      </c>
      <c r="J8" s="497">
        <f t="shared" si="3"/>
        <v>1.2869999999999919</v>
      </c>
      <c r="K8" s="526">
        <f>(($K$19-$K$6)*$B$8)+K7</f>
        <v>128.346</v>
      </c>
      <c r="L8" s="497">
        <f t="shared" si="4"/>
        <v>1.3260000000000076</v>
      </c>
      <c r="M8" s="526">
        <f>(($M$19-$M$6)*$B$8)+M7</f>
        <v>125.553</v>
      </c>
      <c r="N8" s="389">
        <f t="shared" si="5"/>
        <v>1.4429999999999978</v>
      </c>
      <c r="O8" s="391">
        <f>(($O$15-$O$6)*$B$8)+O7</f>
        <v>10.950299999999999</v>
      </c>
      <c r="P8" s="388">
        <f t="shared" si="6"/>
        <v>6.1892999999999994</v>
      </c>
      <c r="Q8" s="390">
        <f>(($Q$15-$Q$6)*$B$8)+Q7</f>
        <v>10.950299999999999</v>
      </c>
      <c r="R8" s="389">
        <f t="shared" si="7"/>
        <v>6.1892999999999994</v>
      </c>
      <c r="S8" s="391">
        <f>(($S$15-$S$6)*$B$8)+S7</f>
        <v>10.950299999999999</v>
      </c>
      <c r="T8" s="388">
        <f t="shared" si="8"/>
        <v>6.1892999999999994</v>
      </c>
      <c r="U8" s="390">
        <f>(($U$15-$U$6)*$B$8)+U7</f>
        <v>10.950299999999999</v>
      </c>
      <c r="V8" s="389">
        <f t="shared" si="9"/>
        <v>6.1892999999999994</v>
      </c>
      <c r="W8" s="390">
        <f>(($M$15-$M$6)*$B$8)+W7</f>
        <v>1.5573299999999994</v>
      </c>
      <c r="X8" s="392">
        <f t="shared" si="10"/>
        <v>0.88022999999999962</v>
      </c>
      <c r="AB8" s="507"/>
      <c r="AC8" s="507"/>
      <c r="AD8" s="507"/>
      <c r="AE8" s="507"/>
      <c r="AF8" s="507"/>
      <c r="AG8" s="507"/>
    </row>
    <row r="9" spans="1:33" s="361" customFormat="1" x14ac:dyDescent="0.3">
      <c r="A9" s="540">
        <v>10</v>
      </c>
      <c r="B9" s="504">
        <v>4.8000000000000001E-2</v>
      </c>
      <c r="C9" s="541">
        <f>(($C$19-$C$6)*$B$9)+C8</f>
        <v>134.3047</v>
      </c>
      <c r="D9" s="497">
        <f t="shared" si="0"/>
        <v>1.3968000000000131</v>
      </c>
      <c r="E9" s="541">
        <f>(($E$19-$E$6)*$B$9)+E8</f>
        <v>132.18549999999999</v>
      </c>
      <c r="F9" s="497">
        <f t="shared" si="1"/>
        <v>1.5120000000000005</v>
      </c>
      <c r="G9" s="541">
        <f>(($G$19-$G$6)*$B$9)+G8</f>
        <v>131.30250000000001</v>
      </c>
      <c r="H9" s="497">
        <f t="shared" si="2"/>
        <v>1.5600000000000023</v>
      </c>
      <c r="I9" s="541">
        <f>(($I$19-$I$6)*$B$9)+I8</f>
        <v>130.86099999999999</v>
      </c>
      <c r="J9" s="497">
        <f t="shared" si="3"/>
        <v>1.5840000000000032</v>
      </c>
      <c r="K9" s="541">
        <f>(($K$19-$K$6)*$B$9)+K8</f>
        <v>129.97800000000001</v>
      </c>
      <c r="L9" s="497">
        <f t="shared" si="4"/>
        <v>1.632000000000005</v>
      </c>
      <c r="M9" s="541">
        <f>(($M$19-$M$6)*$B$9)+M8</f>
        <v>127.32899999999999</v>
      </c>
      <c r="N9" s="389">
        <f t="shared" si="5"/>
        <v>1.7759999999999962</v>
      </c>
      <c r="O9" s="391">
        <f>(($O$15-$O$6)*$B$9)+O8</f>
        <v>18.567899999999998</v>
      </c>
      <c r="P9" s="388">
        <f t="shared" si="6"/>
        <v>7.6175999999999995</v>
      </c>
      <c r="Q9" s="390">
        <f>(($Q$15-$Q$6)*$B$9)+Q8</f>
        <v>18.567899999999998</v>
      </c>
      <c r="R9" s="389">
        <f t="shared" si="7"/>
        <v>7.6175999999999995</v>
      </c>
      <c r="S9" s="391">
        <f>(($S$15-$S$6)*$B$9)+S8</f>
        <v>18.567899999999998</v>
      </c>
      <c r="T9" s="388">
        <f t="shared" si="8"/>
        <v>7.6175999999999995</v>
      </c>
      <c r="U9" s="390">
        <f>(($U$15-$U$6)*$B$9)+U8</f>
        <v>18.567899999999998</v>
      </c>
      <c r="V9" s="389">
        <f t="shared" si="9"/>
        <v>7.6175999999999995</v>
      </c>
      <c r="W9" s="390">
        <f>(($M$15-$M$6)*$B$9)+W8</f>
        <v>2.6406899999999993</v>
      </c>
      <c r="X9" s="392">
        <f t="shared" si="10"/>
        <v>1.0833599999999999</v>
      </c>
    </row>
    <row r="10" spans="1:33" s="361" customFormat="1" x14ac:dyDescent="0.3">
      <c r="A10" s="552">
        <v>15</v>
      </c>
      <c r="B10" s="504">
        <v>5.7000000000000002E-2</v>
      </c>
      <c r="C10" s="555">
        <f>(($C$19-$C$6)*$B$10)+C9</f>
        <v>135.96340000000001</v>
      </c>
      <c r="D10" s="497">
        <f t="shared" si="0"/>
        <v>1.6587000000000103</v>
      </c>
      <c r="E10" s="555">
        <f>(($E$19-$E$6)*$B$10)+E9</f>
        <v>133.98099999999999</v>
      </c>
      <c r="F10" s="497">
        <f t="shared" si="1"/>
        <v>1.7955000000000041</v>
      </c>
      <c r="G10" s="555">
        <f>(($G$19-$G$6)*$B$10)+G9</f>
        <v>133.155</v>
      </c>
      <c r="H10" s="497">
        <f t="shared" si="2"/>
        <v>1.852499999999992</v>
      </c>
      <c r="I10" s="555">
        <f>(($I$19-$I$6)*$B$10)+I9</f>
        <v>132.74199999999999</v>
      </c>
      <c r="J10" s="497">
        <f t="shared" si="3"/>
        <v>1.8810000000000002</v>
      </c>
      <c r="K10" s="555">
        <f>(($K$19-$K$6)*$B$10)+K9</f>
        <v>131.916</v>
      </c>
      <c r="L10" s="497">
        <f t="shared" si="4"/>
        <v>1.9379999999999882</v>
      </c>
      <c r="M10" s="555">
        <f>(($M$19-$M$6)*$B$10)+M9</f>
        <v>129.43799999999999</v>
      </c>
      <c r="N10" s="389">
        <f t="shared" si="5"/>
        <v>2.1089999999999947</v>
      </c>
      <c r="O10" s="391">
        <f>(($O$15-$O$6)*$B$10)+O9</f>
        <v>27.613799999999998</v>
      </c>
      <c r="P10" s="388">
        <f t="shared" si="6"/>
        <v>9.0458999999999996</v>
      </c>
      <c r="Q10" s="390">
        <f>(($Q$15-$Q$6)*$B$10)+Q9</f>
        <v>27.613799999999998</v>
      </c>
      <c r="R10" s="389">
        <f t="shared" si="7"/>
        <v>9.0458999999999996</v>
      </c>
      <c r="S10" s="391">
        <f>(($S$15-$S$6)*$B$10)+S9</f>
        <v>27.613799999999998</v>
      </c>
      <c r="T10" s="388">
        <f t="shared" si="8"/>
        <v>9.0458999999999996</v>
      </c>
      <c r="U10" s="390">
        <f>(($U$15-$U$6)*$B$10)+U9</f>
        <v>27.613799999999998</v>
      </c>
      <c r="V10" s="389">
        <f t="shared" si="9"/>
        <v>9.0458999999999996</v>
      </c>
      <c r="W10" s="390">
        <f>(($M$15-$M$6)*$B$10)+W9</f>
        <v>3.927179999999999</v>
      </c>
      <c r="X10" s="392">
        <f t="shared" si="10"/>
        <v>1.2864899999999997</v>
      </c>
    </row>
    <row r="11" spans="1:33" s="361" customFormat="1" x14ac:dyDescent="0.3">
      <c r="A11" s="563">
        <v>20</v>
      </c>
      <c r="B11" s="504">
        <v>6.7000000000000004E-2</v>
      </c>
      <c r="C11" s="566">
        <f>(($C$19-$C$6)*$B$11)+C10</f>
        <v>137.91310000000001</v>
      </c>
      <c r="D11" s="497">
        <f t="shared" si="0"/>
        <v>1.9497000000000071</v>
      </c>
      <c r="E11" s="566">
        <f>(($E$19-$E$6)*$B$11)+E10</f>
        <v>136.0915</v>
      </c>
      <c r="F11" s="497">
        <f t="shared" si="1"/>
        <v>2.1105000000000018</v>
      </c>
      <c r="G11" s="566">
        <f>(($G$19-$G$6)*$B$11)+G10</f>
        <v>135.33250000000001</v>
      </c>
      <c r="H11" s="497">
        <f t="shared" si="2"/>
        <v>2.1775000000000091</v>
      </c>
      <c r="I11" s="566">
        <f>(($I$19-$I$6)*$B$11)+I10</f>
        <v>134.953</v>
      </c>
      <c r="J11" s="497">
        <f t="shared" si="3"/>
        <v>2.2110000000000127</v>
      </c>
      <c r="K11" s="566">
        <f>(($K$19-$K$6)*$B$11)+K10</f>
        <v>134.19399999999999</v>
      </c>
      <c r="L11" s="497">
        <f t="shared" si="4"/>
        <v>2.2779999999999916</v>
      </c>
      <c r="M11" s="566">
        <f>(($M$19-$M$6)*$B$11)+M10</f>
        <v>131.917</v>
      </c>
      <c r="N11" s="389">
        <f t="shared" si="5"/>
        <v>2.4790000000000134</v>
      </c>
      <c r="O11" s="391">
        <f>(($O$15-$O$6)*$B$11)+O10</f>
        <v>38.246699999999997</v>
      </c>
      <c r="P11" s="388">
        <f t="shared" si="6"/>
        <v>10.632899999999999</v>
      </c>
      <c r="Q11" s="390">
        <f>(($Q$15-$Q$6)*$B$11)+Q10</f>
        <v>38.246699999999997</v>
      </c>
      <c r="R11" s="389">
        <f t="shared" si="7"/>
        <v>10.632899999999999</v>
      </c>
      <c r="S11" s="391">
        <f>(($S$15-$S$6)*$B$11)+S10</f>
        <v>38.246699999999997</v>
      </c>
      <c r="T11" s="388">
        <f t="shared" si="8"/>
        <v>10.632899999999999</v>
      </c>
      <c r="U11" s="390">
        <f>(($U$15-$U$6)*$B$11)+U10</f>
        <v>38.246699999999997</v>
      </c>
      <c r="V11" s="389">
        <f t="shared" si="9"/>
        <v>10.632899999999999</v>
      </c>
      <c r="W11" s="390">
        <f>(($M$15-$M$6)*$B$11)+W10</f>
        <v>5.4393699999999985</v>
      </c>
      <c r="X11" s="392">
        <f t="shared" si="10"/>
        <v>1.5121899999999995</v>
      </c>
    </row>
    <row r="12" spans="1:33" s="361" customFormat="1" x14ac:dyDescent="0.3">
      <c r="A12" s="579">
        <v>25</v>
      </c>
      <c r="B12" s="504">
        <v>7.6999999999999999E-2</v>
      </c>
      <c r="C12" s="580">
        <f>(($C$19-$C$6)*$B$12)+C11</f>
        <v>140.15380000000002</v>
      </c>
      <c r="D12" s="497">
        <f t="shared" si="0"/>
        <v>2.2407000000000039</v>
      </c>
      <c r="E12" s="580">
        <f>(($E$19-$E$6)*$B$12)+E11</f>
        <v>138.517</v>
      </c>
      <c r="F12" s="497">
        <f t="shared" si="1"/>
        <v>2.4254999999999995</v>
      </c>
      <c r="G12" s="580">
        <f>(($G$19-$G$6)*$B$12)+G11</f>
        <v>137.83500000000001</v>
      </c>
      <c r="H12" s="497">
        <f t="shared" si="2"/>
        <v>2.5024999999999977</v>
      </c>
      <c r="I12" s="580">
        <f>(($I$19-$I$6)*$B$12)+I11</f>
        <v>137.494</v>
      </c>
      <c r="J12" s="497">
        <f t="shared" si="3"/>
        <v>2.5409999999999968</v>
      </c>
      <c r="K12" s="580">
        <f>(($K$19-$K$6)*$B$12)+K11</f>
        <v>136.81199999999998</v>
      </c>
      <c r="L12" s="497">
        <f t="shared" si="4"/>
        <v>2.617999999999995</v>
      </c>
      <c r="M12" s="580">
        <f>(($M$19-$M$6)*$B$12)+M11</f>
        <v>134.76599999999999</v>
      </c>
      <c r="N12" s="389">
        <f t="shared" si="5"/>
        <v>2.8489999999999895</v>
      </c>
      <c r="O12" s="391">
        <f>(($O$15-$O$6)*$B$12)+O11</f>
        <v>50.4666</v>
      </c>
      <c r="P12" s="388">
        <f t="shared" si="6"/>
        <v>12.219900000000003</v>
      </c>
      <c r="Q12" s="390">
        <f>(($Q$15-$Q$6)*$B$12)+Q11</f>
        <v>50.4666</v>
      </c>
      <c r="R12" s="389">
        <f t="shared" si="7"/>
        <v>12.219900000000003</v>
      </c>
      <c r="S12" s="391">
        <f>(($S$15-$S$6)*$B$12)+S11</f>
        <v>50.4666</v>
      </c>
      <c r="T12" s="388">
        <f t="shared" si="8"/>
        <v>12.219900000000003</v>
      </c>
      <c r="U12" s="390">
        <f>(($U$15-$U$6)*$B$12)+U11</f>
        <v>50.4666</v>
      </c>
      <c r="V12" s="389">
        <f t="shared" si="9"/>
        <v>12.219900000000003</v>
      </c>
      <c r="W12" s="390">
        <f>(($M$15-$M$6)*$B$12)+W11</f>
        <v>7.1772599999999978</v>
      </c>
      <c r="X12" s="392">
        <f t="shared" si="10"/>
        <v>1.7378899999999993</v>
      </c>
    </row>
    <row r="13" spans="1:33" s="361" customFormat="1" x14ac:dyDescent="0.3">
      <c r="A13" s="587">
        <v>30</v>
      </c>
      <c r="B13" s="504">
        <v>8.6999999999999994E-2</v>
      </c>
      <c r="C13" s="588">
        <f>(($C$19-$C$6)*$B$13)+C12</f>
        <v>142.68550000000002</v>
      </c>
      <c r="D13" s="497">
        <f t="shared" si="0"/>
        <v>2.5317000000000007</v>
      </c>
      <c r="E13" s="588">
        <f>(($E$19-$E$6)*$B$13)+E12</f>
        <v>141.25749999999999</v>
      </c>
      <c r="F13" s="497">
        <f t="shared" si="1"/>
        <v>2.7404999999999973</v>
      </c>
      <c r="G13" s="588">
        <f>(($G$19-$G$6)*$B$13)+G12</f>
        <v>140.66249999999999</v>
      </c>
      <c r="H13" s="497">
        <f t="shared" si="2"/>
        <v>2.8274999999999864</v>
      </c>
      <c r="I13" s="588">
        <f>(($I$19-$I$6)*$B$13)+I12</f>
        <v>140.36500000000001</v>
      </c>
      <c r="J13" s="497">
        <f t="shared" si="3"/>
        <v>2.8710000000000093</v>
      </c>
      <c r="K13" s="588">
        <f>(($K$19-$K$6)*$B$13)+K12</f>
        <v>139.76999999999998</v>
      </c>
      <c r="L13" s="497">
        <f t="shared" si="4"/>
        <v>2.9579999999999984</v>
      </c>
      <c r="M13" s="588">
        <f>(($M$19-$M$6)*$B$13)+M12</f>
        <v>137.98499999999999</v>
      </c>
      <c r="N13" s="389">
        <f t="shared" si="5"/>
        <v>3.2189999999999941</v>
      </c>
      <c r="O13" s="391">
        <f>(($O$15-$O$6)*$B$13)+O12</f>
        <v>64.273499999999999</v>
      </c>
      <c r="P13" s="388">
        <f t="shared" si="6"/>
        <v>13.806899999999999</v>
      </c>
      <c r="Q13" s="390">
        <f>(($Q$15-$Q$6)*$B$13)+Q12</f>
        <v>64.273499999999999</v>
      </c>
      <c r="R13" s="389">
        <f t="shared" si="7"/>
        <v>13.806899999999999</v>
      </c>
      <c r="S13" s="391">
        <f>(($S$15-$S$6)*$B$13)+S12</f>
        <v>64.273499999999999</v>
      </c>
      <c r="T13" s="388">
        <f t="shared" si="8"/>
        <v>13.806899999999999</v>
      </c>
      <c r="U13" s="390">
        <f>(($U$15-$U$6)*$B$13)+U12</f>
        <v>64.273499999999999</v>
      </c>
      <c r="V13" s="389">
        <f t="shared" si="9"/>
        <v>13.806899999999999</v>
      </c>
      <c r="W13" s="390">
        <f>(($M$15-$M$6)*$B$13)+W12</f>
        <v>9.1408499999999968</v>
      </c>
      <c r="X13" s="392">
        <f t="shared" si="10"/>
        <v>1.9635899999999991</v>
      </c>
    </row>
    <row r="14" spans="1:33" s="361" customFormat="1" x14ac:dyDescent="0.3">
      <c r="A14" s="590">
        <v>35</v>
      </c>
      <c r="B14" s="504">
        <v>9.7000000000000003E-2</v>
      </c>
      <c r="C14" s="591">
        <f>(($C$19-$C$6)*$B$14)+C13</f>
        <v>145.50820000000002</v>
      </c>
      <c r="D14" s="497">
        <f t="shared" si="0"/>
        <v>2.8226999999999975</v>
      </c>
      <c r="E14" s="591">
        <f>(($E$19-$E$6)*$B$14)+E13</f>
        <v>144.31299999999999</v>
      </c>
      <c r="F14" s="497">
        <f t="shared" si="1"/>
        <v>3.055499999999995</v>
      </c>
      <c r="G14" s="591">
        <f>(($G$19-$G$6)*$B$14)+G13</f>
        <v>143.815</v>
      </c>
      <c r="H14" s="497">
        <f t="shared" si="2"/>
        <v>3.1525000000000034</v>
      </c>
      <c r="I14" s="591">
        <f>(($I$19-$I$6)*$B$14)+I13</f>
        <v>143.566</v>
      </c>
      <c r="J14" s="497">
        <f t="shared" si="3"/>
        <v>3.2009999999999934</v>
      </c>
      <c r="K14" s="591">
        <f>(($K$19-$K$6)*$B$14)+K13</f>
        <v>143.06799999999998</v>
      </c>
      <c r="L14" s="497">
        <f t="shared" si="4"/>
        <v>3.2980000000000018</v>
      </c>
      <c r="M14" s="591">
        <f>(($M$19-$M$6)*$B$14)+M13</f>
        <v>141.57399999999998</v>
      </c>
      <c r="N14" s="389">
        <f t="shared" si="5"/>
        <v>3.5889999999999986</v>
      </c>
      <c r="O14" s="391">
        <f>(($O$15-$O$6)*$B$14)+O13</f>
        <v>79.667400000000001</v>
      </c>
      <c r="P14" s="388">
        <f t="shared" si="6"/>
        <v>15.393900000000002</v>
      </c>
      <c r="Q14" s="390">
        <f>(($Q$15-$Q$6)*$B$14)+Q13</f>
        <v>79.667400000000001</v>
      </c>
      <c r="R14" s="389">
        <f t="shared" si="7"/>
        <v>15.393900000000002</v>
      </c>
      <c r="S14" s="391">
        <f>(($S$15-$S$6)*$B$14)+S13</f>
        <v>79.667400000000001</v>
      </c>
      <c r="T14" s="388">
        <f t="shared" si="8"/>
        <v>15.393900000000002</v>
      </c>
      <c r="U14" s="390">
        <f>(($U$15-$U$6)*$B$14)+U13</f>
        <v>79.667400000000001</v>
      </c>
      <c r="V14" s="389">
        <f t="shared" si="9"/>
        <v>15.393900000000002</v>
      </c>
      <c r="W14" s="390">
        <f>(($M$15-$M$6)*$B$14)+W13</f>
        <v>11.330139999999997</v>
      </c>
      <c r="X14" s="392">
        <f t="shared" si="10"/>
        <v>2.1892899999999997</v>
      </c>
    </row>
    <row r="15" spans="1:33" s="361" customFormat="1" ht="19.5" thickBot="1" x14ac:dyDescent="0.35">
      <c r="A15" s="595">
        <v>40</v>
      </c>
      <c r="B15" s="508">
        <v>0.108</v>
      </c>
      <c r="C15" s="599">
        <f>(($C$19-$C$6)*$B$15)+C14</f>
        <v>148.65100000000001</v>
      </c>
      <c r="D15" s="509">
        <f t="shared" si="0"/>
        <v>3.142799999999994</v>
      </c>
      <c r="E15" s="599">
        <f>(($E$19-$E$6)*$B$15)+E14</f>
        <v>147.71499999999997</v>
      </c>
      <c r="F15" s="497">
        <f t="shared" si="1"/>
        <v>3.4019999999999868</v>
      </c>
      <c r="G15" s="599">
        <f>(($G$19-$G$6)*$B$15)+G14</f>
        <v>147.32499999999999</v>
      </c>
      <c r="H15" s="497">
        <f t="shared" si="2"/>
        <v>3.5099999999999909</v>
      </c>
      <c r="I15" s="599">
        <f>(($I$19-$I$6)*$B$15)+I14</f>
        <v>147.13</v>
      </c>
      <c r="J15" s="497">
        <f t="shared" si="3"/>
        <v>3.563999999999993</v>
      </c>
      <c r="K15" s="599">
        <f>(($K$19-$K$6)*$B$15)+K14</f>
        <v>146.73999999999998</v>
      </c>
      <c r="L15" s="497">
        <f t="shared" si="4"/>
        <v>3.671999999999997</v>
      </c>
      <c r="M15" s="599">
        <f>(($M$19-$M$6)*$B$15)+M14</f>
        <v>145.57</v>
      </c>
      <c r="N15" s="389">
        <f t="shared" si="5"/>
        <v>3.9960000000000093</v>
      </c>
      <c r="O15" s="396">
        <v>158.69999999999999</v>
      </c>
      <c r="P15" s="394"/>
      <c r="Q15" s="393">
        <v>158.69999999999999</v>
      </c>
      <c r="R15" s="395"/>
      <c r="S15" s="396">
        <v>158.69999999999999</v>
      </c>
      <c r="T15" s="394"/>
      <c r="U15" s="393">
        <v>158.69999999999999</v>
      </c>
      <c r="V15" s="395"/>
      <c r="W15" s="393">
        <v>158.69999999999999</v>
      </c>
      <c r="X15" s="395"/>
    </row>
    <row r="16" spans="1:33" s="361" customFormat="1" x14ac:dyDescent="0.3">
      <c r="A16" s="600">
        <v>44</v>
      </c>
      <c r="B16" s="508">
        <v>0.11899999999999999</v>
      </c>
      <c r="C16" s="602">
        <f>(($C$19-$C$6)*$B$16)+C15</f>
        <v>152.1139</v>
      </c>
      <c r="D16" s="509">
        <f t="shared" si="0"/>
        <v>3.4628999999999905</v>
      </c>
      <c r="E16" s="602">
        <f>(($E$19-$E$6)*$B$16)+E15</f>
        <v>151.46349999999998</v>
      </c>
      <c r="F16" s="497">
        <f t="shared" si="1"/>
        <v>3.748500000000007</v>
      </c>
      <c r="G16" s="602">
        <f>(($G$19-$G$6)*$B$16)+G15</f>
        <v>151.1925</v>
      </c>
      <c r="H16" s="497">
        <f t="shared" si="2"/>
        <v>3.8675000000000068</v>
      </c>
      <c r="I16" s="602">
        <f>(($I$19-$I$6)*$B$16)+I15</f>
        <v>151.05699999999999</v>
      </c>
      <c r="J16" s="497">
        <f t="shared" si="3"/>
        <v>3.9269999999999925</v>
      </c>
      <c r="K16" s="602">
        <f>(($K$19-$K$6)*$B$16)+K15</f>
        <v>150.78599999999997</v>
      </c>
      <c r="L16" s="497">
        <f t="shared" si="4"/>
        <v>4.0459999999999923</v>
      </c>
      <c r="M16" s="602">
        <f>(($M$19-$M$6)*$B$16)+M15</f>
        <v>149.97299999999998</v>
      </c>
      <c r="N16" s="389">
        <f t="shared" si="5"/>
        <v>4.4029999999999916</v>
      </c>
    </row>
    <row r="17" spans="1:24" s="361" customFormat="1" x14ac:dyDescent="0.3">
      <c r="A17" s="603">
        <v>48</v>
      </c>
      <c r="B17" s="508">
        <v>0.13</v>
      </c>
      <c r="C17" s="604">
        <f>(($C$19-$C$6)*$B$17)+C16</f>
        <v>155.89689999999999</v>
      </c>
      <c r="D17" s="509">
        <f t="shared" si="0"/>
        <v>3.782999999999987</v>
      </c>
      <c r="E17" s="604">
        <f>(($E$19-$E$6)*$B$17)+E16</f>
        <v>155.55849999999998</v>
      </c>
      <c r="F17" s="497">
        <f t="shared" si="1"/>
        <v>4.0949999999999989</v>
      </c>
      <c r="G17" s="604">
        <f>(($G$19-$G$6)*$B$17)+G16</f>
        <v>155.41749999999999</v>
      </c>
      <c r="H17" s="497">
        <f t="shared" si="2"/>
        <v>4.2249999999999943</v>
      </c>
      <c r="I17" s="604">
        <f>(($I$19-$I$6)*$B$17)+I16</f>
        <v>155.34699999999998</v>
      </c>
      <c r="J17" s="497">
        <f t="shared" si="3"/>
        <v>4.289999999999992</v>
      </c>
      <c r="K17" s="604">
        <f>(($K$19-$K$6)*$B$17)+K16</f>
        <v>155.20599999999996</v>
      </c>
      <c r="L17" s="497">
        <f t="shared" si="4"/>
        <v>4.4199999999999875</v>
      </c>
      <c r="M17" s="604">
        <f>(($M$19-$M$6)*$B$17)+M16</f>
        <v>154.78299999999999</v>
      </c>
      <c r="N17" s="389">
        <f t="shared" si="5"/>
        <v>4.8100000000000023</v>
      </c>
    </row>
    <row r="18" spans="1:24" s="361" customFormat="1" x14ac:dyDescent="0.3">
      <c r="A18" s="605">
        <v>52</v>
      </c>
      <c r="B18" s="508">
        <v>0.14099999999999999</v>
      </c>
      <c r="C18" s="609">
        <f>(($C$19-$C$6)*$B$18)+C17</f>
        <v>160</v>
      </c>
      <c r="D18" s="510">
        <f t="shared" si="0"/>
        <v>4.103100000000012</v>
      </c>
      <c r="E18" s="609">
        <f>(($E$19-$E$6)*$B$18)+E17</f>
        <v>159.99999999999997</v>
      </c>
      <c r="F18" s="497">
        <f>E18-E17</f>
        <v>4.4414999999999907</v>
      </c>
      <c r="G18" s="609">
        <f>(($G$19-$G$6)*$B$18)+G17</f>
        <v>160</v>
      </c>
      <c r="H18" s="497">
        <f t="shared" si="2"/>
        <v>4.5825000000000102</v>
      </c>
      <c r="I18" s="609">
        <f>(($I$19-$I$6)*$B$18)+I17</f>
        <v>159.99999999999997</v>
      </c>
      <c r="J18" s="497">
        <f t="shared" si="3"/>
        <v>4.6529999999999916</v>
      </c>
      <c r="K18" s="609">
        <f>(($K$19-$K$6)*$B$18)+K17</f>
        <v>159.99999999999997</v>
      </c>
      <c r="L18" s="497">
        <f t="shared" si="4"/>
        <v>4.7940000000000111</v>
      </c>
      <c r="M18" s="609">
        <f>(($M$19-$M$6)*$B$18)+M17</f>
        <v>160</v>
      </c>
      <c r="N18" s="389">
        <f t="shared" si="5"/>
        <v>5.217000000000013</v>
      </c>
    </row>
    <row r="19" spans="1:24" ht="21.75" thickBot="1" x14ac:dyDescent="0.35">
      <c r="B19" s="190" t="s">
        <v>99</v>
      </c>
      <c r="C19" s="511">
        <v>160</v>
      </c>
      <c r="D19" s="512"/>
      <c r="E19" s="511">
        <v>160</v>
      </c>
      <c r="F19" s="513">
        <f t="shared" ref="F19" si="11">E19-E18</f>
        <v>0</v>
      </c>
      <c r="G19" s="511">
        <v>160</v>
      </c>
      <c r="H19" s="514"/>
      <c r="I19" s="511">
        <v>160</v>
      </c>
      <c r="J19" s="514"/>
      <c r="K19" s="511">
        <v>160</v>
      </c>
      <c r="L19" s="514"/>
      <c r="M19" s="511">
        <v>160</v>
      </c>
      <c r="N19" s="514"/>
    </row>
    <row r="21" spans="1:24" x14ac:dyDescent="0.3">
      <c r="B21" s="386"/>
      <c r="C21" s="387"/>
      <c r="D21" s="387"/>
      <c r="E21" s="387"/>
      <c r="F21" s="387"/>
      <c r="G21" s="387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</row>
    <row r="22" spans="1:24" x14ac:dyDescent="0.3">
      <c r="B22" s="386"/>
      <c r="C22" s="387"/>
      <c r="D22" s="387"/>
      <c r="E22" s="387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</row>
    <row r="23" spans="1:24" x14ac:dyDescent="0.3">
      <c r="B23" s="386"/>
      <c r="C23" s="387"/>
      <c r="D23" s="387"/>
      <c r="E23" s="387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</row>
    <row r="24" spans="1:24" x14ac:dyDescent="0.3">
      <c r="B24" s="386"/>
      <c r="C24" s="387"/>
      <c r="D24" s="387"/>
      <c r="E24" s="387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</row>
    <row r="25" spans="1:24" x14ac:dyDescent="0.3">
      <c r="B25" s="386"/>
      <c r="C25" s="387"/>
      <c r="D25" s="387"/>
      <c r="E25" s="38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</row>
    <row r="26" spans="1:24" x14ac:dyDescent="0.3">
      <c r="B26" s="386"/>
      <c r="C26" s="387"/>
      <c r="D26" s="387"/>
      <c r="E26" s="387"/>
      <c r="F26" s="387"/>
      <c r="G26" s="387"/>
      <c r="H26" s="387"/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</row>
    <row r="27" spans="1:24" x14ac:dyDescent="0.3">
      <c r="B27" s="386"/>
      <c r="C27" s="387"/>
      <c r="D27" s="387"/>
      <c r="E27" s="387"/>
      <c r="F27" s="387"/>
      <c r="G27" s="387"/>
      <c r="H27" s="387"/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</row>
    <row r="28" spans="1:24" x14ac:dyDescent="0.3">
      <c r="C28" s="387"/>
      <c r="D28" s="387"/>
      <c r="E28" s="387"/>
      <c r="F28" s="387"/>
      <c r="G28" s="387"/>
      <c r="H28" s="387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</row>
    <row r="29" spans="1:24" x14ac:dyDescent="0.3">
      <c r="C29" s="387"/>
      <c r="E29" s="387"/>
      <c r="G29" s="387"/>
      <c r="H29" s="387"/>
      <c r="I29" s="387"/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</row>
  </sheetData>
  <mergeCells count="13">
    <mergeCell ref="A4:B4"/>
    <mergeCell ref="C4:D4"/>
    <mergeCell ref="E4:F4"/>
    <mergeCell ref="G4:H4"/>
    <mergeCell ref="I4:J4"/>
    <mergeCell ref="S4:T4"/>
    <mergeCell ref="U4:V4"/>
    <mergeCell ref="W4:X4"/>
    <mergeCell ref="C3:V3"/>
    <mergeCell ref="K4:L4"/>
    <mergeCell ref="M4:N4"/>
    <mergeCell ref="O4:P4"/>
    <mergeCell ref="Q4:R4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4"/>
  <dimension ref="A1:EJ335"/>
  <sheetViews>
    <sheetView workbookViewId="0">
      <selection activeCell="B37" sqref="B37"/>
    </sheetView>
  </sheetViews>
  <sheetFormatPr baseColWidth="10" defaultColWidth="11.42578125" defaultRowHeight="15" x14ac:dyDescent="0.25"/>
  <cols>
    <col min="1" max="3" width="10.28515625" style="62" customWidth="1"/>
    <col min="4" max="4" width="11.42578125" style="62"/>
    <col min="5" max="7" width="10.28515625" style="62" customWidth="1"/>
    <col min="8" max="16384" width="11.42578125" style="62"/>
  </cols>
  <sheetData>
    <row r="1" spans="1:7" ht="34.5" thickBot="1" x14ac:dyDescent="0.3">
      <c r="A1" s="836" t="s">
        <v>176</v>
      </c>
      <c r="B1" s="837"/>
      <c r="C1" s="838"/>
      <c r="D1" s="70"/>
      <c r="E1" s="836" t="s">
        <v>177</v>
      </c>
      <c r="F1" s="837"/>
      <c r="G1" s="837"/>
    </row>
    <row r="2" spans="1:7" x14ac:dyDescent="0.25">
      <c r="A2" s="76"/>
      <c r="B2" s="839" t="s">
        <v>69</v>
      </c>
      <c r="C2" s="840"/>
      <c r="E2" s="76"/>
      <c r="F2" s="839" t="s">
        <v>89</v>
      </c>
      <c r="G2" s="840"/>
    </row>
    <row r="3" spans="1:7" x14ac:dyDescent="0.25">
      <c r="A3" s="67"/>
      <c r="B3" s="74" t="s">
        <v>56</v>
      </c>
      <c r="C3" s="75" t="s">
        <v>57</v>
      </c>
      <c r="E3" s="67"/>
      <c r="F3" s="74" t="s">
        <v>56</v>
      </c>
      <c r="G3" s="75" t="s">
        <v>57</v>
      </c>
    </row>
    <row r="4" spans="1:7" x14ac:dyDescent="0.25">
      <c r="A4" s="613" t="s">
        <v>58</v>
      </c>
      <c r="B4" s="620">
        <v>165</v>
      </c>
      <c r="C4" s="621"/>
      <c r="D4" s="622"/>
      <c r="E4" s="613" t="s">
        <v>58</v>
      </c>
      <c r="F4" s="66">
        <v>160</v>
      </c>
      <c r="G4" s="75"/>
    </row>
    <row r="5" spans="1:7" x14ac:dyDescent="0.25">
      <c r="A5" s="613" t="s">
        <v>29</v>
      </c>
      <c r="B5" s="620">
        <f>B4-C5</f>
        <v>164.5</v>
      </c>
      <c r="C5" s="182">
        <v>0.5</v>
      </c>
      <c r="D5" s="622"/>
      <c r="E5" s="613" t="s">
        <v>29</v>
      </c>
      <c r="F5" s="66">
        <f>F4-G5</f>
        <v>159.80000000000001</v>
      </c>
      <c r="G5" s="182">
        <v>0.2</v>
      </c>
    </row>
    <row r="6" spans="1:7" x14ac:dyDescent="0.25">
      <c r="A6" s="613" t="s">
        <v>30</v>
      </c>
      <c r="B6" s="620">
        <f t="shared" ref="B6:B31" si="0">B5-C6</f>
        <v>164</v>
      </c>
      <c r="C6" s="182">
        <v>0.5</v>
      </c>
      <c r="D6" s="622"/>
      <c r="E6" s="613" t="s">
        <v>30</v>
      </c>
      <c r="F6" s="66">
        <f t="shared" ref="F6:F31" si="1">F5-G6</f>
        <v>159.60000000000002</v>
      </c>
      <c r="G6" s="182">
        <v>0.2</v>
      </c>
    </row>
    <row r="7" spans="1:7" x14ac:dyDescent="0.25">
      <c r="A7" s="613" t="s">
        <v>31</v>
      </c>
      <c r="B7" s="620">
        <f t="shared" si="0"/>
        <v>163.4</v>
      </c>
      <c r="C7" s="182">
        <v>0.6</v>
      </c>
      <c r="D7" s="622"/>
      <c r="E7" s="613" t="s">
        <v>31</v>
      </c>
      <c r="F7" s="66">
        <f t="shared" si="1"/>
        <v>159.40000000000003</v>
      </c>
      <c r="G7" s="182">
        <v>0.2</v>
      </c>
    </row>
    <row r="8" spans="1:7" x14ac:dyDescent="0.25">
      <c r="A8" s="613" t="s">
        <v>32</v>
      </c>
      <c r="B8" s="620">
        <f t="shared" si="0"/>
        <v>162.80000000000001</v>
      </c>
      <c r="C8" s="182">
        <v>0.6</v>
      </c>
      <c r="D8" s="622"/>
      <c r="E8" s="613" t="s">
        <v>32</v>
      </c>
      <c r="F8" s="66">
        <f t="shared" si="1"/>
        <v>159.20000000000005</v>
      </c>
      <c r="G8" s="182">
        <v>0.2</v>
      </c>
    </row>
    <row r="9" spans="1:7" x14ac:dyDescent="0.25">
      <c r="A9" s="613" t="s">
        <v>33</v>
      </c>
      <c r="B9" s="620">
        <f t="shared" si="0"/>
        <v>162.20000000000002</v>
      </c>
      <c r="C9" s="182">
        <v>0.6</v>
      </c>
      <c r="D9" s="622"/>
      <c r="E9" s="613" t="s">
        <v>33</v>
      </c>
      <c r="F9" s="66">
        <f t="shared" si="1"/>
        <v>159.00000000000006</v>
      </c>
      <c r="G9" s="182">
        <v>0.2</v>
      </c>
    </row>
    <row r="10" spans="1:7" x14ac:dyDescent="0.25">
      <c r="A10" s="613" t="s">
        <v>34</v>
      </c>
      <c r="B10" s="620">
        <f t="shared" si="0"/>
        <v>161.60000000000002</v>
      </c>
      <c r="C10" s="182">
        <v>0.6</v>
      </c>
      <c r="D10" s="622"/>
      <c r="E10" s="613" t="s">
        <v>34</v>
      </c>
      <c r="F10" s="66">
        <f t="shared" si="1"/>
        <v>158.70000000000005</v>
      </c>
      <c r="G10" s="182">
        <v>0.3</v>
      </c>
    </row>
    <row r="11" spans="1:7" x14ac:dyDescent="0.25">
      <c r="A11" s="613" t="s">
        <v>35</v>
      </c>
      <c r="B11" s="620">
        <f t="shared" si="0"/>
        <v>161.00000000000003</v>
      </c>
      <c r="C11" s="182">
        <v>0.6</v>
      </c>
      <c r="D11" s="622"/>
      <c r="E11" s="613" t="s">
        <v>35</v>
      </c>
      <c r="F11" s="66">
        <f t="shared" si="1"/>
        <v>158.40000000000003</v>
      </c>
      <c r="G11" s="182">
        <v>0.3</v>
      </c>
    </row>
    <row r="12" spans="1:7" x14ac:dyDescent="0.25">
      <c r="A12" s="613" t="s">
        <v>36</v>
      </c>
      <c r="B12" s="620">
        <f t="shared" si="0"/>
        <v>160.40000000000003</v>
      </c>
      <c r="C12" s="182">
        <v>0.6</v>
      </c>
      <c r="D12" s="622"/>
      <c r="E12" s="613" t="s">
        <v>36</v>
      </c>
      <c r="F12" s="66">
        <f t="shared" si="1"/>
        <v>158.10000000000002</v>
      </c>
      <c r="G12" s="182">
        <v>0.3</v>
      </c>
    </row>
    <row r="13" spans="1:7" x14ac:dyDescent="0.25">
      <c r="A13" s="613" t="s">
        <v>37</v>
      </c>
      <c r="B13" s="620">
        <f t="shared" si="0"/>
        <v>159.80000000000004</v>
      </c>
      <c r="C13" s="182">
        <v>0.6</v>
      </c>
      <c r="D13" s="622"/>
      <c r="E13" s="613" t="s">
        <v>37</v>
      </c>
      <c r="F13" s="66">
        <f t="shared" si="1"/>
        <v>157.80000000000001</v>
      </c>
      <c r="G13" s="182">
        <v>0.3</v>
      </c>
    </row>
    <row r="14" spans="1:7" x14ac:dyDescent="0.25">
      <c r="A14" s="613" t="s">
        <v>38</v>
      </c>
      <c r="B14" s="620">
        <f t="shared" si="0"/>
        <v>159.20000000000005</v>
      </c>
      <c r="C14" s="182">
        <v>0.6</v>
      </c>
      <c r="D14" s="622"/>
      <c r="E14" s="613" t="s">
        <v>38</v>
      </c>
      <c r="F14" s="66">
        <f t="shared" si="1"/>
        <v>157.5</v>
      </c>
      <c r="G14" s="182">
        <v>0.3</v>
      </c>
    </row>
    <row r="15" spans="1:7" x14ac:dyDescent="0.25">
      <c r="A15" s="613" t="s">
        <v>39</v>
      </c>
      <c r="B15" s="620">
        <f t="shared" si="0"/>
        <v>158.60000000000005</v>
      </c>
      <c r="C15" s="182">
        <v>0.6</v>
      </c>
      <c r="D15" s="622"/>
      <c r="E15" s="613" t="s">
        <v>39</v>
      </c>
      <c r="F15" s="66">
        <f t="shared" si="1"/>
        <v>157.19999999999999</v>
      </c>
      <c r="G15" s="182">
        <v>0.3</v>
      </c>
    </row>
    <row r="16" spans="1:7" x14ac:dyDescent="0.25">
      <c r="A16" s="613" t="s">
        <v>40</v>
      </c>
      <c r="B16" s="620">
        <f t="shared" si="0"/>
        <v>158.00000000000006</v>
      </c>
      <c r="C16" s="182">
        <v>0.6</v>
      </c>
      <c r="D16" s="622"/>
      <c r="E16" s="613" t="s">
        <v>40</v>
      </c>
      <c r="F16" s="66">
        <f t="shared" si="1"/>
        <v>156.89999999999998</v>
      </c>
      <c r="G16" s="182">
        <v>0.3</v>
      </c>
    </row>
    <row r="17" spans="1:7" x14ac:dyDescent="0.25">
      <c r="A17" s="613" t="s">
        <v>41</v>
      </c>
      <c r="B17" s="620">
        <f t="shared" si="0"/>
        <v>157.40000000000006</v>
      </c>
      <c r="C17" s="182">
        <v>0.6</v>
      </c>
      <c r="D17" s="622"/>
      <c r="E17" s="613" t="s">
        <v>41</v>
      </c>
      <c r="F17" s="66">
        <f t="shared" si="1"/>
        <v>156.59999999999997</v>
      </c>
      <c r="G17" s="182">
        <v>0.3</v>
      </c>
    </row>
    <row r="18" spans="1:7" x14ac:dyDescent="0.25">
      <c r="A18" s="613" t="s">
        <v>42</v>
      </c>
      <c r="B18" s="66">
        <f t="shared" si="0"/>
        <v>156.80000000000007</v>
      </c>
      <c r="C18" s="182">
        <v>0.6</v>
      </c>
      <c r="E18" s="67" t="s">
        <v>42</v>
      </c>
      <c r="F18" s="66">
        <f t="shared" si="1"/>
        <v>156.29999999999995</v>
      </c>
      <c r="G18" s="182">
        <v>0.3</v>
      </c>
    </row>
    <row r="19" spans="1:7" x14ac:dyDescent="0.25">
      <c r="A19" s="613" t="s">
        <v>43</v>
      </c>
      <c r="B19" s="66">
        <f t="shared" si="0"/>
        <v>156.20000000000007</v>
      </c>
      <c r="C19" s="75">
        <v>0.6</v>
      </c>
      <c r="E19" s="67" t="s">
        <v>43</v>
      </c>
      <c r="F19" s="66">
        <f t="shared" si="1"/>
        <v>155.99999999999994</v>
      </c>
      <c r="G19" s="75">
        <v>0.3</v>
      </c>
    </row>
    <row r="20" spans="1:7" x14ac:dyDescent="0.25">
      <c r="A20" s="613" t="s">
        <v>44</v>
      </c>
      <c r="B20" s="66">
        <f t="shared" si="0"/>
        <v>155.60000000000008</v>
      </c>
      <c r="C20" s="75">
        <v>0.6</v>
      </c>
      <c r="E20" s="67" t="s">
        <v>44</v>
      </c>
      <c r="F20" s="66">
        <f t="shared" si="1"/>
        <v>155.69999999999993</v>
      </c>
      <c r="G20" s="75">
        <v>0.3</v>
      </c>
    </row>
    <row r="21" spans="1:7" x14ac:dyDescent="0.25">
      <c r="A21" s="613" t="s">
        <v>45</v>
      </c>
      <c r="B21" s="66">
        <f t="shared" si="0"/>
        <v>155.00000000000009</v>
      </c>
      <c r="C21" s="75">
        <v>0.6</v>
      </c>
      <c r="E21" s="67" t="s">
        <v>45</v>
      </c>
      <c r="F21" s="66">
        <f t="shared" si="1"/>
        <v>155.39999999999992</v>
      </c>
      <c r="G21" s="75">
        <v>0.3</v>
      </c>
    </row>
    <row r="22" spans="1:7" x14ac:dyDescent="0.25">
      <c r="A22" s="613" t="s">
        <v>46</v>
      </c>
      <c r="B22" s="66">
        <f t="shared" si="0"/>
        <v>155.00000000000009</v>
      </c>
      <c r="C22" s="75"/>
      <c r="E22" s="67" t="s">
        <v>46</v>
      </c>
      <c r="F22" s="66">
        <f t="shared" si="1"/>
        <v>155.09999999999991</v>
      </c>
      <c r="G22" s="75">
        <v>0.3</v>
      </c>
    </row>
    <row r="23" spans="1:7" x14ac:dyDescent="0.25">
      <c r="A23" s="613" t="s">
        <v>47</v>
      </c>
      <c r="B23" s="66">
        <f t="shared" si="0"/>
        <v>155.00000000000009</v>
      </c>
      <c r="C23" s="75"/>
      <c r="E23" s="67" t="s">
        <v>47</v>
      </c>
      <c r="F23" s="66">
        <f t="shared" si="1"/>
        <v>155.09999999999991</v>
      </c>
      <c r="G23" s="75"/>
    </row>
    <row r="24" spans="1:7" x14ac:dyDescent="0.25">
      <c r="A24" s="613" t="s">
        <v>48</v>
      </c>
      <c r="B24" s="66">
        <f t="shared" si="0"/>
        <v>155.00000000000009</v>
      </c>
      <c r="C24" s="75"/>
      <c r="E24" s="67" t="s">
        <v>48</v>
      </c>
      <c r="F24" s="66">
        <f t="shared" si="1"/>
        <v>155.09999999999991</v>
      </c>
      <c r="G24" s="75"/>
    </row>
    <row r="25" spans="1:7" x14ac:dyDescent="0.25">
      <c r="A25" s="613" t="s">
        <v>49</v>
      </c>
      <c r="B25" s="66">
        <f t="shared" si="0"/>
        <v>155.00000000000009</v>
      </c>
      <c r="C25" s="75"/>
      <c r="E25" s="67" t="s">
        <v>49</v>
      </c>
      <c r="F25" s="66">
        <f t="shared" si="1"/>
        <v>155.09999999999991</v>
      </c>
      <c r="G25" s="75"/>
    </row>
    <row r="26" spans="1:7" x14ac:dyDescent="0.25">
      <c r="A26" s="613" t="s">
        <v>50</v>
      </c>
      <c r="B26" s="66">
        <f t="shared" si="0"/>
        <v>155.00000000000009</v>
      </c>
      <c r="C26" s="75"/>
      <c r="E26" s="67" t="s">
        <v>50</v>
      </c>
      <c r="F26" s="66">
        <f t="shared" si="1"/>
        <v>155.09999999999991</v>
      </c>
      <c r="G26" s="75"/>
    </row>
    <row r="27" spans="1:7" x14ac:dyDescent="0.25">
      <c r="A27" s="613" t="s">
        <v>51</v>
      </c>
      <c r="B27" s="66">
        <f t="shared" si="0"/>
        <v>155.00000000000009</v>
      </c>
      <c r="C27" s="75"/>
      <c r="E27" s="67" t="s">
        <v>51</v>
      </c>
      <c r="F27" s="66">
        <f t="shared" si="1"/>
        <v>155.09999999999991</v>
      </c>
      <c r="G27" s="75"/>
    </row>
    <row r="28" spans="1:7" x14ac:dyDescent="0.25">
      <c r="A28" s="613" t="s">
        <v>52</v>
      </c>
      <c r="B28" s="66">
        <f t="shared" si="0"/>
        <v>155.00000000000009</v>
      </c>
      <c r="C28" s="75"/>
      <c r="E28" s="67" t="s">
        <v>52</v>
      </c>
      <c r="F28" s="66">
        <f t="shared" si="1"/>
        <v>155.09999999999991</v>
      </c>
      <c r="G28" s="75"/>
    </row>
    <row r="29" spans="1:7" x14ac:dyDescent="0.25">
      <c r="A29" s="613" t="s">
        <v>53</v>
      </c>
      <c r="B29" s="66">
        <f t="shared" si="0"/>
        <v>155.00000000000009</v>
      </c>
      <c r="C29" s="75"/>
      <c r="E29" s="67" t="s">
        <v>53</v>
      </c>
      <c r="F29" s="66">
        <f t="shared" si="1"/>
        <v>155.09999999999991</v>
      </c>
      <c r="G29" s="75"/>
    </row>
    <row r="30" spans="1:7" x14ac:dyDescent="0.25">
      <c r="A30" s="613" t="s">
        <v>54</v>
      </c>
      <c r="B30" s="66">
        <f t="shared" si="0"/>
        <v>155.00000000000009</v>
      </c>
      <c r="C30" s="75"/>
      <c r="E30" s="67" t="s">
        <v>54</v>
      </c>
      <c r="F30" s="66">
        <f t="shared" si="1"/>
        <v>155.09999999999991</v>
      </c>
      <c r="G30" s="75"/>
    </row>
    <row r="31" spans="1:7" ht="15.75" thickBot="1" x14ac:dyDescent="0.3">
      <c r="A31" s="614" t="s">
        <v>55</v>
      </c>
      <c r="B31" s="68">
        <f t="shared" si="0"/>
        <v>155.00000000000009</v>
      </c>
      <c r="C31" s="69"/>
      <c r="D31" s="305"/>
      <c r="E31" s="304" t="s">
        <v>55</v>
      </c>
      <c r="F31" s="66">
        <f t="shared" si="1"/>
        <v>155.09999999999991</v>
      </c>
      <c r="G31" s="75"/>
    </row>
    <row r="333" spans="140:140" x14ac:dyDescent="0.25">
      <c r="EJ333" s="62">
        <v>4625</v>
      </c>
    </row>
    <row r="334" spans="140:140" x14ac:dyDescent="0.25">
      <c r="EJ334" s="62">
        <v>5249.375</v>
      </c>
    </row>
    <row r="335" spans="140:140" x14ac:dyDescent="0.25">
      <c r="EJ335" s="62">
        <v>100</v>
      </c>
    </row>
  </sheetData>
  <mergeCells count="4">
    <mergeCell ref="A1:C1"/>
    <mergeCell ref="B2:C2"/>
    <mergeCell ref="F2:G2"/>
    <mergeCell ref="E1:G1"/>
  </mergeCells>
  <pageMargins left="0.7" right="0.7" top="0.75" bottom="0.75" header="0.3" footer="0.3"/>
  <pageSetup paperSize="9" scale="95" orientation="portrait" horizontalDpi="300" verticalDpi="300" r:id="rId1"/>
  <rowBreaks count="1" manualBreakCount="1">
    <brk id="31" max="16383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5"/>
  <dimension ref="A1:Y150"/>
  <sheetViews>
    <sheetView zoomScale="70" zoomScaleNormal="70" workbookViewId="0">
      <selection activeCell="E11" sqref="E11"/>
    </sheetView>
  </sheetViews>
  <sheetFormatPr baseColWidth="10" defaultRowHeight="15.75" x14ac:dyDescent="0.25"/>
  <cols>
    <col min="1" max="1" width="7.85546875" style="124" customWidth="1"/>
    <col min="2" max="2" width="12.85546875" style="124" bestFit="1" customWidth="1"/>
    <col min="3" max="12" width="11" customWidth="1"/>
    <col min="13" max="13" width="1.5703125" customWidth="1"/>
    <col min="25" max="25" width="17.5703125" bestFit="1" customWidth="1"/>
  </cols>
  <sheetData>
    <row r="1" spans="1:25" ht="15.75" customHeight="1" thickBot="1" x14ac:dyDescent="0.3">
      <c r="C1" s="294" t="s">
        <v>79</v>
      </c>
      <c r="D1" s="294"/>
      <c r="E1" s="294"/>
      <c r="F1" s="294"/>
      <c r="G1" s="294"/>
      <c r="H1" s="294"/>
      <c r="I1" s="294"/>
      <c r="J1" s="294"/>
      <c r="K1" s="294"/>
      <c r="L1" s="294"/>
      <c r="N1" s="843" t="s">
        <v>80</v>
      </c>
      <c r="O1" s="843"/>
      <c r="P1" s="843"/>
      <c r="Q1" s="843"/>
      <c r="R1" s="843"/>
      <c r="S1" s="843"/>
      <c r="T1" s="843"/>
      <c r="U1" s="843"/>
      <c r="V1" s="843"/>
      <c r="W1" s="843"/>
    </row>
    <row r="2" spans="1:25" ht="15.75" customHeight="1" thickBot="1" x14ac:dyDescent="0.3">
      <c r="A2" s="298"/>
      <c r="B2" s="296"/>
      <c r="E2" s="841" t="s">
        <v>83</v>
      </c>
      <c r="F2" s="842"/>
      <c r="G2" s="841" t="s">
        <v>84</v>
      </c>
      <c r="H2" s="842"/>
      <c r="I2" s="841" t="s">
        <v>85</v>
      </c>
      <c r="J2" s="842"/>
      <c r="K2" s="851" t="s">
        <v>86</v>
      </c>
      <c r="L2" s="842"/>
      <c r="N2" s="844" t="s">
        <v>87</v>
      </c>
      <c r="O2" s="846" t="s">
        <v>82</v>
      </c>
      <c r="P2" s="848" t="s">
        <v>83</v>
      </c>
      <c r="Q2" s="849"/>
      <c r="R2" s="848" t="s">
        <v>84</v>
      </c>
      <c r="S2" s="849"/>
      <c r="T2" s="848" t="s">
        <v>85</v>
      </c>
      <c r="U2" s="849"/>
      <c r="V2" s="850" t="s">
        <v>86</v>
      </c>
      <c r="W2" s="849"/>
      <c r="Y2" s="142"/>
    </row>
    <row r="3" spans="1:25" ht="15.75" customHeight="1" thickBot="1" x14ac:dyDescent="0.3">
      <c r="A3" s="297" t="s">
        <v>1</v>
      </c>
      <c r="B3" s="295" t="s">
        <v>88</v>
      </c>
      <c r="C3" s="300" t="s">
        <v>87</v>
      </c>
      <c r="D3" s="299" t="s">
        <v>82</v>
      </c>
      <c r="E3" s="135" t="s">
        <v>82</v>
      </c>
      <c r="F3" s="136" t="s">
        <v>81</v>
      </c>
      <c r="G3" s="135" t="s">
        <v>82</v>
      </c>
      <c r="H3" s="136" t="s">
        <v>81</v>
      </c>
      <c r="I3" s="135" t="s">
        <v>82</v>
      </c>
      <c r="J3" s="136" t="s">
        <v>81</v>
      </c>
      <c r="K3" s="137" t="s">
        <v>82</v>
      </c>
      <c r="L3" s="136" t="s">
        <v>81</v>
      </c>
      <c r="N3" s="845"/>
      <c r="O3" s="847"/>
      <c r="P3" s="140" t="s">
        <v>82</v>
      </c>
      <c r="Q3" s="141" t="s">
        <v>81</v>
      </c>
      <c r="R3" s="140" t="s">
        <v>82</v>
      </c>
      <c r="S3" s="141" t="s">
        <v>81</v>
      </c>
      <c r="T3" s="138" t="s">
        <v>82</v>
      </c>
      <c r="U3" s="139" t="s">
        <v>81</v>
      </c>
      <c r="V3" s="140" t="s">
        <v>82</v>
      </c>
      <c r="W3" s="141" t="s">
        <v>81</v>
      </c>
      <c r="Y3" s="142"/>
    </row>
    <row r="4" spans="1:25" ht="18.75" x14ac:dyDescent="0.25">
      <c r="A4" s="128">
        <f>LF!A5</f>
        <v>25</v>
      </c>
      <c r="B4" s="127">
        <f>LF!B11</f>
        <v>45602</v>
      </c>
      <c r="C4" s="277">
        <f>F4+H4+J4+L4</f>
        <v>11822</v>
      </c>
      <c r="D4" s="625">
        <f>E4+G4+I4+K4</f>
        <v>12</v>
      </c>
      <c r="E4" s="624">
        <f>LF!C12+LF!AM12+LF!CI12+LF!DS12+LF!FO12+LF!GY12</f>
        <v>5</v>
      </c>
      <c r="F4" s="625">
        <f>LF!E11+LF!AO11+LF!CK11+LF!DU11+LF!FQ11+LF!HA11</f>
        <v>2438</v>
      </c>
      <c r="G4" s="624">
        <f>LF!O12+LF!AA12+LF!CU12+LF!DG12+LF!GA12+LF!GM12</f>
        <v>2</v>
      </c>
      <c r="H4" s="625">
        <f>LF!Q11+LF!AC11+LF!CW11+LF!DI11+LF!GC11+LF!GO11</f>
        <v>3751</v>
      </c>
      <c r="I4" s="624">
        <f>LF!AY12+LF!BK12+LF!EE12+LF!EQ12+LF!HK12+LF!HW12</f>
        <v>5</v>
      </c>
      <c r="J4" s="625">
        <f>LF!BA11+LF!BM11+LF!EG11+LF!ES11+LF!HM11+LF!HY11</f>
        <v>3750</v>
      </c>
      <c r="K4" s="626">
        <f>LF!BW12+LF!FC12+LF!II12</f>
        <v>0</v>
      </c>
      <c r="L4" s="625">
        <f>LF!BY11+LF!FE11+LF!IK11</f>
        <v>1883</v>
      </c>
      <c r="N4" s="627">
        <f>Q4+S4+U4+W4</f>
        <v>3267</v>
      </c>
      <c r="O4" s="628">
        <f>P4+R4+T4+V4+X4</f>
        <v>2</v>
      </c>
      <c r="P4" s="624">
        <f>LM!C12+LM!AA12</f>
        <v>0</v>
      </c>
      <c r="Q4" s="625">
        <f>LM!E11+LM!AC11</f>
        <v>807</v>
      </c>
      <c r="R4" s="624">
        <f>LM!O12</f>
        <v>2</v>
      </c>
      <c r="S4" s="625">
        <f>LM!Q11</f>
        <v>613</v>
      </c>
      <c r="T4" s="624">
        <f>LM!AM12+LM!AY12</f>
        <v>0</v>
      </c>
      <c r="U4" s="625">
        <f>LM!AO11+LM!BA11</f>
        <v>1231</v>
      </c>
      <c r="V4" s="624">
        <f>LM!BK12</f>
        <v>0</v>
      </c>
      <c r="W4" s="625">
        <f>LM!BM11</f>
        <v>616</v>
      </c>
      <c r="Y4" s="142"/>
    </row>
    <row r="5" spans="1:25" ht="18.75" x14ac:dyDescent="0.25">
      <c r="A5" s="128">
        <f>LF!A14</f>
        <v>26</v>
      </c>
      <c r="B5" s="127">
        <f>B4+7</f>
        <v>45609</v>
      </c>
      <c r="C5" s="276">
        <f>C4-D5</f>
        <v>11805</v>
      </c>
      <c r="D5" s="130">
        <f t="shared" ref="D5:D11" si="0">E5+G5+I5+K5</f>
        <v>17</v>
      </c>
      <c r="E5" s="129">
        <f>LF!C21+LF!AM21+LF!CI21+LF!DS21+LF!FO21+LF!GY21</f>
        <v>6</v>
      </c>
      <c r="F5" s="130">
        <f>F4-E5</f>
        <v>2432</v>
      </c>
      <c r="G5" s="129">
        <f>LF!O21+LF!AA21+LF!CU21+LF!DG21+LF!GA21+LF!GM21</f>
        <v>2</v>
      </c>
      <c r="H5" s="130">
        <f>H4-G5</f>
        <v>3749</v>
      </c>
      <c r="I5" s="129">
        <f>LF!AY21+LF!BK21+LF!EE21+LF!EQ21+LF!HK21+LF!HW21</f>
        <v>5</v>
      </c>
      <c r="J5" s="130">
        <f>J4-I5</f>
        <v>3745</v>
      </c>
      <c r="K5" s="133">
        <f>LF!BW21+LF!FC21+LF!II21</f>
        <v>4</v>
      </c>
      <c r="L5" s="130">
        <f>L4-K5</f>
        <v>1879</v>
      </c>
      <c r="N5" s="129">
        <f>N4-O5</f>
        <v>3263</v>
      </c>
      <c r="O5" s="130">
        <f t="shared" ref="O5:O42" si="1">P5+R5+T5+V5+X5</f>
        <v>4</v>
      </c>
      <c r="P5" s="129">
        <f>LM!C21+LM!AA21</f>
        <v>1</v>
      </c>
      <c r="Q5" s="130">
        <f>LM!E20+LM!AC20</f>
        <v>806</v>
      </c>
      <c r="R5" s="129">
        <f>LM!O21</f>
        <v>1</v>
      </c>
      <c r="S5" s="130">
        <f>LM!Q20</f>
        <v>612</v>
      </c>
      <c r="T5" s="129">
        <f>LM!AM21+LM!AY21</f>
        <v>2</v>
      </c>
      <c r="U5" s="130">
        <f>LM!AO20+LM!BA20</f>
        <v>1229</v>
      </c>
      <c r="V5" s="129">
        <f>LM!BK21</f>
        <v>0</v>
      </c>
      <c r="W5" s="130">
        <f>LM!BM20</f>
        <v>616</v>
      </c>
      <c r="Y5" s="142"/>
    </row>
    <row r="6" spans="1:25" ht="18.75" x14ac:dyDescent="0.25">
      <c r="A6" s="128">
        <f>LF!A23</f>
        <v>27</v>
      </c>
      <c r="B6" s="127">
        <f t="shared" ref="B6:B42" si="2">B5+7</f>
        <v>45616</v>
      </c>
      <c r="C6" s="276">
        <f t="shared" ref="C6:C42" si="3">C5-D6</f>
        <v>11770</v>
      </c>
      <c r="D6" s="130">
        <f t="shared" si="0"/>
        <v>35</v>
      </c>
      <c r="E6" s="129">
        <f>LF!C30+LF!AM30+LF!CI30+LF!DS30+LF!FO30+LF!GY30</f>
        <v>15</v>
      </c>
      <c r="F6" s="130">
        <f t="shared" ref="F6:F42" si="4">F5-E6</f>
        <v>2417</v>
      </c>
      <c r="G6" s="129">
        <f>LF!O30+LF!AA30+LF!CU30+LF!DG30+LF!GA30+LF!GM30</f>
        <v>9</v>
      </c>
      <c r="H6" s="130">
        <f t="shared" ref="H6:H42" si="5">H5-G6</f>
        <v>3740</v>
      </c>
      <c r="I6" s="129">
        <f>LF!AY30+LF!BK30+LF!EE30+LF!EQ30+LF!HK30+LF!HW30</f>
        <v>3</v>
      </c>
      <c r="J6" s="130">
        <f t="shared" ref="J6:J42" si="6">J5-I6</f>
        <v>3742</v>
      </c>
      <c r="K6" s="133">
        <f>LF!BW30+LF!FC30+LF!II30</f>
        <v>8</v>
      </c>
      <c r="L6" s="130">
        <f t="shared" ref="L6:L42" si="7">L5-K6</f>
        <v>1871</v>
      </c>
      <c r="N6" s="129">
        <f t="shared" ref="N6:N42" si="8">N5-O6</f>
        <v>3256</v>
      </c>
      <c r="O6" s="130">
        <f t="shared" si="1"/>
        <v>7</v>
      </c>
      <c r="P6" s="129">
        <f>LM!C30+LM!AA30</f>
        <v>4</v>
      </c>
      <c r="Q6" s="130">
        <f>LM!E29+LM!AC29</f>
        <v>802</v>
      </c>
      <c r="R6" s="129">
        <f>LM!O30</f>
        <v>0</v>
      </c>
      <c r="S6" s="130">
        <f>LM!Q29</f>
        <v>612</v>
      </c>
      <c r="T6" s="129">
        <f>LM!AM30+LM!AY30</f>
        <v>3</v>
      </c>
      <c r="U6" s="130">
        <f>LM!AO29+LM!BA29</f>
        <v>1226</v>
      </c>
      <c r="V6" s="129">
        <f>LM!BK30</f>
        <v>0</v>
      </c>
      <c r="W6" s="130">
        <f>LM!BM29</f>
        <v>616</v>
      </c>
      <c r="Y6" s="142"/>
    </row>
    <row r="7" spans="1:25" ht="18.75" x14ac:dyDescent="0.25">
      <c r="A7" s="128">
        <f>LF!A32</f>
        <v>28</v>
      </c>
      <c r="B7" s="127">
        <f t="shared" si="2"/>
        <v>45623</v>
      </c>
      <c r="C7" s="276">
        <f t="shared" si="3"/>
        <v>11721</v>
      </c>
      <c r="D7" s="130">
        <f t="shared" si="0"/>
        <v>49</v>
      </c>
      <c r="E7" s="129">
        <f>LF!C39+LF!AM39+LF!CI39+LF!DS39+LF!FO39+LF!GY39</f>
        <v>26</v>
      </c>
      <c r="F7" s="130">
        <f t="shared" si="4"/>
        <v>2391</v>
      </c>
      <c r="G7" s="129">
        <f>LF!O39+LF!AA39+LF!CU39+LF!DG39+LF!GA39+LF!GM39</f>
        <v>7</v>
      </c>
      <c r="H7" s="130">
        <f t="shared" si="5"/>
        <v>3733</v>
      </c>
      <c r="I7" s="129">
        <f>LF!AY39+LF!BK39+LF!EE39+LF!EQ39+LF!HK39+LF!HW39</f>
        <v>9</v>
      </c>
      <c r="J7" s="130">
        <f t="shared" si="6"/>
        <v>3733</v>
      </c>
      <c r="K7" s="133">
        <f>LF!BW39+LF!FC39+LF!II39</f>
        <v>7</v>
      </c>
      <c r="L7" s="130">
        <f t="shared" si="7"/>
        <v>1864</v>
      </c>
      <c r="N7" s="129">
        <f t="shared" si="8"/>
        <v>3234</v>
      </c>
      <c r="O7" s="130">
        <f t="shared" si="1"/>
        <v>22</v>
      </c>
      <c r="P7" s="129">
        <f>LM!C39+LM!AA39</f>
        <v>8</v>
      </c>
      <c r="Q7" s="130">
        <f>LM!E38+LM!AC38</f>
        <v>794</v>
      </c>
      <c r="R7" s="129">
        <f>LM!O39</f>
        <v>2</v>
      </c>
      <c r="S7" s="130">
        <f>LM!Q38</f>
        <v>610</v>
      </c>
      <c r="T7" s="129">
        <f>LM!AM39+LM!AY39</f>
        <v>7</v>
      </c>
      <c r="U7" s="130">
        <f>LM!AO38+LM!BA38</f>
        <v>1219</v>
      </c>
      <c r="V7" s="129">
        <f>LM!BK39</f>
        <v>5</v>
      </c>
      <c r="W7" s="130">
        <f>LM!BM38</f>
        <v>611</v>
      </c>
    </row>
    <row r="8" spans="1:25" ht="18.75" x14ac:dyDescent="0.25">
      <c r="A8" s="128">
        <f>LF!A41</f>
        <v>29</v>
      </c>
      <c r="B8" s="127">
        <f t="shared" si="2"/>
        <v>45630</v>
      </c>
      <c r="C8" s="276">
        <f t="shared" si="3"/>
        <v>11687</v>
      </c>
      <c r="D8" s="130">
        <f t="shared" si="0"/>
        <v>34</v>
      </c>
      <c r="E8" s="129">
        <f>LF!C48+LF!AM48+LF!CI48+LF!DS48+LF!FO48+LF!GY48</f>
        <v>19</v>
      </c>
      <c r="F8" s="130">
        <f t="shared" si="4"/>
        <v>2372</v>
      </c>
      <c r="G8" s="129">
        <f>LF!O48+LF!AA48+LF!CU48+LF!DG48+LF!GA48+LF!GM48</f>
        <v>4</v>
      </c>
      <c r="H8" s="130">
        <f t="shared" si="5"/>
        <v>3729</v>
      </c>
      <c r="I8" s="129">
        <f>LF!AY48+LF!BK48+LF!EE48+LF!EQ48+LF!HK48+LF!HW48</f>
        <v>5</v>
      </c>
      <c r="J8" s="130">
        <f t="shared" si="6"/>
        <v>3728</v>
      </c>
      <c r="K8" s="133">
        <f>LF!BW48+LF!FC48+LF!II48</f>
        <v>6</v>
      </c>
      <c r="L8" s="130">
        <f t="shared" si="7"/>
        <v>1858</v>
      </c>
      <c r="N8" s="129">
        <f t="shared" si="8"/>
        <v>3212</v>
      </c>
      <c r="O8" s="130">
        <f t="shared" si="1"/>
        <v>22</v>
      </c>
      <c r="P8" s="129">
        <f>LM!C48+LM!AA48</f>
        <v>14</v>
      </c>
      <c r="Q8" s="130">
        <f>LM!E47+LM!AC47</f>
        <v>780</v>
      </c>
      <c r="R8" s="129">
        <f>LM!O48</f>
        <v>3</v>
      </c>
      <c r="S8" s="130">
        <f>LM!Q47</f>
        <v>607</v>
      </c>
      <c r="T8" s="129">
        <f>LM!AM48+LM!AY48</f>
        <v>4</v>
      </c>
      <c r="U8" s="130">
        <f>LM!AO47+LM!BA47</f>
        <v>1215</v>
      </c>
      <c r="V8" s="129">
        <f>LM!BK48</f>
        <v>1</v>
      </c>
      <c r="W8" s="130">
        <f>LM!BM47</f>
        <v>610</v>
      </c>
    </row>
    <row r="9" spans="1:25" ht="18.75" x14ac:dyDescent="0.25">
      <c r="A9" s="128">
        <f>LF!A50</f>
        <v>30</v>
      </c>
      <c r="B9" s="127">
        <f t="shared" si="2"/>
        <v>45637</v>
      </c>
      <c r="C9" s="276">
        <f t="shared" si="3"/>
        <v>11649</v>
      </c>
      <c r="D9" s="130">
        <f t="shared" si="0"/>
        <v>38</v>
      </c>
      <c r="E9" s="129">
        <f>LF!C57+LF!AM57+LF!CI57+LF!DS57+LF!FO57+LF!GY57</f>
        <v>21</v>
      </c>
      <c r="F9" s="130">
        <f t="shared" si="4"/>
        <v>2351</v>
      </c>
      <c r="G9" s="129">
        <f>LF!O57+LF!AA57+LF!CU57+LF!DG57+LF!GA57+LF!GM57</f>
        <v>5</v>
      </c>
      <c r="H9" s="130">
        <f t="shared" si="5"/>
        <v>3724</v>
      </c>
      <c r="I9" s="129">
        <f>LF!AY57+LF!BK57+LF!EE57+LF!EQ57+LF!HK57+LF!HW57</f>
        <v>7</v>
      </c>
      <c r="J9" s="130">
        <f t="shared" si="6"/>
        <v>3721</v>
      </c>
      <c r="K9" s="133">
        <f>LF!BW57+LF!FC57+LF!II57</f>
        <v>5</v>
      </c>
      <c r="L9" s="130">
        <f t="shared" si="7"/>
        <v>1853</v>
      </c>
      <c r="N9" s="129">
        <f t="shared" si="8"/>
        <v>3187</v>
      </c>
      <c r="O9" s="130">
        <f t="shared" si="1"/>
        <v>25</v>
      </c>
      <c r="P9" s="129">
        <f>LM!C57+LM!AA57</f>
        <v>15</v>
      </c>
      <c r="Q9" s="130">
        <f>LM!E56+LM!AC56</f>
        <v>765</v>
      </c>
      <c r="R9" s="129">
        <f>LM!O57</f>
        <v>3</v>
      </c>
      <c r="S9" s="130">
        <f>LM!Q56</f>
        <v>604</v>
      </c>
      <c r="T9" s="129">
        <f>LM!AM57+LM!AY57</f>
        <v>4</v>
      </c>
      <c r="U9" s="130">
        <f>LM!AO56+LM!BA56</f>
        <v>1211</v>
      </c>
      <c r="V9" s="129">
        <f>LM!BK57</f>
        <v>3</v>
      </c>
      <c r="W9" s="130">
        <f>LM!BM56</f>
        <v>607</v>
      </c>
    </row>
    <row r="10" spans="1:25" ht="18.75" x14ac:dyDescent="0.25">
      <c r="A10" s="128">
        <f>LF!A59</f>
        <v>31</v>
      </c>
      <c r="B10" s="127">
        <f t="shared" si="2"/>
        <v>45644</v>
      </c>
      <c r="C10" s="276">
        <f t="shared" si="3"/>
        <v>11598</v>
      </c>
      <c r="D10" s="130">
        <f t="shared" si="0"/>
        <v>51</v>
      </c>
      <c r="E10" s="129">
        <f>LF!C66+LF!AM66+LF!CI66+LF!DS66+LF!FO66+LF!GY66</f>
        <v>16</v>
      </c>
      <c r="F10" s="130">
        <f t="shared" si="4"/>
        <v>2335</v>
      </c>
      <c r="G10" s="129">
        <f>LF!O66+LF!AA66+LF!CU66+LF!DG66+LF!GA66+LF!GM66</f>
        <v>17</v>
      </c>
      <c r="H10" s="130">
        <f t="shared" si="5"/>
        <v>3707</v>
      </c>
      <c r="I10" s="129">
        <f>LF!AY66+LF!BK66+LF!EE66+LF!EQ66+LF!HK66+LF!HW66</f>
        <v>13</v>
      </c>
      <c r="J10" s="130">
        <f t="shared" si="6"/>
        <v>3708</v>
      </c>
      <c r="K10" s="133">
        <f>LF!BW66+LF!FC66+LF!II66</f>
        <v>5</v>
      </c>
      <c r="L10" s="130">
        <f t="shared" si="7"/>
        <v>1848</v>
      </c>
      <c r="N10" s="129">
        <f t="shared" si="8"/>
        <v>3153</v>
      </c>
      <c r="O10" s="130">
        <f t="shared" si="1"/>
        <v>34</v>
      </c>
      <c r="P10" s="129">
        <f>LM!C66+LM!AA66</f>
        <v>16</v>
      </c>
      <c r="Q10" s="130">
        <f>LM!E65+LM!AC65</f>
        <v>749</v>
      </c>
      <c r="R10" s="129">
        <f>LM!O66</f>
        <v>4</v>
      </c>
      <c r="S10" s="130">
        <f>LM!Q65</f>
        <v>600</v>
      </c>
      <c r="T10" s="129">
        <f>LM!AM66+LM!AY66</f>
        <v>9</v>
      </c>
      <c r="U10" s="130">
        <f>LM!AO65+LM!BA65</f>
        <v>1202</v>
      </c>
      <c r="V10" s="129">
        <f>LM!BK66</f>
        <v>5</v>
      </c>
      <c r="W10" s="130">
        <f>LM!BM65</f>
        <v>602</v>
      </c>
    </row>
    <row r="11" spans="1:25" ht="18.75" x14ac:dyDescent="0.25">
      <c r="A11" s="128">
        <f>LF!A68</f>
        <v>32</v>
      </c>
      <c r="B11" s="127">
        <f t="shared" si="2"/>
        <v>45651</v>
      </c>
      <c r="C11" s="276">
        <f t="shared" si="3"/>
        <v>11558</v>
      </c>
      <c r="D11" s="130">
        <f t="shared" si="0"/>
        <v>40</v>
      </c>
      <c r="E11" s="129">
        <f>LF!C75+LF!AM75+LF!CI75+LF!DS75+LF!FO75+LF!GY75</f>
        <v>17</v>
      </c>
      <c r="F11" s="130">
        <f t="shared" si="4"/>
        <v>2318</v>
      </c>
      <c r="G11" s="129">
        <f>LF!O75+LF!AA75+LF!CU75+LF!DG75+LF!GA75+LF!GM75</f>
        <v>7</v>
      </c>
      <c r="H11" s="130">
        <f t="shared" si="5"/>
        <v>3700</v>
      </c>
      <c r="I11" s="129">
        <f>LF!AY75+LF!BK75+LF!EE75+LF!EQ75+LF!HK75+LF!HW75</f>
        <v>10</v>
      </c>
      <c r="J11" s="130">
        <f t="shared" si="6"/>
        <v>3698</v>
      </c>
      <c r="K11" s="133">
        <f>LF!BW75+LF!FC75+LF!II75</f>
        <v>6</v>
      </c>
      <c r="L11" s="130">
        <f t="shared" si="7"/>
        <v>1842</v>
      </c>
      <c r="N11" s="129">
        <f t="shared" si="8"/>
        <v>3113</v>
      </c>
      <c r="O11" s="130">
        <f t="shared" si="1"/>
        <v>40</v>
      </c>
      <c r="P11" s="129">
        <f>LM!C75+LM!AA75</f>
        <v>23</v>
      </c>
      <c r="Q11" s="130">
        <f>LM!E74+LM!AC74</f>
        <v>726</v>
      </c>
      <c r="R11" s="129">
        <f>LM!O75</f>
        <v>7</v>
      </c>
      <c r="S11" s="130">
        <f>LM!Q74</f>
        <v>593</v>
      </c>
      <c r="T11" s="129">
        <f>LM!AM75+LM!AY75</f>
        <v>5</v>
      </c>
      <c r="U11" s="130">
        <f>LM!AO74+LM!BA74</f>
        <v>1197</v>
      </c>
      <c r="V11" s="129">
        <f>LM!BK75</f>
        <v>5</v>
      </c>
      <c r="W11" s="130">
        <f>LM!BM74</f>
        <v>597</v>
      </c>
    </row>
    <row r="12" spans="1:25" ht="18.75" x14ac:dyDescent="0.25">
      <c r="A12" s="128">
        <f>LF!A77</f>
        <v>33</v>
      </c>
      <c r="B12" s="127">
        <f t="shared" si="2"/>
        <v>45658</v>
      </c>
      <c r="C12" s="276">
        <f t="shared" si="3"/>
        <v>11533</v>
      </c>
      <c r="D12" s="130">
        <f t="shared" ref="D12:D18" si="9">E12+G12+I12+K12</f>
        <v>25</v>
      </c>
      <c r="E12" s="129">
        <f>LF!C84+LF!AM84+LF!CI84+LF!DS84+LF!FO84+LF!GY84</f>
        <v>13</v>
      </c>
      <c r="F12" s="130">
        <f t="shared" si="4"/>
        <v>2305</v>
      </c>
      <c r="G12" s="129">
        <f>LF!O84+LF!AA84+LF!CU84+LF!DG84+LF!GA84+LF!GM84</f>
        <v>5</v>
      </c>
      <c r="H12" s="130">
        <f t="shared" si="5"/>
        <v>3695</v>
      </c>
      <c r="I12" s="129">
        <f>LF!AY84+LF!BK84+LF!EE84+LF!EQ84+LF!HK84+LF!HW84</f>
        <v>7</v>
      </c>
      <c r="J12" s="130">
        <f t="shared" si="6"/>
        <v>3691</v>
      </c>
      <c r="K12" s="133">
        <f>LF!BW84+LF!FC84+LF!II84</f>
        <v>0</v>
      </c>
      <c r="L12" s="130">
        <f t="shared" si="7"/>
        <v>1842</v>
      </c>
      <c r="N12" s="129">
        <f t="shared" si="8"/>
        <v>3092</v>
      </c>
      <c r="O12" s="130">
        <f t="shared" si="1"/>
        <v>21</v>
      </c>
      <c r="P12" s="129">
        <f>LM!C84+LM!AA84</f>
        <v>7</v>
      </c>
      <c r="Q12" s="130">
        <f>LM!E83+LM!AC83</f>
        <v>719</v>
      </c>
      <c r="R12" s="129">
        <f>LM!O84</f>
        <v>2</v>
      </c>
      <c r="S12" s="130">
        <f>LM!Q83</f>
        <v>591</v>
      </c>
      <c r="T12" s="129">
        <f>LM!AM84+LM!AY84</f>
        <v>7</v>
      </c>
      <c r="U12" s="130">
        <f>LM!AO83+LM!BA83</f>
        <v>1190</v>
      </c>
      <c r="V12" s="129">
        <f>LM!BK84</f>
        <v>5</v>
      </c>
      <c r="W12" s="130">
        <f>LM!BM83</f>
        <v>592</v>
      </c>
    </row>
    <row r="13" spans="1:25" ht="18.75" x14ac:dyDescent="0.25">
      <c r="A13" s="128">
        <f>LF!A86</f>
        <v>34</v>
      </c>
      <c r="B13" s="127">
        <f t="shared" si="2"/>
        <v>45665</v>
      </c>
      <c r="C13" s="276">
        <f t="shared" si="3"/>
        <v>11492</v>
      </c>
      <c r="D13" s="130">
        <f t="shared" si="9"/>
        <v>41</v>
      </c>
      <c r="E13" s="129">
        <f>LF!C93+LF!AM93+LF!CI93+LF!DS93+LF!FO93+LF!GY93</f>
        <v>21</v>
      </c>
      <c r="F13" s="130">
        <f t="shared" si="4"/>
        <v>2284</v>
      </c>
      <c r="G13" s="129">
        <f>LF!O93+LF!AA93+LF!CU93+LF!DG93+LF!GA93+LF!GM93</f>
        <v>6</v>
      </c>
      <c r="H13" s="130">
        <f t="shared" si="5"/>
        <v>3689</v>
      </c>
      <c r="I13" s="129">
        <f>LF!AY93+LF!BK93+LF!EE93+LF!EQ93+LF!HK93+LF!HW93</f>
        <v>8</v>
      </c>
      <c r="J13" s="130">
        <f t="shared" si="6"/>
        <v>3683</v>
      </c>
      <c r="K13" s="133">
        <f>LF!BW93+LF!FC93+LF!II93</f>
        <v>6</v>
      </c>
      <c r="L13" s="130">
        <f t="shared" si="7"/>
        <v>1836</v>
      </c>
      <c r="N13" s="129">
        <f t="shared" si="8"/>
        <v>3057</v>
      </c>
      <c r="O13" s="130">
        <f t="shared" si="1"/>
        <v>35</v>
      </c>
      <c r="P13" s="129">
        <f>LM!C93+LM!AA93</f>
        <v>18</v>
      </c>
      <c r="Q13" s="130">
        <f>LM!E92+LM!AC92</f>
        <v>701</v>
      </c>
      <c r="R13" s="129">
        <f>LM!O93</f>
        <v>6</v>
      </c>
      <c r="S13" s="130">
        <f>LM!Q92</f>
        <v>585</v>
      </c>
      <c r="T13" s="129">
        <f>LM!AM93+LM!AY93</f>
        <v>7</v>
      </c>
      <c r="U13" s="130">
        <f>LM!AO92+LM!BA92</f>
        <v>1183</v>
      </c>
      <c r="V13" s="129">
        <f>LM!BK93</f>
        <v>4</v>
      </c>
      <c r="W13" s="130">
        <f>LM!BM92</f>
        <v>588</v>
      </c>
    </row>
    <row r="14" spans="1:25" ht="18.75" x14ac:dyDescent="0.25">
      <c r="A14" s="128">
        <f>LF!A95</f>
        <v>35</v>
      </c>
      <c r="B14" s="127">
        <f t="shared" si="2"/>
        <v>45672</v>
      </c>
      <c r="C14" s="276">
        <f t="shared" si="3"/>
        <v>11454</v>
      </c>
      <c r="D14" s="130">
        <f t="shared" si="9"/>
        <v>38</v>
      </c>
      <c r="E14" s="129">
        <f>LF!C102+LF!AM102+LF!CI102+LF!DS102+LF!FO102+LF!GY102</f>
        <v>17</v>
      </c>
      <c r="F14" s="130">
        <f t="shared" si="4"/>
        <v>2267</v>
      </c>
      <c r="G14" s="129">
        <f>LF!O102+LF!AA102+LF!CU102+LF!DG102+LF!GA102+LF!GM102</f>
        <v>8</v>
      </c>
      <c r="H14" s="130">
        <f t="shared" si="5"/>
        <v>3681</v>
      </c>
      <c r="I14" s="129">
        <f>LF!AY102+LF!BK102+LF!EE102+LF!EQ102+LF!HK102+LF!HW102</f>
        <v>9</v>
      </c>
      <c r="J14" s="130">
        <f t="shared" si="6"/>
        <v>3674</v>
      </c>
      <c r="K14" s="133">
        <f>LF!BW102+LF!FC102+LF!II102</f>
        <v>4</v>
      </c>
      <c r="L14" s="130">
        <f t="shared" si="7"/>
        <v>1832</v>
      </c>
      <c r="N14" s="129">
        <f t="shared" si="8"/>
        <v>3012</v>
      </c>
      <c r="O14" s="130">
        <f t="shared" si="1"/>
        <v>45</v>
      </c>
      <c r="P14" s="129">
        <f>LM!C102+LM!AA102</f>
        <v>24</v>
      </c>
      <c r="Q14" s="130">
        <f>LM!E101+LM!AC101</f>
        <v>677</v>
      </c>
      <c r="R14" s="129">
        <f>LM!O102</f>
        <v>7</v>
      </c>
      <c r="S14" s="130">
        <f>LM!Q101</f>
        <v>578</v>
      </c>
      <c r="T14" s="129">
        <f>LM!AM102+LM!AY102</f>
        <v>8</v>
      </c>
      <c r="U14" s="130">
        <f>LM!AO101+LM!BA101</f>
        <v>1175</v>
      </c>
      <c r="V14" s="129">
        <f>LM!BK102</f>
        <v>6</v>
      </c>
      <c r="W14" s="130">
        <f>LM!BM101</f>
        <v>582</v>
      </c>
    </row>
    <row r="15" spans="1:25" ht="18.75" x14ac:dyDescent="0.25">
      <c r="A15" s="128">
        <f>LF!A104</f>
        <v>36</v>
      </c>
      <c r="B15" s="127">
        <f t="shared" si="2"/>
        <v>45679</v>
      </c>
      <c r="C15" s="276">
        <f t="shared" si="3"/>
        <v>11411</v>
      </c>
      <c r="D15" s="130">
        <f t="shared" si="9"/>
        <v>43</v>
      </c>
      <c r="E15" s="129">
        <f>LF!C111+LF!AM111+LF!CI111+LF!DS111+LF!FO111+LF!GY111</f>
        <v>18</v>
      </c>
      <c r="F15" s="130">
        <f t="shared" si="4"/>
        <v>2249</v>
      </c>
      <c r="G15" s="129">
        <f>LF!O111+LF!AA111+LF!CU111+LF!DG111+LF!GA111+LF!GM111</f>
        <v>12</v>
      </c>
      <c r="H15" s="130">
        <f t="shared" si="5"/>
        <v>3669</v>
      </c>
      <c r="I15" s="129">
        <f>LF!AY111+LF!BK111+LF!EE111+LF!EQ111+LF!HK111+LF!HW111</f>
        <v>10</v>
      </c>
      <c r="J15" s="130">
        <f t="shared" si="6"/>
        <v>3664</v>
      </c>
      <c r="K15" s="133">
        <f>LF!BW111+LF!FC111+LF!II111</f>
        <v>3</v>
      </c>
      <c r="L15" s="130">
        <f t="shared" si="7"/>
        <v>1829</v>
      </c>
      <c r="N15" s="129">
        <f t="shared" si="8"/>
        <v>2962</v>
      </c>
      <c r="O15" s="130">
        <f t="shared" si="1"/>
        <v>50</v>
      </c>
      <c r="P15" s="129">
        <f>LM!C111+LM!AA111</f>
        <v>35</v>
      </c>
      <c r="Q15" s="130">
        <f>LM!E110+LM!AC110</f>
        <v>642</v>
      </c>
      <c r="R15" s="129">
        <f>LM!O111</f>
        <v>4</v>
      </c>
      <c r="S15" s="130">
        <f>LM!Q110</f>
        <v>574</v>
      </c>
      <c r="T15" s="129">
        <f>LM!AM111+LM!AY111</f>
        <v>4</v>
      </c>
      <c r="U15" s="130">
        <f>LM!AO110+LM!BA110</f>
        <v>1171</v>
      </c>
      <c r="V15" s="129">
        <f>LM!BK111</f>
        <v>7</v>
      </c>
      <c r="W15" s="130">
        <f>LM!BM110</f>
        <v>575</v>
      </c>
    </row>
    <row r="16" spans="1:25" ht="18.75" x14ac:dyDescent="0.25">
      <c r="A16" s="128">
        <f>LF!A113</f>
        <v>37</v>
      </c>
      <c r="B16" s="127">
        <f t="shared" si="2"/>
        <v>45686</v>
      </c>
      <c r="C16" s="276">
        <f t="shared" si="3"/>
        <v>11369</v>
      </c>
      <c r="D16" s="130">
        <f t="shared" si="9"/>
        <v>42</v>
      </c>
      <c r="E16" s="129">
        <f>LF!C120+LF!AM120+LF!CI120+LF!DS120+LF!FO120+LF!GY120</f>
        <v>10</v>
      </c>
      <c r="F16" s="130">
        <f t="shared" si="4"/>
        <v>2239</v>
      </c>
      <c r="G16" s="129">
        <f>LF!O120+LF!AA120+LF!CU120+LF!DG120+LF!GA120+LF!GM120</f>
        <v>11</v>
      </c>
      <c r="H16" s="130">
        <f t="shared" si="5"/>
        <v>3658</v>
      </c>
      <c r="I16" s="129">
        <f>LF!AY120+LF!BK120+LF!EE120+LF!EQ120+LF!HK120+LF!HW120</f>
        <v>16</v>
      </c>
      <c r="J16" s="130">
        <f t="shared" si="6"/>
        <v>3648</v>
      </c>
      <c r="K16" s="133">
        <f>LF!BW120+LF!FC120+LF!II120</f>
        <v>5</v>
      </c>
      <c r="L16" s="130">
        <f t="shared" si="7"/>
        <v>1824</v>
      </c>
      <c r="N16" s="129">
        <f t="shared" si="8"/>
        <v>2937</v>
      </c>
      <c r="O16" s="130">
        <f t="shared" si="1"/>
        <v>25</v>
      </c>
      <c r="P16" s="129">
        <f>LM!C120+LM!AA120</f>
        <v>10</v>
      </c>
      <c r="Q16" s="130">
        <f>LM!E119+LM!AC119</f>
        <v>632</v>
      </c>
      <c r="R16" s="129">
        <f>LM!O120</f>
        <v>3</v>
      </c>
      <c r="S16" s="130">
        <f>LM!Q119</f>
        <v>571</v>
      </c>
      <c r="T16" s="129">
        <f>LM!AM120+LM!AY120</f>
        <v>11</v>
      </c>
      <c r="U16" s="130">
        <f>LM!AO119+LM!BA119</f>
        <v>1160</v>
      </c>
      <c r="V16" s="129">
        <f>LM!BK120</f>
        <v>1</v>
      </c>
      <c r="W16" s="130">
        <f>LM!BM119</f>
        <v>574</v>
      </c>
    </row>
    <row r="17" spans="1:23" ht="18.75" x14ac:dyDescent="0.25">
      <c r="A17" s="128">
        <f>LF!A122</f>
        <v>38</v>
      </c>
      <c r="B17" s="127">
        <f t="shared" si="2"/>
        <v>45693</v>
      </c>
      <c r="C17" s="276">
        <f t="shared" si="3"/>
        <v>11313</v>
      </c>
      <c r="D17" s="130">
        <f t="shared" si="9"/>
        <v>56</v>
      </c>
      <c r="E17" s="129">
        <f>LF!C129+LF!AM129+LF!CI129+LF!DS129+LF!FO129+LF!GY129</f>
        <v>30</v>
      </c>
      <c r="F17" s="130">
        <f t="shared" si="4"/>
        <v>2209</v>
      </c>
      <c r="G17" s="129">
        <f>LF!O129+LF!AA129+LF!CU129+LF!DG129+LF!GA129+LF!GM129</f>
        <v>11</v>
      </c>
      <c r="H17" s="130">
        <f t="shared" si="5"/>
        <v>3647</v>
      </c>
      <c r="I17" s="129">
        <f>LF!AY129+LF!BK129+LF!EE129+LF!EQ129+LF!HK129+LF!HW129</f>
        <v>5</v>
      </c>
      <c r="J17" s="130">
        <f t="shared" si="6"/>
        <v>3643</v>
      </c>
      <c r="K17" s="133">
        <f>LF!BW129+LF!FC129+LF!II129</f>
        <v>10</v>
      </c>
      <c r="L17" s="130">
        <f t="shared" si="7"/>
        <v>1814</v>
      </c>
      <c r="N17" s="129">
        <f t="shared" si="8"/>
        <v>2903</v>
      </c>
      <c r="O17" s="130">
        <f t="shared" si="1"/>
        <v>34</v>
      </c>
      <c r="P17" s="129">
        <f>LM!C129+LM!AA129</f>
        <v>17</v>
      </c>
      <c r="Q17" s="130">
        <f>LM!E128+LM!AC128</f>
        <v>615</v>
      </c>
      <c r="R17" s="129">
        <f>LM!O129</f>
        <v>2</v>
      </c>
      <c r="S17" s="130">
        <f>LM!Q128</f>
        <v>569</v>
      </c>
      <c r="T17" s="129">
        <f>LM!AM129+LM!AY129</f>
        <v>10</v>
      </c>
      <c r="U17" s="130">
        <f>LM!AO128+LM!BA128</f>
        <v>1150</v>
      </c>
      <c r="V17" s="129">
        <f>LM!BK129</f>
        <v>5</v>
      </c>
      <c r="W17" s="130">
        <f>LM!BM128</f>
        <v>569</v>
      </c>
    </row>
    <row r="18" spans="1:23" ht="18.75" x14ac:dyDescent="0.25">
      <c r="A18" s="128">
        <f>LF!A131</f>
        <v>39</v>
      </c>
      <c r="B18" s="127">
        <f t="shared" si="2"/>
        <v>45700</v>
      </c>
      <c r="C18" s="276">
        <f t="shared" si="3"/>
        <v>11260</v>
      </c>
      <c r="D18" s="130">
        <f t="shared" si="9"/>
        <v>53</v>
      </c>
      <c r="E18" s="129">
        <f>LF!C138+LF!AM138+LF!CI138+LF!DS138+LF!FO138+LF!GY138</f>
        <v>33</v>
      </c>
      <c r="F18" s="130">
        <f t="shared" si="4"/>
        <v>2176</v>
      </c>
      <c r="G18" s="129">
        <f>LF!O138+LF!AA138+LF!CU138+LF!DG138+LF!GA138+LF!GM138</f>
        <v>5</v>
      </c>
      <c r="H18" s="130">
        <f t="shared" si="5"/>
        <v>3642</v>
      </c>
      <c r="I18" s="129">
        <f>LF!AY138+LF!BK138+LF!EE138+LF!EQ138+LF!HK138+LF!HW138</f>
        <v>10</v>
      </c>
      <c r="J18" s="130">
        <f t="shared" si="6"/>
        <v>3633</v>
      </c>
      <c r="K18" s="133">
        <f>LF!BW138+LF!FC138+LF!II138</f>
        <v>5</v>
      </c>
      <c r="L18" s="130">
        <f t="shared" si="7"/>
        <v>1809</v>
      </c>
      <c r="N18" s="129">
        <f t="shared" si="8"/>
        <v>2877</v>
      </c>
      <c r="O18" s="130">
        <f t="shared" si="1"/>
        <v>26</v>
      </c>
      <c r="P18" s="129">
        <f>LM!C138+LM!AA138</f>
        <v>11</v>
      </c>
      <c r="Q18" s="130">
        <f>LM!E137+LM!AC137</f>
        <v>604</v>
      </c>
      <c r="R18" s="129">
        <f>LM!O138</f>
        <v>6</v>
      </c>
      <c r="S18" s="130">
        <f>LM!Q137</f>
        <v>563</v>
      </c>
      <c r="T18" s="129">
        <f>LM!AM138+LM!AY138</f>
        <v>8</v>
      </c>
      <c r="U18" s="130">
        <f>LM!AO137+LM!BA137</f>
        <v>1142</v>
      </c>
      <c r="V18" s="129">
        <f>LM!BK138</f>
        <v>1</v>
      </c>
      <c r="W18" s="130">
        <f>LM!BM137</f>
        <v>568</v>
      </c>
    </row>
    <row r="19" spans="1:23" ht="18.75" x14ac:dyDescent="0.25">
      <c r="A19" s="128">
        <f>LF!A140</f>
        <v>40</v>
      </c>
      <c r="B19" s="127">
        <f t="shared" si="2"/>
        <v>45707</v>
      </c>
      <c r="C19" s="276">
        <f t="shared" si="3"/>
        <v>11220</v>
      </c>
      <c r="D19" s="130">
        <f t="shared" ref="D19:D25" si="10">E19+G19+I19+K19</f>
        <v>40</v>
      </c>
      <c r="E19" s="129">
        <f>LF!C147+LF!AM147+LF!CI147+LF!DS147+LF!FO147+LF!GY147</f>
        <v>18</v>
      </c>
      <c r="F19" s="130">
        <f t="shared" si="4"/>
        <v>2158</v>
      </c>
      <c r="G19" s="129">
        <f>LF!O147+LF!AA147+LF!CU147+LF!DG147+LF!GA147+LF!GM147</f>
        <v>8</v>
      </c>
      <c r="H19" s="130">
        <f t="shared" si="5"/>
        <v>3634</v>
      </c>
      <c r="I19" s="129">
        <f>LF!AY147+LF!BK147+LF!EE147+LF!EQ147+LF!HK147+LF!HW147</f>
        <v>9</v>
      </c>
      <c r="J19" s="130">
        <f t="shared" si="6"/>
        <v>3624</v>
      </c>
      <c r="K19" s="133">
        <f>LF!BW147+LF!FC147+LF!II147</f>
        <v>5</v>
      </c>
      <c r="L19" s="130">
        <f t="shared" si="7"/>
        <v>1804</v>
      </c>
      <c r="N19" s="129">
        <f t="shared" si="8"/>
        <v>2846</v>
      </c>
      <c r="O19" s="130">
        <f t="shared" si="1"/>
        <v>31</v>
      </c>
      <c r="P19" s="129">
        <f>LM!C147+LM!AA147</f>
        <v>14</v>
      </c>
      <c r="Q19" s="130">
        <f>LM!E146+LM!AC146</f>
        <v>590</v>
      </c>
      <c r="R19" s="129">
        <f>LM!O147</f>
        <v>3</v>
      </c>
      <c r="S19" s="130">
        <f>LM!Q146</f>
        <v>560</v>
      </c>
      <c r="T19" s="129">
        <f>LM!AM147+LM!AY147</f>
        <v>11</v>
      </c>
      <c r="U19" s="130">
        <f>LM!AO146+LM!BA146</f>
        <v>1131</v>
      </c>
      <c r="V19" s="129">
        <f>LM!BK147</f>
        <v>3</v>
      </c>
      <c r="W19" s="130">
        <f>LM!BM146</f>
        <v>565</v>
      </c>
    </row>
    <row r="20" spans="1:23" ht="18.75" x14ac:dyDescent="0.25">
      <c r="A20" s="128">
        <f>LF!A149</f>
        <v>41</v>
      </c>
      <c r="B20" s="127">
        <f t="shared" si="2"/>
        <v>45714</v>
      </c>
      <c r="C20" s="276">
        <f t="shared" si="3"/>
        <v>11182</v>
      </c>
      <c r="D20" s="130">
        <f t="shared" si="10"/>
        <v>38</v>
      </c>
      <c r="E20" s="129">
        <f>LF!C156+LF!AM156+LF!CI156+LF!DS156+LF!FO156+LF!GY156</f>
        <v>17</v>
      </c>
      <c r="F20" s="130">
        <f t="shared" si="4"/>
        <v>2141</v>
      </c>
      <c r="G20" s="129">
        <f>LF!O156+LF!AA156+LF!CU156+LF!DG156+LF!GA156+LF!GM156</f>
        <v>8</v>
      </c>
      <c r="H20" s="130">
        <f t="shared" si="5"/>
        <v>3626</v>
      </c>
      <c r="I20" s="129">
        <f>LF!AY156+LF!BK156+LF!EE156+LF!EQ156+LF!HK156+LF!HW156</f>
        <v>7</v>
      </c>
      <c r="J20" s="130">
        <f t="shared" si="6"/>
        <v>3617</v>
      </c>
      <c r="K20" s="133">
        <f>LF!BW156+LF!FC156+LF!II156</f>
        <v>6</v>
      </c>
      <c r="L20" s="130">
        <f t="shared" si="7"/>
        <v>1798</v>
      </c>
      <c r="N20" s="129">
        <f t="shared" si="8"/>
        <v>2819</v>
      </c>
      <c r="O20" s="130">
        <f t="shared" si="1"/>
        <v>27</v>
      </c>
      <c r="P20" s="129">
        <f>LM!C156+LM!AA156</f>
        <v>15</v>
      </c>
      <c r="Q20" s="130">
        <f>LM!E155+LM!AC155</f>
        <v>614</v>
      </c>
      <c r="R20" s="129">
        <f>LM!O156</f>
        <v>7</v>
      </c>
      <c r="S20" s="130">
        <f>LM!Q155</f>
        <v>534</v>
      </c>
      <c r="T20" s="129">
        <f>LM!AM156+LM!AY156</f>
        <v>3</v>
      </c>
      <c r="U20" s="130">
        <f>LM!AO155+LM!BA155</f>
        <v>1113</v>
      </c>
      <c r="V20" s="129">
        <f>LM!BK156</f>
        <v>2</v>
      </c>
      <c r="W20" s="130">
        <f>LM!BM155</f>
        <v>558</v>
      </c>
    </row>
    <row r="21" spans="1:23" ht="18.75" x14ac:dyDescent="0.25">
      <c r="A21" s="128">
        <f>LF!A158</f>
        <v>42</v>
      </c>
      <c r="B21" s="127">
        <f t="shared" si="2"/>
        <v>45721</v>
      </c>
      <c r="C21" s="276">
        <f t="shared" si="3"/>
        <v>11136</v>
      </c>
      <c r="D21" s="130">
        <f t="shared" si="10"/>
        <v>46</v>
      </c>
      <c r="E21" s="129">
        <f>LF!C165+LF!AM165+LF!CI165+LF!DS165+LF!FO165+LF!GY165</f>
        <v>25</v>
      </c>
      <c r="F21" s="130">
        <f t="shared" si="4"/>
        <v>2116</v>
      </c>
      <c r="G21" s="129">
        <f>LF!O165+LF!AA165+LF!CU165+LF!DG165+LF!GA165+LF!GM165</f>
        <v>9</v>
      </c>
      <c r="H21" s="130">
        <f t="shared" si="5"/>
        <v>3617</v>
      </c>
      <c r="I21" s="129">
        <f>LF!AY165+LF!BK165+LF!EE165+LF!EQ165+LF!HK165+LF!HW165</f>
        <v>8</v>
      </c>
      <c r="J21" s="130">
        <f t="shared" si="6"/>
        <v>3609</v>
      </c>
      <c r="K21" s="133">
        <f>LF!BW165+LF!FC165+LF!II165</f>
        <v>4</v>
      </c>
      <c r="L21" s="130">
        <f t="shared" si="7"/>
        <v>1794</v>
      </c>
      <c r="N21" s="129">
        <f t="shared" si="8"/>
        <v>2789</v>
      </c>
      <c r="O21" s="130">
        <f t="shared" si="1"/>
        <v>30</v>
      </c>
      <c r="P21" s="129">
        <f>LM!C165+LM!AA165</f>
        <v>17</v>
      </c>
      <c r="Q21" s="130">
        <f>LM!E164+LM!AC164</f>
        <v>597</v>
      </c>
      <c r="R21" s="129">
        <f>LM!O165</f>
        <v>4</v>
      </c>
      <c r="S21" s="130">
        <f>LM!Q164</f>
        <v>530</v>
      </c>
      <c r="T21" s="129">
        <f>LM!AM165+LM!AY165</f>
        <v>8</v>
      </c>
      <c r="U21" s="130">
        <f>LM!AO164+LM!BA164</f>
        <v>1105</v>
      </c>
      <c r="V21" s="129">
        <f>LM!BK165</f>
        <v>1</v>
      </c>
      <c r="W21" s="130">
        <f>LM!BM164</f>
        <v>557</v>
      </c>
    </row>
    <row r="22" spans="1:23" ht="18.75" x14ac:dyDescent="0.25">
      <c r="A22" s="128">
        <f>LF!A167</f>
        <v>43</v>
      </c>
      <c r="B22" s="127">
        <f t="shared" si="2"/>
        <v>45728</v>
      </c>
      <c r="C22" s="276">
        <f t="shared" si="3"/>
        <v>11088</v>
      </c>
      <c r="D22" s="130">
        <f t="shared" si="10"/>
        <v>48</v>
      </c>
      <c r="E22" s="129">
        <f>LF!C174+LF!AM174+LF!CI174+LF!DS174+LF!FO174+LF!GY174</f>
        <v>24</v>
      </c>
      <c r="F22" s="130">
        <f t="shared" si="4"/>
        <v>2092</v>
      </c>
      <c r="G22" s="129">
        <f>LF!O174+LF!AA174+LF!CU174+LF!DG174+LF!GA174+LF!GM174</f>
        <v>10</v>
      </c>
      <c r="H22" s="130">
        <f t="shared" si="5"/>
        <v>3607</v>
      </c>
      <c r="I22" s="129">
        <f>LF!AY174+LF!BK174+LF!EE174+LF!EQ174+LF!HK174+LF!HW174</f>
        <v>9</v>
      </c>
      <c r="J22" s="130">
        <f t="shared" si="6"/>
        <v>3600</v>
      </c>
      <c r="K22" s="133">
        <f>LF!BW174+LF!FC174+LF!II174</f>
        <v>5</v>
      </c>
      <c r="L22" s="130">
        <f t="shared" si="7"/>
        <v>1789</v>
      </c>
      <c r="N22" s="129">
        <f t="shared" si="8"/>
        <v>2779</v>
      </c>
      <c r="O22" s="130">
        <f t="shared" si="1"/>
        <v>10</v>
      </c>
      <c r="P22" s="129">
        <f>LM!C174+LM!AA174</f>
        <v>4</v>
      </c>
      <c r="Q22" s="130">
        <f>LM!E173+LM!AC173</f>
        <v>593</v>
      </c>
      <c r="R22" s="129">
        <f>LM!O174</f>
        <v>1</v>
      </c>
      <c r="S22" s="130">
        <f>LM!Q173</f>
        <v>529</v>
      </c>
      <c r="T22" s="129">
        <f>LM!AM174+LM!AY174</f>
        <v>5</v>
      </c>
      <c r="U22" s="130">
        <f>LM!AO173+LM!BA173</f>
        <v>1100</v>
      </c>
      <c r="V22" s="129">
        <f>LM!BK174</f>
        <v>0</v>
      </c>
      <c r="W22" s="130">
        <f>LM!BM173</f>
        <v>557</v>
      </c>
    </row>
    <row r="23" spans="1:23" ht="18.75" x14ac:dyDescent="0.25">
      <c r="A23" s="128">
        <f>LF!A176</f>
        <v>44</v>
      </c>
      <c r="B23" s="127">
        <f t="shared" si="2"/>
        <v>45735</v>
      </c>
      <c r="C23" s="276">
        <f t="shared" si="3"/>
        <v>11042</v>
      </c>
      <c r="D23" s="130">
        <f t="shared" si="10"/>
        <v>46</v>
      </c>
      <c r="E23" s="129">
        <f>LF!C183+LF!AM183+LF!CI183+LF!DS183+LF!FO183+LF!GY183</f>
        <v>23</v>
      </c>
      <c r="F23" s="130">
        <f t="shared" si="4"/>
        <v>2069</v>
      </c>
      <c r="G23" s="129">
        <f>LF!O183+LF!AA183+LF!CU183+LF!DG183+LF!GA183+LF!GM183</f>
        <v>10</v>
      </c>
      <c r="H23" s="130">
        <f t="shared" si="5"/>
        <v>3597</v>
      </c>
      <c r="I23" s="129">
        <f>LF!AY183+LF!BK183+LF!EE183+LF!EQ183+LF!HK183+LF!HW183</f>
        <v>10</v>
      </c>
      <c r="J23" s="130">
        <f t="shared" si="6"/>
        <v>3590</v>
      </c>
      <c r="K23" s="133">
        <f>LF!BW183+LF!FC183+LF!II183</f>
        <v>3</v>
      </c>
      <c r="L23" s="130">
        <f t="shared" si="7"/>
        <v>1786</v>
      </c>
      <c r="N23" s="129">
        <f t="shared" si="8"/>
        <v>2754</v>
      </c>
      <c r="O23" s="130">
        <f t="shared" si="1"/>
        <v>25</v>
      </c>
      <c r="P23" s="129">
        <f>LM!C183+LM!AA183</f>
        <v>13</v>
      </c>
      <c r="Q23" s="130">
        <f>LM!E182+LM!AC182</f>
        <v>580</v>
      </c>
      <c r="R23" s="129">
        <f>LM!O183</f>
        <v>5</v>
      </c>
      <c r="S23" s="130">
        <f>LM!Q182</f>
        <v>524</v>
      </c>
      <c r="T23" s="129">
        <f>LM!AM183+LM!AY183</f>
        <v>5</v>
      </c>
      <c r="U23" s="130">
        <f>LM!AO182+LM!BA182</f>
        <v>1095</v>
      </c>
      <c r="V23" s="129">
        <f>LM!BK183</f>
        <v>2</v>
      </c>
      <c r="W23" s="130">
        <f>LM!BM182</f>
        <v>555</v>
      </c>
    </row>
    <row r="24" spans="1:23" ht="18.75" x14ac:dyDescent="0.25">
      <c r="A24" s="128">
        <f>LF!A185</f>
        <v>45</v>
      </c>
      <c r="B24" s="127">
        <f t="shared" si="2"/>
        <v>45742</v>
      </c>
      <c r="C24" s="276">
        <f t="shared" si="3"/>
        <v>10990</v>
      </c>
      <c r="D24" s="130">
        <f t="shared" si="10"/>
        <v>52</v>
      </c>
      <c r="E24" s="129">
        <f>LF!C192+LF!AM192+LF!CI192+LF!DS192+LF!FO192+LF!GY192</f>
        <v>24</v>
      </c>
      <c r="F24" s="130">
        <f t="shared" si="4"/>
        <v>2045</v>
      </c>
      <c r="G24" s="129">
        <f>LF!O192+LF!AA192+LF!CU192+LF!DG192+LF!GA192+LF!GM192</f>
        <v>15</v>
      </c>
      <c r="H24" s="130">
        <f t="shared" si="5"/>
        <v>3582</v>
      </c>
      <c r="I24" s="129">
        <f>LF!AY192+LF!BK192+LF!EE192+LF!EQ192+LF!HK192+LF!HW192</f>
        <v>7</v>
      </c>
      <c r="J24" s="130">
        <f t="shared" si="6"/>
        <v>3583</v>
      </c>
      <c r="K24" s="133">
        <f>LF!BW192+LF!FC192+LF!II192</f>
        <v>6</v>
      </c>
      <c r="L24" s="130">
        <f t="shared" si="7"/>
        <v>1780</v>
      </c>
      <c r="N24" s="129">
        <f t="shared" si="8"/>
        <v>2718</v>
      </c>
      <c r="O24" s="130">
        <f t="shared" si="1"/>
        <v>36</v>
      </c>
      <c r="P24" s="129">
        <f>LM!C192+LM!AA192</f>
        <v>27</v>
      </c>
      <c r="Q24" s="130">
        <f>LM!E191+LM!AC191</f>
        <v>606</v>
      </c>
      <c r="R24" s="129">
        <f>LM!O192</f>
        <v>0</v>
      </c>
      <c r="S24" s="130">
        <f>LM!Q191</f>
        <v>520</v>
      </c>
      <c r="T24" s="129">
        <f>LM!AM192+LM!AY192</f>
        <v>7</v>
      </c>
      <c r="U24" s="130">
        <f>LM!AO191+LM!BA191</f>
        <v>1057</v>
      </c>
      <c r="V24" s="129">
        <f>LM!BK192</f>
        <v>2</v>
      </c>
      <c r="W24" s="130">
        <f>LM!BM191</f>
        <v>537</v>
      </c>
    </row>
    <row r="25" spans="1:23" ht="18.75" x14ac:dyDescent="0.25">
      <c r="A25" s="128">
        <f>LF!A194</f>
        <v>46</v>
      </c>
      <c r="B25" s="127">
        <f t="shared" si="2"/>
        <v>45749</v>
      </c>
      <c r="C25" s="276">
        <f t="shared" si="3"/>
        <v>10933</v>
      </c>
      <c r="D25" s="130">
        <f t="shared" si="10"/>
        <v>57</v>
      </c>
      <c r="E25" s="129">
        <f>LF!C201+LF!AM201+LF!CI201+LF!DS201+LF!FO201+LF!GY201</f>
        <v>28</v>
      </c>
      <c r="F25" s="130">
        <f t="shared" si="4"/>
        <v>2017</v>
      </c>
      <c r="G25" s="129">
        <f>LF!O201+LF!AA201+LF!CU201+LF!DG201+LF!GA201+LF!GM201</f>
        <v>9</v>
      </c>
      <c r="H25" s="130">
        <f t="shared" si="5"/>
        <v>3573</v>
      </c>
      <c r="I25" s="129">
        <f>LF!AY201+LF!BK201+LF!EE201+LF!EQ201+LF!HK201+LF!HW201</f>
        <v>8</v>
      </c>
      <c r="J25" s="130">
        <f t="shared" si="6"/>
        <v>3575</v>
      </c>
      <c r="K25" s="133">
        <f>LF!BW201+LF!FC201+LF!II201</f>
        <v>12</v>
      </c>
      <c r="L25" s="130">
        <f t="shared" si="7"/>
        <v>1768</v>
      </c>
      <c r="N25" s="129">
        <f t="shared" si="8"/>
        <v>2699</v>
      </c>
      <c r="O25" s="130">
        <f t="shared" si="1"/>
        <v>19</v>
      </c>
      <c r="P25" s="129">
        <f>LM!C201+LM!AA201</f>
        <v>12</v>
      </c>
      <c r="Q25" s="130">
        <f>LM!E200+LM!AC200</f>
        <v>594</v>
      </c>
      <c r="R25" s="129">
        <f>LM!O201</f>
        <v>1</v>
      </c>
      <c r="S25" s="130">
        <f>LM!Q200</f>
        <v>519</v>
      </c>
      <c r="T25" s="129">
        <f>LM!AM201+LM!AY201</f>
        <v>4</v>
      </c>
      <c r="U25" s="130">
        <f>LM!AO200+LM!BA200</f>
        <v>1053</v>
      </c>
      <c r="V25" s="129">
        <f>LM!BK201</f>
        <v>2</v>
      </c>
      <c r="W25" s="130">
        <f>LM!BM200</f>
        <v>535</v>
      </c>
    </row>
    <row r="26" spans="1:23" ht="18.75" x14ac:dyDescent="0.25">
      <c r="A26" s="128">
        <f>LF!A203</f>
        <v>47</v>
      </c>
      <c r="B26" s="127">
        <f t="shared" si="2"/>
        <v>45756</v>
      </c>
      <c r="C26" s="276">
        <f t="shared" si="3"/>
        <v>10879</v>
      </c>
      <c r="D26" s="130">
        <f t="shared" ref="D26:D32" si="11">E26+G26+I26+K26</f>
        <v>54</v>
      </c>
      <c r="E26" s="129">
        <f>LF!C210+LF!AM210+LF!CI210+LF!DS210+LF!FO210+LF!GY210</f>
        <v>26</v>
      </c>
      <c r="F26" s="130">
        <f t="shared" si="4"/>
        <v>1991</v>
      </c>
      <c r="G26" s="129">
        <f>LF!O210+LF!AA210+LF!CU210+LF!DG210+LF!GA210+LF!GM210</f>
        <v>14</v>
      </c>
      <c r="H26" s="130">
        <f t="shared" si="5"/>
        <v>3559</v>
      </c>
      <c r="I26" s="129">
        <f>LF!AY210+LF!BK210+LF!EE210+LF!EQ210+LF!HK210+LF!HW210</f>
        <v>10</v>
      </c>
      <c r="J26" s="130">
        <f t="shared" si="6"/>
        <v>3565</v>
      </c>
      <c r="K26" s="133">
        <f>LF!BW210+LF!FC210+LF!II210</f>
        <v>4</v>
      </c>
      <c r="L26" s="130">
        <f t="shared" si="7"/>
        <v>1764</v>
      </c>
      <c r="N26" s="129">
        <f t="shared" si="8"/>
        <v>2674</v>
      </c>
      <c r="O26" s="130">
        <f t="shared" si="1"/>
        <v>25</v>
      </c>
      <c r="P26" s="129">
        <f>LM!C210+LM!AA210</f>
        <v>8</v>
      </c>
      <c r="Q26" s="130">
        <f>LM!E209+LM!AC209</f>
        <v>586</v>
      </c>
      <c r="R26" s="129">
        <f>LM!O210</f>
        <v>4</v>
      </c>
      <c r="S26" s="130">
        <f>LM!Q209</f>
        <v>515</v>
      </c>
      <c r="T26" s="129">
        <f>LM!AM210+LM!AY210</f>
        <v>9</v>
      </c>
      <c r="U26" s="130">
        <f>LM!AO209+LM!BA209</f>
        <v>1044</v>
      </c>
      <c r="V26" s="129">
        <f>LM!BK210</f>
        <v>4</v>
      </c>
      <c r="W26" s="130">
        <f>LM!BM209</f>
        <v>531</v>
      </c>
    </row>
    <row r="27" spans="1:23" ht="18.75" x14ac:dyDescent="0.25">
      <c r="A27" s="128">
        <f>LF!A212</f>
        <v>48</v>
      </c>
      <c r="B27" s="127">
        <f t="shared" si="2"/>
        <v>45763</v>
      </c>
      <c r="C27" s="276">
        <f t="shared" si="3"/>
        <v>10825</v>
      </c>
      <c r="D27" s="130">
        <f t="shared" si="11"/>
        <v>54</v>
      </c>
      <c r="E27" s="129">
        <f>LF!C219+LF!AM219+LF!CI219+LF!DS219+LF!FO219+LF!GY219</f>
        <v>24</v>
      </c>
      <c r="F27" s="130">
        <f t="shared" si="4"/>
        <v>1967</v>
      </c>
      <c r="G27" s="129">
        <f>LF!O219+LF!AA219+LF!CU219+LF!DG219+LF!GA219+LF!GM219</f>
        <v>15</v>
      </c>
      <c r="H27" s="130">
        <f t="shared" si="5"/>
        <v>3544</v>
      </c>
      <c r="I27" s="129">
        <f>LF!AY219+LF!BK219+LF!EE219+LF!EQ219+LF!HK219+LF!HW219</f>
        <v>10</v>
      </c>
      <c r="J27" s="130">
        <f t="shared" si="6"/>
        <v>3555</v>
      </c>
      <c r="K27" s="133">
        <f>LF!BW219+LF!FC219+LF!II219</f>
        <v>5</v>
      </c>
      <c r="L27" s="130">
        <f t="shared" si="7"/>
        <v>1759</v>
      </c>
      <c r="N27" s="129">
        <f t="shared" si="8"/>
        <v>2639</v>
      </c>
      <c r="O27" s="130">
        <f t="shared" si="1"/>
        <v>35</v>
      </c>
      <c r="P27" s="129">
        <f>LM!C219+LM!AA219</f>
        <v>12</v>
      </c>
      <c r="Q27" s="130">
        <f>LM!E218+LM!AC218</f>
        <v>574</v>
      </c>
      <c r="R27" s="129">
        <f>LM!O219</f>
        <v>5</v>
      </c>
      <c r="S27" s="130">
        <f>LM!Q218</f>
        <v>510</v>
      </c>
      <c r="T27" s="129">
        <f>LM!AM219+LM!AY219</f>
        <v>14</v>
      </c>
      <c r="U27" s="130">
        <f>LM!AO218+LM!BA218</f>
        <v>1030</v>
      </c>
      <c r="V27" s="129">
        <f>LM!BK219</f>
        <v>4</v>
      </c>
      <c r="W27" s="130">
        <f>LM!BM218</f>
        <v>527</v>
      </c>
    </row>
    <row r="28" spans="1:23" ht="18.75" x14ac:dyDescent="0.25">
      <c r="A28" s="128">
        <f>LF!A221</f>
        <v>49</v>
      </c>
      <c r="B28" s="127">
        <f t="shared" si="2"/>
        <v>45770</v>
      </c>
      <c r="C28" s="276">
        <f t="shared" si="3"/>
        <v>10778</v>
      </c>
      <c r="D28" s="130">
        <f t="shared" si="11"/>
        <v>47</v>
      </c>
      <c r="E28" s="129">
        <f>LF!C228+LF!AM228+LF!CI228+LF!DS228+LF!FO228+LF!GY228</f>
        <v>23</v>
      </c>
      <c r="F28" s="130">
        <f t="shared" si="4"/>
        <v>1944</v>
      </c>
      <c r="G28" s="129">
        <f>LF!O228+LF!AA228+LF!CU228+LF!DG228+LF!GA228+LF!GM228</f>
        <v>9</v>
      </c>
      <c r="H28" s="130">
        <f t="shared" si="5"/>
        <v>3535</v>
      </c>
      <c r="I28" s="129">
        <f>LF!AY228+LF!BK228+LF!EE228+LF!EQ228+LF!HK228+LF!HW228</f>
        <v>10</v>
      </c>
      <c r="J28" s="130">
        <f t="shared" si="6"/>
        <v>3545</v>
      </c>
      <c r="K28" s="133">
        <f>LF!BW228+LF!FC228+LF!II228</f>
        <v>5</v>
      </c>
      <c r="L28" s="130">
        <f t="shared" si="7"/>
        <v>1754</v>
      </c>
      <c r="N28" s="129">
        <f t="shared" si="8"/>
        <v>2613</v>
      </c>
      <c r="O28" s="130">
        <f t="shared" si="1"/>
        <v>26</v>
      </c>
      <c r="P28" s="129">
        <f>LM!C228+LM!AA228</f>
        <v>11</v>
      </c>
      <c r="Q28" s="130">
        <f>LM!E227+LM!AC227</f>
        <v>619</v>
      </c>
      <c r="R28" s="129">
        <f>LM!O228</f>
        <v>2</v>
      </c>
      <c r="S28" s="130">
        <f>LM!Q227</f>
        <v>503</v>
      </c>
      <c r="T28" s="129">
        <f>LM!AM228+LM!AY228</f>
        <v>9</v>
      </c>
      <c r="U28" s="130">
        <f>LM!AO227+LM!BA227</f>
        <v>994</v>
      </c>
      <c r="V28" s="129">
        <f>LM!BK228</f>
        <v>4</v>
      </c>
      <c r="W28" s="130">
        <f>LM!BM227</f>
        <v>499</v>
      </c>
    </row>
    <row r="29" spans="1:23" ht="18.75" x14ac:dyDescent="0.25">
      <c r="A29" s="128">
        <f>LF!A230</f>
        <v>50</v>
      </c>
      <c r="B29" s="127">
        <f t="shared" si="2"/>
        <v>45777</v>
      </c>
      <c r="C29" s="129">
        <f t="shared" si="3"/>
        <v>10725</v>
      </c>
      <c r="D29" s="130">
        <f t="shared" si="11"/>
        <v>53</v>
      </c>
      <c r="E29" s="276">
        <f>LF!C237+LF!AM237+LF!CI237+LF!DS237+LF!FO237+LF!GY237</f>
        <v>24</v>
      </c>
      <c r="F29" s="130">
        <f t="shared" si="4"/>
        <v>1920</v>
      </c>
      <c r="G29" s="276">
        <f>LF!O237+LF!AA237+LF!CU237+LF!DG237+LF!GA237+LF!GM237</f>
        <v>16</v>
      </c>
      <c r="H29" s="130">
        <f t="shared" si="5"/>
        <v>3519</v>
      </c>
      <c r="I29" s="276">
        <f>LF!AY237+LF!BK237+LF!EE237+LF!EQ237+LF!HK237+LF!HW237</f>
        <v>8</v>
      </c>
      <c r="J29" s="130">
        <f t="shared" si="6"/>
        <v>3537</v>
      </c>
      <c r="K29" s="278">
        <f>LF!BW237+LF!FC237+LF!II237</f>
        <v>5</v>
      </c>
      <c r="L29" s="130">
        <f t="shared" si="7"/>
        <v>1749</v>
      </c>
      <c r="N29" s="129">
        <f t="shared" si="8"/>
        <v>2599</v>
      </c>
      <c r="O29" s="130">
        <f t="shared" si="1"/>
        <v>14</v>
      </c>
      <c r="P29" s="276">
        <f>LM!C237+LM!AA237</f>
        <v>8</v>
      </c>
      <c r="Q29" s="130">
        <f>LM!E236+LM!AC236</f>
        <v>611</v>
      </c>
      <c r="R29" s="276">
        <f>LM!O237</f>
        <v>1</v>
      </c>
      <c r="S29" s="130">
        <f>LM!Q236</f>
        <v>502</v>
      </c>
      <c r="T29" s="276">
        <f>LM!AM237+LM!AY237</f>
        <v>3</v>
      </c>
      <c r="U29" s="130">
        <f>LM!AO236+LM!BA236</f>
        <v>991</v>
      </c>
      <c r="V29" s="276">
        <f>LM!BK237</f>
        <v>2</v>
      </c>
      <c r="W29" s="130">
        <f>LM!BM236</f>
        <v>497</v>
      </c>
    </row>
    <row r="30" spans="1:23" ht="18.75" x14ac:dyDescent="0.25">
      <c r="A30" s="128">
        <f>LF!A239</f>
        <v>51</v>
      </c>
      <c r="B30" s="127">
        <f t="shared" si="2"/>
        <v>45784</v>
      </c>
      <c r="C30" s="129">
        <f t="shared" si="3"/>
        <v>10660</v>
      </c>
      <c r="D30" s="130">
        <f t="shared" si="11"/>
        <v>65</v>
      </c>
      <c r="E30" s="276">
        <f>LF!C246+LF!AM246+LF!CI246+LF!DS246+LF!FO246+LF!GY246</f>
        <v>24</v>
      </c>
      <c r="F30" s="130">
        <f t="shared" si="4"/>
        <v>1896</v>
      </c>
      <c r="G30" s="276">
        <f>LF!O246+LF!AA246+LF!CU246+LF!DG246+LF!GA246+LF!GM246</f>
        <v>18</v>
      </c>
      <c r="H30" s="130">
        <f t="shared" si="5"/>
        <v>3501</v>
      </c>
      <c r="I30" s="276">
        <f>LF!AY246+LF!BK246+LF!EE246+LF!EQ246+LF!HK246+LF!HW246</f>
        <v>13</v>
      </c>
      <c r="J30" s="130">
        <f t="shared" si="6"/>
        <v>3524</v>
      </c>
      <c r="K30" s="278">
        <f>LF!BW246+LF!FC246+LF!II246</f>
        <v>10</v>
      </c>
      <c r="L30" s="130">
        <f t="shared" si="7"/>
        <v>1739</v>
      </c>
      <c r="N30" s="129">
        <f t="shared" si="8"/>
        <v>2572</v>
      </c>
      <c r="O30" s="130">
        <f t="shared" si="1"/>
        <v>27</v>
      </c>
      <c r="P30" s="276">
        <f>LM!C246+LM!AA246</f>
        <v>13</v>
      </c>
      <c r="Q30" s="130">
        <f>LM!E245+LM!AC245</f>
        <v>598</v>
      </c>
      <c r="R30" s="276">
        <f>LM!O246</f>
        <v>3</v>
      </c>
      <c r="S30" s="130">
        <f>LM!Q245</f>
        <v>499</v>
      </c>
      <c r="T30" s="276">
        <f>LM!AM246+LM!AY246</f>
        <v>7</v>
      </c>
      <c r="U30" s="130">
        <f>LM!AO245+LM!BA245</f>
        <v>984</v>
      </c>
      <c r="V30" s="276">
        <f>LM!BK246</f>
        <v>4</v>
      </c>
      <c r="W30" s="130">
        <f>LM!BM245</f>
        <v>493</v>
      </c>
    </row>
    <row r="31" spans="1:23" ht="18.75" x14ac:dyDescent="0.25">
      <c r="A31" s="128">
        <f>LF!A248</f>
        <v>52</v>
      </c>
      <c r="B31" s="127">
        <f t="shared" si="2"/>
        <v>45791</v>
      </c>
      <c r="C31" s="129">
        <f t="shared" si="3"/>
        <v>10617</v>
      </c>
      <c r="D31" s="130">
        <f t="shared" si="11"/>
        <v>43</v>
      </c>
      <c r="E31" s="276">
        <f>LF!C255+LF!AM255+LF!CI255+LF!DS255+LF!FO255+LF!GY255</f>
        <v>18</v>
      </c>
      <c r="F31" s="130">
        <f t="shared" si="4"/>
        <v>1878</v>
      </c>
      <c r="G31" s="276">
        <f>LF!O255+LF!AA255+LF!CU255+LF!DG255+LF!GA255+LF!GM255</f>
        <v>13</v>
      </c>
      <c r="H31" s="130">
        <f t="shared" si="5"/>
        <v>3488</v>
      </c>
      <c r="I31" s="276">
        <f>LF!AY255+LF!BK255+LF!EE255+LF!EQ255+LF!HK255+LF!HW255</f>
        <v>6</v>
      </c>
      <c r="J31" s="130">
        <f t="shared" si="6"/>
        <v>3518</v>
      </c>
      <c r="K31" s="278">
        <f>LF!BW255+LF!FC255+LF!II255</f>
        <v>6</v>
      </c>
      <c r="L31" s="130">
        <f t="shared" si="7"/>
        <v>1733</v>
      </c>
      <c r="N31" s="129">
        <f t="shared" si="8"/>
        <v>2556</v>
      </c>
      <c r="O31" s="130">
        <f t="shared" si="1"/>
        <v>16</v>
      </c>
      <c r="P31" s="276">
        <f>LM!C255+LM!AA255</f>
        <v>10</v>
      </c>
      <c r="Q31" s="130">
        <f>LM!E254+LM!AC254</f>
        <v>588</v>
      </c>
      <c r="R31" s="276">
        <f>LM!O255</f>
        <v>3</v>
      </c>
      <c r="S31" s="130">
        <f>LM!Q254</f>
        <v>496</v>
      </c>
      <c r="T31" s="276">
        <f>LM!AM255+LM!AY255</f>
        <v>3</v>
      </c>
      <c r="U31" s="130">
        <f>LM!AO254+LM!BA254</f>
        <v>981</v>
      </c>
      <c r="V31" s="276">
        <f>LM!BK255</f>
        <v>0</v>
      </c>
      <c r="W31" s="130">
        <f>LM!BM254</f>
        <v>493</v>
      </c>
    </row>
    <row r="32" spans="1:23" ht="18.75" x14ac:dyDescent="0.25">
      <c r="A32" s="128">
        <f>LF!A257</f>
        <v>53</v>
      </c>
      <c r="B32" s="127">
        <f t="shared" si="2"/>
        <v>45798</v>
      </c>
      <c r="C32" s="129">
        <f t="shared" si="3"/>
        <v>10566</v>
      </c>
      <c r="D32" s="130">
        <f t="shared" si="11"/>
        <v>51</v>
      </c>
      <c r="E32" s="276">
        <f>LF!C264+LF!AM264+LF!CI264+LF!DS264+LF!FO264+LF!GY264</f>
        <v>20</v>
      </c>
      <c r="F32" s="130">
        <f t="shared" si="4"/>
        <v>1858</v>
      </c>
      <c r="G32" s="276">
        <f>LF!O264+LF!AA264+LF!CU264+LF!DG264+LF!GA264+LF!GM264</f>
        <v>19</v>
      </c>
      <c r="H32" s="130">
        <f t="shared" si="5"/>
        <v>3469</v>
      </c>
      <c r="I32" s="276">
        <f>LF!AY264+LF!BK264+LF!EE264+LF!EQ264+LF!HK264+LF!HW264</f>
        <v>8</v>
      </c>
      <c r="J32" s="130">
        <f t="shared" si="6"/>
        <v>3510</v>
      </c>
      <c r="K32" s="278">
        <f>LF!BW264+LF!FC264+LF!II264</f>
        <v>4</v>
      </c>
      <c r="L32" s="130">
        <f t="shared" si="7"/>
        <v>1729</v>
      </c>
      <c r="N32" s="129">
        <f t="shared" si="8"/>
        <v>2542</v>
      </c>
      <c r="O32" s="130">
        <f t="shared" si="1"/>
        <v>14</v>
      </c>
      <c r="P32" s="276">
        <f>LM!C264+LM!AA264</f>
        <v>5</v>
      </c>
      <c r="Q32" s="130">
        <f>LM!E263+LM!AC263</f>
        <v>583</v>
      </c>
      <c r="R32" s="276">
        <f>LM!O264</f>
        <v>2</v>
      </c>
      <c r="S32" s="130">
        <f>LM!Q263</f>
        <v>494</v>
      </c>
      <c r="T32" s="276">
        <f>LM!AM264+LM!AY264</f>
        <v>5</v>
      </c>
      <c r="U32" s="130">
        <f>LM!AO263+LM!BA263</f>
        <v>976</v>
      </c>
      <c r="V32" s="276">
        <f>LM!BK264</f>
        <v>2</v>
      </c>
      <c r="W32" s="130">
        <f>LM!BM263</f>
        <v>491</v>
      </c>
    </row>
    <row r="33" spans="1:23" ht="18.75" x14ac:dyDescent="0.25">
      <c r="A33" s="128">
        <f>LF!A266</f>
        <v>54</v>
      </c>
      <c r="B33" s="127">
        <f t="shared" si="2"/>
        <v>45805</v>
      </c>
      <c r="C33" s="129">
        <f t="shared" si="3"/>
        <v>10526</v>
      </c>
      <c r="D33" s="130">
        <f t="shared" ref="D33:D39" si="12">E33+G33+I33+K33</f>
        <v>40</v>
      </c>
      <c r="E33" s="276">
        <f>LF!C273+LF!AM273+LF!CI273+LF!DS273+LF!FO273+LF!GY273</f>
        <v>17</v>
      </c>
      <c r="F33" s="130">
        <f t="shared" si="4"/>
        <v>1841</v>
      </c>
      <c r="G33" s="276">
        <f>LF!O273+LF!AA273+LF!CU273+LF!DG273+LF!GA273+LF!GM273</f>
        <v>11</v>
      </c>
      <c r="H33" s="130">
        <f t="shared" si="5"/>
        <v>3458</v>
      </c>
      <c r="I33" s="276">
        <f>LF!AY273+LF!BK273+LF!EE273+LF!EQ273+LF!HK273+LF!HW273</f>
        <v>8</v>
      </c>
      <c r="J33" s="130">
        <f t="shared" si="6"/>
        <v>3502</v>
      </c>
      <c r="K33" s="278">
        <f>LF!BW273+LF!FC273+LF!II273</f>
        <v>4</v>
      </c>
      <c r="L33" s="130">
        <f t="shared" si="7"/>
        <v>1725</v>
      </c>
      <c r="N33" s="129">
        <f t="shared" si="8"/>
        <v>2525</v>
      </c>
      <c r="O33" s="130">
        <f t="shared" si="1"/>
        <v>17</v>
      </c>
      <c r="P33" s="276">
        <f>LM!C273+LM!AA273</f>
        <v>8</v>
      </c>
      <c r="Q33" s="130">
        <f>LM!E272+LM!AC272</f>
        <v>575</v>
      </c>
      <c r="R33" s="276">
        <f>LM!O273</f>
        <v>2</v>
      </c>
      <c r="S33" s="130">
        <f>LM!Q272</f>
        <v>492</v>
      </c>
      <c r="T33" s="276">
        <f>LM!AM273+LM!AY273</f>
        <v>6</v>
      </c>
      <c r="U33" s="130">
        <f>LM!AO272+LM!BA272</f>
        <v>970</v>
      </c>
      <c r="V33" s="276">
        <f>LM!BK273</f>
        <v>1</v>
      </c>
      <c r="W33" s="130">
        <f>LM!BM272</f>
        <v>490</v>
      </c>
    </row>
    <row r="34" spans="1:23" ht="18.75" x14ac:dyDescent="0.25">
      <c r="A34" s="128">
        <f>LF!A275</f>
        <v>55</v>
      </c>
      <c r="B34" s="127">
        <f t="shared" si="2"/>
        <v>45812</v>
      </c>
      <c r="C34" s="129">
        <f t="shared" si="3"/>
        <v>10486</v>
      </c>
      <c r="D34" s="130">
        <f t="shared" si="12"/>
        <v>40</v>
      </c>
      <c r="E34" s="129">
        <f>LF!C282+LF!AM282+LF!CI282+LF!DS282+LF!FO282+LF!GY282</f>
        <v>13</v>
      </c>
      <c r="F34" s="130">
        <f t="shared" si="4"/>
        <v>1828</v>
      </c>
      <c r="G34" s="129">
        <f>LF!O282+LF!AA282+LF!CU282+LF!DG282+LF!GA282+LF!GM282</f>
        <v>7</v>
      </c>
      <c r="H34" s="130">
        <f t="shared" si="5"/>
        <v>3451</v>
      </c>
      <c r="I34" s="129">
        <f>LF!AY282+LF!BK282+LF!EE282+LF!EQ282+LF!HK282+LF!HW282</f>
        <v>12</v>
      </c>
      <c r="J34" s="130">
        <f t="shared" si="6"/>
        <v>3490</v>
      </c>
      <c r="K34" s="133">
        <f>LF!BW282+LF!FC282+LF!II282</f>
        <v>8</v>
      </c>
      <c r="L34" s="130">
        <f t="shared" si="7"/>
        <v>1717</v>
      </c>
      <c r="N34" s="129">
        <f t="shared" si="8"/>
        <v>2510</v>
      </c>
      <c r="O34" s="130">
        <f t="shared" si="1"/>
        <v>15</v>
      </c>
      <c r="P34" s="129">
        <f>LM!C282+LM!AA282</f>
        <v>6</v>
      </c>
      <c r="Q34" s="130">
        <f>LM!E281+LM!AC281</f>
        <v>569</v>
      </c>
      <c r="R34" s="129">
        <f>LM!O282</f>
        <v>1</v>
      </c>
      <c r="S34" s="130">
        <f>LM!Q281</f>
        <v>491</v>
      </c>
      <c r="T34" s="129">
        <f>LM!AM282+LM!AY282</f>
        <v>7</v>
      </c>
      <c r="U34" s="130">
        <f>LM!AO281+LM!BA281</f>
        <v>963</v>
      </c>
      <c r="V34" s="129">
        <f>LM!BK282</f>
        <v>1</v>
      </c>
      <c r="W34" s="130">
        <f>LM!BM281</f>
        <v>489</v>
      </c>
    </row>
    <row r="35" spans="1:23" ht="18.75" x14ac:dyDescent="0.25">
      <c r="A35" s="128">
        <f>LF!A284</f>
        <v>56</v>
      </c>
      <c r="B35" s="127">
        <f t="shared" si="2"/>
        <v>45819</v>
      </c>
      <c r="C35" s="129">
        <f t="shared" si="3"/>
        <v>10435</v>
      </c>
      <c r="D35" s="130">
        <f t="shared" si="12"/>
        <v>51</v>
      </c>
      <c r="E35" s="129">
        <f>LF!C291+LF!AM291+LF!CI291+LF!DS291+LF!FO291+LF!GY291</f>
        <v>21</v>
      </c>
      <c r="F35" s="130">
        <f t="shared" si="4"/>
        <v>1807</v>
      </c>
      <c r="G35" s="129">
        <f>LF!O291+LF!AA291+LF!CU291+LF!DG291+LF!GA291+LF!GM291</f>
        <v>12</v>
      </c>
      <c r="H35" s="130">
        <f t="shared" si="5"/>
        <v>3439</v>
      </c>
      <c r="I35" s="129">
        <f>LF!AY291+LF!BK291+LF!EE291+LF!EQ291+LF!HK291+LF!HW291</f>
        <v>14</v>
      </c>
      <c r="J35" s="130">
        <f t="shared" si="6"/>
        <v>3476</v>
      </c>
      <c r="K35" s="133">
        <f>LF!BW291+LF!FC291+LF!II291</f>
        <v>4</v>
      </c>
      <c r="L35" s="130">
        <f t="shared" si="7"/>
        <v>1713</v>
      </c>
      <c r="N35" s="129">
        <f t="shared" si="8"/>
        <v>2490</v>
      </c>
      <c r="O35" s="130">
        <f t="shared" si="1"/>
        <v>20</v>
      </c>
      <c r="P35" s="129">
        <f>LM!C291+LM!AA291</f>
        <v>6</v>
      </c>
      <c r="Q35" s="130">
        <f>LM!E290+LM!AC290</f>
        <v>563</v>
      </c>
      <c r="R35" s="129">
        <f>LM!O291</f>
        <v>4</v>
      </c>
      <c r="S35" s="130">
        <f>LM!Q290</f>
        <v>487</v>
      </c>
      <c r="T35" s="129">
        <f>LM!AM291+LM!AY291</f>
        <v>8</v>
      </c>
      <c r="U35" s="130">
        <f>LM!AO290+LM!BA290</f>
        <v>955</v>
      </c>
      <c r="V35" s="129">
        <f>LM!BK291</f>
        <v>2</v>
      </c>
      <c r="W35" s="130">
        <f>LM!BM290</f>
        <v>487</v>
      </c>
    </row>
    <row r="36" spans="1:23" ht="18.75" x14ac:dyDescent="0.25">
      <c r="A36" s="128">
        <f>LF!A293</f>
        <v>57</v>
      </c>
      <c r="B36" s="127">
        <f t="shared" si="2"/>
        <v>45826</v>
      </c>
      <c r="C36" s="129">
        <f t="shared" si="3"/>
        <v>10369</v>
      </c>
      <c r="D36" s="130">
        <f t="shared" si="12"/>
        <v>66</v>
      </c>
      <c r="E36" s="129">
        <f>LF!C300+LF!AM300+LF!CI300+LF!DS300+LF!FO300+LF!GY300</f>
        <v>23</v>
      </c>
      <c r="F36" s="130">
        <f t="shared" si="4"/>
        <v>1784</v>
      </c>
      <c r="G36" s="129">
        <f>LF!O300+LF!AA300+LF!CU300+LF!DG300+LF!GA300+LF!GM300</f>
        <v>16</v>
      </c>
      <c r="H36" s="130">
        <f t="shared" si="5"/>
        <v>3423</v>
      </c>
      <c r="I36" s="129">
        <f>LF!AY300+LF!BK300+LF!EE300+LF!EQ300+LF!HK300+LF!HW300</f>
        <v>20</v>
      </c>
      <c r="J36" s="130">
        <f t="shared" si="6"/>
        <v>3456</v>
      </c>
      <c r="K36" s="133">
        <f>LF!BW300+LF!FC300+LF!II300</f>
        <v>7</v>
      </c>
      <c r="L36" s="130">
        <f t="shared" si="7"/>
        <v>1706</v>
      </c>
      <c r="N36" s="129">
        <f t="shared" si="8"/>
        <v>2472</v>
      </c>
      <c r="O36" s="130">
        <f t="shared" si="1"/>
        <v>18</v>
      </c>
      <c r="P36" s="129">
        <f>LM!C300+LM!AA300</f>
        <v>6</v>
      </c>
      <c r="Q36" s="130">
        <f>LM!E299+LM!AC299</f>
        <v>557</v>
      </c>
      <c r="R36" s="129">
        <f>LM!O300</f>
        <v>1</v>
      </c>
      <c r="S36" s="130">
        <f>LM!Q299</f>
        <v>486</v>
      </c>
      <c r="T36" s="129">
        <f>LM!AM300+LM!AY300</f>
        <v>7</v>
      </c>
      <c r="U36" s="130">
        <f>LM!AO299+LM!BA299</f>
        <v>948</v>
      </c>
      <c r="V36" s="129">
        <f>LM!BK300</f>
        <v>4</v>
      </c>
      <c r="W36" s="130">
        <f>LM!BM299</f>
        <v>483</v>
      </c>
    </row>
    <row r="37" spans="1:23" ht="18.75" x14ac:dyDescent="0.25">
      <c r="A37" s="128">
        <f>LF!A302</f>
        <v>58</v>
      </c>
      <c r="B37" s="127">
        <f t="shared" si="2"/>
        <v>45833</v>
      </c>
      <c r="C37" s="129">
        <f t="shared" si="3"/>
        <v>10293</v>
      </c>
      <c r="D37" s="130">
        <f t="shared" si="12"/>
        <v>76</v>
      </c>
      <c r="E37" s="129">
        <f>LF!C309+LF!AM309+LF!CI309+LF!DS309+LF!FO309+LF!GY309</f>
        <v>41</v>
      </c>
      <c r="F37" s="130">
        <f t="shared" si="4"/>
        <v>1743</v>
      </c>
      <c r="G37" s="129">
        <f>LF!O309+LF!AA309+LF!CU309+LF!DG309+LF!GA309+LF!GM309</f>
        <v>18</v>
      </c>
      <c r="H37" s="130">
        <f t="shared" si="5"/>
        <v>3405</v>
      </c>
      <c r="I37" s="129">
        <f>LF!AY309+LF!BK309+LF!EE309+LF!EQ309+LF!HK309+LF!HW309</f>
        <v>10</v>
      </c>
      <c r="J37" s="130">
        <f t="shared" si="6"/>
        <v>3446</v>
      </c>
      <c r="K37" s="133">
        <f>LF!BW309+LF!FC309+LF!II309</f>
        <v>7</v>
      </c>
      <c r="L37" s="130">
        <f t="shared" si="7"/>
        <v>1699</v>
      </c>
      <c r="N37" s="129">
        <f t="shared" si="8"/>
        <v>2453</v>
      </c>
      <c r="O37" s="130">
        <f t="shared" si="1"/>
        <v>19</v>
      </c>
      <c r="P37" s="129">
        <f>LM!C309+LM!AA309</f>
        <v>7</v>
      </c>
      <c r="Q37" s="130">
        <f>LM!E308+LM!AC308</f>
        <v>550</v>
      </c>
      <c r="R37" s="129">
        <f>LM!O309</f>
        <v>3</v>
      </c>
      <c r="S37" s="130">
        <f>LM!Q308</f>
        <v>483</v>
      </c>
      <c r="T37" s="129">
        <f>LM!AM309+LM!AY309</f>
        <v>6</v>
      </c>
      <c r="U37" s="130">
        <f>LM!AO308+LM!BA308</f>
        <v>942</v>
      </c>
      <c r="V37" s="129">
        <f>LM!BK309</f>
        <v>3</v>
      </c>
      <c r="W37" s="130">
        <f>LM!BM308</f>
        <v>480</v>
      </c>
    </row>
    <row r="38" spans="1:23" ht="18.75" x14ac:dyDescent="0.25">
      <c r="A38" s="128">
        <f>LF!A311</f>
        <v>59</v>
      </c>
      <c r="B38" s="127">
        <f t="shared" si="2"/>
        <v>45840</v>
      </c>
      <c r="C38" s="129">
        <f t="shared" si="3"/>
        <v>10260</v>
      </c>
      <c r="D38" s="130">
        <f t="shared" si="12"/>
        <v>33</v>
      </c>
      <c r="E38" s="129">
        <f>LF!C318+LF!AM318+LF!CI318+LF!DS318+LF!FO318+LF!GY318</f>
        <v>15</v>
      </c>
      <c r="F38" s="130">
        <f t="shared" si="4"/>
        <v>1728</v>
      </c>
      <c r="G38" s="129">
        <f>LF!O318+LF!AA318+LF!CU318+LF!DG318+LF!GA318+LF!GM318</f>
        <v>10</v>
      </c>
      <c r="H38" s="130">
        <f t="shared" si="5"/>
        <v>3395</v>
      </c>
      <c r="I38" s="129">
        <f>LF!AY318+LF!BK318+LF!EE318+LF!EQ318+LF!HK318+LF!HW318</f>
        <v>6</v>
      </c>
      <c r="J38" s="130">
        <f t="shared" si="6"/>
        <v>3440</v>
      </c>
      <c r="K38" s="133">
        <f>LF!BW318+LF!FC318+LF!II318</f>
        <v>2</v>
      </c>
      <c r="L38" s="130">
        <f t="shared" si="7"/>
        <v>1697</v>
      </c>
      <c r="N38" s="129">
        <f t="shared" si="8"/>
        <v>2447</v>
      </c>
      <c r="O38" s="130">
        <f t="shared" si="1"/>
        <v>6</v>
      </c>
      <c r="P38" s="129">
        <f>LM!C318+LM!AA318</f>
        <v>0</v>
      </c>
      <c r="Q38" s="130">
        <f>LM!E317+LM!AC317</f>
        <v>550</v>
      </c>
      <c r="R38" s="129">
        <f>LM!O318</f>
        <v>1</v>
      </c>
      <c r="S38" s="130">
        <f>LM!Q317</f>
        <v>482</v>
      </c>
      <c r="T38" s="129">
        <f>LM!AM318+LM!AY318</f>
        <v>4</v>
      </c>
      <c r="U38" s="130">
        <f>LM!AO317+LM!BA317</f>
        <v>938</v>
      </c>
      <c r="V38" s="129">
        <f>LM!BK318</f>
        <v>1</v>
      </c>
      <c r="W38" s="130">
        <f>LM!BM317</f>
        <v>479</v>
      </c>
    </row>
    <row r="39" spans="1:23" ht="18.75" x14ac:dyDescent="0.25">
      <c r="A39" s="128">
        <f>LF!A320</f>
        <v>60</v>
      </c>
      <c r="B39" s="127">
        <f t="shared" si="2"/>
        <v>45847</v>
      </c>
      <c r="C39" s="129">
        <f t="shared" si="3"/>
        <v>10260</v>
      </c>
      <c r="D39" s="130">
        <f t="shared" si="12"/>
        <v>0</v>
      </c>
      <c r="E39" s="129">
        <f>LF!C327+LF!AM327+LF!CI327+LF!DS327+LF!FO327+LF!GY327</f>
        <v>0</v>
      </c>
      <c r="F39" s="130">
        <f t="shared" si="4"/>
        <v>1728</v>
      </c>
      <c r="G39" s="129">
        <f>LF!O327+LF!AA327+LF!CU327+LF!DG327+LF!GA327+LF!GM327</f>
        <v>0</v>
      </c>
      <c r="H39" s="130">
        <f t="shared" si="5"/>
        <v>3395</v>
      </c>
      <c r="I39" s="129">
        <f>LF!AY327+LF!BK327+LF!EE327+LF!EQ327+LF!HK327+LF!HW327</f>
        <v>0</v>
      </c>
      <c r="J39" s="130">
        <f t="shared" si="6"/>
        <v>3440</v>
      </c>
      <c r="K39" s="133">
        <f>LF!BW327+LF!FC327+LF!II327</f>
        <v>0</v>
      </c>
      <c r="L39" s="130">
        <f t="shared" si="7"/>
        <v>1697</v>
      </c>
      <c r="N39" s="129">
        <f t="shared" si="8"/>
        <v>2447</v>
      </c>
      <c r="O39" s="130">
        <f t="shared" si="1"/>
        <v>0</v>
      </c>
      <c r="P39" s="129">
        <f>LM!C327+LM!AA327</f>
        <v>0</v>
      </c>
      <c r="Q39" s="130">
        <f>LM!E326+LM!AC326</f>
        <v>550</v>
      </c>
      <c r="R39" s="129">
        <f>LM!O327</f>
        <v>0</v>
      </c>
      <c r="S39" s="130">
        <f>LM!Q326</f>
        <v>482</v>
      </c>
      <c r="T39" s="129">
        <f>LM!AM327+LM!AY327</f>
        <v>0</v>
      </c>
      <c r="U39" s="130">
        <f>LM!AO326+LM!BA326</f>
        <v>938</v>
      </c>
      <c r="V39" s="129">
        <f>LM!BK327</f>
        <v>0</v>
      </c>
      <c r="W39" s="130">
        <f>LM!BM326</f>
        <v>479</v>
      </c>
    </row>
    <row r="40" spans="1:23" ht="18.75" x14ac:dyDescent="0.25">
      <c r="A40" s="128">
        <f>LF!A329</f>
        <v>61</v>
      </c>
      <c r="B40" s="127">
        <f t="shared" si="2"/>
        <v>45854</v>
      </c>
      <c r="C40" s="129">
        <f t="shared" si="3"/>
        <v>10260</v>
      </c>
      <c r="D40" s="130">
        <f t="shared" ref="D40:D42" si="13">E40+G40+I40+K40</f>
        <v>0</v>
      </c>
      <c r="E40" s="129">
        <f>LF!C336+LF!AM336+LF!CI336+LF!DS336+LF!FO336+LF!GY336</f>
        <v>0</v>
      </c>
      <c r="F40" s="130">
        <f t="shared" si="4"/>
        <v>1728</v>
      </c>
      <c r="G40" s="129">
        <f>LF!O336+LF!AA336+LF!CU336+LF!DG336+LF!GA336+LF!GM336</f>
        <v>0</v>
      </c>
      <c r="H40" s="130">
        <f t="shared" si="5"/>
        <v>3395</v>
      </c>
      <c r="I40" s="129">
        <f>LF!AY336+LF!BK336+LF!EE336+LF!EQ336+LF!HK336+LF!HW336</f>
        <v>0</v>
      </c>
      <c r="J40" s="130">
        <f t="shared" si="6"/>
        <v>3440</v>
      </c>
      <c r="K40" s="133">
        <f>LF!BW336+LF!FC336+LF!II336</f>
        <v>0</v>
      </c>
      <c r="L40" s="130">
        <f t="shared" si="7"/>
        <v>1697</v>
      </c>
      <c r="N40" s="129">
        <f t="shared" si="8"/>
        <v>2447</v>
      </c>
      <c r="O40" s="130">
        <f t="shared" si="1"/>
        <v>0</v>
      </c>
      <c r="P40" s="129">
        <f>LM!C336+LM!AA336</f>
        <v>0</v>
      </c>
      <c r="Q40" s="130">
        <f>LM!E335+LM!AC335</f>
        <v>550</v>
      </c>
      <c r="R40" s="129">
        <f>LM!O336</f>
        <v>0</v>
      </c>
      <c r="S40" s="130">
        <f>LM!Q335</f>
        <v>482</v>
      </c>
      <c r="T40" s="129">
        <f>LM!AM336+LM!AY336</f>
        <v>0</v>
      </c>
      <c r="U40" s="130">
        <f>LM!AO335+LM!BA335</f>
        <v>938</v>
      </c>
      <c r="V40" s="129">
        <f>LM!BK336</f>
        <v>0</v>
      </c>
      <c r="W40" s="130">
        <f>LM!BM335</f>
        <v>479</v>
      </c>
    </row>
    <row r="41" spans="1:23" ht="18.75" x14ac:dyDescent="0.25">
      <c r="A41" s="128">
        <f>LF!A338</f>
        <v>62</v>
      </c>
      <c r="B41" s="127">
        <f t="shared" si="2"/>
        <v>45861</v>
      </c>
      <c r="C41" s="129">
        <f t="shared" si="3"/>
        <v>10260</v>
      </c>
      <c r="D41" s="130">
        <f t="shared" si="13"/>
        <v>0</v>
      </c>
      <c r="E41" s="129">
        <f>LF!C345+LF!AM345+LF!CI345+LF!DS345+LF!FO345+LF!GY345</f>
        <v>0</v>
      </c>
      <c r="F41" s="130">
        <f t="shared" si="4"/>
        <v>1728</v>
      </c>
      <c r="G41" s="129">
        <f>LF!O345+LF!AA345+LF!CU345+LF!DG345+LF!GA345+LF!GM345</f>
        <v>0</v>
      </c>
      <c r="H41" s="130">
        <f t="shared" si="5"/>
        <v>3395</v>
      </c>
      <c r="I41" s="129">
        <f>LF!AY345+LF!BK345+LF!EE345+LF!EQ345+LF!HK345+LF!HW345</f>
        <v>0</v>
      </c>
      <c r="J41" s="130">
        <f t="shared" si="6"/>
        <v>3440</v>
      </c>
      <c r="K41" s="133">
        <f>LF!BW345+LF!FC345+LF!II345</f>
        <v>0</v>
      </c>
      <c r="L41" s="130">
        <f t="shared" si="7"/>
        <v>1697</v>
      </c>
      <c r="N41" s="129">
        <f t="shared" si="8"/>
        <v>2447</v>
      </c>
      <c r="O41" s="130">
        <f t="shared" si="1"/>
        <v>0</v>
      </c>
      <c r="P41" s="129">
        <f>LM!C345+LM!AA345</f>
        <v>0</v>
      </c>
      <c r="Q41" s="130">
        <f>LM!E344+LM!AC344</f>
        <v>550</v>
      </c>
      <c r="R41" s="129">
        <f>LM!O345</f>
        <v>0</v>
      </c>
      <c r="S41" s="130">
        <f>LM!Q344</f>
        <v>482</v>
      </c>
      <c r="T41" s="129">
        <f>LM!AM345+LM!AY345</f>
        <v>0</v>
      </c>
      <c r="U41" s="130">
        <f>LM!AO344+LM!BA344</f>
        <v>938</v>
      </c>
      <c r="V41" s="129">
        <f>LM!BK345</f>
        <v>0</v>
      </c>
      <c r="W41" s="130">
        <f>LM!BM344</f>
        <v>479</v>
      </c>
    </row>
    <row r="42" spans="1:23" ht="19.5" thickBot="1" x14ac:dyDescent="0.3">
      <c r="A42" s="128">
        <f>LF!A347</f>
        <v>63</v>
      </c>
      <c r="B42" s="127">
        <f t="shared" si="2"/>
        <v>45868</v>
      </c>
      <c r="C42" s="129">
        <f t="shared" si="3"/>
        <v>10260</v>
      </c>
      <c r="D42" s="132">
        <f t="shared" si="13"/>
        <v>0</v>
      </c>
      <c r="E42" s="131">
        <f>LF!C354+LF!AM354+LF!CI354+LF!DS354+LF!FO354+LF!GY354</f>
        <v>0</v>
      </c>
      <c r="F42" s="130">
        <f t="shared" si="4"/>
        <v>1728</v>
      </c>
      <c r="G42" s="131">
        <f>LF!O354+LF!AA354+LF!CU354+LF!DG354+LF!GA354+LF!GM354</f>
        <v>0</v>
      </c>
      <c r="H42" s="130">
        <f t="shared" si="5"/>
        <v>3395</v>
      </c>
      <c r="I42" s="131">
        <f>LF!AY354+LF!BK354+LF!EE354+LF!EQ354+LF!HK354+LF!HW354</f>
        <v>0</v>
      </c>
      <c r="J42" s="130">
        <f t="shared" si="6"/>
        <v>3440</v>
      </c>
      <c r="K42" s="134">
        <f>LF!BW354+LF!FC354+LF!II354</f>
        <v>0</v>
      </c>
      <c r="L42" s="130">
        <f t="shared" si="7"/>
        <v>1697</v>
      </c>
      <c r="N42" s="129">
        <f t="shared" si="8"/>
        <v>2447</v>
      </c>
      <c r="O42" s="132">
        <f t="shared" si="1"/>
        <v>0</v>
      </c>
      <c r="P42" s="131">
        <f>LM!C354+LM!AA354</f>
        <v>0</v>
      </c>
      <c r="Q42" s="132">
        <f>LM!E353+LM!AC353</f>
        <v>550</v>
      </c>
      <c r="R42" s="131">
        <f>LM!O354</f>
        <v>0</v>
      </c>
      <c r="S42" s="132">
        <f>LM!Q353</f>
        <v>482</v>
      </c>
      <c r="T42" s="131">
        <f>LM!AM354+LM!AY354</f>
        <v>0</v>
      </c>
      <c r="U42" s="132">
        <f>LM!AO353+LM!BA353</f>
        <v>938</v>
      </c>
      <c r="V42" s="131">
        <f>LM!BK354</f>
        <v>0</v>
      </c>
      <c r="W42" s="132">
        <f>LM!BM353</f>
        <v>479</v>
      </c>
    </row>
    <row r="43" spans="1:23" x14ac:dyDescent="0.25">
      <c r="B43" s="125"/>
    </row>
    <row r="44" spans="1:23" x14ac:dyDescent="0.25">
      <c r="B44" s="125"/>
    </row>
    <row r="45" spans="1:23" x14ac:dyDescent="0.25">
      <c r="B45" s="125"/>
    </row>
    <row r="46" spans="1:23" x14ac:dyDescent="0.25">
      <c r="A46" s="126"/>
      <c r="B46" s="125"/>
    </row>
    <row r="47" spans="1:23" x14ac:dyDescent="0.25">
      <c r="A47" s="126"/>
      <c r="B47" s="125"/>
    </row>
    <row r="48" spans="1:23" x14ac:dyDescent="0.25">
      <c r="A48" s="126"/>
      <c r="B48" s="125"/>
    </row>
    <row r="49" spans="1:2" x14ac:dyDescent="0.25">
      <c r="A49" s="126"/>
      <c r="B49" s="125"/>
    </row>
    <row r="50" spans="1:2" x14ac:dyDescent="0.25">
      <c r="A50" s="126"/>
      <c r="B50" s="125"/>
    </row>
    <row r="51" spans="1:2" x14ac:dyDescent="0.25">
      <c r="A51" s="126"/>
      <c r="B51" s="125"/>
    </row>
    <row r="52" spans="1:2" x14ac:dyDescent="0.25">
      <c r="A52" s="126"/>
      <c r="B52" s="125"/>
    </row>
    <row r="53" spans="1:2" x14ac:dyDescent="0.25">
      <c r="A53" s="126"/>
      <c r="B53" s="125"/>
    </row>
    <row r="54" spans="1:2" x14ac:dyDescent="0.25">
      <c r="A54" s="126"/>
      <c r="B54" s="125"/>
    </row>
    <row r="55" spans="1:2" x14ac:dyDescent="0.25">
      <c r="A55" s="126"/>
      <c r="B55" s="125"/>
    </row>
    <row r="56" spans="1:2" x14ac:dyDescent="0.25">
      <c r="A56" s="126"/>
      <c r="B56" s="125"/>
    </row>
    <row r="57" spans="1:2" x14ac:dyDescent="0.25">
      <c r="A57" s="126"/>
      <c r="B57" s="125"/>
    </row>
    <row r="58" spans="1:2" x14ac:dyDescent="0.25">
      <c r="A58" s="126"/>
      <c r="B58" s="125"/>
    </row>
    <row r="59" spans="1:2" x14ac:dyDescent="0.25">
      <c r="A59" s="126"/>
      <c r="B59" s="125"/>
    </row>
    <row r="60" spans="1:2" x14ac:dyDescent="0.25">
      <c r="A60" s="126"/>
      <c r="B60" s="125"/>
    </row>
    <row r="61" spans="1:2" x14ac:dyDescent="0.25">
      <c r="A61" s="126"/>
      <c r="B61" s="125"/>
    </row>
    <row r="62" spans="1:2" x14ac:dyDescent="0.25">
      <c r="A62" s="126"/>
      <c r="B62" s="125"/>
    </row>
    <row r="63" spans="1:2" x14ac:dyDescent="0.25">
      <c r="A63" s="126"/>
      <c r="B63" s="125"/>
    </row>
    <row r="64" spans="1:2" x14ac:dyDescent="0.25">
      <c r="A64" s="126"/>
      <c r="B64" s="125"/>
    </row>
    <row r="65" spans="1:2" x14ac:dyDescent="0.25">
      <c r="A65" s="126"/>
      <c r="B65" s="125"/>
    </row>
    <row r="66" spans="1:2" x14ac:dyDescent="0.25">
      <c r="A66" s="126"/>
      <c r="B66" s="125"/>
    </row>
    <row r="67" spans="1:2" x14ac:dyDescent="0.25">
      <c r="A67" s="126"/>
      <c r="B67" s="125"/>
    </row>
    <row r="68" spans="1:2" x14ac:dyDescent="0.25">
      <c r="A68" s="126"/>
      <c r="B68" s="125"/>
    </row>
    <row r="69" spans="1:2" x14ac:dyDescent="0.25">
      <c r="A69" s="126"/>
      <c r="B69" s="125"/>
    </row>
    <row r="70" spans="1:2" x14ac:dyDescent="0.25">
      <c r="A70" s="126"/>
      <c r="B70" s="125"/>
    </row>
    <row r="71" spans="1:2" x14ac:dyDescent="0.25">
      <c r="A71" s="126"/>
      <c r="B71" s="125"/>
    </row>
    <row r="72" spans="1:2" x14ac:dyDescent="0.25">
      <c r="A72" s="126"/>
      <c r="B72" s="125"/>
    </row>
    <row r="73" spans="1:2" x14ac:dyDescent="0.25">
      <c r="A73" s="126"/>
      <c r="B73" s="125"/>
    </row>
    <row r="74" spans="1:2" x14ac:dyDescent="0.25">
      <c r="A74" s="126"/>
      <c r="B74" s="125"/>
    </row>
    <row r="75" spans="1:2" x14ac:dyDescent="0.25">
      <c r="A75" s="126"/>
      <c r="B75" s="125"/>
    </row>
    <row r="76" spans="1:2" x14ac:dyDescent="0.25">
      <c r="A76" s="126"/>
      <c r="B76" s="125"/>
    </row>
    <row r="77" spans="1:2" x14ac:dyDescent="0.25">
      <c r="A77" s="126"/>
      <c r="B77" s="125"/>
    </row>
    <row r="78" spans="1:2" x14ac:dyDescent="0.25">
      <c r="A78" s="126"/>
      <c r="B78" s="125"/>
    </row>
    <row r="79" spans="1:2" x14ac:dyDescent="0.25">
      <c r="A79" s="126"/>
      <c r="B79" s="125"/>
    </row>
    <row r="80" spans="1:2" x14ac:dyDescent="0.25">
      <c r="A80" s="126"/>
      <c r="B80" s="125"/>
    </row>
    <row r="81" spans="1:2" x14ac:dyDescent="0.25">
      <c r="A81" s="126"/>
      <c r="B81" s="125"/>
    </row>
    <row r="82" spans="1:2" x14ac:dyDescent="0.25">
      <c r="A82" s="126"/>
      <c r="B82" s="125"/>
    </row>
    <row r="83" spans="1:2" x14ac:dyDescent="0.25">
      <c r="A83" s="126"/>
      <c r="B83" s="125"/>
    </row>
    <row r="84" spans="1:2" x14ac:dyDescent="0.25">
      <c r="A84" s="126"/>
      <c r="B84" s="125"/>
    </row>
    <row r="85" spans="1:2" x14ac:dyDescent="0.25">
      <c r="A85" s="126"/>
      <c r="B85" s="125"/>
    </row>
    <row r="86" spans="1:2" x14ac:dyDescent="0.25">
      <c r="A86" s="126"/>
      <c r="B86" s="125"/>
    </row>
    <row r="87" spans="1:2" x14ac:dyDescent="0.25">
      <c r="A87" s="126"/>
      <c r="B87" s="125"/>
    </row>
    <row r="88" spans="1:2" x14ac:dyDescent="0.25">
      <c r="A88" s="126"/>
      <c r="B88" s="125"/>
    </row>
    <row r="89" spans="1:2" x14ac:dyDescent="0.25">
      <c r="A89" s="126"/>
      <c r="B89" s="125"/>
    </row>
    <row r="90" spans="1:2" x14ac:dyDescent="0.25">
      <c r="A90" s="126"/>
      <c r="B90" s="125"/>
    </row>
    <row r="91" spans="1:2" x14ac:dyDescent="0.25">
      <c r="A91" s="126"/>
      <c r="B91" s="125"/>
    </row>
    <row r="92" spans="1:2" x14ac:dyDescent="0.25">
      <c r="A92" s="126"/>
      <c r="B92" s="125"/>
    </row>
    <row r="93" spans="1:2" x14ac:dyDescent="0.25">
      <c r="A93" s="126"/>
      <c r="B93" s="125"/>
    </row>
    <row r="94" spans="1:2" x14ac:dyDescent="0.25">
      <c r="A94" s="126"/>
      <c r="B94" s="125"/>
    </row>
    <row r="95" spans="1:2" x14ac:dyDescent="0.25">
      <c r="A95" s="126"/>
      <c r="B95" s="125"/>
    </row>
    <row r="96" spans="1:2" x14ac:dyDescent="0.25">
      <c r="A96" s="126"/>
      <c r="B96" s="125"/>
    </row>
    <row r="97" spans="1:2" x14ac:dyDescent="0.25">
      <c r="A97" s="126"/>
      <c r="B97" s="125"/>
    </row>
    <row r="98" spans="1:2" x14ac:dyDescent="0.25">
      <c r="A98" s="126"/>
      <c r="B98" s="125"/>
    </row>
    <row r="99" spans="1:2" x14ac:dyDescent="0.25">
      <c r="A99" s="126"/>
      <c r="B99" s="125"/>
    </row>
    <row r="100" spans="1:2" x14ac:dyDescent="0.25">
      <c r="A100" s="126"/>
      <c r="B100" s="125"/>
    </row>
    <row r="101" spans="1:2" x14ac:dyDescent="0.25">
      <c r="A101" s="126"/>
      <c r="B101" s="125"/>
    </row>
    <row r="102" spans="1:2" x14ac:dyDescent="0.25">
      <c r="A102" s="126"/>
      <c r="B102" s="125"/>
    </row>
    <row r="103" spans="1:2" x14ac:dyDescent="0.25">
      <c r="A103" s="126"/>
      <c r="B103" s="125"/>
    </row>
    <row r="104" spans="1:2" x14ac:dyDescent="0.25">
      <c r="A104" s="126"/>
      <c r="B104" s="125"/>
    </row>
    <row r="105" spans="1:2" x14ac:dyDescent="0.25">
      <c r="A105" s="126"/>
      <c r="B105" s="125"/>
    </row>
    <row r="106" spans="1:2" x14ac:dyDescent="0.25">
      <c r="A106" s="126"/>
      <c r="B106" s="125"/>
    </row>
    <row r="107" spans="1:2" x14ac:dyDescent="0.25">
      <c r="A107" s="126"/>
      <c r="B107" s="125"/>
    </row>
    <row r="108" spans="1:2" x14ac:dyDescent="0.25">
      <c r="A108" s="126"/>
      <c r="B108" s="125"/>
    </row>
    <row r="109" spans="1:2" x14ac:dyDescent="0.25">
      <c r="A109" s="126"/>
      <c r="B109" s="125"/>
    </row>
    <row r="110" spans="1:2" x14ac:dyDescent="0.25">
      <c r="A110" s="126"/>
      <c r="B110" s="125"/>
    </row>
    <row r="111" spans="1:2" x14ac:dyDescent="0.25">
      <c r="A111" s="126"/>
      <c r="B111" s="125"/>
    </row>
    <row r="112" spans="1:2" x14ac:dyDescent="0.25">
      <c r="A112" s="126"/>
      <c r="B112" s="125"/>
    </row>
    <row r="113" spans="1:2" x14ac:dyDescent="0.25">
      <c r="A113" s="126"/>
      <c r="B113" s="125"/>
    </row>
    <row r="114" spans="1:2" x14ac:dyDescent="0.25">
      <c r="A114" s="126"/>
      <c r="B114" s="125"/>
    </row>
    <row r="115" spans="1:2" x14ac:dyDescent="0.25">
      <c r="A115" s="126"/>
      <c r="B115" s="125"/>
    </row>
    <row r="116" spans="1:2" x14ac:dyDescent="0.25">
      <c r="A116" s="126"/>
      <c r="B116" s="125"/>
    </row>
    <row r="117" spans="1:2" x14ac:dyDescent="0.25">
      <c r="A117" s="126"/>
      <c r="B117" s="125"/>
    </row>
    <row r="118" spans="1:2" x14ac:dyDescent="0.25">
      <c r="A118" s="126"/>
      <c r="B118" s="125"/>
    </row>
    <row r="119" spans="1:2" x14ac:dyDescent="0.25">
      <c r="A119" s="126"/>
      <c r="B119" s="125"/>
    </row>
    <row r="120" spans="1:2" x14ac:dyDescent="0.25">
      <c r="A120" s="126"/>
      <c r="B120" s="125"/>
    </row>
    <row r="121" spans="1:2" x14ac:dyDescent="0.25">
      <c r="A121" s="126"/>
      <c r="B121" s="125"/>
    </row>
    <row r="122" spans="1:2" x14ac:dyDescent="0.25">
      <c r="A122" s="126"/>
      <c r="B122" s="125"/>
    </row>
    <row r="123" spans="1:2" x14ac:dyDescent="0.25">
      <c r="A123" s="126"/>
      <c r="B123" s="125"/>
    </row>
    <row r="124" spans="1:2" x14ac:dyDescent="0.25">
      <c r="A124" s="126"/>
      <c r="B124" s="125"/>
    </row>
    <row r="125" spans="1:2" x14ac:dyDescent="0.25">
      <c r="A125" s="126"/>
      <c r="B125" s="125"/>
    </row>
    <row r="126" spans="1:2" x14ac:dyDescent="0.25">
      <c r="A126" s="126"/>
      <c r="B126" s="125"/>
    </row>
    <row r="127" spans="1:2" x14ac:dyDescent="0.25">
      <c r="A127" s="126"/>
      <c r="B127" s="125"/>
    </row>
    <row r="128" spans="1:2" x14ac:dyDescent="0.25">
      <c r="A128" s="126"/>
      <c r="B128" s="125"/>
    </row>
    <row r="129" spans="1:2" x14ac:dyDescent="0.25">
      <c r="A129" s="126"/>
      <c r="B129" s="125"/>
    </row>
    <row r="130" spans="1:2" x14ac:dyDescent="0.25">
      <c r="A130" s="126"/>
      <c r="B130" s="125"/>
    </row>
    <row r="131" spans="1:2" x14ac:dyDescent="0.25">
      <c r="A131" s="126"/>
      <c r="B131" s="125"/>
    </row>
    <row r="132" spans="1:2" x14ac:dyDescent="0.25">
      <c r="A132" s="126"/>
      <c r="B132" s="125"/>
    </row>
    <row r="133" spans="1:2" x14ac:dyDescent="0.25">
      <c r="A133" s="126"/>
      <c r="B133" s="125"/>
    </row>
    <row r="134" spans="1:2" x14ac:dyDescent="0.25">
      <c r="A134" s="126"/>
      <c r="B134" s="125"/>
    </row>
    <row r="135" spans="1:2" x14ac:dyDescent="0.25">
      <c r="A135" s="126"/>
      <c r="B135" s="125"/>
    </row>
    <row r="136" spans="1:2" x14ac:dyDescent="0.25">
      <c r="A136" s="126"/>
      <c r="B136" s="125"/>
    </row>
    <row r="137" spans="1:2" x14ac:dyDescent="0.25">
      <c r="A137" s="126"/>
      <c r="B137" s="125"/>
    </row>
    <row r="138" spans="1:2" x14ac:dyDescent="0.25">
      <c r="A138" s="126"/>
      <c r="B138" s="125"/>
    </row>
    <row r="139" spans="1:2" x14ac:dyDescent="0.25">
      <c r="A139" s="126"/>
      <c r="B139" s="125"/>
    </row>
    <row r="140" spans="1:2" x14ac:dyDescent="0.25">
      <c r="A140" s="126"/>
      <c r="B140" s="125"/>
    </row>
    <row r="141" spans="1:2" x14ac:dyDescent="0.25">
      <c r="A141" s="126"/>
      <c r="B141" s="125"/>
    </row>
    <row r="142" spans="1:2" x14ac:dyDescent="0.25">
      <c r="A142" s="126"/>
      <c r="B142" s="125"/>
    </row>
    <row r="143" spans="1:2" x14ac:dyDescent="0.25">
      <c r="A143" s="126"/>
      <c r="B143" s="125"/>
    </row>
    <row r="144" spans="1:2" x14ac:dyDescent="0.25">
      <c r="A144" s="126"/>
      <c r="B144" s="125"/>
    </row>
    <row r="145" spans="1:2" x14ac:dyDescent="0.25">
      <c r="A145" s="126"/>
      <c r="B145" s="125"/>
    </row>
    <row r="146" spans="1:2" x14ac:dyDescent="0.25">
      <c r="A146" s="126"/>
      <c r="B146" s="125"/>
    </row>
    <row r="147" spans="1:2" x14ac:dyDescent="0.25">
      <c r="A147" s="126"/>
      <c r="B147" s="125"/>
    </row>
    <row r="148" spans="1:2" x14ac:dyDescent="0.25">
      <c r="A148" s="126"/>
      <c r="B148" s="125"/>
    </row>
    <row r="149" spans="1:2" x14ac:dyDescent="0.25">
      <c r="A149" s="126"/>
      <c r="B149" s="125"/>
    </row>
    <row r="150" spans="1:2" x14ac:dyDescent="0.25">
      <c r="A150" s="126"/>
      <c r="B150" s="125"/>
    </row>
  </sheetData>
  <autoFilter ref="A1:L42" xr:uid="{00000000-0009-0000-0000-000006000000}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</autoFilter>
  <mergeCells count="11">
    <mergeCell ref="E2:F2"/>
    <mergeCell ref="G2:H2"/>
    <mergeCell ref="I2:J2"/>
    <mergeCell ref="N1:W1"/>
    <mergeCell ref="N2:N3"/>
    <mergeCell ref="O2:O3"/>
    <mergeCell ref="P2:Q2"/>
    <mergeCell ref="R2:S2"/>
    <mergeCell ref="T2:U2"/>
    <mergeCell ref="V2:W2"/>
    <mergeCell ref="K2:L2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filterMode="1"/>
  <dimension ref="A1:U61"/>
  <sheetViews>
    <sheetView zoomScale="85" zoomScaleNormal="85"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A2" sqref="A2:U52"/>
    </sheetView>
  </sheetViews>
  <sheetFormatPr baseColWidth="10" defaultRowHeight="15" x14ac:dyDescent="0.25"/>
  <sheetData>
    <row r="1" spans="1:21" ht="45" x14ac:dyDescent="0.25">
      <c r="A1" s="629" t="s">
        <v>182</v>
      </c>
      <c r="B1" s="629" t="s">
        <v>183</v>
      </c>
      <c r="C1" s="629" t="s">
        <v>184</v>
      </c>
      <c r="D1" s="629" t="s">
        <v>185</v>
      </c>
      <c r="E1" s="629" t="s">
        <v>186</v>
      </c>
      <c r="F1" s="629" t="s">
        <v>187</v>
      </c>
      <c r="G1" s="629" t="s">
        <v>188</v>
      </c>
      <c r="H1" s="629" t="s">
        <v>189</v>
      </c>
      <c r="I1" s="629" t="s">
        <v>190</v>
      </c>
      <c r="J1" s="629" t="s">
        <v>191</v>
      </c>
      <c r="K1" s="629" t="s">
        <v>192</v>
      </c>
      <c r="L1" s="629" t="s">
        <v>193</v>
      </c>
      <c r="M1" s="629" t="s">
        <v>194</v>
      </c>
      <c r="N1" s="629" t="s">
        <v>195</v>
      </c>
      <c r="O1" s="629" t="s">
        <v>196</v>
      </c>
      <c r="P1" s="629" t="s">
        <v>197</v>
      </c>
      <c r="Q1" s="629" t="s">
        <v>198</v>
      </c>
      <c r="R1" s="629" t="s">
        <v>199</v>
      </c>
      <c r="S1" s="629" t="s">
        <v>200</v>
      </c>
      <c r="T1" s="629" t="s">
        <v>201</v>
      </c>
      <c r="U1" s="630" t="s">
        <v>202</v>
      </c>
    </row>
    <row r="2" spans="1:21" x14ac:dyDescent="0.25">
      <c r="A2" s="631" t="s">
        <v>205</v>
      </c>
      <c r="B2" s="631" t="s">
        <v>203</v>
      </c>
      <c r="C2" s="632" t="s">
        <v>204</v>
      </c>
      <c r="D2" s="633">
        <v>50</v>
      </c>
      <c r="E2" s="634">
        <v>45777</v>
      </c>
      <c r="F2" s="635" t="s">
        <v>83</v>
      </c>
      <c r="G2" s="637">
        <v>1</v>
      </c>
      <c r="H2" s="637"/>
      <c r="I2" s="637"/>
      <c r="J2" s="637"/>
      <c r="K2" s="635"/>
      <c r="L2" s="635"/>
      <c r="M2" s="635"/>
      <c r="N2" s="635"/>
      <c r="O2" s="635"/>
      <c r="P2" s="635"/>
      <c r="Q2" s="635"/>
      <c r="R2" s="635"/>
      <c r="S2" s="635">
        <v>23</v>
      </c>
      <c r="T2" s="636">
        <f t="shared" ref="T2:T61" si="0">SUM(G2:S2)</f>
        <v>24</v>
      </c>
      <c r="U2" s="635">
        <v>1920</v>
      </c>
    </row>
    <row r="3" spans="1:21" x14ac:dyDescent="0.25">
      <c r="A3" s="631" t="s">
        <v>205</v>
      </c>
      <c r="B3" s="631" t="s">
        <v>203</v>
      </c>
      <c r="C3" s="632" t="s">
        <v>204</v>
      </c>
      <c r="D3" s="633">
        <f t="shared" ref="D3:D16" si="1">D2+1</f>
        <v>51</v>
      </c>
      <c r="E3" s="634">
        <f t="shared" ref="E3:E16" si="2">E2+7</f>
        <v>45784</v>
      </c>
      <c r="F3" s="635" t="str">
        <f>F2</f>
        <v>L</v>
      </c>
      <c r="G3" s="637"/>
      <c r="H3" s="637">
        <v>3</v>
      </c>
      <c r="I3" s="637">
        <v>1</v>
      </c>
      <c r="J3" s="637"/>
      <c r="K3" s="635"/>
      <c r="L3" s="635"/>
      <c r="M3" s="635"/>
      <c r="N3" s="635"/>
      <c r="O3" s="635"/>
      <c r="P3" s="635"/>
      <c r="Q3" s="635">
        <v>1</v>
      </c>
      <c r="R3" s="635"/>
      <c r="S3" s="635">
        <v>19</v>
      </c>
      <c r="T3" s="636">
        <f t="shared" si="0"/>
        <v>24</v>
      </c>
      <c r="U3" s="635">
        <f>U2-T3</f>
        <v>1896</v>
      </c>
    </row>
    <row r="4" spans="1:21" x14ac:dyDescent="0.25">
      <c r="A4" s="631" t="s">
        <v>205</v>
      </c>
      <c r="B4" s="631" t="s">
        <v>203</v>
      </c>
      <c r="C4" s="632" t="s">
        <v>204</v>
      </c>
      <c r="D4" s="633">
        <f t="shared" si="1"/>
        <v>52</v>
      </c>
      <c r="E4" s="634">
        <f t="shared" si="2"/>
        <v>45791</v>
      </c>
      <c r="F4" s="635" t="str">
        <f t="shared" ref="F4:F16" si="3">F3</f>
        <v>L</v>
      </c>
      <c r="G4" s="637"/>
      <c r="H4" s="637">
        <v>1</v>
      </c>
      <c r="I4" s="637">
        <v>3</v>
      </c>
      <c r="J4" s="637"/>
      <c r="K4" s="635"/>
      <c r="L4" s="635"/>
      <c r="M4" s="635"/>
      <c r="N4" s="635"/>
      <c r="O4" s="635">
        <v>1</v>
      </c>
      <c r="P4" s="635"/>
      <c r="Q4" s="635">
        <v>1</v>
      </c>
      <c r="R4" s="635"/>
      <c r="S4" s="635">
        <v>12</v>
      </c>
      <c r="T4" s="636">
        <f t="shared" si="0"/>
        <v>18</v>
      </c>
      <c r="U4" s="635">
        <f t="shared" ref="U4:U16" si="4">U3-T4</f>
        <v>1878</v>
      </c>
    </row>
    <row r="5" spans="1:21" x14ac:dyDescent="0.25">
      <c r="A5" s="631" t="s">
        <v>205</v>
      </c>
      <c r="B5" s="631" t="s">
        <v>203</v>
      </c>
      <c r="C5" s="632" t="s">
        <v>204</v>
      </c>
      <c r="D5" s="633">
        <f t="shared" si="1"/>
        <v>53</v>
      </c>
      <c r="E5" s="634">
        <f t="shared" si="2"/>
        <v>45798</v>
      </c>
      <c r="F5" s="635" t="str">
        <f t="shared" si="3"/>
        <v>L</v>
      </c>
      <c r="G5" s="637"/>
      <c r="H5" s="637">
        <v>5</v>
      </c>
      <c r="I5" s="637">
        <v>3</v>
      </c>
      <c r="J5" s="637"/>
      <c r="K5" s="635"/>
      <c r="L5" s="635"/>
      <c r="M5" s="635"/>
      <c r="N5" s="635"/>
      <c r="O5" s="635">
        <v>1</v>
      </c>
      <c r="P5" s="635"/>
      <c r="Q5" s="635">
        <v>1</v>
      </c>
      <c r="R5" s="635"/>
      <c r="S5" s="635">
        <v>10</v>
      </c>
      <c r="T5" s="636">
        <f t="shared" si="0"/>
        <v>20</v>
      </c>
      <c r="U5" s="635">
        <f t="shared" si="4"/>
        <v>1858</v>
      </c>
    </row>
    <row r="6" spans="1:21" x14ac:dyDescent="0.25">
      <c r="A6" s="631" t="s">
        <v>205</v>
      </c>
      <c r="B6" s="631" t="s">
        <v>203</v>
      </c>
      <c r="C6" s="632" t="s">
        <v>204</v>
      </c>
      <c r="D6" s="633">
        <f t="shared" si="1"/>
        <v>54</v>
      </c>
      <c r="E6" s="634">
        <f t="shared" si="2"/>
        <v>45805</v>
      </c>
      <c r="F6" s="635" t="str">
        <f t="shared" si="3"/>
        <v>L</v>
      </c>
      <c r="G6" s="637"/>
      <c r="H6" s="637">
        <v>4</v>
      </c>
      <c r="I6" s="637"/>
      <c r="J6" s="637"/>
      <c r="K6" s="635"/>
      <c r="L6" s="635"/>
      <c r="M6" s="635"/>
      <c r="N6" s="635"/>
      <c r="O6" s="635"/>
      <c r="P6" s="635"/>
      <c r="Q6" s="635"/>
      <c r="R6" s="635"/>
      <c r="S6" s="635">
        <v>13</v>
      </c>
      <c r="T6" s="636">
        <f t="shared" si="0"/>
        <v>17</v>
      </c>
      <c r="U6" s="635">
        <f t="shared" si="4"/>
        <v>1841</v>
      </c>
    </row>
    <row r="7" spans="1:21" x14ac:dyDescent="0.25">
      <c r="A7" s="631" t="s">
        <v>205</v>
      </c>
      <c r="B7" s="631" t="s">
        <v>203</v>
      </c>
      <c r="C7" s="632" t="s">
        <v>204</v>
      </c>
      <c r="D7" s="633">
        <f t="shared" si="1"/>
        <v>55</v>
      </c>
      <c r="E7" s="634">
        <f t="shared" si="2"/>
        <v>45812</v>
      </c>
      <c r="F7" s="635" t="str">
        <f t="shared" si="3"/>
        <v>L</v>
      </c>
      <c r="G7" s="637"/>
      <c r="H7" s="637"/>
      <c r="I7" s="637"/>
      <c r="J7" s="637"/>
      <c r="K7" s="635"/>
      <c r="L7" s="635"/>
      <c r="M7" s="635"/>
      <c r="N7" s="635"/>
      <c r="O7" s="635"/>
      <c r="P7" s="635"/>
      <c r="Q7" s="635"/>
      <c r="R7" s="635"/>
      <c r="S7" s="635"/>
      <c r="T7" s="636">
        <f t="shared" si="0"/>
        <v>0</v>
      </c>
      <c r="U7" s="635">
        <f t="shared" si="4"/>
        <v>1841</v>
      </c>
    </row>
    <row r="8" spans="1:21" hidden="1" x14ac:dyDescent="0.25">
      <c r="A8" s="631" t="s">
        <v>205</v>
      </c>
      <c r="B8" s="631" t="s">
        <v>203</v>
      </c>
      <c r="C8" s="632" t="s">
        <v>204</v>
      </c>
      <c r="D8" s="633">
        <f t="shared" si="1"/>
        <v>56</v>
      </c>
      <c r="E8" s="634">
        <f t="shared" si="2"/>
        <v>45819</v>
      </c>
      <c r="F8" s="635" t="str">
        <f t="shared" si="3"/>
        <v>L</v>
      </c>
      <c r="G8" s="637"/>
      <c r="H8" s="637"/>
      <c r="I8" s="637"/>
      <c r="J8" s="637"/>
      <c r="K8" s="635"/>
      <c r="L8" s="635"/>
      <c r="M8" s="635"/>
      <c r="N8" s="635"/>
      <c r="O8" s="635"/>
      <c r="P8" s="635"/>
      <c r="Q8" s="635"/>
      <c r="R8" s="635"/>
      <c r="S8" s="635"/>
      <c r="T8" s="636">
        <f t="shared" si="0"/>
        <v>0</v>
      </c>
      <c r="U8" s="635">
        <f t="shared" si="4"/>
        <v>1841</v>
      </c>
    </row>
    <row r="9" spans="1:21" hidden="1" x14ac:dyDescent="0.25">
      <c r="A9" s="631" t="s">
        <v>205</v>
      </c>
      <c r="B9" s="631" t="s">
        <v>203</v>
      </c>
      <c r="C9" s="632" t="s">
        <v>204</v>
      </c>
      <c r="D9" s="633">
        <f t="shared" si="1"/>
        <v>57</v>
      </c>
      <c r="E9" s="634">
        <f t="shared" si="2"/>
        <v>45826</v>
      </c>
      <c r="F9" s="635" t="str">
        <f t="shared" si="3"/>
        <v>L</v>
      </c>
      <c r="G9" s="637"/>
      <c r="H9" s="637"/>
      <c r="I9" s="637"/>
      <c r="J9" s="637"/>
      <c r="K9" s="635"/>
      <c r="L9" s="635"/>
      <c r="M9" s="635"/>
      <c r="N9" s="635"/>
      <c r="O9" s="635"/>
      <c r="P9" s="635"/>
      <c r="Q9" s="635"/>
      <c r="R9" s="635"/>
      <c r="S9" s="635"/>
      <c r="T9" s="636">
        <f t="shared" si="0"/>
        <v>0</v>
      </c>
      <c r="U9" s="635">
        <f t="shared" si="4"/>
        <v>1841</v>
      </c>
    </row>
    <row r="10" spans="1:21" hidden="1" x14ac:dyDescent="0.25">
      <c r="A10" s="631" t="s">
        <v>205</v>
      </c>
      <c r="B10" s="631" t="s">
        <v>203</v>
      </c>
      <c r="C10" s="632" t="s">
        <v>204</v>
      </c>
      <c r="D10" s="633">
        <f t="shared" si="1"/>
        <v>58</v>
      </c>
      <c r="E10" s="634">
        <f t="shared" si="2"/>
        <v>45833</v>
      </c>
      <c r="F10" s="635" t="str">
        <f t="shared" si="3"/>
        <v>L</v>
      </c>
      <c r="G10" s="637"/>
      <c r="H10" s="637"/>
      <c r="I10" s="637"/>
      <c r="J10" s="637"/>
      <c r="K10" s="635"/>
      <c r="L10" s="635"/>
      <c r="M10" s="635"/>
      <c r="N10" s="635"/>
      <c r="O10" s="635"/>
      <c r="P10" s="635"/>
      <c r="Q10" s="635"/>
      <c r="R10" s="635"/>
      <c r="S10" s="635"/>
      <c r="T10" s="636">
        <f t="shared" si="0"/>
        <v>0</v>
      </c>
      <c r="U10" s="635">
        <f t="shared" si="4"/>
        <v>1841</v>
      </c>
    </row>
    <row r="11" spans="1:21" hidden="1" x14ac:dyDescent="0.25">
      <c r="A11" s="631" t="s">
        <v>205</v>
      </c>
      <c r="B11" s="631" t="s">
        <v>203</v>
      </c>
      <c r="C11" s="632" t="s">
        <v>204</v>
      </c>
      <c r="D11" s="633">
        <f t="shared" si="1"/>
        <v>59</v>
      </c>
      <c r="E11" s="634">
        <f t="shared" si="2"/>
        <v>45840</v>
      </c>
      <c r="F11" s="635" t="str">
        <f t="shared" si="3"/>
        <v>L</v>
      </c>
      <c r="G11" s="637"/>
      <c r="H11" s="637"/>
      <c r="I11" s="637"/>
      <c r="J11" s="637"/>
      <c r="K11" s="635"/>
      <c r="L11" s="635"/>
      <c r="M11" s="635"/>
      <c r="N11" s="635"/>
      <c r="O11" s="635"/>
      <c r="P11" s="635"/>
      <c r="Q11" s="635"/>
      <c r="R11" s="635"/>
      <c r="S11" s="635"/>
      <c r="T11" s="636">
        <f t="shared" si="0"/>
        <v>0</v>
      </c>
      <c r="U11" s="635">
        <f t="shared" si="4"/>
        <v>1841</v>
      </c>
    </row>
    <row r="12" spans="1:21" hidden="1" x14ac:dyDescent="0.25">
      <c r="A12" s="631" t="s">
        <v>205</v>
      </c>
      <c r="B12" s="631" t="s">
        <v>203</v>
      </c>
      <c r="C12" s="632" t="s">
        <v>204</v>
      </c>
      <c r="D12" s="633">
        <f t="shared" si="1"/>
        <v>60</v>
      </c>
      <c r="E12" s="634">
        <f t="shared" si="2"/>
        <v>45847</v>
      </c>
      <c r="F12" s="635" t="str">
        <f t="shared" si="3"/>
        <v>L</v>
      </c>
      <c r="G12" s="637"/>
      <c r="H12" s="637"/>
      <c r="I12" s="637"/>
      <c r="J12" s="637"/>
      <c r="K12" s="635"/>
      <c r="L12" s="635"/>
      <c r="M12" s="635"/>
      <c r="N12" s="635"/>
      <c r="O12" s="635"/>
      <c r="P12" s="635"/>
      <c r="Q12" s="635"/>
      <c r="R12" s="635"/>
      <c r="S12" s="635"/>
      <c r="T12" s="636">
        <f t="shared" si="0"/>
        <v>0</v>
      </c>
      <c r="U12" s="635">
        <f t="shared" si="4"/>
        <v>1841</v>
      </c>
    </row>
    <row r="13" spans="1:21" hidden="1" x14ac:dyDescent="0.25">
      <c r="A13" s="631" t="s">
        <v>205</v>
      </c>
      <c r="B13" s="631" t="s">
        <v>203</v>
      </c>
      <c r="C13" s="632" t="s">
        <v>204</v>
      </c>
      <c r="D13" s="633">
        <f t="shared" si="1"/>
        <v>61</v>
      </c>
      <c r="E13" s="634">
        <f t="shared" si="2"/>
        <v>45854</v>
      </c>
      <c r="F13" s="635" t="str">
        <f t="shared" si="3"/>
        <v>L</v>
      </c>
      <c r="G13" s="637"/>
      <c r="H13" s="637"/>
      <c r="I13" s="637"/>
      <c r="J13" s="637"/>
      <c r="K13" s="635"/>
      <c r="L13" s="635"/>
      <c r="M13" s="635"/>
      <c r="N13" s="635"/>
      <c r="O13" s="635"/>
      <c r="P13" s="635"/>
      <c r="Q13" s="635"/>
      <c r="R13" s="635"/>
      <c r="S13" s="635"/>
      <c r="T13" s="636">
        <f t="shared" si="0"/>
        <v>0</v>
      </c>
      <c r="U13" s="635">
        <f t="shared" si="4"/>
        <v>1841</v>
      </c>
    </row>
    <row r="14" spans="1:21" hidden="1" x14ac:dyDescent="0.25">
      <c r="A14" s="631" t="s">
        <v>205</v>
      </c>
      <c r="B14" s="631" t="s">
        <v>203</v>
      </c>
      <c r="C14" s="632" t="s">
        <v>204</v>
      </c>
      <c r="D14" s="633">
        <f t="shared" si="1"/>
        <v>62</v>
      </c>
      <c r="E14" s="634">
        <f t="shared" si="2"/>
        <v>45861</v>
      </c>
      <c r="F14" s="635" t="str">
        <f t="shared" si="3"/>
        <v>L</v>
      </c>
      <c r="G14" s="637"/>
      <c r="H14" s="637"/>
      <c r="I14" s="637"/>
      <c r="J14" s="637"/>
      <c r="K14" s="635"/>
      <c r="L14" s="635"/>
      <c r="M14" s="635"/>
      <c r="N14" s="635"/>
      <c r="O14" s="635"/>
      <c r="P14" s="635"/>
      <c r="Q14" s="635"/>
      <c r="R14" s="635"/>
      <c r="S14" s="635"/>
      <c r="T14" s="636">
        <f t="shared" si="0"/>
        <v>0</v>
      </c>
      <c r="U14" s="635">
        <f t="shared" si="4"/>
        <v>1841</v>
      </c>
    </row>
    <row r="15" spans="1:21" hidden="1" x14ac:dyDescent="0.25">
      <c r="A15" s="631" t="s">
        <v>205</v>
      </c>
      <c r="B15" s="631" t="s">
        <v>203</v>
      </c>
      <c r="C15" s="632" t="s">
        <v>204</v>
      </c>
      <c r="D15" s="633">
        <f t="shared" si="1"/>
        <v>63</v>
      </c>
      <c r="E15" s="634">
        <f t="shared" si="2"/>
        <v>45868</v>
      </c>
      <c r="F15" s="635" t="str">
        <f t="shared" si="3"/>
        <v>L</v>
      </c>
      <c r="G15" s="637"/>
      <c r="H15" s="637"/>
      <c r="I15" s="637"/>
      <c r="J15" s="637"/>
      <c r="K15" s="635"/>
      <c r="L15" s="635"/>
      <c r="M15" s="635"/>
      <c r="N15" s="635"/>
      <c r="O15" s="635"/>
      <c r="P15" s="635"/>
      <c r="Q15" s="635"/>
      <c r="R15" s="635"/>
      <c r="S15" s="635"/>
      <c r="T15" s="636">
        <f t="shared" si="0"/>
        <v>0</v>
      </c>
      <c r="U15" s="635">
        <f t="shared" si="4"/>
        <v>1841</v>
      </c>
    </row>
    <row r="16" spans="1:21" hidden="1" x14ac:dyDescent="0.25">
      <c r="A16" s="631" t="s">
        <v>205</v>
      </c>
      <c r="B16" s="631" t="s">
        <v>203</v>
      </c>
      <c r="C16" s="632" t="s">
        <v>204</v>
      </c>
      <c r="D16" s="633">
        <f t="shared" si="1"/>
        <v>64</v>
      </c>
      <c r="E16" s="634">
        <f t="shared" si="2"/>
        <v>45875</v>
      </c>
      <c r="F16" s="635" t="str">
        <f t="shared" si="3"/>
        <v>L</v>
      </c>
      <c r="G16" s="637"/>
      <c r="H16" s="637"/>
      <c r="I16" s="637"/>
      <c r="J16" s="637"/>
      <c r="K16" s="635"/>
      <c r="L16" s="635"/>
      <c r="M16" s="635"/>
      <c r="N16" s="635"/>
      <c r="O16" s="635"/>
      <c r="P16" s="635"/>
      <c r="Q16" s="635"/>
      <c r="R16" s="635"/>
      <c r="S16" s="635"/>
      <c r="T16" s="636">
        <f t="shared" si="0"/>
        <v>0</v>
      </c>
      <c r="U16" s="635">
        <f t="shared" si="4"/>
        <v>1841</v>
      </c>
    </row>
    <row r="17" spans="1:21" x14ac:dyDescent="0.25">
      <c r="A17" s="631" t="s">
        <v>205</v>
      </c>
      <c r="B17" s="631" t="s">
        <v>203</v>
      </c>
      <c r="C17" s="632" t="s">
        <v>204</v>
      </c>
      <c r="D17" s="633">
        <v>50</v>
      </c>
      <c r="E17" s="634">
        <v>45777</v>
      </c>
      <c r="F17" s="635" t="s">
        <v>207</v>
      </c>
      <c r="G17" s="637">
        <v>3</v>
      </c>
      <c r="H17" s="637"/>
      <c r="I17" s="637"/>
      <c r="J17" s="637"/>
      <c r="K17" s="635"/>
      <c r="L17" s="635"/>
      <c r="M17" s="635"/>
      <c r="N17" s="635"/>
      <c r="O17" s="635"/>
      <c r="P17" s="635"/>
      <c r="Q17" s="635"/>
      <c r="R17" s="635"/>
      <c r="S17" s="635">
        <v>13</v>
      </c>
      <c r="T17" s="636">
        <f t="shared" si="0"/>
        <v>16</v>
      </c>
      <c r="U17" s="635">
        <v>3519</v>
      </c>
    </row>
    <row r="18" spans="1:21" x14ac:dyDescent="0.25">
      <c r="A18" s="631" t="s">
        <v>205</v>
      </c>
      <c r="B18" s="631" t="s">
        <v>203</v>
      </c>
      <c r="C18" s="632" t="s">
        <v>204</v>
      </c>
      <c r="D18" s="633">
        <f t="shared" ref="D18:D31" si="5">D17+1</f>
        <v>51</v>
      </c>
      <c r="E18" s="634">
        <f t="shared" ref="E18:E31" si="6">E17+7</f>
        <v>45784</v>
      </c>
      <c r="F18" s="635" t="str">
        <f>F17</f>
        <v>LM</v>
      </c>
      <c r="G18" s="637">
        <v>1</v>
      </c>
      <c r="H18" s="637">
        <v>1</v>
      </c>
      <c r="I18" s="637">
        <v>4</v>
      </c>
      <c r="J18" s="637"/>
      <c r="K18" s="635"/>
      <c r="L18" s="635"/>
      <c r="M18" s="635"/>
      <c r="N18" s="635"/>
      <c r="O18" s="635"/>
      <c r="P18" s="635"/>
      <c r="Q18" s="635">
        <v>1</v>
      </c>
      <c r="R18" s="635"/>
      <c r="S18" s="635">
        <v>11</v>
      </c>
      <c r="T18" s="636">
        <f t="shared" si="0"/>
        <v>18</v>
      </c>
      <c r="U18" s="635">
        <f>U17-T18</f>
        <v>3501</v>
      </c>
    </row>
    <row r="19" spans="1:21" x14ac:dyDescent="0.25">
      <c r="A19" s="631" t="s">
        <v>205</v>
      </c>
      <c r="B19" s="631" t="s">
        <v>203</v>
      </c>
      <c r="C19" s="632" t="s">
        <v>204</v>
      </c>
      <c r="D19" s="633">
        <f t="shared" si="5"/>
        <v>52</v>
      </c>
      <c r="E19" s="634">
        <f t="shared" si="6"/>
        <v>45791</v>
      </c>
      <c r="F19" s="635" t="str">
        <f t="shared" ref="F19:F31" si="7">F18</f>
        <v>LM</v>
      </c>
      <c r="G19" s="637"/>
      <c r="H19" s="637">
        <v>1</v>
      </c>
      <c r="I19" s="637"/>
      <c r="J19" s="637"/>
      <c r="K19" s="635"/>
      <c r="L19" s="635">
        <v>1</v>
      </c>
      <c r="M19" s="635"/>
      <c r="N19" s="635"/>
      <c r="O19" s="635"/>
      <c r="P19" s="635"/>
      <c r="Q19" s="635">
        <v>1</v>
      </c>
      <c r="R19" s="635"/>
      <c r="S19" s="635">
        <v>10</v>
      </c>
      <c r="T19" s="636">
        <f t="shared" si="0"/>
        <v>13</v>
      </c>
      <c r="U19" s="635">
        <f t="shared" ref="U19:U31" si="8">U18-T19</f>
        <v>3488</v>
      </c>
    </row>
    <row r="20" spans="1:21" x14ac:dyDescent="0.25">
      <c r="A20" s="631" t="s">
        <v>205</v>
      </c>
      <c r="B20" s="631" t="s">
        <v>203</v>
      </c>
      <c r="C20" s="632" t="s">
        <v>204</v>
      </c>
      <c r="D20" s="633">
        <f t="shared" si="5"/>
        <v>53</v>
      </c>
      <c r="E20" s="634">
        <f t="shared" si="6"/>
        <v>45798</v>
      </c>
      <c r="F20" s="635" t="str">
        <f t="shared" si="7"/>
        <v>LM</v>
      </c>
      <c r="G20" s="637"/>
      <c r="H20" s="637">
        <v>1</v>
      </c>
      <c r="I20" s="637">
        <v>4</v>
      </c>
      <c r="J20" s="637"/>
      <c r="K20" s="635"/>
      <c r="L20" s="635"/>
      <c r="M20" s="635"/>
      <c r="N20" s="635"/>
      <c r="O20" s="635">
        <v>1</v>
      </c>
      <c r="P20" s="635"/>
      <c r="Q20" s="635"/>
      <c r="R20" s="635"/>
      <c r="S20" s="635">
        <v>13</v>
      </c>
      <c r="T20" s="636">
        <f t="shared" si="0"/>
        <v>19</v>
      </c>
      <c r="U20" s="635">
        <f t="shared" si="8"/>
        <v>3469</v>
      </c>
    </row>
    <row r="21" spans="1:21" x14ac:dyDescent="0.25">
      <c r="A21" s="631" t="s">
        <v>205</v>
      </c>
      <c r="B21" s="631" t="s">
        <v>203</v>
      </c>
      <c r="C21" s="632" t="s">
        <v>204</v>
      </c>
      <c r="D21" s="633">
        <f t="shared" si="5"/>
        <v>54</v>
      </c>
      <c r="E21" s="634">
        <f t="shared" si="6"/>
        <v>45805</v>
      </c>
      <c r="F21" s="635" t="str">
        <f t="shared" si="7"/>
        <v>LM</v>
      </c>
      <c r="G21" s="637"/>
      <c r="H21" s="637">
        <v>1</v>
      </c>
      <c r="I21" s="637">
        <v>2</v>
      </c>
      <c r="J21" s="637"/>
      <c r="K21" s="635"/>
      <c r="L21" s="635"/>
      <c r="M21" s="635"/>
      <c r="N21" s="635"/>
      <c r="O21" s="635">
        <v>1</v>
      </c>
      <c r="P21" s="635"/>
      <c r="Q21" s="635"/>
      <c r="R21" s="635"/>
      <c r="S21" s="635">
        <v>7</v>
      </c>
      <c r="T21" s="636">
        <f t="shared" si="0"/>
        <v>11</v>
      </c>
      <c r="U21" s="635">
        <f t="shared" si="8"/>
        <v>3458</v>
      </c>
    </row>
    <row r="22" spans="1:21" x14ac:dyDescent="0.25">
      <c r="A22" s="631" t="s">
        <v>205</v>
      </c>
      <c r="B22" s="631" t="s">
        <v>203</v>
      </c>
      <c r="C22" s="632" t="s">
        <v>204</v>
      </c>
      <c r="D22" s="633">
        <f t="shared" si="5"/>
        <v>55</v>
      </c>
      <c r="E22" s="634">
        <f t="shared" si="6"/>
        <v>45812</v>
      </c>
      <c r="F22" s="635" t="str">
        <f t="shared" si="7"/>
        <v>LM</v>
      </c>
      <c r="G22" s="637"/>
      <c r="H22" s="637"/>
      <c r="I22" s="637"/>
      <c r="J22" s="637"/>
      <c r="K22" s="635"/>
      <c r="L22" s="635"/>
      <c r="M22" s="635"/>
      <c r="N22" s="635"/>
      <c r="O22" s="635"/>
      <c r="P22" s="635"/>
      <c r="Q22" s="635"/>
      <c r="R22" s="635"/>
      <c r="S22" s="635"/>
      <c r="T22" s="636">
        <f t="shared" si="0"/>
        <v>0</v>
      </c>
      <c r="U22" s="635">
        <f t="shared" si="8"/>
        <v>3458</v>
      </c>
    </row>
    <row r="23" spans="1:21" hidden="1" x14ac:dyDescent="0.25">
      <c r="A23" s="631" t="s">
        <v>205</v>
      </c>
      <c r="B23" s="631" t="s">
        <v>203</v>
      </c>
      <c r="C23" s="632" t="s">
        <v>204</v>
      </c>
      <c r="D23" s="633">
        <f t="shared" si="5"/>
        <v>56</v>
      </c>
      <c r="E23" s="634">
        <f t="shared" si="6"/>
        <v>45819</v>
      </c>
      <c r="F23" s="635" t="str">
        <f t="shared" si="7"/>
        <v>LM</v>
      </c>
      <c r="G23" s="637"/>
      <c r="H23" s="637"/>
      <c r="I23" s="637"/>
      <c r="J23" s="637"/>
      <c r="K23" s="635"/>
      <c r="L23" s="635"/>
      <c r="M23" s="635"/>
      <c r="N23" s="635"/>
      <c r="O23" s="635"/>
      <c r="P23" s="635"/>
      <c r="Q23" s="635"/>
      <c r="R23" s="635"/>
      <c r="S23" s="635"/>
      <c r="T23" s="636">
        <f t="shared" si="0"/>
        <v>0</v>
      </c>
      <c r="U23" s="635">
        <f t="shared" si="8"/>
        <v>3458</v>
      </c>
    </row>
    <row r="24" spans="1:21" hidden="1" x14ac:dyDescent="0.25">
      <c r="A24" s="631" t="s">
        <v>205</v>
      </c>
      <c r="B24" s="631" t="s">
        <v>203</v>
      </c>
      <c r="C24" s="632" t="s">
        <v>204</v>
      </c>
      <c r="D24" s="633">
        <f t="shared" si="5"/>
        <v>57</v>
      </c>
      <c r="E24" s="634">
        <f t="shared" si="6"/>
        <v>45826</v>
      </c>
      <c r="F24" s="635" t="str">
        <f t="shared" si="7"/>
        <v>LM</v>
      </c>
      <c r="G24" s="637"/>
      <c r="H24" s="637"/>
      <c r="I24" s="637"/>
      <c r="J24" s="637"/>
      <c r="K24" s="635"/>
      <c r="L24" s="635"/>
      <c r="M24" s="635"/>
      <c r="N24" s="635"/>
      <c r="O24" s="635"/>
      <c r="P24" s="635"/>
      <c r="Q24" s="635"/>
      <c r="R24" s="635"/>
      <c r="S24" s="635"/>
      <c r="T24" s="636">
        <f t="shared" si="0"/>
        <v>0</v>
      </c>
      <c r="U24" s="635">
        <f t="shared" si="8"/>
        <v>3458</v>
      </c>
    </row>
    <row r="25" spans="1:21" hidden="1" x14ac:dyDescent="0.25">
      <c r="A25" s="631" t="s">
        <v>205</v>
      </c>
      <c r="B25" s="631" t="s">
        <v>203</v>
      </c>
      <c r="C25" s="632" t="s">
        <v>204</v>
      </c>
      <c r="D25" s="633">
        <f t="shared" si="5"/>
        <v>58</v>
      </c>
      <c r="E25" s="634">
        <f t="shared" si="6"/>
        <v>45833</v>
      </c>
      <c r="F25" s="635" t="str">
        <f t="shared" si="7"/>
        <v>LM</v>
      </c>
      <c r="G25" s="637"/>
      <c r="H25" s="637"/>
      <c r="I25" s="637"/>
      <c r="J25" s="637"/>
      <c r="K25" s="635"/>
      <c r="L25" s="635"/>
      <c r="M25" s="635"/>
      <c r="N25" s="635"/>
      <c r="O25" s="635"/>
      <c r="P25" s="635"/>
      <c r="Q25" s="635"/>
      <c r="R25" s="635"/>
      <c r="S25" s="635"/>
      <c r="T25" s="636">
        <f t="shared" si="0"/>
        <v>0</v>
      </c>
      <c r="U25" s="635">
        <f t="shared" si="8"/>
        <v>3458</v>
      </c>
    </row>
    <row r="26" spans="1:21" hidden="1" x14ac:dyDescent="0.25">
      <c r="A26" s="631" t="s">
        <v>205</v>
      </c>
      <c r="B26" s="631" t="s">
        <v>203</v>
      </c>
      <c r="C26" s="632" t="s">
        <v>204</v>
      </c>
      <c r="D26" s="633">
        <f t="shared" si="5"/>
        <v>59</v>
      </c>
      <c r="E26" s="634">
        <f t="shared" si="6"/>
        <v>45840</v>
      </c>
      <c r="F26" s="635" t="str">
        <f t="shared" si="7"/>
        <v>LM</v>
      </c>
      <c r="G26" s="637"/>
      <c r="H26" s="637"/>
      <c r="I26" s="637"/>
      <c r="J26" s="637"/>
      <c r="K26" s="635"/>
      <c r="L26" s="635"/>
      <c r="M26" s="635"/>
      <c r="N26" s="635"/>
      <c r="O26" s="635"/>
      <c r="P26" s="635"/>
      <c r="Q26" s="635"/>
      <c r="R26" s="635"/>
      <c r="S26" s="635"/>
      <c r="T26" s="636">
        <f t="shared" si="0"/>
        <v>0</v>
      </c>
      <c r="U26" s="635">
        <f t="shared" si="8"/>
        <v>3458</v>
      </c>
    </row>
    <row r="27" spans="1:21" hidden="1" x14ac:dyDescent="0.25">
      <c r="A27" s="631" t="s">
        <v>205</v>
      </c>
      <c r="B27" s="631" t="s">
        <v>203</v>
      </c>
      <c r="C27" s="632" t="s">
        <v>204</v>
      </c>
      <c r="D27" s="633">
        <f t="shared" si="5"/>
        <v>60</v>
      </c>
      <c r="E27" s="634">
        <f t="shared" si="6"/>
        <v>45847</v>
      </c>
      <c r="F27" s="635" t="str">
        <f t="shared" si="7"/>
        <v>LM</v>
      </c>
      <c r="G27" s="637"/>
      <c r="H27" s="637"/>
      <c r="I27" s="637"/>
      <c r="J27" s="637"/>
      <c r="K27" s="635"/>
      <c r="L27" s="635"/>
      <c r="M27" s="635"/>
      <c r="N27" s="635"/>
      <c r="O27" s="635"/>
      <c r="P27" s="635"/>
      <c r="Q27" s="635"/>
      <c r="R27" s="635"/>
      <c r="S27" s="635"/>
      <c r="T27" s="636">
        <f t="shared" si="0"/>
        <v>0</v>
      </c>
      <c r="U27" s="635">
        <f t="shared" si="8"/>
        <v>3458</v>
      </c>
    </row>
    <row r="28" spans="1:21" hidden="1" x14ac:dyDescent="0.25">
      <c r="A28" s="631" t="s">
        <v>205</v>
      </c>
      <c r="B28" s="631" t="s">
        <v>203</v>
      </c>
      <c r="C28" s="632" t="s">
        <v>204</v>
      </c>
      <c r="D28" s="633">
        <f t="shared" si="5"/>
        <v>61</v>
      </c>
      <c r="E28" s="634">
        <f t="shared" si="6"/>
        <v>45854</v>
      </c>
      <c r="F28" s="635" t="str">
        <f t="shared" si="7"/>
        <v>LM</v>
      </c>
      <c r="G28" s="637"/>
      <c r="H28" s="637"/>
      <c r="I28" s="637"/>
      <c r="J28" s="637"/>
      <c r="K28" s="635"/>
      <c r="L28" s="635"/>
      <c r="M28" s="635"/>
      <c r="N28" s="635"/>
      <c r="O28" s="635"/>
      <c r="P28" s="635"/>
      <c r="Q28" s="635"/>
      <c r="R28" s="635"/>
      <c r="S28" s="635"/>
      <c r="T28" s="636">
        <f t="shared" si="0"/>
        <v>0</v>
      </c>
      <c r="U28" s="635">
        <f t="shared" si="8"/>
        <v>3458</v>
      </c>
    </row>
    <row r="29" spans="1:21" hidden="1" x14ac:dyDescent="0.25">
      <c r="A29" s="631" t="s">
        <v>205</v>
      </c>
      <c r="B29" s="631" t="s">
        <v>203</v>
      </c>
      <c r="C29" s="632" t="s">
        <v>204</v>
      </c>
      <c r="D29" s="633">
        <f t="shared" si="5"/>
        <v>62</v>
      </c>
      <c r="E29" s="634">
        <f t="shared" si="6"/>
        <v>45861</v>
      </c>
      <c r="F29" s="635" t="str">
        <f t="shared" si="7"/>
        <v>LM</v>
      </c>
      <c r="G29" s="637"/>
      <c r="H29" s="637"/>
      <c r="I29" s="637"/>
      <c r="J29" s="637"/>
      <c r="K29" s="635"/>
      <c r="L29" s="635"/>
      <c r="M29" s="635"/>
      <c r="N29" s="635"/>
      <c r="O29" s="635"/>
      <c r="P29" s="635"/>
      <c r="Q29" s="635"/>
      <c r="R29" s="635"/>
      <c r="S29" s="635"/>
      <c r="T29" s="636">
        <f t="shared" si="0"/>
        <v>0</v>
      </c>
      <c r="U29" s="635">
        <f t="shared" si="8"/>
        <v>3458</v>
      </c>
    </row>
    <row r="30" spans="1:21" hidden="1" x14ac:dyDescent="0.25">
      <c r="A30" s="631" t="s">
        <v>205</v>
      </c>
      <c r="B30" s="631" t="s">
        <v>203</v>
      </c>
      <c r="C30" s="632" t="s">
        <v>204</v>
      </c>
      <c r="D30" s="633">
        <f t="shared" si="5"/>
        <v>63</v>
      </c>
      <c r="E30" s="634">
        <f t="shared" si="6"/>
        <v>45868</v>
      </c>
      <c r="F30" s="635" t="str">
        <f t="shared" si="7"/>
        <v>LM</v>
      </c>
      <c r="G30" s="637"/>
      <c r="H30" s="637"/>
      <c r="I30" s="637"/>
      <c r="J30" s="637"/>
      <c r="K30" s="635"/>
      <c r="L30" s="635"/>
      <c r="M30" s="635"/>
      <c r="N30" s="635"/>
      <c r="O30" s="635"/>
      <c r="P30" s="635"/>
      <c r="Q30" s="635"/>
      <c r="R30" s="635"/>
      <c r="S30" s="635"/>
      <c r="T30" s="636">
        <f t="shared" si="0"/>
        <v>0</v>
      </c>
      <c r="U30" s="635">
        <f t="shared" si="8"/>
        <v>3458</v>
      </c>
    </row>
    <row r="31" spans="1:21" hidden="1" x14ac:dyDescent="0.25">
      <c r="A31" s="631" t="s">
        <v>205</v>
      </c>
      <c r="B31" s="631" t="s">
        <v>203</v>
      </c>
      <c r="C31" s="632" t="s">
        <v>204</v>
      </c>
      <c r="D31" s="633">
        <f t="shared" si="5"/>
        <v>64</v>
      </c>
      <c r="E31" s="634">
        <f t="shared" si="6"/>
        <v>45875</v>
      </c>
      <c r="F31" s="635" t="str">
        <f t="shared" si="7"/>
        <v>LM</v>
      </c>
      <c r="G31" s="637"/>
      <c r="H31" s="637"/>
      <c r="I31" s="637"/>
      <c r="J31" s="637"/>
      <c r="K31" s="635"/>
      <c r="L31" s="635"/>
      <c r="M31" s="635"/>
      <c r="N31" s="635"/>
      <c r="O31" s="635"/>
      <c r="P31" s="635"/>
      <c r="Q31" s="635"/>
      <c r="R31" s="635"/>
      <c r="S31" s="635"/>
      <c r="T31" s="636">
        <f t="shared" si="0"/>
        <v>0</v>
      </c>
      <c r="U31" s="635">
        <f t="shared" si="8"/>
        <v>3458</v>
      </c>
    </row>
    <row r="32" spans="1:21" x14ac:dyDescent="0.25">
      <c r="A32" s="631" t="s">
        <v>205</v>
      </c>
      <c r="B32" s="631" t="s">
        <v>203</v>
      </c>
      <c r="C32" s="632" t="s">
        <v>204</v>
      </c>
      <c r="D32" s="633">
        <v>50</v>
      </c>
      <c r="E32" s="634">
        <v>45777</v>
      </c>
      <c r="F32" s="635" t="s">
        <v>85</v>
      </c>
      <c r="G32" s="637"/>
      <c r="H32" s="637"/>
      <c r="I32" s="637"/>
      <c r="J32" s="637"/>
      <c r="K32" s="635"/>
      <c r="L32" s="635"/>
      <c r="M32" s="635"/>
      <c r="N32" s="635"/>
      <c r="O32" s="635"/>
      <c r="P32" s="635"/>
      <c r="Q32" s="635"/>
      <c r="R32" s="635"/>
      <c r="S32" s="635">
        <v>8</v>
      </c>
      <c r="T32" s="636">
        <f t="shared" si="0"/>
        <v>8</v>
      </c>
      <c r="U32" s="635">
        <v>3537</v>
      </c>
    </row>
    <row r="33" spans="1:21" x14ac:dyDescent="0.25">
      <c r="A33" s="631" t="s">
        <v>205</v>
      </c>
      <c r="B33" s="631" t="s">
        <v>203</v>
      </c>
      <c r="C33" s="632" t="s">
        <v>204</v>
      </c>
      <c r="D33" s="633">
        <f t="shared" ref="D33:D46" si="9">D32+1</f>
        <v>51</v>
      </c>
      <c r="E33" s="634">
        <f t="shared" ref="E33:E46" si="10">E32+7</f>
        <v>45784</v>
      </c>
      <c r="F33" s="635" t="str">
        <f>F32</f>
        <v>MP</v>
      </c>
      <c r="G33" s="637"/>
      <c r="H33" s="637"/>
      <c r="I33" s="637">
        <v>7</v>
      </c>
      <c r="J33" s="637"/>
      <c r="K33" s="635"/>
      <c r="L33" s="635"/>
      <c r="M33" s="635"/>
      <c r="N33" s="635"/>
      <c r="O33" s="635"/>
      <c r="P33" s="635"/>
      <c r="Q33" s="635"/>
      <c r="R33" s="635"/>
      <c r="S33" s="635">
        <v>6</v>
      </c>
      <c r="T33" s="636">
        <f t="shared" si="0"/>
        <v>13</v>
      </c>
      <c r="U33" s="635">
        <f>U32-T33</f>
        <v>3524</v>
      </c>
    </row>
    <row r="34" spans="1:21" x14ac:dyDescent="0.25">
      <c r="A34" s="631" t="s">
        <v>205</v>
      </c>
      <c r="B34" s="631" t="s">
        <v>203</v>
      </c>
      <c r="C34" s="632" t="s">
        <v>204</v>
      </c>
      <c r="D34" s="633">
        <f t="shared" si="9"/>
        <v>52</v>
      </c>
      <c r="E34" s="634">
        <f t="shared" si="10"/>
        <v>45791</v>
      </c>
      <c r="F34" s="635" t="str">
        <f t="shared" ref="F34:F46" si="11">F33</f>
        <v>MP</v>
      </c>
      <c r="G34" s="637"/>
      <c r="H34" s="637"/>
      <c r="I34" s="637">
        <v>2</v>
      </c>
      <c r="J34" s="637"/>
      <c r="K34" s="635"/>
      <c r="L34" s="635"/>
      <c r="M34" s="635"/>
      <c r="N34" s="635"/>
      <c r="O34" s="635">
        <v>1</v>
      </c>
      <c r="P34" s="635"/>
      <c r="Q34" s="635">
        <v>1</v>
      </c>
      <c r="R34" s="635"/>
      <c r="S34" s="635">
        <v>2</v>
      </c>
      <c r="T34" s="636">
        <f t="shared" si="0"/>
        <v>6</v>
      </c>
      <c r="U34" s="635">
        <f t="shared" ref="U34:U46" si="12">U33-T34</f>
        <v>3518</v>
      </c>
    </row>
    <row r="35" spans="1:21" x14ac:dyDescent="0.25">
      <c r="A35" s="631" t="s">
        <v>205</v>
      </c>
      <c r="B35" s="631" t="s">
        <v>203</v>
      </c>
      <c r="C35" s="632" t="s">
        <v>204</v>
      </c>
      <c r="D35" s="633">
        <f t="shared" si="9"/>
        <v>53</v>
      </c>
      <c r="E35" s="634">
        <f t="shared" si="10"/>
        <v>45798</v>
      </c>
      <c r="F35" s="635" t="str">
        <f t="shared" si="11"/>
        <v>MP</v>
      </c>
      <c r="G35" s="637"/>
      <c r="H35" s="637">
        <v>1</v>
      </c>
      <c r="I35" s="637">
        <v>2</v>
      </c>
      <c r="J35" s="637"/>
      <c r="K35" s="635"/>
      <c r="L35" s="635"/>
      <c r="M35" s="635"/>
      <c r="N35" s="635"/>
      <c r="O35" s="635">
        <v>3</v>
      </c>
      <c r="P35" s="635"/>
      <c r="Q35" s="635"/>
      <c r="R35" s="635"/>
      <c r="S35" s="635">
        <v>2</v>
      </c>
      <c r="T35" s="636">
        <f t="shared" si="0"/>
        <v>8</v>
      </c>
      <c r="U35" s="635">
        <f t="shared" si="12"/>
        <v>3510</v>
      </c>
    </row>
    <row r="36" spans="1:21" x14ac:dyDescent="0.25">
      <c r="A36" s="631" t="s">
        <v>205</v>
      </c>
      <c r="B36" s="631" t="s">
        <v>203</v>
      </c>
      <c r="C36" s="632" t="s">
        <v>204</v>
      </c>
      <c r="D36" s="633">
        <f t="shared" si="9"/>
        <v>54</v>
      </c>
      <c r="E36" s="634">
        <f t="shared" si="10"/>
        <v>45805</v>
      </c>
      <c r="F36" s="635" t="str">
        <f t="shared" si="11"/>
        <v>MP</v>
      </c>
      <c r="G36" s="637"/>
      <c r="H36" s="637"/>
      <c r="I36" s="637"/>
      <c r="J36" s="637"/>
      <c r="K36" s="635"/>
      <c r="L36" s="635"/>
      <c r="M36" s="635"/>
      <c r="N36" s="635"/>
      <c r="O36" s="635"/>
      <c r="P36" s="635"/>
      <c r="Q36" s="635"/>
      <c r="R36" s="635"/>
      <c r="S36" s="635">
        <v>8</v>
      </c>
      <c r="T36" s="636">
        <f t="shared" si="0"/>
        <v>8</v>
      </c>
      <c r="U36" s="635">
        <f t="shared" si="12"/>
        <v>3502</v>
      </c>
    </row>
    <row r="37" spans="1:21" x14ac:dyDescent="0.25">
      <c r="A37" s="631" t="s">
        <v>205</v>
      </c>
      <c r="B37" s="631" t="s">
        <v>203</v>
      </c>
      <c r="C37" s="632" t="s">
        <v>204</v>
      </c>
      <c r="D37" s="633">
        <f t="shared" si="9"/>
        <v>55</v>
      </c>
      <c r="E37" s="634">
        <f t="shared" si="10"/>
        <v>45812</v>
      </c>
      <c r="F37" s="635" t="str">
        <f t="shared" si="11"/>
        <v>MP</v>
      </c>
      <c r="G37" s="637"/>
      <c r="H37" s="637"/>
      <c r="I37" s="637"/>
      <c r="J37" s="637"/>
      <c r="K37" s="635"/>
      <c r="L37" s="635"/>
      <c r="M37" s="635"/>
      <c r="N37" s="635"/>
      <c r="O37" s="635"/>
      <c r="P37" s="635"/>
      <c r="Q37" s="635"/>
      <c r="R37" s="635"/>
      <c r="S37" s="635"/>
      <c r="T37" s="636">
        <f t="shared" si="0"/>
        <v>0</v>
      </c>
      <c r="U37" s="635">
        <f t="shared" si="12"/>
        <v>3502</v>
      </c>
    </row>
    <row r="38" spans="1:21" hidden="1" x14ac:dyDescent="0.25">
      <c r="A38" s="631" t="s">
        <v>205</v>
      </c>
      <c r="B38" s="631" t="s">
        <v>203</v>
      </c>
      <c r="C38" s="632" t="s">
        <v>204</v>
      </c>
      <c r="D38" s="633">
        <f t="shared" si="9"/>
        <v>56</v>
      </c>
      <c r="E38" s="634">
        <f t="shared" si="10"/>
        <v>45819</v>
      </c>
      <c r="F38" s="635" t="str">
        <f t="shared" si="11"/>
        <v>MP</v>
      </c>
      <c r="G38" s="637"/>
      <c r="H38" s="637"/>
      <c r="I38" s="637"/>
      <c r="J38" s="637"/>
      <c r="K38" s="635"/>
      <c r="L38" s="635"/>
      <c r="M38" s="635"/>
      <c r="N38" s="635"/>
      <c r="O38" s="635"/>
      <c r="P38" s="635"/>
      <c r="Q38" s="635"/>
      <c r="R38" s="635"/>
      <c r="S38" s="635"/>
      <c r="T38" s="636">
        <f t="shared" si="0"/>
        <v>0</v>
      </c>
      <c r="U38" s="635">
        <f t="shared" si="12"/>
        <v>3502</v>
      </c>
    </row>
    <row r="39" spans="1:21" hidden="1" x14ac:dyDescent="0.25">
      <c r="A39" s="631" t="s">
        <v>205</v>
      </c>
      <c r="B39" s="631" t="s">
        <v>203</v>
      </c>
      <c r="C39" s="632" t="s">
        <v>204</v>
      </c>
      <c r="D39" s="633">
        <f t="shared" si="9"/>
        <v>57</v>
      </c>
      <c r="E39" s="634">
        <f t="shared" si="10"/>
        <v>45826</v>
      </c>
      <c r="F39" s="635" t="str">
        <f t="shared" si="11"/>
        <v>MP</v>
      </c>
      <c r="G39" s="637"/>
      <c r="H39" s="637"/>
      <c r="I39" s="637"/>
      <c r="J39" s="637"/>
      <c r="K39" s="635"/>
      <c r="L39" s="635"/>
      <c r="M39" s="635"/>
      <c r="N39" s="635"/>
      <c r="O39" s="635"/>
      <c r="P39" s="635"/>
      <c r="Q39" s="635"/>
      <c r="R39" s="635"/>
      <c r="S39" s="635"/>
      <c r="T39" s="636">
        <f t="shared" si="0"/>
        <v>0</v>
      </c>
      <c r="U39" s="635">
        <f t="shared" si="12"/>
        <v>3502</v>
      </c>
    </row>
    <row r="40" spans="1:21" hidden="1" x14ac:dyDescent="0.25">
      <c r="A40" s="631" t="s">
        <v>205</v>
      </c>
      <c r="B40" s="631" t="s">
        <v>203</v>
      </c>
      <c r="C40" s="632" t="s">
        <v>204</v>
      </c>
      <c r="D40" s="633">
        <f t="shared" si="9"/>
        <v>58</v>
      </c>
      <c r="E40" s="634">
        <f t="shared" si="10"/>
        <v>45833</v>
      </c>
      <c r="F40" s="635" t="str">
        <f t="shared" si="11"/>
        <v>MP</v>
      </c>
      <c r="G40" s="637"/>
      <c r="H40" s="637"/>
      <c r="I40" s="637"/>
      <c r="J40" s="637"/>
      <c r="K40" s="635"/>
      <c r="L40" s="635"/>
      <c r="M40" s="635"/>
      <c r="N40" s="635"/>
      <c r="O40" s="635"/>
      <c r="P40" s="635"/>
      <c r="Q40" s="635"/>
      <c r="R40" s="635"/>
      <c r="S40" s="635"/>
      <c r="T40" s="636">
        <f t="shared" si="0"/>
        <v>0</v>
      </c>
      <c r="U40" s="635">
        <f t="shared" si="12"/>
        <v>3502</v>
      </c>
    </row>
    <row r="41" spans="1:21" hidden="1" x14ac:dyDescent="0.25">
      <c r="A41" s="631" t="s">
        <v>205</v>
      </c>
      <c r="B41" s="631" t="s">
        <v>203</v>
      </c>
      <c r="C41" s="632" t="s">
        <v>204</v>
      </c>
      <c r="D41" s="633">
        <f t="shared" si="9"/>
        <v>59</v>
      </c>
      <c r="E41" s="634">
        <f t="shared" si="10"/>
        <v>45840</v>
      </c>
      <c r="F41" s="635" t="str">
        <f t="shared" si="11"/>
        <v>MP</v>
      </c>
      <c r="G41" s="637"/>
      <c r="H41" s="637"/>
      <c r="I41" s="637"/>
      <c r="J41" s="637"/>
      <c r="K41" s="635"/>
      <c r="L41" s="635"/>
      <c r="M41" s="635"/>
      <c r="N41" s="635"/>
      <c r="O41" s="635"/>
      <c r="P41" s="635"/>
      <c r="Q41" s="635"/>
      <c r="R41" s="635"/>
      <c r="S41" s="635"/>
      <c r="T41" s="636">
        <f t="shared" si="0"/>
        <v>0</v>
      </c>
      <c r="U41" s="635">
        <f t="shared" si="12"/>
        <v>3502</v>
      </c>
    </row>
    <row r="42" spans="1:21" hidden="1" x14ac:dyDescent="0.25">
      <c r="A42" s="631" t="s">
        <v>205</v>
      </c>
      <c r="B42" s="631" t="s">
        <v>203</v>
      </c>
      <c r="C42" s="632" t="s">
        <v>204</v>
      </c>
      <c r="D42" s="633">
        <f t="shared" si="9"/>
        <v>60</v>
      </c>
      <c r="E42" s="634">
        <f t="shared" si="10"/>
        <v>45847</v>
      </c>
      <c r="F42" s="635" t="str">
        <f t="shared" si="11"/>
        <v>MP</v>
      </c>
      <c r="G42" s="637"/>
      <c r="H42" s="637"/>
      <c r="I42" s="637"/>
      <c r="J42" s="637"/>
      <c r="K42" s="635"/>
      <c r="L42" s="635"/>
      <c r="M42" s="635"/>
      <c r="N42" s="635"/>
      <c r="O42" s="635"/>
      <c r="P42" s="635"/>
      <c r="Q42" s="635"/>
      <c r="R42" s="635"/>
      <c r="S42" s="635"/>
      <c r="T42" s="636">
        <f t="shared" si="0"/>
        <v>0</v>
      </c>
      <c r="U42" s="635">
        <f t="shared" si="12"/>
        <v>3502</v>
      </c>
    </row>
    <row r="43" spans="1:21" hidden="1" x14ac:dyDescent="0.25">
      <c r="A43" s="631" t="s">
        <v>205</v>
      </c>
      <c r="B43" s="631" t="s">
        <v>203</v>
      </c>
      <c r="C43" s="632" t="s">
        <v>204</v>
      </c>
      <c r="D43" s="633">
        <f t="shared" si="9"/>
        <v>61</v>
      </c>
      <c r="E43" s="634">
        <f t="shared" si="10"/>
        <v>45854</v>
      </c>
      <c r="F43" s="635" t="str">
        <f t="shared" si="11"/>
        <v>MP</v>
      </c>
      <c r="G43" s="637"/>
      <c r="H43" s="637"/>
      <c r="I43" s="637"/>
      <c r="J43" s="637"/>
      <c r="K43" s="635"/>
      <c r="L43" s="635"/>
      <c r="M43" s="635"/>
      <c r="N43" s="635"/>
      <c r="O43" s="635"/>
      <c r="P43" s="635"/>
      <c r="Q43" s="635"/>
      <c r="R43" s="635"/>
      <c r="S43" s="635"/>
      <c r="T43" s="636">
        <f t="shared" si="0"/>
        <v>0</v>
      </c>
      <c r="U43" s="635">
        <f t="shared" si="12"/>
        <v>3502</v>
      </c>
    </row>
    <row r="44" spans="1:21" hidden="1" x14ac:dyDescent="0.25">
      <c r="A44" s="631" t="s">
        <v>205</v>
      </c>
      <c r="B44" s="631" t="s">
        <v>203</v>
      </c>
      <c r="C44" s="632" t="s">
        <v>204</v>
      </c>
      <c r="D44" s="633">
        <f t="shared" si="9"/>
        <v>62</v>
      </c>
      <c r="E44" s="634">
        <f t="shared" si="10"/>
        <v>45861</v>
      </c>
      <c r="F44" s="635" t="str">
        <f t="shared" si="11"/>
        <v>MP</v>
      </c>
      <c r="G44" s="637"/>
      <c r="H44" s="637"/>
      <c r="I44" s="637"/>
      <c r="J44" s="637"/>
      <c r="K44" s="635"/>
      <c r="L44" s="635"/>
      <c r="M44" s="635"/>
      <c r="N44" s="635"/>
      <c r="O44" s="635"/>
      <c r="P44" s="635"/>
      <c r="Q44" s="635"/>
      <c r="R44" s="635"/>
      <c r="S44" s="635"/>
      <c r="T44" s="636">
        <f t="shared" si="0"/>
        <v>0</v>
      </c>
      <c r="U44" s="635">
        <f t="shared" si="12"/>
        <v>3502</v>
      </c>
    </row>
    <row r="45" spans="1:21" hidden="1" x14ac:dyDescent="0.25">
      <c r="A45" s="631" t="s">
        <v>205</v>
      </c>
      <c r="B45" s="631" t="s">
        <v>203</v>
      </c>
      <c r="C45" s="632" t="s">
        <v>204</v>
      </c>
      <c r="D45" s="633">
        <f t="shared" si="9"/>
        <v>63</v>
      </c>
      <c r="E45" s="634">
        <f t="shared" si="10"/>
        <v>45868</v>
      </c>
      <c r="F45" s="635" t="str">
        <f t="shared" si="11"/>
        <v>MP</v>
      </c>
      <c r="G45" s="637"/>
      <c r="H45" s="637"/>
      <c r="I45" s="637"/>
      <c r="J45" s="637"/>
      <c r="K45" s="635"/>
      <c r="L45" s="635"/>
      <c r="M45" s="635"/>
      <c r="N45" s="635"/>
      <c r="O45" s="635"/>
      <c r="P45" s="635"/>
      <c r="Q45" s="635"/>
      <c r="R45" s="635"/>
      <c r="S45" s="635"/>
      <c r="T45" s="636">
        <f t="shared" si="0"/>
        <v>0</v>
      </c>
      <c r="U45" s="635">
        <f t="shared" si="12"/>
        <v>3502</v>
      </c>
    </row>
    <row r="46" spans="1:21" hidden="1" x14ac:dyDescent="0.25">
      <c r="A46" s="631" t="s">
        <v>205</v>
      </c>
      <c r="B46" s="631" t="s">
        <v>203</v>
      </c>
      <c r="C46" s="632" t="s">
        <v>204</v>
      </c>
      <c r="D46" s="633">
        <f t="shared" si="9"/>
        <v>64</v>
      </c>
      <c r="E46" s="634">
        <f t="shared" si="10"/>
        <v>45875</v>
      </c>
      <c r="F46" s="635" t="str">
        <f t="shared" si="11"/>
        <v>MP</v>
      </c>
      <c r="G46" s="637"/>
      <c r="H46" s="637"/>
      <c r="I46" s="637"/>
      <c r="J46" s="637"/>
      <c r="K46" s="635"/>
      <c r="L46" s="635"/>
      <c r="M46" s="635"/>
      <c r="N46" s="635"/>
      <c r="O46" s="635"/>
      <c r="P46" s="635"/>
      <c r="Q46" s="635"/>
      <c r="R46" s="635"/>
      <c r="S46" s="635"/>
      <c r="T46" s="636">
        <f t="shared" si="0"/>
        <v>0</v>
      </c>
      <c r="U46" s="635">
        <f t="shared" si="12"/>
        <v>3502</v>
      </c>
    </row>
    <row r="47" spans="1:21" x14ac:dyDescent="0.25">
      <c r="A47" s="631" t="s">
        <v>205</v>
      </c>
      <c r="B47" s="631" t="s">
        <v>203</v>
      </c>
      <c r="C47" s="632" t="s">
        <v>204</v>
      </c>
      <c r="D47" s="633">
        <v>50</v>
      </c>
      <c r="E47" s="634">
        <v>45777</v>
      </c>
      <c r="F47" s="635" t="s">
        <v>86</v>
      </c>
      <c r="G47" s="637"/>
      <c r="H47" s="637"/>
      <c r="I47" s="637"/>
      <c r="J47" s="637"/>
      <c r="K47" s="635"/>
      <c r="L47" s="635"/>
      <c r="M47" s="635"/>
      <c r="N47" s="635"/>
      <c r="O47" s="635"/>
      <c r="P47" s="635"/>
      <c r="Q47" s="635"/>
      <c r="R47" s="635"/>
      <c r="S47" s="635">
        <v>5</v>
      </c>
      <c r="T47" s="636">
        <f t="shared" si="0"/>
        <v>5</v>
      </c>
      <c r="U47" s="635">
        <v>1749</v>
      </c>
    </row>
    <row r="48" spans="1:21" x14ac:dyDescent="0.25">
      <c r="A48" s="631" t="s">
        <v>205</v>
      </c>
      <c r="B48" s="631" t="s">
        <v>203</v>
      </c>
      <c r="C48" s="632" t="s">
        <v>204</v>
      </c>
      <c r="D48" s="633">
        <f t="shared" ref="D48:D61" si="13">D47+1</f>
        <v>51</v>
      </c>
      <c r="E48" s="634">
        <f t="shared" ref="E48:E61" si="14">E47+7</f>
        <v>45784</v>
      </c>
      <c r="F48" s="635" t="str">
        <f>F47</f>
        <v>P</v>
      </c>
      <c r="G48" s="637"/>
      <c r="H48" s="637"/>
      <c r="I48" s="637">
        <v>4</v>
      </c>
      <c r="J48" s="637"/>
      <c r="K48" s="635"/>
      <c r="L48" s="635">
        <v>1</v>
      </c>
      <c r="M48" s="635"/>
      <c r="N48" s="635"/>
      <c r="O48" s="635"/>
      <c r="P48" s="635"/>
      <c r="Q48" s="635">
        <v>1</v>
      </c>
      <c r="R48" s="635"/>
      <c r="S48" s="635">
        <v>4</v>
      </c>
      <c r="T48" s="636">
        <f t="shared" si="0"/>
        <v>10</v>
      </c>
      <c r="U48" s="635">
        <f>U47-T48</f>
        <v>1739</v>
      </c>
    </row>
    <row r="49" spans="1:21" x14ac:dyDescent="0.25">
      <c r="A49" s="631" t="s">
        <v>205</v>
      </c>
      <c r="B49" s="631" t="s">
        <v>203</v>
      </c>
      <c r="C49" s="632" t="s">
        <v>204</v>
      </c>
      <c r="D49" s="633">
        <f t="shared" si="13"/>
        <v>52</v>
      </c>
      <c r="E49" s="634">
        <f t="shared" si="14"/>
        <v>45791</v>
      </c>
      <c r="F49" s="635" t="str">
        <f t="shared" ref="F49:F61" si="15">F48</f>
        <v>P</v>
      </c>
      <c r="G49" s="637"/>
      <c r="H49" s="637">
        <v>1</v>
      </c>
      <c r="I49" s="637">
        <v>1</v>
      </c>
      <c r="J49" s="637"/>
      <c r="K49" s="635"/>
      <c r="L49" s="635"/>
      <c r="M49" s="635"/>
      <c r="N49" s="635"/>
      <c r="O49" s="635"/>
      <c r="P49" s="635"/>
      <c r="Q49" s="635">
        <v>1</v>
      </c>
      <c r="R49" s="635"/>
      <c r="S49" s="635">
        <v>3</v>
      </c>
      <c r="T49" s="636">
        <f t="shared" si="0"/>
        <v>6</v>
      </c>
      <c r="U49" s="635">
        <f t="shared" ref="U49:U61" si="16">U48-T49</f>
        <v>1733</v>
      </c>
    </row>
    <row r="50" spans="1:21" x14ac:dyDescent="0.25">
      <c r="A50" s="631" t="s">
        <v>205</v>
      </c>
      <c r="B50" s="631" t="s">
        <v>203</v>
      </c>
      <c r="C50" s="632" t="s">
        <v>204</v>
      </c>
      <c r="D50" s="633">
        <f t="shared" si="13"/>
        <v>53</v>
      </c>
      <c r="E50" s="634">
        <f t="shared" si="14"/>
        <v>45798</v>
      </c>
      <c r="F50" s="635" t="str">
        <f t="shared" si="15"/>
        <v>P</v>
      </c>
      <c r="G50" s="637"/>
      <c r="H50" s="637">
        <v>1</v>
      </c>
      <c r="I50" s="637">
        <v>1</v>
      </c>
      <c r="J50" s="637"/>
      <c r="K50" s="635"/>
      <c r="L50" s="635"/>
      <c r="M50" s="635"/>
      <c r="N50" s="635"/>
      <c r="O50" s="635">
        <v>2</v>
      </c>
      <c r="P50" s="635"/>
      <c r="Q50" s="635"/>
      <c r="R50" s="635"/>
      <c r="S50" s="635"/>
      <c r="T50" s="636">
        <f t="shared" si="0"/>
        <v>4</v>
      </c>
      <c r="U50" s="635">
        <f t="shared" si="16"/>
        <v>1729</v>
      </c>
    </row>
    <row r="51" spans="1:21" x14ac:dyDescent="0.25">
      <c r="A51" s="631" t="s">
        <v>205</v>
      </c>
      <c r="B51" s="631" t="s">
        <v>203</v>
      </c>
      <c r="C51" s="632" t="s">
        <v>204</v>
      </c>
      <c r="D51" s="633">
        <f t="shared" si="13"/>
        <v>54</v>
      </c>
      <c r="E51" s="634">
        <f t="shared" si="14"/>
        <v>45805</v>
      </c>
      <c r="F51" s="635" t="str">
        <f t="shared" si="15"/>
        <v>P</v>
      </c>
      <c r="G51" s="637"/>
      <c r="H51" s="637"/>
      <c r="I51" s="637"/>
      <c r="J51" s="637"/>
      <c r="K51" s="635"/>
      <c r="L51" s="635"/>
      <c r="M51" s="635"/>
      <c r="N51" s="635"/>
      <c r="O51" s="635"/>
      <c r="P51" s="635"/>
      <c r="Q51" s="635"/>
      <c r="R51" s="635"/>
      <c r="S51" s="635">
        <v>4</v>
      </c>
      <c r="T51" s="636">
        <f t="shared" si="0"/>
        <v>4</v>
      </c>
      <c r="U51" s="635">
        <f t="shared" si="16"/>
        <v>1725</v>
      </c>
    </row>
    <row r="52" spans="1:21" x14ac:dyDescent="0.25">
      <c r="A52" s="631" t="s">
        <v>205</v>
      </c>
      <c r="B52" s="631" t="s">
        <v>203</v>
      </c>
      <c r="C52" s="632" t="s">
        <v>204</v>
      </c>
      <c r="D52" s="633">
        <f t="shared" si="13"/>
        <v>55</v>
      </c>
      <c r="E52" s="634">
        <f t="shared" si="14"/>
        <v>45812</v>
      </c>
      <c r="F52" s="635" t="str">
        <f t="shared" si="15"/>
        <v>P</v>
      </c>
      <c r="G52" s="637"/>
      <c r="H52" s="637"/>
      <c r="I52" s="637"/>
      <c r="J52" s="637"/>
      <c r="K52" s="635"/>
      <c r="L52" s="635"/>
      <c r="M52" s="635"/>
      <c r="N52" s="635"/>
      <c r="O52" s="635"/>
      <c r="P52" s="635"/>
      <c r="Q52" s="635"/>
      <c r="R52" s="635"/>
      <c r="S52" s="635"/>
      <c r="T52" s="636">
        <f t="shared" si="0"/>
        <v>0</v>
      </c>
      <c r="U52" s="635">
        <f t="shared" si="16"/>
        <v>1725</v>
      </c>
    </row>
    <row r="53" spans="1:21" hidden="1" x14ac:dyDescent="0.25">
      <c r="A53" s="631" t="s">
        <v>205</v>
      </c>
      <c r="B53" s="631" t="s">
        <v>203</v>
      </c>
      <c r="C53" s="632" t="s">
        <v>204</v>
      </c>
      <c r="D53" s="633">
        <f t="shared" si="13"/>
        <v>56</v>
      </c>
      <c r="E53" s="634">
        <f t="shared" si="14"/>
        <v>45819</v>
      </c>
      <c r="F53" s="635" t="str">
        <f t="shared" si="15"/>
        <v>P</v>
      </c>
      <c r="G53" s="637"/>
      <c r="H53" s="637"/>
      <c r="I53" s="637"/>
      <c r="J53" s="637"/>
      <c r="K53" s="635"/>
      <c r="L53" s="635"/>
      <c r="M53" s="635"/>
      <c r="N53" s="635"/>
      <c r="O53" s="635"/>
      <c r="P53" s="635"/>
      <c r="Q53" s="635"/>
      <c r="R53" s="635"/>
      <c r="S53" s="635"/>
      <c r="T53" s="636">
        <f t="shared" si="0"/>
        <v>0</v>
      </c>
      <c r="U53" s="635">
        <f t="shared" si="16"/>
        <v>1725</v>
      </c>
    </row>
    <row r="54" spans="1:21" hidden="1" x14ac:dyDescent="0.25">
      <c r="A54" s="631" t="s">
        <v>205</v>
      </c>
      <c r="B54" s="631" t="s">
        <v>203</v>
      </c>
      <c r="C54" s="632" t="s">
        <v>204</v>
      </c>
      <c r="D54" s="633">
        <f t="shared" si="13"/>
        <v>57</v>
      </c>
      <c r="E54" s="634">
        <f t="shared" si="14"/>
        <v>45826</v>
      </c>
      <c r="F54" s="635" t="str">
        <f t="shared" si="15"/>
        <v>P</v>
      </c>
      <c r="G54" s="637"/>
      <c r="H54" s="637"/>
      <c r="I54" s="637"/>
      <c r="J54" s="637"/>
      <c r="K54" s="635"/>
      <c r="L54" s="635"/>
      <c r="M54" s="635"/>
      <c r="N54" s="635"/>
      <c r="O54" s="635"/>
      <c r="P54" s="635"/>
      <c r="Q54" s="635"/>
      <c r="R54" s="635"/>
      <c r="S54" s="635"/>
      <c r="T54" s="636">
        <f t="shared" si="0"/>
        <v>0</v>
      </c>
      <c r="U54" s="635">
        <f t="shared" si="16"/>
        <v>1725</v>
      </c>
    </row>
    <row r="55" spans="1:21" hidden="1" x14ac:dyDescent="0.25">
      <c r="A55" s="631" t="s">
        <v>205</v>
      </c>
      <c r="B55" s="631" t="s">
        <v>203</v>
      </c>
      <c r="C55" s="632" t="s">
        <v>204</v>
      </c>
      <c r="D55" s="633">
        <f t="shared" si="13"/>
        <v>58</v>
      </c>
      <c r="E55" s="634">
        <f t="shared" si="14"/>
        <v>45833</v>
      </c>
      <c r="F55" s="635" t="str">
        <f t="shared" si="15"/>
        <v>P</v>
      </c>
      <c r="G55" s="637"/>
      <c r="H55" s="637"/>
      <c r="I55" s="637"/>
      <c r="J55" s="637"/>
      <c r="K55" s="635"/>
      <c r="L55" s="635"/>
      <c r="M55" s="635"/>
      <c r="N55" s="635"/>
      <c r="O55" s="635"/>
      <c r="P55" s="635"/>
      <c r="Q55" s="635"/>
      <c r="R55" s="635"/>
      <c r="S55" s="635"/>
      <c r="T55" s="636">
        <f t="shared" si="0"/>
        <v>0</v>
      </c>
      <c r="U55" s="635">
        <f t="shared" si="16"/>
        <v>1725</v>
      </c>
    </row>
    <row r="56" spans="1:21" hidden="1" x14ac:dyDescent="0.25">
      <c r="A56" s="631" t="s">
        <v>205</v>
      </c>
      <c r="B56" s="631" t="s">
        <v>203</v>
      </c>
      <c r="C56" s="632" t="s">
        <v>204</v>
      </c>
      <c r="D56" s="633">
        <f t="shared" si="13"/>
        <v>59</v>
      </c>
      <c r="E56" s="634">
        <f t="shared" si="14"/>
        <v>45840</v>
      </c>
      <c r="F56" s="635" t="str">
        <f t="shared" si="15"/>
        <v>P</v>
      </c>
      <c r="G56" s="637"/>
      <c r="H56" s="637"/>
      <c r="I56" s="637"/>
      <c r="J56" s="637"/>
      <c r="K56" s="635"/>
      <c r="L56" s="635"/>
      <c r="M56" s="635"/>
      <c r="N56" s="635"/>
      <c r="O56" s="635"/>
      <c r="P56" s="635"/>
      <c r="Q56" s="635"/>
      <c r="R56" s="635"/>
      <c r="S56" s="635"/>
      <c r="T56" s="636">
        <f t="shared" si="0"/>
        <v>0</v>
      </c>
      <c r="U56" s="635">
        <f t="shared" si="16"/>
        <v>1725</v>
      </c>
    </row>
    <row r="57" spans="1:21" hidden="1" x14ac:dyDescent="0.25">
      <c r="A57" s="631" t="s">
        <v>205</v>
      </c>
      <c r="B57" s="631" t="s">
        <v>203</v>
      </c>
      <c r="C57" s="632" t="s">
        <v>204</v>
      </c>
      <c r="D57" s="633">
        <f t="shared" si="13"/>
        <v>60</v>
      </c>
      <c r="E57" s="634">
        <f t="shared" si="14"/>
        <v>45847</v>
      </c>
      <c r="F57" s="635" t="str">
        <f t="shared" si="15"/>
        <v>P</v>
      </c>
      <c r="G57" s="637"/>
      <c r="H57" s="637"/>
      <c r="I57" s="637"/>
      <c r="J57" s="637"/>
      <c r="K57" s="635"/>
      <c r="L57" s="635"/>
      <c r="M57" s="635"/>
      <c r="N57" s="635"/>
      <c r="O57" s="635"/>
      <c r="P57" s="635"/>
      <c r="Q57" s="635"/>
      <c r="R57" s="635"/>
      <c r="S57" s="635"/>
      <c r="T57" s="636">
        <f t="shared" si="0"/>
        <v>0</v>
      </c>
      <c r="U57" s="635">
        <f t="shared" si="16"/>
        <v>1725</v>
      </c>
    </row>
    <row r="58" spans="1:21" hidden="1" x14ac:dyDescent="0.25">
      <c r="A58" s="631" t="s">
        <v>205</v>
      </c>
      <c r="B58" s="631" t="s">
        <v>203</v>
      </c>
      <c r="C58" s="632" t="s">
        <v>204</v>
      </c>
      <c r="D58" s="633">
        <f t="shared" si="13"/>
        <v>61</v>
      </c>
      <c r="E58" s="634">
        <f t="shared" si="14"/>
        <v>45854</v>
      </c>
      <c r="F58" s="635" t="str">
        <f t="shared" si="15"/>
        <v>P</v>
      </c>
      <c r="G58" s="637"/>
      <c r="H58" s="637"/>
      <c r="I58" s="637"/>
      <c r="J58" s="637"/>
      <c r="K58" s="635"/>
      <c r="L58" s="635"/>
      <c r="M58" s="635"/>
      <c r="N58" s="635"/>
      <c r="O58" s="635"/>
      <c r="P58" s="635"/>
      <c r="Q58" s="635"/>
      <c r="R58" s="635"/>
      <c r="S58" s="635"/>
      <c r="T58" s="636">
        <f t="shared" si="0"/>
        <v>0</v>
      </c>
      <c r="U58" s="635">
        <f t="shared" si="16"/>
        <v>1725</v>
      </c>
    </row>
    <row r="59" spans="1:21" hidden="1" x14ac:dyDescent="0.25">
      <c r="A59" s="631" t="s">
        <v>205</v>
      </c>
      <c r="B59" s="631" t="s">
        <v>203</v>
      </c>
      <c r="C59" s="632" t="s">
        <v>204</v>
      </c>
      <c r="D59" s="633">
        <f t="shared" si="13"/>
        <v>62</v>
      </c>
      <c r="E59" s="634">
        <f t="shared" si="14"/>
        <v>45861</v>
      </c>
      <c r="F59" s="635" t="str">
        <f t="shared" si="15"/>
        <v>P</v>
      </c>
      <c r="G59" s="637"/>
      <c r="H59" s="637"/>
      <c r="I59" s="637"/>
      <c r="J59" s="637"/>
      <c r="K59" s="635"/>
      <c r="L59" s="635"/>
      <c r="M59" s="635"/>
      <c r="N59" s="635"/>
      <c r="O59" s="635"/>
      <c r="P59" s="635"/>
      <c r="Q59" s="635"/>
      <c r="R59" s="635"/>
      <c r="S59" s="635"/>
      <c r="T59" s="636">
        <f t="shared" si="0"/>
        <v>0</v>
      </c>
      <c r="U59" s="635">
        <f t="shared" si="16"/>
        <v>1725</v>
      </c>
    </row>
    <row r="60" spans="1:21" hidden="1" x14ac:dyDescent="0.25">
      <c r="A60" s="631" t="s">
        <v>205</v>
      </c>
      <c r="B60" s="631" t="s">
        <v>203</v>
      </c>
      <c r="C60" s="632" t="s">
        <v>204</v>
      </c>
      <c r="D60" s="633">
        <f t="shared" si="13"/>
        <v>63</v>
      </c>
      <c r="E60" s="634">
        <f t="shared" si="14"/>
        <v>45868</v>
      </c>
      <c r="F60" s="635" t="str">
        <f t="shared" si="15"/>
        <v>P</v>
      </c>
      <c r="G60" s="637"/>
      <c r="H60" s="637"/>
      <c r="I60" s="637"/>
      <c r="J60" s="637"/>
      <c r="K60" s="635"/>
      <c r="L60" s="635"/>
      <c r="M60" s="635"/>
      <c r="N60" s="635"/>
      <c r="O60" s="635"/>
      <c r="P60" s="635"/>
      <c r="Q60" s="635"/>
      <c r="R60" s="635"/>
      <c r="S60" s="635"/>
      <c r="T60" s="636">
        <f t="shared" si="0"/>
        <v>0</v>
      </c>
      <c r="U60" s="635">
        <f t="shared" si="16"/>
        <v>1725</v>
      </c>
    </row>
    <row r="61" spans="1:21" hidden="1" x14ac:dyDescent="0.25">
      <c r="A61" s="631" t="s">
        <v>205</v>
      </c>
      <c r="B61" s="631" t="s">
        <v>203</v>
      </c>
      <c r="C61" s="632" t="s">
        <v>204</v>
      </c>
      <c r="D61" s="633">
        <f t="shared" si="13"/>
        <v>64</v>
      </c>
      <c r="E61" s="634">
        <f t="shared" si="14"/>
        <v>45875</v>
      </c>
      <c r="F61" s="635" t="str">
        <f t="shared" si="15"/>
        <v>P</v>
      </c>
      <c r="G61" s="637"/>
      <c r="H61" s="637"/>
      <c r="I61" s="637"/>
      <c r="J61" s="637"/>
      <c r="K61" s="635"/>
      <c r="L61" s="635"/>
      <c r="M61" s="635"/>
      <c r="N61" s="635"/>
      <c r="O61" s="635"/>
      <c r="P61" s="635"/>
      <c r="Q61" s="635"/>
      <c r="R61" s="635"/>
      <c r="S61" s="635"/>
      <c r="T61" s="636">
        <f t="shared" si="0"/>
        <v>0</v>
      </c>
      <c r="U61" s="635">
        <f t="shared" si="16"/>
        <v>1725</v>
      </c>
    </row>
  </sheetData>
  <autoFilter ref="A1:U61" xr:uid="{00000000-0009-0000-0000-000007000000}">
    <filterColumn colId="3">
      <filters>
        <filter val="50"/>
        <filter val="51"/>
        <filter val="52"/>
        <filter val="53"/>
        <filter val="54"/>
        <filter val="55"/>
      </filters>
    </filterColumn>
  </autoFilter>
  <conditionalFormatting sqref="A1:U1">
    <cfRule type="containsErrors" dxfId="1" priority="1">
      <formula>ISERROR(A1)</formula>
    </cfRule>
  </conditionalFormatting>
  <dataValidations count="1">
    <dataValidation type="textLength" allowBlank="1" showInputMessage="1" showErrorMessage="1" sqref="D1" xr:uid="{00000000-0002-0000-0700-000000000000}">
      <formula1>20</formula1>
      <formula2>65</formula2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filterMode="1"/>
  <dimension ref="A1:U61"/>
  <sheetViews>
    <sheetView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A2" sqref="A2:U51"/>
    </sheetView>
  </sheetViews>
  <sheetFormatPr baseColWidth="10" defaultRowHeight="15" x14ac:dyDescent="0.25"/>
  <sheetData>
    <row r="1" spans="1:21" ht="45" x14ac:dyDescent="0.25">
      <c r="A1" s="629" t="s">
        <v>182</v>
      </c>
      <c r="B1" s="629" t="s">
        <v>183</v>
      </c>
      <c r="C1" s="629" t="s">
        <v>184</v>
      </c>
      <c r="D1" s="629" t="s">
        <v>185</v>
      </c>
      <c r="E1" s="629" t="s">
        <v>186</v>
      </c>
      <c r="F1" s="629" t="s">
        <v>187</v>
      </c>
      <c r="G1" s="629" t="s">
        <v>188</v>
      </c>
      <c r="H1" s="629" t="s">
        <v>189</v>
      </c>
      <c r="I1" s="629" t="s">
        <v>190</v>
      </c>
      <c r="J1" s="629" t="s">
        <v>191</v>
      </c>
      <c r="K1" s="629" t="s">
        <v>192</v>
      </c>
      <c r="L1" s="629" t="s">
        <v>193</v>
      </c>
      <c r="M1" s="629" t="s">
        <v>194</v>
      </c>
      <c r="N1" s="629" t="s">
        <v>195</v>
      </c>
      <c r="O1" s="629" t="s">
        <v>196</v>
      </c>
      <c r="P1" s="629" t="s">
        <v>197</v>
      </c>
      <c r="Q1" s="629" t="s">
        <v>198</v>
      </c>
      <c r="R1" s="629" t="s">
        <v>199</v>
      </c>
      <c r="S1" s="629" t="s">
        <v>200</v>
      </c>
      <c r="T1" s="629" t="s">
        <v>201</v>
      </c>
      <c r="U1" s="630" t="s">
        <v>202</v>
      </c>
    </row>
    <row r="2" spans="1:21" x14ac:dyDescent="0.25">
      <c r="A2" s="635" t="s">
        <v>206</v>
      </c>
      <c r="B2" s="635" t="s">
        <v>203</v>
      </c>
      <c r="C2" s="636">
        <v>344</v>
      </c>
      <c r="D2" s="633">
        <v>50</v>
      </c>
      <c r="E2" s="634">
        <v>45777</v>
      </c>
      <c r="F2" s="635" t="s">
        <v>83</v>
      </c>
      <c r="G2" s="637"/>
      <c r="H2" s="637"/>
      <c r="I2" s="637"/>
      <c r="J2" s="637"/>
      <c r="K2" s="635"/>
      <c r="L2" s="635"/>
      <c r="M2" s="635"/>
      <c r="N2" s="635"/>
      <c r="O2" s="635"/>
      <c r="P2" s="635"/>
      <c r="Q2" s="635"/>
      <c r="R2" s="635"/>
      <c r="S2" s="635">
        <v>8</v>
      </c>
      <c r="T2" s="636">
        <f t="shared" ref="T2" si="0">SUM(G2:S2)</f>
        <v>8</v>
      </c>
      <c r="U2" s="635">
        <v>611</v>
      </c>
    </row>
    <row r="3" spans="1:21" x14ac:dyDescent="0.25">
      <c r="A3" s="635" t="s">
        <v>206</v>
      </c>
      <c r="B3" s="635" t="s">
        <v>203</v>
      </c>
      <c r="C3" s="636">
        <v>344</v>
      </c>
      <c r="D3" s="633">
        <f t="shared" ref="D3:D16" si="1">D2+1</f>
        <v>51</v>
      </c>
      <c r="E3" s="634">
        <f t="shared" ref="E3:E16" si="2">E2+7</f>
        <v>45784</v>
      </c>
      <c r="F3" s="635" t="str">
        <f>F2</f>
        <v>L</v>
      </c>
      <c r="G3" s="637"/>
      <c r="H3" s="637"/>
      <c r="I3" s="637"/>
      <c r="J3" s="637"/>
      <c r="K3" s="635"/>
      <c r="L3" s="635"/>
      <c r="M3" s="635"/>
      <c r="N3" s="635"/>
      <c r="O3" s="635"/>
      <c r="P3" s="635"/>
      <c r="Q3" s="635"/>
      <c r="R3" s="635"/>
      <c r="S3" s="635">
        <v>13</v>
      </c>
      <c r="T3" s="636">
        <f t="shared" ref="T3" si="3">SUM(G3:S3)</f>
        <v>13</v>
      </c>
      <c r="U3" s="635">
        <f>U2-T3</f>
        <v>598</v>
      </c>
    </row>
    <row r="4" spans="1:21" x14ac:dyDescent="0.25">
      <c r="A4" s="635" t="s">
        <v>206</v>
      </c>
      <c r="B4" s="635" t="s">
        <v>203</v>
      </c>
      <c r="C4" s="636">
        <v>344</v>
      </c>
      <c r="D4" s="633">
        <f t="shared" si="1"/>
        <v>52</v>
      </c>
      <c r="E4" s="634">
        <f t="shared" si="2"/>
        <v>45791</v>
      </c>
      <c r="F4" s="635" t="str">
        <f t="shared" ref="F4:F16" si="4">F3</f>
        <v>L</v>
      </c>
      <c r="G4" s="637">
        <v>1</v>
      </c>
      <c r="H4" s="637">
        <v>1</v>
      </c>
      <c r="I4" s="637"/>
      <c r="J4" s="637"/>
      <c r="K4" s="635"/>
      <c r="L4" s="635"/>
      <c r="M4" s="635"/>
      <c r="N4" s="635"/>
      <c r="O4" s="635">
        <v>1</v>
      </c>
      <c r="P4" s="635"/>
      <c r="Q4" s="635"/>
      <c r="R4" s="635"/>
      <c r="S4" s="635">
        <v>7</v>
      </c>
      <c r="T4" s="636">
        <f t="shared" ref="T4:T18" si="5">SUM(G4:S4)</f>
        <v>10</v>
      </c>
      <c r="U4" s="635">
        <f t="shared" ref="U4:U16" si="6">U3-T4</f>
        <v>588</v>
      </c>
    </row>
    <row r="5" spans="1:21" x14ac:dyDescent="0.25">
      <c r="A5" s="635" t="s">
        <v>206</v>
      </c>
      <c r="B5" s="635" t="s">
        <v>203</v>
      </c>
      <c r="C5" s="636">
        <v>344</v>
      </c>
      <c r="D5" s="633">
        <f t="shared" si="1"/>
        <v>53</v>
      </c>
      <c r="E5" s="634">
        <f t="shared" si="2"/>
        <v>45798</v>
      </c>
      <c r="F5" s="635" t="str">
        <f t="shared" si="4"/>
        <v>L</v>
      </c>
      <c r="G5" s="637"/>
      <c r="H5" s="637"/>
      <c r="I5" s="637"/>
      <c r="J5" s="637"/>
      <c r="K5" s="635"/>
      <c r="L5" s="635"/>
      <c r="M5" s="635"/>
      <c r="N5" s="635"/>
      <c r="O5" s="635">
        <v>1</v>
      </c>
      <c r="P5" s="635"/>
      <c r="Q5" s="635"/>
      <c r="R5" s="635"/>
      <c r="S5" s="635">
        <v>4</v>
      </c>
      <c r="T5" s="636">
        <f t="shared" si="5"/>
        <v>5</v>
      </c>
      <c r="U5" s="635">
        <f t="shared" si="6"/>
        <v>583</v>
      </c>
    </row>
    <row r="6" spans="1:21" x14ac:dyDescent="0.25">
      <c r="A6" s="635" t="s">
        <v>206</v>
      </c>
      <c r="B6" s="635" t="s">
        <v>203</v>
      </c>
      <c r="C6" s="636">
        <v>344</v>
      </c>
      <c r="D6" s="633">
        <f t="shared" si="1"/>
        <v>54</v>
      </c>
      <c r="E6" s="634">
        <f t="shared" si="2"/>
        <v>45805</v>
      </c>
      <c r="F6" s="635" t="str">
        <f t="shared" si="4"/>
        <v>L</v>
      </c>
      <c r="G6" s="637"/>
      <c r="H6" s="637"/>
      <c r="I6" s="637"/>
      <c r="J6" s="637"/>
      <c r="K6" s="635"/>
      <c r="L6" s="635"/>
      <c r="M6" s="635"/>
      <c r="N6" s="635"/>
      <c r="O6" s="635"/>
      <c r="P6" s="635"/>
      <c r="Q6" s="635"/>
      <c r="R6" s="635"/>
      <c r="S6" s="635">
        <v>8</v>
      </c>
      <c r="T6" s="636">
        <f t="shared" si="5"/>
        <v>8</v>
      </c>
      <c r="U6" s="635">
        <f t="shared" si="6"/>
        <v>575</v>
      </c>
    </row>
    <row r="7" spans="1:21" hidden="1" x14ac:dyDescent="0.25">
      <c r="A7" s="635" t="s">
        <v>206</v>
      </c>
      <c r="B7" s="635" t="s">
        <v>203</v>
      </c>
      <c r="C7" s="636">
        <v>344</v>
      </c>
      <c r="D7" s="633">
        <f t="shared" si="1"/>
        <v>55</v>
      </c>
      <c r="E7" s="634">
        <f t="shared" si="2"/>
        <v>45812</v>
      </c>
      <c r="F7" s="635" t="str">
        <f t="shared" si="4"/>
        <v>L</v>
      </c>
      <c r="G7" s="637"/>
      <c r="H7" s="637"/>
      <c r="I7" s="637"/>
      <c r="J7" s="637"/>
      <c r="K7" s="635"/>
      <c r="L7" s="635"/>
      <c r="M7" s="635"/>
      <c r="N7" s="635"/>
      <c r="O7" s="635"/>
      <c r="P7" s="635"/>
      <c r="Q7" s="635"/>
      <c r="R7" s="635"/>
      <c r="S7" s="635"/>
      <c r="T7" s="636">
        <f t="shared" si="5"/>
        <v>0</v>
      </c>
      <c r="U7" s="635">
        <f t="shared" si="6"/>
        <v>575</v>
      </c>
    </row>
    <row r="8" spans="1:21" hidden="1" x14ac:dyDescent="0.25">
      <c r="A8" s="635" t="s">
        <v>206</v>
      </c>
      <c r="B8" s="635" t="s">
        <v>203</v>
      </c>
      <c r="C8" s="636">
        <v>344</v>
      </c>
      <c r="D8" s="633">
        <f t="shared" si="1"/>
        <v>56</v>
      </c>
      <c r="E8" s="634">
        <f t="shared" si="2"/>
        <v>45819</v>
      </c>
      <c r="F8" s="635" t="str">
        <f t="shared" si="4"/>
        <v>L</v>
      </c>
      <c r="G8" s="637"/>
      <c r="H8" s="637"/>
      <c r="I8" s="637"/>
      <c r="J8" s="637"/>
      <c r="K8" s="635"/>
      <c r="L8" s="635"/>
      <c r="M8" s="635"/>
      <c r="N8" s="635"/>
      <c r="O8" s="635"/>
      <c r="P8" s="635"/>
      <c r="Q8" s="635"/>
      <c r="R8" s="635"/>
      <c r="S8" s="635"/>
      <c r="T8" s="636">
        <f t="shared" si="5"/>
        <v>0</v>
      </c>
      <c r="U8" s="635">
        <f t="shared" si="6"/>
        <v>575</v>
      </c>
    </row>
    <row r="9" spans="1:21" hidden="1" x14ac:dyDescent="0.25">
      <c r="A9" s="635" t="s">
        <v>206</v>
      </c>
      <c r="B9" s="635" t="s">
        <v>203</v>
      </c>
      <c r="C9" s="636">
        <v>344</v>
      </c>
      <c r="D9" s="633">
        <f t="shared" si="1"/>
        <v>57</v>
      </c>
      <c r="E9" s="634">
        <f t="shared" si="2"/>
        <v>45826</v>
      </c>
      <c r="F9" s="635" t="str">
        <f t="shared" si="4"/>
        <v>L</v>
      </c>
      <c r="G9" s="637"/>
      <c r="H9" s="637"/>
      <c r="I9" s="637"/>
      <c r="J9" s="637"/>
      <c r="K9" s="635"/>
      <c r="L9" s="635"/>
      <c r="M9" s="635"/>
      <c r="N9" s="635"/>
      <c r="O9" s="635"/>
      <c r="P9" s="635"/>
      <c r="Q9" s="635"/>
      <c r="R9" s="635"/>
      <c r="S9" s="635"/>
      <c r="T9" s="636">
        <f t="shared" si="5"/>
        <v>0</v>
      </c>
      <c r="U9" s="635">
        <f t="shared" si="6"/>
        <v>575</v>
      </c>
    </row>
    <row r="10" spans="1:21" hidden="1" x14ac:dyDescent="0.25">
      <c r="A10" s="635" t="s">
        <v>206</v>
      </c>
      <c r="B10" s="635" t="s">
        <v>203</v>
      </c>
      <c r="C10" s="636">
        <v>344</v>
      </c>
      <c r="D10" s="633">
        <f t="shared" si="1"/>
        <v>58</v>
      </c>
      <c r="E10" s="634">
        <f t="shared" si="2"/>
        <v>45833</v>
      </c>
      <c r="F10" s="635" t="str">
        <f t="shared" si="4"/>
        <v>L</v>
      </c>
      <c r="G10" s="637"/>
      <c r="H10" s="637"/>
      <c r="I10" s="637"/>
      <c r="J10" s="637"/>
      <c r="K10" s="635"/>
      <c r="L10" s="635"/>
      <c r="M10" s="635"/>
      <c r="N10" s="635"/>
      <c r="O10" s="635"/>
      <c r="P10" s="635"/>
      <c r="Q10" s="635"/>
      <c r="R10" s="635"/>
      <c r="S10" s="635"/>
      <c r="T10" s="636">
        <f t="shared" si="5"/>
        <v>0</v>
      </c>
      <c r="U10" s="635">
        <f t="shared" si="6"/>
        <v>575</v>
      </c>
    </row>
    <row r="11" spans="1:21" hidden="1" x14ac:dyDescent="0.25">
      <c r="A11" s="635" t="s">
        <v>206</v>
      </c>
      <c r="B11" s="635" t="s">
        <v>203</v>
      </c>
      <c r="C11" s="636">
        <v>344</v>
      </c>
      <c r="D11" s="633">
        <f t="shared" si="1"/>
        <v>59</v>
      </c>
      <c r="E11" s="634">
        <f t="shared" si="2"/>
        <v>45840</v>
      </c>
      <c r="F11" s="635" t="str">
        <f t="shared" si="4"/>
        <v>L</v>
      </c>
      <c r="G11" s="637"/>
      <c r="H11" s="637"/>
      <c r="I11" s="637"/>
      <c r="J11" s="637"/>
      <c r="K11" s="635"/>
      <c r="L11" s="635"/>
      <c r="M11" s="635"/>
      <c r="N11" s="635"/>
      <c r="O11" s="635"/>
      <c r="P11" s="635"/>
      <c r="Q11" s="635"/>
      <c r="R11" s="635"/>
      <c r="S11" s="635"/>
      <c r="T11" s="636">
        <f t="shared" si="5"/>
        <v>0</v>
      </c>
      <c r="U11" s="635">
        <f t="shared" si="6"/>
        <v>575</v>
      </c>
    </row>
    <row r="12" spans="1:21" hidden="1" x14ac:dyDescent="0.25">
      <c r="A12" s="635" t="s">
        <v>206</v>
      </c>
      <c r="B12" s="635" t="s">
        <v>203</v>
      </c>
      <c r="C12" s="636">
        <v>344</v>
      </c>
      <c r="D12" s="633">
        <f t="shared" si="1"/>
        <v>60</v>
      </c>
      <c r="E12" s="634">
        <f t="shared" si="2"/>
        <v>45847</v>
      </c>
      <c r="F12" s="635" t="str">
        <f t="shared" si="4"/>
        <v>L</v>
      </c>
      <c r="G12" s="637"/>
      <c r="H12" s="637"/>
      <c r="I12" s="637"/>
      <c r="J12" s="637"/>
      <c r="K12" s="635"/>
      <c r="L12" s="635"/>
      <c r="M12" s="635"/>
      <c r="N12" s="635"/>
      <c r="O12" s="635"/>
      <c r="P12" s="635"/>
      <c r="Q12" s="635"/>
      <c r="R12" s="635"/>
      <c r="S12" s="635"/>
      <c r="T12" s="636">
        <f t="shared" si="5"/>
        <v>0</v>
      </c>
      <c r="U12" s="635">
        <f t="shared" si="6"/>
        <v>575</v>
      </c>
    </row>
    <row r="13" spans="1:21" hidden="1" x14ac:dyDescent="0.25">
      <c r="A13" s="635" t="s">
        <v>206</v>
      </c>
      <c r="B13" s="635" t="s">
        <v>203</v>
      </c>
      <c r="C13" s="636">
        <v>344</v>
      </c>
      <c r="D13" s="633">
        <f t="shared" si="1"/>
        <v>61</v>
      </c>
      <c r="E13" s="634">
        <f t="shared" si="2"/>
        <v>45854</v>
      </c>
      <c r="F13" s="635" t="str">
        <f t="shared" si="4"/>
        <v>L</v>
      </c>
      <c r="G13" s="637"/>
      <c r="H13" s="637"/>
      <c r="I13" s="637"/>
      <c r="J13" s="637"/>
      <c r="K13" s="635"/>
      <c r="L13" s="635"/>
      <c r="M13" s="635"/>
      <c r="N13" s="635"/>
      <c r="O13" s="635"/>
      <c r="P13" s="635"/>
      <c r="Q13" s="635"/>
      <c r="R13" s="635"/>
      <c r="S13" s="635"/>
      <c r="T13" s="636">
        <f t="shared" si="5"/>
        <v>0</v>
      </c>
      <c r="U13" s="635">
        <f t="shared" si="6"/>
        <v>575</v>
      </c>
    </row>
    <row r="14" spans="1:21" hidden="1" x14ac:dyDescent="0.25">
      <c r="A14" s="635" t="s">
        <v>206</v>
      </c>
      <c r="B14" s="635" t="s">
        <v>203</v>
      </c>
      <c r="C14" s="636">
        <v>344</v>
      </c>
      <c r="D14" s="633">
        <f t="shared" si="1"/>
        <v>62</v>
      </c>
      <c r="E14" s="634">
        <f t="shared" si="2"/>
        <v>45861</v>
      </c>
      <c r="F14" s="635" t="str">
        <f t="shared" si="4"/>
        <v>L</v>
      </c>
      <c r="G14" s="637"/>
      <c r="H14" s="637"/>
      <c r="I14" s="637"/>
      <c r="J14" s="637"/>
      <c r="K14" s="635"/>
      <c r="L14" s="635"/>
      <c r="M14" s="635"/>
      <c r="N14" s="635"/>
      <c r="O14" s="635"/>
      <c r="P14" s="635"/>
      <c r="Q14" s="635"/>
      <c r="R14" s="635"/>
      <c r="S14" s="635"/>
      <c r="T14" s="636">
        <f t="shared" si="5"/>
        <v>0</v>
      </c>
      <c r="U14" s="635">
        <f t="shared" si="6"/>
        <v>575</v>
      </c>
    </row>
    <row r="15" spans="1:21" hidden="1" x14ac:dyDescent="0.25">
      <c r="A15" s="635" t="s">
        <v>206</v>
      </c>
      <c r="B15" s="635" t="s">
        <v>203</v>
      </c>
      <c r="C15" s="636">
        <v>344</v>
      </c>
      <c r="D15" s="633">
        <f t="shared" si="1"/>
        <v>63</v>
      </c>
      <c r="E15" s="634">
        <f t="shared" si="2"/>
        <v>45868</v>
      </c>
      <c r="F15" s="635" t="str">
        <f t="shared" si="4"/>
        <v>L</v>
      </c>
      <c r="G15" s="637"/>
      <c r="H15" s="637"/>
      <c r="I15" s="637"/>
      <c r="J15" s="637"/>
      <c r="K15" s="635"/>
      <c r="L15" s="635"/>
      <c r="M15" s="635"/>
      <c r="N15" s="635"/>
      <c r="O15" s="635"/>
      <c r="P15" s="635"/>
      <c r="Q15" s="635"/>
      <c r="R15" s="635"/>
      <c r="S15" s="635"/>
      <c r="T15" s="636">
        <f t="shared" si="5"/>
        <v>0</v>
      </c>
      <c r="U15" s="635">
        <f t="shared" si="6"/>
        <v>575</v>
      </c>
    </row>
    <row r="16" spans="1:21" hidden="1" x14ac:dyDescent="0.25">
      <c r="A16" s="635" t="s">
        <v>206</v>
      </c>
      <c r="B16" s="635" t="s">
        <v>203</v>
      </c>
      <c r="C16" s="636">
        <v>344</v>
      </c>
      <c r="D16" s="633">
        <f t="shared" si="1"/>
        <v>64</v>
      </c>
      <c r="E16" s="634">
        <f t="shared" si="2"/>
        <v>45875</v>
      </c>
      <c r="F16" s="635" t="str">
        <f t="shared" si="4"/>
        <v>L</v>
      </c>
      <c r="G16" s="637"/>
      <c r="H16" s="637"/>
      <c r="I16" s="637"/>
      <c r="J16" s="637"/>
      <c r="K16" s="635"/>
      <c r="L16" s="635"/>
      <c r="M16" s="635"/>
      <c r="N16" s="635"/>
      <c r="O16" s="635"/>
      <c r="P16" s="635"/>
      <c r="Q16" s="635"/>
      <c r="R16" s="635"/>
      <c r="S16" s="635"/>
      <c r="T16" s="636">
        <f t="shared" si="5"/>
        <v>0</v>
      </c>
      <c r="U16" s="635">
        <f t="shared" si="6"/>
        <v>575</v>
      </c>
    </row>
    <row r="17" spans="1:21" x14ac:dyDescent="0.25">
      <c r="A17" s="635" t="s">
        <v>206</v>
      </c>
      <c r="B17" s="635" t="s">
        <v>203</v>
      </c>
      <c r="C17" s="636">
        <v>344</v>
      </c>
      <c r="D17" s="633">
        <v>50</v>
      </c>
      <c r="E17" s="634">
        <v>45777</v>
      </c>
      <c r="F17" s="635" t="s">
        <v>207</v>
      </c>
      <c r="G17" s="637"/>
      <c r="H17" s="637"/>
      <c r="I17" s="637"/>
      <c r="J17" s="637"/>
      <c r="K17" s="635"/>
      <c r="L17" s="635"/>
      <c r="M17" s="635"/>
      <c r="N17" s="635"/>
      <c r="O17" s="635"/>
      <c r="P17" s="635"/>
      <c r="Q17" s="635"/>
      <c r="R17" s="635"/>
      <c r="S17" s="635">
        <v>1</v>
      </c>
      <c r="T17" s="636">
        <f t="shared" si="5"/>
        <v>1</v>
      </c>
      <c r="U17" s="635">
        <v>502</v>
      </c>
    </row>
    <row r="18" spans="1:21" x14ac:dyDescent="0.25">
      <c r="A18" s="635" t="s">
        <v>206</v>
      </c>
      <c r="B18" s="635" t="s">
        <v>203</v>
      </c>
      <c r="C18" s="636">
        <v>344</v>
      </c>
      <c r="D18" s="633">
        <f t="shared" ref="D18:D31" si="7">D17+1</f>
        <v>51</v>
      </c>
      <c r="E18" s="634">
        <f t="shared" ref="E18:E31" si="8">E17+7</f>
        <v>45784</v>
      </c>
      <c r="F18" s="635" t="str">
        <f>F17</f>
        <v>LM</v>
      </c>
      <c r="G18" s="637"/>
      <c r="H18" s="637"/>
      <c r="I18" s="637"/>
      <c r="J18" s="637"/>
      <c r="K18" s="635"/>
      <c r="L18" s="635"/>
      <c r="M18" s="635"/>
      <c r="N18" s="635"/>
      <c r="O18" s="635"/>
      <c r="P18" s="635"/>
      <c r="Q18" s="635"/>
      <c r="R18" s="635"/>
      <c r="S18" s="635">
        <v>3</v>
      </c>
      <c r="T18" s="636">
        <f t="shared" si="5"/>
        <v>3</v>
      </c>
      <c r="U18" s="635">
        <f>U17-T18</f>
        <v>499</v>
      </c>
    </row>
    <row r="19" spans="1:21" x14ac:dyDescent="0.25">
      <c r="A19" s="635" t="s">
        <v>206</v>
      </c>
      <c r="B19" s="635" t="s">
        <v>203</v>
      </c>
      <c r="C19" s="636">
        <v>344</v>
      </c>
      <c r="D19" s="633">
        <f t="shared" si="7"/>
        <v>52</v>
      </c>
      <c r="E19" s="634">
        <f t="shared" si="8"/>
        <v>45791</v>
      </c>
      <c r="F19" s="635" t="str">
        <f t="shared" ref="F19:F31" si="9">F18</f>
        <v>LM</v>
      </c>
      <c r="G19" s="637"/>
      <c r="H19" s="637"/>
      <c r="I19" s="637">
        <v>1</v>
      </c>
      <c r="J19" s="637"/>
      <c r="K19" s="635"/>
      <c r="L19" s="635"/>
      <c r="M19" s="635"/>
      <c r="N19" s="635"/>
      <c r="O19" s="635"/>
      <c r="P19" s="635"/>
      <c r="Q19" s="635"/>
      <c r="R19" s="635"/>
      <c r="S19" s="635">
        <v>2</v>
      </c>
      <c r="T19" s="636">
        <f t="shared" ref="T19:T33" si="10">SUM(G19:S19)</f>
        <v>3</v>
      </c>
      <c r="U19" s="635">
        <f t="shared" ref="U19:U31" si="11">U18-T19</f>
        <v>496</v>
      </c>
    </row>
    <row r="20" spans="1:21" x14ac:dyDescent="0.25">
      <c r="A20" s="635" t="s">
        <v>206</v>
      </c>
      <c r="B20" s="635" t="s">
        <v>203</v>
      </c>
      <c r="C20" s="636">
        <v>344</v>
      </c>
      <c r="D20" s="633">
        <f t="shared" si="7"/>
        <v>53</v>
      </c>
      <c r="E20" s="634">
        <f t="shared" si="8"/>
        <v>45798</v>
      </c>
      <c r="F20" s="635" t="str">
        <f t="shared" si="9"/>
        <v>LM</v>
      </c>
      <c r="G20" s="637"/>
      <c r="H20" s="637"/>
      <c r="I20" s="637"/>
      <c r="J20" s="637"/>
      <c r="K20" s="635"/>
      <c r="L20" s="635"/>
      <c r="M20" s="635"/>
      <c r="N20" s="635"/>
      <c r="O20" s="635"/>
      <c r="P20" s="635"/>
      <c r="Q20" s="635"/>
      <c r="R20" s="635"/>
      <c r="S20" s="635">
        <v>2</v>
      </c>
      <c r="T20" s="636">
        <f t="shared" si="10"/>
        <v>2</v>
      </c>
      <c r="U20" s="635">
        <f t="shared" si="11"/>
        <v>494</v>
      </c>
    </row>
    <row r="21" spans="1:21" x14ac:dyDescent="0.25">
      <c r="A21" s="635" t="s">
        <v>206</v>
      </c>
      <c r="B21" s="635" t="s">
        <v>203</v>
      </c>
      <c r="C21" s="636">
        <v>344</v>
      </c>
      <c r="D21" s="633">
        <f t="shared" si="7"/>
        <v>54</v>
      </c>
      <c r="E21" s="634">
        <f t="shared" si="8"/>
        <v>45805</v>
      </c>
      <c r="F21" s="635" t="str">
        <f t="shared" si="9"/>
        <v>LM</v>
      </c>
      <c r="G21" s="637"/>
      <c r="H21" s="637"/>
      <c r="I21" s="637"/>
      <c r="J21" s="637"/>
      <c r="K21" s="635"/>
      <c r="L21" s="635"/>
      <c r="M21" s="635"/>
      <c r="N21" s="635"/>
      <c r="O21" s="635"/>
      <c r="P21" s="635"/>
      <c r="Q21" s="635"/>
      <c r="R21" s="635"/>
      <c r="S21" s="635">
        <v>2</v>
      </c>
      <c r="T21" s="636">
        <f t="shared" si="10"/>
        <v>2</v>
      </c>
      <c r="U21" s="635">
        <f t="shared" si="11"/>
        <v>492</v>
      </c>
    </row>
    <row r="22" spans="1:21" hidden="1" x14ac:dyDescent="0.25">
      <c r="A22" s="635" t="s">
        <v>206</v>
      </c>
      <c r="B22" s="635" t="s">
        <v>203</v>
      </c>
      <c r="C22" s="636">
        <v>344</v>
      </c>
      <c r="D22" s="633">
        <f t="shared" si="7"/>
        <v>55</v>
      </c>
      <c r="E22" s="634">
        <f t="shared" si="8"/>
        <v>45812</v>
      </c>
      <c r="F22" s="635" t="str">
        <f t="shared" si="9"/>
        <v>LM</v>
      </c>
      <c r="G22" s="637"/>
      <c r="H22" s="637"/>
      <c r="I22" s="637"/>
      <c r="J22" s="637"/>
      <c r="K22" s="635"/>
      <c r="L22" s="635"/>
      <c r="M22" s="635"/>
      <c r="N22" s="635"/>
      <c r="O22" s="635"/>
      <c r="P22" s="635"/>
      <c r="Q22" s="635"/>
      <c r="R22" s="635"/>
      <c r="S22" s="635"/>
      <c r="T22" s="636">
        <f t="shared" si="10"/>
        <v>0</v>
      </c>
      <c r="U22" s="635">
        <f t="shared" si="11"/>
        <v>492</v>
      </c>
    </row>
    <row r="23" spans="1:21" hidden="1" x14ac:dyDescent="0.25">
      <c r="A23" s="635" t="s">
        <v>206</v>
      </c>
      <c r="B23" s="635" t="s">
        <v>203</v>
      </c>
      <c r="C23" s="636">
        <v>344</v>
      </c>
      <c r="D23" s="633">
        <f t="shared" si="7"/>
        <v>56</v>
      </c>
      <c r="E23" s="634">
        <f t="shared" si="8"/>
        <v>45819</v>
      </c>
      <c r="F23" s="635" t="str">
        <f t="shared" si="9"/>
        <v>LM</v>
      </c>
      <c r="G23" s="637"/>
      <c r="H23" s="637"/>
      <c r="I23" s="637"/>
      <c r="J23" s="637"/>
      <c r="K23" s="635"/>
      <c r="L23" s="635"/>
      <c r="M23" s="635"/>
      <c r="N23" s="635"/>
      <c r="O23" s="635"/>
      <c r="P23" s="635"/>
      <c r="Q23" s="635"/>
      <c r="R23" s="635"/>
      <c r="S23" s="635"/>
      <c r="T23" s="636">
        <f t="shared" si="10"/>
        <v>0</v>
      </c>
      <c r="U23" s="635">
        <f t="shared" si="11"/>
        <v>492</v>
      </c>
    </row>
    <row r="24" spans="1:21" hidden="1" x14ac:dyDescent="0.25">
      <c r="A24" s="635" t="s">
        <v>206</v>
      </c>
      <c r="B24" s="635" t="s">
        <v>203</v>
      </c>
      <c r="C24" s="636">
        <v>344</v>
      </c>
      <c r="D24" s="633">
        <f t="shared" si="7"/>
        <v>57</v>
      </c>
      <c r="E24" s="634">
        <f t="shared" si="8"/>
        <v>45826</v>
      </c>
      <c r="F24" s="635" t="str">
        <f t="shared" si="9"/>
        <v>LM</v>
      </c>
      <c r="G24" s="637"/>
      <c r="H24" s="637"/>
      <c r="I24" s="637"/>
      <c r="J24" s="637"/>
      <c r="K24" s="635"/>
      <c r="L24" s="635"/>
      <c r="M24" s="635"/>
      <c r="N24" s="635"/>
      <c r="O24" s="635"/>
      <c r="P24" s="635"/>
      <c r="Q24" s="635"/>
      <c r="R24" s="635"/>
      <c r="S24" s="635"/>
      <c r="T24" s="636">
        <f t="shared" si="10"/>
        <v>0</v>
      </c>
      <c r="U24" s="635">
        <f t="shared" si="11"/>
        <v>492</v>
      </c>
    </row>
    <row r="25" spans="1:21" hidden="1" x14ac:dyDescent="0.25">
      <c r="A25" s="635" t="s">
        <v>206</v>
      </c>
      <c r="B25" s="635" t="s">
        <v>203</v>
      </c>
      <c r="C25" s="636">
        <v>344</v>
      </c>
      <c r="D25" s="633">
        <f t="shared" si="7"/>
        <v>58</v>
      </c>
      <c r="E25" s="634">
        <f t="shared" si="8"/>
        <v>45833</v>
      </c>
      <c r="F25" s="635" t="str">
        <f t="shared" si="9"/>
        <v>LM</v>
      </c>
      <c r="G25" s="637"/>
      <c r="H25" s="637"/>
      <c r="I25" s="637"/>
      <c r="J25" s="637"/>
      <c r="K25" s="635"/>
      <c r="L25" s="635"/>
      <c r="M25" s="635"/>
      <c r="N25" s="635"/>
      <c r="O25" s="635"/>
      <c r="P25" s="635"/>
      <c r="Q25" s="635"/>
      <c r="R25" s="635"/>
      <c r="S25" s="635"/>
      <c r="T25" s="636">
        <f t="shared" si="10"/>
        <v>0</v>
      </c>
      <c r="U25" s="635">
        <f t="shared" si="11"/>
        <v>492</v>
      </c>
    </row>
    <row r="26" spans="1:21" hidden="1" x14ac:dyDescent="0.25">
      <c r="A26" s="635" t="s">
        <v>206</v>
      </c>
      <c r="B26" s="635" t="s">
        <v>203</v>
      </c>
      <c r="C26" s="636">
        <v>344</v>
      </c>
      <c r="D26" s="633">
        <f t="shared" si="7"/>
        <v>59</v>
      </c>
      <c r="E26" s="634">
        <f t="shared" si="8"/>
        <v>45840</v>
      </c>
      <c r="F26" s="635" t="str">
        <f t="shared" si="9"/>
        <v>LM</v>
      </c>
      <c r="G26" s="637"/>
      <c r="H26" s="637"/>
      <c r="I26" s="637"/>
      <c r="J26" s="637"/>
      <c r="K26" s="635"/>
      <c r="L26" s="635"/>
      <c r="M26" s="635"/>
      <c r="N26" s="635"/>
      <c r="O26" s="635"/>
      <c r="P26" s="635"/>
      <c r="Q26" s="635"/>
      <c r="R26" s="635"/>
      <c r="S26" s="635"/>
      <c r="T26" s="636">
        <f t="shared" si="10"/>
        <v>0</v>
      </c>
      <c r="U26" s="635">
        <f t="shared" si="11"/>
        <v>492</v>
      </c>
    </row>
    <row r="27" spans="1:21" hidden="1" x14ac:dyDescent="0.25">
      <c r="A27" s="635" t="s">
        <v>206</v>
      </c>
      <c r="B27" s="635" t="s">
        <v>203</v>
      </c>
      <c r="C27" s="636">
        <v>344</v>
      </c>
      <c r="D27" s="633">
        <f t="shared" si="7"/>
        <v>60</v>
      </c>
      <c r="E27" s="634">
        <f t="shared" si="8"/>
        <v>45847</v>
      </c>
      <c r="F27" s="635" t="str">
        <f t="shared" si="9"/>
        <v>LM</v>
      </c>
      <c r="G27" s="637"/>
      <c r="H27" s="637"/>
      <c r="I27" s="637"/>
      <c r="J27" s="637"/>
      <c r="K27" s="635"/>
      <c r="L27" s="635"/>
      <c r="M27" s="635"/>
      <c r="N27" s="635"/>
      <c r="O27" s="635"/>
      <c r="P27" s="635"/>
      <c r="Q27" s="635"/>
      <c r="R27" s="635"/>
      <c r="S27" s="635"/>
      <c r="T27" s="636">
        <f t="shared" si="10"/>
        <v>0</v>
      </c>
      <c r="U27" s="635">
        <f t="shared" si="11"/>
        <v>492</v>
      </c>
    </row>
    <row r="28" spans="1:21" hidden="1" x14ac:dyDescent="0.25">
      <c r="A28" s="635" t="s">
        <v>206</v>
      </c>
      <c r="B28" s="635" t="s">
        <v>203</v>
      </c>
      <c r="C28" s="636">
        <v>344</v>
      </c>
      <c r="D28" s="633">
        <f t="shared" si="7"/>
        <v>61</v>
      </c>
      <c r="E28" s="634">
        <f t="shared" si="8"/>
        <v>45854</v>
      </c>
      <c r="F28" s="635" t="str">
        <f t="shared" si="9"/>
        <v>LM</v>
      </c>
      <c r="G28" s="637"/>
      <c r="H28" s="637"/>
      <c r="I28" s="637"/>
      <c r="J28" s="637"/>
      <c r="K28" s="635"/>
      <c r="L28" s="635"/>
      <c r="M28" s="635"/>
      <c r="N28" s="635"/>
      <c r="O28" s="635"/>
      <c r="P28" s="635"/>
      <c r="Q28" s="635"/>
      <c r="R28" s="635"/>
      <c r="S28" s="635"/>
      <c r="T28" s="636">
        <f t="shared" si="10"/>
        <v>0</v>
      </c>
      <c r="U28" s="635">
        <f t="shared" si="11"/>
        <v>492</v>
      </c>
    </row>
    <row r="29" spans="1:21" hidden="1" x14ac:dyDescent="0.25">
      <c r="A29" s="635" t="s">
        <v>206</v>
      </c>
      <c r="B29" s="635" t="s">
        <v>203</v>
      </c>
      <c r="C29" s="636">
        <v>344</v>
      </c>
      <c r="D29" s="633">
        <f t="shared" si="7"/>
        <v>62</v>
      </c>
      <c r="E29" s="634">
        <f t="shared" si="8"/>
        <v>45861</v>
      </c>
      <c r="F29" s="635" t="str">
        <f t="shared" si="9"/>
        <v>LM</v>
      </c>
      <c r="G29" s="637"/>
      <c r="H29" s="637"/>
      <c r="I29" s="637"/>
      <c r="J29" s="637"/>
      <c r="K29" s="635"/>
      <c r="L29" s="635"/>
      <c r="M29" s="635"/>
      <c r="N29" s="635"/>
      <c r="O29" s="635"/>
      <c r="P29" s="635"/>
      <c r="Q29" s="635"/>
      <c r="R29" s="635"/>
      <c r="S29" s="635"/>
      <c r="T29" s="636">
        <f t="shared" si="10"/>
        <v>0</v>
      </c>
      <c r="U29" s="635">
        <f t="shared" si="11"/>
        <v>492</v>
      </c>
    </row>
    <row r="30" spans="1:21" hidden="1" x14ac:dyDescent="0.25">
      <c r="A30" s="635" t="s">
        <v>206</v>
      </c>
      <c r="B30" s="635" t="s">
        <v>203</v>
      </c>
      <c r="C30" s="636">
        <v>344</v>
      </c>
      <c r="D30" s="633">
        <f t="shared" si="7"/>
        <v>63</v>
      </c>
      <c r="E30" s="634">
        <f t="shared" si="8"/>
        <v>45868</v>
      </c>
      <c r="F30" s="635" t="str">
        <f t="shared" si="9"/>
        <v>LM</v>
      </c>
      <c r="G30" s="637"/>
      <c r="H30" s="637"/>
      <c r="I30" s="637"/>
      <c r="J30" s="637"/>
      <c r="K30" s="635"/>
      <c r="L30" s="635"/>
      <c r="M30" s="635"/>
      <c r="N30" s="635"/>
      <c r="O30" s="635"/>
      <c r="P30" s="635"/>
      <c r="Q30" s="635"/>
      <c r="R30" s="635"/>
      <c r="S30" s="635"/>
      <c r="T30" s="636">
        <f t="shared" si="10"/>
        <v>0</v>
      </c>
      <c r="U30" s="635">
        <f t="shared" si="11"/>
        <v>492</v>
      </c>
    </row>
    <row r="31" spans="1:21" hidden="1" x14ac:dyDescent="0.25">
      <c r="A31" s="635" t="s">
        <v>206</v>
      </c>
      <c r="B31" s="635" t="s">
        <v>203</v>
      </c>
      <c r="C31" s="636">
        <v>344</v>
      </c>
      <c r="D31" s="633">
        <f t="shared" si="7"/>
        <v>64</v>
      </c>
      <c r="E31" s="634">
        <f t="shared" si="8"/>
        <v>45875</v>
      </c>
      <c r="F31" s="635" t="str">
        <f t="shared" si="9"/>
        <v>LM</v>
      </c>
      <c r="G31" s="637"/>
      <c r="H31" s="637"/>
      <c r="I31" s="637"/>
      <c r="J31" s="637"/>
      <c r="K31" s="635"/>
      <c r="L31" s="635"/>
      <c r="M31" s="635"/>
      <c r="N31" s="635"/>
      <c r="O31" s="635"/>
      <c r="P31" s="635"/>
      <c r="Q31" s="635"/>
      <c r="R31" s="635"/>
      <c r="S31" s="635"/>
      <c r="T31" s="636">
        <f t="shared" si="10"/>
        <v>0</v>
      </c>
      <c r="U31" s="635">
        <f t="shared" si="11"/>
        <v>492</v>
      </c>
    </row>
    <row r="32" spans="1:21" x14ac:dyDescent="0.25">
      <c r="A32" s="635" t="s">
        <v>206</v>
      </c>
      <c r="B32" s="635" t="s">
        <v>203</v>
      </c>
      <c r="C32" s="636">
        <v>344</v>
      </c>
      <c r="D32" s="633">
        <v>50</v>
      </c>
      <c r="E32" s="634">
        <v>45777</v>
      </c>
      <c r="F32" s="635" t="s">
        <v>85</v>
      </c>
      <c r="G32" s="637"/>
      <c r="H32" s="637"/>
      <c r="I32" s="637"/>
      <c r="J32" s="637"/>
      <c r="K32" s="635"/>
      <c r="L32" s="635"/>
      <c r="M32" s="635"/>
      <c r="N32" s="635"/>
      <c r="O32" s="635"/>
      <c r="P32" s="635"/>
      <c r="Q32" s="635"/>
      <c r="R32" s="635"/>
      <c r="S32" s="635">
        <v>3</v>
      </c>
      <c r="T32" s="636">
        <f t="shared" si="10"/>
        <v>3</v>
      </c>
      <c r="U32" s="635">
        <v>991</v>
      </c>
    </row>
    <row r="33" spans="1:21" x14ac:dyDescent="0.25">
      <c r="A33" s="635" t="s">
        <v>206</v>
      </c>
      <c r="B33" s="635" t="s">
        <v>203</v>
      </c>
      <c r="C33" s="636">
        <v>344</v>
      </c>
      <c r="D33" s="633">
        <f t="shared" ref="D33:D46" si="12">D32+1</f>
        <v>51</v>
      </c>
      <c r="E33" s="634">
        <f t="shared" ref="E33:E46" si="13">E32+7</f>
        <v>45784</v>
      </c>
      <c r="F33" s="635" t="str">
        <f>F32</f>
        <v>MP</v>
      </c>
      <c r="G33" s="637"/>
      <c r="H33" s="637"/>
      <c r="I33" s="637">
        <v>2</v>
      </c>
      <c r="J33" s="637"/>
      <c r="K33" s="635"/>
      <c r="L33" s="635"/>
      <c r="M33" s="635"/>
      <c r="N33" s="635"/>
      <c r="O33" s="635"/>
      <c r="P33" s="635"/>
      <c r="Q33" s="635"/>
      <c r="R33" s="635"/>
      <c r="S33" s="635">
        <v>5</v>
      </c>
      <c r="T33" s="636">
        <f t="shared" si="10"/>
        <v>7</v>
      </c>
      <c r="U33" s="635">
        <f>U32-T33</f>
        <v>984</v>
      </c>
    </row>
    <row r="34" spans="1:21" x14ac:dyDescent="0.25">
      <c r="A34" s="635" t="s">
        <v>206</v>
      </c>
      <c r="B34" s="635" t="s">
        <v>203</v>
      </c>
      <c r="C34" s="636">
        <v>344</v>
      </c>
      <c r="D34" s="633">
        <f t="shared" si="12"/>
        <v>52</v>
      </c>
      <c r="E34" s="634">
        <f t="shared" si="13"/>
        <v>45791</v>
      </c>
      <c r="F34" s="635" t="str">
        <f t="shared" ref="F34:F46" si="14">F33</f>
        <v>MP</v>
      </c>
      <c r="G34" s="637"/>
      <c r="H34" s="637"/>
      <c r="I34" s="637"/>
      <c r="J34" s="637"/>
      <c r="K34" s="635"/>
      <c r="L34" s="635"/>
      <c r="M34" s="635"/>
      <c r="N34" s="635"/>
      <c r="O34" s="635"/>
      <c r="P34" s="635"/>
      <c r="Q34" s="635"/>
      <c r="R34" s="635"/>
      <c r="S34" s="635">
        <v>3</v>
      </c>
      <c r="T34" s="636">
        <f t="shared" ref="T34:T48" si="15">SUM(G34:S34)</f>
        <v>3</v>
      </c>
      <c r="U34" s="635">
        <f t="shared" ref="U34:U46" si="16">U33-T34</f>
        <v>981</v>
      </c>
    </row>
    <row r="35" spans="1:21" x14ac:dyDescent="0.25">
      <c r="A35" s="635" t="s">
        <v>206</v>
      </c>
      <c r="B35" s="635" t="s">
        <v>203</v>
      </c>
      <c r="C35" s="636">
        <v>344</v>
      </c>
      <c r="D35" s="633">
        <f t="shared" si="12"/>
        <v>53</v>
      </c>
      <c r="E35" s="634">
        <f t="shared" si="13"/>
        <v>45798</v>
      </c>
      <c r="F35" s="635" t="str">
        <f t="shared" si="14"/>
        <v>MP</v>
      </c>
      <c r="G35" s="637"/>
      <c r="H35" s="637">
        <v>1</v>
      </c>
      <c r="I35" s="637"/>
      <c r="J35" s="637"/>
      <c r="K35" s="635"/>
      <c r="L35" s="635"/>
      <c r="M35" s="635"/>
      <c r="N35" s="635"/>
      <c r="O35" s="635"/>
      <c r="P35" s="635"/>
      <c r="Q35" s="635"/>
      <c r="R35" s="635"/>
      <c r="S35" s="635">
        <v>4</v>
      </c>
      <c r="T35" s="636">
        <f t="shared" si="15"/>
        <v>5</v>
      </c>
      <c r="U35" s="635">
        <f t="shared" si="16"/>
        <v>976</v>
      </c>
    </row>
    <row r="36" spans="1:21" x14ac:dyDescent="0.25">
      <c r="A36" s="635" t="s">
        <v>206</v>
      </c>
      <c r="B36" s="635" t="s">
        <v>203</v>
      </c>
      <c r="C36" s="636">
        <v>344</v>
      </c>
      <c r="D36" s="633">
        <f t="shared" si="12"/>
        <v>54</v>
      </c>
      <c r="E36" s="634">
        <f t="shared" si="13"/>
        <v>45805</v>
      </c>
      <c r="F36" s="635" t="str">
        <f t="shared" si="14"/>
        <v>MP</v>
      </c>
      <c r="G36" s="637"/>
      <c r="H36" s="637"/>
      <c r="I36" s="637"/>
      <c r="J36" s="637"/>
      <c r="K36" s="635"/>
      <c r="L36" s="635"/>
      <c r="M36" s="635"/>
      <c r="N36" s="635"/>
      <c r="O36" s="635"/>
      <c r="P36" s="635"/>
      <c r="Q36" s="635"/>
      <c r="R36" s="635"/>
      <c r="S36" s="635">
        <v>6</v>
      </c>
      <c r="T36" s="636">
        <f t="shared" si="15"/>
        <v>6</v>
      </c>
      <c r="U36" s="635">
        <f t="shared" si="16"/>
        <v>970</v>
      </c>
    </row>
    <row r="37" spans="1:21" hidden="1" x14ac:dyDescent="0.25">
      <c r="A37" s="635" t="s">
        <v>206</v>
      </c>
      <c r="B37" s="635" t="s">
        <v>203</v>
      </c>
      <c r="C37" s="636">
        <v>344</v>
      </c>
      <c r="D37" s="633">
        <f t="shared" si="12"/>
        <v>55</v>
      </c>
      <c r="E37" s="634">
        <f t="shared" si="13"/>
        <v>45812</v>
      </c>
      <c r="F37" s="635" t="str">
        <f t="shared" si="14"/>
        <v>MP</v>
      </c>
      <c r="G37" s="637"/>
      <c r="H37" s="637"/>
      <c r="I37" s="637"/>
      <c r="J37" s="637"/>
      <c r="K37" s="635"/>
      <c r="L37" s="635"/>
      <c r="M37" s="635"/>
      <c r="N37" s="635"/>
      <c r="O37" s="635"/>
      <c r="P37" s="635"/>
      <c r="Q37" s="635"/>
      <c r="R37" s="635"/>
      <c r="S37" s="635"/>
      <c r="T37" s="636">
        <f t="shared" si="15"/>
        <v>0</v>
      </c>
      <c r="U37" s="635">
        <f t="shared" si="16"/>
        <v>970</v>
      </c>
    </row>
    <row r="38" spans="1:21" hidden="1" x14ac:dyDescent="0.25">
      <c r="A38" s="635" t="s">
        <v>206</v>
      </c>
      <c r="B38" s="635" t="s">
        <v>203</v>
      </c>
      <c r="C38" s="636">
        <v>344</v>
      </c>
      <c r="D38" s="633">
        <f t="shared" si="12"/>
        <v>56</v>
      </c>
      <c r="E38" s="634">
        <f t="shared" si="13"/>
        <v>45819</v>
      </c>
      <c r="F38" s="635" t="str">
        <f t="shared" si="14"/>
        <v>MP</v>
      </c>
      <c r="G38" s="637"/>
      <c r="H38" s="637"/>
      <c r="I38" s="637"/>
      <c r="J38" s="637"/>
      <c r="K38" s="635"/>
      <c r="L38" s="635"/>
      <c r="M38" s="635"/>
      <c r="N38" s="635"/>
      <c r="O38" s="635"/>
      <c r="P38" s="635"/>
      <c r="Q38" s="635"/>
      <c r="R38" s="635"/>
      <c r="S38" s="635"/>
      <c r="T38" s="636">
        <f t="shared" si="15"/>
        <v>0</v>
      </c>
      <c r="U38" s="635">
        <f t="shared" si="16"/>
        <v>970</v>
      </c>
    </row>
    <row r="39" spans="1:21" hidden="1" x14ac:dyDescent="0.25">
      <c r="A39" s="635" t="s">
        <v>206</v>
      </c>
      <c r="B39" s="635" t="s">
        <v>203</v>
      </c>
      <c r="C39" s="636">
        <v>344</v>
      </c>
      <c r="D39" s="633">
        <f t="shared" si="12"/>
        <v>57</v>
      </c>
      <c r="E39" s="634">
        <f t="shared" si="13"/>
        <v>45826</v>
      </c>
      <c r="F39" s="635" t="str">
        <f t="shared" si="14"/>
        <v>MP</v>
      </c>
      <c r="G39" s="637"/>
      <c r="H39" s="637"/>
      <c r="I39" s="637"/>
      <c r="J39" s="637"/>
      <c r="K39" s="635"/>
      <c r="L39" s="635"/>
      <c r="M39" s="635"/>
      <c r="N39" s="635"/>
      <c r="O39" s="635"/>
      <c r="P39" s="635"/>
      <c r="Q39" s="635"/>
      <c r="R39" s="635"/>
      <c r="S39" s="635"/>
      <c r="T39" s="636">
        <f t="shared" si="15"/>
        <v>0</v>
      </c>
      <c r="U39" s="635">
        <f t="shared" si="16"/>
        <v>970</v>
      </c>
    </row>
    <row r="40" spans="1:21" hidden="1" x14ac:dyDescent="0.25">
      <c r="A40" s="635" t="s">
        <v>206</v>
      </c>
      <c r="B40" s="635" t="s">
        <v>203</v>
      </c>
      <c r="C40" s="636">
        <v>344</v>
      </c>
      <c r="D40" s="633">
        <f t="shared" si="12"/>
        <v>58</v>
      </c>
      <c r="E40" s="634">
        <f t="shared" si="13"/>
        <v>45833</v>
      </c>
      <c r="F40" s="635" t="str">
        <f t="shared" si="14"/>
        <v>MP</v>
      </c>
      <c r="G40" s="637"/>
      <c r="H40" s="637"/>
      <c r="I40" s="637"/>
      <c r="J40" s="637"/>
      <c r="K40" s="635"/>
      <c r="L40" s="635"/>
      <c r="M40" s="635"/>
      <c r="N40" s="635"/>
      <c r="O40" s="635"/>
      <c r="P40" s="635"/>
      <c r="Q40" s="635"/>
      <c r="R40" s="635"/>
      <c r="S40" s="635"/>
      <c r="T40" s="636">
        <f t="shared" si="15"/>
        <v>0</v>
      </c>
      <c r="U40" s="635">
        <f t="shared" si="16"/>
        <v>970</v>
      </c>
    </row>
    <row r="41" spans="1:21" hidden="1" x14ac:dyDescent="0.25">
      <c r="A41" s="635" t="s">
        <v>206</v>
      </c>
      <c r="B41" s="635" t="s">
        <v>203</v>
      </c>
      <c r="C41" s="636">
        <v>344</v>
      </c>
      <c r="D41" s="633">
        <f t="shared" si="12"/>
        <v>59</v>
      </c>
      <c r="E41" s="634">
        <f t="shared" si="13"/>
        <v>45840</v>
      </c>
      <c r="F41" s="635" t="str">
        <f t="shared" si="14"/>
        <v>MP</v>
      </c>
      <c r="G41" s="637"/>
      <c r="H41" s="637"/>
      <c r="I41" s="637"/>
      <c r="J41" s="637"/>
      <c r="K41" s="635"/>
      <c r="L41" s="635"/>
      <c r="M41" s="635"/>
      <c r="N41" s="635"/>
      <c r="O41" s="635"/>
      <c r="P41" s="635"/>
      <c r="Q41" s="635"/>
      <c r="R41" s="635"/>
      <c r="S41" s="635"/>
      <c r="T41" s="636">
        <f t="shared" si="15"/>
        <v>0</v>
      </c>
      <c r="U41" s="635">
        <f t="shared" si="16"/>
        <v>970</v>
      </c>
    </row>
    <row r="42" spans="1:21" hidden="1" x14ac:dyDescent="0.25">
      <c r="A42" s="635" t="s">
        <v>206</v>
      </c>
      <c r="B42" s="635" t="s">
        <v>203</v>
      </c>
      <c r="C42" s="636">
        <v>344</v>
      </c>
      <c r="D42" s="633">
        <f t="shared" si="12"/>
        <v>60</v>
      </c>
      <c r="E42" s="634">
        <f t="shared" si="13"/>
        <v>45847</v>
      </c>
      <c r="F42" s="635" t="str">
        <f t="shared" si="14"/>
        <v>MP</v>
      </c>
      <c r="G42" s="637"/>
      <c r="H42" s="637"/>
      <c r="I42" s="637"/>
      <c r="J42" s="637"/>
      <c r="K42" s="635"/>
      <c r="L42" s="635"/>
      <c r="M42" s="635"/>
      <c r="N42" s="635"/>
      <c r="O42" s="635"/>
      <c r="P42" s="635"/>
      <c r="Q42" s="635"/>
      <c r="R42" s="635"/>
      <c r="S42" s="635"/>
      <c r="T42" s="636">
        <f t="shared" si="15"/>
        <v>0</v>
      </c>
      <c r="U42" s="635">
        <f t="shared" si="16"/>
        <v>970</v>
      </c>
    </row>
    <row r="43" spans="1:21" hidden="1" x14ac:dyDescent="0.25">
      <c r="A43" s="635" t="s">
        <v>206</v>
      </c>
      <c r="B43" s="635" t="s">
        <v>203</v>
      </c>
      <c r="C43" s="636">
        <v>344</v>
      </c>
      <c r="D43" s="633">
        <f t="shared" si="12"/>
        <v>61</v>
      </c>
      <c r="E43" s="634">
        <f t="shared" si="13"/>
        <v>45854</v>
      </c>
      <c r="F43" s="635" t="str">
        <f t="shared" si="14"/>
        <v>MP</v>
      </c>
      <c r="G43" s="637"/>
      <c r="H43" s="637"/>
      <c r="I43" s="637"/>
      <c r="J43" s="637"/>
      <c r="K43" s="635"/>
      <c r="L43" s="635"/>
      <c r="M43" s="635"/>
      <c r="N43" s="635"/>
      <c r="O43" s="635"/>
      <c r="P43" s="635"/>
      <c r="Q43" s="635"/>
      <c r="R43" s="635"/>
      <c r="S43" s="635"/>
      <c r="T43" s="636">
        <f t="shared" si="15"/>
        <v>0</v>
      </c>
      <c r="U43" s="635">
        <f t="shared" si="16"/>
        <v>970</v>
      </c>
    </row>
    <row r="44" spans="1:21" hidden="1" x14ac:dyDescent="0.25">
      <c r="A44" s="635" t="s">
        <v>206</v>
      </c>
      <c r="B44" s="635" t="s">
        <v>203</v>
      </c>
      <c r="C44" s="636">
        <v>344</v>
      </c>
      <c r="D44" s="633">
        <f t="shared" si="12"/>
        <v>62</v>
      </c>
      <c r="E44" s="634">
        <f t="shared" si="13"/>
        <v>45861</v>
      </c>
      <c r="F44" s="635" t="str">
        <f t="shared" si="14"/>
        <v>MP</v>
      </c>
      <c r="G44" s="637"/>
      <c r="H44" s="637"/>
      <c r="I44" s="637"/>
      <c r="J44" s="637"/>
      <c r="K44" s="635"/>
      <c r="L44" s="635"/>
      <c r="M44" s="635"/>
      <c r="N44" s="635"/>
      <c r="O44" s="635"/>
      <c r="P44" s="635"/>
      <c r="Q44" s="635"/>
      <c r="R44" s="635"/>
      <c r="S44" s="635"/>
      <c r="T44" s="636">
        <f t="shared" si="15"/>
        <v>0</v>
      </c>
      <c r="U44" s="635">
        <f t="shared" si="16"/>
        <v>970</v>
      </c>
    </row>
    <row r="45" spans="1:21" hidden="1" x14ac:dyDescent="0.25">
      <c r="A45" s="635" t="s">
        <v>206</v>
      </c>
      <c r="B45" s="635" t="s">
        <v>203</v>
      </c>
      <c r="C45" s="636">
        <v>344</v>
      </c>
      <c r="D45" s="633">
        <f t="shared" si="12"/>
        <v>63</v>
      </c>
      <c r="E45" s="634">
        <f t="shared" si="13"/>
        <v>45868</v>
      </c>
      <c r="F45" s="635" t="str">
        <f t="shared" si="14"/>
        <v>MP</v>
      </c>
      <c r="G45" s="637"/>
      <c r="H45" s="637"/>
      <c r="I45" s="637"/>
      <c r="J45" s="637"/>
      <c r="K45" s="635"/>
      <c r="L45" s="635"/>
      <c r="M45" s="635"/>
      <c r="N45" s="635"/>
      <c r="O45" s="635"/>
      <c r="P45" s="635"/>
      <c r="Q45" s="635"/>
      <c r="R45" s="635"/>
      <c r="S45" s="635"/>
      <c r="T45" s="636">
        <f t="shared" si="15"/>
        <v>0</v>
      </c>
      <c r="U45" s="635">
        <f t="shared" si="16"/>
        <v>970</v>
      </c>
    </row>
    <row r="46" spans="1:21" hidden="1" x14ac:dyDescent="0.25">
      <c r="A46" s="635" t="s">
        <v>206</v>
      </c>
      <c r="B46" s="635" t="s">
        <v>203</v>
      </c>
      <c r="C46" s="636">
        <v>344</v>
      </c>
      <c r="D46" s="633">
        <f t="shared" si="12"/>
        <v>64</v>
      </c>
      <c r="E46" s="634">
        <f t="shared" si="13"/>
        <v>45875</v>
      </c>
      <c r="F46" s="635" t="str">
        <f t="shared" si="14"/>
        <v>MP</v>
      </c>
      <c r="G46" s="637"/>
      <c r="H46" s="637"/>
      <c r="I46" s="637"/>
      <c r="J46" s="637"/>
      <c r="K46" s="635"/>
      <c r="L46" s="635"/>
      <c r="M46" s="635"/>
      <c r="N46" s="635"/>
      <c r="O46" s="635"/>
      <c r="P46" s="635"/>
      <c r="Q46" s="635"/>
      <c r="R46" s="635"/>
      <c r="S46" s="635"/>
      <c r="T46" s="636">
        <f t="shared" si="15"/>
        <v>0</v>
      </c>
      <c r="U46" s="635">
        <f t="shared" si="16"/>
        <v>970</v>
      </c>
    </row>
    <row r="47" spans="1:21" x14ac:dyDescent="0.25">
      <c r="A47" s="635" t="s">
        <v>206</v>
      </c>
      <c r="B47" s="635" t="s">
        <v>203</v>
      </c>
      <c r="C47" s="636">
        <v>344</v>
      </c>
      <c r="D47" s="633">
        <v>50</v>
      </c>
      <c r="E47" s="634">
        <v>45777</v>
      </c>
      <c r="F47" s="635" t="s">
        <v>86</v>
      </c>
      <c r="G47" s="637"/>
      <c r="H47" s="637"/>
      <c r="I47" s="637"/>
      <c r="J47" s="637"/>
      <c r="K47" s="635"/>
      <c r="L47" s="635"/>
      <c r="M47" s="635"/>
      <c r="N47" s="635"/>
      <c r="O47" s="635"/>
      <c r="P47" s="635"/>
      <c r="Q47" s="635"/>
      <c r="R47" s="635"/>
      <c r="S47" s="635">
        <v>2</v>
      </c>
      <c r="T47" s="636">
        <f t="shared" si="15"/>
        <v>2</v>
      </c>
      <c r="U47" s="635">
        <v>497</v>
      </c>
    </row>
    <row r="48" spans="1:21" x14ac:dyDescent="0.25">
      <c r="A48" s="635" t="s">
        <v>206</v>
      </c>
      <c r="B48" s="635" t="s">
        <v>203</v>
      </c>
      <c r="C48" s="636">
        <v>344</v>
      </c>
      <c r="D48" s="633">
        <f t="shared" ref="D48:D61" si="17">D47+1</f>
        <v>51</v>
      </c>
      <c r="E48" s="634">
        <f t="shared" ref="E48:E61" si="18">E47+7</f>
        <v>45784</v>
      </c>
      <c r="F48" s="635" t="str">
        <f>F47</f>
        <v>P</v>
      </c>
      <c r="G48" s="637"/>
      <c r="H48" s="637"/>
      <c r="I48" s="637"/>
      <c r="J48" s="637"/>
      <c r="K48" s="635"/>
      <c r="L48" s="635"/>
      <c r="M48" s="635"/>
      <c r="N48" s="635"/>
      <c r="O48" s="635"/>
      <c r="P48" s="635"/>
      <c r="Q48" s="635"/>
      <c r="R48" s="635"/>
      <c r="S48" s="635">
        <v>4</v>
      </c>
      <c r="T48" s="636">
        <f t="shared" si="15"/>
        <v>4</v>
      </c>
      <c r="U48" s="635">
        <f>U47-T48</f>
        <v>493</v>
      </c>
    </row>
    <row r="49" spans="1:21" x14ac:dyDescent="0.25">
      <c r="A49" s="635" t="s">
        <v>206</v>
      </c>
      <c r="B49" s="635" t="s">
        <v>203</v>
      </c>
      <c r="C49" s="636">
        <v>344</v>
      </c>
      <c r="D49" s="633">
        <f t="shared" si="17"/>
        <v>52</v>
      </c>
      <c r="E49" s="634">
        <f t="shared" si="18"/>
        <v>45791</v>
      </c>
      <c r="F49" s="635" t="str">
        <f t="shared" ref="F49:F61" si="19">F48</f>
        <v>P</v>
      </c>
      <c r="G49" s="637"/>
      <c r="H49" s="637"/>
      <c r="I49" s="637"/>
      <c r="J49" s="637"/>
      <c r="K49" s="635"/>
      <c r="L49" s="635"/>
      <c r="M49" s="635"/>
      <c r="N49" s="635"/>
      <c r="O49" s="635"/>
      <c r="P49" s="635"/>
      <c r="Q49" s="635"/>
      <c r="R49" s="635"/>
      <c r="S49" s="635"/>
      <c r="T49" s="636">
        <f t="shared" ref="T49:T61" si="20">SUM(G49:S49)</f>
        <v>0</v>
      </c>
      <c r="U49" s="635">
        <f t="shared" ref="U49:U61" si="21">U48-T49</f>
        <v>493</v>
      </c>
    </row>
    <row r="50" spans="1:21" x14ac:dyDescent="0.25">
      <c r="A50" s="635" t="s">
        <v>206</v>
      </c>
      <c r="B50" s="635" t="s">
        <v>203</v>
      </c>
      <c r="C50" s="636">
        <v>344</v>
      </c>
      <c r="D50" s="633">
        <f t="shared" si="17"/>
        <v>53</v>
      </c>
      <c r="E50" s="634">
        <f t="shared" si="18"/>
        <v>45798</v>
      </c>
      <c r="F50" s="635" t="str">
        <f t="shared" si="19"/>
        <v>P</v>
      </c>
      <c r="G50" s="637"/>
      <c r="H50" s="637"/>
      <c r="I50" s="637"/>
      <c r="J50" s="637"/>
      <c r="K50" s="635"/>
      <c r="L50" s="635"/>
      <c r="M50" s="635"/>
      <c r="N50" s="635"/>
      <c r="O50" s="635"/>
      <c r="P50" s="635"/>
      <c r="Q50" s="635"/>
      <c r="R50" s="635"/>
      <c r="S50" s="635">
        <v>2</v>
      </c>
      <c r="T50" s="636">
        <f t="shared" si="20"/>
        <v>2</v>
      </c>
      <c r="U50" s="635">
        <f t="shared" si="21"/>
        <v>491</v>
      </c>
    </row>
    <row r="51" spans="1:21" x14ac:dyDescent="0.25">
      <c r="A51" s="635" t="s">
        <v>206</v>
      </c>
      <c r="B51" s="635" t="s">
        <v>203</v>
      </c>
      <c r="C51" s="636">
        <v>344</v>
      </c>
      <c r="D51" s="633">
        <f t="shared" si="17"/>
        <v>54</v>
      </c>
      <c r="E51" s="634">
        <f t="shared" si="18"/>
        <v>45805</v>
      </c>
      <c r="F51" s="635" t="str">
        <f t="shared" si="19"/>
        <v>P</v>
      </c>
      <c r="G51" s="637"/>
      <c r="H51" s="637"/>
      <c r="I51" s="637"/>
      <c r="J51" s="637"/>
      <c r="K51" s="635"/>
      <c r="L51" s="635"/>
      <c r="M51" s="635"/>
      <c r="N51" s="635"/>
      <c r="O51" s="635"/>
      <c r="P51" s="635"/>
      <c r="Q51" s="635"/>
      <c r="R51" s="635"/>
      <c r="S51" s="635">
        <v>1</v>
      </c>
      <c r="T51" s="636">
        <f t="shared" si="20"/>
        <v>1</v>
      </c>
      <c r="U51" s="635">
        <f t="shared" si="21"/>
        <v>490</v>
      </c>
    </row>
    <row r="52" spans="1:21" hidden="1" x14ac:dyDescent="0.25">
      <c r="A52" s="635" t="s">
        <v>206</v>
      </c>
      <c r="B52" s="635" t="s">
        <v>203</v>
      </c>
      <c r="C52" s="636">
        <v>344</v>
      </c>
      <c r="D52" s="633">
        <f t="shared" si="17"/>
        <v>55</v>
      </c>
      <c r="E52" s="634">
        <f t="shared" si="18"/>
        <v>45812</v>
      </c>
      <c r="F52" s="635" t="str">
        <f t="shared" si="19"/>
        <v>P</v>
      </c>
      <c r="G52" s="637"/>
      <c r="H52" s="637"/>
      <c r="I52" s="637"/>
      <c r="J52" s="637"/>
      <c r="K52" s="635"/>
      <c r="L52" s="635"/>
      <c r="M52" s="635"/>
      <c r="N52" s="635"/>
      <c r="O52" s="635"/>
      <c r="P52" s="635"/>
      <c r="Q52" s="635"/>
      <c r="R52" s="635"/>
      <c r="S52" s="635"/>
      <c r="T52" s="636">
        <f t="shared" si="20"/>
        <v>0</v>
      </c>
      <c r="U52" s="635">
        <f t="shared" si="21"/>
        <v>490</v>
      </c>
    </row>
    <row r="53" spans="1:21" hidden="1" x14ac:dyDescent="0.25">
      <c r="A53" s="635" t="s">
        <v>206</v>
      </c>
      <c r="B53" s="635" t="s">
        <v>203</v>
      </c>
      <c r="C53" s="636">
        <v>344</v>
      </c>
      <c r="D53" s="633">
        <f t="shared" si="17"/>
        <v>56</v>
      </c>
      <c r="E53" s="634">
        <f t="shared" si="18"/>
        <v>45819</v>
      </c>
      <c r="F53" s="635" t="str">
        <f t="shared" si="19"/>
        <v>P</v>
      </c>
      <c r="G53" s="637"/>
      <c r="H53" s="637"/>
      <c r="I53" s="637"/>
      <c r="J53" s="637"/>
      <c r="K53" s="635"/>
      <c r="L53" s="635"/>
      <c r="M53" s="635"/>
      <c r="N53" s="635"/>
      <c r="O53" s="635"/>
      <c r="P53" s="635"/>
      <c r="Q53" s="635"/>
      <c r="R53" s="635"/>
      <c r="S53" s="635"/>
      <c r="T53" s="636">
        <f t="shared" si="20"/>
        <v>0</v>
      </c>
      <c r="U53" s="635">
        <f t="shared" si="21"/>
        <v>490</v>
      </c>
    </row>
    <row r="54" spans="1:21" hidden="1" x14ac:dyDescent="0.25">
      <c r="A54" s="635" t="s">
        <v>206</v>
      </c>
      <c r="B54" s="635" t="s">
        <v>203</v>
      </c>
      <c r="C54" s="636">
        <v>344</v>
      </c>
      <c r="D54" s="633">
        <f t="shared" si="17"/>
        <v>57</v>
      </c>
      <c r="E54" s="634">
        <f t="shared" si="18"/>
        <v>45826</v>
      </c>
      <c r="F54" s="635" t="str">
        <f t="shared" si="19"/>
        <v>P</v>
      </c>
      <c r="G54" s="637"/>
      <c r="H54" s="637"/>
      <c r="I54" s="637"/>
      <c r="J54" s="637"/>
      <c r="K54" s="635"/>
      <c r="L54" s="635"/>
      <c r="M54" s="635"/>
      <c r="N54" s="635"/>
      <c r="O54" s="635"/>
      <c r="P54" s="635"/>
      <c r="Q54" s="635"/>
      <c r="R54" s="635"/>
      <c r="S54" s="635"/>
      <c r="T54" s="636">
        <f t="shared" si="20"/>
        <v>0</v>
      </c>
      <c r="U54" s="635">
        <f t="shared" si="21"/>
        <v>490</v>
      </c>
    </row>
    <row r="55" spans="1:21" hidden="1" x14ac:dyDescent="0.25">
      <c r="A55" s="635" t="s">
        <v>206</v>
      </c>
      <c r="B55" s="635" t="s">
        <v>203</v>
      </c>
      <c r="C55" s="636">
        <v>344</v>
      </c>
      <c r="D55" s="633">
        <f t="shared" si="17"/>
        <v>58</v>
      </c>
      <c r="E55" s="634">
        <f t="shared" si="18"/>
        <v>45833</v>
      </c>
      <c r="F55" s="635" t="str">
        <f t="shared" si="19"/>
        <v>P</v>
      </c>
      <c r="G55" s="637"/>
      <c r="H55" s="637"/>
      <c r="I55" s="637"/>
      <c r="J55" s="637"/>
      <c r="K55" s="635"/>
      <c r="L55" s="635"/>
      <c r="M55" s="635"/>
      <c r="N55" s="635"/>
      <c r="O55" s="635"/>
      <c r="P55" s="635"/>
      <c r="Q55" s="635"/>
      <c r="R55" s="635"/>
      <c r="S55" s="635"/>
      <c r="T55" s="636">
        <f t="shared" si="20"/>
        <v>0</v>
      </c>
      <c r="U55" s="635">
        <f t="shared" si="21"/>
        <v>490</v>
      </c>
    </row>
    <row r="56" spans="1:21" hidden="1" x14ac:dyDescent="0.25">
      <c r="A56" s="635" t="s">
        <v>206</v>
      </c>
      <c r="B56" s="635" t="s">
        <v>203</v>
      </c>
      <c r="C56" s="636">
        <v>344</v>
      </c>
      <c r="D56" s="633">
        <f t="shared" si="17"/>
        <v>59</v>
      </c>
      <c r="E56" s="634">
        <f t="shared" si="18"/>
        <v>45840</v>
      </c>
      <c r="F56" s="635" t="str">
        <f t="shared" si="19"/>
        <v>P</v>
      </c>
      <c r="G56" s="637"/>
      <c r="H56" s="637"/>
      <c r="I56" s="637"/>
      <c r="J56" s="637"/>
      <c r="K56" s="635"/>
      <c r="L56" s="635"/>
      <c r="M56" s="635"/>
      <c r="N56" s="635"/>
      <c r="O56" s="635"/>
      <c r="P56" s="635"/>
      <c r="Q56" s="635"/>
      <c r="R56" s="635"/>
      <c r="S56" s="635"/>
      <c r="T56" s="636">
        <f t="shared" si="20"/>
        <v>0</v>
      </c>
      <c r="U56" s="635">
        <f t="shared" si="21"/>
        <v>490</v>
      </c>
    </row>
    <row r="57" spans="1:21" hidden="1" x14ac:dyDescent="0.25">
      <c r="A57" s="635" t="s">
        <v>206</v>
      </c>
      <c r="B57" s="635" t="s">
        <v>203</v>
      </c>
      <c r="C57" s="636">
        <v>344</v>
      </c>
      <c r="D57" s="633">
        <f t="shared" si="17"/>
        <v>60</v>
      </c>
      <c r="E57" s="634">
        <f t="shared" si="18"/>
        <v>45847</v>
      </c>
      <c r="F57" s="635" t="str">
        <f t="shared" si="19"/>
        <v>P</v>
      </c>
      <c r="G57" s="637"/>
      <c r="H57" s="637"/>
      <c r="I57" s="637"/>
      <c r="J57" s="637"/>
      <c r="K57" s="635"/>
      <c r="L57" s="635"/>
      <c r="M57" s="635"/>
      <c r="N57" s="635"/>
      <c r="O57" s="635"/>
      <c r="P57" s="635"/>
      <c r="Q57" s="635"/>
      <c r="R57" s="635"/>
      <c r="S57" s="635"/>
      <c r="T57" s="636">
        <f t="shared" si="20"/>
        <v>0</v>
      </c>
      <c r="U57" s="635">
        <f t="shared" si="21"/>
        <v>490</v>
      </c>
    </row>
    <row r="58" spans="1:21" hidden="1" x14ac:dyDescent="0.25">
      <c r="A58" s="635" t="s">
        <v>206</v>
      </c>
      <c r="B58" s="635" t="s">
        <v>203</v>
      </c>
      <c r="C58" s="636">
        <v>344</v>
      </c>
      <c r="D58" s="633">
        <f t="shared" si="17"/>
        <v>61</v>
      </c>
      <c r="E58" s="634">
        <f t="shared" si="18"/>
        <v>45854</v>
      </c>
      <c r="F58" s="635" t="str">
        <f t="shared" si="19"/>
        <v>P</v>
      </c>
      <c r="G58" s="637"/>
      <c r="H58" s="637"/>
      <c r="I58" s="637"/>
      <c r="J58" s="637"/>
      <c r="K58" s="635"/>
      <c r="L58" s="635"/>
      <c r="M58" s="635"/>
      <c r="N58" s="635"/>
      <c r="O58" s="635"/>
      <c r="P58" s="635"/>
      <c r="Q58" s="635"/>
      <c r="R58" s="635"/>
      <c r="S58" s="635"/>
      <c r="T58" s="636">
        <f t="shared" si="20"/>
        <v>0</v>
      </c>
      <c r="U58" s="635">
        <f t="shared" si="21"/>
        <v>490</v>
      </c>
    </row>
    <row r="59" spans="1:21" hidden="1" x14ac:dyDescent="0.25">
      <c r="A59" s="635" t="s">
        <v>206</v>
      </c>
      <c r="B59" s="635" t="s">
        <v>203</v>
      </c>
      <c r="C59" s="636">
        <v>344</v>
      </c>
      <c r="D59" s="633">
        <f t="shared" si="17"/>
        <v>62</v>
      </c>
      <c r="E59" s="634">
        <f t="shared" si="18"/>
        <v>45861</v>
      </c>
      <c r="F59" s="635" t="str">
        <f t="shared" si="19"/>
        <v>P</v>
      </c>
      <c r="G59" s="637"/>
      <c r="H59" s="637"/>
      <c r="I59" s="637"/>
      <c r="J59" s="637"/>
      <c r="K59" s="635"/>
      <c r="L59" s="635"/>
      <c r="M59" s="635"/>
      <c r="N59" s="635"/>
      <c r="O59" s="635"/>
      <c r="P59" s="635"/>
      <c r="Q59" s="635"/>
      <c r="R59" s="635"/>
      <c r="S59" s="635"/>
      <c r="T59" s="636">
        <f t="shared" si="20"/>
        <v>0</v>
      </c>
      <c r="U59" s="635">
        <f t="shared" si="21"/>
        <v>490</v>
      </c>
    </row>
    <row r="60" spans="1:21" hidden="1" x14ac:dyDescent="0.25">
      <c r="A60" s="635" t="s">
        <v>206</v>
      </c>
      <c r="B60" s="635" t="s">
        <v>203</v>
      </c>
      <c r="C60" s="636">
        <v>344</v>
      </c>
      <c r="D60" s="633">
        <f t="shared" si="17"/>
        <v>63</v>
      </c>
      <c r="E60" s="634">
        <f t="shared" si="18"/>
        <v>45868</v>
      </c>
      <c r="F60" s="635" t="str">
        <f t="shared" si="19"/>
        <v>P</v>
      </c>
      <c r="G60" s="637"/>
      <c r="H60" s="637"/>
      <c r="I60" s="637"/>
      <c r="J60" s="637"/>
      <c r="K60" s="635"/>
      <c r="L60" s="635"/>
      <c r="M60" s="635"/>
      <c r="N60" s="635"/>
      <c r="O60" s="635"/>
      <c r="P60" s="635"/>
      <c r="Q60" s="635"/>
      <c r="R60" s="635"/>
      <c r="S60" s="635"/>
      <c r="T60" s="636">
        <f t="shared" si="20"/>
        <v>0</v>
      </c>
      <c r="U60" s="635">
        <f t="shared" si="21"/>
        <v>490</v>
      </c>
    </row>
    <row r="61" spans="1:21" hidden="1" x14ac:dyDescent="0.25">
      <c r="A61" s="635" t="s">
        <v>206</v>
      </c>
      <c r="B61" s="635" t="s">
        <v>203</v>
      </c>
      <c r="C61" s="636">
        <v>344</v>
      </c>
      <c r="D61" s="633">
        <f t="shared" si="17"/>
        <v>64</v>
      </c>
      <c r="E61" s="634">
        <f t="shared" si="18"/>
        <v>45875</v>
      </c>
      <c r="F61" s="635" t="str">
        <f t="shared" si="19"/>
        <v>P</v>
      </c>
      <c r="G61" s="637"/>
      <c r="H61" s="637"/>
      <c r="I61" s="637"/>
      <c r="J61" s="637"/>
      <c r="K61" s="635"/>
      <c r="L61" s="635"/>
      <c r="M61" s="635"/>
      <c r="N61" s="635"/>
      <c r="O61" s="635"/>
      <c r="P61" s="635"/>
      <c r="Q61" s="635"/>
      <c r="R61" s="635"/>
      <c r="S61" s="635"/>
      <c r="T61" s="636">
        <f t="shared" si="20"/>
        <v>0</v>
      </c>
      <c r="U61" s="635">
        <f t="shared" si="21"/>
        <v>490</v>
      </c>
    </row>
  </sheetData>
  <autoFilter ref="A1:U61" xr:uid="{00000000-0009-0000-0000-000008000000}">
    <filterColumn colId="3">
      <filters>
        <filter val="50"/>
        <filter val="51"/>
        <filter val="52"/>
        <filter val="53"/>
        <filter val="54"/>
      </filters>
    </filterColumn>
  </autoFilter>
  <conditionalFormatting sqref="A1:U1">
    <cfRule type="containsErrors" dxfId="0" priority="1">
      <formula>ISERROR(A1)</formula>
    </cfRule>
  </conditionalFormatting>
  <dataValidations count="1">
    <dataValidation type="textLength" allowBlank="1" showInputMessage="1" showErrorMessage="1" sqref="D1" xr:uid="{00000000-0002-0000-0800-000000000000}">
      <formula1>20</formula1>
      <formula2>65</formula2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6"/>
  <dimension ref="A1:H20"/>
  <sheetViews>
    <sheetView workbookViewId="0">
      <selection sqref="A1:D1"/>
    </sheetView>
  </sheetViews>
  <sheetFormatPr baseColWidth="10" defaultRowHeight="15" x14ac:dyDescent="0.25"/>
  <cols>
    <col min="3" max="3" width="20.28515625" customWidth="1"/>
  </cols>
  <sheetData>
    <row r="1" spans="1:8" x14ac:dyDescent="0.25">
      <c r="A1" s="853" t="s">
        <v>74</v>
      </c>
      <c r="B1" s="853"/>
      <c r="C1" s="853"/>
      <c r="D1" s="853"/>
      <c r="E1" s="853" t="s">
        <v>75</v>
      </c>
      <c r="F1" s="853"/>
      <c r="G1" s="853"/>
      <c r="H1" s="853"/>
    </row>
    <row r="2" spans="1:8" x14ac:dyDescent="0.25">
      <c r="B2" t="s">
        <v>70</v>
      </c>
      <c r="C2" t="s">
        <v>71</v>
      </c>
      <c r="D2" t="s">
        <v>72</v>
      </c>
      <c r="F2" t="s">
        <v>70</v>
      </c>
      <c r="G2" t="s">
        <v>71</v>
      </c>
      <c r="H2" t="s">
        <v>72</v>
      </c>
    </row>
    <row r="3" spans="1:8" x14ac:dyDescent="0.25">
      <c r="A3" s="84">
        <v>44696</v>
      </c>
      <c r="B3">
        <v>5</v>
      </c>
      <c r="C3">
        <v>11227</v>
      </c>
      <c r="E3" s="84">
        <v>44696</v>
      </c>
      <c r="F3">
        <v>1</v>
      </c>
      <c r="G3">
        <v>853</v>
      </c>
      <c r="H3">
        <v>321</v>
      </c>
    </row>
    <row r="4" spans="1:8" x14ac:dyDescent="0.25">
      <c r="A4" s="84">
        <v>44697</v>
      </c>
      <c r="B4">
        <v>7</v>
      </c>
      <c r="C4">
        <f>C3-B4-D4</f>
        <v>6982</v>
      </c>
      <c r="D4">
        <v>4238</v>
      </c>
      <c r="E4" s="84">
        <v>44697</v>
      </c>
      <c r="F4">
        <v>0</v>
      </c>
      <c r="G4">
        <f>G3-F4-H3</f>
        <v>532</v>
      </c>
      <c r="H4">
        <v>214</v>
      </c>
    </row>
    <row r="5" spans="1:8" x14ac:dyDescent="0.25">
      <c r="A5" s="84">
        <v>44698</v>
      </c>
      <c r="B5">
        <v>12</v>
      </c>
      <c r="C5">
        <f>C4-B5-D5</f>
        <v>4144</v>
      </c>
      <c r="D5">
        <v>2826</v>
      </c>
      <c r="E5" s="84">
        <v>44698</v>
      </c>
      <c r="F5">
        <v>0</v>
      </c>
      <c r="G5">
        <f>G4-F5-H4</f>
        <v>318</v>
      </c>
      <c r="H5">
        <v>318</v>
      </c>
    </row>
    <row r="6" spans="1:8" x14ac:dyDescent="0.25">
      <c r="A6" s="84">
        <v>44699</v>
      </c>
      <c r="B6">
        <v>15</v>
      </c>
      <c r="C6">
        <f>C5-B6-D6</f>
        <v>19</v>
      </c>
      <c r="D6">
        <v>4110</v>
      </c>
      <c r="E6" s="84">
        <v>44699</v>
      </c>
      <c r="F6">
        <v>0</v>
      </c>
      <c r="G6">
        <f>G5-F6-H5</f>
        <v>0</v>
      </c>
    </row>
    <row r="7" spans="1:8" x14ac:dyDescent="0.25">
      <c r="A7" s="852" t="s">
        <v>73</v>
      </c>
      <c r="B7" s="852"/>
      <c r="C7" s="852"/>
      <c r="D7" s="852"/>
      <c r="E7" s="852"/>
      <c r="F7" s="852"/>
      <c r="G7" s="852"/>
      <c r="H7" s="852"/>
    </row>
    <row r="8" spans="1:8" x14ac:dyDescent="0.25">
      <c r="A8" s="852"/>
      <c r="B8" s="852"/>
      <c r="C8" s="852"/>
      <c r="D8" s="852"/>
      <c r="E8" s="852"/>
      <c r="F8" s="852"/>
      <c r="G8" s="852"/>
      <c r="H8" s="852"/>
    </row>
    <row r="9" spans="1:8" x14ac:dyDescent="0.25">
      <c r="A9" s="852"/>
      <c r="B9" s="852"/>
      <c r="C9" s="852"/>
      <c r="D9" s="852"/>
      <c r="E9" s="852"/>
      <c r="F9" s="852"/>
      <c r="G9" s="852"/>
      <c r="H9" s="852"/>
    </row>
    <row r="12" spans="1:8" x14ac:dyDescent="0.25">
      <c r="A12" s="853" t="s">
        <v>76</v>
      </c>
      <c r="B12" s="853"/>
      <c r="C12" s="853"/>
      <c r="D12" s="853"/>
      <c r="E12" s="853" t="s">
        <v>77</v>
      </c>
      <c r="F12" s="853"/>
      <c r="G12" s="853"/>
      <c r="H12" s="853"/>
    </row>
    <row r="13" spans="1:8" x14ac:dyDescent="0.25">
      <c r="B13" t="s">
        <v>70</v>
      </c>
      <c r="C13" t="s">
        <v>71</v>
      </c>
      <c r="D13" t="s">
        <v>72</v>
      </c>
      <c r="F13" t="s">
        <v>70</v>
      </c>
      <c r="G13" t="s">
        <v>71</v>
      </c>
      <c r="H13" t="s">
        <v>72</v>
      </c>
    </row>
    <row r="14" spans="1:8" x14ac:dyDescent="0.25">
      <c r="A14" s="84">
        <v>44698</v>
      </c>
      <c r="C14">
        <v>2878</v>
      </c>
      <c r="E14" s="84">
        <v>44698</v>
      </c>
      <c r="G14">
        <v>212</v>
      </c>
    </row>
    <row r="15" spans="1:8" x14ac:dyDescent="0.25">
      <c r="A15" s="84">
        <v>44699</v>
      </c>
      <c r="B15">
        <v>4</v>
      </c>
      <c r="C15">
        <f>C14-B15</f>
        <v>2874</v>
      </c>
      <c r="D15">
        <v>129</v>
      </c>
      <c r="E15" s="84">
        <v>44699</v>
      </c>
      <c r="G15">
        <f>G14-F15-H14</f>
        <v>212</v>
      </c>
      <c r="H15">
        <v>3</v>
      </c>
    </row>
    <row r="16" spans="1:8" x14ac:dyDescent="0.25">
      <c r="A16" s="84">
        <v>44700</v>
      </c>
      <c r="B16">
        <v>14</v>
      </c>
      <c r="C16">
        <f>C15-B16-D15</f>
        <v>2731</v>
      </c>
      <c r="D16">
        <v>2724</v>
      </c>
      <c r="E16" s="84">
        <v>44700</v>
      </c>
      <c r="G16">
        <f>G15-F16-H15</f>
        <v>209</v>
      </c>
      <c r="H16">
        <v>208</v>
      </c>
    </row>
    <row r="17" spans="1:8" x14ac:dyDescent="0.25">
      <c r="A17" s="84">
        <v>44701</v>
      </c>
      <c r="C17">
        <f>C16-B17-D16</f>
        <v>7</v>
      </c>
      <c r="E17" s="84">
        <v>44701</v>
      </c>
      <c r="G17">
        <f>G16-F17-H16</f>
        <v>1</v>
      </c>
    </row>
    <row r="18" spans="1:8" x14ac:dyDescent="0.25">
      <c r="A18" s="852"/>
      <c r="B18" s="852"/>
      <c r="C18" s="852"/>
      <c r="D18" s="852"/>
      <c r="E18" s="852"/>
      <c r="F18" s="852"/>
      <c r="G18" s="852"/>
      <c r="H18" s="852"/>
    </row>
    <row r="19" spans="1:8" x14ac:dyDescent="0.25">
      <c r="A19" s="852"/>
      <c r="B19" s="852"/>
      <c r="C19" s="852"/>
      <c r="D19" s="852"/>
      <c r="E19" s="852"/>
      <c r="F19" s="852"/>
      <c r="G19" s="852"/>
      <c r="H19" s="852"/>
    </row>
    <row r="20" spans="1:8" x14ac:dyDescent="0.25">
      <c r="A20" s="852"/>
      <c r="B20" s="852"/>
      <c r="C20" s="852"/>
      <c r="D20" s="852"/>
      <c r="E20" s="852"/>
      <c r="F20" s="852"/>
      <c r="G20" s="852"/>
      <c r="H20" s="852"/>
    </row>
  </sheetData>
  <mergeCells count="8">
    <mergeCell ref="A18:D20"/>
    <mergeCell ref="E18:H20"/>
    <mergeCell ref="A7:D9"/>
    <mergeCell ref="A1:D1"/>
    <mergeCell ref="E1:H1"/>
    <mergeCell ref="E7:H9"/>
    <mergeCell ref="A12:D12"/>
    <mergeCell ref="E12:H1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7"/>
  <dimension ref="A1:U354"/>
  <sheetViews>
    <sheetView workbookViewId="0">
      <selection sqref="A1:A3"/>
    </sheetView>
  </sheetViews>
  <sheetFormatPr baseColWidth="10" defaultRowHeight="15" x14ac:dyDescent="0.25"/>
  <cols>
    <col min="1" max="1" width="8" customWidth="1"/>
    <col min="2" max="2" width="14.7109375" bestFit="1" customWidth="1"/>
    <col min="3" max="3" width="14.7109375" customWidth="1"/>
    <col min="4" max="11" width="7.140625" customWidth="1"/>
    <col min="12" max="12" width="6.140625" customWidth="1"/>
    <col min="13" max="13" width="9" bestFit="1" customWidth="1"/>
    <col min="14" max="21" width="7.28515625" customWidth="1"/>
  </cols>
  <sheetData>
    <row r="1" spans="1:21" ht="15" customHeight="1" thickBot="1" x14ac:dyDescent="0.3">
      <c r="A1" s="863" t="s">
        <v>1</v>
      </c>
      <c r="B1" s="860" t="s">
        <v>2</v>
      </c>
      <c r="C1" s="866" t="s">
        <v>79</v>
      </c>
      <c r="D1" s="867"/>
      <c r="E1" s="867"/>
      <c r="F1" s="867"/>
      <c r="G1" s="867"/>
      <c r="H1" s="867"/>
      <c r="I1" s="867"/>
      <c r="J1" s="867"/>
      <c r="K1" s="868"/>
      <c r="M1" s="866" t="s">
        <v>80</v>
      </c>
      <c r="N1" s="867"/>
      <c r="O1" s="867"/>
      <c r="P1" s="867"/>
      <c r="Q1" s="867"/>
      <c r="R1" s="867"/>
      <c r="S1" s="867"/>
      <c r="T1" s="867"/>
      <c r="U1" s="868"/>
    </row>
    <row r="2" spans="1:21" ht="19.5" customHeight="1" thickBot="1" x14ac:dyDescent="0.3">
      <c r="A2" s="864"/>
      <c r="B2" s="861"/>
      <c r="C2" s="869" t="s">
        <v>81</v>
      </c>
      <c r="D2" s="871" t="s">
        <v>83</v>
      </c>
      <c r="E2" s="872"/>
      <c r="F2" s="871" t="s">
        <v>84</v>
      </c>
      <c r="G2" s="872"/>
      <c r="H2" s="871" t="s">
        <v>85</v>
      </c>
      <c r="I2" s="872"/>
      <c r="J2" s="871" t="s">
        <v>86</v>
      </c>
      <c r="K2" s="872"/>
      <c r="L2" s="62"/>
      <c r="M2" s="869" t="s">
        <v>81</v>
      </c>
      <c r="N2" s="871" t="s">
        <v>83</v>
      </c>
      <c r="O2" s="872"/>
      <c r="P2" s="871" t="s">
        <v>84</v>
      </c>
      <c r="Q2" s="872"/>
      <c r="R2" s="871" t="s">
        <v>85</v>
      </c>
      <c r="S2" s="872"/>
      <c r="T2" s="871" t="s">
        <v>86</v>
      </c>
      <c r="U2" s="872"/>
    </row>
    <row r="3" spans="1:21" ht="15.75" thickBot="1" x14ac:dyDescent="0.3">
      <c r="A3" s="865"/>
      <c r="B3" s="862"/>
      <c r="C3" s="870"/>
      <c r="D3" s="101" t="s">
        <v>81</v>
      </c>
      <c r="E3" s="102" t="s">
        <v>82</v>
      </c>
      <c r="F3" s="103" t="s">
        <v>81</v>
      </c>
      <c r="G3" s="104" t="s">
        <v>82</v>
      </c>
      <c r="H3" s="103" t="s">
        <v>81</v>
      </c>
      <c r="I3" s="104" t="s">
        <v>82</v>
      </c>
      <c r="J3" s="103" t="s">
        <v>81</v>
      </c>
      <c r="K3" s="104" t="s">
        <v>82</v>
      </c>
      <c r="L3" s="62"/>
      <c r="M3" s="870"/>
      <c r="N3" s="101" t="s">
        <v>81</v>
      </c>
      <c r="O3" s="102" t="s">
        <v>82</v>
      </c>
      <c r="P3" s="103" t="s">
        <v>81</v>
      </c>
      <c r="Q3" s="104" t="s">
        <v>82</v>
      </c>
      <c r="R3" s="103" t="s">
        <v>81</v>
      </c>
      <c r="S3" s="104" t="s">
        <v>82</v>
      </c>
      <c r="T3" s="103" t="s">
        <v>81</v>
      </c>
      <c r="U3" s="104" t="s">
        <v>82</v>
      </c>
    </row>
    <row r="4" spans="1:21" ht="19.5" thickBot="1" x14ac:dyDescent="0.3">
      <c r="A4" s="109"/>
      <c r="B4" s="110">
        <f>LF!B4</f>
        <v>45595</v>
      </c>
      <c r="C4" s="111">
        <f>LF!JI4</f>
        <v>11834</v>
      </c>
      <c r="D4" s="112">
        <f>LF!E4+LF!AC4+LF!BM4+LF!CK4+LF!DU4+LF!ES4+LF!GC4+LF!HA4</f>
        <v>4128</v>
      </c>
      <c r="E4" s="113">
        <f>LF!C4+LF!AA4+LF!BK4+LF!CI4+LF!DS4+LF!EQ4+LF!GA4+LF!GY4</f>
        <v>0</v>
      </c>
      <c r="F4" s="112">
        <f>LF!Q4+LF!BY4+LF!EG4+LF!GO4</f>
        <v>2505</v>
      </c>
      <c r="G4" s="113">
        <f>LF!O4+LF!BW4+LF!EE4+LF!GM4</f>
        <v>0</v>
      </c>
      <c r="H4" s="112">
        <f>LF!AO4+LF!CW4</f>
        <v>816</v>
      </c>
      <c r="I4" s="113">
        <f>LF!AM4+LF!CU4</f>
        <v>0</v>
      </c>
      <c r="J4" s="112">
        <f>LF!BA4+LF!DI4+LF!FE4+LF!HM4</f>
        <v>2503</v>
      </c>
      <c r="K4" s="113">
        <f>LF!AY4+LF!DG4+LF!FC4+LF!HK4</f>
        <v>0</v>
      </c>
      <c r="M4" s="111"/>
      <c r="N4" s="112"/>
      <c r="O4" s="113"/>
      <c r="P4" s="112"/>
      <c r="Q4" s="113"/>
      <c r="R4" s="112"/>
      <c r="S4" s="113"/>
      <c r="T4" s="112"/>
      <c r="U4" s="113"/>
    </row>
    <row r="5" spans="1:21" ht="18.75" x14ac:dyDescent="0.25">
      <c r="A5" s="857">
        <v>25</v>
      </c>
      <c r="B5" s="105">
        <f>+B4+1</f>
        <v>45596</v>
      </c>
      <c r="C5" s="106">
        <f>LF!JI5</f>
        <v>11831</v>
      </c>
      <c r="D5" s="107">
        <f>LF!E5+LF!AC5+LF!BM5+LF!CK5+LF!DU5+LF!ES5+LF!GC5+LF!HA5</f>
        <v>4127</v>
      </c>
      <c r="E5" s="108">
        <f>LF!C5+LF!AA5+LF!BK5+LF!CI5+LF!DS5+LF!EQ5+LF!GA5+LF!GY5</f>
        <v>1</v>
      </c>
      <c r="F5" s="107">
        <f>LF!Q5+LF!BY5+LF!EG5+LF!GO5</f>
        <v>2505</v>
      </c>
      <c r="G5" s="108">
        <f>LF!O5+LF!BW5+LF!EE5+LF!GM5</f>
        <v>0</v>
      </c>
      <c r="H5" s="107">
        <f>LF!AO5+LF!CW5</f>
        <v>816</v>
      </c>
      <c r="I5" s="108">
        <f>LF!AM5+LF!CU5</f>
        <v>0</v>
      </c>
      <c r="J5" s="107">
        <f>LF!BA5+LF!DI5+LF!FE5+LF!HM5</f>
        <v>2502</v>
      </c>
      <c r="K5" s="108">
        <f>LF!AY5+LF!DG5+LF!FC5+LF!HK5</f>
        <v>1</v>
      </c>
    </row>
    <row r="6" spans="1:21" ht="18.75" x14ac:dyDescent="0.25">
      <c r="A6" s="858"/>
      <c r="B6" s="90">
        <f t="shared" ref="B6:B11" si="0">+B5+1</f>
        <v>45597</v>
      </c>
      <c r="C6" s="97">
        <f>LF!JI6</f>
        <v>11831</v>
      </c>
      <c r="D6" s="99">
        <f>LF!E6+LF!AC6+LF!BM6+LF!CK6+LF!DU6+LF!ES6+LF!GC6+LF!HA6</f>
        <v>4127</v>
      </c>
      <c r="E6" s="92">
        <f>LF!C6+LF!AA6+LF!BK6+LF!CI6+LF!DS6+LF!EQ6+LF!GA6+LF!GY6</f>
        <v>0</v>
      </c>
      <c r="F6" s="99">
        <f>LF!Q6+LF!BY6+LF!EG6+LF!GO6</f>
        <v>2505</v>
      </c>
      <c r="G6" s="92">
        <f>LF!O6+LF!BW6+LF!EE6+LF!GM6</f>
        <v>0</v>
      </c>
      <c r="H6" s="99">
        <f>LF!AO6+LF!CW6</f>
        <v>816</v>
      </c>
      <c r="I6" s="92">
        <f>LF!AM6+LF!CU6</f>
        <v>0</v>
      </c>
      <c r="J6" s="99">
        <f>LF!BA6+LF!DI6+LF!FE6+LF!HM6</f>
        <v>2502</v>
      </c>
      <c r="K6" s="92">
        <f>LF!AY6+LF!DG6+LF!FC6+LF!HK6</f>
        <v>0</v>
      </c>
    </row>
    <row r="7" spans="1:21" ht="18.75" x14ac:dyDescent="0.25">
      <c r="A7" s="858"/>
      <c r="B7" s="90">
        <f t="shared" si="0"/>
        <v>45598</v>
      </c>
      <c r="C7" s="97">
        <f>LF!JI7</f>
        <v>11830</v>
      </c>
      <c r="D7" s="99">
        <f>LF!E7+LF!AC7+LF!BM7+LF!CK7+LF!DU7+LF!ES7+LF!GC7+LF!HA7</f>
        <v>4126</v>
      </c>
      <c r="E7" s="92">
        <f>LF!C7+LF!AA7+LF!BK7+LF!CI7+LF!DS7+LF!EQ7+LF!GA7+LF!GY7</f>
        <v>1</v>
      </c>
      <c r="F7" s="99">
        <f>LF!Q7+LF!BY7+LF!EG7+LF!GO7</f>
        <v>2505</v>
      </c>
      <c r="G7" s="92">
        <f>LF!O7+LF!BW7+LF!EE7+LF!GM7</f>
        <v>0</v>
      </c>
      <c r="H7" s="99">
        <f>LF!AO7+LF!CW7</f>
        <v>816</v>
      </c>
      <c r="I7" s="92">
        <f>LF!AM7+LF!CU7</f>
        <v>0</v>
      </c>
      <c r="J7" s="99">
        <f>LF!BA7+LF!DI7+LF!FE7+LF!HM7</f>
        <v>2502</v>
      </c>
      <c r="K7" s="92">
        <f>LF!AY7+LF!DG7+LF!FC7+LF!HK7</f>
        <v>0</v>
      </c>
    </row>
    <row r="8" spans="1:21" ht="18.75" x14ac:dyDescent="0.25">
      <c r="A8" s="858"/>
      <c r="B8" s="90">
        <f t="shared" si="0"/>
        <v>45599</v>
      </c>
      <c r="C8" s="97">
        <f>LF!JI8</f>
        <v>11829</v>
      </c>
      <c r="D8" s="99">
        <f>LF!E8+LF!AC8+LF!BM8+LF!CK8+LF!DU8+LF!ES8+LF!GC8+LF!HA8</f>
        <v>4126</v>
      </c>
      <c r="E8" s="92">
        <f>LF!C8+LF!AA8+LF!BK8+LF!CI8+LF!DS8+LF!EQ8+LF!GA8+LF!GY8</f>
        <v>0</v>
      </c>
      <c r="F8" s="99">
        <f>LF!Q8+LF!BY8+LF!EG8+LF!GO8</f>
        <v>2505</v>
      </c>
      <c r="G8" s="92">
        <f>LF!O8+LF!BW8+LF!EE8+LF!GM8</f>
        <v>0</v>
      </c>
      <c r="H8" s="99">
        <f>LF!AO8+LF!CW8</f>
        <v>816</v>
      </c>
      <c r="I8" s="92">
        <f>LF!AM8+LF!CU8</f>
        <v>0</v>
      </c>
      <c r="J8" s="99">
        <f>LF!BA8+LF!DI8+LF!FE8+LF!HM8</f>
        <v>2502</v>
      </c>
      <c r="K8" s="92">
        <f>LF!AY8+LF!DG8+LF!FC8+LF!HK8</f>
        <v>0</v>
      </c>
    </row>
    <row r="9" spans="1:21" ht="18.75" x14ac:dyDescent="0.25">
      <c r="A9" s="858"/>
      <c r="B9" s="90">
        <f t="shared" si="0"/>
        <v>45600</v>
      </c>
      <c r="C9" s="97">
        <f>LF!JI9</f>
        <v>11829</v>
      </c>
      <c r="D9" s="99">
        <f>LF!E9+LF!AC9+LF!BM9+LF!CK9+LF!DU9+LF!ES9+LF!GC9+LF!HA9</f>
        <v>4126</v>
      </c>
      <c r="E9" s="92">
        <f>LF!C9+LF!AA9+LF!BK9+LF!CI9+LF!DS9+LF!EQ9+LF!GA9+LF!GY9</f>
        <v>0</v>
      </c>
      <c r="F9" s="99">
        <f>LF!Q9+LF!BY9+LF!EG9+LF!GO9</f>
        <v>2505</v>
      </c>
      <c r="G9" s="92">
        <f>LF!O9+LF!BW9+LF!EE9+LF!GM9</f>
        <v>0</v>
      </c>
      <c r="H9" s="99">
        <f>LF!AO9+LF!CW9</f>
        <v>816</v>
      </c>
      <c r="I9" s="92">
        <f>LF!AM9+LF!CU9</f>
        <v>0</v>
      </c>
      <c r="J9" s="99">
        <f>LF!BA9+LF!DI9+LF!FE9+LF!HM9</f>
        <v>2502</v>
      </c>
      <c r="K9" s="92">
        <f>LF!AY9+LF!DG9+LF!FC9+LF!HK9</f>
        <v>0</v>
      </c>
    </row>
    <row r="10" spans="1:21" ht="18.75" x14ac:dyDescent="0.25">
      <c r="A10" s="858"/>
      <c r="B10" s="90">
        <f t="shared" si="0"/>
        <v>45601</v>
      </c>
      <c r="C10" s="97">
        <f>LF!JI10</f>
        <v>11825</v>
      </c>
      <c r="D10" s="99">
        <f>LF!E10+LF!AC10+LF!BM10+LF!CK10+LF!DU10+LF!ES10+LF!GC10+LF!HA10</f>
        <v>4125</v>
      </c>
      <c r="E10" s="92">
        <f>LF!C10+LF!AA10+LF!BK10+LF!CI10+LF!DS10+LF!EQ10+LF!GA10+LF!GY10</f>
        <v>1</v>
      </c>
      <c r="F10" s="99">
        <f>LF!Q10+LF!BY10+LF!EG10+LF!GO10</f>
        <v>2505</v>
      </c>
      <c r="G10" s="92">
        <f>LF!O10+LF!BW10+LF!EE10+LF!GM10</f>
        <v>0</v>
      </c>
      <c r="H10" s="99">
        <f>LF!AO10+LF!CW10</f>
        <v>815</v>
      </c>
      <c r="I10" s="92">
        <f>LF!AM10+LF!CU10</f>
        <v>1</v>
      </c>
      <c r="J10" s="99">
        <f>LF!BA10+LF!DI10+LF!FE10+LF!HM10</f>
        <v>2501</v>
      </c>
      <c r="K10" s="92">
        <f>LF!AY10+LF!DG10+LF!FC10+LF!HK10</f>
        <v>1</v>
      </c>
    </row>
    <row r="11" spans="1:21" ht="19.5" thickBot="1" x14ac:dyDescent="0.3">
      <c r="A11" s="858"/>
      <c r="B11" s="120">
        <f t="shared" si="0"/>
        <v>45602</v>
      </c>
      <c r="C11" s="121">
        <f>LF!JI11</f>
        <v>11822</v>
      </c>
      <c r="D11" s="122">
        <f>LF!E11+LF!AC11+LF!BM11+LF!CK11+LF!DU11+LF!ES11+LF!GC11+LF!HA11</f>
        <v>4124</v>
      </c>
      <c r="E11" s="93">
        <f>LF!C11+LF!AA11+LF!BK11+LF!CI11+LF!DS11+LF!EQ11+LF!GA11+LF!GY11</f>
        <v>1</v>
      </c>
      <c r="F11" s="100">
        <f>LF!Q11+LF!BY11+LF!EG11+LF!GO11</f>
        <v>2505</v>
      </c>
      <c r="G11" s="93">
        <f>LF!O11+LF!BW11+LF!EE11+LF!GM11</f>
        <v>0</v>
      </c>
      <c r="H11" s="100">
        <f>LF!AO11+LF!CW11</f>
        <v>814</v>
      </c>
      <c r="I11" s="93">
        <f>LF!AM11+LF!CU11</f>
        <v>1</v>
      </c>
      <c r="J11" s="100">
        <f>LF!BA11+LF!DI11+LF!FE11+LF!HM11</f>
        <v>2500</v>
      </c>
      <c r="K11" s="93">
        <f>LF!AY11+LF!DG11+LF!FC11+LF!HK11</f>
        <v>1</v>
      </c>
    </row>
    <row r="12" spans="1:21" ht="19.5" thickBot="1" x14ac:dyDescent="0.3">
      <c r="A12" s="859"/>
      <c r="B12" s="2"/>
      <c r="C12" s="119"/>
      <c r="D12" s="123"/>
      <c r="E12" s="94">
        <f>LF!C12+LF!AA12+LF!BK12+LF!CI12+LF!DS12+LF!EQ12+LF!GA12+LF!GY12</f>
        <v>4</v>
      </c>
      <c r="F12" s="95"/>
      <c r="G12" s="94">
        <f>LF!O12+LF!BW12+LF!EE12+LF!GM12</f>
        <v>0</v>
      </c>
      <c r="H12" s="95"/>
      <c r="I12" s="94">
        <f>LF!AM12+LF!CU12</f>
        <v>2</v>
      </c>
      <c r="J12" s="95"/>
      <c r="K12" s="94">
        <f>LF!AY12+LF!DG12+LF!FC12+LF!HK12</f>
        <v>3</v>
      </c>
    </row>
    <row r="13" spans="1:21" ht="19.5" thickBot="1" x14ac:dyDescent="0.3">
      <c r="A13" s="115"/>
      <c r="B13" s="114"/>
      <c r="C13" s="87"/>
      <c r="D13" s="88"/>
      <c r="E13" s="88"/>
      <c r="F13" s="88"/>
      <c r="G13" s="88"/>
      <c r="H13" s="88"/>
      <c r="I13" s="88"/>
      <c r="J13" s="88"/>
      <c r="K13" s="88"/>
    </row>
    <row r="14" spans="1:21" ht="18.75" x14ac:dyDescent="0.25">
      <c r="A14" s="854">
        <v>26</v>
      </c>
      <c r="B14" s="89">
        <f>+B11+1</f>
        <v>45603</v>
      </c>
      <c r="C14" s="96">
        <f>LF!JI14</f>
        <v>11818</v>
      </c>
      <c r="D14" s="98">
        <f>LF!E14+LF!AC14+LF!BM14+LF!CK14+LF!DU14+LF!ES14+LF!GC14+LF!HA14</f>
        <v>4122</v>
      </c>
      <c r="E14" s="91">
        <f>LF!C14+LF!AA14+LF!BK14+LF!CI14+LF!DS14+LF!EQ14+LF!GA14+LF!GY14</f>
        <v>2</v>
      </c>
      <c r="F14" s="98">
        <f>LF!Q14+LF!BY14+LF!EG14+LF!GO14</f>
        <v>2504</v>
      </c>
      <c r="G14" s="91">
        <f>LF!O14+LF!BW14+LF!EE14+LF!GM14</f>
        <v>1</v>
      </c>
      <c r="H14" s="98">
        <f>LF!AO14+LF!CW14</f>
        <v>814</v>
      </c>
      <c r="I14" s="91">
        <f>LF!AM14+LF!CU14</f>
        <v>0</v>
      </c>
      <c r="J14" s="98">
        <f>LF!BA14+LF!DI14+LF!FE14+LF!HM14</f>
        <v>2499</v>
      </c>
      <c r="K14" s="91">
        <f>LF!AY14+LF!DG14+LF!FC14+LF!HK14</f>
        <v>1</v>
      </c>
    </row>
    <row r="15" spans="1:21" ht="18.75" x14ac:dyDescent="0.25">
      <c r="A15" s="855"/>
      <c r="B15" s="90">
        <f t="shared" ref="B15:B20" si="1">+B14+1</f>
        <v>45604</v>
      </c>
      <c r="C15" s="97">
        <f>LF!JI15</f>
        <v>11814</v>
      </c>
      <c r="D15" s="99">
        <f>LF!E15+LF!AC15+LF!BM15+LF!CK15+LF!DU15+LF!ES15+LF!GC15+LF!HA15</f>
        <v>4121</v>
      </c>
      <c r="E15" s="92">
        <f>LF!C15+LF!AA15+LF!BK15+LF!CI15+LF!DS15+LF!EQ15+LF!GA15+LF!GY15</f>
        <v>1</v>
      </c>
      <c r="F15" s="99">
        <f>LF!Q15+LF!BY15+LF!EG15+LF!GO15</f>
        <v>2503</v>
      </c>
      <c r="G15" s="92">
        <f>LF!O15+LF!BW15+LF!EE15+LF!GM15</f>
        <v>1</v>
      </c>
      <c r="H15" s="99">
        <f>LF!AO15+LF!CW15</f>
        <v>813</v>
      </c>
      <c r="I15" s="92">
        <f>LF!AM15+LF!CU15</f>
        <v>1</v>
      </c>
      <c r="J15" s="99">
        <f>LF!BA15+LF!DI15+LF!FE15+LF!HM15</f>
        <v>2498</v>
      </c>
      <c r="K15" s="92">
        <f>LF!AY15+LF!DG15+LF!FC15+LF!HK15</f>
        <v>1</v>
      </c>
    </row>
    <row r="16" spans="1:21" ht="18.75" x14ac:dyDescent="0.25">
      <c r="A16" s="855"/>
      <c r="B16" s="90">
        <f t="shared" si="1"/>
        <v>45605</v>
      </c>
      <c r="C16" s="97">
        <f>LF!JI16</f>
        <v>11809</v>
      </c>
      <c r="D16" s="99">
        <f>LF!E16+LF!AC16+LF!BM16+LF!CK16+LF!DU16+LF!ES16+LF!GC16+LF!HA16</f>
        <v>4117</v>
      </c>
      <c r="E16" s="92">
        <f>LF!C16+LF!AA16+LF!BK16+LF!CI16+LF!DS16+LF!EQ16+LF!GA16+LF!GY16</f>
        <v>4</v>
      </c>
      <c r="F16" s="99">
        <f>LF!Q16+LF!BY16+LF!EG16+LF!GO16</f>
        <v>2503</v>
      </c>
      <c r="G16" s="92">
        <f>LF!O16+LF!BW16+LF!EE16+LF!GM16</f>
        <v>0</v>
      </c>
      <c r="H16" s="99">
        <f>LF!AO16+LF!CW16</f>
        <v>813</v>
      </c>
      <c r="I16" s="92">
        <f>LF!AM16+LF!CU16</f>
        <v>0</v>
      </c>
      <c r="J16" s="99">
        <f>LF!BA16+LF!DI16+LF!FE16+LF!HM16</f>
        <v>2497</v>
      </c>
      <c r="K16" s="92">
        <f>LF!AY16+LF!DG16+LF!FC16+LF!HK16</f>
        <v>1</v>
      </c>
    </row>
    <row r="17" spans="1:11" ht="18.75" x14ac:dyDescent="0.25">
      <c r="A17" s="855"/>
      <c r="B17" s="90">
        <f t="shared" si="1"/>
        <v>45606</v>
      </c>
      <c r="C17" s="97">
        <f>LF!JI17</f>
        <v>11807</v>
      </c>
      <c r="D17" s="99">
        <f>LF!E17+LF!AC17+LF!BM17+LF!CK17+LF!DU17+LF!ES17+LF!GC17+LF!HA17</f>
        <v>4116</v>
      </c>
      <c r="E17" s="92">
        <f>LF!C17+LF!AA17+LF!BK17+LF!CI17+LF!DS17+LF!EQ17+LF!GA17+LF!GY17</f>
        <v>1</v>
      </c>
      <c r="F17" s="99">
        <f>LF!Q17+LF!BY17+LF!EG17+LF!GO17</f>
        <v>2503</v>
      </c>
      <c r="G17" s="92">
        <f>LF!O17+LF!BW17+LF!EE17+LF!GM17</f>
        <v>0</v>
      </c>
      <c r="H17" s="99">
        <f>LF!AO17+LF!CW17</f>
        <v>813</v>
      </c>
      <c r="I17" s="92">
        <f>LF!AM17+LF!CU17</f>
        <v>0</v>
      </c>
      <c r="J17" s="99">
        <f>LF!BA17+LF!DI17+LF!FE17+LF!HM17</f>
        <v>2497</v>
      </c>
      <c r="K17" s="92">
        <f>LF!AY17+LF!DG17+LF!FC17+LF!HK17</f>
        <v>0</v>
      </c>
    </row>
    <row r="18" spans="1:11" ht="18.75" x14ac:dyDescent="0.25">
      <c r="A18" s="855"/>
      <c r="B18" s="90">
        <f t="shared" si="1"/>
        <v>45607</v>
      </c>
      <c r="C18" s="97">
        <f>LF!JI18</f>
        <v>11806</v>
      </c>
      <c r="D18" s="99">
        <f>LF!E18+LF!AC18+LF!BM18+LF!CK18+LF!DU18+LF!ES18+LF!GC18+LF!HA18</f>
        <v>4115</v>
      </c>
      <c r="E18" s="92">
        <f>LF!C18+LF!AA18+LF!BK18+LF!CI18+LF!DS18+LF!EQ18+LF!GA18+LF!GY18</f>
        <v>1</v>
      </c>
      <c r="F18" s="99">
        <f>LF!Q18+LF!BY18+LF!EG18+LF!GO18</f>
        <v>2503</v>
      </c>
      <c r="G18" s="92">
        <f>LF!O18+LF!BW18+LF!EE18+LF!GM18</f>
        <v>0</v>
      </c>
      <c r="H18" s="99">
        <f>LF!AO18+LF!CW18</f>
        <v>813</v>
      </c>
      <c r="I18" s="92">
        <f>LF!AM18+LF!CU18</f>
        <v>0</v>
      </c>
      <c r="J18" s="99">
        <f>LF!BA18+LF!DI18+LF!FE18+LF!HM18</f>
        <v>2497</v>
      </c>
      <c r="K18" s="92">
        <f>LF!AY18+LF!DG18+LF!FC18+LF!HK18</f>
        <v>0</v>
      </c>
    </row>
    <row r="19" spans="1:11" ht="18.75" x14ac:dyDescent="0.25">
      <c r="A19" s="855"/>
      <c r="B19" s="90">
        <f t="shared" si="1"/>
        <v>45608</v>
      </c>
      <c r="C19" s="97">
        <f>LF!JI19</f>
        <v>11805</v>
      </c>
      <c r="D19" s="99">
        <f>LF!E19+LF!AC19+LF!BM19+LF!CK19+LF!DU19+LF!ES19+LF!GC19+LF!HA19</f>
        <v>4114</v>
      </c>
      <c r="E19" s="92">
        <f>LF!C19+LF!AA19+LF!BK19+LF!CI19+LF!DS19+LF!EQ19+LF!GA19+LF!GY19</f>
        <v>1</v>
      </c>
      <c r="F19" s="99">
        <f>LF!Q19+LF!BY19+LF!EG19+LF!GO19</f>
        <v>2503</v>
      </c>
      <c r="G19" s="92">
        <f>LF!O19+LF!BW19+LF!EE19+LF!GM19</f>
        <v>0</v>
      </c>
      <c r="H19" s="99">
        <f>LF!AO19+LF!CW19</f>
        <v>813</v>
      </c>
      <c r="I19" s="92">
        <f>LF!AM19+LF!CU19</f>
        <v>0</v>
      </c>
      <c r="J19" s="99">
        <f>LF!BA19+LF!DI19+LF!FE19+LF!HM19</f>
        <v>2497</v>
      </c>
      <c r="K19" s="92">
        <f>LF!AY19+LF!DG19+LF!FC19+LF!HK19</f>
        <v>0</v>
      </c>
    </row>
    <row r="20" spans="1:11" ht="19.5" thickBot="1" x14ac:dyDescent="0.3">
      <c r="A20" s="855"/>
      <c r="B20" s="120">
        <f t="shared" si="1"/>
        <v>45609</v>
      </c>
      <c r="C20" s="121">
        <f>LF!JI20</f>
        <v>11805</v>
      </c>
      <c r="D20" s="122">
        <f>LF!E20+LF!AC20+LF!BM20+LF!CK20+LF!DU20+LF!ES20+LF!GC20+LF!HA20</f>
        <v>4114</v>
      </c>
      <c r="E20" s="93">
        <f>LF!C20+LF!AA20+LF!BK20+LF!CI20+LF!DS20+LF!EQ20+LF!GA20+LF!GY20</f>
        <v>0</v>
      </c>
      <c r="F20" s="100">
        <f>LF!Q20+LF!BY20+LF!EG20+LF!GO20</f>
        <v>2503</v>
      </c>
      <c r="G20" s="93">
        <f>LF!O20+LF!BW20+LF!EE20+LF!GM20</f>
        <v>0</v>
      </c>
      <c r="H20" s="100">
        <f>LF!AO20+LF!CW20</f>
        <v>813</v>
      </c>
      <c r="I20" s="93">
        <f>LF!AM20+LF!CU20</f>
        <v>0</v>
      </c>
      <c r="J20" s="100">
        <f>LF!BA20+LF!DI20+LF!FE20+LF!HM20</f>
        <v>2497</v>
      </c>
      <c r="K20" s="93">
        <f>LF!AY20+LF!DG20+LF!FC20+LF!HK20</f>
        <v>0</v>
      </c>
    </row>
    <row r="21" spans="1:11" ht="19.5" thickBot="1" x14ac:dyDescent="0.3">
      <c r="A21" s="856"/>
      <c r="B21" s="2"/>
      <c r="C21" s="119"/>
      <c r="D21" s="123"/>
      <c r="E21" s="94">
        <f>SUM(E14:E20)</f>
        <v>10</v>
      </c>
      <c r="F21" s="95"/>
      <c r="G21" s="94">
        <f>SUM(G14:G20)</f>
        <v>2</v>
      </c>
      <c r="H21" s="95"/>
      <c r="I21" s="94">
        <f>SUM(I14:I20)</f>
        <v>1</v>
      </c>
      <c r="J21" s="95"/>
      <c r="K21" s="94">
        <f>SUM(K14:K20)</f>
        <v>3</v>
      </c>
    </row>
    <row r="22" spans="1:11" ht="19.5" thickBot="1" x14ac:dyDescent="0.3">
      <c r="A22" s="71"/>
      <c r="B22" s="117"/>
      <c r="C22" s="116"/>
      <c r="D22" s="88"/>
      <c r="E22" s="88"/>
      <c r="F22" s="88"/>
      <c r="G22" s="88"/>
      <c r="H22" s="88"/>
      <c r="I22" s="88"/>
      <c r="J22" s="88"/>
      <c r="K22" s="88"/>
    </row>
    <row r="23" spans="1:11" ht="18.75" x14ac:dyDescent="0.25">
      <c r="A23" s="854">
        <v>27</v>
      </c>
      <c r="B23" s="89">
        <f>+B20+1</f>
        <v>45610</v>
      </c>
      <c r="C23" s="96">
        <f>LF!JI23</f>
        <v>11802</v>
      </c>
      <c r="D23" s="98">
        <f>LF!E23+LF!AC23+LF!BM23+LF!CK23+LF!DU23+LF!ES23+LF!GC23+LF!HA23</f>
        <v>4113</v>
      </c>
      <c r="E23" s="91">
        <f>LF!C23+LF!AA23+LF!BK23+LF!CI23+LF!DS23+LF!EQ23+LF!GA23+LF!GY23</f>
        <v>1</v>
      </c>
      <c r="F23" s="98">
        <f>LF!Q23+LF!BY23+LF!EG23+LF!GO23</f>
        <v>2503</v>
      </c>
      <c r="G23" s="91">
        <f>LF!O23+LF!BW23+LF!EE23+LF!GM23</f>
        <v>0</v>
      </c>
      <c r="H23" s="98">
        <f>LF!AO23+LF!CW23</f>
        <v>812</v>
      </c>
      <c r="I23" s="91">
        <f>LF!AM23+LF!CU23</f>
        <v>1</v>
      </c>
      <c r="J23" s="98">
        <f>LF!BA23+LF!DI23+LF!FE23+LF!HM23</f>
        <v>2496</v>
      </c>
      <c r="K23" s="91">
        <f>LF!AY23+LF!DG23+LF!FC23+LF!HK23</f>
        <v>1</v>
      </c>
    </row>
    <row r="24" spans="1:11" ht="18.75" x14ac:dyDescent="0.25">
      <c r="A24" s="855"/>
      <c r="B24" s="90">
        <f t="shared" ref="B24:B29" si="2">+B23+1</f>
        <v>45611</v>
      </c>
      <c r="C24" s="97">
        <f>LF!JI24</f>
        <v>11797</v>
      </c>
      <c r="D24" s="99">
        <f>LF!E24+LF!AC24+LF!BM24+LF!CK24+LF!DU24+LF!ES24+LF!GC24+LF!HA24</f>
        <v>4111</v>
      </c>
      <c r="E24" s="92">
        <f>LF!C24+LF!AA24+LF!BK24+LF!CI24+LF!DS24+LF!EQ24+LF!GA24+LF!GY24</f>
        <v>2</v>
      </c>
      <c r="F24" s="99">
        <f>LF!Q24+LF!BY24+LF!EG24+LF!GO24</f>
        <v>2500</v>
      </c>
      <c r="G24" s="92">
        <f>LF!O24+LF!BW24+LF!EE24+LF!GM24</f>
        <v>3</v>
      </c>
      <c r="H24" s="99">
        <f>LF!AO24+LF!CW24</f>
        <v>812</v>
      </c>
      <c r="I24" s="92">
        <f>LF!AM24+LF!CU24</f>
        <v>0</v>
      </c>
      <c r="J24" s="99">
        <f>LF!BA24+LF!DI24+LF!FE24+LF!HM24</f>
        <v>2496</v>
      </c>
      <c r="K24" s="92">
        <f>LF!AY24+LF!DG24+LF!FC24+LF!HK24</f>
        <v>0</v>
      </c>
    </row>
    <row r="25" spans="1:11" ht="18.75" x14ac:dyDescent="0.25">
      <c r="A25" s="855"/>
      <c r="B25" s="90">
        <f t="shared" si="2"/>
        <v>45612</v>
      </c>
      <c r="C25" s="97">
        <f>LF!JI25</f>
        <v>11791</v>
      </c>
      <c r="D25" s="99">
        <f>LF!E25+LF!AC25+LF!BM25+LF!CK25+LF!DU25+LF!ES25+LF!GC25+LF!HA25</f>
        <v>4109</v>
      </c>
      <c r="E25" s="92">
        <f>LF!C25+LF!AA25+LF!BK25+LF!CI25+LF!DS25+LF!EQ25+LF!GA25+LF!GY25</f>
        <v>2</v>
      </c>
      <c r="F25" s="99">
        <f>LF!Q25+LF!BY25+LF!EG25+LF!GO25</f>
        <v>2500</v>
      </c>
      <c r="G25" s="92">
        <f>LF!O25+LF!BW25+LF!EE25+LF!GM25</f>
        <v>0</v>
      </c>
      <c r="H25" s="99">
        <f>LF!AO25+LF!CW25</f>
        <v>811</v>
      </c>
      <c r="I25" s="92">
        <f>LF!AM25+LF!CU25</f>
        <v>1</v>
      </c>
      <c r="J25" s="99">
        <f>LF!BA25+LF!DI25+LF!FE25+LF!HM25</f>
        <v>2493</v>
      </c>
      <c r="K25" s="92">
        <f>LF!AY25+LF!DG25+LF!FC25+LF!HK25</f>
        <v>3</v>
      </c>
    </row>
    <row r="26" spans="1:11" ht="18.75" x14ac:dyDescent="0.25">
      <c r="A26" s="855"/>
      <c r="B26" s="90">
        <f t="shared" si="2"/>
        <v>45613</v>
      </c>
      <c r="C26" s="97">
        <f>LF!JI26</f>
        <v>11783</v>
      </c>
      <c r="D26" s="99">
        <f>LF!E26+LF!AC26+LF!BM26+LF!CK26+LF!DU26+LF!ES26+LF!GC26+LF!HA26</f>
        <v>4105</v>
      </c>
      <c r="E26" s="92">
        <f>LF!C26+LF!AA26+LF!BK26+LF!CI26+LF!DS26+LF!EQ26+LF!GA26+LF!GY26</f>
        <v>4</v>
      </c>
      <c r="F26" s="99">
        <f>LF!Q26+LF!BY26+LF!EG26+LF!GO26</f>
        <v>2498</v>
      </c>
      <c r="G26" s="92">
        <f>LF!O26+LF!BW26+LF!EE26+LF!GM26</f>
        <v>2</v>
      </c>
      <c r="H26" s="99">
        <f>LF!AO26+LF!CW26</f>
        <v>810</v>
      </c>
      <c r="I26" s="92">
        <f>LF!AM26+LF!CU26</f>
        <v>1</v>
      </c>
      <c r="J26" s="99">
        <f>LF!BA26+LF!DI26+LF!FE26+LF!HM26</f>
        <v>2492</v>
      </c>
      <c r="K26" s="92">
        <f>LF!AY26+LF!DG26+LF!FC26+LF!HK26</f>
        <v>1</v>
      </c>
    </row>
    <row r="27" spans="1:11" ht="18.75" x14ac:dyDescent="0.25">
      <c r="A27" s="855"/>
      <c r="B27" s="90">
        <f t="shared" si="2"/>
        <v>45614</v>
      </c>
      <c r="C27" s="97">
        <f>LF!JI27</f>
        <v>11779</v>
      </c>
      <c r="D27" s="99">
        <f>LF!E27+LF!AC27+LF!BM27+LF!CK27+LF!DU27+LF!ES27+LF!GC27+LF!HA27</f>
        <v>4105</v>
      </c>
      <c r="E27" s="92">
        <f>LF!C27+LF!AA27+LF!BK27+LF!CI27+LF!DS27+LF!EQ27+LF!GA27+LF!GY27</f>
        <v>0</v>
      </c>
      <c r="F27" s="99">
        <f>LF!Q27+LF!BY27+LF!EG27+LF!GO27</f>
        <v>2498</v>
      </c>
      <c r="G27" s="92">
        <f>LF!O27+LF!BW27+LF!EE27+LF!GM27</f>
        <v>0</v>
      </c>
      <c r="H27" s="99">
        <f>LF!AO27+LF!CW27</f>
        <v>810</v>
      </c>
      <c r="I27" s="92">
        <f>LF!AM27+LF!CU27</f>
        <v>0</v>
      </c>
      <c r="J27" s="99">
        <f>LF!BA27+LF!DI27+LF!FE27+LF!HM27</f>
        <v>2490</v>
      </c>
      <c r="K27" s="92">
        <f>LF!AY27+LF!DG27+LF!FC27+LF!HK27</f>
        <v>2</v>
      </c>
    </row>
    <row r="28" spans="1:11" ht="18.75" x14ac:dyDescent="0.25">
      <c r="A28" s="855"/>
      <c r="B28" s="90">
        <f t="shared" si="2"/>
        <v>45615</v>
      </c>
      <c r="C28" s="97">
        <f>LF!JI28</f>
        <v>11773</v>
      </c>
      <c r="D28" s="99">
        <f>LF!E28+LF!AC28+LF!BM28+LF!CK28+LF!DU28+LF!ES28+LF!GC28+LF!HA28</f>
        <v>4101</v>
      </c>
      <c r="E28" s="92">
        <f>LF!C28+LF!AA28+LF!BK28+LF!CI28+LF!DS28+LF!EQ28+LF!GA28+LF!GY28</f>
        <v>4</v>
      </c>
      <c r="F28" s="99">
        <f>LF!Q28+LF!BY28+LF!EG28+LF!GO28</f>
        <v>2498</v>
      </c>
      <c r="G28" s="92">
        <f>LF!O28+LF!BW28+LF!EE28+LF!GM28</f>
        <v>0</v>
      </c>
      <c r="H28" s="99">
        <f>LF!AO28+LF!CW28</f>
        <v>809</v>
      </c>
      <c r="I28" s="92">
        <f>LF!AM28+LF!CU28</f>
        <v>1</v>
      </c>
      <c r="J28" s="99">
        <f>LF!BA28+LF!DI28+LF!FE28+LF!HM28</f>
        <v>2490</v>
      </c>
      <c r="K28" s="92">
        <f>LF!AY28+LF!DG28+LF!FC28+LF!HK28</f>
        <v>0</v>
      </c>
    </row>
    <row r="29" spans="1:11" ht="19.5" thickBot="1" x14ac:dyDescent="0.3">
      <c r="A29" s="855"/>
      <c r="B29" s="120">
        <f t="shared" si="2"/>
        <v>45616</v>
      </c>
      <c r="C29" s="121">
        <f>LF!JI29</f>
        <v>11770</v>
      </c>
      <c r="D29" s="122">
        <f>LF!E29+LF!AC29+LF!BM29+LF!CK29+LF!DU29+LF!ES29+LF!GC29+LF!HA29</f>
        <v>4099</v>
      </c>
      <c r="E29" s="93">
        <f>LF!C29+LF!AA29+LF!BK29+LF!CI29+LF!DS29+LF!EQ29+LF!GA29+LF!GY29</f>
        <v>2</v>
      </c>
      <c r="F29" s="100">
        <f>LF!Q29+LF!BY29+LF!EG29+LF!GO29</f>
        <v>2497</v>
      </c>
      <c r="G29" s="93">
        <f>LF!O29+LF!BW29+LF!EE29+LF!GM29</f>
        <v>1</v>
      </c>
      <c r="H29" s="100">
        <f>LF!AO29+LF!CW29</f>
        <v>809</v>
      </c>
      <c r="I29" s="93">
        <f>LF!AM29+LF!CU29</f>
        <v>0</v>
      </c>
      <c r="J29" s="100">
        <f>LF!BA29+LF!DI29+LF!FE29+LF!HM29</f>
        <v>2490</v>
      </c>
      <c r="K29" s="93">
        <f>LF!AY29+LF!DG29+LF!FC29+LF!HK29</f>
        <v>0</v>
      </c>
    </row>
    <row r="30" spans="1:11" ht="19.5" thickBot="1" x14ac:dyDescent="0.3">
      <c r="A30" s="856"/>
      <c r="B30" s="2"/>
      <c r="C30" s="119"/>
      <c r="D30" s="123"/>
      <c r="E30" s="94">
        <f>SUM(E23:E29)</f>
        <v>15</v>
      </c>
      <c r="F30" s="95"/>
      <c r="G30" s="94">
        <f>SUM(G23:G29)</f>
        <v>6</v>
      </c>
      <c r="H30" s="95"/>
      <c r="I30" s="94">
        <f>SUM(I23:I29)</f>
        <v>4</v>
      </c>
      <c r="J30" s="95"/>
      <c r="K30" s="94">
        <f>SUM(K23:K29)</f>
        <v>7</v>
      </c>
    </row>
    <row r="31" spans="1:11" ht="19.5" thickBot="1" x14ac:dyDescent="0.3">
      <c r="A31" s="71"/>
      <c r="B31" s="118"/>
      <c r="C31" s="87"/>
      <c r="D31" s="88"/>
      <c r="E31" s="88"/>
      <c r="F31" s="88"/>
      <c r="G31" s="88"/>
      <c r="H31" s="88"/>
      <c r="I31" s="88"/>
      <c r="J31" s="88"/>
      <c r="K31" s="88"/>
    </row>
    <row r="32" spans="1:11" ht="18.75" x14ac:dyDescent="0.25">
      <c r="A32" s="854">
        <v>28</v>
      </c>
      <c r="B32" s="89">
        <f>+B29+1</f>
        <v>45617</v>
      </c>
      <c r="C32" s="96">
        <f>LF!JI32</f>
        <v>11760</v>
      </c>
      <c r="D32" s="98">
        <f>LF!E32+LF!AC32+LF!BM32+LF!CK32+LF!DU32+LF!ES32+LF!GC32+LF!HA32</f>
        <v>4095</v>
      </c>
      <c r="E32" s="91">
        <f>LF!C32+LF!AA32+LF!BK32+LF!CI32+LF!DS32+LF!EQ32+LF!GA32+LF!GY32</f>
        <v>4</v>
      </c>
      <c r="F32" s="98">
        <f>LF!Q32+LF!BY32+LF!EG32+LF!GO32</f>
        <v>2496</v>
      </c>
      <c r="G32" s="91">
        <f>LF!O32+LF!BW32+LF!EE32+LF!GM32</f>
        <v>1</v>
      </c>
      <c r="H32" s="98">
        <f>LF!AO32+LF!CW32</f>
        <v>809</v>
      </c>
      <c r="I32" s="91">
        <f>LF!AM32+LF!CU32</f>
        <v>0</v>
      </c>
      <c r="J32" s="98">
        <f>LF!BA32+LF!DI32+LF!FE32+LF!HM32</f>
        <v>2488</v>
      </c>
      <c r="K32" s="91">
        <f>LF!AY32+LF!DG32+LF!FC32+LF!HK32</f>
        <v>2</v>
      </c>
    </row>
    <row r="33" spans="1:11" ht="18.75" x14ac:dyDescent="0.25">
      <c r="A33" s="855"/>
      <c r="B33" s="90">
        <f t="shared" ref="B33:B38" si="3">+B32+1</f>
        <v>45618</v>
      </c>
      <c r="C33" s="97">
        <f>LF!JI33</f>
        <v>11751</v>
      </c>
      <c r="D33" s="99">
        <f>LF!E33+LF!AC33+LF!BM33+LF!CK33+LF!DU33+LF!ES33+LF!GC33+LF!HA33</f>
        <v>4093</v>
      </c>
      <c r="E33" s="92">
        <f>LF!C33+LF!AA33+LF!BK33+LF!CI33+LF!DS33+LF!EQ33+LF!GA33+LF!GY33</f>
        <v>2</v>
      </c>
      <c r="F33" s="99">
        <f>LF!Q33+LF!BY33+LF!EG33+LF!GO33</f>
        <v>2495</v>
      </c>
      <c r="G33" s="92">
        <f>LF!O33+LF!BW33+LF!EE33+LF!GM33</f>
        <v>1</v>
      </c>
      <c r="H33" s="99">
        <f>LF!AO33+LF!CW33</f>
        <v>807</v>
      </c>
      <c r="I33" s="92">
        <f>LF!AM33+LF!CU33</f>
        <v>2</v>
      </c>
      <c r="J33" s="99">
        <f>LF!BA33+LF!DI33+LF!FE33+LF!HM33</f>
        <v>2487</v>
      </c>
      <c r="K33" s="92">
        <f>LF!AY33+LF!DG33+LF!FC33+LF!HK33</f>
        <v>1</v>
      </c>
    </row>
    <row r="34" spans="1:11" ht="18.75" x14ac:dyDescent="0.25">
      <c r="A34" s="855"/>
      <c r="B34" s="90">
        <f t="shared" si="3"/>
        <v>45619</v>
      </c>
      <c r="C34" s="97">
        <f>LF!JI34</f>
        <v>11747</v>
      </c>
      <c r="D34" s="99">
        <f>LF!E34+LF!AC34+LF!BM34+LF!CK34+LF!DU34+LF!ES34+LF!GC34+LF!HA34</f>
        <v>4091</v>
      </c>
      <c r="E34" s="92">
        <f>LF!C34+LF!AA34+LF!BK34+LF!CI34+LF!DS34+LF!EQ34+LF!GA34+LF!GY34</f>
        <v>2</v>
      </c>
      <c r="F34" s="99">
        <f>LF!Q34+LF!BY34+LF!EG34+LF!GO34</f>
        <v>2495</v>
      </c>
      <c r="G34" s="92">
        <f>LF!O34+LF!BW34+LF!EE34+LF!GM34</f>
        <v>0</v>
      </c>
      <c r="H34" s="99">
        <f>LF!AO34+LF!CW34</f>
        <v>807</v>
      </c>
      <c r="I34" s="92">
        <f>LF!AM34+LF!CU34</f>
        <v>0</v>
      </c>
      <c r="J34" s="99">
        <f>LF!BA34+LF!DI34+LF!FE34+LF!HM34</f>
        <v>2486</v>
      </c>
      <c r="K34" s="92">
        <f>LF!AY34+LF!DG34+LF!FC34+LF!HK34</f>
        <v>1</v>
      </c>
    </row>
    <row r="35" spans="1:11" ht="18.75" x14ac:dyDescent="0.25">
      <c r="A35" s="855"/>
      <c r="B35" s="90">
        <f t="shared" si="3"/>
        <v>45620</v>
      </c>
      <c r="C35" s="97">
        <f>LF!JI35</f>
        <v>11742</v>
      </c>
      <c r="D35" s="99">
        <f>LF!E35+LF!AC35+LF!BM35+LF!CK35+LF!DU35+LF!ES35+LF!GC35+LF!HA35</f>
        <v>4086</v>
      </c>
      <c r="E35" s="92">
        <f>LF!C35+LF!AA35+LF!BK35+LF!CI35+LF!DS35+LF!EQ35+LF!GA35+LF!GY35</f>
        <v>5</v>
      </c>
      <c r="F35" s="99">
        <f>LF!Q35+LF!BY35+LF!EG35+LF!GO35</f>
        <v>2495</v>
      </c>
      <c r="G35" s="92">
        <f>LF!O35+LF!BW35+LF!EE35+LF!GM35</f>
        <v>0</v>
      </c>
      <c r="H35" s="99">
        <f>LF!AO35+LF!CW35</f>
        <v>807</v>
      </c>
      <c r="I35" s="92">
        <f>LF!AM35+LF!CU35</f>
        <v>0</v>
      </c>
      <c r="J35" s="99">
        <f>LF!BA35+LF!DI35+LF!FE35+LF!HM35</f>
        <v>2486</v>
      </c>
      <c r="K35" s="92">
        <f>LF!AY35+LF!DG35+LF!FC35+LF!HK35</f>
        <v>0</v>
      </c>
    </row>
    <row r="36" spans="1:11" ht="18.75" x14ac:dyDescent="0.25">
      <c r="A36" s="855"/>
      <c r="B36" s="90">
        <f t="shared" si="3"/>
        <v>45621</v>
      </c>
      <c r="C36" s="97">
        <f>LF!JI36</f>
        <v>11735</v>
      </c>
      <c r="D36" s="99">
        <f>LF!E36+LF!AC36+LF!BM36+LF!CK36+LF!DU36+LF!ES36+LF!GC36+LF!HA36</f>
        <v>4083</v>
      </c>
      <c r="E36" s="92">
        <f>LF!C36+LF!AA36+LF!BK36+LF!CI36+LF!DS36+LF!EQ36+LF!GA36+LF!GY36</f>
        <v>3</v>
      </c>
      <c r="F36" s="99">
        <f>LF!Q36+LF!BY36+LF!EG36+LF!GO36</f>
        <v>2494</v>
      </c>
      <c r="G36" s="92">
        <f>LF!O36+LF!BW36+LF!EE36+LF!GM36</f>
        <v>1</v>
      </c>
      <c r="H36" s="99">
        <f>LF!AO36+LF!CW36</f>
        <v>806</v>
      </c>
      <c r="I36" s="92">
        <f>LF!AM36+LF!CU36</f>
        <v>1</v>
      </c>
      <c r="J36" s="99">
        <f>LF!BA36+LF!DI36+LF!FE36+LF!HM36</f>
        <v>2485</v>
      </c>
      <c r="K36" s="92">
        <f>LF!AY36+LF!DG36+LF!FC36+LF!HK36</f>
        <v>1</v>
      </c>
    </row>
    <row r="37" spans="1:11" ht="18.75" x14ac:dyDescent="0.25">
      <c r="A37" s="855"/>
      <c r="B37" s="90">
        <f t="shared" si="3"/>
        <v>45622</v>
      </c>
      <c r="C37" s="97">
        <f>LF!JI37</f>
        <v>11730</v>
      </c>
      <c r="D37" s="99">
        <f>LF!E37+LF!AC37+LF!BM37+LF!CK37+LF!DU37+LF!ES37+LF!GC37+LF!HA37</f>
        <v>4080</v>
      </c>
      <c r="E37" s="92">
        <f>LF!C37+LF!AA37+LF!BK37+LF!CI37+LF!DS37+LF!EQ37+LF!GA37+LF!GY37</f>
        <v>3</v>
      </c>
      <c r="F37" s="99">
        <f>LF!Q37+LF!BY37+LF!EG37+LF!GO37</f>
        <v>2494</v>
      </c>
      <c r="G37" s="92">
        <f>LF!O37+LF!BW37+LF!EE37+LF!GM37</f>
        <v>0</v>
      </c>
      <c r="H37" s="99">
        <f>LF!AO37+LF!CW37</f>
        <v>804</v>
      </c>
      <c r="I37" s="92">
        <f>LF!AM37+LF!CU37</f>
        <v>2</v>
      </c>
      <c r="J37" s="99">
        <f>LF!BA37+LF!DI37+LF!FE37+LF!HM37</f>
        <v>2485</v>
      </c>
      <c r="K37" s="92">
        <f>LF!AY37+LF!DG37+LF!FC37+LF!HK37</f>
        <v>0</v>
      </c>
    </row>
    <row r="38" spans="1:11" ht="19.5" thickBot="1" x14ac:dyDescent="0.3">
      <c r="A38" s="855"/>
      <c r="B38" s="120">
        <f t="shared" si="3"/>
        <v>45623</v>
      </c>
      <c r="C38" s="121">
        <f>LF!JI38</f>
        <v>11721</v>
      </c>
      <c r="D38" s="122">
        <f>LF!E38+LF!AC38+LF!BM38+LF!CK38+LF!DU38+LF!ES38+LF!GC38+LF!HA38</f>
        <v>4077</v>
      </c>
      <c r="E38" s="93">
        <f>LF!C38+LF!AA38+LF!BK38+LF!CI38+LF!DS38+LF!EQ38+LF!GA38+LF!GY38</f>
        <v>3</v>
      </c>
      <c r="F38" s="100">
        <f>LF!Q38+LF!BY38+LF!EG38+LF!GO38</f>
        <v>2494</v>
      </c>
      <c r="G38" s="93">
        <f>LF!O38+LF!BW38+LF!EE38+LF!GM38</f>
        <v>0</v>
      </c>
      <c r="H38" s="100">
        <f>LF!AO38+LF!CW38</f>
        <v>801</v>
      </c>
      <c r="I38" s="93">
        <f>LF!AM38+LF!CU38</f>
        <v>3</v>
      </c>
      <c r="J38" s="100">
        <f>LF!BA38+LF!DI38+LF!FE38+LF!HM38</f>
        <v>2482</v>
      </c>
      <c r="K38" s="93">
        <f>LF!AY38+LF!DG38+LF!FC38+LF!HK38</f>
        <v>3</v>
      </c>
    </row>
    <row r="39" spans="1:11" ht="19.5" thickBot="1" x14ac:dyDescent="0.3">
      <c r="A39" s="856"/>
      <c r="B39" s="2"/>
      <c r="C39" s="119"/>
      <c r="D39" s="123"/>
      <c r="E39" s="94">
        <f>SUM(E32:E38)</f>
        <v>22</v>
      </c>
      <c r="F39" s="95"/>
      <c r="G39" s="94">
        <f>SUM(G32:G38)</f>
        <v>3</v>
      </c>
      <c r="H39" s="95"/>
      <c r="I39" s="94">
        <f>SUM(I32:I38)</f>
        <v>8</v>
      </c>
      <c r="J39" s="95"/>
      <c r="K39" s="94">
        <f>SUM(K32:K38)</f>
        <v>8</v>
      </c>
    </row>
    <row r="40" spans="1:11" ht="19.5" thickBot="1" x14ac:dyDescent="0.3">
      <c r="A40" s="71"/>
      <c r="B40" s="118"/>
      <c r="C40" s="87"/>
      <c r="D40" s="88"/>
      <c r="E40" s="88"/>
      <c r="F40" s="88"/>
      <c r="G40" s="88"/>
      <c r="H40" s="88"/>
      <c r="I40" s="88"/>
      <c r="J40" s="88"/>
      <c r="K40" s="88"/>
    </row>
    <row r="41" spans="1:11" ht="18.75" x14ac:dyDescent="0.25">
      <c r="A41" s="854">
        <v>29</v>
      </c>
      <c r="B41" s="89">
        <f t="shared" ref="B41" si="4">+B38+1</f>
        <v>45624</v>
      </c>
      <c r="C41" s="96">
        <f>LF!JI41</f>
        <v>11715</v>
      </c>
      <c r="D41" s="98">
        <f>LF!E41+LF!AC41+LF!BM41+LF!CK41+LF!DU41+LF!ES41+LF!GC41+LF!HA41</f>
        <v>4076</v>
      </c>
      <c r="E41" s="91">
        <f>LF!C41+LF!AA41+LF!BK41+LF!CI41+LF!DS41+LF!EQ41+LF!GA41+LF!GY41</f>
        <v>1</v>
      </c>
      <c r="F41" s="98">
        <f>LF!Q41+LF!BY41+LF!EG41+LF!GO41</f>
        <v>2492</v>
      </c>
      <c r="G41" s="91">
        <f>LF!O41+LF!BW41+LF!EE41+LF!GM41</f>
        <v>2</v>
      </c>
      <c r="H41" s="98">
        <f>LF!AO41+LF!CW41</f>
        <v>800</v>
      </c>
      <c r="I41" s="91">
        <f>LF!AM41+LF!CU41</f>
        <v>1</v>
      </c>
      <c r="J41" s="98">
        <f>LF!BA41+LF!DI41+LF!FE41+LF!HM41</f>
        <v>2481</v>
      </c>
      <c r="K41" s="91">
        <f>LF!AY41+LF!DG41+LF!FC41+LF!HK41</f>
        <v>1</v>
      </c>
    </row>
    <row r="42" spans="1:11" ht="18.75" x14ac:dyDescent="0.25">
      <c r="A42" s="855"/>
      <c r="B42" s="90">
        <f t="shared" ref="B42:B105" si="5">+B41+1</f>
        <v>45625</v>
      </c>
      <c r="C42" s="97">
        <f>LF!JI42</f>
        <v>11708</v>
      </c>
      <c r="D42" s="99">
        <f>LF!E42+LF!AC42+LF!BM42+LF!CK42+LF!DU42+LF!ES42+LF!GC42+LF!HA42</f>
        <v>4071</v>
      </c>
      <c r="E42" s="92">
        <f>LF!C42+LF!AA42+LF!BK42+LF!CI42+LF!DS42+LF!EQ42+LF!GA42+LF!GY42</f>
        <v>5</v>
      </c>
      <c r="F42" s="99">
        <f>LF!Q42+LF!BY42+LF!EG42+LF!GO42</f>
        <v>2491</v>
      </c>
      <c r="G42" s="92">
        <f>LF!O42+LF!BW42+LF!EE42+LF!GM42</f>
        <v>1</v>
      </c>
      <c r="H42" s="99">
        <f>LF!AO42+LF!CW42</f>
        <v>799</v>
      </c>
      <c r="I42" s="92">
        <f>LF!AM42+LF!CU42</f>
        <v>1</v>
      </c>
      <c r="J42" s="99">
        <f>LF!BA42+LF!DI42+LF!FE42+LF!HM42</f>
        <v>2481</v>
      </c>
      <c r="K42" s="92">
        <f>LF!AY42+LF!DG42+LF!FC42+LF!HK42</f>
        <v>0</v>
      </c>
    </row>
    <row r="43" spans="1:11" ht="18.75" x14ac:dyDescent="0.25">
      <c r="A43" s="855"/>
      <c r="B43" s="90">
        <f t="shared" si="5"/>
        <v>45626</v>
      </c>
      <c r="C43" s="97">
        <f>LF!JI43</f>
        <v>11704</v>
      </c>
      <c r="D43" s="99">
        <f>LF!E43+LF!AC43+LF!BM43+LF!CK43+LF!DU43+LF!ES43+LF!GC43+LF!HA43</f>
        <v>4070</v>
      </c>
      <c r="E43" s="92">
        <f>LF!C43+LF!AA43+LF!BK43+LF!CI43+LF!DS43+LF!EQ43+LF!GA43+LF!GY43</f>
        <v>1</v>
      </c>
      <c r="F43" s="99">
        <f>LF!Q43+LF!BY43+LF!EG43+LF!GO43</f>
        <v>2489</v>
      </c>
      <c r="G43" s="92">
        <f>LF!O43+LF!BW43+LF!EE43+LF!GM43</f>
        <v>2</v>
      </c>
      <c r="H43" s="99">
        <f>LF!AO43+LF!CW43</f>
        <v>799</v>
      </c>
      <c r="I43" s="92">
        <f>LF!AM43+LF!CU43</f>
        <v>0</v>
      </c>
      <c r="J43" s="99">
        <f>LF!BA43+LF!DI43+LF!FE43+LF!HM43</f>
        <v>2481</v>
      </c>
      <c r="K43" s="92">
        <f>LF!AY43+LF!DG43+LF!FC43+LF!HK43</f>
        <v>0</v>
      </c>
    </row>
    <row r="44" spans="1:11" ht="18.75" x14ac:dyDescent="0.25">
      <c r="A44" s="855"/>
      <c r="B44" s="90">
        <f t="shared" si="5"/>
        <v>45627</v>
      </c>
      <c r="C44" s="97">
        <f>LF!JI44</f>
        <v>11699</v>
      </c>
      <c r="D44" s="99">
        <f>LF!E44+LF!AC44+LF!BM44+LF!CK44+LF!DU44+LF!ES44+LF!GC44+LF!HA44</f>
        <v>4069</v>
      </c>
      <c r="E44" s="92">
        <f>LF!C44+LF!AA44+LF!BK44+LF!CI44+LF!DS44+LF!EQ44+LF!GA44+LF!GY44</f>
        <v>1</v>
      </c>
      <c r="F44" s="99">
        <f>LF!Q44+LF!BY44+LF!EG44+LF!GO44</f>
        <v>2489</v>
      </c>
      <c r="G44" s="92">
        <f>LF!O44+LF!BW44+LF!EE44+LF!GM44</f>
        <v>0</v>
      </c>
      <c r="H44" s="99">
        <f>LF!AO44+LF!CW44</f>
        <v>797</v>
      </c>
      <c r="I44" s="92">
        <f>LF!AM44+LF!CU44</f>
        <v>2</v>
      </c>
      <c r="J44" s="99">
        <f>LF!BA44+LF!DI44+LF!FE44+LF!HM44</f>
        <v>2480</v>
      </c>
      <c r="K44" s="92">
        <f>LF!AY44+LF!DG44+LF!FC44+LF!HK44</f>
        <v>1</v>
      </c>
    </row>
    <row r="45" spans="1:11" ht="18.75" x14ac:dyDescent="0.25">
      <c r="A45" s="855"/>
      <c r="B45" s="90">
        <f t="shared" si="5"/>
        <v>45628</v>
      </c>
      <c r="C45" s="97">
        <f>LF!JI45</f>
        <v>11695</v>
      </c>
      <c r="D45" s="99">
        <f>LF!E45+LF!AC45+LF!BM45+LF!CK45+LF!DU45+LF!ES45+LF!GC45+LF!HA45</f>
        <v>4067</v>
      </c>
      <c r="E45" s="92">
        <f>LF!C45+LF!AA45+LF!BK45+LF!CI45+LF!DS45+LF!EQ45+LF!GA45+LF!GY45</f>
        <v>2</v>
      </c>
      <c r="F45" s="99">
        <f>LF!Q45+LF!BY45+LF!EG45+LF!GO45</f>
        <v>2488</v>
      </c>
      <c r="G45" s="92">
        <f>LF!O45+LF!BW45+LF!EE45+LF!GM45</f>
        <v>1</v>
      </c>
      <c r="H45" s="99">
        <f>LF!AO45+LF!CW45</f>
        <v>796</v>
      </c>
      <c r="I45" s="92">
        <f>LF!AM45+LF!CU45</f>
        <v>1</v>
      </c>
      <c r="J45" s="99">
        <f>LF!BA45+LF!DI45+LF!FE45+LF!HM45</f>
        <v>2480</v>
      </c>
      <c r="K45" s="92">
        <f>LF!AY45+LF!DG45+LF!FC45+LF!HK45</f>
        <v>0</v>
      </c>
    </row>
    <row r="46" spans="1:11" ht="18.75" x14ac:dyDescent="0.25">
      <c r="A46" s="855"/>
      <c r="B46" s="90">
        <f t="shared" si="5"/>
        <v>45629</v>
      </c>
      <c r="C46" s="97">
        <f>LF!JI46</f>
        <v>11690</v>
      </c>
      <c r="D46" s="99">
        <f>LF!E46+LF!AC46+LF!BM46+LF!CK46+LF!DU46+LF!ES46+LF!GC46+LF!HA46</f>
        <v>4064</v>
      </c>
      <c r="E46" s="92">
        <f>LF!C46+LF!AA46+LF!BK46+LF!CI46+LF!DS46+LF!EQ46+LF!GA46+LF!GY46</f>
        <v>3</v>
      </c>
      <c r="F46" s="99">
        <f>LF!Q46+LF!BY46+LF!EG46+LF!GO46</f>
        <v>2488</v>
      </c>
      <c r="G46" s="92">
        <f>LF!O46+LF!BW46+LF!EE46+LF!GM46</f>
        <v>0</v>
      </c>
      <c r="H46" s="99">
        <f>LF!AO46+LF!CW46</f>
        <v>796</v>
      </c>
      <c r="I46" s="92">
        <f>LF!AM46+LF!CU46</f>
        <v>0</v>
      </c>
      <c r="J46" s="99">
        <f>LF!BA46+LF!DI46+LF!FE46+LF!HM46</f>
        <v>2478</v>
      </c>
      <c r="K46" s="92">
        <f>LF!AY46+LF!DG46+LF!FC46+LF!HK46</f>
        <v>2</v>
      </c>
    </row>
    <row r="47" spans="1:11" ht="19.5" thickBot="1" x14ac:dyDescent="0.3">
      <c r="A47" s="855"/>
      <c r="B47" s="120">
        <f t="shared" si="5"/>
        <v>45630</v>
      </c>
      <c r="C47" s="121">
        <f>LF!JI47</f>
        <v>11687</v>
      </c>
      <c r="D47" s="122">
        <f>LF!E47+LF!AC47+LF!BM47+LF!CK47+LF!DU47+LF!ES47+LF!GC47+LF!HA47</f>
        <v>4062</v>
      </c>
      <c r="E47" s="93">
        <f>LF!C47+LF!AA47+LF!BK47+LF!CI47+LF!DS47+LF!EQ47+LF!GA47+LF!GY47</f>
        <v>2</v>
      </c>
      <c r="F47" s="100">
        <f>LF!Q47+LF!BY47+LF!EG47+LF!GO47</f>
        <v>2488</v>
      </c>
      <c r="G47" s="93">
        <f>LF!O47+LF!BW47+LF!EE47+LF!GM47</f>
        <v>0</v>
      </c>
      <c r="H47" s="100">
        <f>LF!AO47+LF!CW47</f>
        <v>795</v>
      </c>
      <c r="I47" s="93">
        <f>LF!AM47+LF!CU47</f>
        <v>1</v>
      </c>
      <c r="J47" s="100">
        <f>LF!BA47+LF!DI47+LF!FE47+LF!HM47</f>
        <v>2478</v>
      </c>
      <c r="K47" s="93">
        <f>LF!AY47+LF!DG47+LF!FC47+LF!HK47</f>
        <v>0</v>
      </c>
    </row>
    <row r="48" spans="1:11" ht="19.5" thickBot="1" x14ac:dyDescent="0.3">
      <c r="A48" s="856"/>
      <c r="B48" s="2"/>
      <c r="C48" s="119"/>
      <c r="D48" s="123"/>
      <c r="E48" s="94">
        <f t="shared" ref="E48" si="6">SUM(E41:E47)</f>
        <v>15</v>
      </c>
      <c r="F48" s="95"/>
      <c r="G48" s="94">
        <f t="shared" ref="G48" si="7">SUM(G41:G47)</f>
        <v>6</v>
      </c>
      <c r="H48" s="95"/>
      <c r="I48" s="94">
        <f t="shared" ref="I48" si="8">SUM(I41:I47)</f>
        <v>6</v>
      </c>
      <c r="J48" s="95"/>
      <c r="K48" s="94">
        <f t="shared" ref="K48" si="9">SUM(K41:K47)</f>
        <v>4</v>
      </c>
    </row>
    <row r="49" spans="1:11" ht="19.5" thickBot="1" x14ac:dyDescent="0.3">
      <c r="A49" s="71"/>
      <c r="B49" s="118"/>
      <c r="C49" s="87"/>
      <c r="D49" s="88"/>
      <c r="E49" s="88"/>
      <c r="F49" s="88"/>
      <c r="G49" s="88"/>
      <c r="H49" s="88"/>
      <c r="I49" s="88"/>
      <c r="J49" s="88"/>
      <c r="K49" s="88"/>
    </row>
    <row r="50" spans="1:11" ht="18.75" x14ac:dyDescent="0.25">
      <c r="A50" s="854">
        <v>30</v>
      </c>
      <c r="B50" s="89">
        <f t="shared" ref="B50" si="10">+B47+1</f>
        <v>45631</v>
      </c>
      <c r="C50" s="96">
        <f>LF!JI50</f>
        <v>11678</v>
      </c>
      <c r="D50" s="98">
        <f>LF!E50+LF!AC50+LF!BM50+LF!CK50+LF!DU50+LF!ES50+LF!GC50+LF!HA50</f>
        <v>4058</v>
      </c>
      <c r="E50" s="91">
        <f>LF!C50+LF!AA50+LF!BK50+LF!CI50+LF!DS50+LF!EQ50+LF!GA50+LF!GY50</f>
        <v>4</v>
      </c>
      <c r="F50" s="98">
        <f>LF!Q50+LF!BY50+LF!EG50+LF!GO50</f>
        <v>2487</v>
      </c>
      <c r="G50" s="91">
        <f>LF!O50+LF!BW50+LF!EE50+LF!GM50</f>
        <v>1</v>
      </c>
      <c r="H50" s="98">
        <f>LF!AO50+LF!CW50</f>
        <v>794</v>
      </c>
      <c r="I50" s="91">
        <f>LF!AM50+LF!CU50</f>
        <v>1</v>
      </c>
      <c r="J50" s="98">
        <f>LF!BA50+LF!DI50+LF!FE50+LF!HM50</f>
        <v>2476</v>
      </c>
      <c r="K50" s="91">
        <f>LF!AY50+LF!DG50+LF!FC50+LF!HK50</f>
        <v>2</v>
      </c>
    </row>
    <row r="51" spans="1:11" ht="18.75" x14ac:dyDescent="0.25">
      <c r="A51" s="855"/>
      <c r="B51" s="90">
        <f t="shared" si="5"/>
        <v>45632</v>
      </c>
      <c r="C51" s="97">
        <f>LF!JI51</f>
        <v>11674</v>
      </c>
      <c r="D51" s="99">
        <f>LF!E51+LF!AC51+LF!BM51+LF!CK51+LF!DU51+LF!ES51+LF!GC51+LF!HA51</f>
        <v>4056</v>
      </c>
      <c r="E51" s="92">
        <f>LF!C51+LF!AA51+LF!BK51+LF!CI51+LF!DS51+LF!EQ51+LF!GA51+LF!GY51</f>
        <v>2</v>
      </c>
      <c r="F51" s="99">
        <f>LF!Q51+LF!BY51+LF!EG51+LF!GO51</f>
        <v>2486</v>
      </c>
      <c r="G51" s="92">
        <f>LF!O51+LF!BW51+LF!EE51+LF!GM51</f>
        <v>1</v>
      </c>
      <c r="H51" s="99">
        <f>LF!AO51+LF!CW51</f>
        <v>793</v>
      </c>
      <c r="I51" s="92">
        <f>LF!AM51+LF!CU51</f>
        <v>1</v>
      </c>
      <c r="J51" s="99">
        <f>LF!BA51+LF!DI51+LF!FE51+LF!HM51</f>
        <v>2476</v>
      </c>
      <c r="K51" s="92">
        <f>LF!AY51+LF!DG51+LF!FC51+LF!HK51</f>
        <v>0</v>
      </c>
    </row>
    <row r="52" spans="1:11" ht="18.75" x14ac:dyDescent="0.25">
      <c r="A52" s="855"/>
      <c r="B52" s="90">
        <f t="shared" si="5"/>
        <v>45633</v>
      </c>
      <c r="C52" s="97">
        <f>LF!JI52</f>
        <v>11667</v>
      </c>
      <c r="D52" s="99">
        <f>LF!E52+LF!AC52+LF!BM52+LF!CK52+LF!DU52+LF!ES52+LF!GC52+LF!HA52</f>
        <v>4055</v>
      </c>
      <c r="E52" s="92">
        <f>LF!C52+LF!AA52+LF!BK52+LF!CI52+LF!DS52+LF!EQ52+LF!GA52+LF!GY52</f>
        <v>1</v>
      </c>
      <c r="F52" s="99">
        <f>LF!Q52+LF!BY52+LF!EG52+LF!GO52</f>
        <v>2484</v>
      </c>
      <c r="G52" s="92">
        <f>LF!O52+LF!BW52+LF!EE52+LF!GM52</f>
        <v>2</v>
      </c>
      <c r="H52" s="99">
        <f>LF!AO52+LF!CW52</f>
        <v>791</v>
      </c>
      <c r="I52" s="92">
        <f>LF!AM52+LF!CU52</f>
        <v>2</v>
      </c>
      <c r="J52" s="99">
        <f>LF!BA52+LF!DI52+LF!FE52+LF!HM52</f>
        <v>2476</v>
      </c>
      <c r="K52" s="92">
        <f>LF!AY52+LF!DG52+LF!FC52+LF!HK52</f>
        <v>0</v>
      </c>
    </row>
    <row r="53" spans="1:11" ht="18.75" x14ac:dyDescent="0.25">
      <c r="A53" s="855"/>
      <c r="B53" s="90">
        <f t="shared" si="5"/>
        <v>45634</v>
      </c>
      <c r="C53" s="97">
        <f>LF!JI53</f>
        <v>11661</v>
      </c>
      <c r="D53" s="99">
        <f>LF!E53+LF!AC53+LF!BM53+LF!CK53+LF!DU53+LF!ES53+LF!GC53+LF!HA53</f>
        <v>4051</v>
      </c>
      <c r="E53" s="92">
        <f>LF!C53+LF!AA53+LF!BK53+LF!CI53+LF!DS53+LF!EQ53+LF!GA53+LF!GY53</f>
        <v>4</v>
      </c>
      <c r="F53" s="99">
        <f>LF!Q53+LF!BY53+LF!EG53+LF!GO53</f>
        <v>2483</v>
      </c>
      <c r="G53" s="92">
        <f>LF!O53+LF!BW53+LF!EE53+LF!GM53</f>
        <v>1</v>
      </c>
      <c r="H53" s="99">
        <f>LF!AO53+LF!CW53</f>
        <v>790</v>
      </c>
      <c r="I53" s="92">
        <f>LF!AM53+LF!CU53</f>
        <v>1</v>
      </c>
      <c r="J53" s="99">
        <f>LF!BA53+LF!DI53+LF!FE53+LF!HM53</f>
        <v>2476</v>
      </c>
      <c r="K53" s="92">
        <f>LF!AY53+LF!DG53+LF!FC53+LF!HK53</f>
        <v>0</v>
      </c>
    </row>
    <row r="54" spans="1:11" ht="18.75" x14ac:dyDescent="0.25">
      <c r="A54" s="855"/>
      <c r="B54" s="90">
        <f t="shared" si="5"/>
        <v>45635</v>
      </c>
      <c r="C54" s="97">
        <f>LF!JI54</f>
        <v>11658</v>
      </c>
      <c r="D54" s="99">
        <f>LF!E54+LF!AC54+LF!BM54+LF!CK54+LF!DU54+LF!ES54+LF!GC54+LF!HA54</f>
        <v>4048</v>
      </c>
      <c r="E54" s="92">
        <f>LF!C54+LF!AA54+LF!BK54+LF!CI54+LF!DS54+LF!EQ54+LF!GA54+LF!GY54</f>
        <v>3</v>
      </c>
      <c r="F54" s="99">
        <f>LF!Q54+LF!BY54+LF!EG54+LF!GO54</f>
        <v>2483</v>
      </c>
      <c r="G54" s="92">
        <f>LF!O54+LF!BW54+LF!EE54+LF!GM54</f>
        <v>0</v>
      </c>
      <c r="H54" s="99">
        <f>LF!AO54+LF!CW54</f>
        <v>790</v>
      </c>
      <c r="I54" s="92">
        <f>LF!AM54+LF!CU54</f>
        <v>0</v>
      </c>
      <c r="J54" s="99">
        <f>LF!BA54+LF!DI54+LF!FE54+LF!HM54</f>
        <v>2476</v>
      </c>
      <c r="K54" s="92">
        <f>LF!AY54+LF!DG54+LF!FC54+LF!HK54</f>
        <v>0</v>
      </c>
    </row>
    <row r="55" spans="1:11" ht="18.75" x14ac:dyDescent="0.25">
      <c r="A55" s="855"/>
      <c r="B55" s="90">
        <f t="shared" si="5"/>
        <v>45636</v>
      </c>
      <c r="C55" s="97">
        <f>LF!JI55</f>
        <v>11656</v>
      </c>
      <c r="D55" s="99">
        <f>LF!E55+LF!AC55+LF!BM55+LF!CK55+LF!DU55+LF!ES55+LF!GC55+LF!HA55</f>
        <v>4046</v>
      </c>
      <c r="E55" s="92">
        <f>LF!C55+LF!AA55+LF!BK55+LF!CI55+LF!DS55+LF!EQ55+LF!GA55+LF!GY55</f>
        <v>2</v>
      </c>
      <c r="F55" s="99">
        <f>LF!Q55+LF!BY55+LF!EG55+LF!GO55</f>
        <v>2483</v>
      </c>
      <c r="G55" s="92">
        <f>LF!O55+LF!BW55+LF!EE55+LF!GM55</f>
        <v>0</v>
      </c>
      <c r="H55" s="99">
        <f>LF!AO55+LF!CW55</f>
        <v>790</v>
      </c>
      <c r="I55" s="92">
        <f>LF!AM55+LF!CU55</f>
        <v>0</v>
      </c>
      <c r="J55" s="99">
        <f>LF!BA55+LF!DI55+LF!FE55+LF!HM55</f>
        <v>2476</v>
      </c>
      <c r="K55" s="92">
        <f>LF!AY55+LF!DG55+LF!FC55+LF!HK55</f>
        <v>0</v>
      </c>
    </row>
    <row r="56" spans="1:11" ht="19.5" thickBot="1" x14ac:dyDescent="0.3">
      <c r="A56" s="855"/>
      <c r="B56" s="120">
        <f t="shared" si="5"/>
        <v>45637</v>
      </c>
      <c r="C56" s="121">
        <f>LF!JI56</f>
        <v>11649</v>
      </c>
      <c r="D56" s="122">
        <f>LF!E56+LF!AC56+LF!BM56+LF!CK56+LF!DU56+LF!ES56+LF!GC56+LF!HA56</f>
        <v>4041</v>
      </c>
      <c r="E56" s="93">
        <f>LF!C56+LF!AA56+LF!BK56+LF!CI56+LF!DS56+LF!EQ56+LF!GA56+LF!GY56</f>
        <v>5</v>
      </c>
      <c r="F56" s="100">
        <f>LF!Q56+LF!BY56+LF!EG56+LF!GO56</f>
        <v>2482</v>
      </c>
      <c r="G56" s="93">
        <f>LF!O56+LF!BW56+LF!EE56+LF!GM56</f>
        <v>1</v>
      </c>
      <c r="H56" s="100">
        <f>LF!AO56+LF!CW56</f>
        <v>790</v>
      </c>
      <c r="I56" s="93">
        <f>LF!AM56+LF!CU56</f>
        <v>0</v>
      </c>
      <c r="J56" s="100">
        <f>LF!BA56+LF!DI56+LF!FE56+LF!HM56</f>
        <v>2476</v>
      </c>
      <c r="K56" s="93">
        <f>LF!AY56+LF!DG56+LF!FC56+LF!HK56</f>
        <v>0</v>
      </c>
    </row>
    <row r="57" spans="1:11" ht="19.5" thickBot="1" x14ac:dyDescent="0.3">
      <c r="A57" s="856"/>
      <c r="B57" s="2"/>
      <c r="C57" s="119"/>
      <c r="D57" s="123"/>
      <c r="E57" s="94">
        <f t="shared" ref="E57" si="11">SUM(E50:E56)</f>
        <v>21</v>
      </c>
      <c r="F57" s="95"/>
      <c r="G57" s="94">
        <f t="shared" ref="G57" si="12">SUM(G50:G56)</f>
        <v>6</v>
      </c>
      <c r="H57" s="95"/>
      <c r="I57" s="94">
        <f t="shared" ref="I57" si="13">SUM(I50:I56)</f>
        <v>5</v>
      </c>
      <c r="J57" s="95"/>
      <c r="K57" s="94">
        <f t="shared" ref="K57" si="14">SUM(K50:K56)</f>
        <v>2</v>
      </c>
    </row>
    <row r="58" spans="1:11" ht="19.5" thickBot="1" x14ac:dyDescent="0.3">
      <c r="A58" s="71"/>
      <c r="B58" s="118"/>
      <c r="C58" s="87"/>
      <c r="D58" s="88"/>
      <c r="E58" s="88"/>
      <c r="F58" s="88"/>
      <c r="G58" s="88"/>
      <c r="H58" s="88"/>
      <c r="I58" s="88"/>
      <c r="J58" s="88"/>
      <c r="K58" s="88"/>
    </row>
    <row r="59" spans="1:11" ht="18.75" x14ac:dyDescent="0.25">
      <c r="A59" s="854">
        <v>31</v>
      </c>
      <c r="B59" s="89">
        <f t="shared" ref="B59" si="15">+B56+1</f>
        <v>45638</v>
      </c>
      <c r="C59" s="96">
        <f>LF!JI59</f>
        <v>11645</v>
      </c>
      <c r="D59" s="98">
        <f>LF!E59+LF!AC59+LF!BM59+LF!CK59+LF!DU59+LF!ES59+LF!GC59+LF!HA59</f>
        <v>4040</v>
      </c>
      <c r="E59" s="91">
        <f>LF!C59+LF!AA59+LF!BK59+LF!CI59+LF!DS59+LF!EQ59+LF!GA59+LF!GY59</f>
        <v>1</v>
      </c>
      <c r="F59" s="98">
        <f>LF!Q59+LF!BY59+LF!EG59+LF!GO59</f>
        <v>2481</v>
      </c>
      <c r="G59" s="91">
        <f>LF!O59+LF!BW59+LF!EE59+LF!GM59</f>
        <v>1</v>
      </c>
      <c r="H59" s="98">
        <f>LF!AO59+LF!CW59</f>
        <v>790</v>
      </c>
      <c r="I59" s="91">
        <f>LF!AM59+LF!CU59</f>
        <v>0</v>
      </c>
      <c r="J59" s="98">
        <f>LF!BA59+LF!DI59+LF!FE59+LF!HM59</f>
        <v>2474</v>
      </c>
      <c r="K59" s="91">
        <f>LF!AY59+LF!DG59+LF!FC59+LF!HK59</f>
        <v>2</v>
      </c>
    </row>
    <row r="60" spans="1:11" ht="18.75" x14ac:dyDescent="0.25">
      <c r="A60" s="855"/>
      <c r="B60" s="90">
        <f t="shared" si="5"/>
        <v>45639</v>
      </c>
      <c r="C60" s="97">
        <f>LF!JI60</f>
        <v>11636</v>
      </c>
      <c r="D60" s="99">
        <f>LF!E60+LF!AC60+LF!BM60+LF!CK60+LF!DU60+LF!ES60+LF!GC60+LF!HA60</f>
        <v>4035</v>
      </c>
      <c r="E60" s="92">
        <f>LF!C60+LF!AA60+LF!BK60+LF!CI60+LF!DS60+LF!EQ60+LF!GA60+LF!GY60</f>
        <v>5</v>
      </c>
      <c r="F60" s="99">
        <f>LF!Q60+LF!BY60+LF!EG60+LF!GO60</f>
        <v>2481</v>
      </c>
      <c r="G60" s="92">
        <f>LF!O60+LF!BW60+LF!EE60+LF!GM60</f>
        <v>0</v>
      </c>
      <c r="H60" s="99">
        <f>LF!AO60+LF!CW60</f>
        <v>788</v>
      </c>
      <c r="I60" s="92">
        <f>LF!AM60+LF!CU60</f>
        <v>2</v>
      </c>
      <c r="J60" s="99">
        <f>LF!BA60+LF!DI60+LF!FE60+LF!HM60</f>
        <v>2474</v>
      </c>
      <c r="K60" s="92">
        <f>LF!AY60+LF!DG60+LF!FC60+LF!HK60</f>
        <v>0</v>
      </c>
    </row>
    <row r="61" spans="1:11" ht="18.75" x14ac:dyDescent="0.25">
      <c r="A61" s="855"/>
      <c r="B61" s="90">
        <f t="shared" si="5"/>
        <v>45640</v>
      </c>
      <c r="C61" s="97">
        <f>LF!JI61</f>
        <v>11628</v>
      </c>
      <c r="D61" s="99">
        <f>LF!E61+LF!AC61+LF!BM61+LF!CK61+LF!DU61+LF!ES61+LF!GC61+LF!HA61</f>
        <v>4032</v>
      </c>
      <c r="E61" s="92">
        <f>LF!C61+LF!AA61+LF!BK61+LF!CI61+LF!DS61+LF!EQ61+LF!GA61+LF!GY61</f>
        <v>3</v>
      </c>
      <c r="F61" s="99">
        <f>LF!Q61+LF!BY61+LF!EG61+LF!GO61</f>
        <v>2480</v>
      </c>
      <c r="G61" s="92">
        <f>LF!O61+LF!BW61+LF!EE61+LF!GM61</f>
        <v>1</v>
      </c>
      <c r="H61" s="99">
        <f>LF!AO61+LF!CW61</f>
        <v>786</v>
      </c>
      <c r="I61" s="92">
        <f>LF!AM61+LF!CU61</f>
        <v>2</v>
      </c>
      <c r="J61" s="99">
        <f>LF!BA61+LF!DI61+LF!FE61+LF!HM61</f>
        <v>2473</v>
      </c>
      <c r="K61" s="92">
        <f>LF!AY61+LF!DG61+LF!FC61+LF!HK61</f>
        <v>1</v>
      </c>
    </row>
    <row r="62" spans="1:11" ht="18.75" x14ac:dyDescent="0.25">
      <c r="A62" s="855"/>
      <c r="B62" s="90">
        <f t="shared" si="5"/>
        <v>45641</v>
      </c>
      <c r="C62" s="97">
        <f>LF!JI62</f>
        <v>11620</v>
      </c>
      <c r="D62" s="99">
        <f>LF!E62+LF!AC62+LF!BM62+LF!CK62+LF!DU62+LF!ES62+LF!GC62+LF!HA62</f>
        <v>4030</v>
      </c>
      <c r="E62" s="92">
        <f>LF!C62+LF!AA62+LF!BK62+LF!CI62+LF!DS62+LF!EQ62+LF!GA62+LF!GY62</f>
        <v>2</v>
      </c>
      <c r="F62" s="99">
        <f>LF!Q62+LF!BY62+LF!EG62+LF!GO62</f>
        <v>2476</v>
      </c>
      <c r="G62" s="92">
        <f>LF!O62+LF!BW62+LF!EE62+LF!GM62</f>
        <v>4</v>
      </c>
      <c r="H62" s="99">
        <f>LF!AO62+LF!CW62</f>
        <v>785</v>
      </c>
      <c r="I62" s="92">
        <f>LF!AM62+LF!CU62</f>
        <v>1</v>
      </c>
      <c r="J62" s="99">
        <f>LF!BA62+LF!DI62+LF!FE62+LF!HM62</f>
        <v>2472</v>
      </c>
      <c r="K62" s="92">
        <f>LF!AY62+LF!DG62+LF!FC62+LF!HK62</f>
        <v>1</v>
      </c>
    </row>
    <row r="63" spans="1:11" ht="18.75" x14ac:dyDescent="0.25">
      <c r="A63" s="855"/>
      <c r="B63" s="90">
        <f t="shared" si="5"/>
        <v>45642</v>
      </c>
      <c r="C63" s="97">
        <f>LF!JI63</f>
        <v>11615</v>
      </c>
      <c r="D63" s="99">
        <f>LF!E63+LF!AC63+LF!BM63+LF!CK63+LF!DU63+LF!ES63+LF!GC63+LF!HA63</f>
        <v>4029</v>
      </c>
      <c r="E63" s="92">
        <f>LF!C63+LF!AA63+LF!BK63+LF!CI63+LF!DS63+LF!EQ63+LF!GA63+LF!GY63</f>
        <v>1</v>
      </c>
      <c r="F63" s="99">
        <f>LF!Q63+LF!BY63+LF!EG63+LF!GO63</f>
        <v>2474</v>
      </c>
      <c r="G63" s="92">
        <f>LF!O63+LF!BW63+LF!EE63+LF!GM63</f>
        <v>2</v>
      </c>
      <c r="H63" s="99">
        <f>LF!AO63+LF!CW63</f>
        <v>784</v>
      </c>
      <c r="I63" s="92">
        <f>LF!AM63+LF!CU63</f>
        <v>1</v>
      </c>
      <c r="J63" s="99">
        <f>LF!BA63+LF!DI63+LF!FE63+LF!HM63</f>
        <v>2472</v>
      </c>
      <c r="K63" s="92">
        <f>LF!AY63+LF!DG63+LF!FC63+LF!HK63</f>
        <v>0</v>
      </c>
    </row>
    <row r="64" spans="1:11" ht="18.75" x14ac:dyDescent="0.25">
      <c r="A64" s="855"/>
      <c r="B64" s="90">
        <f t="shared" si="5"/>
        <v>45643</v>
      </c>
      <c r="C64" s="97">
        <f>LF!JI64</f>
        <v>11605</v>
      </c>
      <c r="D64" s="99">
        <f>LF!E64+LF!AC64+LF!BM64+LF!CK64+LF!DU64+LF!ES64+LF!GC64+LF!HA64</f>
        <v>4027</v>
      </c>
      <c r="E64" s="92">
        <f>LF!C64+LF!AA64+LF!BK64+LF!CI64+LF!DS64+LF!EQ64+LF!GA64+LF!GY64</f>
        <v>2</v>
      </c>
      <c r="F64" s="99">
        <f>LF!Q64+LF!BY64+LF!EG64+LF!GO64</f>
        <v>2471</v>
      </c>
      <c r="G64" s="92">
        <f>LF!O64+LF!BW64+LF!EE64+LF!GM64</f>
        <v>3</v>
      </c>
      <c r="H64" s="99">
        <f>LF!AO64+LF!CW64</f>
        <v>783</v>
      </c>
      <c r="I64" s="92">
        <f>LF!AM64+LF!CU64</f>
        <v>1</v>
      </c>
      <c r="J64" s="99">
        <f>LF!BA64+LF!DI64+LF!FE64+LF!HM64</f>
        <v>2470</v>
      </c>
      <c r="K64" s="92">
        <f>LF!AY64+LF!DG64+LF!FC64+LF!HK64</f>
        <v>2</v>
      </c>
    </row>
    <row r="65" spans="1:11" ht="19.5" thickBot="1" x14ac:dyDescent="0.3">
      <c r="A65" s="855"/>
      <c r="B65" s="120">
        <f t="shared" si="5"/>
        <v>45644</v>
      </c>
      <c r="C65" s="121">
        <f>LF!JI65</f>
        <v>11598</v>
      </c>
      <c r="D65" s="122">
        <f>LF!E65+LF!AC65+LF!BM65+LF!CK65+LF!DU65+LF!ES65+LF!GC65+LF!HA65</f>
        <v>4023</v>
      </c>
      <c r="E65" s="93">
        <f>LF!C65+LF!AA65+LF!BK65+LF!CI65+LF!DS65+LF!EQ65+LF!GA65+LF!GY65</f>
        <v>4</v>
      </c>
      <c r="F65" s="100">
        <f>LF!Q65+LF!BY65+LF!EG65+LF!GO65</f>
        <v>2471</v>
      </c>
      <c r="G65" s="93">
        <f>LF!O65+LF!BW65+LF!EE65+LF!GM65</f>
        <v>0</v>
      </c>
      <c r="H65" s="100">
        <f>LF!AO65+LF!CW65</f>
        <v>783</v>
      </c>
      <c r="I65" s="93">
        <f>LF!AM65+LF!CU65</f>
        <v>0</v>
      </c>
      <c r="J65" s="100">
        <f>LF!BA65+LF!DI65+LF!FE65+LF!HM65</f>
        <v>2468</v>
      </c>
      <c r="K65" s="93">
        <f>LF!AY65+LF!DG65+LF!FC65+LF!HK65</f>
        <v>2</v>
      </c>
    </row>
    <row r="66" spans="1:11" ht="19.5" thickBot="1" x14ac:dyDescent="0.3">
      <c r="A66" s="856"/>
      <c r="B66" s="2"/>
      <c r="C66" s="119"/>
      <c r="D66" s="123"/>
      <c r="E66" s="94">
        <f t="shared" ref="E66" si="16">SUM(E59:E65)</f>
        <v>18</v>
      </c>
      <c r="F66" s="95"/>
      <c r="G66" s="94">
        <f t="shared" ref="G66" si="17">SUM(G59:G65)</f>
        <v>11</v>
      </c>
      <c r="H66" s="95"/>
      <c r="I66" s="94">
        <f t="shared" ref="I66" si="18">SUM(I59:I65)</f>
        <v>7</v>
      </c>
      <c r="J66" s="95"/>
      <c r="K66" s="94">
        <f t="shared" ref="K66" si="19">SUM(K59:K65)</f>
        <v>8</v>
      </c>
    </row>
    <row r="67" spans="1:11" ht="19.5" thickBot="1" x14ac:dyDescent="0.3">
      <c r="A67" s="71"/>
      <c r="B67" s="118"/>
      <c r="C67" s="87"/>
      <c r="D67" s="88"/>
      <c r="E67" s="88"/>
      <c r="F67" s="88"/>
      <c r="G67" s="88"/>
      <c r="H67" s="88"/>
      <c r="I67" s="88"/>
      <c r="J67" s="88"/>
      <c r="K67" s="88"/>
    </row>
    <row r="68" spans="1:11" ht="18.75" x14ac:dyDescent="0.25">
      <c r="A68" s="854">
        <v>32</v>
      </c>
      <c r="B68" s="89">
        <f t="shared" ref="B68" si="20">+B65+1</f>
        <v>45645</v>
      </c>
      <c r="C68" s="96">
        <f>LF!JI68</f>
        <v>11592</v>
      </c>
      <c r="D68" s="98">
        <f>LF!E68+LF!AC68+LF!BM68+LF!CK68+LF!DU68+LF!ES68+LF!GC68+LF!HA68</f>
        <v>4021</v>
      </c>
      <c r="E68" s="91">
        <f>LF!C68+LF!AA68+LF!BK68+LF!CI68+LF!DS68+LF!EQ68+LF!GA68+LF!GY68</f>
        <v>2</v>
      </c>
      <c r="F68" s="98">
        <f>LF!Q68+LF!BY68+LF!EG68+LF!GO68</f>
        <v>2470</v>
      </c>
      <c r="G68" s="91">
        <f>LF!O68+LF!BW68+LF!EE68+LF!GM68</f>
        <v>1</v>
      </c>
      <c r="H68" s="98">
        <f>LF!AO68+LF!CW68</f>
        <v>782</v>
      </c>
      <c r="I68" s="91">
        <f>LF!AM68+LF!CU68</f>
        <v>1</v>
      </c>
      <c r="J68" s="98">
        <f>LF!BA68+LF!DI68+LF!FE68+LF!HM68</f>
        <v>2468</v>
      </c>
      <c r="K68" s="91">
        <f>LF!AY68+LF!DG68+LF!FC68+LF!HK68</f>
        <v>0</v>
      </c>
    </row>
    <row r="69" spans="1:11" ht="18.75" x14ac:dyDescent="0.25">
      <c r="A69" s="855"/>
      <c r="B69" s="90">
        <f t="shared" si="5"/>
        <v>45646</v>
      </c>
      <c r="C69" s="97">
        <f>LF!JI69</f>
        <v>11584</v>
      </c>
      <c r="D69" s="99">
        <f>LF!E69+LF!AC69+LF!BM69+LF!CK69+LF!DU69+LF!ES69+LF!GC69+LF!HA69</f>
        <v>4018</v>
      </c>
      <c r="E69" s="92">
        <f>LF!C69+LF!AA69+LF!BK69+LF!CI69+LF!DS69+LF!EQ69+LF!GA69+LF!GY69</f>
        <v>3</v>
      </c>
      <c r="F69" s="99">
        <f>LF!Q69+LF!BY69+LF!EG69+LF!GO69</f>
        <v>2468</v>
      </c>
      <c r="G69" s="92">
        <f>LF!O69+LF!BW69+LF!EE69+LF!GM69</f>
        <v>2</v>
      </c>
      <c r="H69" s="99">
        <f>LF!AO69+LF!CW69</f>
        <v>781</v>
      </c>
      <c r="I69" s="92">
        <f>LF!AM69+LF!CU69</f>
        <v>1</v>
      </c>
      <c r="J69" s="99">
        <f>LF!BA69+LF!DI69+LF!FE69+LF!HM69</f>
        <v>2467</v>
      </c>
      <c r="K69" s="92">
        <f>LF!AY69+LF!DG69+LF!FC69+LF!HK69</f>
        <v>1</v>
      </c>
    </row>
    <row r="70" spans="1:11" ht="18.75" x14ac:dyDescent="0.25">
      <c r="A70" s="855"/>
      <c r="B70" s="90">
        <f t="shared" si="5"/>
        <v>45647</v>
      </c>
      <c r="C70" s="97">
        <f>LF!JI70</f>
        <v>11579</v>
      </c>
      <c r="D70" s="99">
        <f>LF!E70+LF!AC70+LF!BM70+LF!CK70+LF!DU70+LF!ES70+LF!GC70+LF!HA70</f>
        <v>4015</v>
      </c>
      <c r="E70" s="92">
        <f>LF!C70+LF!AA70+LF!BK70+LF!CI70+LF!DS70+LF!EQ70+LF!GA70+LF!GY70</f>
        <v>3</v>
      </c>
      <c r="F70" s="99">
        <f>LF!Q70+LF!BY70+LF!EG70+LF!GO70</f>
        <v>2468</v>
      </c>
      <c r="G70" s="92">
        <f>LF!O70+LF!BW70+LF!EE70+LF!GM70</f>
        <v>0</v>
      </c>
      <c r="H70" s="99">
        <f>LF!AO70+LF!CW70</f>
        <v>780</v>
      </c>
      <c r="I70" s="92">
        <f>LF!AM70+LF!CU70</f>
        <v>1</v>
      </c>
      <c r="J70" s="99">
        <f>LF!BA70+LF!DI70+LF!FE70+LF!HM70</f>
        <v>2466</v>
      </c>
      <c r="K70" s="92">
        <f>LF!AY70+LF!DG70+LF!FC70+LF!HK70</f>
        <v>1</v>
      </c>
    </row>
    <row r="71" spans="1:11" ht="18.75" x14ac:dyDescent="0.25">
      <c r="A71" s="855"/>
      <c r="B71" s="90">
        <f t="shared" si="5"/>
        <v>45648</v>
      </c>
      <c r="C71" s="97">
        <f>LF!JI71</f>
        <v>11573</v>
      </c>
      <c r="D71" s="99">
        <f>LF!E71+LF!AC71+LF!BM71+LF!CK71+LF!DU71+LF!ES71+LF!GC71+LF!HA71</f>
        <v>4013</v>
      </c>
      <c r="E71" s="92">
        <f>LF!C71+LF!AA71+LF!BK71+LF!CI71+LF!DS71+LF!EQ71+LF!GA71+LF!GY71</f>
        <v>2</v>
      </c>
      <c r="F71" s="99">
        <f>LF!Q71+LF!BY71+LF!EG71+LF!GO71</f>
        <v>2468</v>
      </c>
      <c r="G71" s="92">
        <f>LF!O71+LF!BW71+LF!EE71+LF!GM71</f>
        <v>0</v>
      </c>
      <c r="H71" s="99">
        <f>LF!AO71+LF!CW71</f>
        <v>778</v>
      </c>
      <c r="I71" s="92">
        <f>LF!AM71+LF!CU71</f>
        <v>2</v>
      </c>
      <c r="J71" s="99">
        <f>LF!BA71+LF!DI71+LF!FE71+LF!HM71</f>
        <v>2465</v>
      </c>
      <c r="K71" s="92">
        <f>LF!AY71+LF!DG71+LF!FC71+LF!HK71</f>
        <v>1</v>
      </c>
    </row>
    <row r="72" spans="1:11" ht="18.75" x14ac:dyDescent="0.25">
      <c r="A72" s="855"/>
      <c r="B72" s="90">
        <f t="shared" si="5"/>
        <v>45649</v>
      </c>
      <c r="C72" s="97">
        <f>LF!JI72</f>
        <v>11566</v>
      </c>
      <c r="D72" s="99">
        <f>LF!E72+LF!AC72+LF!BM72+LF!CK72+LF!DU72+LF!ES72+LF!GC72+LF!HA72</f>
        <v>4010</v>
      </c>
      <c r="E72" s="92">
        <f>LF!C72+LF!AA72+LF!BK72+LF!CI72+LF!DS72+LF!EQ72+LF!GA72+LF!GY72</f>
        <v>3</v>
      </c>
      <c r="F72" s="99">
        <f>LF!Q72+LF!BY72+LF!EG72+LF!GO72</f>
        <v>2467</v>
      </c>
      <c r="G72" s="92">
        <f>LF!O72+LF!BW72+LF!EE72+LF!GM72</f>
        <v>1</v>
      </c>
      <c r="H72" s="99">
        <f>LF!AO72+LF!CW72</f>
        <v>776</v>
      </c>
      <c r="I72" s="92">
        <f>LF!AM72+LF!CU72</f>
        <v>2</v>
      </c>
      <c r="J72" s="99">
        <f>LF!BA72+LF!DI72+LF!FE72+LF!HM72</f>
        <v>2464</v>
      </c>
      <c r="K72" s="92">
        <f>LF!AY72+LF!DG72+LF!FC72+LF!HK72</f>
        <v>1</v>
      </c>
    </row>
    <row r="73" spans="1:11" ht="18.75" x14ac:dyDescent="0.25">
      <c r="A73" s="855"/>
      <c r="B73" s="90">
        <f t="shared" si="5"/>
        <v>45650</v>
      </c>
      <c r="C73" s="97">
        <f>LF!JI73</f>
        <v>11564</v>
      </c>
      <c r="D73" s="99">
        <f>LF!E73+LF!AC73+LF!BM73+LF!CK73+LF!DU73+LF!ES73+LF!GC73+LF!HA73</f>
        <v>4010</v>
      </c>
      <c r="E73" s="92">
        <f>LF!C73+LF!AA73+LF!BK73+LF!CI73+LF!DS73+LF!EQ73+LF!GA73+LF!GY73</f>
        <v>0</v>
      </c>
      <c r="F73" s="99">
        <f>LF!Q73+LF!BY73+LF!EG73+LF!GO73</f>
        <v>2467</v>
      </c>
      <c r="G73" s="92">
        <f>LF!O73+LF!BW73+LF!EE73+LF!GM73</f>
        <v>0</v>
      </c>
      <c r="H73" s="99">
        <f>LF!AO73+LF!CW73</f>
        <v>776</v>
      </c>
      <c r="I73" s="92">
        <f>LF!AM73+LF!CU73</f>
        <v>0</v>
      </c>
      <c r="J73" s="99">
        <f>LF!BA73+LF!DI73+LF!FE73+LF!HM73</f>
        <v>2463</v>
      </c>
      <c r="K73" s="92">
        <f>LF!AY73+LF!DG73+LF!FC73+LF!HK73</f>
        <v>1</v>
      </c>
    </row>
    <row r="74" spans="1:11" ht="19.5" thickBot="1" x14ac:dyDescent="0.3">
      <c r="A74" s="855"/>
      <c r="B74" s="120">
        <f t="shared" si="5"/>
        <v>45651</v>
      </c>
      <c r="C74" s="121">
        <f>LF!JI74</f>
        <v>11558</v>
      </c>
      <c r="D74" s="122">
        <f>LF!E74+LF!AC74+LF!BM74+LF!CK74+LF!DU74+LF!ES74+LF!GC74+LF!HA74</f>
        <v>4007</v>
      </c>
      <c r="E74" s="93">
        <f>LF!C74+LF!AA74+LF!BK74+LF!CI74+LF!DS74+LF!EQ74+LF!GA74+LF!GY74</f>
        <v>3</v>
      </c>
      <c r="F74" s="100">
        <f>LF!Q74+LF!BY74+LF!EG74+LF!GO74</f>
        <v>2467</v>
      </c>
      <c r="G74" s="93">
        <f>LF!O74+LF!BW74+LF!EE74+LF!GM74</f>
        <v>0</v>
      </c>
      <c r="H74" s="100">
        <f>LF!AO74+LF!CW74</f>
        <v>776</v>
      </c>
      <c r="I74" s="93">
        <f>LF!AM74+LF!CU74</f>
        <v>0</v>
      </c>
      <c r="J74" s="100">
        <f>LF!BA74+LF!DI74+LF!FE74+LF!HM74</f>
        <v>2461</v>
      </c>
      <c r="K74" s="93">
        <f>LF!AY74+LF!DG74+LF!FC74+LF!HK74</f>
        <v>2</v>
      </c>
    </row>
    <row r="75" spans="1:11" ht="19.5" thickBot="1" x14ac:dyDescent="0.3">
      <c r="A75" s="856"/>
      <c r="B75" s="2"/>
      <c r="C75" s="119"/>
      <c r="D75" s="123"/>
      <c r="E75" s="94">
        <f t="shared" ref="E75" si="21">SUM(E68:E74)</f>
        <v>16</v>
      </c>
      <c r="F75" s="95"/>
      <c r="G75" s="94">
        <f t="shared" ref="G75" si="22">SUM(G68:G74)</f>
        <v>4</v>
      </c>
      <c r="H75" s="95"/>
      <c r="I75" s="94">
        <f t="shared" ref="I75" si="23">SUM(I68:I74)</f>
        <v>7</v>
      </c>
      <c r="J75" s="95"/>
      <c r="K75" s="94">
        <f t="shared" ref="K75" si="24">SUM(K68:K74)</f>
        <v>7</v>
      </c>
    </row>
    <row r="76" spans="1:11" ht="19.5" thickBot="1" x14ac:dyDescent="0.3">
      <c r="A76" s="71"/>
      <c r="B76" s="118"/>
      <c r="C76" s="87"/>
      <c r="D76" s="88"/>
      <c r="E76" s="88"/>
      <c r="F76" s="88"/>
      <c r="G76" s="88"/>
      <c r="H76" s="88"/>
      <c r="I76" s="88"/>
      <c r="J76" s="88"/>
      <c r="K76" s="88"/>
    </row>
    <row r="77" spans="1:11" ht="18.75" x14ac:dyDescent="0.25">
      <c r="A77" s="854">
        <v>33</v>
      </c>
      <c r="B77" s="89">
        <f t="shared" ref="B77" si="25">+B74+1</f>
        <v>45652</v>
      </c>
      <c r="C77" s="96">
        <f>LF!JI77</f>
        <v>11555</v>
      </c>
      <c r="D77" s="98">
        <f>LF!E77+LF!AC77+LF!BM77+LF!CK77+LF!DU77+LF!ES77+LF!GC77+LF!HA77</f>
        <v>4006</v>
      </c>
      <c r="E77" s="91">
        <f>LF!C77+LF!AA77+LF!BK77+LF!CI77+LF!DS77+LF!EQ77+LF!GA77+LF!GY77</f>
        <v>1</v>
      </c>
      <c r="F77" s="98">
        <f>LF!Q77+LF!BY77+LF!EG77+LF!GO77</f>
        <v>2466</v>
      </c>
      <c r="G77" s="91">
        <f>LF!O77+LF!BW77+LF!EE77+LF!GM77</f>
        <v>1</v>
      </c>
      <c r="H77" s="98">
        <f>LF!AO77+LF!CW77</f>
        <v>775</v>
      </c>
      <c r="I77" s="91">
        <f>LF!AM77+LF!CU77</f>
        <v>1</v>
      </c>
      <c r="J77" s="98">
        <f>LF!BA77+LF!DI77+LF!FE77+LF!HM77</f>
        <v>2461</v>
      </c>
      <c r="K77" s="91">
        <f>LF!AY77+LF!DG77+LF!FC77+LF!HK77</f>
        <v>0</v>
      </c>
    </row>
    <row r="78" spans="1:11" ht="18.75" x14ac:dyDescent="0.25">
      <c r="A78" s="855"/>
      <c r="B78" s="90">
        <f t="shared" si="5"/>
        <v>45653</v>
      </c>
      <c r="C78" s="97">
        <f>LF!JI78</f>
        <v>11553</v>
      </c>
      <c r="D78" s="99">
        <f>LF!E78+LF!AC78+LF!BM78+LF!CK78+LF!DU78+LF!ES78+LF!GC78+LF!HA78</f>
        <v>4006</v>
      </c>
      <c r="E78" s="92">
        <f>LF!C78+LF!AA78+LF!BK78+LF!CI78+LF!DS78+LF!EQ78+LF!GA78+LF!GY78</f>
        <v>0</v>
      </c>
      <c r="F78" s="99">
        <f>LF!Q78+LF!BY78+LF!EG78+LF!GO78</f>
        <v>2466</v>
      </c>
      <c r="G78" s="92">
        <f>LF!O78+LF!BW78+LF!EE78+LF!GM78</f>
        <v>0</v>
      </c>
      <c r="H78" s="99">
        <f>LF!AO78+LF!CW78</f>
        <v>774</v>
      </c>
      <c r="I78" s="92">
        <f>LF!AM78+LF!CU78</f>
        <v>1</v>
      </c>
      <c r="J78" s="99">
        <f>LF!BA78+LF!DI78+LF!FE78+LF!HM78</f>
        <v>2460</v>
      </c>
      <c r="K78" s="92">
        <f>LF!AY78+LF!DG78+LF!FC78+LF!HK78</f>
        <v>1</v>
      </c>
    </row>
    <row r="79" spans="1:11" ht="18.75" x14ac:dyDescent="0.25">
      <c r="A79" s="855"/>
      <c r="B79" s="90">
        <f t="shared" si="5"/>
        <v>45654</v>
      </c>
      <c r="C79" s="97">
        <f>LF!JI79</f>
        <v>11550</v>
      </c>
      <c r="D79" s="99">
        <f>LF!E79+LF!AC79+LF!BM79+LF!CK79+LF!DU79+LF!ES79+LF!GC79+LF!HA79</f>
        <v>4003</v>
      </c>
      <c r="E79" s="92">
        <f>LF!C79+LF!AA79+LF!BK79+LF!CI79+LF!DS79+LF!EQ79+LF!GA79+LF!GY79</f>
        <v>3</v>
      </c>
      <c r="F79" s="99">
        <f>LF!Q79+LF!BY79+LF!EG79+LF!GO79</f>
        <v>2466</v>
      </c>
      <c r="G79" s="92">
        <f>LF!O79+LF!BW79+LF!EE79+LF!GM79</f>
        <v>0</v>
      </c>
      <c r="H79" s="99">
        <f>LF!AO79+LF!CW79</f>
        <v>774</v>
      </c>
      <c r="I79" s="92">
        <f>LF!AM79+LF!CU79</f>
        <v>0</v>
      </c>
      <c r="J79" s="99">
        <f>LF!BA79+LF!DI79+LF!FE79+LF!HM79</f>
        <v>2460</v>
      </c>
      <c r="K79" s="92">
        <f>LF!AY79+LF!DG79+LF!FC79+LF!HK79</f>
        <v>0</v>
      </c>
    </row>
    <row r="80" spans="1:11" ht="18.75" x14ac:dyDescent="0.25">
      <c r="A80" s="855"/>
      <c r="B80" s="90">
        <f t="shared" si="5"/>
        <v>45655</v>
      </c>
      <c r="C80" s="97">
        <f>LF!JI80</f>
        <v>11547</v>
      </c>
      <c r="D80" s="99">
        <f>LF!E80+LF!AC80+LF!BM80+LF!CK80+LF!DU80+LF!ES80+LF!GC80+LF!HA80</f>
        <v>4002</v>
      </c>
      <c r="E80" s="92">
        <f>LF!C80+LF!AA80+LF!BK80+LF!CI80+LF!DS80+LF!EQ80+LF!GA80+LF!GY80</f>
        <v>1</v>
      </c>
      <c r="F80" s="99">
        <f>LF!Q80+LF!BY80+LF!EG80+LF!GO80</f>
        <v>2466</v>
      </c>
      <c r="G80" s="92">
        <f>LF!O80+LF!BW80+LF!EE80+LF!GM80</f>
        <v>0</v>
      </c>
      <c r="H80" s="99">
        <f>LF!AO80+LF!CW80</f>
        <v>773</v>
      </c>
      <c r="I80" s="92">
        <f>LF!AM80+LF!CU80</f>
        <v>1</v>
      </c>
      <c r="J80" s="99">
        <f>LF!BA80+LF!DI80+LF!FE80+LF!HM80</f>
        <v>2459</v>
      </c>
      <c r="K80" s="92">
        <f>LF!AY80+LF!DG80+LF!FC80+LF!HK80</f>
        <v>1</v>
      </c>
    </row>
    <row r="81" spans="1:11" ht="18.75" x14ac:dyDescent="0.25">
      <c r="A81" s="855"/>
      <c r="B81" s="90">
        <f t="shared" si="5"/>
        <v>45656</v>
      </c>
      <c r="C81" s="97">
        <f>LF!JI81</f>
        <v>11543</v>
      </c>
      <c r="D81" s="99">
        <f>LF!E81+LF!AC81+LF!BM81+LF!CK81+LF!DU81+LF!ES81+LF!GC81+LF!HA81</f>
        <v>4000</v>
      </c>
      <c r="E81" s="92">
        <f>LF!C81+LF!AA81+LF!BK81+LF!CI81+LF!DS81+LF!EQ81+LF!GA81+LF!GY81</f>
        <v>2</v>
      </c>
      <c r="F81" s="99">
        <f>LF!Q81+LF!BY81+LF!EG81+LF!GO81</f>
        <v>2465</v>
      </c>
      <c r="G81" s="92">
        <f>LF!O81+LF!BW81+LF!EE81+LF!GM81</f>
        <v>1</v>
      </c>
      <c r="H81" s="99">
        <f>LF!AO81+LF!CW81</f>
        <v>772</v>
      </c>
      <c r="I81" s="92">
        <f>LF!AM81+LF!CU81</f>
        <v>1</v>
      </c>
      <c r="J81" s="99">
        <f>LF!BA81+LF!DI81+LF!FE81+LF!HM81</f>
        <v>2459</v>
      </c>
      <c r="K81" s="92">
        <f>LF!AY81+LF!DG81+LF!FC81+LF!HK81</f>
        <v>0</v>
      </c>
    </row>
    <row r="82" spans="1:11" ht="18.75" x14ac:dyDescent="0.25">
      <c r="A82" s="855"/>
      <c r="B82" s="90">
        <f t="shared" si="5"/>
        <v>45657</v>
      </c>
      <c r="C82" s="97">
        <f>LF!JI82</f>
        <v>11540</v>
      </c>
      <c r="D82" s="99">
        <f>LF!E82+LF!AC82+LF!BM82+LF!CK82+LF!DU82+LF!ES82+LF!GC82+LF!HA82</f>
        <v>3998</v>
      </c>
      <c r="E82" s="92">
        <f>LF!C82+LF!AA82+LF!BK82+LF!CI82+LF!DS82+LF!EQ82+LF!GA82+LF!GY82</f>
        <v>2</v>
      </c>
      <c r="F82" s="99">
        <f>LF!Q82+LF!BY82+LF!EG82+LF!GO82</f>
        <v>2465</v>
      </c>
      <c r="G82" s="92">
        <f>LF!O82+LF!BW82+LF!EE82+LF!GM82</f>
        <v>0</v>
      </c>
      <c r="H82" s="99">
        <f>LF!AO82+LF!CW82</f>
        <v>772</v>
      </c>
      <c r="I82" s="92">
        <f>LF!AM82+LF!CU82</f>
        <v>0</v>
      </c>
      <c r="J82" s="99">
        <f>LF!BA82+LF!DI82+LF!FE82+LF!HM82</f>
        <v>2458</v>
      </c>
      <c r="K82" s="92">
        <f>LF!AY82+LF!DG82+LF!FC82+LF!HK82</f>
        <v>1</v>
      </c>
    </row>
    <row r="83" spans="1:11" ht="19.5" thickBot="1" x14ac:dyDescent="0.3">
      <c r="A83" s="855"/>
      <c r="B83" s="120">
        <f t="shared" si="5"/>
        <v>45658</v>
      </c>
      <c r="C83" s="121">
        <f>LF!JI83</f>
        <v>11533</v>
      </c>
      <c r="D83" s="122">
        <f>LF!E83+LF!AC83+LF!BM83+LF!CK83+LF!DU83+LF!ES83+LF!GC83+LF!HA83</f>
        <v>3994</v>
      </c>
      <c r="E83" s="93">
        <f>LF!C83+LF!AA83+LF!BK83+LF!CI83+LF!DS83+LF!EQ83+LF!GA83+LF!GY83</f>
        <v>4</v>
      </c>
      <c r="F83" s="100">
        <f>LF!Q83+LF!BY83+LF!EG83+LF!GO83</f>
        <v>2465</v>
      </c>
      <c r="G83" s="93">
        <f>LF!O83+LF!BW83+LF!EE83+LF!GM83</f>
        <v>0</v>
      </c>
      <c r="H83" s="100">
        <f>LF!AO83+LF!CW83</f>
        <v>771</v>
      </c>
      <c r="I83" s="93">
        <f>LF!AM83+LF!CU83</f>
        <v>1</v>
      </c>
      <c r="J83" s="100">
        <f>LF!BA83+LF!DI83+LF!FE83+LF!HM83</f>
        <v>2456</v>
      </c>
      <c r="K83" s="93">
        <f>LF!AY83+LF!DG83+LF!FC83+LF!HK83</f>
        <v>2</v>
      </c>
    </row>
    <row r="84" spans="1:11" ht="19.5" thickBot="1" x14ac:dyDescent="0.3">
      <c r="A84" s="856"/>
      <c r="B84" s="2"/>
      <c r="C84" s="119"/>
      <c r="D84" s="123"/>
      <c r="E84" s="94">
        <f t="shared" ref="E84" si="26">SUM(E77:E83)</f>
        <v>13</v>
      </c>
      <c r="F84" s="95"/>
      <c r="G84" s="94">
        <f t="shared" ref="G84" si="27">SUM(G77:G83)</f>
        <v>2</v>
      </c>
      <c r="H84" s="95"/>
      <c r="I84" s="94">
        <f t="shared" ref="I84" si="28">SUM(I77:I83)</f>
        <v>5</v>
      </c>
      <c r="J84" s="95"/>
      <c r="K84" s="94">
        <f t="shared" ref="K84" si="29">SUM(K77:K83)</f>
        <v>5</v>
      </c>
    </row>
    <row r="85" spans="1:11" ht="19.5" thickBot="1" x14ac:dyDescent="0.3">
      <c r="A85" s="71"/>
      <c r="B85" s="118"/>
      <c r="C85" s="87"/>
      <c r="D85" s="88"/>
      <c r="E85" s="88"/>
      <c r="F85" s="88"/>
      <c r="G85" s="88"/>
      <c r="H85" s="88"/>
      <c r="I85" s="88"/>
      <c r="J85" s="88"/>
      <c r="K85" s="88"/>
    </row>
    <row r="86" spans="1:11" ht="18.75" x14ac:dyDescent="0.25">
      <c r="A86" s="854">
        <v>34</v>
      </c>
      <c r="B86" s="89">
        <f t="shared" ref="B86" si="30">+B83+1</f>
        <v>45659</v>
      </c>
      <c r="C86" s="96">
        <f>LF!JI86</f>
        <v>11527</v>
      </c>
      <c r="D86" s="98">
        <f>LF!E86+LF!AC86+LF!BM86+LF!CK86+LF!DU86+LF!ES86+LF!GC86+LF!HA86</f>
        <v>3992</v>
      </c>
      <c r="E86" s="91">
        <f>LF!C86+LF!AA86+LF!BK86+LF!CI86+LF!DS86+LF!EQ86+LF!GA86+LF!GY86</f>
        <v>2</v>
      </c>
      <c r="F86" s="98">
        <f>LF!Q86+LF!BY86+LF!EG86+LF!GO86</f>
        <v>2463</v>
      </c>
      <c r="G86" s="91">
        <f>LF!O86+LF!BW86+LF!EE86+LF!GM86</f>
        <v>2</v>
      </c>
      <c r="H86" s="98">
        <f>LF!AO86+LF!CW86</f>
        <v>769</v>
      </c>
      <c r="I86" s="91">
        <f>LF!AM86+LF!CU86</f>
        <v>2</v>
      </c>
      <c r="J86" s="98">
        <f>LF!BA86+LF!DI86+LF!FE86+LF!HM86</f>
        <v>2456</v>
      </c>
      <c r="K86" s="91">
        <f>LF!AY86+LF!DG86+LF!FC86+LF!HK86</f>
        <v>0</v>
      </c>
    </row>
    <row r="87" spans="1:11" ht="18.75" x14ac:dyDescent="0.25">
      <c r="A87" s="855"/>
      <c r="B87" s="90">
        <f t="shared" si="5"/>
        <v>45660</v>
      </c>
      <c r="C87" s="97">
        <f>LF!JI87</f>
        <v>11520</v>
      </c>
      <c r="D87" s="99">
        <f>LF!E87+LF!AC87+LF!BM87+LF!CK87+LF!DU87+LF!ES87+LF!GC87+LF!HA87</f>
        <v>3989</v>
      </c>
      <c r="E87" s="92">
        <f>LF!C87+LF!AA87+LF!BK87+LF!CI87+LF!DS87+LF!EQ87+LF!GA87+LF!GY87</f>
        <v>3</v>
      </c>
      <c r="F87" s="99">
        <f>LF!Q87+LF!BY87+LF!EG87+LF!GO87</f>
        <v>2461</v>
      </c>
      <c r="G87" s="92">
        <f>LF!O87+LF!BW87+LF!EE87+LF!GM87</f>
        <v>2</v>
      </c>
      <c r="H87" s="99">
        <f>LF!AO87+LF!CW87</f>
        <v>769</v>
      </c>
      <c r="I87" s="92">
        <f>LF!AM87+LF!CU87</f>
        <v>0</v>
      </c>
      <c r="J87" s="99">
        <f>LF!BA87+LF!DI87+LF!FE87+LF!HM87</f>
        <v>2456</v>
      </c>
      <c r="K87" s="92">
        <f>LF!AY87+LF!DG87+LF!FC87+LF!HK87</f>
        <v>0</v>
      </c>
    </row>
    <row r="88" spans="1:11" ht="18.75" x14ac:dyDescent="0.25">
      <c r="A88" s="855"/>
      <c r="B88" s="90">
        <f t="shared" si="5"/>
        <v>45661</v>
      </c>
      <c r="C88" s="97">
        <f>LF!JI88</f>
        <v>11507</v>
      </c>
      <c r="D88" s="99">
        <f>LF!E88+LF!AC88+LF!BM88+LF!CK88+LF!DU88+LF!ES88+LF!GC88+LF!HA88</f>
        <v>3980</v>
      </c>
      <c r="E88" s="92">
        <f>LF!C88+LF!AA88+LF!BK88+LF!CI88+LF!DS88+LF!EQ88+LF!GA88+LF!GY88</f>
        <v>9</v>
      </c>
      <c r="F88" s="99">
        <f>LF!Q88+LF!BY88+LF!EG88+LF!GO88</f>
        <v>2460</v>
      </c>
      <c r="G88" s="92">
        <f>LF!O88+LF!BW88+LF!EE88+LF!GM88</f>
        <v>1</v>
      </c>
      <c r="H88" s="99">
        <f>LF!AO88+LF!CW88</f>
        <v>767</v>
      </c>
      <c r="I88" s="92">
        <f>LF!AM88+LF!CU88</f>
        <v>2</v>
      </c>
      <c r="J88" s="99">
        <f>LF!BA88+LF!DI88+LF!FE88+LF!HM88</f>
        <v>2455</v>
      </c>
      <c r="K88" s="92">
        <f>LF!AY88+LF!DG88+LF!FC88+LF!HK88</f>
        <v>1</v>
      </c>
    </row>
    <row r="89" spans="1:11" ht="18.75" x14ac:dyDescent="0.25">
      <c r="A89" s="855"/>
      <c r="B89" s="90">
        <f t="shared" si="5"/>
        <v>45662</v>
      </c>
      <c r="C89" s="97">
        <f>LF!JI89</f>
        <v>11504</v>
      </c>
      <c r="D89" s="99">
        <f>LF!E89+LF!AC89+LF!BM89+LF!CK89+LF!DU89+LF!ES89+LF!GC89+LF!HA89</f>
        <v>3978</v>
      </c>
      <c r="E89" s="92">
        <f>LF!C89+LF!AA89+LF!BK89+LF!CI89+LF!DS89+LF!EQ89+LF!GA89+LF!GY89</f>
        <v>2</v>
      </c>
      <c r="F89" s="99">
        <f>LF!Q89+LF!BY89+LF!EG89+LF!GO89</f>
        <v>2460</v>
      </c>
      <c r="G89" s="92">
        <f>LF!O89+LF!BW89+LF!EE89+LF!GM89</f>
        <v>0</v>
      </c>
      <c r="H89" s="99">
        <f>LF!AO89+LF!CW89</f>
        <v>767</v>
      </c>
      <c r="I89" s="92">
        <f>LF!AM89+LF!CU89</f>
        <v>0</v>
      </c>
      <c r="J89" s="99">
        <f>LF!BA89+LF!DI89+LF!FE89+LF!HM89</f>
        <v>2454</v>
      </c>
      <c r="K89" s="92">
        <f>LF!AY89+LF!DG89+LF!FC89+LF!HK89</f>
        <v>1</v>
      </c>
    </row>
    <row r="90" spans="1:11" ht="18.75" x14ac:dyDescent="0.25">
      <c r="A90" s="855"/>
      <c r="B90" s="90">
        <f t="shared" si="5"/>
        <v>45663</v>
      </c>
      <c r="C90" s="97">
        <f>LF!JI90</f>
        <v>11500</v>
      </c>
      <c r="D90" s="99">
        <f>LF!E90+LF!AC90+LF!BM90+LF!CK90+LF!DU90+LF!ES90+LF!GC90+LF!HA90</f>
        <v>3976</v>
      </c>
      <c r="E90" s="92">
        <f>LF!C90+LF!AA90+LF!BK90+LF!CI90+LF!DS90+LF!EQ90+LF!GA90+LF!GY90</f>
        <v>2</v>
      </c>
      <c r="F90" s="99">
        <f>LF!Q90+LF!BY90+LF!EG90+LF!GO90</f>
        <v>2459</v>
      </c>
      <c r="G90" s="92">
        <f>LF!O90+LF!BW90+LF!EE90+LF!GM90</f>
        <v>1</v>
      </c>
      <c r="H90" s="99">
        <f>LF!AO90+LF!CW90</f>
        <v>767</v>
      </c>
      <c r="I90" s="92">
        <f>LF!AM90+LF!CU90</f>
        <v>0</v>
      </c>
      <c r="J90" s="99">
        <f>LF!BA90+LF!DI90+LF!FE90+LF!HM90</f>
        <v>2453</v>
      </c>
      <c r="K90" s="92">
        <f>LF!AY90+LF!DG90+LF!FC90+LF!HK90</f>
        <v>1</v>
      </c>
    </row>
    <row r="91" spans="1:11" ht="18.75" x14ac:dyDescent="0.25">
      <c r="A91" s="855"/>
      <c r="B91" s="90">
        <f t="shared" si="5"/>
        <v>45664</v>
      </c>
      <c r="C91" s="97">
        <f>LF!JI91</f>
        <v>11497</v>
      </c>
      <c r="D91" s="99">
        <f>LF!E91+LF!AC91+LF!BM91+LF!CK91+LF!DU91+LF!ES91+LF!GC91+LF!HA91</f>
        <v>3976</v>
      </c>
      <c r="E91" s="92">
        <f>LF!C91+LF!AA91+LF!BK91+LF!CI91+LF!DS91+LF!EQ91+LF!GA91+LF!GY91</f>
        <v>0</v>
      </c>
      <c r="F91" s="99">
        <f>LF!Q91+LF!BY91+LF!EG91+LF!GO91</f>
        <v>2459</v>
      </c>
      <c r="G91" s="92">
        <f>LF!O91+LF!BW91+LF!EE91+LF!GM91</f>
        <v>0</v>
      </c>
      <c r="H91" s="99">
        <f>LF!AO91+LF!CW91</f>
        <v>766</v>
      </c>
      <c r="I91" s="92">
        <f>LF!AM91+LF!CU91</f>
        <v>1</v>
      </c>
      <c r="J91" s="99">
        <f>LF!BA91+LF!DI91+LF!FE91+LF!HM91</f>
        <v>2452</v>
      </c>
      <c r="K91" s="92">
        <f>LF!AY91+LF!DG91+LF!FC91+LF!HK91</f>
        <v>1</v>
      </c>
    </row>
    <row r="92" spans="1:11" ht="19.5" thickBot="1" x14ac:dyDescent="0.3">
      <c r="A92" s="855"/>
      <c r="B92" s="120">
        <f t="shared" si="5"/>
        <v>45665</v>
      </c>
      <c r="C92" s="121">
        <f>LF!JI92</f>
        <v>11492</v>
      </c>
      <c r="D92" s="122">
        <f>LF!E92+LF!AC92+LF!BM92+LF!CK92+LF!DU92+LF!ES92+LF!GC92+LF!HA92</f>
        <v>3973</v>
      </c>
      <c r="E92" s="93">
        <f>LF!C92+LF!AA92+LF!BK92+LF!CI92+LF!DS92+LF!EQ92+LF!GA92+LF!GY92</f>
        <v>3</v>
      </c>
      <c r="F92" s="100">
        <f>LF!Q92+LF!BY92+LF!EG92+LF!GO92</f>
        <v>2459</v>
      </c>
      <c r="G92" s="93">
        <f>LF!O92+LF!BW92+LF!EE92+LF!GM92</f>
        <v>0</v>
      </c>
      <c r="H92" s="100">
        <f>LF!AO92+LF!CW92</f>
        <v>765</v>
      </c>
      <c r="I92" s="93">
        <f>LF!AM92+LF!CU92</f>
        <v>1</v>
      </c>
      <c r="J92" s="100">
        <f>LF!BA92+LF!DI92+LF!FE92+LF!HM92</f>
        <v>2451</v>
      </c>
      <c r="K92" s="93">
        <f>LF!AY92+LF!DG92+LF!FC92+LF!HK92</f>
        <v>1</v>
      </c>
    </row>
    <row r="93" spans="1:11" ht="19.5" thickBot="1" x14ac:dyDescent="0.3">
      <c r="A93" s="856"/>
      <c r="B93" s="2"/>
      <c r="C93" s="119"/>
      <c r="D93" s="123"/>
      <c r="E93" s="94">
        <f t="shared" ref="E93" si="31">SUM(E86:E92)</f>
        <v>21</v>
      </c>
      <c r="F93" s="95"/>
      <c r="G93" s="94">
        <f t="shared" ref="G93" si="32">SUM(G86:G92)</f>
        <v>6</v>
      </c>
      <c r="H93" s="95"/>
      <c r="I93" s="94">
        <f t="shared" ref="I93" si="33">SUM(I86:I92)</f>
        <v>6</v>
      </c>
      <c r="J93" s="95"/>
      <c r="K93" s="94">
        <f t="shared" ref="K93" si="34">SUM(K86:K92)</f>
        <v>5</v>
      </c>
    </row>
    <row r="94" spans="1:11" ht="19.5" thickBot="1" x14ac:dyDescent="0.3">
      <c r="A94" s="71"/>
      <c r="B94" s="118"/>
      <c r="C94" s="87"/>
      <c r="D94" s="88"/>
      <c r="E94" s="88"/>
      <c r="F94" s="88"/>
      <c r="G94" s="88"/>
      <c r="H94" s="88"/>
      <c r="I94" s="88"/>
      <c r="J94" s="88"/>
      <c r="K94" s="88"/>
    </row>
    <row r="95" spans="1:11" ht="18.75" x14ac:dyDescent="0.25">
      <c r="A95" s="854">
        <v>35</v>
      </c>
      <c r="B95" s="89">
        <f t="shared" ref="B95" si="35">+B92+1</f>
        <v>45666</v>
      </c>
      <c r="C95" s="96">
        <f>LF!JI95</f>
        <v>11485</v>
      </c>
      <c r="D95" s="98">
        <f>LF!E95+LF!AC95+LF!BM95+LF!CK95+LF!DU95+LF!ES95+LF!GC95+LF!HA95</f>
        <v>3971</v>
      </c>
      <c r="E95" s="91">
        <f>LF!C95+LF!AA95+LF!BK95+LF!CI95+LF!DS95+LF!EQ95+LF!GA95+LF!GY95</f>
        <v>2</v>
      </c>
      <c r="F95" s="98">
        <f>LF!Q95+LF!BY95+LF!EG95+LF!GO95</f>
        <v>2459</v>
      </c>
      <c r="G95" s="91">
        <f>LF!O95+LF!BW95+LF!EE95+LF!GM95</f>
        <v>0</v>
      </c>
      <c r="H95" s="98">
        <f>LF!AO95+LF!CW95</f>
        <v>763</v>
      </c>
      <c r="I95" s="91">
        <f>LF!AM95+LF!CU95</f>
        <v>2</v>
      </c>
      <c r="J95" s="98">
        <f>LF!BA95+LF!DI95+LF!FE95+LF!HM95</f>
        <v>2449</v>
      </c>
      <c r="K95" s="91">
        <f>LF!AY95+LF!DG95+LF!FC95+LF!HK95</f>
        <v>2</v>
      </c>
    </row>
    <row r="96" spans="1:11" ht="18.75" x14ac:dyDescent="0.25">
      <c r="A96" s="855"/>
      <c r="B96" s="90">
        <f t="shared" si="5"/>
        <v>45667</v>
      </c>
      <c r="C96" s="97">
        <f>LF!JI96</f>
        <v>11478</v>
      </c>
      <c r="D96" s="99">
        <f>LF!E96+LF!AC96+LF!BM96+LF!CK96+LF!DU96+LF!ES96+LF!GC96+LF!HA96</f>
        <v>3971</v>
      </c>
      <c r="E96" s="92">
        <f>LF!C96+LF!AA96+LF!BK96+LF!CI96+LF!DS96+LF!EQ96+LF!GA96+LF!GY96</f>
        <v>0</v>
      </c>
      <c r="F96" s="99">
        <f>LF!Q96+LF!BY96+LF!EG96+LF!GO96</f>
        <v>2458</v>
      </c>
      <c r="G96" s="92">
        <f>LF!O96+LF!BW96+LF!EE96+LF!GM96</f>
        <v>1</v>
      </c>
      <c r="H96" s="99">
        <f>LF!AO96+LF!CW96</f>
        <v>762</v>
      </c>
      <c r="I96" s="92">
        <f>LF!AM96+LF!CU96</f>
        <v>1</v>
      </c>
      <c r="J96" s="99">
        <f>LF!BA96+LF!DI96+LF!FE96+LF!HM96</f>
        <v>2446</v>
      </c>
      <c r="K96" s="92">
        <f>LF!AY96+LF!DG96+LF!FC96+LF!HK96</f>
        <v>3</v>
      </c>
    </row>
    <row r="97" spans="1:11" ht="18.75" x14ac:dyDescent="0.25">
      <c r="A97" s="855"/>
      <c r="B97" s="90">
        <f t="shared" si="5"/>
        <v>45668</v>
      </c>
      <c r="C97" s="97">
        <f>LF!JI97</f>
        <v>11471</v>
      </c>
      <c r="D97" s="99">
        <f>LF!E97+LF!AC97+LF!BM97+LF!CK97+LF!DU97+LF!ES97+LF!GC97+LF!HA97</f>
        <v>3967</v>
      </c>
      <c r="E97" s="92">
        <f>LF!C97+LF!AA97+LF!BK97+LF!CI97+LF!DS97+LF!EQ97+LF!GA97+LF!GY97</f>
        <v>4</v>
      </c>
      <c r="F97" s="99">
        <f>LF!Q97+LF!BY97+LF!EG97+LF!GO97</f>
        <v>2457</v>
      </c>
      <c r="G97" s="92">
        <f>LF!O97+LF!BW97+LF!EE97+LF!GM97</f>
        <v>1</v>
      </c>
      <c r="H97" s="99">
        <f>LF!AO97+LF!CW97</f>
        <v>761</v>
      </c>
      <c r="I97" s="92">
        <f>LF!AM97+LF!CU97</f>
        <v>1</v>
      </c>
      <c r="J97" s="99">
        <f>LF!BA97+LF!DI97+LF!FE97+LF!HM97</f>
        <v>2445</v>
      </c>
      <c r="K97" s="92">
        <f>LF!AY97+LF!DG97+LF!FC97+LF!HK97</f>
        <v>1</v>
      </c>
    </row>
    <row r="98" spans="1:11" ht="18.75" x14ac:dyDescent="0.25">
      <c r="A98" s="855"/>
      <c r="B98" s="90">
        <f t="shared" si="5"/>
        <v>45669</v>
      </c>
      <c r="C98" s="97">
        <f>LF!JI98</f>
        <v>11468</v>
      </c>
      <c r="D98" s="99">
        <f>LF!E98+LF!AC98+LF!BM98+LF!CK98+LF!DU98+LF!ES98+LF!GC98+LF!HA98</f>
        <v>3967</v>
      </c>
      <c r="E98" s="92">
        <f>LF!C98+LF!AA98+LF!BK98+LF!CI98+LF!DS98+LF!EQ98+LF!GA98+LF!GY98</f>
        <v>0</v>
      </c>
      <c r="F98" s="99">
        <f>LF!Q98+LF!BY98+LF!EG98+LF!GO98</f>
        <v>2457</v>
      </c>
      <c r="G98" s="92">
        <f>LF!O98+LF!BW98+LF!EE98+LF!GM98</f>
        <v>0</v>
      </c>
      <c r="H98" s="99">
        <f>LF!AO98+LF!CW98</f>
        <v>761</v>
      </c>
      <c r="I98" s="92">
        <f>LF!AM98+LF!CU98</f>
        <v>0</v>
      </c>
      <c r="J98" s="99">
        <f>LF!BA98+LF!DI98+LF!FE98+LF!HM98</f>
        <v>2442</v>
      </c>
      <c r="K98" s="92">
        <f>LF!AY98+LF!DG98+LF!FC98+LF!HK98</f>
        <v>3</v>
      </c>
    </row>
    <row r="99" spans="1:11" ht="18.75" x14ac:dyDescent="0.25">
      <c r="A99" s="855"/>
      <c r="B99" s="90">
        <f t="shared" si="5"/>
        <v>45670</v>
      </c>
      <c r="C99" s="97">
        <f>LF!JI99</f>
        <v>11464</v>
      </c>
      <c r="D99" s="99">
        <f>LF!E99+LF!AC99+LF!BM99+LF!CK99+LF!DU99+LF!ES99+LF!GC99+LF!HA99</f>
        <v>3963</v>
      </c>
      <c r="E99" s="92">
        <f>LF!C99+LF!AA99+LF!BK99+LF!CI99+LF!DS99+LF!EQ99+LF!GA99+LF!GY99</f>
        <v>4</v>
      </c>
      <c r="F99" s="99">
        <f>LF!Q99+LF!BY99+LF!EG99+LF!GO99</f>
        <v>2457</v>
      </c>
      <c r="G99" s="92">
        <f>LF!O99+LF!BW99+LF!EE99+LF!GM99</f>
        <v>0</v>
      </c>
      <c r="H99" s="99">
        <f>LF!AO99+LF!CW99</f>
        <v>761</v>
      </c>
      <c r="I99" s="92">
        <f>LF!AM99+LF!CU99</f>
        <v>0</v>
      </c>
      <c r="J99" s="99">
        <f>LF!BA99+LF!DI99+LF!FE99+LF!HM99</f>
        <v>2442</v>
      </c>
      <c r="K99" s="92">
        <f>LF!AY99+LF!DG99+LF!FC99+LF!HK99</f>
        <v>0</v>
      </c>
    </row>
    <row r="100" spans="1:11" ht="18.75" x14ac:dyDescent="0.25">
      <c r="A100" s="855"/>
      <c r="B100" s="90">
        <f t="shared" si="5"/>
        <v>45671</v>
      </c>
      <c r="C100" s="97">
        <f>LF!JI100</f>
        <v>11458</v>
      </c>
      <c r="D100" s="99">
        <f>LF!E100+LF!AC100+LF!BM100+LF!CK100+LF!DU100+LF!ES100+LF!GC100+LF!HA100</f>
        <v>3962</v>
      </c>
      <c r="E100" s="92">
        <f>LF!C100+LF!AA100+LF!BK100+LF!CI100+LF!DS100+LF!EQ100+LF!GA100+LF!GY100</f>
        <v>1</v>
      </c>
      <c r="F100" s="99">
        <f>LF!Q100+LF!BY100+LF!EG100+LF!GO100</f>
        <v>2457</v>
      </c>
      <c r="G100" s="92">
        <f>LF!O100+LF!BW100+LF!EE100+LF!GM100</f>
        <v>0</v>
      </c>
      <c r="H100" s="99">
        <f>LF!AO100+LF!CW100</f>
        <v>759</v>
      </c>
      <c r="I100" s="92">
        <f>LF!AM100+LF!CU100</f>
        <v>2</v>
      </c>
      <c r="J100" s="99">
        <f>LF!BA100+LF!DI100+LF!FE100+LF!HM100</f>
        <v>2440</v>
      </c>
      <c r="K100" s="92">
        <f>LF!AY100+LF!DG100+LF!FC100+LF!HK100</f>
        <v>2</v>
      </c>
    </row>
    <row r="101" spans="1:11" ht="19.5" thickBot="1" x14ac:dyDescent="0.3">
      <c r="A101" s="855"/>
      <c r="B101" s="120">
        <f t="shared" si="5"/>
        <v>45672</v>
      </c>
      <c r="C101" s="121">
        <f>LF!JI101</f>
        <v>11454</v>
      </c>
      <c r="D101" s="122">
        <f>LF!E101+LF!AC101+LF!BM101+LF!CK101+LF!DU101+LF!ES101+LF!GC101+LF!HA101</f>
        <v>3961</v>
      </c>
      <c r="E101" s="93">
        <f>LF!C101+LF!AA101+LF!BK101+LF!CI101+LF!DS101+LF!EQ101+LF!GA101+LF!GY101</f>
        <v>1</v>
      </c>
      <c r="F101" s="100">
        <f>LF!Q101+LF!BY101+LF!EG101+LF!GO101</f>
        <v>2456</v>
      </c>
      <c r="G101" s="93">
        <f>LF!O101+LF!BW101+LF!EE101+LF!GM101</f>
        <v>1</v>
      </c>
      <c r="H101" s="100">
        <f>LF!AO101+LF!CW101</f>
        <v>757</v>
      </c>
      <c r="I101" s="93">
        <f>LF!AM101+LF!CU101</f>
        <v>2</v>
      </c>
      <c r="J101" s="100">
        <f>LF!BA101+LF!DI101+LF!FE101+LF!HM101</f>
        <v>2440</v>
      </c>
      <c r="K101" s="93">
        <f>LF!AY101+LF!DG101+LF!FC101+LF!HK101</f>
        <v>0</v>
      </c>
    </row>
    <row r="102" spans="1:11" ht="19.5" thickBot="1" x14ac:dyDescent="0.3">
      <c r="A102" s="856"/>
      <c r="B102" s="2"/>
      <c r="C102" s="119"/>
      <c r="D102" s="123"/>
      <c r="E102" s="94">
        <f t="shared" ref="E102" si="36">SUM(E95:E101)</f>
        <v>12</v>
      </c>
      <c r="F102" s="95"/>
      <c r="G102" s="94">
        <f t="shared" ref="G102" si="37">SUM(G95:G101)</f>
        <v>3</v>
      </c>
      <c r="H102" s="95"/>
      <c r="I102" s="94">
        <f t="shared" ref="I102" si="38">SUM(I95:I101)</f>
        <v>8</v>
      </c>
      <c r="J102" s="95"/>
      <c r="K102" s="94">
        <f t="shared" ref="K102" si="39">SUM(K95:K101)</f>
        <v>11</v>
      </c>
    </row>
    <row r="103" spans="1:11" ht="19.5" thickBot="1" x14ac:dyDescent="0.3">
      <c r="A103" s="71"/>
      <c r="B103" s="118"/>
      <c r="C103" s="87"/>
      <c r="D103" s="88"/>
      <c r="E103" s="88"/>
      <c r="F103" s="88"/>
      <c r="G103" s="88"/>
      <c r="H103" s="88"/>
      <c r="I103" s="88"/>
      <c r="J103" s="88"/>
      <c r="K103" s="88"/>
    </row>
    <row r="104" spans="1:11" ht="18.75" x14ac:dyDescent="0.25">
      <c r="A104" s="854">
        <v>36</v>
      </c>
      <c r="B104" s="89">
        <f t="shared" ref="B104" si="40">+B101+1</f>
        <v>45673</v>
      </c>
      <c r="C104" s="96">
        <f>LF!JI104</f>
        <v>11447</v>
      </c>
      <c r="D104" s="98">
        <f>LF!E104+LF!AC104+LF!BM104+LF!CK104+LF!DU104+LF!ES104+LF!GC104+LF!HA104</f>
        <v>3956</v>
      </c>
      <c r="E104" s="91">
        <f>LF!C104+LF!AA104+LF!BK104+LF!CI104+LF!DS104+LF!EQ104+LF!GA104+LF!GY104</f>
        <v>5</v>
      </c>
      <c r="F104" s="98">
        <f>LF!Q104+LF!BY104+LF!EG104+LF!GO104</f>
        <v>2456</v>
      </c>
      <c r="G104" s="91">
        <f>LF!O104+LF!BW104+LF!EE104+LF!GM104</f>
        <v>0</v>
      </c>
      <c r="H104" s="98">
        <f>LF!AO104+LF!CW104</f>
        <v>757</v>
      </c>
      <c r="I104" s="91">
        <f>LF!AM104+LF!CU104</f>
        <v>0</v>
      </c>
      <c r="J104" s="98">
        <f>LF!BA104+LF!DI104+LF!FE104+LF!HM104</f>
        <v>2440</v>
      </c>
      <c r="K104" s="91">
        <f>LF!AY104+LF!DG104+LF!FC104+LF!HK104</f>
        <v>0</v>
      </c>
    </row>
    <row r="105" spans="1:11" ht="18.75" x14ac:dyDescent="0.25">
      <c r="A105" s="855"/>
      <c r="B105" s="90">
        <f t="shared" si="5"/>
        <v>45674</v>
      </c>
      <c r="C105" s="97">
        <f>LF!JI105</f>
        <v>11435</v>
      </c>
      <c r="D105" s="99">
        <f>LF!E105+LF!AC105+LF!BM105+LF!CK105+LF!DU105+LF!ES105+LF!GC105+LF!HA105</f>
        <v>3950</v>
      </c>
      <c r="E105" s="92">
        <f>LF!C105+LF!AA105+LF!BK105+LF!CI105+LF!DS105+LF!EQ105+LF!GA105+LF!GY105</f>
        <v>6</v>
      </c>
      <c r="F105" s="99">
        <f>LF!Q105+LF!BY105+LF!EG105+LF!GO105</f>
        <v>2454</v>
      </c>
      <c r="G105" s="92">
        <f>LF!O105+LF!BW105+LF!EE105+LF!GM105</f>
        <v>2</v>
      </c>
      <c r="H105" s="99">
        <f>LF!AO105+LF!CW105</f>
        <v>754</v>
      </c>
      <c r="I105" s="92">
        <f>LF!AM105+LF!CU105</f>
        <v>3</v>
      </c>
      <c r="J105" s="99">
        <f>LF!BA105+LF!DI105+LF!FE105+LF!HM105</f>
        <v>2439</v>
      </c>
      <c r="K105" s="92">
        <f>LF!AY105+LF!DG105+LF!FC105+LF!HK105</f>
        <v>1</v>
      </c>
    </row>
    <row r="106" spans="1:11" ht="18.75" x14ac:dyDescent="0.25">
      <c r="A106" s="855"/>
      <c r="B106" s="90">
        <f t="shared" ref="B106:B169" si="41">+B105+1</f>
        <v>45675</v>
      </c>
      <c r="C106" s="97">
        <f>LF!JI106</f>
        <v>11431</v>
      </c>
      <c r="D106" s="99">
        <f>LF!E106+LF!AC106+LF!BM106+LF!CK106+LF!DU106+LF!ES106+LF!GC106+LF!HA106</f>
        <v>3947</v>
      </c>
      <c r="E106" s="92">
        <f>LF!C106+LF!AA106+LF!BK106+LF!CI106+LF!DS106+LF!EQ106+LF!GA106+LF!GY106</f>
        <v>3</v>
      </c>
      <c r="F106" s="99">
        <f>LF!Q106+LF!BY106+LF!EG106+LF!GO106</f>
        <v>2454</v>
      </c>
      <c r="G106" s="92">
        <f>LF!O106+LF!BW106+LF!EE106+LF!GM106</f>
        <v>0</v>
      </c>
      <c r="H106" s="99">
        <f>LF!AO106+LF!CW106</f>
        <v>754</v>
      </c>
      <c r="I106" s="92">
        <f>LF!AM106+LF!CU106</f>
        <v>0</v>
      </c>
      <c r="J106" s="99">
        <f>LF!BA106+LF!DI106+LF!FE106+LF!HM106</f>
        <v>2439</v>
      </c>
      <c r="K106" s="92">
        <f>LF!AY106+LF!DG106+LF!FC106+LF!HK106</f>
        <v>0</v>
      </c>
    </row>
    <row r="107" spans="1:11" ht="18.75" x14ac:dyDescent="0.25">
      <c r="A107" s="855"/>
      <c r="B107" s="90">
        <f t="shared" si="41"/>
        <v>45676</v>
      </c>
      <c r="C107" s="97">
        <f>LF!JI107</f>
        <v>11422</v>
      </c>
      <c r="D107" s="99">
        <f>LF!E107+LF!AC107+LF!BM107+LF!CK107+LF!DU107+LF!ES107+LF!GC107+LF!HA107</f>
        <v>3944</v>
      </c>
      <c r="E107" s="92">
        <f>LF!C107+LF!AA107+LF!BK107+LF!CI107+LF!DS107+LF!EQ107+LF!GA107+LF!GY107</f>
        <v>3</v>
      </c>
      <c r="F107" s="99">
        <f>LF!Q107+LF!BY107+LF!EG107+LF!GO107</f>
        <v>2451</v>
      </c>
      <c r="G107" s="92">
        <f>LF!O107+LF!BW107+LF!EE107+LF!GM107</f>
        <v>3</v>
      </c>
      <c r="H107" s="99">
        <f>LF!AO107+LF!CW107</f>
        <v>752</v>
      </c>
      <c r="I107" s="92">
        <f>LF!AM107+LF!CU107</f>
        <v>2</v>
      </c>
      <c r="J107" s="99">
        <f>LF!BA107+LF!DI107+LF!FE107+LF!HM107</f>
        <v>2438</v>
      </c>
      <c r="K107" s="92">
        <f>LF!AY107+LF!DG107+LF!FC107+LF!HK107</f>
        <v>1</v>
      </c>
    </row>
    <row r="108" spans="1:11" ht="18.75" x14ac:dyDescent="0.25">
      <c r="A108" s="855"/>
      <c r="B108" s="90">
        <f t="shared" si="41"/>
        <v>45677</v>
      </c>
      <c r="C108" s="97">
        <f>LF!JI108</f>
        <v>11421</v>
      </c>
      <c r="D108" s="99">
        <f>LF!E108+LF!AC108+LF!BM108+LF!CK108+LF!DU108+LF!ES108+LF!GC108+LF!HA108</f>
        <v>3944</v>
      </c>
      <c r="E108" s="92">
        <f>LF!C108+LF!AA108+LF!BK108+LF!CI108+LF!DS108+LF!EQ108+LF!GA108+LF!GY108</f>
        <v>0</v>
      </c>
      <c r="F108" s="99">
        <f>LF!Q108+LF!BY108+LF!EG108+LF!GO108</f>
        <v>2451</v>
      </c>
      <c r="G108" s="92">
        <f>LF!O108+LF!BW108+LF!EE108+LF!GM108</f>
        <v>0</v>
      </c>
      <c r="H108" s="99">
        <f>LF!AO108+LF!CW108</f>
        <v>751</v>
      </c>
      <c r="I108" s="92">
        <f>LF!AM108+LF!CU108</f>
        <v>1</v>
      </c>
      <c r="J108" s="99">
        <f>LF!BA108+LF!DI108+LF!FE108+LF!HM108</f>
        <v>2438</v>
      </c>
      <c r="K108" s="92">
        <f>LF!AY108+LF!DG108+LF!FC108+LF!HK108</f>
        <v>0</v>
      </c>
    </row>
    <row r="109" spans="1:11" ht="18.75" x14ac:dyDescent="0.25">
      <c r="A109" s="855"/>
      <c r="B109" s="90">
        <f t="shared" si="41"/>
        <v>45678</v>
      </c>
      <c r="C109" s="97">
        <f>LF!JI109</f>
        <v>11415</v>
      </c>
      <c r="D109" s="99">
        <f>LF!E109+LF!AC109+LF!BM109+LF!CK109+LF!DU109+LF!ES109+LF!GC109+LF!HA109</f>
        <v>3941</v>
      </c>
      <c r="E109" s="92">
        <f>LF!C109+LF!AA109+LF!BK109+LF!CI109+LF!DS109+LF!EQ109+LF!GA109+LF!GY109</f>
        <v>3</v>
      </c>
      <c r="F109" s="99">
        <f>LF!Q109+LF!BY109+LF!EG109+LF!GO109</f>
        <v>2451</v>
      </c>
      <c r="G109" s="92">
        <f>LF!O109+LF!BW109+LF!EE109+LF!GM109</f>
        <v>0</v>
      </c>
      <c r="H109" s="99">
        <f>LF!AO109+LF!CW109</f>
        <v>750</v>
      </c>
      <c r="I109" s="92">
        <f>LF!AM109+LF!CU109</f>
        <v>1</v>
      </c>
      <c r="J109" s="99">
        <f>LF!BA109+LF!DI109+LF!FE109+LF!HM109</f>
        <v>2436</v>
      </c>
      <c r="K109" s="92">
        <f>LF!AY109+LF!DG109+LF!FC109+LF!HK109</f>
        <v>2</v>
      </c>
    </row>
    <row r="110" spans="1:11" ht="19.5" thickBot="1" x14ac:dyDescent="0.3">
      <c r="A110" s="855"/>
      <c r="B110" s="120">
        <f t="shared" si="41"/>
        <v>45679</v>
      </c>
      <c r="C110" s="121">
        <f>LF!JI110</f>
        <v>11411</v>
      </c>
      <c r="D110" s="122">
        <f>LF!E110+LF!AC110+LF!BM110+LF!CK110+LF!DU110+LF!ES110+LF!GC110+LF!HA110</f>
        <v>3940</v>
      </c>
      <c r="E110" s="93">
        <f>LF!C110+LF!AA110+LF!BK110+LF!CI110+LF!DS110+LF!EQ110+LF!GA110+LF!GY110</f>
        <v>1</v>
      </c>
      <c r="F110" s="100">
        <f>LF!Q110+LF!BY110+LF!EG110+LF!GO110</f>
        <v>2449</v>
      </c>
      <c r="G110" s="93">
        <f>LF!O110+LF!BW110+LF!EE110+LF!GM110</f>
        <v>2</v>
      </c>
      <c r="H110" s="100">
        <f>LF!AO110+LF!CW110</f>
        <v>749</v>
      </c>
      <c r="I110" s="93">
        <f>LF!AM110+LF!CU110</f>
        <v>1</v>
      </c>
      <c r="J110" s="100">
        <f>LF!BA110+LF!DI110+LF!FE110+LF!HM110</f>
        <v>2436</v>
      </c>
      <c r="K110" s="93">
        <f>LF!AY110+LF!DG110+LF!FC110+LF!HK110</f>
        <v>0</v>
      </c>
    </row>
    <row r="111" spans="1:11" ht="19.5" thickBot="1" x14ac:dyDescent="0.3">
      <c r="A111" s="856"/>
      <c r="B111" s="2"/>
      <c r="C111" s="119"/>
      <c r="D111" s="123"/>
      <c r="E111" s="94">
        <f t="shared" ref="E111" si="42">SUM(E104:E110)</f>
        <v>21</v>
      </c>
      <c r="F111" s="95"/>
      <c r="G111" s="94">
        <f t="shared" ref="G111" si="43">SUM(G104:G110)</f>
        <v>7</v>
      </c>
      <c r="H111" s="95"/>
      <c r="I111" s="94">
        <f t="shared" ref="I111" si="44">SUM(I104:I110)</f>
        <v>8</v>
      </c>
      <c r="J111" s="95"/>
      <c r="K111" s="94">
        <f t="shared" ref="K111" si="45">SUM(K104:K110)</f>
        <v>4</v>
      </c>
    </row>
    <row r="112" spans="1:11" ht="19.5" thickBot="1" x14ac:dyDescent="0.3">
      <c r="A112" s="71"/>
      <c r="B112" s="118"/>
      <c r="C112" s="87"/>
      <c r="D112" s="88"/>
      <c r="E112" s="88"/>
      <c r="F112" s="88"/>
      <c r="G112" s="88"/>
      <c r="H112" s="88"/>
      <c r="I112" s="88"/>
      <c r="J112" s="88"/>
      <c r="K112" s="88"/>
    </row>
    <row r="113" spans="1:11" ht="18.75" x14ac:dyDescent="0.25">
      <c r="A113" s="854">
        <v>37</v>
      </c>
      <c r="B113" s="89">
        <f t="shared" ref="B113" si="46">+B110+1</f>
        <v>45680</v>
      </c>
      <c r="C113" s="96">
        <f>LF!JI113</f>
        <v>11404</v>
      </c>
      <c r="D113" s="98">
        <f>LF!E113+LF!AC113+LF!BM113+LF!CK113+LF!DU113+LF!ES113+LF!GC113+LF!HA113</f>
        <v>3937</v>
      </c>
      <c r="E113" s="91">
        <f>LF!C113+LF!AA113+LF!BK113+LF!CI113+LF!DS113+LF!EQ113+LF!GA113+LF!GY113</f>
        <v>3</v>
      </c>
      <c r="F113" s="98">
        <f>LF!Q113+LF!BY113+LF!EG113+LF!GO113</f>
        <v>2448</v>
      </c>
      <c r="G113" s="91">
        <f>LF!O113+LF!BW113+LF!EE113+LF!GM113</f>
        <v>1</v>
      </c>
      <c r="H113" s="98">
        <f>LF!AO113+LF!CW113</f>
        <v>749</v>
      </c>
      <c r="I113" s="91">
        <f>LF!AM113+LF!CU113</f>
        <v>0</v>
      </c>
      <c r="J113" s="98">
        <f>LF!BA113+LF!DI113+LF!FE113+LF!HM113</f>
        <v>2434</v>
      </c>
      <c r="K113" s="91">
        <f>LF!AY113+LF!DG113+LF!FC113+LF!HK113</f>
        <v>2</v>
      </c>
    </row>
    <row r="114" spans="1:11" ht="18.75" x14ac:dyDescent="0.25">
      <c r="A114" s="855"/>
      <c r="B114" s="90">
        <f t="shared" si="41"/>
        <v>45681</v>
      </c>
      <c r="C114" s="97">
        <f>LF!JI114</f>
        <v>11396</v>
      </c>
      <c r="D114" s="99">
        <f>LF!E114+LF!AC114+LF!BM114+LF!CK114+LF!DU114+LF!ES114+LF!GC114+LF!HA114</f>
        <v>3932</v>
      </c>
      <c r="E114" s="92">
        <f>LF!C114+LF!AA114+LF!BK114+LF!CI114+LF!DS114+LF!EQ114+LF!GA114+LF!GY114</f>
        <v>5</v>
      </c>
      <c r="F114" s="99">
        <f>LF!Q114+LF!BY114+LF!EG114+LF!GO114</f>
        <v>2446</v>
      </c>
      <c r="G114" s="92">
        <f>LF!O114+LF!BW114+LF!EE114+LF!GM114</f>
        <v>2</v>
      </c>
      <c r="H114" s="99">
        <f>LF!AO114+LF!CW114</f>
        <v>749</v>
      </c>
      <c r="I114" s="92">
        <f>LF!AM114+LF!CU114</f>
        <v>0</v>
      </c>
      <c r="J114" s="99">
        <f>LF!BA114+LF!DI114+LF!FE114+LF!HM114</f>
        <v>2434</v>
      </c>
      <c r="K114" s="92">
        <f>LF!AY114+LF!DG114+LF!FC114+LF!HK114</f>
        <v>0</v>
      </c>
    </row>
    <row r="115" spans="1:11" ht="18.75" x14ac:dyDescent="0.25">
      <c r="A115" s="855"/>
      <c r="B115" s="90">
        <f t="shared" si="41"/>
        <v>45682</v>
      </c>
      <c r="C115" s="97">
        <f>LF!JI115</f>
        <v>11390</v>
      </c>
      <c r="D115" s="99">
        <f>LF!E115+LF!AC115+LF!BM115+LF!CK115+LF!DU115+LF!ES115+LF!GC115+LF!HA115</f>
        <v>3930</v>
      </c>
      <c r="E115" s="92">
        <f>LF!C115+LF!AA115+LF!BK115+LF!CI115+LF!DS115+LF!EQ115+LF!GA115+LF!GY115</f>
        <v>2</v>
      </c>
      <c r="F115" s="99">
        <f>LF!Q115+LF!BY115+LF!EG115+LF!GO115</f>
        <v>2444</v>
      </c>
      <c r="G115" s="92">
        <f>LF!O115+LF!BW115+LF!EE115+LF!GM115</f>
        <v>2</v>
      </c>
      <c r="H115" s="99">
        <f>LF!AO115+LF!CW115</f>
        <v>749</v>
      </c>
      <c r="I115" s="92">
        <f>LF!AM115+LF!CU115</f>
        <v>0</v>
      </c>
      <c r="J115" s="99">
        <f>LF!BA115+LF!DI115+LF!FE115+LF!HM115</f>
        <v>2433</v>
      </c>
      <c r="K115" s="92">
        <f>LF!AY115+LF!DG115+LF!FC115+LF!HK115</f>
        <v>1</v>
      </c>
    </row>
    <row r="116" spans="1:11" ht="18.75" x14ac:dyDescent="0.25">
      <c r="A116" s="855"/>
      <c r="B116" s="90">
        <f t="shared" si="41"/>
        <v>45683</v>
      </c>
      <c r="C116" s="97">
        <f>LF!JI116</f>
        <v>11383</v>
      </c>
      <c r="D116" s="99">
        <f>LF!E116+LF!AC116+LF!BM116+LF!CK116+LF!DU116+LF!ES116+LF!GC116+LF!HA116</f>
        <v>3927</v>
      </c>
      <c r="E116" s="92">
        <f>LF!C116+LF!AA116+LF!BK116+LF!CI116+LF!DS116+LF!EQ116+LF!GA116+LF!GY116</f>
        <v>3</v>
      </c>
      <c r="F116" s="99">
        <f>LF!Q116+LF!BY116+LF!EG116+LF!GO116</f>
        <v>2444</v>
      </c>
      <c r="G116" s="92">
        <f>LF!O116+LF!BW116+LF!EE116+LF!GM116</f>
        <v>0</v>
      </c>
      <c r="H116" s="99">
        <f>LF!AO116+LF!CW116</f>
        <v>748</v>
      </c>
      <c r="I116" s="92">
        <f>LF!AM116+LF!CU116</f>
        <v>1</v>
      </c>
      <c r="J116" s="99">
        <f>LF!BA116+LF!DI116+LF!FE116+LF!HM116</f>
        <v>2431</v>
      </c>
      <c r="K116" s="92">
        <f>LF!AY116+LF!DG116+LF!FC116+LF!HK116</f>
        <v>2</v>
      </c>
    </row>
    <row r="117" spans="1:11" ht="18.75" x14ac:dyDescent="0.25">
      <c r="A117" s="855"/>
      <c r="B117" s="90">
        <f t="shared" si="41"/>
        <v>45684</v>
      </c>
      <c r="C117" s="97">
        <f>LF!JI117</f>
        <v>11379</v>
      </c>
      <c r="D117" s="99">
        <f>LF!E117+LF!AC117+LF!BM117+LF!CK117+LF!DU117+LF!ES117+LF!GC117+LF!HA117</f>
        <v>3925</v>
      </c>
      <c r="E117" s="92">
        <f>LF!C117+LF!AA117+LF!BK117+LF!CI117+LF!DS117+LF!EQ117+LF!GA117+LF!GY117</f>
        <v>2</v>
      </c>
      <c r="F117" s="99">
        <f>LF!Q117+LF!BY117+LF!EG117+LF!GO117</f>
        <v>2444</v>
      </c>
      <c r="G117" s="92">
        <f>LF!O117+LF!BW117+LF!EE117+LF!GM117</f>
        <v>0</v>
      </c>
      <c r="H117" s="99">
        <f>LF!AO117+LF!CW117</f>
        <v>748</v>
      </c>
      <c r="I117" s="92">
        <f>LF!AM117+LF!CU117</f>
        <v>0</v>
      </c>
      <c r="J117" s="99">
        <f>LF!BA117+LF!DI117+LF!FE117+LF!HM117</f>
        <v>2430</v>
      </c>
      <c r="K117" s="92">
        <f>LF!AY117+LF!DG117+LF!FC117+LF!HK117</f>
        <v>1</v>
      </c>
    </row>
    <row r="118" spans="1:11" ht="18.75" x14ac:dyDescent="0.25">
      <c r="A118" s="855"/>
      <c r="B118" s="90">
        <f t="shared" si="41"/>
        <v>45685</v>
      </c>
      <c r="C118" s="97">
        <f>LF!JI118</f>
        <v>11372</v>
      </c>
      <c r="D118" s="99">
        <f>LF!E118+LF!AC118+LF!BM118+LF!CK118+LF!DU118+LF!ES118+LF!GC118+LF!HA118</f>
        <v>3921</v>
      </c>
      <c r="E118" s="92">
        <f>LF!C118+LF!AA118+LF!BK118+LF!CI118+LF!DS118+LF!EQ118+LF!GA118+LF!GY118</f>
        <v>4</v>
      </c>
      <c r="F118" s="99">
        <f>LF!Q118+LF!BY118+LF!EG118+LF!GO118</f>
        <v>2442</v>
      </c>
      <c r="G118" s="92">
        <f>LF!O118+LF!BW118+LF!EE118+LF!GM118</f>
        <v>2</v>
      </c>
      <c r="H118" s="99">
        <f>LF!AO118+LF!CW118</f>
        <v>748</v>
      </c>
      <c r="I118" s="92">
        <f>LF!AM118+LF!CU118</f>
        <v>0</v>
      </c>
      <c r="J118" s="99">
        <f>LF!BA118+LF!DI118+LF!FE118+LF!HM118</f>
        <v>2429</v>
      </c>
      <c r="K118" s="92">
        <f>LF!AY118+LF!DG118+LF!FC118+LF!HK118</f>
        <v>1</v>
      </c>
    </row>
    <row r="119" spans="1:11" ht="19.5" thickBot="1" x14ac:dyDescent="0.3">
      <c r="A119" s="855"/>
      <c r="B119" s="120">
        <f t="shared" si="41"/>
        <v>45686</v>
      </c>
      <c r="C119" s="121">
        <f>LF!JI119</f>
        <v>11369</v>
      </c>
      <c r="D119" s="122">
        <f>LF!E119+LF!AC119+LF!BM119+LF!CK119+LF!DU119+LF!ES119+LF!GC119+LF!HA119</f>
        <v>3920</v>
      </c>
      <c r="E119" s="93">
        <f>LF!C119+LF!AA119+LF!BK119+LF!CI119+LF!DS119+LF!EQ119+LF!GA119+LF!GY119</f>
        <v>1</v>
      </c>
      <c r="F119" s="100">
        <f>LF!Q119+LF!BY119+LF!EG119+LF!GO119</f>
        <v>2442</v>
      </c>
      <c r="G119" s="93">
        <f>LF!O119+LF!BW119+LF!EE119+LF!GM119</f>
        <v>0</v>
      </c>
      <c r="H119" s="100">
        <f>LF!AO119+LF!CW119</f>
        <v>748</v>
      </c>
      <c r="I119" s="93">
        <f>LF!AM119+LF!CU119</f>
        <v>0</v>
      </c>
      <c r="J119" s="100">
        <f>LF!BA119+LF!DI119+LF!FE119+LF!HM119</f>
        <v>2428</v>
      </c>
      <c r="K119" s="93">
        <f>LF!AY119+LF!DG119+LF!FC119+LF!HK119</f>
        <v>1</v>
      </c>
    </row>
    <row r="120" spans="1:11" ht="19.5" thickBot="1" x14ac:dyDescent="0.3">
      <c r="A120" s="856"/>
      <c r="B120" s="2"/>
      <c r="C120" s="119"/>
      <c r="D120" s="123"/>
      <c r="E120" s="94">
        <f t="shared" ref="E120" si="47">SUM(E113:E119)</f>
        <v>20</v>
      </c>
      <c r="F120" s="95"/>
      <c r="G120" s="94">
        <f t="shared" ref="G120" si="48">SUM(G113:G119)</f>
        <v>7</v>
      </c>
      <c r="H120" s="95"/>
      <c r="I120" s="94">
        <f t="shared" ref="I120" si="49">SUM(I113:I119)</f>
        <v>1</v>
      </c>
      <c r="J120" s="95"/>
      <c r="K120" s="94">
        <f t="shared" ref="K120" si="50">SUM(K113:K119)</f>
        <v>8</v>
      </c>
    </row>
    <row r="121" spans="1:11" ht="19.5" thickBot="1" x14ac:dyDescent="0.3">
      <c r="A121" s="71"/>
      <c r="B121" s="118"/>
      <c r="C121" s="87"/>
      <c r="D121" s="88"/>
      <c r="E121" s="88"/>
      <c r="F121" s="88"/>
      <c r="G121" s="88"/>
      <c r="H121" s="88"/>
      <c r="I121" s="88"/>
      <c r="J121" s="88"/>
      <c r="K121" s="88"/>
    </row>
    <row r="122" spans="1:11" ht="18.75" x14ac:dyDescent="0.25">
      <c r="A122" s="854">
        <v>38</v>
      </c>
      <c r="B122" s="89">
        <f t="shared" ref="B122" si="51">+B119+1</f>
        <v>45687</v>
      </c>
      <c r="C122" s="96">
        <f>LF!JI122</f>
        <v>11358</v>
      </c>
      <c r="D122" s="98">
        <f>LF!E122+LF!AC122+LF!BM122+LF!CK122+LF!DU122+LF!ES122+LF!GC122+LF!HA122</f>
        <v>3916</v>
      </c>
      <c r="E122" s="91">
        <f>LF!C122+LF!AA122+LF!BK122+LF!CI122+LF!DS122+LF!EQ122+LF!GA122+LF!GY122</f>
        <v>4</v>
      </c>
      <c r="F122" s="98">
        <f>LF!Q122+LF!BY122+LF!EG122+LF!GO122</f>
        <v>2442</v>
      </c>
      <c r="G122" s="91">
        <f>LF!O122+LF!BW122+LF!EE122+LF!GM122</f>
        <v>0</v>
      </c>
      <c r="H122" s="98">
        <f>LF!AO122+LF!CW122</f>
        <v>745</v>
      </c>
      <c r="I122" s="91">
        <f>LF!AM122+LF!CU122</f>
        <v>3</v>
      </c>
      <c r="J122" s="98">
        <f>LF!BA122+LF!DI122+LF!FE122+LF!HM122</f>
        <v>2424</v>
      </c>
      <c r="K122" s="91">
        <f>LF!AY122+LF!DG122+LF!FC122+LF!HK122</f>
        <v>4</v>
      </c>
    </row>
    <row r="123" spans="1:11" ht="18.75" x14ac:dyDescent="0.25">
      <c r="A123" s="855"/>
      <c r="B123" s="90">
        <f t="shared" si="41"/>
        <v>45688</v>
      </c>
      <c r="C123" s="97">
        <f>LF!JI123</f>
        <v>11354</v>
      </c>
      <c r="D123" s="99">
        <f>LF!E123+LF!AC123+LF!BM123+LF!CK123+LF!DU123+LF!ES123+LF!GC123+LF!HA123</f>
        <v>3915</v>
      </c>
      <c r="E123" s="92">
        <f>LF!C123+LF!AA123+LF!BK123+LF!CI123+LF!DS123+LF!EQ123+LF!GA123+LF!GY123</f>
        <v>1</v>
      </c>
      <c r="F123" s="99">
        <f>LF!Q123+LF!BY123+LF!EG123+LF!GO123</f>
        <v>2440</v>
      </c>
      <c r="G123" s="92">
        <f>LF!O123+LF!BW123+LF!EE123+LF!GM123</f>
        <v>2</v>
      </c>
      <c r="H123" s="99">
        <f>LF!AO123+LF!CW123</f>
        <v>744</v>
      </c>
      <c r="I123" s="92">
        <f>LF!AM123+LF!CU123</f>
        <v>1</v>
      </c>
      <c r="J123" s="99">
        <f>LF!BA123+LF!DI123+LF!FE123+LF!HM123</f>
        <v>2424</v>
      </c>
      <c r="K123" s="92">
        <f>LF!AY123+LF!DG123+LF!FC123+LF!HK123</f>
        <v>0</v>
      </c>
    </row>
    <row r="124" spans="1:11" ht="18.75" x14ac:dyDescent="0.25">
      <c r="A124" s="855"/>
      <c r="B124" s="90">
        <f t="shared" si="41"/>
        <v>45689</v>
      </c>
      <c r="C124" s="97">
        <f>LF!JI124</f>
        <v>11343</v>
      </c>
      <c r="D124" s="99">
        <f>LF!E124+LF!AC124+LF!BM124+LF!CK124+LF!DU124+LF!ES124+LF!GC124+LF!HA124</f>
        <v>3908</v>
      </c>
      <c r="E124" s="92">
        <f>LF!C124+LF!AA124+LF!BK124+LF!CI124+LF!DS124+LF!EQ124+LF!GA124+LF!GY124</f>
        <v>7</v>
      </c>
      <c r="F124" s="99">
        <f>LF!Q124+LF!BY124+LF!EG124+LF!GO124</f>
        <v>2439</v>
      </c>
      <c r="G124" s="92">
        <f>LF!O124+LF!BW124+LF!EE124+LF!GM124</f>
        <v>1</v>
      </c>
      <c r="H124" s="99">
        <f>LF!AO124+LF!CW124</f>
        <v>744</v>
      </c>
      <c r="I124" s="92">
        <f>LF!AM124+LF!CU124</f>
        <v>0</v>
      </c>
      <c r="J124" s="99">
        <f>LF!BA124+LF!DI124+LF!FE124+LF!HM124</f>
        <v>2422</v>
      </c>
      <c r="K124" s="92">
        <f>LF!AY124+LF!DG124+LF!FC124+LF!HK124</f>
        <v>2</v>
      </c>
    </row>
    <row r="125" spans="1:11" ht="18.75" x14ac:dyDescent="0.25">
      <c r="A125" s="855"/>
      <c r="B125" s="90">
        <f t="shared" si="41"/>
        <v>45690</v>
      </c>
      <c r="C125" s="97">
        <f>LF!JI125</f>
        <v>11339</v>
      </c>
      <c r="D125" s="99">
        <f>LF!E125+LF!AC125+LF!BM125+LF!CK125+LF!DU125+LF!ES125+LF!GC125+LF!HA125</f>
        <v>3907</v>
      </c>
      <c r="E125" s="92">
        <f>LF!C125+LF!AA125+LF!BK125+LF!CI125+LF!DS125+LF!EQ125+LF!GA125+LF!GY125</f>
        <v>1</v>
      </c>
      <c r="F125" s="99">
        <f>LF!Q125+LF!BY125+LF!EG125+LF!GO125</f>
        <v>2438</v>
      </c>
      <c r="G125" s="92">
        <f>LF!O125+LF!BW125+LF!EE125+LF!GM125</f>
        <v>1</v>
      </c>
      <c r="H125" s="99">
        <f>LF!AO125+LF!CW125</f>
        <v>742</v>
      </c>
      <c r="I125" s="92">
        <f>LF!AM125+LF!CU125</f>
        <v>2</v>
      </c>
      <c r="J125" s="99">
        <f>LF!BA125+LF!DI125+LF!FE125+LF!HM125</f>
        <v>2422</v>
      </c>
      <c r="K125" s="92">
        <f>LF!AY125+LF!DG125+LF!FC125+LF!HK125</f>
        <v>0</v>
      </c>
    </row>
    <row r="126" spans="1:11" ht="18.75" x14ac:dyDescent="0.25">
      <c r="A126" s="855"/>
      <c r="B126" s="90">
        <f t="shared" si="41"/>
        <v>45691</v>
      </c>
      <c r="C126" s="97">
        <f>LF!JI126</f>
        <v>11332</v>
      </c>
      <c r="D126" s="99">
        <f>LF!E126+LF!AC126+LF!BM126+LF!CK126+LF!DU126+LF!ES126+LF!GC126+LF!HA126</f>
        <v>3901</v>
      </c>
      <c r="E126" s="92">
        <f>LF!C126+LF!AA126+LF!BK126+LF!CI126+LF!DS126+LF!EQ126+LF!GA126+LF!GY126</f>
        <v>6</v>
      </c>
      <c r="F126" s="99">
        <f>LF!Q126+LF!BY126+LF!EG126+LF!GO126</f>
        <v>2438</v>
      </c>
      <c r="G126" s="92">
        <f>LF!O126+LF!BW126+LF!EE126+LF!GM126</f>
        <v>0</v>
      </c>
      <c r="H126" s="99">
        <f>LF!AO126+LF!CW126</f>
        <v>741</v>
      </c>
      <c r="I126" s="92">
        <f>LF!AM126+LF!CU126</f>
        <v>1</v>
      </c>
      <c r="J126" s="99">
        <f>LF!BA126+LF!DI126+LF!FE126+LF!HM126</f>
        <v>2422</v>
      </c>
      <c r="K126" s="92">
        <f>LF!AY126+LF!DG126+LF!FC126+LF!HK126</f>
        <v>0</v>
      </c>
    </row>
    <row r="127" spans="1:11" ht="18.75" x14ac:dyDescent="0.25">
      <c r="A127" s="855"/>
      <c r="B127" s="90">
        <f t="shared" si="41"/>
        <v>45692</v>
      </c>
      <c r="C127" s="97">
        <f>LF!JI127</f>
        <v>11321</v>
      </c>
      <c r="D127" s="99">
        <f>LF!E127+LF!AC127+LF!BM127+LF!CK127+LF!DU127+LF!ES127+LF!GC127+LF!HA127</f>
        <v>3897</v>
      </c>
      <c r="E127" s="92">
        <f>LF!C127+LF!AA127+LF!BK127+LF!CI127+LF!DS127+LF!EQ127+LF!GA127+LF!GY127</f>
        <v>4</v>
      </c>
      <c r="F127" s="99">
        <f>LF!Q127+LF!BY127+LF!EG127+LF!GO127</f>
        <v>2435</v>
      </c>
      <c r="G127" s="92">
        <f>LF!O127+LF!BW127+LF!EE127+LF!GM127</f>
        <v>3</v>
      </c>
      <c r="H127" s="99">
        <f>LF!AO127+LF!CW127</f>
        <v>739</v>
      </c>
      <c r="I127" s="92">
        <f>LF!AM127+LF!CU127</f>
        <v>2</v>
      </c>
      <c r="J127" s="99">
        <f>LF!BA127+LF!DI127+LF!FE127+LF!HM127</f>
        <v>2420</v>
      </c>
      <c r="K127" s="92">
        <f>LF!AY127+LF!DG127+LF!FC127+LF!HK127</f>
        <v>2</v>
      </c>
    </row>
    <row r="128" spans="1:11" ht="19.5" thickBot="1" x14ac:dyDescent="0.3">
      <c r="A128" s="855"/>
      <c r="B128" s="120">
        <f t="shared" si="41"/>
        <v>45693</v>
      </c>
      <c r="C128" s="121">
        <f>LF!JI128</f>
        <v>11313</v>
      </c>
      <c r="D128" s="122">
        <f>LF!E128+LF!AC128+LF!BM128+LF!CK128+LF!DU128+LF!ES128+LF!GC128+LF!HA128</f>
        <v>3893</v>
      </c>
      <c r="E128" s="93">
        <f>LF!C128+LF!AA128+LF!BK128+LF!CI128+LF!DS128+LF!EQ128+LF!GA128+LF!GY128</f>
        <v>4</v>
      </c>
      <c r="F128" s="100">
        <f>LF!Q128+LF!BY128+LF!EG128+LF!GO128</f>
        <v>2433</v>
      </c>
      <c r="G128" s="93">
        <f>LF!O128+LF!BW128+LF!EE128+LF!GM128</f>
        <v>2</v>
      </c>
      <c r="H128" s="100">
        <f>LF!AO128+LF!CW128</f>
        <v>739</v>
      </c>
      <c r="I128" s="93">
        <f>LF!AM128+LF!CU128</f>
        <v>0</v>
      </c>
      <c r="J128" s="100">
        <f>LF!BA128+LF!DI128+LF!FE128+LF!HM128</f>
        <v>2420</v>
      </c>
      <c r="K128" s="93">
        <f>LF!AY128+LF!DG128+LF!FC128+LF!HK128</f>
        <v>0</v>
      </c>
    </row>
    <row r="129" spans="1:11" ht="19.5" thickBot="1" x14ac:dyDescent="0.3">
      <c r="A129" s="856"/>
      <c r="B129" s="2"/>
      <c r="C129" s="119"/>
      <c r="D129" s="123"/>
      <c r="E129" s="94">
        <f t="shared" ref="E129" si="52">SUM(E122:E128)</f>
        <v>27</v>
      </c>
      <c r="F129" s="95"/>
      <c r="G129" s="94">
        <f t="shared" ref="G129" si="53">SUM(G122:G128)</f>
        <v>9</v>
      </c>
      <c r="H129" s="95"/>
      <c r="I129" s="94">
        <f t="shared" ref="I129" si="54">SUM(I122:I128)</f>
        <v>9</v>
      </c>
      <c r="J129" s="95"/>
      <c r="K129" s="94">
        <f t="shared" ref="K129" si="55">SUM(K122:K128)</f>
        <v>8</v>
      </c>
    </row>
    <row r="130" spans="1:11" ht="19.5" thickBot="1" x14ac:dyDescent="0.3">
      <c r="A130" s="71"/>
      <c r="B130" s="118"/>
      <c r="C130" s="87"/>
      <c r="D130" s="88"/>
      <c r="E130" s="88"/>
      <c r="F130" s="88"/>
      <c r="G130" s="88"/>
      <c r="H130" s="88"/>
      <c r="I130" s="88"/>
      <c r="J130" s="88"/>
      <c r="K130" s="88"/>
    </row>
    <row r="131" spans="1:11" ht="18.75" x14ac:dyDescent="0.25">
      <c r="A131" s="854">
        <v>39</v>
      </c>
      <c r="B131" s="89">
        <f t="shared" ref="B131" si="56">+B128+1</f>
        <v>45694</v>
      </c>
      <c r="C131" s="96">
        <f>LF!JI131</f>
        <v>11301</v>
      </c>
      <c r="D131" s="98">
        <f>LF!E131+LF!AC131+LF!BM131+LF!CK131+LF!DU131+LF!ES131+LF!GC131+LF!HA131</f>
        <v>3885</v>
      </c>
      <c r="E131" s="91">
        <f>LF!C131+LF!AA131+LF!BK131+LF!CI131+LF!DS131+LF!EQ131+LF!GA131+LF!GY131</f>
        <v>8</v>
      </c>
      <c r="F131" s="98">
        <f>LF!Q131+LF!BY131+LF!EG131+LF!GO131</f>
        <v>2431</v>
      </c>
      <c r="G131" s="91">
        <f>LF!O131+LF!BW131+LF!EE131+LF!GM131</f>
        <v>2</v>
      </c>
      <c r="H131" s="98">
        <f>LF!AO131+LF!CW131</f>
        <v>739</v>
      </c>
      <c r="I131" s="91">
        <f>LF!AM131+LF!CU131</f>
        <v>0</v>
      </c>
      <c r="J131" s="98">
        <f>LF!BA131+LF!DI131+LF!FE131+LF!HM131</f>
        <v>2420</v>
      </c>
      <c r="K131" s="91">
        <f>LF!AY131+LF!DG131+LF!FC131+LF!HK131</f>
        <v>0</v>
      </c>
    </row>
    <row r="132" spans="1:11" ht="18.75" x14ac:dyDescent="0.25">
      <c r="A132" s="855"/>
      <c r="B132" s="90">
        <f t="shared" si="41"/>
        <v>45695</v>
      </c>
      <c r="C132" s="97">
        <f>LF!JI132</f>
        <v>11290</v>
      </c>
      <c r="D132" s="99">
        <f>LF!E132+LF!AC132+LF!BM132+LF!CK132+LF!DU132+LF!ES132+LF!GC132+LF!HA132</f>
        <v>3876</v>
      </c>
      <c r="E132" s="92">
        <f>LF!C132+LF!AA132+LF!BK132+LF!CI132+LF!DS132+LF!EQ132+LF!GA132+LF!GY132</f>
        <v>9</v>
      </c>
      <c r="F132" s="99">
        <f>LF!Q132+LF!BY132+LF!EG132+LF!GO132</f>
        <v>2430</v>
      </c>
      <c r="G132" s="92">
        <f>LF!O132+LF!BW132+LF!EE132+LF!GM132</f>
        <v>1</v>
      </c>
      <c r="H132" s="99">
        <f>LF!AO132+LF!CW132</f>
        <v>738</v>
      </c>
      <c r="I132" s="92">
        <f>LF!AM132+LF!CU132</f>
        <v>1</v>
      </c>
      <c r="J132" s="99">
        <f>LF!BA132+LF!DI132+LF!FE132+LF!HM132</f>
        <v>2420</v>
      </c>
      <c r="K132" s="92">
        <f>LF!AY132+LF!DG132+LF!FC132+LF!HK132</f>
        <v>0</v>
      </c>
    </row>
    <row r="133" spans="1:11" ht="18.75" x14ac:dyDescent="0.25">
      <c r="A133" s="855"/>
      <c r="B133" s="90">
        <f t="shared" si="41"/>
        <v>45696</v>
      </c>
      <c r="C133" s="97">
        <f>LF!JI133</f>
        <v>11284</v>
      </c>
      <c r="D133" s="99">
        <f>LF!E133+LF!AC133+LF!BM133+LF!CK133+LF!DU133+LF!ES133+LF!GC133+LF!HA133</f>
        <v>3873</v>
      </c>
      <c r="E133" s="92">
        <f>LF!C133+LF!AA133+LF!BK133+LF!CI133+LF!DS133+LF!EQ133+LF!GA133+LF!GY133</f>
        <v>3</v>
      </c>
      <c r="F133" s="99">
        <f>LF!Q133+LF!BY133+LF!EG133+LF!GO133</f>
        <v>2429</v>
      </c>
      <c r="G133" s="92">
        <f>LF!O133+LF!BW133+LF!EE133+LF!GM133</f>
        <v>1</v>
      </c>
      <c r="H133" s="99">
        <f>LF!AO133+LF!CW133</f>
        <v>737</v>
      </c>
      <c r="I133" s="92">
        <f>LF!AM133+LF!CU133</f>
        <v>1</v>
      </c>
      <c r="J133" s="99">
        <f>LF!BA133+LF!DI133+LF!FE133+LF!HM133</f>
        <v>2420</v>
      </c>
      <c r="K133" s="92">
        <f>LF!AY133+LF!DG133+LF!FC133+LF!HK133</f>
        <v>0</v>
      </c>
    </row>
    <row r="134" spans="1:11" ht="18.75" x14ac:dyDescent="0.25">
      <c r="A134" s="855"/>
      <c r="B134" s="90">
        <f t="shared" si="41"/>
        <v>45697</v>
      </c>
      <c r="C134" s="97">
        <f>LF!JI134</f>
        <v>11280</v>
      </c>
      <c r="D134" s="99">
        <f>LF!E134+LF!AC134+LF!BM134+LF!CK134+LF!DU134+LF!ES134+LF!GC134+LF!HA134</f>
        <v>3869</v>
      </c>
      <c r="E134" s="92">
        <f>LF!C134+LF!AA134+LF!BK134+LF!CI134+LF!DS134+LF!EQ134+LF!GA134+LF!GY134</f>
        <v>4</v>
      </c>
      <c r="F134" s="99">
        <f>LF!Q134+LF!BY134+LF!EG134+LF!GO134</f>
        <v>2429</v>
      </c>
      <c r="G134" s="92">
        <f>LF!O134+LF!BW134+LF!EE134+LF!GM134</f>
        <v>0</v>
      </c>
      <c r="H134" s="99">
        <f>LF!AO134+LF!CW134</f>
        <v>737</v>
      </c>
      <c r="I134" s="92">
        <f>LF!AM134+LF!CU134</f>
        <v>0</v>
      </c>
      <c r="J134" s="99">
        <f>LF!BA134+LF!DI134+LF!FE134+LF!HM134</f>
        <v>2420</v>
      </c>
      <c r="K134" s="92">
        <f>LF!AY134+LF!DG134+LF!FC134+LF!HK134</f>
        <v>0</v>
      </c>
    </row>
    <row r="135" spans="1:11" ht="18.75" x14ac:dyDescent="0.25">
      <c r="A135" s="855"/>
      <c r="B135" s="90">
        <f t="shared" si="41"/>
        <v>45698</v>
      </c>
      <c r="C135" s="97">
        <f>LF!JI135</f>
        <v>11276</v>
      </c>
      <c r="D135" s="99">
        <f>LF!E135+LF!AC135+LF!BM135+LF!CK135+LF!DU135+LF!ES135+LF!GC135+LF!HA135</f>
        <v>3868</v>
      </c>
      <c r="E135" s="92">
        <f>LF!C135+LF!AA135+LF!BK135+LF!CI135+LF!DS135+LF!EQ135+LF!GA135+LF!GY135</f>
        <v>1</v>
      </c>
      <c r="F135" s="99">
        <f>LF!Q135+LF!BY135+LF!EG135+LF!GO135</f>
        <v>2428</v>
      </c>
      <c r="G135" s="92">
        <f>LF!O135+LF!BW135+LF!EE135+LF!GM135</f>
        <v>1</v>
      </c>
      <c r="H135" s="99">
        <f>LF!AO135+LF!CW135</f>
        <v>737</v>
      </c>
      <c r="I135" s="92">
        <f>LF!AM135+LF!CU135</f>
        <v>0</v>
      </c>
      <c r="J135" s="99">
        <f>LF!BA135+LF!DI135+LF!FE135+LF!HM135</f>
        <v>2419</v>
      </c>
      <c r="K135" s="92">
        <f>LF!AY135+LF!DG135+LF!FC135+LF!HK135</f>
        <v>1</v>
      </c>
    </row>
    <row r="136" spans="1:11" ht="18.75" x14ac:dyDescent="0.25">
      <c r="A136" s="855"/>
      <c r="B136" s="90">
        <f t="shared" si="41"/>
        <v>45699</v>
      </c>
      <c r="C136" s="97">
        <f>LF!JI136</f>
        <v>11268</v>
      </c>
      <c r="D136" s="99">
        <f>LF!E136+LF!AC136+LF!BM136+LF!CK136+LF!DU136+LF!ES136+LF!GC136+LF!HA136</f>
        <v>3865</v>
      </c>
      <c r="E136" s="92">
        <f>LF!C136+LF!AA136+LF!BK136+LF!CI136+LF!DS136+LF!EQ136+LF!GA136+LF!GY136</f>
        <v>3</v>
      </c>
      <c r="F136" s="99">
        <f>LF!Q136+LF!BY136+LF!EG136+LF!GO136</f>
        <v>2427</v>
      </c>
      <c r="G136" s="92">
        <f>LF!O136+LF!BW136+LF!EE136+LF!GM136</f>
        <v>1</v>
      </c>
      <c r="H136" s="99">
        <f>LF!AO136+LF!CW136</f>
        <v>736</v>
      </c>
      <c r="I136" s="92">
        <f>LF!AM136+LF!CU136</f>
        <v>1</v>
      </c>
      <c r="J136" s="99">
        <f>LF!BA136+LF!DI136+LF!FE136+LF!HM136</f>
        <v>2417</v>
      </c>
      <c r="K136" s="92">
        <f>LF!AY136+LF!DG136+LF!FC136+LF!HK136</f>
        <v>2</v>
      </c>
    </row>
    <row r="137" spans="1:11" ht="19.5" thickBot="1" x14ac:dyDescent="0.3">
      <c r="A137" s="855"/>
      <c r="B137" s="120">
        <f t="shared" si="41"/>
        <v>45700</v>
      </c>
      <c r="C137" s="121">
        <f>LF!JI137</f>
        <v>11260</v>
      </c>
      <c r="D137" s="122">
        <f>LF!E137+LF!AC137+LF!BM137+LF!CK137+LF!DU137+LF!ES137+LF!GC137+LF!HA137</f>
        <v>3860</v>
      </c>
      <c r="E137" s="93">
        <f>LF!C137+LF!AA137+LF!BK137+LF!CI137+LF!DS137+LF!EQ137+LF!GA137+LF!GY137</f>
        <v>5</v>
      </c>
      <c r="F137" s="100">
        <f>LF!Q137+LF!BY137+LF!EG137+LF!GO137</f>
        <v>2425</v>
      </c>
      <c r="G137" s="93">
        <f>LF!O137+LF!BW137+LF!EE137+LF!GM137</f>
        <v>2</v>
      </c>
      <c r="H137" s="100">
        <f>LF!AO137+LF!CW137</f>
        <v>735</v>
      </c>
      <c r="I137" s="93">
        <f>LF!AM137+LF!CU137</f>
        <v>1</v>
      </c>
      <c r="J137" s="100">
        <f>LF!BA137+LF!DI137+LF!FE137+LF!HM137</f>
        <v>2417</v>
      </c>
      <c r="K137" s="93">
        <f>LF!AY137+LF!DG137+LF!FC137+LF!HK137</f>
        <v>0</v>
      </c>
    </row>
    <row r="138" spans="1:11" ht="19.5" thickBot="1" x14ac:dyDescent="0.3">
      <c r="A138" s="856"/>
      <c r="B138" s="2"/>
      <c r="C138" s="119"/>
      <c r="D138" s="123"/>
      <c r="E138" s="94">
        <f t="shared" ref="E138" si="57">SUM(E131:E137)</f>
        <v>33</v>
      </c>
      <c r="F138" s="95"/>
      <c r="G138" s="94">
        <f t="shared" ref="G138" si="58">SUM(G131:G137)</f>
        <v>8</v>
      </c>
      <c r="H138" s="95"/>
      <c r="I138" s="94">
        <f t="shared" ref="I138" si="59">SUM(I131:I137)</f>
        <v>4</v>
      </c>
      <c r="J138" s="95"/>
      <c r="K138" s="94">
        <f t="shared" ref="K138" si="60">SUM(K131:K137)</f>
        <v>3</v>
      </c>
    </row>
    <row r="139" spans="1:11" ht="19.5" thickBot="1" x14ac:dyDescent="0.3">
      <c r="A139" s="71"/>
      <c r="B139" s="118"/>
      <c r="C139" s="87"/>
      <c r="D139" s="88"/>
      <c r="E139" s="88"/>
      <c r="F139" s="88"/>
      <c r="G139" s="88"/>
      <c r="H139" s="88"/>
      <c r="I139" s="88"/>
      <c r="J139" s="88"/>
      <c r="K139" s="88"/>
    </row>
    <row r="140" spans="1:11" ht="18.75" x14ac:dyDescent="0.25">
      <c r="A140" s="854">
        <v>40</v>
      </c>
      <c r="B140" s="89">
        <f t="shared" ref="B140" si="61">+B137+1</f>
        <v>45701</v>
      </c>
      <c r="C140" s="96">
        <f>LF!JI140</f>
        <v>11256</v>
      </c>
      <c r="D140" s="98">
        <f>LF!E140+LF!AC140+LF!BM140+LF!CK140+LF!DU140+LF!ES140+LF!GC140+LF!HA140</f>
        <v>3858</v>
      </c>
      <c r="E140" s="91">
        <f>LF!C140+LF!AA140+LF!BK140+LF!CI140+LF!DS140+LF!EQ140+LF!GA140+LF!GY140</f>
        <v>2</v>
      </c>
      <c r="F140" s="98">
        <f>LF!Q140+LF!BY140+LF!EG140+LF!GO140</f>
        <v>2425</v>
      </c>
      <c r="G140" s="91">
        <f>LF!O140+LF!BW140+LF!EE140+LF!GM140</f>
        <v>0</v>
      </c>
      <c r="H140" s="98">
        <f>LF!AO140+LF!CW140</f>
        <v>735</v>
      </c>
      <c r="I140" s="91">
        <f>LF!AM140+LF!CU140</f>
        <v>0</v>
      </c>
      <c r="J140" s="98">
        <f>LF!BA140+LF!DI140+LF!FE140+LF!HM140</f>
        <v>2415</v>
      </c>
      <c r="K140" s="91">
        <f>LF!AY140+LF!DG140+LF!FC140+LF!HK140</f>
        <v>2</v>
      </c>
    </row>
    <row r="141" spans="1:11" ht="18.75" x14ac:dyDescent="0.25">
      <c r="A141" s="855"/>
      <c r="B141" s="90">
        <f t="shared" si="41"/>
        <v>45702</v>
      </c>
      <c r="C141" s="97">
        <f>LF!JI141</f>
        <v>11249</v>
      </c>
      <c r="D141" s="99">
        <f>LF!E141+LF!AC141+LF!BM141+LF!CK141+LF!DU141+LF!ES141+LF!GC141+LF!HA141</f>
        <v>3856</v>
      </c>
      <c r="E141" s="92">
        <f>LF!C141+LF!AA141+LF!BK141+LF!CI141+LF!DS141+LF!EQ141+LF!GA141+LF!GY141</f>
        <v>2</v>
      </c>
      <c r="F141" s="99">
        <f>LF!Q141+LF!BY141+LF!EG141+LF!GO141</f>
        <v>2423</v>
      </c>
      <c r="G141" s="92">
        <f>LF!O141+LF!BW141+LF!EE141+LF!GM141</f>
        <v>2</v>
      </c>
      <c r="H141" s="99">
        <f>LF!AO141+LF!CW141</f>
        <v>735</v>
      </c>
      <c r="I141" s="92">
        <f>LF!AM141+LF!CU141</f>
        <v>0</v>
      </c>
      <c r="J141" s="99">
        <f>LF!BA141+LF!DI141+LF!FE141+LF!HM141</f>
        <v>2415</v>
      </c>
      <c r="K141" s="92">
        <f>LF!AY141+LF!DG141+LF!FC141+LF!HK141</f>
        <v>0</v>
      </c>
    </row>
    <row r="142" spans="1:11" ht="18.75" x14ac:dyDescent="0.25">
      <c r="A142" s="855"/>
      <c r="B142" s="90">
        <f t="shared" si="41"/>
        <v>45703</v>
      </c>
      <c r="C142" s="97">
        <f>LF!JI142</f>
        <v>11246</v>
      </c>
      <c r="D142" s="99">
        <f>LF!E142+LF!AC142+LF!BM142+LF!CK142+LF!DU142+LF!ES142+LF!GC142+LF!HA142</f>
        <v>3855</v>
      </c>
      <c r="E142" s="92">
        <f>LF!C142+LF!AA142+LF!BK142+LF!CI142+LF!DS142+LF!EQ142+LF!GA142+LF!GY142</f>
        <v>1</v>
      </c>
      <c r="F142" s="99">
        <f>LF!Q142+LF!BY142+LF!EG142+LF!GO142</f>
        <v>2423</v>
      </c>
      <c r="G142" s="92">
        <f>LF!O142+LF!BW142+LF!EE142+LF!GM142</f>
        <v>0</v>
      </c>
      <c r="H142" s="99">
        <f>LF!AO142+LF!CW142</f>
        <v>733</v>
      </c>
      <c r="I142" s="92">
        <f>LF!AM142+LF!CU142</f>
        <v>2</v>
      </c>
      <c r="J142" s="99">
        <f>LF!BA142+LF!DI142+LF!FE142+LF!HM142</f>
        <v>2415</v>
      </c>
      <c r="K142" s="92">
        <f>LF!AY142+LF!DG142+LF!FC142+LF!HK142</f>
        <v>0</v>
      </c>
    </row>
    <row r="143" spans="1:11" ht="18.75" x14ac:dyDescent="0.25">
      <c r="A143" s="855"/>
      <c r="B143" s="90">
        <f t="shared" si="41"/>
        <v>45704</v>
      </c>
      <c r="C143" s="97">
        <f>LF!JI143</f>
        <v>11239</v>
      </c>
      <c r="D143" s="99">
        <f>LF!E143+LF!AC143+LF!BM143+LF!CK143+LF!DU143+LF!ES143+LF!GC143+LF!HA143</f>
        <v>3851</v>
      </c>
      <c r="E143" s="92">
        <f>LF!C143+LF!AA143+LF!BK143+LF!CI143+LF!DS143+LF!EQ143+LF!GA143+LF!GY143</f>
        <v>4</v>
      </c>
      <c r="F143" s="99">
        <f>LF!Q143+LF!BY143+LF!EG143+LF!GO143</f>
        <v>2423</v>
      </c>
      <c r="G143" s="92">
        <f>LF!O143+LF!BW143+LF!EE143+LF!GM143</f>
        <v>0</v>
      </c>
      <c r="H143" s="99">
        <f>LF!AO143+LF!CW143</f>
        <v>732</v>
      </c>
      <c r="I143" s="92">
        <f>LF!AM143+LF!CU143</f>
        <v>1</v>
      </c>
      <c r="J143" s="99">
        <f>LF!BA143+LF!DI143+LF!FE143+LF!HM143</f>
        <v>2415</v>
      </c>
      <c r="K143" s="92">
        <f>LF!AY143+LF!DG143+LF!FC143+LF!HK143</f>
        <v>0</v>
      </c>
    </row>
    <row r="144" spans="1:11" ht="18.75" x14ac:dyDescent="0.25">
      <c r="A144" s="855"/>
      <c r="B144" s="90">
        <f t="shared" si="41"/>
        <v>45705</v>
      </c>
      <c r="C144" s="97">
        <f>LF!JI144</f>
        <v>11231</v>
      </c>
      <c r="D144" s="99">
        <f>LF!E144+LF!AC144+LF!BM144+LF!CK144+LF!DU144+LF!ES144+LF!GC144+LF!HA144</f>
        <v>3846</v>
      </c>
      <c r="E144" s="92">
        <f>LF!C144+LF!AA144+LF!BK144+LF!CI144+LF!DS144+LF!EQ144+LF!GA144+LF!GY144</f>
        <v>5</v>
      </c>
      <c r="F144" s="99">
        <f>LF!Q144+LF!BY144+LF!EG144+LF!GO144</f>
        <v>2423</v>
      </c>
      <c r="G144" s="92">
        <f>LF!O144+LF!BW144+LF!EE144+LF!GM144</f>
        <v>0</v>
      </c>
      <c r="H144" s="99">
        <f>LF!AO144+LF!CW144</f>
        <v>731</v>
      </c>
      <c r="I144" s="92">
        <f>LF!AM144+LF!CU144</f>
        <v>1</v>
      </c>
      <c r="J144" s="99">
        <f>LF!BA144+LF!DI144+LF!FE144+LF!HM144</f>
        <v>2413</v>
      </c>
      <c r="K144" s="92">
        <f>LF!AY144+LF!DG144+LF!FC144+LF!HK144</f>
        <v>2</v>
      </c>
    </row>
    <row r="145" spans="1:11" ht="18.75" x14ac:dyDescent="0.25">
      <c r="A145" s="855"/>
      <c r="B145" s="90">
        <f t="shared" si="41"/>
        <v>45706</v>
      </c>
      <c r="C145" s="97">
        <f>LF!JI145</f>
        <v>11227</v>
      </c>
      <c r="D145" s="99">
        <f>LF!E145+LF!AC145+LF!BM145+LF!CK145+LF!DU145+LF!ES145+LF!GC145+LF!HA145</f>
        <v>3845</v>
      </c>
      <c r="E145" s="92">
        <f>LF!C145+LF!AA145+LF!BK145+LF!CI145+LF!DS145+LF!EQ145+LF!GA145+LF!GY145</f>
        <v>1</v>
      </c>
      <c r="F145" s="99">
        <f>LF!Q145+LF!BY145+LF!EG145+LF!GO145</f>
        <v>2423</v>
      </c>
      <c r="G145" s="92">
        <f>LF!O145+LF!BW145+LF!EE145+LF!GM145</f>
        <v>0</v>
      </c>
      <c r="H145" s="99">
        <f>LF!AO145+LF!CW145</f>
        <v>731</v>
      </c>
      <c r="I145" s="92">
        <f>LF!AM145+LF!CU145</f>
        <v>0</v>
      </c>
      <c r="J145" s="99">
        <f>LF!BA145+LF!DI145+LF!FE145+LF!HM145</f>
        <v>2410</v>
      </c>
      <c r="K145" s="92">
        <f>LF!AY145+LF!DG145+LF!FC145+LF!HK145</f>
        <v>3</v>
      </c>
    </row>
    <row r="146" spans="1:11" ht="19.5" thickBot="1" x14ac:dyDescent="0.3">
      <c r="A146" s="855"/>
      <c r="B146" s="120">
        <f t="shared" si="41"/>
        <v>45707</v>
      </c>
      <c r="C146" s="121">
        <f>LF!JI146</f>
        <v>11220</v>
      </c>
      <c r="D146" s="122">
        <f>LF!E146+LF!AC146+LF!BM146+LF!CK146+LF!DU146+LF!ES146+LF!GC146+LF!HA146</f>
        <v>3843</v>
      </c>
      <c r="E146" s="93">
        <f>LF!C146+LF!AA146+LF!BK146+LF!CI146+LF!DS146+LF!EQ146+LF!GA146+LF!GY146</f>
        <v>2</v>
      </c>
      <c r="F146" s="100">
        <f>LF!Q146+LF!BY146+LF!EG146+LF!GO146</f>
        <v>2421</v>
      </c>
      <c r="G146" s="93">
        <f>LF!O146+LF!BW146+LF!EE146+LF!GM146</f>
        <v>2</v>
      </c>
      <c r="H146" s="100">
        <f>LF!AO146+LF!CW146</f>
        <v>729</v>
      </c>
      <c r="I146" s="93">
        <f>LF!AM146+LF!CU146</f>
        <v>2</v>
      </c>
      <c r="J146" s="100">
        <f>LF!BA146+LF!DI146+LF!FE146+LF!HM146</f>
        <v>2409</v>
      </c>
      <c r="K146" s="93">
        <f>LF!AY146+LF!DG146+LF!FC146+LF!HK146</f>
        <v>1</v>
      </c>
    </row>
    <row r="147" spans="1:11" ht="19.5" thickBot="1" x14ac:dyDescent="0.3">
      <c r="A147" s="856"/>
      <c r="B147" s="2"/>
      <c r="C147" s="119"/>
      <c r="D147" s="123"/>
      <c r="E147" s="94">
        <f t="shared" ref="E147" si="62">SUM(E140:E146)</f>
        <v>17</v>
      </c>
      <c r="F147" s="95"/>
      <c r="G147" s="94">
        <f t="shared" ref="G147" si="63">SUM(G140:G146)</f>
        <v>4</v>
      </c>
      <c r="H147" s="95"/>
      <c r="I147" s="94">
        <f t="shared" ref="I147" si="64">SUM(I140:I146)</f>
        <v>6</v>
      </c>
      <c r="J147" s="95"/>
      <c r="K147" s="94">
        <f t="shared" ref="K147" si="65">SUM(K140:K146)</f>
        <v>8</v>
      </c>
    </row>
    <row r="148" spans="1:11" ht="19.5" thickBot="1" x14ac:dyDescent="0.3">
      <c r="A148" s="71"/>
      <c r="B148" s="118"/>
      <c r="C148" s="87"/>
      <c r="D148" s="88"/>
      <c r="E148" s="88"/>
      <c r="F148" s="88"/>
      <c r="G148" s="88"/>
      <c r="H148" s="88"/>
      <c r="I148" s="88"/>
      <c r="J148" s="88"/>
      <c r="K148" s="88"/>
    </row>
    <row r="149" spans="1:11" ht="18.75" x14ac:dyDescent="0.25">
      <c r="A149" s="854">
        <v>41</v>
      </c>
      <c r="B149" s="89">
        <f t="shared" ref="B149" si="66">+B146+1</f>
        <v>45708</v>
      </c>
      <c r="C149" s="96">
        <f>LF!JI149</f>
        <v>11216</v>
      </c>
      <c r="D149" s="98">
        <f>LF!E149+LF!AC149+LF!BM149+LF!CK149+LF!DU149+LF!ES149+LF!GC149+LF!HA149</f>
        <v>3842</v>
      </c>
      <c r="E149" s="91">
        <f>LF!C149+LF!AA149+LF!BK149+LF!CI149+LF!DS149+LF!EQ149+LF!GA149+LF!GY149</f>
        <v>1</v>
      </c>
      <c r="F149" s="98">
        <f>LF!Q149+LF!BY149+LF!EG149+LF!GO149</f>
        <v>2420</v>
      </c>
      <c r="G149" s="91">
        <f>LF!O149+LF!BW149+LF!EE149+LF!GM149</f>
        <v>1</v>
      </c>
      <c r="H149" s="98">
        <f>LF!AO149+LF!CW149</f>
        <v>728</v>
      </c>
      <c r="I149" s="91">
        <f>LF!AM149+LF!CU149</f>
        <v>1</v>
      </c>
      <c r="J149" s="98">
        <f>LF!BA149+LF!DI149+LF!FE149+LF!HM149</f>
        <v>2408</v>
      </c>
      <c r="K149" s="91">
        <f>LF!AY149+LF!DG149+LF!FC149+LF!HK149</f>
        <v>1</v>
      </c>
    </row>
    <row r="150" spans="1:11" ht="18.75" x14ac:dyDescent="0.25">
      <c r="A150" s="855"/>
      <c r="B150" s="90">
        <f t="shared" si="41"/>
        <v>45709</v>
      </c>
      <c r="C150" s="97">
        <f>LF!JI150</f>
        <v>11216</v>
      </c>
      <c r="D150" s="99">
        <f>LF!E150+LF!AC150+LF!BM150+LF!CK150+LF!DU150+LF!ES150+LF!GC150+LF!HA150</f>
        <v>3842</v>
      </c>
      <c r="E150" s="92">
        <f>LF!C150+LF!AA150+LF!BK150+LF!CI150+LF!DS150+LF!EQ150+LF!GA150+LF!GY150</f>
        <v>0</v>
      </c>
      <c r="F150" s="99">
        <f>LF!Q150+LF!BY150+LF!EG150+LF!GO150</f>
        <v>2420</v>
      </c>
      <c r="G150" s="92">
        <f>LF!O150+LF!BW150+LF!EE150+LF!GM150</f>
        <v>0</v>
      </c>
      <c r="H150" s="99">
        <f>LF!AO150+LF!CW150</f>
        <v>728</v>
      </c>
      <c r="I150" s="92">
        <f>LF!AM150+LF!CU150</f>
        <v>0</v>
      </c>
      <c r="J150" s="99">
        <f>LF!BA150+LF!DI150+LF!FE150+LF!HM150</f>
        <v>2408</v>
      </c>
      <c r="K150" s="92">
        <f>LF!AY150+LF!DG150+LF!FC150+LF!HK150</f>
        <v>0</v>
      </c>
    </row>
    <row r="151" spans="1:11" ht="18.75" x14ac:dyDescent="0.25">
      <c r="A151" s="855"/>
      <c r="B151" s="90">
        <f t="shared" si="41"/>
        <v>45710</v>
      </c>
      <c r="C151" s="97">
        <f>LF!JI151</f>
        <v>11208</v>
      </c>
      <c r="D151" s="99">
        <f>LF!E151+LF!AC151+LF!BM151+LF!CK151+LF!DU151+LF!ES151+LF!GC151+LF!HA151</f>
        <v>3840</v>
      </c>
      <c r="E151" s="92">
        <f>LF!C151+LF!AA151+LF!BK151+LF!CI151+LF!DS151+LF!EQ151+LF!GA151+LF!GY151</f>
        <v>2</v>
      </c>
      <c r="F151" s="99">
        <f>LF!Q151+LF!BY151+LF!EG151+LF!GO151</f>
        <v>2420</v>
      </c>
      <c r="G151" s="92">
        <f>LF!O151+LF!BW151+LF!EE151+LF!GM151</f>
        <v>0</v>
      </c>
      <c r="H151" s="99">
        <f>LF!AO151+LF!CW151</f>
        <v>727</v>
      </c>
      <c r="I151" s="92">
        <f>LF!AM151+LF!CU151</f>
        <v>1</v>
      </c>
      <c r="J151" s="99">
        <f>LF!BA151+LF!DI151+LF!FE151+LF!HM151</f>
        <v>2405</v>
      </c>
      <c r="K151" s="92">
        <f>LF!AY151+LF!DG151+LF!FC151+LF!HK151</f>
        <v>3</v>
      </c>
    </row>
    <row r="152" spans="1:11" ht="18.75" x14ac:dyDescent="0.25">
      <c r="A152" s="855"/>
      <c r="B152" s="90">
        <f t="shared" si="41"/>
        <v>45711</v>
      </c>
      <c r="C152" s="97">
        <f>LF!JI152</f>
        <v>11203</v>
      </c>
      <c r="D152" s="99">
        <f>LF!E152+LF!AC152+LF!BM152+LF!CK152+LF!DU152+LF!ES152+LF!GC152+LF!HA152</f>
        <v>3838</v>
      </c>
      <c r="E152" s="92">
        <f>LF!C152+LF!AA152+LF!BK152+LF!CI152+LF!DS152+LF!EQ152+LF!GA152+LF!GY152</f>
        <v>2</v>
      </c>
      <c r="F152" s="99">
        <f>LF!Q152+LF!BY152+LF!EG152+LF!GO152</f>
        <v>2419</v>
      </c>
      <c r="G152" s="92">
        <f>LF!O152+LF!BW152+LF!EE152+LF!GM152</f>
        <v>1</v>
      </c>
      <c r="H152" s="99">
        <f>LF!AO152+LF!CW152</f>
        <v>727</v>
      </c>
      <c r="I152" s="92">
        <f>LF!AM152+LF!CU152</f>
        <v>0</v>
      </c>
      <c r="J152" s="99">
        <f>LF!BA152+LF!DI152+LF!FE152+LF!HM152</f>
        <v>2404</v>
      </c>
      <c r="K152" s="92">
        <f>LF!AY152+LF!DG152+LF!FC152+LF!HK152</f>
        <v>1</v>
      </c>
    </row>
    <row r="153" spans="1:11" ht="18.75" x14ac:dyDescent="0.25">
      <c r="A153" s="855"/>
      <c r="B153" s="90">
        <f t="shared" si="41"/>
        <v>45712</v>
      </c>
      <c r="C153" s="97">
        <f>LF!JI153</f>
        <v>11199</v>
      </c>
      <c r="D153" s="99">
        <f>LF!E153+LF!AC153+LF!BM153+LF!CK153+LF!DU153+LF!ES153+LF!GC153+LF!HA153</f>
        <v>3831</v>
      </c>
      <c r="E153" s="92">
        <f>LF!C153+LF!AA153+LF!BK153+LF!CI153+LF!DS153+LF!EQ153+LF!GA153+LF!GY153</f>
        <v>3</v>
      </c>
      <c r="F153" s="99">
        <f>LF!Q153+LF!BY153+LF!EG153+LF!GO153</f>
        <v>2402</v>
      </c>
      <c r="G153" s="92">
        <f>LF!O153+LF!BW153+LF!EE153+LF!GM153</f>
        <v>1</v>
      </c>
      <c r="H153" s="99">
        <f>LF!AO153+LF!CW153</f>
        <v>757</v>
      </c>
      <c r="I153" s="92">
        <f>LF!AM153+LF!CU153</f>
        <v>0</v>
      </c>
      <c r="J153" s="99">
        <f>LF!BA153+LF!DI153+LF!FE153+LF!HM153</f>
        <v>2394</v>
      </c>
      <c r="K153" s="92">
        <f>LF!AY153+LF!DG153+LF!FC153+LF!HK153</f>
        <v>0</v>
      </c>
    </row>
    <row r="154" spans="1:11" ht="18.75" x14ac:dyDescent="0.25">
      <c r="A154" s="855"/>
      <c r="B154" s="90">
        <f t="shared" si="41"/>
        <v>45713</v>
      </c>
      <c r="C154" s="97">
        <f>LF!JI154</f>
        <v>11192</v>
      </c>
      <c r="D154" s="99">
        <f>LF!E154+LF!AC154+LF!BM154+LF!CK154+LF!DU154+LF!ES154+LF!GC154+LF!HA154</f>
        <v>3828</v>
      </c>
      <c r="E154" s="92">
        <f>LF!C154+LF!AA154+LF!BK154+LF!CI154+LF!DS154+LF!EQ154+LF!GA154+LF!GY154</f>
        <v>3</v>
      </c>
      <c r="F154" s="99">
        <f>LF!Q154+LF!BY154+LF!EG154+LF!GO154</f>
        <v>2402</v>
      </c>
      <c r="G154" s="92">
        <f>LF!O154+LF!BW154+LF!EE154+LF!GM154</f>
        <v>0</v>
      </c>
      <c r="H154" s="99">
        <f>LF!AO154+LF!CW154</f>
        <v>755</v>
      </c>
      <c r="I154" s="92">
        <f>LF!AM154+LF!CU154</f>
        <v>2</v>
      </c>
      <c r="J154" s="99">
        <f>LF!BA154+LF!DI154+LF!FE154+LF!HM154</f>
        <v>2394</v>
      </c>
      <c r="K154" s="92">
        <f>LF!AY154+LF!DG154+LF!FC154+LF!HK154</f>
        <v>0</v>
      </c>
    </row>
    <row r="155" spans="1:11" ht="19.5" thickBot="1" x14ac:dyDescent="0.3">
      <c r="A155" s="855"/>
      <c r="B155" s="120">
        <f t="shared" si="41"/>
        <v>45714</v>
      </c>
      <c r="C155" s="121">
        <f>LF!JI155</f>
        <v>11182</v>
      </c>
      <c r="D155" s="122">
        <f>LF!E155+LF!AC155+LF!BM155+LF!CK155+LF!DU155+LF!ES155+LF!GC155+LF!HA155</f>
        <v>3825</v>
      </c>
      <c r="E155" s="93">
        <f>LF!C155+LF!AA155+LF!BK155+LF!CI155+LF!DS155+LF!EQ155+LF!GA155+LF!GY155</f>
        <v>3</v>
      </c>
      <c r="F155" s="100">
        <f>LF!Q155+LF!BY155+LF!EG155+LF!GO155</f>
        <v>2401</v>
      </c>
      <c r="G155" s="93">
        <f>LF!O155+LF!BW155+LF!EE155+LF!GM155</f>
        <v>1</v>
      </c>
      <c r="H155" s="100">
        <f>LF!AO155+LF!CW155</f>
        <v>752</v>
      </c>
      <c r="I155" s="93">
        <f>LF!AM155+LF!CU155</f>
        <v>3</v>
      </c>
      <c r="J155" s="100">
        <f>LF!BA155+LF!DI155+LF!FE155+LF!HM155</f>
        <v>2392</v>
      </c>
      <c r="K155" s="93">
        <f>LF!AY155+LF!DG155+LF!FC155+LF!HK155</f>
        <v>2</v>
      </c>
    </row>
    <row r="156" spans="1:11" ht="19.5" thickBot="1" x14ac:dyDescent="0.3">
      <c r="A156" s="856"/>
      <c r="B156" s="2"/>
      <c r="C156" s="119"/>
      <c r="D156" s="123"/>
      <c r="E156" s="94">
        <f t="shared" ref="E156" si="67">SUM(E149:E155)</f>
        <v>14</v>
      </c>
      <c r="F156" s="95"/>
      <c r="G156" s="94">
        <f t="shared" ref="G156" si="68">SUM(G149:G155)</f>
        <v>4</v>
      </c>
      <c r="H156" s="95"/>
      <c r="I156" s="94">
        <f t="shared" ref="I156" si="69">SUM(I149:I155)</f>
        <v>7</v>
      </c>
      <c r="J156" s="95"/>
      <c r="K156" s="94">
        <f t="shared" ref="K156" si="70">SUM(K149:K155)</f>
        <v>7</v>
      </c>
    </row>
    <row r="157" spans="1:11" ht="19.5" thickBot="1" x14ac:dyDescent="0.3">
      <c r="A157" s="71"/>
      <c r="B157" s="118"/>
      <c r="C157" s="87"/>
      <c r="D157" s="88"/>
      <c r="E157" s="88"/>
      <c r="F157" s="88"/>
      <c r="G157" s="88"/>
      <c r="H157" s="88"/>
      <c r="I157" s="88"/>
      <c r="J157" s="88"/>
      <c r="K157" s="88"/>
    </row>
    <row r="158" spans="1:11" ht="18.75" x14ac:dyDescent="0.25">
      <c r="A158" s="854">
        <v>42</v>
      </c>
      <c r="B158" s="89">
        <f t="shared" ref="B158" si="71">+B155+1</f>
        <v>45715</v>
      </c>
      <c r="C158" s="96">
        <f>LF!JI158</f>
        <v>11174</v>
      </c>
      <c r="D158" s="98">
        <f>LF!E158+LF!AC158+LF!BM158+LF!CK158+LF!DU158+LF!ES158+LF!GC158+LF!HA158</f>
        <v>3822</v>
      </c>
      <c r="E158" s="91">
        <f>LF!C158+LF!AA158+LF!BK158+LF!CI158+LF!DS158+LF!EQ158+LF!GA158+LF!GY158</f>
        <v>3</v>
      </c>
      <c r="F158" s="98">
        <f>LF!Q158+LF!BY158+LF!EG158+LF!GO158</f>
        <v>2400</v>
      </c>
      <c r="G158" s="91">
        <f>LF!O158+LF!BW158+LF!EE158+LF!GM158</f>
        <v>1</v>
      </c>
      <c r="H158" s="98">
        <f>LF!AO158+LF!CW158</f>
        <v>750</v>
      </c>
      <c r="I158" s="91">
        <f>LF!AM158+LF!CU158</f>
        <v>2</v>
      </c>
      <c r="J158" s="98">
        <f>LF!BA158+LF!DI158+LF!FE158+LF!HM158</f>
        <v>2391</v>
      </c>
      <c r="K158" s="91">
        <f>LF!AY158+LF!DG158+LF!FC158+LF!HK158</f>
        <v>1</v>
      </c>
    </row>
    <row r="159" spans="1:11" ht="18.75" x14ac:dyDescent="0.25">
      <c r="A159" s="855"/>
      <c r="B159" s="90">
        <f t="shared" si="41"/>
        <v>45716</v>
      </c>
      <c r="C159" s="97">
        <f>LF!JI159</f>
        <v>11166</v>
      </c>
      <c r="D159" s="99">
        <f>LF!E159+LF!AC159+LF!BM159+LF!CK159+LF!DU159+LF!ES159+LF!GC159+LF!HA159</f>
        <v>3819</v>
      </c>
      <c r="E159" s="92">
        <f>LF!C159+LF!AA159+LF!BK159+LF!CI159+LF!DS159+LF!EQ159+LF!GA159+LF!GY159</f>
        <v>3</v>
      </c>
      <c r="F159" s="99">
        <f>LF!Q159+LF!BY159+LF!EG159+LF!GO159</f>
        <v>2399</v>
      </c>
      <c r="G159" s="92">
        <f>LF!O159+LF!BW159+LF!EE159+LF!GM159</f>
        <v>1</v>
      </c>
      <c r="H159" s="99">
        <f>LF!AO159+LF!CW159</f>
        <v>748</v>
      </c>
      <c r="I159" s="92">
        <f>LF!AM159+LF!CU159</f>
        <v>2</v>
      </c>
      <c r="J159" s="99">
        <f>LF!BA159+LF!DI159+LF!FE159+LF!HM159</f>
        <v>2390</v>
      </c>
      <c r="K159" s="92">
        <f>LF!AY159+LF!DG159+LF!FC159+LF!HK159</f>
        <v>1</v>
      </c>
    </row>
    <row r="160" spans="1:11" ht="18.75" x14ac:dyDescent="0.25">
      <c r="A160" s="855"/>
      <c r="B160" s="90">
        <f t="shared" si="41"/>
        <v>45717</v>
      </c>
      <c r="C160" s="97">
        <f>LF!JI160</f>
        <v>11160</v>
      </c>
      <c r="D160" s="99">
        <f>LF!E160+LF!AC160+LF!BM160+LF!CK160+LF!DU160+LF!ES160+LF!GC160+LF!HA160</f>
        <v>3818</v>
      </c>
      <c r="E160" s="92">
        <f>LF!C160+LF!AA160+LF!BK160+LF!CI160+LF!DS160+LF!EQ160+LF!GA160+LF!GY160</f>
        <v>1</v>
      </c>
      <c r="F160" s="99">
        <f>LF!Q160+LF!BY160+LF!EG160+LF!GO160</f>
        <v>2398</v>
      </c>
      <c r="G160" s="92">
        <f>LF!O160+LF!BW160+LF!EE160+LF!GM160</f>
        <v>1</v>
      </c>
      <c r="H160" s="99">
        <f>LF!AO160+LF!CW160</f>
        <v>746</v>
      </c>
      <c r="I160" s="92">
        <f>LF!AM160+LF!CU160</f>
        <v>2</v>
      </c>
      <c r="J160" s="99">
        <f>LF!BA160+LF!DI160+LF!FE160+LF!HM160</f>
        <v>2388</v>
      </c>
      <c r="K160" s="92">
        <f>LF!AY160+LF!DG160+LF!FC160+LF!HK160</f>
        <v>2</v>
      </c>
    </row>
    <row r="161" spans="1:11" ht="18.75" x14ac:dyDescent="0.25">
      <c r="A161" s="855"/>
      <c r="B161" s="90">
        <f t="shared" si="41"/>
        <v>45718</v>
      </c>
      <c r="C161" s="97">
        <f>LF!JI161</f>
        <v>11155</v>
      </c>
      <c r="D161" s="99">
        <f>LF!E161+LF!AC161+LF!BM161+LF!CK161+LF!DU161+LF!ES161+LF!GC161+LF!HA161</f>
        <v>3816</v>
      </c>
      <c r="E161" s="92">
        <f>LF!C161+LF!AA161+LF!BK161+LF!CI161+LF!DS161+LF!EQ161+LF!GA161+LF!GY161</f>
        <v>2</v>
      </c>
      <c r="F161" s="99">
        <f>LF!Q161+LF!BY161+LF!EG161+LF!GO161</f>
        <v>2398</v>
      </c>
      <c r="G161" s="92">
        <f>LF!O161+LF!BW161+LF!EE161+LF!GM161</f>
        <v>0</v>
      </c>
      <c r="H161" s="99">
        <f>LF!AO161+LF!CW161</f>
        <v>744</v>
      </c>
      <c r="I161" s="92">
        <f>LF!AM161+LF!CU161</f>
        <v>2</v>
      </c>
      <c r="J161" s="99">
        <f>LF!BA161+LF!DI161+LF!FE161+LF!HM161</f>
        <v>2387</v>
      </c>
      <c r="K161" s="92">
        <f>LF!AY161+LF!DG161+LF!FC161+LF!HK161</f>
        <v>1</v>
      </c>
    </row>
    <row r="162" spans="1:11" ht="18.75" x14ac:dyDescent="0.25">
      <c r="A162" s="855"/>
      <c r="B162" s="90">
        <f t="shared" si="41"/>
        <v>45719</v>
      </c>
      <c r="C162" s="97">
        <f>LF!JI162</f>
        <v>11153</v>
      </c>
      <c r="D162" s="99">
        <f>LF!E162+LF!AC162+LF!BM162+LF!CK162+LF!DU162+LF!ES162+LF!GC162+LF!HA162</f>
        <v>3816</v>
      </c>
      <c r="E162" s="92">
        <f>LF!C162+LF!AA162+LF!BK162+LF!CI162+LF!DS162+LF!EQ162+LF!GA162+LF!GY162</f>
        <v>0</v>
      </c>
      <c r="F162" s="99">
        <f>LF!Q162+LF!BY162+LF!EG162+LF!GO162</f>
        <v>2398</v>
      </c>
      <c r="G162" s="92">
        <f>LF!O162+LF!BW162+LF!EE162+LF!GM162</f>
        <v>0</v>
      </c>
      <c r="H162" s="99">
        <f>LF!AO162+LF!CW162</f>
        <v>743</v>
      </c>
      <c r="I162" s="92">
        <f>LF!AM162+LF!CU162</f>
        <v>1</v>
      </c>
      <c r="J162" s="99">
        <f>LF!BA162+LF!DI162+LF!FE162+LF!HM162</f>
        <v>2386</v>
      </c>
      <c r="K162" s="92">
        <f>LF!AY162+LF!DG162+LF!FC162+LF!HK162</f>
        <v>1</v>
      </c>
    </row>
    <row r="163" spans="1:11" ht="18.75" x14ac:dyDescent="0.25">
      <c r="A163" s="855"/>
      <c r="B163" s="90">
        <f t="shared" si="41"/>
        <v>45720</v>
      </c>
      <c r="C163" s="97">
        <f>LF!JI163</f>
        <v>11139</v>
      </c>
      <c r="D163" s="99">
        <f>LF!E163+LF!AC163+LF!BM163+LF!CK163+LF!DU163+LF!ES163+LF!GC163+LF!HA163</f>
        <v>3809</v>
      </c>
      <c r="E163" s="92">
        <f>LF!C163+LF!AA163+LF!BK163+LF!CI163+LF!DS163+LF!EQ163+LF!GA163+LF!GY163</f>
        <v>7</v>
      </c>
      <c r="F163" s="99">
        <f>LF!Q163+LF!BY163+LF!EG163+LF!GO163</f>
        <v>2397</v>
      </c>
      <c r="G163" s="92">
        <f>LF!O163+LF!BW163+LF!EE163+LF!GM163</f>
        <v>1</v>
      </c>
      <c r="H163" s="99">
        <f>LF!AO163+LF!CW163</f>
        <v>739</v>
      </c>
      <c r="I163" s="92">
        <f>LF!AM163+LF!CU163</f>
        <v>4</v>
      </c>
      <c r="J163" s="99">
        <f>LF!BA163+LF!DI163+LF!FE163+LF!HM163</f>
        <v>2385</v>
      </c>
      <c r="K163" s="92">
        <f>LF!AY163+LF!DG163+LF!FC163+LF!HK163</f>
        <v>1</v>
      </c>
    </row>
    <row r="164" spans="1:11" ht="19.5" thickBot="1" x14ac:dyDescent="0.3">
      <c r="A164" s="855"/>
      <c r="B164" s="120">
        <f t="shared" si="41"/>
        <v>45721</v>
      </c>
      <c r="C164" s="121">
        <f>LF!JI164</f>
        <v>11136</v>
      </c>
      <c r="D164" s="122">
        <f>LF!E164+LF!AC164+LF!BM164+LF!CK164+LF!DU164+LF!ES164+LF!GC164+LF!HA164</f>
        <v>3809</v>
      </c>
      <c r="E164" s="93">
        <f>LF!C164+LF!AA164+LF!BK164+LF!CI164+LF!DS164+LF!EQ164+LF!GA164+LF!GY164</f>
        <v>0</v>
      </c>
      <c r="F164" s="100">
        <f>LF!Q164+LF!BY164+LF!EG164+LF!GO164</f>
        <v>2395</v>
      </c>
      <c r="G164" s="93">
        <f>LF!O164+LF!BW164+LF!EE164+LF!GM164</f>
        <v>2</v>
      </c>
      <c r="H164" s="100">
        <f>LF!AO164+LF!CW164</f>
        <v>739</v>
      </c>
      <c r="I164" s="93">
        <f>LF!AM164+LF!CU164</f>
        <v>0</v>
      </c>
      <c r="J164" s="100">
        <f>LF!BA164+LF!DI164+LF!FE164+LF!HM164</f>
        <v>2384</v>
      </c>
      <c r="K164" s="93">
        <f>LF!AY164+LF!DG164+LF!FC164+LF!HK164</f>
        <v>1</v>
      </c>
    </row>
    <row r="165" spans="1:11" ht="19.5" thickBot="1" x14ac:dyDescent="0.3">
      <c r="A165" s="856"/>
      <c r="B165" s="2"/>
      <c r="C165" s="119"/>
      <c r="D165" s="123"/>
      <c r="E165" s="94">
        <f t="shared" ref="E165" si="72">SUM(E158:E164)</f>
        <v>16</v>
      </c>
      <c r="F165" s="95"/>
      <c r="G165" s="94">
        <f t="shared" ref="G165" si="73">SUM(G158:G164)</f>
        <v>6</v>
      </c>
      <c r="H165" s="95"/>
      <c r="I165" s="94">
        <f t="shared" ref="I165" si="74">SUM(I158:I164)</f>
        <v>13</v>
      </c>
      <c r="J165" s="95"/>
      <c r="K165" s="94">
        <f t="shared" ref="K165" si="75">SUM(K158:K164)</f>
        <v>8</v>
      </c>
    </row>
    <row r="166" spans="1:11" ht="19.5" thickBot="1" x14ac:dyDescent="0.3">
      <c r="A166" s="71"/>
      <c r="B166" s="118"/>
      <c r="C166" s="87"/>
      <c r="D166" s="88"/>
      <c r="E166" s="88"/>
      <c r="F166" s="88"/>
      <c r="G166" s="88"/>
      <c r="H166" s="88"/>
      <c r="I166" s="88"/>
      <c r="J166" s="88"/>
      <c r="K166" s="88"/>
    </row>
    <row r="167" spans="1:11" ht="18.75" x14ac:dyDescent="0.25">
      <c r="A167" s="854">
        <v>43</v>
      </c>
      <c r="B167" s="89">
        <f t="shared" ref="B167" si="76">+B164+1</f>
        <v>45722</v>
      </c>
      <c r="C167" s="96">
        <f>LF!JI167</f>
        <v>11126</v>
      </c>
      <c r="D167" s="98">
        <f>LF!E167+LF!AC167+LF!BM167+LF!CK167+LF!DU167+LF!ES167+LF!GC167+LF!HA167</f>
        <v>3804</v>
      </c>
      <c r="E167" s="91">
        <f>LF!C167+LF!AA167+LF!BK167+LF!CI167+LF!DS167+LF!EQ167+LF!GA167+LF!GY167</f>
        <v>5</v>
      </c>
      <c r="F167" s="98">
        <f>LF!Q167+LF!BY167+LF!EG167+LF!GO167</f>
        <v>2393</v>
      </c>
      <c r="G167" s="91">
        <f>LF!O167+LF!BW167+LF!EE167+LF!GM167</f>
        <v>2</v>
      </c>
      <c r="H167" s="98">
        <f>LF!AO167+LF!CW167</f>
        <v>737</v>
      </c>
      <c r="I167" s="91">
        <f>LF!AM167+LF!CU167</f>
        <v>2</v>
      </c>
      <c r="J167" s="98">
        <f>LF!BA167+LF!DI167+LF!FE167+LF!HM167</f>
        <v>2383</v>
      </c>
      <c r="K167" s="91">
        <f>LF!AY167+LF!DG167+LF!FC167+LF!HK167</f>
        <v>1</v>
      </c>
    </row>
    <row r="168" spans="1:11" ht="18.75" x14ac:dyDescent="0.25">
      <c r="A168" s="855"/>
      <c r="B168" s="90">
        <f t="shared" si="41"/>
        <v>45723</v>
      </c>
      <c r="C168" s="97">
        <f>LF!JI168</f>
        <v>11120</v>
      </c>
      <c r="D168" s="99">
        <f>LF!E168+LF!AC168+LF!BM168+LF!CK168+LF!DU168+LF!ES168+LF!GC168+LF!HA168</f>
        <v>3802</v>
      </c>
      <c r="E168" s="92">
        <f>LF!C168+LF!AA168+LF!BK168+LF!CI168+LF!DS168+LF!EQ168+LF!GA168+LF!GY168</f>
        <v>2</v>
      </c>
      <c r="F168" s="99">
        <f>LF!Q168+LF!BY168+LF!EG168+LF!GO168</f>
        <v>2392</v>
      </c>
      <c r="G168" s="92">
        <f>LF!O168+LF!BW168+LF!EE168+LF!GM168</f>
        <v>1</v>
      </c>
      <c r="H168" s="99">
        <f>LF!AO168+LF!CW168</f>
        <v>737</v>
      </c>
      <c r="I168" s="92">
        <f>LF!AM168+LF!CU168</f>
        <v>0</v>
      </c>
      <c r="J168" s="99">
        <f>LF!BA168+LF!DI168+LF!FE168+LF!HM168</f>
        <v>2381</v>
      </c>
      <c r="K168" s="92">
        <f>LF!AY168+LF!DG168+LF!FC168+LF!HK168</f>
        <v>2</v>
      </c>
    </row>
    <row r="169" spans="1:11" ht="18.75" x14ac:dyDescent="0.25">
      <c r="A169" s="855"/>
      <c r="B169" s="90">
        <f t="shared" si="41"/>
        <v>45724</v>
      </c>
      <c r="C169" s="97">
        <f>LF!JI169</f>
        <v>11114</v>
      </c>
      <c r="D169" s="99">
        <f>LF!E169+LF!AC169+LF!BM169+LF!CK169+LF!DU169+LF!ES169+LF!GC169+LF!HA169</f>
        <v>3800</v>
      </c>
      <c r="E169" s="92">
        <f>LF!C169+LF!AA169+LF!BK169+LF!CI169+LF!DS169+LF!EQ169+LF!GA169+LF!GY169</f>
        <v>2</v>
      </c>
      <c r="F169" s="99">
        <f>LF!Q169+LF!BY169+LF!EG169+LF!GO169</f>
        <v>2392</v>
      </c>
      <c r="G169" s="92">
        <f>LF!O169+LF!BW169+LF!EE169+LF!GM169</f>
        <v>0</v>
      </c>
      <c r="H169" s="99">
        <f>LF!AO169+LF!CW169</f>
        <v>736</v>
      </c>
      <c r="I169" s="92">
        <f>LF!AM169+LF!CU169</f>
        <v>1</v>
      </c>
      <c r="J169" s="99">
        <f>LF!BA169+LF!DI169+LF!FE169+LF!HM169</f>
        <v>2380</v>
      </c>
      <c r="K169" s="92">
        <f>LF!AY169+LF!DG169+LF!FC169+LF!HK169</f>
        <v>1</v>
      </c>
    </row>
    <row r="170" spans="1:11" ht="18.75" x14ac:dyDescent="0.25">
      <c r="A170" s="855"/>
      <c r="B170" s="90">
        <f t="shared" ref="B170:B209" si="77">+B169+1</f>
        <v>45725</v>
      </c>
      <c r="C170" s="97">
        <f>LF!JI170</f>
        <v>11105</v>
      </c>
      <c r="D170" s="99">
        <f>LF!E170+LF!AC170+LF!BM170+LF!CK170+LF!DU170+LF!ES170+LF!GC170+LF!HA170</f>
        <v>3795</v>
      </c>
      <c r="E170" s="92">
        <f>LF!C170+LF!AA170+LF!BK170+LF!CI170+LF!DS170+LF!EQ170+LF!GA170+LF!GY170</f>
        <v>5</v>
      </c>
      <c r="F170" s="99">
        <f>LF!Q170+LF!BY170+LF!EG170+LF!GO170</f>
        <v>2391</v>
      </c>
      <c r="G170" s="92">
        <f>LF!O170+LF!BW170+LF!EE170+LF!GM170</f>
        <v>1</v>
      </c>
      <c r="H170" s="99">
        <f>LF!AO170+LF!CW170</f>
        <v>734</v>
      </c>
      <c r="I170" s="92">
        <f>LF!AM170+LF!CU170</f>
        <v>2</v>
      </c>
      <c r="J170" s="99">
        <f>LF!BA170+LF!DI170+LF!FE170+LF!HM170</f>
        <v>2379</v>
      </c>
      <c r="K170" s="92">
        <f>LF!AY170+LF!DG170+LF!FC170+LF!HK170</f>
        <v>1</v>
      </c>
    </row>
    <row r="171" spans="1:11" ht="18.75" x14ac:dyDescent="0.25">
      <c r="A171" s="855"/>
      <c r="B171" s="90">
        <f t="shared" si="77"/>
        <v>45726</v>
      </c>
      <c r="C171" s="97">
        <f>LF!JI171</f>
        <v>11097</v>
      </c>
      <c r="D171" s="99">
        <f>LF!E171+LF!AC171+LF!BM171+LF!CK171+LF!DU171+LF!ES171+LF!GC171+LF!HA171</f>
        <v>3790</v>
      </c>
      <c r="E171" s="92">
        <f>LF!C171+LF!AA171+LF!BK171+LF!CI171+LF!DS171+LF!EQ171+LF!GA171+LF!GY171</f>
        <v>5</v>
      </c>
      <c r="F171" s="99">
        <f>LF!Q171+LF!BY171+LF!EG171+LF!GO171</f>
        <v>2390</v>
      </c>
      <c r="G171" s="92">
        <f>LF!O171+LF!BW171+LF!EE171+LF!GM171</f>
        <v>1</v>
      </c>
      <c r="H171" s="99">
        <f>LF!AO171+LF!CW171</f>
        <v>733</v>
      </c>
      <c r="I171" s="92">
        <f>LF!AM171+LF!CU171</f>
        <v>1</v>
      </c>
      <c r="J171" s="99">
        <f>LF!BA171+LF!DI171+LF!FE171+LF!HM171</f>
        <v>2379</v>
      </c>
      <c r="K171" s="92">
        <f>LF!AY171+LF!DG171+LF!FC171+LF!HK171</f>
        <v>0</v>
      </c>
    </row>
    <row r="172" spans="1:11" ht="18.75" x14ac:dyDescent="0.25">
      <c r="A172" s="855"/>
      <c r="B172" s="90">
        <f t="shared" si="77"/>
        <v>45727</v>
      </c>
      <c r="C172" s="97">
        <f>LF!JI172</f>
        <v>11092</v>
      </c>
      <c r="D172" s="99">
        <f>LF!E172+LF!AC172+LF!BM172+LF!CK172+LF!DU172+LF!ES172+LF!GC172+LF!HA172</f>
        <v>3787</v>
      </c>
      <c r="E172" s="92">
        <f>LF!C172+LF!AA172+LF!BK172+LF!CI172+LF!DS172+LF!EQ172+LF!GA172+LF!GY172</f>
        <v>3</v>
      </c>
      <c r="F172" s="99">
        <f>LF!Q172+LF!BY172+LF!EG172+LF!GO172</f>
        <v>2390</v>
      </c>
      <c r="G172" s="92">
        <f>LF!O172+LF!BW172+LF!EE172+LF!GM172</f>
        <v>0</v>
      </c>
      <c r="H172" s="99">
        <f>LF!AO172+LF!CW172</f>
        <v>731</v>
      </c>
      <c r="I172" s="92">
        <f>LF!AM172+LF!CU172</f>
        <v>2</v>
      </c>
      <c r="J172" s="99">
        <f>LF!BA172+LF!DI172+LF!FE172+LF!HM172</f>
        <v>2379</v>
      </c>
      <c r="K172" s="92">
        <f>LF!AY172+LF!DG172+LF!FC172+LF!HK172</f>
        <v>0</v>
      </c>
    </row>
    <row r="173" spans="1:11" ht="19.5" thickBot="1" x14ac:dyDescent="0.3">
      <c r="A173" s="855"/>
      <c r="B173" s="120">
        <f t="shared" si="77"/>
        <v>45728</v>
      </c>
      <c r="C173" s="121">
        <f>LF!JI173</f>
        <v>11088</v>
      </c>
      <c r="D173" s="122">
        <f>LF!E173+LF!AC173+LF!BM173+LF!CK173+LF!DU173+LF!ES173+LF!GC173+LF!HA173</f>
        <v>3785</v>
      </c>
      <c r="E173" s="93">
        <f>LF!C173+LF!AA173+LF!BK173+LF!CI173+LF!DS173+LF!EQ173+LF!GA173+LF!GY173</f>
        <v>2</v>
      </c>
      <c r="F173" s="100">
        <f>LF!Q173+LF!BY173+LF!EG173+LF!GO173</f>
        <v>2389</v>
      </c>
      <c r="G173" s="93">
        <f>LF!O173+LF!BW173+LF!EE173+LF!GM173</f>
        <v>1</v>
      </c>
      <c r="H173" s="100">
        <f>LF!AO173+LF!CW173</f>
        <v>730</v>
      </c>
      <c r="I173" s="93">
        <f>LF!AM173+LF!CU173</f>
        <v>1</v>
      </c>
      <c r="J173" s="100">
        <f>LF!BA173+LF!DI173+LF!FE173+LF!HM173</f>
        <v>2379</v>
      </c>
      <c r="K173" s="93">
        <f>LF!AY173+LF!DG173+LF!FC173+LF!HK173</f>
        <v>0</v>
      </c>
    </row>
    <row r="174" spans="1:11" ht="19.5" thickBot="1" x14ac:dyDescent="0.3">
      <c r="A174" s="856"/>
      <c r="B174" s="2"/>
      <c r="C174" s="119"/>
      <c r="D174" s="123"/>
      <c r="E174" s="94">
        <f t="shared" ref="E174" si="78">SUM(E167:E173)</f>
        <v>24</v>
      </c>
      <c r="F174" s="95"/>
      <c r="G174" s="94">
        <f t="shared" ref="G174" si="79">SUM(G167:G173)</f>
        <v>6</v>
      </c>
      <c r="H174" s="95"/>
      <c r="I174" s="94">
        <f t="shared" ref="I174" si="80">SUM(I167:I173)</f>
        <v>9</v>
      </c>
      <c r="J174" s="95"/>
      <c r="K174" s="94">
        <f t="shared" ref="K174" si="81">SUM(K167:K173)</f>
        <v>5</v>
      </c>
    </row>
    <row r="175" spans="1:11" ht="19.5" thickBot="1" x14ac:dyDescent="0.3">
      <c r="A175" s="71"/>
      <c r="B175" s="118"/>
      <c r="C175" s="87"/>
      <c r="D175" s="88"/>
      <c r="E175" s="88"/>
      <c r="F175" s="88"/>
      <c r="G175" s="88"/>
      <c r="H175" s="88"/>
      <c r="I175" s="88"/>
      <c r="J175" s="88"/>
      <c r="K175" s="88"/>
    </row>
    <row r="176" spans="1:11" ht="18.75" x14ac:dyDescent="0.25">
      <c r="A176" s="854">
        <v>44</v>
      </c>
      <c r="B176" s="89">
        <f t="shared" ref="B176" si="82">+B173+1</f>
        <v>45729</v>
      </c>
      <c r="C176" s="96">
        <f>LF!JI176</f>
        <v>11079</v>
      </c>
      <c r="D176" s="98">
        <f>LF!E176+LF!AC176+LF!BM176+LF!CK176+LF!DU176+LF!ES176+LF!GC176+LF!HA176</f>
        <v>3782</v>
      </c>
      <c r="E176" s="91">
        <f>LF!C176+LF!AA176+LF!BK176+LF!CI176+LF!DS176+LF!EQ176+LF!GA176+LF!GY176</f>
        <v>3</v>
      </c>
      <c r="F176" s="98">
        <f>LF!Q176+LF!BY176+LF!EG176+LF!GO176</f>
        <v>2388</v>
      </c>
      <c r="G176" s="91">
        <f>LF!O176+LF!BW176+LF!EE176+LF!GM176</f>
        <v>1</v>
      </c>
      <c r="H176" s="98">
        <f>LF!AO176+LF!CW176</f>
        <v>726</v>
      </c>
      <c r="I176" s="91">
        <f>LF!AM176+LF!CU176</f>
        <v>4</v>
      </c>
      <c r="J176" s="98">
        <f>LF!BA176+LF!DI176+LF!FE176+LF!HM176</f>
        <v>2378</v>
      </c>
      <c r="K176" s="91">
        <f>LF!AY176+LF!DG176+LF!FC176+LF!HK176</f>
        <v>1</v>
      </c>
    </row>
    <row r="177" spans="1:11" ht="18.75" x14ac:dyDescent="0.25">
      <c r="A177" s="855"/>
      <c r="B177" s="90">
        <f t="shared" si="77"/>
        <v>45730</v>
      </c>
      <c r="C177" s="97">
        <f>LF!JI177</f>
        <v>11074</v>
      </c>
      <c r="D177" s="99">
        <f>LF!E177+LF!AC177+LF!BM177+LF!CK177+LF!DU177+LF!ES177+LF!GC177+LF!HA177</f>
        <v>3780</v>
      </c>
      <c r="E177" s="92">
        <f>LF!C177+LF!AA177+LF!BK177+LF!CI177+LF!DS177+LF!EQ177+LF!GA177+LF!GY177</f>
        <v>2</v>
      </c>
      <c r="F177" s="99">
        <f>LF!Q177+LF!BY177+LF!EG177+LF!GO177</f>
        <v>2387</v>
      </c>
      <c r="G177" s="92">
        <f>LF!O177+LF!BW177+LF!EE177+LF!GM177</f>
        <v>1</v>
      </c>
      <c r="H177" s="99">
        <f>LF!AO177+LF!CW177</f>
        <v>724</v>
      </c>
      <c r="I177" s="92">
        <f>LF!AM177+LF!CU177</f>
        <v>2</v>
      </c>
      <c r="J177" s="99">
        <f>LF!BA177+LF!DI177+LF!FE177+LF!HM177</f>
        <v>2378</v>
      </c>
      <c r="K177" s="92">
        <f>LF!AY177+LF!DG177+LF!FC177+LF!HK177</f>
        <v>0</v>
      </c>
    </row>
    <row r="178" spans="1:11" ht="18.75" x14ac:dyDescent="0.25">
      <c r="A178" s="855"/>
      <c r="B178" s="90">
        <f t="shared" si="77"/>
        <v>45731</v>
      </c>
      <c r="C178" s="97">
        <f>LF!JI178</f>
        <v>11068</v>
      </c>
      <c r="D178" s="99">
        <f>LF!E178+LF!AC178+LF!BM178+LF!CK178+LF!DU178+LF!ES178+LF!GC178+LF!HA178</f>
        <v>3776</v>
      </c>
      <c r="E178" s="92">
        <f>LF!C178+LF!AA178+LF!BK178+LF!CI178+LF!DS178+LF!EQ178+LF!GA178+LF!GY178</f>
        <v>4</v>
      </c>
      <c r="F178" s="99">
        <f>LF!Q178+LF!BY178+LF!EG178+LF!GO178</f>
        <v>2387</v>
      </c>
      <c r="G178" s="92">
        <f>LF!O178+LF!BW178+LF!EE178+LF!GM178</f>
        <v>0</v>
      </c>
      <c r="H178" s="99">
        <f>LF!AO178+LF!CW178</f>
        <v>722</v>
      </c>
      <c r="I178" s="92">
        <f>LF!AM178+LF!CU178</f>
        <v>2</v>
      </c>
      <c r="J178" s="99">
        <f>LF!BA178+LF!DI178+LF!FE178+LF!HM178</f>
        <v>2378</v>
      </c>
      <c r="K178" s="92">
        <f>LF!AY178+LF!DG178+LF!FC178+LF!HK178</f>
        <v>0</v>
      </c>
    </row>
    <row r="179" spans="1:11" ht="18.75" x14ac:dyDescent="0.25">
      <c r="A179" s="855"/>
      <c r="B179" s="90">
        <f t="shared" si="77"/>
        <v>45732</v>
      </c>
      <c r="C179" s="97">
        <f>LF!JI179</f>
        <v>11062</v>
      </c>
      <c r="D179" s="99">
        <f>LF!E179+LF!AC179+LF!BM179+LF!CK179+LF!DU179+LF!ES179+LF!GC179+LF!HA179</f>
        <v>3772</v>
      </c>
      <c r="E179" s="92">
        <f>LF!C179+LF!AA179+LF!BK179+LF!CI179+LF!DS179+LF!EQ179+LF!GA179+LF!GY179</f>
        <v>4</v>
      </c>
      <c r="F179" s="99">
        <f>LF!Q179+LF!BY179+LF!EG179+LF!GO179</f>
        <v>2387</v>
      </c>
      <c r="G179" s="92">
        <f>LF!O179+LF!BW179+LF!EE179+LF!GM179</f>
        <v>0</v>
      </c>
      <c r="H179" s="99">
        <f>LF!AO179+LF!CW179</f>
        <v>721</v>
      </c>
      <c r="I179" s="92">
        <f>LF!AM179+LF!CU179</f>
        <v>1</v>
      </c>
      <c r="J179" s="99">
        <f>LF!BA179+LF!DI179+LF!FE179+LF!HM179</f>
        <v>2377</v>
      </c>
      <c r="K179" s="92">
        <f>LF!AY179+LF!DG179+LF!FC179+LF!HK179</f>
        <v>1</v>
      </c>
    </row>
    <row r="180" spans="1:11" ht="18.75" x14ac:dyDescent="0.25">
      <c r="A180" s="855"/>
      <c r="B180" s="90">
        <f t="shared" si="77"/>
        <v>45733</v>
      </c>
      <c r="C180" s="97">
        <f>LF!JI180</f>
        <v>11057</v>
      </c>
      <c r="D180" s="99">
        <f>LF!E180+LF!AC180+LF!BM180+LF!CK180+LF!DU180+LF!ES180+LF!GC180+LF!HA180</f>
        <v>3770</v>
      </c>
      <c r="E180" s="92">
        <f>LF!C180+LF!AA180+LF!BK180+LF!CI180+LF!DS180+LF!EQ180+LF!GA180+LF!GY180</f>
        <v>2</v>
      </c>
      <c r="F180" s="99">
        <f>LF!Q180+LF!BY180+LF!EG180+LF!GO180</f>
        <v>2386</v>
      </c>
      <c r="G180" s="92">
        <f>LF!O180+LF!BW180+LF!EE180+LF!GM180</f>
        <v>1</v>
      </c>
      <c r="H180" s="99">
        <f>LF!AO180+LF!CW180</f>
        <v>719</v>
      </c>
      <c r="I180" s="92">
        <f>LF!AM180+LF!CU180</f>
        <v>2</v>
      </c>
      <c r="J180" s="99">
        <f>LF!BA180+LF!DI180+LF!FE180+LF!HM180</f>
        <v>2377</v>
      </c>
      <c r="K180" s="92">
        <f>LF!AY180+LF!DG180+LF!FC180+LF!HK180</f>
        <v>0</v>
      </c>
    </row>
    <row r="181" spans="1:11" ht="18.75" x14ac:dyDescent="0.25">
      <c r="A181" s="855"/>
      <c r="B181" s="90">
        <f t="shared" si="77"/>
        <v>45734</v>
      </c>
      <c r="C181" s="97">
        <f>LF!JI181</f>
        <v>11050</v>
      </c>
      <c r="D181" s="99">
        <f>LF!E181+LF!AC181+LF!BM181+LF!CK181+LF!DU181+LF!ES181+LF!GC181+LF!HA181</f>
        <v>3767</v>
      </c>
      <c r="E181" s="92">
        <f>LF!C181+LF!AA181+LF!BK181+LF!CI181+LF!DS181+LF!EQ181+LF!GA181+LF!GY181</f>
        <v>3</v>
      </c>
      <c r="F181" s="99">
        <f>LF!Q181+LF!BY181+LF!EG181+LF!GO181</f>
        <v>2386</v>
      </c>
      <c r="G181" s="92">
        <f>LF!O181+LF!BW181+LF!EE181+LF!GM181</f>
        <v>0</v>
      </c>
      <c r="H181" s="99">
        <f>LF!AO181+LF!CW181</f>
        <v>718</v>
      </c>
      <c r="I181" s="92">
        <f>LF!AM181+LF!CU181</f>
        <v>1</v>
      </c>
      <c r="J181" s="99">
        <f>LF!BA181+LF!DI181+LF!FE181+LF!HM181</f>
        <v>2376</v>
      </c>
      <c r="K181" s="92">
        <f>LF!AY181+LF!DG181+LF!FC181+LF!HK181</f>
        <v>1</v>
      </c>
    </row>
    <row r="182" spans="1:11" ht="19.5" thickBot="1" x14ac:dyDescent="0.3">
      <c r="A182" s="855"/>
      <c r="B182" s="120">
        <f t="shared" si="77"/>
        <v>45735</v>
      </c>
      <c r="C182" s="121">
        <f>LF!JI182</f>
        <v>11042</v>
      </c>
      <c r="D182" s="122">
        <f>LF!E182+LF!AC182+LF!BM182+LF!CK182+LF!DU182+LF!ES182+LF!GC182+LF!HA182</f>
        <v>3765</v>
      </c>
      <c r="E182" s="93">
        <f>LF!C182+LF!AA182+LF!BK182+LF!CI182+LF!DS182+LF!EQ182+LF!GA182+LF!GY182</f>
        <v>2</v>
      </c>
      <c r="F182" s="100">
        <f>LF!Q182+LF!BY182+LF!EG182+LF!GO182</f>
        <v>2385</v>
      </c>
      <c r="G182" s="93">
        <f>LF!O182+LF!BW182+LF!EE182+LF!GM182</f>
        <v>1</v>
      </c>
      <c r="H182" s="100">
        <f>LF!AO182+LF!CW182</f>
        <v>715</v>
      </c>
      <c r="I182" s="93">
        <f>LF!AM182+LF!CU182</f>
        <v>3</v>
      </c>
      <c r="J182" s="100">
        <f>LF!BA182+LF!DI182+LF!FE182+LF!HM182</f>
        <v>2375</v>
      </c>
      <c r="K182" s="93">
        <f>LF!AY182+LF!DG182+LF!FC182+LF!HK182</f>
        <v>1</v>
      </c>
    </row>
    <row r="183" spans="1:11" ht="19.5" thickBot="1" x14ac:dyDescent="0.3">
      <c r="A183" s="856"/>
      <c r="B183" s="2"/>
      <c r="C183" s="119"/>
      <c r="D183" s="123"/>
      <c r="E183" s="94">
        <f t="shared" ref="E183" si="83">SUM(E176:E182)</f>
        <v>20</v>
      </c>
      <c r="F183" s="95"/>
      <c r="G183" s="94">
        <f t="shared" ref="G183" si="84">SUM(G176:G182)</f>
        <v>4</v>
      </c>
      <c r="H183" s="95"/>
      <c r="I183" s="94">
        <f t="shared" ref="I183" si="85">SUM(I176:I182)</f>
        <v>15</v>
      </c>
      <c r="J183" s="95"/>
      <c r="K183" s="94">
        <f t="shared" ref="K183" si="86">SUM(K176:K182)</f>
        <v>4</v>
      </c>
    </row>
    <row r="184" spans="1:11" ht="19.5" thickBot="1" x14ac:dyDescent="0.3">
      <c r="A184" s="71"/>
      <c r="B184" s="118"/>
      <c r="C184" s="87"/>
      <c r="D184" s="88"/>
      <c r="E184" s="88"/>
      <c r="F184" s="88"/>
      <c r="G184" s="88"/>
      <c r="H184" s="88"/>
      <c r="I184" s="88"/>
      <c r="J184" s="88"/>
      <c r="K184" s="88"/>
    </row>
    <row r="185" spans="1:11" ht="18.75" x14ac:dyDescent="0.25">
      <c r="A185" s="854">
        <v>45</v>
      </c>
      <c r="B185" s="89">
        <f t="shared" ref="B185" si="87">+B182+1</f>
        <v>45736</v>
      </c>
      <c r="C185" s="96">
        <f>LF!JI185</f>
        <v>11034</v>
      </c>
      <c r="D185" s="98">
        <f>LF!E185+LF!AC185+LF!BM185+LF!CK185+LF!DU185+LF!ES185+LF!GC185+LF!HA185</f>
        <v>3760</v>
      </c>
      <c r="E185" s="91">
        <f>LF!C185+LF!AA185+LF!BK185+LF!CI185+LF!DS185+LF!EQ185+LF!GA185+LF!GY185</f>
        <v>5</v>
      </c>
      <c r="F185" s="98">
        <f>LF!Q185+LF!BY185+LF!EG185+LF!GO185</f>
        <v>2385</v>
      </c>
      <c r="G185" s="91">
        <f>LF!O185+LF!BW185+LF!EE185+LF!GM185</f>
        <v>0</v>
      </c>
      <c r="H185" s="98">
        <f>LF!AO185+LF!CW185</f>
        <v>714</v>
      </c>
      <c r="I185" s="91">
        <f>LF!AM185+LF!CU185</f>
        <v>1</v>
      </c>
      <c r="J185" s="98">
        <f>LF!BA185+LF!DI185+LF!FE185+LF!HM185</f>
        <v>2374</v>
      </c>
      <c r="K185" s="91">
        <f>LF!AY185+LF!DG185+LF!FC185+LF!HK185</f>
        <v>1</v>
      </c>
    </row>
    <row r="186" spans="1:11" ht="18.75" x14ac:dyDescent="0.25">
      <c r="A186" s="855"/>
      <c r="B186" s="90">
        <f t="shared" si="77"/>
        <v>45737</v>
      </c>
      <c r="C186" s="97">
        <f>LF!JI186</f>
        <v>11025</v>
      </c>
      <c r="D186" s="99">
        <f>LF!E186+LF!AC186+LF!BM186+LF!CK186+LF!DU186+LF!ES186+LF!GC186+LF!HA186</f>
        <v>3757</v>
      </c>
      <c r="E186" s="92">
        <f>LF!C186+LF!AA186+LF!BK186+LF!CI186+LF!DS186+LF!EQ186+LF!GA186+LF!GY186</f>
        <v>3</v>
      </c>
      <c r="F186" s="99">
        <f>LF!Q186+LF!BY186+LF!EG186+LF!GO186</f>
        <v>2385</v>
      </c>
      <c r="G186" s="92">
        <f>LF!O186+LF!BW186+LF!EE186+LF!GM186</f>
        <v>0</v>
      </c>
      <c r="H186" s="99">
        <f>LF!AO186+LF!CW186</f>
        <v>712</v>
      </c>
      <c r="I186" s="92">
        <f>LF!AM186+LF!CU186</f>
        <v>2</v>
      </c>
      <c r="J186" s="99">
        <f>LF!BA186+LF!DI186+LF!FE186+LF!HM186</f>
        <v>2371</v>
      </c>
      <c r="K186" s="92">
        <f>LF!AY186+LF!DG186+LF!FC186+LF!HK186</f>
        <v>3</v>
      </c>
    </row>
    <row r="187" spans="1:11" ht="18.75" x14ac:dyDescent="0.25">
      <c r="A187" s="855"/>
      <c r="B187" s="90">
        <f t="shared" si="77"/>
        <v>45738</v>
      </c>
      <c r="C187" s="97">
        <f>LF!JI187</f>
        <v>11020</v>
      </c>
      <c r="D187" s="99">
        <f>LF!E187+LF!AC187+LF!BM187+LF!CK187+LF!DU187+LF!ES187+LF!GC187+LF!HA187</f>
        <v>3757</v>
      </c>
      <c r="E187" s="92">
        <f>LF!C187+LF!AA187+LF!BK187+LF!CI187+LF!DS187+LF!EQ187+LF!GA187+LF!GY187</f>
        <v>0</v>
      </c>
      <c r="F187" s="99">
        <f>LF!Q187+LF!BY187+LF!EG187+LF!GO187</f>
        <v>2383</v>
      </c>
      <c r="G187" s="92">
        <f>LF!O187+LF!BW187+LF!EE187+LF!GM187</f>
        <v>2</v>
      </c>
      <c r="H187" s="99">
        <f>LF!AO187+LF!CW187</f>
        <v>711</v>
      </c>
      <c r="I187" s="92">
        <f>LF!AM187+LF!CU187</f>
        <v>1</v>
      </c>
      <c r="J187" s="99">
        <f>LF!BA187+LF!DI187+LF!FE187+LF!HM187</f>
        <v>2370</v>
      </c>
      <c r="K187" s="92">
        <f>LF!AY187+LF!DG187+LF!FC187+LF!HK187</f>
        <v>1</v>
      </c>
    </row>
    <row r="188" spans="1:11" ht="18.75" x14ac:dyDescent="0.25">
      <c r="A188" s="855"/>
      <c r="B188" s="90">
        <f t="shared" si="77"/>
        <v>45739</v>
      </c>
      <c r="C188" s="97">
        <f>LF!JI188</f>
        <v>11017</v>
      </c>
      <c r="D188" s="99">
        <f>LF!E188+LF!AC188+LF!BM188+LF!CK188+LF!DU188+LF!ES188+LF!GC188+LF!HA188</f>
        <v>3757</v>
      </c>
      <c r="E188" s="92">
        <f>LF!C188+LF!AA188+LF!BK188+LF!CI188+LF!DS188+LF!EQ188+LF!GA188+LF!GY188</f>
        <v>0</v>
      </c>
      <c r="F188" s="99">
        <f>LF!Q188+LF!BY188+LF!EG188+LF!GO188</f>
        <v>2381</v>
      </c>
      <c r="G188" s="92">
        <f>LF!O188+LF!BW188+LF!EE188+LF!GM188</f>
        <v>2</v>
      </c>
      <c r="H188" s="99">
        <f>LF!AO188+LF!CW188</f>
        <v>710</v>
      </c>
      <c r="I188" s="92">
        <f>LF!AM188+LF!CU188</f>
        <v>1</v>
      </c>
      <c r="J188" s="99">
        <f>LF!BA188+LF!DI188+LF!FE188+LF!HM188</f>
        <v>2370</v>
      </c>
      <c r="K188" s="92">
        <f>LF!AY188+LF!DG188+LF!FC188+LF!HK188</f>
        <v>0</v>
      </c>
    </row>
    <row r="189" spans="1:11" ht="18.75" x14ac:dyDescent="0.25">
      <c r="A189" s="855"/>
      <c r="B189" s="90">
        <f t="shared" si="77"/>
        <v>45740</v>
      </c>
      <c r="C189" s="97">
        <f>LF!JI189</f>
        <v>11005</v>
      </c>
      <c r="D189" s="99">
        <f>LF!E189+LF!AC189+LF!BM189+LF!CK189+LF!DU189+LF!ES189+LF!GC189+LF!HA189</f>
        <v>3753</v>
      </c>
      <c r="E189" s="92">
        <f>LF!C189+LF!AA189+LF!BK189+LF!CI189+LF!DS189+LF!EQ189+LF!GA189+LF!GY189</f>
        <v>4</v>
      </c>
      <c r="F189" s="99">
        <f>LF!Q189+LF!BY189+LF!EG189+LF!GO189</f>
        <v>2379</v>
      </c>
      <c r="G189" s="92">
        <f>LF!O189+LF!BW189+LF!EE189+LF!GM189</f>
        <v>2</v>
      </c>
      <c r="H189" s="99">
        <f>LF!AO189+LF!CW189</f>
        <v>706</v>
      </c>
      <c r="I189" s="92">
        <f>LF!AM189+LF!CU189</f>
        <v>4</v>
      </c>
      <c r="J189" s="99">
        <f>LF!BA189+LF!DI189+LF!FE189+LF!HM189</f>
        <v>2369</v>
      </c>
      <c r="K189" s="92">
        <f>LF!AY189+LF!DG189+LF!FC189+LF!HK189</f>
        <v>1</v>
      </c>
    </row>
    <row r="190" spans="1:11" ht="18.75" x14ac:dyDescent="0.25">
      <c r="A190" s="855"/>
      <c r="B190" s="90">
        <f t="shared" si="77"/>
        <v>45741</v>
      </c>
      <c r="C190" s="97">
        <f>LF!JI190</f>
        <v>10999</v>
      </c>
      <c r="D190" s="99">
        <f>LF!E190+LF!AC190+LF!BM190+LF!CK190+LF!DU190+LF!ES190+LF!GC190+LF!HA190</f>
        <v>3749</v>
      </c>
      <c r="E190" s="92">
        <f>LF!C190+LF!AA190+LF!BK190+LF!CI190+LF!DS190+LF!EQ190+LF!GA190+LF!GY190</f>
        <v>4</v>
      </c>
      <c r="F190" s="99">
        <f>LF!Q190+LF!BY190+LF!EG190+LF!GO190</f>
        <v>2379</v>
      </c>
      <c r="G190" s="92">
        <f>LF!O190+LF!BW190+LF!EE190+LF!GM190</f>
        <v>0</v>
      </c>
      <c r="H190" s="99">
        <f>LF!AO190+LF!CW190</f>
        <v>706</v>
      </c>
      <c r="I190" s="92">
        <f>LF!AM190+LF!CU190</f>
        <v>0</v>
      </c>
      <c r="J190" s="99">
        <f>LF!BA190+LF!DI190+LF!FE190+LF!HM190</f>
        <v>2369</v>
      </c>
      <c r="K190" s="92">
        <f>LF!AY190+LF!DG190+LF!FC190+LF!HK190</f>
        <v>0</v>
      </c>
    </row>
    <row r="191" spans="1:11" ht="19.5" thickBot="1" x14ac:dyDescent="0.3">
      <c r="A191" s="855"/>
      <c r="B191" s="120">
        <f t="shared" si="77"/>
        <v>45742</v>
      </c>
      <c r="C191" s="121">
        <f>LF!JI191</f>
        <v>10990</v>
      </c>
      <c r="D191" s="122">
        <f>LF!E191+LF!AC191+LF!BM191+LF!CK191+LF!DU191+LF!ES191+LF!GC191+LF!HA191</f>
        <v>3746</v>
      </c>
      <c r="E191" s="93">
        <f>LF!C191+LF!AA191+LF!BK191+LF!CI191+LF!DS191+LF!EQ191+LF!GA191+LF!GY191</f>
        <v>3</v>
      </c>
      <c r="F191" s="100">
        <f>LF!Q191+LF!BY191+LF!EG191+LF!GO191</f>
        <v>2377</v>
      </c>
      <c r="G191" s="93">
        <f>LF!O191+LF!BW191+LF!EE191+LF!GM191</f>
        <v>2</v>
      </c>
      <c r="H191" s="100">
        <f>LF!AO191+LF!CW191</f>
        <v>705</v>
      </c>
      <c r="I191" s="93">
        <f>LF!AM191+LF!CU191</f>
        <v>1</v>
      </c>
      <c r="J191" s="100">
        <f>LF!BA191+LF!DI191+LF!FE191+LF!HM191</f>
        <v>2368</v>
      </c>
      <c r="K191" s="93">
        <f>LF!AY191+LF!DG191+LF!FC191+LF!HK191</f>
        <v>1</v>
      </c>
    </row>
    <row r="192" spans="1:11" ht="19.5" thickBot="1" x14ac:dyDescent="0.3">
      <c r="A192" s="856"/>
      <c r="B192" s="2"/>
      <c r="C192" s="119"/>
      <c r="D192" s="123"/>
      <c r="E192" s="94">
        <f t="shared" ref="E192" si="88">SUM(E185:E191)</f>
        <v>19</v>
      </c>
      <c r="F192" s="95"/>
      <c r="G192" s="94">
        <f t="shared" ref="G192" si="89">SUM(G185:G191)</f>
        <v>8</v>
      </c>
      <c r="H192" s="95"/>
      <c r="I192" s="94">
        <f t="shared" ref="I192" si="90">SUM(I185:I191)</f>
        <v>10</v>
      </c>
      <c r="J192" s="95"/>
      <c r="K192" s="94">
        <f t="shared" ref="K192" si="91">SUM(K185:K191)</f>
        <v>7</v>
      </c>
    </row>
    <row r="193" spans="1:11" ht="19.5" thickBot="1" x14ac:dyDescent="0.3">
      <c r="A193" s="71"/>
      <c r="B193" s="118"/>
      <c r="C193" s="87"/>
      <c r="D193" s="88"/>
      <c r="E193" s="88"/>
      <c r="F193" s="88"/>
      <c r="G193" s="88"/>
      <c r="H193" s="88"/>
      <c r="I193" s="88"/>
      <c r="J193" s="88"/>
      <c r="K193" s="88"/>
    </row>
    <row r="194" spans="1:11" ht="18.75" x14ac:dyDescent="0.25">
      <c r="A194" s="854">
        <v>46</v>
      </c>
      <c r="B194" s="89">
        <f t="shared" ref="B194" si="92">+B191+1</f>
        <v>45743</v>
      </c>
      <c r="C194" s="96">
        <f>LF!JI194</f>
        <v>10979</v>
      </c>
      <c r="D194" s="98">
        <f>LF!E194+LF!AC194+LF!BM194+LF!CK194+LF!DU194+LF!ES194+LF!GC194+LF!HA194</f>
        <v>3742</v>
      </c>
      <c r="E194" s="91">
        <f>LF!C194+LF!AA194+LF!BK194+LF!CI194+LF!DS194+LF!EQ194+LF!GA194+LF!GY194</f>
        <v>4</v>
      </c>
      <c r="F194" s="98">
        <f>LF!Q194+LF!BY194+LF!EG194+LF!GO194</f>
        <v>2377</v>
      </c>
      <c r="G194" s="91">
        <f>LF!O194+LF!BW194+LF!EE194+LF!GM194</f>
        <v>0</v>
      </c>
      <c r="H194" s="98">
        <f>LF!AO194+LF!CW194</f>
        <v>702</v>
      </c>
      <c r="I194" s="91">
        <f>LF!AM194+LF!CU194</f>
        <v>3</v>
      </c>
      <c r="J194" s="98">
        <f>LF!BA194+LF!DI194+LF!FE194+LF!HM194</f>
        <v>2367</v>
      </c>
      <c r="K194" s="91">
        <f>LF!AY194+LF!DG194+LF!FC194+LF!HK194</f>
        <v>1</v>
      </c>
    </row>
    <row r="195" spans="1:11" ht="18.75" x14ac:dyDescent="0.25">
      <c r="A195" s="855"/>
      <c r="B195" s="90">
        <f t="shared" si="77"/>
        <v>45744</v>
      </c>
      <c r="C195" s="97">
        <f>LF!JI195</f>
        <v>10971</v>
      </c>
      <c r="D195" s="99">
        <f>LF!E195+LF!AC195+LF!BM195+LF!CK195+LF!DU195+LF!ES195+LF!GC195+LF!HA195</f>
        <v>3742</v>
      </c>
      <c r="E195" s="92">
        <f>LF!C195+LF!AA195+LF!BK195+LF!CI195+LF!DS195+LF!EQ195+LF!GA195+LF!GY195</f>
        <v>0</v>
      </c>
      <c r="F195" s="99">
        <f>LF!Q195+LF!BY195+LF!EG195+LF!GO195</f>
        <v>2377</v>
      </c>
      <c r="G195" s="92">
        <f>LF!O195+LF!BW195+LF!EE195+LF!GM195</f>
        <v>0</v>
      </c>
      <c r="H195" s="99">
        <f>LF!AO195+LF!CW195</f>
        <v>700</v>
      </c>
      <c r="I195" s="92">
        <f>LF!AM195+LF!CU195</f>
        <v>2</v>
      </c>
      <c r="J195" s="99">
        <f>LF!BA195+LF!DI195+LF!FE195+LF!HM195</f>
        <v>2364</v>
      </c>
      <c r="K195" s="92">
        <f>LF!AY195+LF!DG195+LF!FC195+LF!HK195</f>
        <v>3</v>
      </c>
    </row>
    <row r="196" spans="1:11" ht="18.75" x14ac:dyDescent="0.25">
      <c r="A196" s="855"/>
      <c r="B196" s="90">
        <f t="shared" si="77"/>
        <v>45745</v>
      </c>
      <c r="C196" s="97">
        <f>LF!JI196</f>
        <v>10962</v>
      </c>
      <c r="D196" s="99">
        <f>LF!E196+LF!AC196+LF!BM196+LF!CK196+LF!DU196+LF!ES196+LF!GC196+LF!HA196</f>
        <v>3741</v>
      </c>
      <c r="E196" s="92">
        <f>LF!C196+LF!AA196+LF!BK196+LF!CI196+LF!DS196+LF!EQ196+LF!GA196+LF!GY196</f>
        <v>1</v>
      </c>
      <c r="F196" s="99">
        <f>LF!Q196+LF!BY196+LF!EG196+LF!GO196</f>
        <v>2375</v>
      </c>
      <c r="G196" s="92">
        <f>LF!O196+LF!BW196+LF!EE196+LF!GM196</f>
        <v>2</v>
      </c>
      <c r="H196" s="99">
        <f>LF!AO196+LF!CW196</f>
        <v>698</v>
      </c>
      <c r="I196" s="92">
        <f>LF!AM196+LF!CU196</f>
        <v>2</v>
      </c>
      <c r="J196" s="99">
        <f>LF!BA196+LF!DI196+LF!FE196+LF!HM196</f>
        <v>2361</v>
      </c>
      <c r="K196" s="92">
        <f>LF!AY196+LF!DG196+LF!FC196+LF!HK196</f>
        <v>3</v>
      </c>
    </row>
    <row r="197" spans="1:11" ht="18.75" x14ac:dyDescent="0.25">
      <c r="A197" s="855"/>
      <c r="B197" s="90">
        <f t="shared" si="77"/>
        <v>45746</v>
      </c>
      <c r="C197" s="97">
        <f>LF!JI197</f>
        <v>10951</v>
      </c>
      <c r="D197" s="99">
        <f>LF!E197+LF!AC197+LF!BM197+LF!CK197+LF!DU197+LF!ES197+LF!GC197+LF!HA197</f>
        <v>3735</v>
      </c>
      <c r="E197" s="92">
        <f>LF!C197+LF!AA197+LF!BK197+LF!CI197+LF!DS197+LF!EQ197+LF!GA197+LF!GY197</f>
        <v>6</v>
      </c>
      <c r="F197" s="99">
        <f>LF!Q197+LF!BY197+LF!EG197+LF!GO197</f>
        <v>2373</v>
      </c>
      <c r="G197" s="92">
        <f>LF!O197+LF!BW197+LF!EE197+LF!GM197</f>
        <v>2</v>
      </c>
      <c r="H197" s="99">
        <f>LF!AO197+LF!CW197</f>
        <v>697</v>
      </c>
      <c r="I197" s="92">
        <f>LF!AM197+LF!CU197</f>
        <v>1</v>
      </c>
      <c r="J197" s="99">
        <f>LF!BA197+LF!DI197+LF!FE197+LF!HM197</f>
        <v>2360</v>
      </c>
      <c r="K197" s="92">
        <f>LF!AY197+LF!DG197+LF!FC197+LF!HK197</f>
        <v>1</v>
      </c>
    </row>
    <row r="198" spans="1:11" ht="18.75" x14ac:dyDescent="0.25">
      <c r="A198" s="855"/>
      <c r="B198" s="90">
        <f t="shared" si="77"/>
        <v>45747</v>
      </c>
      <c r="C198" s="97">
        <f>LF!JI198</f>
        <v>10940</v>
      </c>
      <c r="D198" s="99">
        <f>LF!E198+LF!AC198+LF!BM198+LF!CK198+LF!DU198+LF!ES198+LF!GC198+LF!HA198</f>
        <v>3731</v>
      </c>
      <c r="E198" s="92">
        <f>LF!C198+LF!AA198+LF!BK198+LF!CI198+LF!DS198+LF!EQ198+LF!GA198+LF!GY198</f>
        <v>4</v>
      </c>
      <c r="F198" s="99">
        <f>LF!Q198+LF!BY198+LF!EG198+LF!GO198</f>
        <v>2373</v>
      </c>
      <c r="G198" s="92">
        <f>LF!O198+LF!BW198+LF!EE198+LF!GM198</f>
        <v>0</v>
      </c>
      <c r="H198" s="99">
        <f>LF!AO198+LF!CW198</f>
        <v>693</v>
      </c>
      <c r="I198" s="92">
        <f>LF!AM198+LF!CU198</f>
        <v>4</v>
      </c>
      <c r="J198" s="99">
        <f>LF!BA198+LF!DI198+LF!FE198+LF!HM198</f>
        <v>2358</v>
      </c>
      <c r="K198" s="92">
        <f>LF!AY198+LF!DG198+LF!FC198+LF!HK198</f>
        <v>2</v>
      </c>
    </row>
    <row r="199" spans="1:11" ht="18.75" x14ac:dyDescent="0.25">
      <c r="A199" s="855"/>
      <c r="B199" s="90">
        <f t="shared" si="77"/>
        <v>45748</v>
      </c>
      <c r="C199" s="97">
        <f>LF!JI199</f>
        <v>10936</v>
      </c>
      <c r="D199" s="99">
        <f>LF!E199+LF!AC199+LF!BM199+LF!CK199+LF!DU199+LF!ES199+LF!GC199+LF!HA199</f>
        <v>3756</v>
      </c>
      <c r="E199" s="92">
        <f>LF!C199+LF!AA199+LF!BK199+LF!CI199+LF!DS199+LF!EQ199+LF!GA199+LF!GY199</f>
        <v>4</v>
      </c>
      <c r="F199" s="99">
        <f>LF!Q199+LF!BY199+LF!EG199+LF!GO199</f>
        <v>2368</v>
      </c>
      <c r="G199" s="92">
        <f>LF!O199+LF!BW199+LF!EE199+LF!GM199</f>
        <v>0</v>
      </c>
      <c r="H199" s="99">
        <f>LF!AO199+LF!CW199</f>
        <v>693</v>
      </c>
      <c r="I199" s="92">
        <f>LF!AM199+LF!CU199</f>
        <v>0</v>
      </c>
      <c r="J199" s="99">
        <f>LF!BA199+LF!DI199+LF!FE199+LF!HM199</f>
        <v>2352</v>
      </c>
      <c r="K199" s="92">
        <f>LF!AY199+LF!DG199+LF!FC199+LF!HK199</f>
        <v>0</v>
      </c>
    </row>
    <row r="200" spans="1:11" ht="19.5" thickBot="1" x14ac:dyDescent="0.3">
      <c r="A200" s="855"/>
      <c r="B200" s="120">
        <f t="shared" si="77"/>
        <v>45749</v>
      </c>
      <c r="C200" s="121">
        <f>LF!JI200</f>
        <v>10933</v>
      </c>
      <c r="D200" s="122">
        <f>LF!E200+LF!AC200+LF!BM200+LF!CK200+LF!DU200+LF!ES200+LF!GC200+LF!HA200</f>
        <v>3755</v>
      </c>
      <c r="E200" s="93">
        <f>LF!C200+LF!AA200+LF!BK200+LF!CI200+LF!DS200+LF!EQ200+LF!GA200+LF!GY200</f>
        <v>1</v>
      </c>
      <c r="F200" s="100">
        <f>LF!Q200+LF!BY200+LF!EG200+LF!GO200</f>
        <v>2368</v>
      </c>
      <c r="G200" s="93">
        <f>LF!O200+LF!BW200+LF!EE200+LF!GM200</f>
        <v>0</v>
      </c>
      <c r="H200" s="100">
        <f>LF!AO200+LF!CW200</f>
        <v>693</v>
      </c>
      <c r="I200" s="93">
        <f>LF!AM200+LF!CU200</f>
        <v>0</v>
      </c>
      <c r="J200" s="100">
        <f>LF!BA200+LF!DI200+LF!FE200+LF!HM200</f>
        <v>2350</v>
      </c>
      <c r="K200" s="93">
        <f>LF!AY200+LF!DG200+LF!FC200+LF!HK200</f>
        <v>2</v>
      </c>
    </row>
    <row r="201" spans="1:11" ht="19.5" thickBot="1" x14ac:dyDescent="0.3">
      <c r="A201" s="856"/>
      <c r="B201" s="2"/>
      <c r="C201" s="119"/>
      <c r="D201" s="123"/>
      <c r="E201" s="94">
        <f t="shared" ref="E201" si="93">SUM(E194:E200)</f>
        <v>20</v>
      </c>
      <c r="F201" s="95"/>
      <c r="G201" s="94">
        <f t="shared" ref="G201" si="94">SUM(G194:G200)</f>
        <v>4</v>
      </c>
      <c r="H201" s="95"/>
      <c r="I201" s="94">
        <f t="shared" ref="I201" si="95">SUM(I194:I200)</f>
        <v>12</v>
      </c>
      <c r="J201" s="95"/>
      <c r="K201" s="94">
        <f t="shared" ref="K201" si="96">SUM(K194:K200)</f>
        <v>12</v>
      </c>
    </row>
    <row r="202" spans="1:11" ht="19.5" thickBot="1" x14ac:dyDescent="0.3">
      <c r="A202" s="71"/>
      <c r="B202" s="118"/>
      <c r="C202" s="87"/>
      <c r="D202" s="88"/>
      <c r="E202" s="88"/>
      <c r="F202" s="88"/>
      <c r="G202" s="88"/>
      <c r="H202" s="88"/>
      <c r="I202" s="88"/>
      <c r="J202" s="88"/>
      <c r="K202" s="88"/>
    </row>
    <row r="203" spans="1:11" ht="18.75" x14ac:dyDescent="0.25">
      <c r="A203" s="854">
        <v>47</v>
      </c>
      <c r="B203" s="89">
        <f t="shared" ref="B203" si="97">+B200+1</f>
        <v>45750</v>
      </c>
      <c r="C203" s="96">
        <f>LF!JI203</f>
        <v>10928</v>
      </c>
      <c r="D203" s="98">
        <f>LF!E203+LF!AC203+LF!BM203+LF!CK203+LF!DU203+LF!ES203+LF!GC203+LF!HA203</f>
        <v>3755</v>
      </c>
      <c r="E203" s="91">
        <f>LF!C203+LF!AA203+LF!BK203+LF!CI203+LF!DS203+LF!EQ203+LF!GA203+LF!GY203</f>
        <v>0</v>
      </c>
      <c r="F203" s="98">
        <f>LF!Q203+LF!BY203+LF!EG203+LF!GO203</f>
        <v>2368</v>
      </c>
      <c r="G203" s="91">
        <f>LF!O203+LF!BW203+LF!EE203+LF!GM203</f>
        <v>0</v>
      </c>
      <c r="H203" s="98">
        <f>LF!AO203+LF!CW203</f>
        <v>688</v>
      </c>
      <c r="I203" s="91">
        <f>LF!AM203+LF!CU203</f>
        <v>5</v>
      </c>
      <c r="J203" s="98">
        <f>LF!BA203+LF!DI203+LF!FE203+LF!HM203</f>
        <v>2350</v>
      </c>
      <c r="K203" s="91">
        <f>LF!AY203+LF!DG203+LF!FC203+LF!HK203</f>
        <v>0</v>
      </c>
    </row>
    <row r="204" spans="1:11" ht="18.75" x14ac:dyDescent="0.25">
      <c r="A204" s="855"/>
      <c r="B204" s="90">
        <f t="shared" si="77"/>
        <v>45751</v>
      </c>
      <c r="C204" s="97">
        <f>LF!JI204</f>
        <v>10923</v>
      </c>
      <c r="D204" s="99">
        <f>LF!E204+LF!AC204+LF!BM204+LF!CK204+LF!DU204+LF!ES204+LF!GC204+LF!HA204</f>
        <v>3752</v>
      </c>
      <c r="E204" s="92">
        <f>LF!C204+LF!AA204+LF!BK204+LF!CI204+LF!DS204+LF!EQ204+LF!GA204+LF!GY204</f>
        <v>3</v>
      </c>
      <c r="F204" s="99">
        <f>LF!Q204+LF!BY204+LF!EG204+LF!GO204</f>
        <v>2367</v>
      </c>
      <c r="G204" s="92">
        <f>LF!O204+LF!BW204+LF!EE204+LF!GM204</f>
        <v>1</v>
      </c>
      <c r="H204" s="99">
        <f>LF!AO204+LF!CW204</f>
        <v>688</v>
      </c>
      <c r="I204" s="92">
        <f>LF!AM204+LF!CU204</f>
        <v>0</v>
      </c>
      <c r="J204" s="99">
        <f>LF!BA204+LF!DI204+LF!FE204+LF!HM204</f>
        <v>2349</v>
      </c>
      <c r="K204" s="92">
        <f>LF!AY204+LF!DG204+LF!FC204+LF!HK204</f>
        <v>1</v>
      </c>
    </row>
    <row r="205" spans="1:11" ht="18.75" x14ac:dyDescent="0.25">
      <c r="A205" s="855"/>
      <c r="B205" s="90">
        <f t="shared" si="77"/>
        <v>45752</v>
      </c>
      <c r="C205" s="97">
        <f>LF!JI205</f>
        <v>10915</v>
      </c>
      <c r="D205" s="99">
        <f>LF!E205+LF!AC205+LF!BM205+LF!CK205+LF!DU205+LF!ES205+LF!GC205+LF!HA205</f>
        <v>3750</v>
      </c>
      <c r="E205" s="92">
        <f>LF!C205+LF!AA205+LF!BK205+LF!CI205+LF!DS205+LF!EQ205+LF!GA205+LF!GY205</f>
        <v>2</v>
      </c>
      <c r="F205" s="99">
        <f>LF!Q205+LF!BY205+LF!EG205+LF!GO205</f>
        <v>2365</v>
      </c>
      <c r="G205" s="92">
        <f>LF!O205+LF!BW205+LF!EE205+LF!GM205</f>
        <v>2</v>
      </c>
      <c r="H205" s="99">
        <f>LF!AO205+LF!CW205</f>
        <v>685</v>
      </c>
      <c r="I205" s="92">
        <f>LF!AM205+LF!CU205</f>
        <v>3</v>
      </c>
      <c r="J205" s="99">
        <f>LF!BA205+LF!DI205+LF!FE205+LF!HM205</f>
        <v>2348</v>
      </c>
      <c r="K205" s="92">
        <f>LF!AY205+LF!DG205+LF!FC205+LF!HK205</f>
        <v>1</v>
      </c>
    </row>
    <row r="206" spans="1:11" ht="18.75" x14ac:dyDescent="0.25">
      <c r="A206" s="855"/>
      <c r="B206" s="90">
        <f t="shared" si="77"/>
        <v>45753</v>
      </c>
      <c r="C206" s="97">
        <f>LF!JI206</f>
        <v>10905</v>
      </c>
      <c r="D206" s="99">
        <f>LF!E206+LF!AC206+LF!BM206+LF!CK206+LF!DU206+LF!ES206+LF!GC206+LF!HA206</f>
        <v>3747</v>
      </c>
      <c r="E206" s="92">
        <f>LF!C206+LF!AA206+LF!BK206+LF!CI206+LF!DS206+LF!EQ206+LF!GA206+LF!GY206</f>
        <v>3</v>
      </c>
      <c r="F206" s="99">
        <f>LF!Q206+LF!BY206+LF!EG206+LF!GO206</f>
        <v>2364</v>
      </c>
      <c r="G206" s="92">
        <f>LF!O206+LF!BW206+LF!EE206+LF!GM206</f>
        <v>1</v>
      </c>
      <c r="H206" s="99">
        <f>LF!AO206+LF!CW206</f>
        <v>681</v>
      </c>
      <c r="I206" s="92">
        <f>LF!AM206+LF!CU206</f>
        <v>4</v>
      </c>
      <c r="J206" s="99">
        <f>LF!BA206+LF!DI206+LF!FE206+LF!HM206</f>
        <v>2347</v>
      </c>
      <c r="K206" s="92">
        <f>LF!AY206+LF!DG206+LF!FC206+LF!HK206</f>
        <v>1</v>
      </c>
    </row>
    <row r="207" spans="1:11" ht="18.75" x14ac:dyDescent="0.25">
      <c r="A207" s="855"/>
      <c r="B207" s="90">
        <f t="shared" si="77"/>
        <v>45754</v>
      </c>
      <c r="C207" s="97">
        <f>LF!JI207</f>
        <v>10892</v>
      </c>
      <c r="D207" s="99">
        <f>LF!E207+LF!AC207+LF!BM207+LF!CK207+LF!DU207+LF!ES207+LF!GC207+LF!HA207</f>
        <v>3743</v>
      </c>
      <c r="E207" s="92">
        <f>LF!C207+LF!AA207+LF!BK207+LF!CI207+LF!DS207+LF!EQ207+LF!GA207+LF!GY207</f>
        <v>4</v>
      </c>
      <c r="F207" s="99">
        <f>LF!Q207+LF!BY207+LF!EG207+LF!GO207</f>
        <v>2364</v>
      </c>
      <c r="G207" s="92">
        <f>LF!O207+LF!BW207+LF!EE207+LF!GM207</f>
        <v>0</v>
      </c>
      <c r="H207" s="99">
        <f>LF!AO207+LF!CW207</f>
        <v>678</v>
      </c>
      <c r="I207" s="92">
        <f>LF!AM207+LF!CU207</f>
        <v>3</v>
      </c>
      <c r="J207" s="99">
        <f>LF!BA207+LF!DI207+LF!FE207+LF!HM207</f>
        <v>2343</v>
      </c>
      <c r="K207" s="92">
        <f>LF!AY207+LF!DG207+LF!FC207+LF!HK207</f>
        <v>4</v>
      </c>
    </row>
    <row r="208" spans="1:11" ht="18.75" x14ac:dyDescent="0.25">
      <c r="A208" s="855"/>
      <c r="B208" s="90">
        <f t="shared" si="77"/>
        <v>45755</v>
      </c>
      <c r="C208" s="97">
        <f>LF!JI208</f>
        <v>10884</v>
      </c>
      <c r="D208" s="99">
        <f>LF!E208+LF!AC208+LF!BM208+LF!CK208+LF!DU208+LF!ES208+LF!GC208+LF!HA208</f>
        <v>3741</v>
      </c>
      <c r="E208" s="92">
        <f>LF!C208+LF!AA208+LF!BK208+LF!CI208+LF!DS208+LF!EQ208+LF!GA208+LF!GY208</f>
        <v>2</v>
      </c>
      <c r="F208" s="99">
        <f>LF!Q208+LF!BY208+LF!EG208+LF!GO208</f>
        <v>2364</v>
      </c>
      <c r="G208" s="92">
        <f>LF!O208+LF!BW208+LF!EE208+LF!GM208</f>
        <v>0</v>
      </c>
      <c r="H208" s="99">
        <f>LF!AO208+LF!CW208</f>
        <v>675</v>
      </c>
      <c r="I208" s="92">
        <f>LF!AM208+LF!CU208</f>
        <v>3</v>
      </c>
      <c r="J208" s="99">
        <f>LF!BA208+LF!DI208+LF!FE208+LF!HM208</f>
        <v>2340</v>
      </c>
      <c r="K208" s="92">
        <f>LF!AY208+LF!DG208+LF!FC208+LF!HK208</f>
        <v>3</v>
      </c>
    </row>
    <row r="209" spans="1:11" ht="19.5" thickBot="1" x14ac:dyDescent="0.3">
      <c r="A209" s="855"/>
      <c r="B209" s="120">
        <f t="shared" si="77"/>
        <v>45756</v>
      </c>
      <c r="C209" s="121">
        <f>LF!JI209</f>
        <v>10879</v>
      </c>
      <c r="D209" s="122">
        <f>LF!E209+LF!AC209+LF!BM209+LF!CK209+LF!DU209+LF!ES209+LF!GC209+LF!HA209</f>
        <v>3738</v>
      </c>
      <c r="E209" s="93">
        <f>LF!C209+LF!AA209+LF!BK209+LF!CI209+LF!DS209+LF!EQ209+LF!GA209+LF!GY209</f>
        <v>3</v>
      </c>
      <c r="F209" s="100">
        <f>LF!Q209+LF!BY209+LF!EG209+LF!GO209</f>
        <v>2363</v>
      </c>
      <c r="G209" s="93">
        <f>LF!O209+LF!BW209+LF!EE209+LF!GM209</f>
        <v>1</v>
      </c>
      <c r="H209" s="100">
        <f>LF!AO209+LF!CW209</f>
        <v>674</v>
      </c>
      <c r="I209" s="93">
        <f>LF!AM209+LF!CU209</f>
        <v>1</v>
      </c>
      <c r="J209" s="100">
        <f>LF!BA209+LF!DI209+LF!FE209+LF!HM209</f>
        <v>2340</v>
      </c>
      <c r="K209" s="93">
        <f>LF!AY209+LF!DG209+LF!FC209+LF!HK209</f>
        <v>0</v>
      </c>
    </row>
    <row r="210" spans="1:11" ht="19.5" thickBot="1" x14ac:dyDescent="0.3">
      <c r="A210" s="856"/>
      <c r="B210" s="2"/>
      <c r="C210" s="119"/>
      <c r="D210" s="123"/>
      <c r="E210" s="94">
        <f t="shared" ref="E210" si="98">SUM(E203:E209)</f>
        <v>17</v>
      </c>
      <c r="F210" s="95"/>
      <c r="G210" s="94">
        <f t="shared" ref="G210" si="99">SUM(G203:G209)</f>
        <v>5</v>
      </c>
      <c r="H210" s="95"/>
      <c r="I210" s="94">
        <f t="shared" ref="I210" si="100">SUM(I203:I209)</f>
        <v>19</v>
      </c>
      <c r="J210" s="95"/>
      <c r="K210" s="94">
        <f t="shared" ref="K210" si="101">SUM(K203:K209)</f>
        <v>10</v>
      </c>
    </row>
    <row r="211" spans="1:11" ht="19.5" thickBot="1" x14ac:dyDescent="0.3">
      <c r="A211" s="71"/>
      <c r="B211" s="118"/>
      <c r="C211" s="87"/>
      <c r="D211" s="88"/>
      <c r="E211" s="88"/>
      <c r="F211" s="88"/>
      <c r="G211" s="88"/>
      <c r="H211" s="88"/>
      <c r="I211" s="88"/>
      <c r="J211" s="88"/>
      <c r="K211" s="88"/>
    </row>
    <row r="212" spans="1:11" ht="18.75" x14ac:dyDescent="0.25">
      <c r="A212" s="854">
        <v>48</v>
      </c>
      <c r="B212" s="89">
        <f t="shared" ref="B212:B239" si="102">+B209+1</f>
        <v>45757</v>
      </c>
      <c r="C212" s="96">
        <f>LF!JI212</f>
        <v>10873</v>
      </c>
      <c r="D212" s="98">
        <f>LF!E212+LF!AC212+LF!BM212+LF!CK212+LF!DU212+LF!ES212+LF!GC212+LF!HA212</f>
        <v>3735</v>
      </c>
      <c r="E212" s="91">
        <f>LF!C212+LF!AA212+LF!BK212+LF!CI212+LF!DS212+LF!EQ212+LF!GA212+LF!GY212</f>
        <v>3</v>
      </c>
      <c r="F212" s="98">
        <f>LF!Q212+LF!BY212+LF!EG212+LF!GO212</f>
        <v>2362</v>
      </c>
      <c r="G212" s="91">
        <f>LF!O212+LF!BW212+LF!EE212+LF!GM212</f>
        <v>1</v>
      </c>
      <c r="H212" s="98">
        <f>LF!AO212+LF!CW212</f>
        <v>673</v>
      </c>
      <c r="I212" s="91">
        <f>LF!AM212+LF!CU212</f>
        <v>1</v>
      </c>
      <c r="J212" s="98">
        <f>LF!BA212+LF!DI212+LF!FE212+LF!HM212</f>
        <v>2339</v>
      </c>
      <c r="K212" s="91">
        <f>LF!AY212+LF!DG212+LF!FC212+LF!HK212</f>
        <v>1</v>
      </c>
    </row>
    <row r="213" spans="1:11" ht="18.75" x14ac:dyDescent="0.25">
      <c r="A213" s="855"/>
      <c r="B213" s="90">
        <f t="shared" ref="B213:B245" si="103">+B212+1</f>
        <v>45758</v>
      </c>
      <c r="C213" s="97">
        <f>LF!JI213</f>
        <v>10867</v>
      </c>
      <c r="D213" s="99">
        <f>LF!E213+LF!AC213+LF!BM213+LF!CK213+LF!DU213+LF!ES213+LF!GC213+LF!HA213</f>
        <v>3732</v>
      </c>
      <c r="E213" s="92">
        <f>LF!C213+LF!AA213+LF!BK213+LF!CI213+LF!DS213+LF!EQ213+LF!GA213+LF!GY213</f>
        <v>3</v>
      </c>
      <c r="F213" s="99">
        <f>LF!Q213+LF!BY213+LF!EG213+LF!GO213</f>
        <v>2362</v>
      </c>
      <c r="G213" s="92">
        <f>LF!O213+LF!BW213+LF!EE213+LF!GM213</f>
        <v>0</v>
      </c>
      <c r="H213" s="99">
        <f>LF!AO213+LF!CW213</f>
        <v>672</v>
      </c>
      <c r="I213" s="92">
        <f>LF!AM213+LF!CU213</f>
        <v>1</v>
      </c>
      <c r="J213" s="99">
        <f>LF!BA213+LF!DI213+LF!FE213+LF!HM213</f>
        <v>2337</v>
      </c>
      <c r="K213" s="92">
        <f>LF!AY213+LF!DG213+LF!FC213+LF!HK213</f>
        <v>2</v>
      </c>
    </row>
    <row r="214" spans="1:11" ht="18.75" x14ac:dyDescent="0.25">
      <c r="A214" s="855"/>
      <c r="B214" s="90">
        <f t="shared" si="103"/>
        <v>45759</v>
      </c>
      <c r="C214" s="97">
        <f>LF!JI214</f>
        <v>10859</v>
      </c>
      <c r="D214" s="99">
        <f>LF!E214+LF!AC214+LF!BM214+LF!CK214+LF!DU214+LF!ES214+LF!GC214+LF!HA214</f>
        <v>3729</v>
      </c>
      <c r="E214" s="92">
        <f>LF!C214+LF!AA214+LF!BK214+LF!CI214+LF!DS214+LF!EQ214+LF!GA214+LF!GY214</f>
        <v>3</v>
      </c>
      <c r="F214" s="99">
        <f>LF!Q214+LF!BY214+LF!EG214+LF!GO214</f>
        <v>2360</v>
      </c>
      <c r="G214" s="92">
        <f>LF!O214+LF!BW214+LF!EE214+LF!GM214</f>
        <v>2</v>
      </c>
      <c r="H214" s="99">
        <f>LF!AO214+LF!CW214</f>
        <v>671</v>
      </c>
      <c r="I214" s="92">
        <f>LF!AM214+LF!CU214</f>
        <v>1</v>
      </c>
      <c r="J214" s="99">
        <f>LF!BA214+LF!DI214+LF!FE214+LF!HM214</f>
        <v>2335</v>
      </c>
      <c r="K214" s="92">
        <f>LF!AY214+LF!DG214+LF!FC214+LF!HK214</f>
        <v>2</v>
      </c>
    </row>
    <row r="215" spans="1:11" ht="18.75" x14ac:dyDescent="0.25">
      <c r="A215" s="855"/>
      <c r="B215" s="90">
        <f t="shared" si="103"/>
        <v>45760</v>
      </c>
      <c r="C215" s="97">
        <f>LF!JI215</f>
        <v>10852</v>
      </c>
      <c r="D215" s="99">
        <f>LF!E215+LF!AC215+LF!BM215+LF!CK215+LF!DU215+LF!ES215+LF!GC215+LF!HA215</f>
        <v>3727</v>
      </c>
      <c r="E215" s="92">
        <f>LF!C215+LF!AA215+LF!BK215+LF!CI215+LF!DS215+LF!EQ215+LF!GA215+LF!GY215</f>
        <v>2</v>
      </c>
      <c r="F215" s="99">
        <f>LF!Q215+LF!BY215+LF!EG215+LF!GO215</f>
        <v>2359</v>
      </c>
      <c r="G215" s="92">
        <f>LF!O215+LF!BW215+LF!EE215+LF!GM215</f>
        <v>1</v>
      </c>
      <c r="H215" s="99">
        <f>LF!AO215+LF!CW215</f>
        <v>669</v>
      </c>
      <c r="I215" s="92">
        <f>LF!AM215+LF!CU215</f>
        <v>2</v>
      </c>
      <c r="J215" s="99">
        <f>LF!BA215+LF!DI215+LF!FE215+LF!HM215</f>
        <v>2334</v>
      </c>
      <c r="K215" s="92">
        <f>LF!AY215+LF!DG215+LF!FC215+LF!HK215</f>
        <v>1</v>
      </c>
    </row>
    <row r="216" spans="1:11" ht="18.75" x14ac:dyDescent="0.25">
      <c r="A216" s="855"/>
      <c r="B216" s="90">
        <f t="shared" si="103"/>
        <v>45761</v>
      </c>
      <c r="C216" s="97">
        <f>LF!JI216</f>
        <v>10843</v>
      </c>
      <c r="D216" s="99">
        <f>LF!E216+LF!AC216+LF!BM216+LF!CK216+LF!DU216+LF!ES216+LF!GC216+LF!HA216</f>
        <v>3723</v>
      </c>
      <c r="E216" s="92">
        <f>LF!C216+LF!AA216+LF!BK216+LF!CI216+LF!DS216+LF!EQ216+LF!GA216+LF!GY216</f>
        <v>4</v>
      </c>
      <c r="F216" s="99">
        <f>LF!Q216+LF!BY216+LF!EG216+LF!GO216</f>
        <v>2358</v>
      </c>
      <c r="G216" s="92">
        <f>LF!O216+LF!BW216+LF!EE216+LF!GM216</f>
        <v>1</v>
      </c>
      <c r="H216" s="99">
        <f>LF!AO216+LF!CW216</f>
        <v>668</v>
      </c>
      <c r="I216" s="92">
        <f>LF!AM216+LF!CU216</f>
        <v>1</v>
      </c>
      <c r="J216" s="99">
        <f>LF!BA216+LF!DI216+LF!FE216+LF!HM216</f>
        <v>2333</v>
      </c>
      <c r="K216" s="92">
        <f>LF!AY216+LF!DG216+LF!FC216+LF!HK216</f>
        <v>1</v>
      </c>
    </row>
    <row r="217" spans="1:11" ht="18.75" x14ac:dyDescent="0.25">
      <c r="A217" s="855"/>
      <c r="B217" s="90">
        <f t="shared" si="103"/>
        <v>45762</v>
      </c>
      <c r="C217" s="97">
        <f>LF!JI217</f>
        <v>10837</v>
      </c>
      <c r="D217" s="99">
        <f>LF!E217+LF!AC217+LF!BM217+LF!CK217+LF!DU217+LF!ES217+LF!GC217+LF!HA217</f>
        <v>3718</v>
      </c>
      <c r="E217" s="92">
        <f>LF!C217+LF!AA217+LF!BK217+LF!CI217+LF!DS217+LF!EQ217+LF!GA217+LF!GY217</f>
        <v>5</v>
      </c>
      <c r="F217" s="99">
        <f>LF!Q217+LF!BY217+LF!EG217+LF!GO217</f>
        <v>2357</v>
      </c>
      <c r="G217" s="92">
        <f>LF!O217+LF!BW217+LF!EE217+LF!GM217</f>
        <v>1</v>
      </c>
      <c r="H217" s="99">
        <f>LF!AO217+LF!CW217</f>
        <v>668</v>
      </c>
      <c r="I217" s="92">
        <f>LF!AM217+LF!CU217</f>
        <v>0</v>
      </c>
      <c r="J217" s="99">
        <f>LF!BA217+LF!DI217+LF!FE217+LF!HM217</f>
        <v>2333</v>
      </c>
      <c r="K217" s="92">
        <f>LF!AY217+LF!DG217+LF!FC217+LF!HK217</f>
        <v>0</v>
      </c>
    </row>
    <row r="218" spans="1:11" ht="19.5" thickBot="1" x14ac:dyDescent="0.3">
      <c r="A218" s="855"/>
      <c r="B218" s="120">
        <f t="shared" si="103"/>
        <v>45763</v>
      </c>
      <c r="C218" s="121">
        <f>LF!JI218</f>
        <v>10825</v>
      </c>
      <c r="D218" s="122">
        <f>LF!E218+LF!AC218+LF!BM218+LF!CK218+LF!DU218+LF!ES218+LF!GC218+LF!HA218</f>
        <v>3716</v>
      </c>
      <c r="E218" s="93">
        <f>LF!C218+LF!AA218+LF!BK218+LF!CI218+LF!DS218+LF!EQ218+LF!GA218+LF!GY218</f>
        <v>2</v>
      </c>
      <c r="F218" s="100">
        <f>LF!Q218+LF!BY218+LF!EG218+LF!GO218</f>
        <v>2353</v>
      </c>
      <c r="G218" s="93">
        <f>LF!O218+LF!BW218+LF!EE218+LF!GM218</f>
        <v>4</v>
      </c>
      <c r="H218" s="100">
        <f>LF!AO218+LF!CW218</f>
        <v>667</v>
      </c>
      <c r="I218" s="93">
        <f>LF!AM218+LF!CU218</f>
        <v>1</v>
      </c>
      <c r="J218" s="100">
        <f>LF!BA218+LF!DI218+LF!FE218+LF!HM218</f>
        <v>2330</v>
      </c>
      <c r="K218" s="93">
        <f>LF!AY218+LF!DG218+LF!FC218+LF!HK218</f>
        <v>3</v>
      </c>
    </row>
    <row r="219" spans="1:11" ht="19.5" thickBot="1" x14ac:dyDescent="0.3">
      <c r="A219" s="856"/>
      <c r="B219" s="2"/>
      <c r="C219" s="119"/>
      <c r="D219" s="123"/>
      <c r="E219" s="94">
        <f t="shared" ref="E219" si="104">SUM(E212:E218)</f>
        <v>22</v>
      </c>
      <c r="F219" s="95"/>
      <c r="G219" s="94">
        <f t="shared" ref="G219" si="105">SUM(G212:G218)</f>
        <v>10</v>
      </c>
      <c r="H219" s="95"/>
      <c r="I219" s="94">
        <f t="shared" ref="I219" si="106">SUM(I212:I218)</f>
        <v>7</v>
      </c>
      <c r="J219" s="95"/>
      <c r="K219" s="94">
        <f t="shared" ref="K219" si="107">SUM(K212:K218)</f>
        <v>10</v>
      </c>
    </row>
    <row r="220" spans="1:11" ht="19.5" thickBot="1" x14ac:dyDescent="0.3">
      <c r="A220" s="71"/>
      <c r="B220" s="118"/>
      <c r="C220" s="87"/>
      <c r="D220" s="88"/>
      <c r="E220" s="88"/>
      <c r="F220" s="88"/>
      <c r="G220" s="88"/>
      <c r="H220" s="88"/>
      <c r="I220" s="88"/>
      <c r="J220" s="88"/>
      <c r="K220" s="88"/>
    </row>
    <row r="221" spans="1:11" ht="18.75" x14ac:dyDescent="0.25">
      <c r="A221" s="854">
        <v>49</v>
      </c>
      <c r="B221" s="89">
        <f t="shared" si="102"/>
        <v>45764</v>
      </c>
      <c r="C221" s="96">
        <f>LF!JI221</f>
        <v>10813</v>
      </c>
      <c r="D221" s="98">
        <f>LF!E221+LF!AC221+LF!BM221+LF!CK221+LF!DU221+LF!ES221+LF!GC221+LF!HA221</f>
        <v>3710</v>
      </c>
      <c r="E221" s="91">
        <f>LF!C221+LF!AA221+LF!BK221+LF!CI221+LF!DS221+LF!EQ221+LF!GA221+LF!GY221</f>
        <v>6</v>
      </c>
      <c r="F221" s="98">
        <f>LF!Q221+LF!BY221+LF!EG221+LF!GO221</f>
        <v>2353</v>
      </c>
      <c r="G221" s="91">
        <f>LF!O221+LF!BW221+LF!EE221+LF!GM221</f>
        <v>0</v>
      </c>
      <c r="H221" s="98">
        <f>LF!AO221+LF!CW221</f>
        <v>665</v>
      </c>
      <c r="I221" s="91">
        <f>LF!AM221+LF!CU221</f>
        <v>2</v>
      </c>
      <c r="J221" s="98">
        <f>LF!BA221+LF!DI221+LF!FE221+LF!HM221</f>
        <v>2329</v>
      </c>
      <c r="K221" s="91">
        <f>LF!AY221+LF!DG221+LF!FC221+LF!HK221</f>
        <v>1</v>
      </c>
    </row>
    <row r="222" spans="1:11" ht="18.75" x14ac:dyDescent="0.25">
      <c r="A222" s="855"/>
      <c r="B222" s="90">
        <f t="shared" si="103"/>
        <v>45765</v>
      </c>
      <c r="C222" s="97">
        <f>LF!JI222</f>
        <v>10805</v>
      </c>
      <c r="D222" s="99">
        <f>LF!E222+LF!AC222+LF!BM222+LF!CK222+LF!DU222+LF!ES222+LF!GC222+LF!HA222</f>
        <v>3706</v>
      </c>
      <c r="E222" s="92">
        <f>LF!C222+LF!AA222+LF!BK222+LF!CI222+LF!DS222+LF!EQ222+LF!GA222+LF!GY222</f>
        <v>4</v>
      </c>
      <c r="F222" s="99">
        <f>LF!Q222+LF!BY222+LF!EG222+LF!GO222</f>
        <v>2353</v>
      </c>
      <c r="G222" s="92">
        <f>LF!O222+LF!BW222+LF!EE222+LF!GM222</f>
        <v>0</v>
      </c>
      <c r="H222" s="99">
        <f>LF!AO222+LF!CW222</f>
        <v>663</v>
      </c>
      <c r="I222" s="92">
        <f>LF!AM222+LF!CU222</f>
        <v>2</v>
      </c>
      <c r="J222" s="99">
        <f>LF!BA222+LF!DI222+LF!FE222+LF!HM222</f>
        <v>2328</v>
      </c>
      <c r="K222" s="92">
        <f>LF!AY222+LF!DG222+LF!FC222+LF!HK222</f>
        <v>1</v>
      </c>
    </row>
    <row r="223" spans="1:11" ht="18.75" x14ac:dyDescent="0.25">
      <c r="A223" s="855"/>
      <c r="B223" s="90">
        <f t="shared" si="103"/>
        <v>45766</v>
      </c>
      <c r="C223" s="97">
        <f>LF!JI223</f>
        <v>10797</v>
      </c>
      <c r="D223" s="99">
        <f>LF!E223+LF!AC223+LF!BM223+LF!CK223+LF!DU223+LF!ES223+LF!GC223+LF!HA223</f>
        <v>3703</v>
      </c>
      <c r="E223" s="92">
        <f>LF!C223+LF!AA223+LF!BK223+LF!CI223+LF!DS223+LF!EQ223+LF!GA223+LF!GY223</f>
        <v>3</v>
      </c>
      <c r="F223" s="99">
        <f>LF!Q223+LF!BY223+LF!EG223+LF!GO223</f>
        <v>2353</v>
      </c>
      <c r="G223" s="92">
        <f>LF!O223+LF!BW223+LF!EE223+LF!GM223</f>
        <v>0</v>
      </c>
      <c r="H223" s="99">
        <f>LF!AO223+LF!CW223</f>
        <v>661</v>
      </c>
      <c r="I223" s="92">
        <f>LF!AM223+LF!CU223</f>
        <v>2</v>
      </c>
      <c r="J223" s="99">
        <f>LF!BA223+LF!DI223+LF!FE223+LF!HM223</f>
        <v>2328</v>
      </c>
      <c r="K223" s="92">
        <f>LF!AY223+LF!DG223+LF!FC223+LF!HK223</f>
        <v>0</v>
      </c>
    </row>
    <row r="224" spans="1:11" ht="18.75" x14ac:dyDescent="0.25">
      <c r="A224" s="855"/>
      <c r="B224" s="90">
        <f t="shared" si="103"/>
        <v>45767</v>
      </c>
      <c r="C224" s="97">
        <f>LF!JI224</f>
        <v>10790</v>
      </c>
      <c r="D224" s="99">
        <f>LF!E224+LF!AC224+LF!BM224+LF!CK224+LF!DU224+LF!ES224+LF!GC224+LF!HA224</f>
        <v>3700</v>
      </c>
      <c r="E224" s="92">
        <f>LF!C224+LF!AA224+LF!BK224+LF!CI224+LF!DS224+LF!EQ224+LF!GA224+LF!GY224</f>
        <v>3</v>
      </c>
      <c r="F224" s="99">
        <f>LF!Q224+LF!BY224+LF!EG224+LF!GO224</f>
        <v>2352</v>
      </c>
      <c r="G224" s="92">
        <f>LF!O224+LF!BW224+LF!EE224+LF!GM224</f>
        <v>1</v>
      </c>
      <c r="H224" s="99">
        <f>LF!AO224+LF!CW224</f>
        <v>660</v>
      </c>
      <c r="I224" s="92">
        <f>LF!AM224+LF!CU224</f>
        <v>1</v>
      </c>
      <c r="J224" s="99">
        <f>LF!BA224+LF!DI224+LF!FE224+LF!HM224</f>
        <v>2327</v>
      </c>
      <c r="K224" s="92">
        <f>LF!AY224+LF!DG224+LF!FC224+LF!HK224</f>
        <v>1</v>
      </c>
    </row>
    <row r="225" spans="1:11" ht="18.75" x14ac:dyDescent="0.25">
      <c r="A225" s="855"/>
      <c r="B225" s="90">
        <f t="shared" si="103"/>
        <v>45768</v>
      </c>
      <c r="C225" s="97">
        <f>LF!JI225</f>
        <v>10788</v>
      </c>
      <c r="D225" s="99">
        <f>LF!E225+LF!AC225+LF!BM225+LF!CK225+LF!DU225+LF!ES225+LF!GC225+LF!HA225</f>
        <v>3700</v>
      </c>
      <c r="E225" s="92">
        <f>LF!C225+LF!AA225+LF!BK225+LF!CI225+LF!DS225+LF!EQ225+LF!GA225+LF!GY225</f>
        <v>0</v>
      </c>
      <c r="F225" s="99">
        <f>LF!Q225+LF!BY225+LF!EG225+LF!GO225</f>
        <v>2351</v>
      </c>
      <c r="G225" s="92">
        <f>LF!O225+LF!BW225+LF!EE225+LF!GM225</f>
        <v>1</v>
      </c>
      <c r="H225" s="99">
        <f>LF!AO225+LF!CW225</f>
        <v>660</v>
      </c>
      <c r="I225" s="92">
        <f>LF!AM225+LF!CU225</f>
        <v>0</v>
      </c>
      <c r="J225" s="99">
        <f>LF!BA225+LF!DI225+LF!FE225+LF!HM225</f>
        <v>2326</v>
      </c>
      <c r="K225" s="92">
        <f>LF!AY225+LF!DG225+LF!FC225+LF!HK225</f>
        <v>1</v>
      </c>
    </row>
    <row r="226" spans="1:11" ht="18.75" x14ac:dyDescent="0.25">
      <c r="A226" s="855"/>
      <c r="B226" s="90">
        <f t="shared" si="103"/>
        <v>45769</v>
      </c>
      <c r="C226" s="97">
        <f>LF!JI226</f>
        <v>10781</v>
      </c>
      <c r="D226" s="99">
        <f>LF!E226+LF!AC226+LF!BM226+LF!CK226+LF!DU226+LF!ES226+LF!GC226+LF!HA226</f>
        <v>3699</v>
      </c>
      <c r="E226" s="92">
        <f>LF!C226+LF!AA226+LF!BK226+LF!CI226+LF!DS226+LF!EQ226+LF!GA226+LF!GY226</f>
        <v>1</v>
      </c>
      <c r="F226" s="99">
        <f>LF!Q226+LF!BY226+LF!EG226+LF!GO226</f>
        <v>2350</v>
      </c>
      <c r="G226" s="92">
        <f>LF!O226+LF!BW226+LF!EE226+LF!GM226</f>
        <v>1</v>
      </c>
      <c r="H226" s="99">
        <f>LF!AO226+LF!CW226</f>
        <v>658</v>
      </c>
      <c r="I226" s="92">
        <f>LF!AM226+LF!CU226</f>
        <v>2</v>
      </c>
      <c r="J226" s="99">
        <f>LF!BA226+LF!DI226+LF!FE226+LF!HM226</f>
        <v>2324</v>
      </c>
      <c r="K226" s="92">
        <f>LF!AY226+LF!DG226+LF!FC226+LF!HK226</f>
        <v>2</v>
      </c>
    </row>
    <row r="227" spans="1:11" ht="19.5" thickBot="1" x14ac:dyDescent="0.3">
      <c r="A227" s="855"/>
      <c r="B227" s="120">
        <f t="shared" si="103"/>
        <v>45770</v>
      </c>
      <c r="C227" s="121">
        <f>LF!JI227</f>
        <v>10778</v>
      </c>
      <c r="D227" s="122">
        <f>LF!E227+LF!AC227+LF!BM227+LF!CK227+LF!DU227+LF!ES227+LF!GC227+LF!HA227</f>
        <v>3698</v>
      </c>
      <c r="E227" s="93">
        <f>LF!C227+LF!AA227+LF!BK227+LF!CI227+LF!DS227+LF!EQ227+LF!GA227+LF!GY227</f>
        <v>1</v>
      </c>
      <c r="F227" s="100">
        <f>LF!Q227+LF!BY227+LF!EG227+LF!GO227</f>
        <v>2350</v>
      </c>
      <c r="G227" s="93">
        <f>LF!O227+LF!BW227+LF!EE227+LF!GM227</f>
        <v>0</v>
      </c>
      <c r="H227" s="100">
        <f>LF!AO227+LF!CW227</f>
        <v>657</v>
      </c>
      <c r="I227" s="93">
        <f>LF!AM227+LF!CU227</f>
        <v>1</v>
      </c>
      <c r="J227" s="100">
        <f>LF!BA227+LF!DI227+LF!FE227+LF!HM227</f>
        <v>2323</v>
      </c>
      <c r="K227" s="93">
        <f>LF!AY227+LF!DG227+LF!FC227+LF!HK227</f>
        <v>1</v>
      </c>
    </row>
    <row r="228" spans="1:11" ht="19.5" thickBot="1" x14ac:dyDescent="0.3">
      <c r="A228" s="856"/>
      <c r="B228" s="2"/>
      <c r="C228" s="119"/>
      <c r="D228" s="123"/>
      <c r="E228" s="94">
        <f t="shared" ref="E228" si="108">SUM(E221:E227)</f>
        <v>18</v>
      </c>
      <c r="F228" s="95"/>
      <c r="G228" s="94">
        <f t="shared" ref="G228" si="109">SUM(G221:G227)</f>
        <v>3</v>
      </c>
      <c r="H228" s="95"/>
      <c r="I228" s="94">
        <f t="shared" ref="I228" si="110">SUM(I221:I227)</f>
        <v>10</v>
      </c>
      <c r="J228" s="95"/>
      <c r="K228" s="94">
        <f t="shared" ref="K228" si="111">SUM(K221:K227)</f>
        <v>7</v>
      </c>
    </row>
    <row r="229" spans="1:11" ht="19.5" thickBot="1" x14ac:dyDescent="0.3">
      <c r="A229" s="71"/>
      <c r="B229" s="118"/>
      <c r="C229" s="87"/>
      <c r="D229" s="88"/>
      <c r="E229" s="88"/>
      <c r="F229" s="88"/>
      <c r="G229" s="88"/>
      <c r="H229" s="88"/>
      <c r="I229" s="88"/>
      <c r="J229" s="88"/>
      <c r="K229" s="88"/>
    </row>
    <row r="230" spans="1:11" ht="18.75" x14ac:dyDescent="0.25">
      <c r="A230" s="854">
        <v>50</v>
      </c>
      <c r="B230" s="89">
        <f t="shared" si="102"/>
        <v>45771</v>
      </c>
      <c r="C230" s="96">
        <f>LF!JI230</f>
        <v>10773</v>
      </c>
      <c r="D230" s="98">
        <f>LF!E230+LF!AC230+LF!BM230+LF!CK230+LF!DU230+LF!ES230+LF!GC230+LF!HA230</f>
        <v>3696</v>
      </c>
      <c r="E230" s="91">
        <f>LF!C230+LF!AA230+LF!BK230+LF!CI230+LF!DS230+LF!EQ230+LF!GA230+LF!GY230</f>
        <v>2</v>
      </c>
      <c r="F230" s="98">
        <f>LF!Q230+LF!BY230+LF!EG230+LF!GO230</f>
        <v>2349</v>
      </c>
      <c r="G230" s="91">
        <f>LF!O230+LF!BW230+LF!EE230+LF!GM230</f>
        <v>1</v>
      </c>
      <c r="H230" s="98">
        <f>LF!AO230+LF!CW230</f>
        <v>655</v>
      </c>
      <c r="I230" s="91">
        <f>LF!AM230+LF!CU230</f>
        <v>2</v>
      </c>
      <c r="J230" s="98">
        <f>LF!BA230+LF!DI230+LF!FE230+LF!HM230</f>
        <v>2323</v>
      </c>
      <c r="K230" s="91">
        <f>LF!AY230+LF!DG230+LF!FC230+LF!HK230</f>
        <v>0</v>
      </c>
    </row>
    <row r="231" spans="1:11" ht="18.75" x14ac:dyDescent="0.25">
      <c r="A231" s="855"/>
      <c r="B231" s="90">
        <f t="shared" si="103"/>
        <v>45772</v>
      </c>
      <c r="C231" s="97">
        <f>LF!JI231</f>
        <v>10764</v>
      </c>
      <c r="D231" s="99">
        <f>LF!E231+LF!AC231+LF!BM231+LF!CK231+LF!DU231+LF!ES231+LF!GC231+LF!HA231</f>
        <v>3693</v>
      </c>
      <c r="E231" s="92">
        <f>LF!C231+LF!AA231+LF!BK231+LF!CI231+LF!DS231+LF!EQ231+LF!GA231+LF!GY231</f>
        <v>3</v>
      </c>
      <c r="F231" s="99">
        <f>LF!Q231+LF!BY231+LF!EG231+LF!GO231</f>
        <v>2349</v>
      </c>
      <c r="G231" s="92">
        <f>LF!O231+LF!BW231+LF!EE231+LF!GM231</f>
        <v>0</v>
      </c>
      <c r="H231" s="99">
        <f>LF!AO231+LF!CW231</f>
        <v>654</v>
      </c>
      <c r="I231" s="92">
        <f>LF!AM231+LF!CU231</f>
        <v>1</v>
      </c>
      <c r="J231" s="99">
        <f>LF!BA231+LF!DI231+LF!FE231+LF!HM231</f>
        <v>2320</v>
      </c>
      <c r="K231" s="92">
        <f>LF!AY231+LF!DG231+LF!FC231+LF!HK231</f>
        <v>3</v>
      </c>
    </row>
    <row r="232" spans="1:11" ht="18.75" x14ac:dyDescent="0.25">
      <c r="A232" s="855"/>
      <c r="B232" s="90">
        <f t="shared" si="103"/>
        <v>45773</v>
      </c>
      <c r="C232" s="97">
        <f>LF!JI232</f>
        <v>10754</v>
      </c>
      <c r="D232" s="99">
        <f>LF!E232+LF!AC232+LF!BM232+LF!CK232+LF!DU232+LF!ES232+LF!GC232+LF!HA232</f>
        <v>3688</v>
      </c>
      <c r="E232" s="92">
        <f>LF!C232+LF!AA232+LF!BK232+LF!CI232+LF!DS232+LF!EQ232+LF!GA232+LF!GY232</f>
        <v>5</v>
      </c>
      <c r="F232" s="99">
        <f>LF!Q232+LF!BY232+LF!EG232+LF!GO232</f>
        <v>2348</v>
      </c>
      <c r="G232" s="92">
        <f>LF!O232+LF!BW232+LF!EE232+LF!GM232</f>
        <v>1</v>
      </c>
      <c r="H232" s="99">
        <f>LF!AO232+LF!CW232</f>
        <v>652</v>
      </c>
      <c r="I232" s="92">
        <f>LF!AM232+LF!CU232</f>
        <v>2</v>
      </c>
      <c r="J232" s="99">
        <f>LF!BA232+LF!DI232+LF!FE232+LF!HM232</f>
        <v>2319</v>
      </c>
      <c r="K232" s="92">
        <f>LF!AY232+LF!DG232+LF!FC232+LF!HK232</f>
        <v>1</v>
      </c>
    </row>
    <row r="233" spans="1:11" ht="18.75" x14ac:dyDescent="0.25">
      <c r="A233" s="855"/>
      <c r="B233" s="90">
        <f t="shared" si="103"/>
        <v>45774</v>
      </c>
      <c r="C233" s="97">
        <f>LF!JI233</f>
        <v>10743</v>
      </c>
      <c r="D233" s="99">
        <f>LF!E233+LF!AC233+LF!BM233+LF!CK233+LF!DU233+LF!ES233+LF!GC233+LF!HA233</f>
        <v>3686</v>
      </c>
      <c r="E233" s="92">
        <f>LF!C233+LF!AA233+LF!BK233+LF!CI233+LF!DS233+LF!EQ233+LF!GA233+LF!GY233</f>
        <v>2</v>
      </c>
      <c r="F233" s="99">
        <f>LF!Q233+LF!BY233+LF!EG233+LF!GO233</f>
        <v>2346</v>
      </c>
      <c r="G233" s="92">
        <f>LF!O233+LF!BW233+LF!EE233+LF!GM233</f>
        <v>2</v>
      </c>
      <c r="H233" s="99">
        <f>LF!AO233+LF!CW233</f>
        <v>650</v>
      </c>
      <c r="I233" s="92">
        <f>LF!AM233+LF!CU233</f>
        <v>2</v>
      </c>
      <c r="J233" s="99">
        <f>LF!BA233+LF!DI233+LF!FE233+LF!HM233</f>
        <v>2314</v>
      </c>
      <c r="K233" s="92">
        <f>LF!AY233+LF!DG233+LF!FC233+LF!HK233</f>
        <v>5</v>
      </c>
    </row>
    <row r="234" spans="1:11" ht="18.75" x14ac:dyDescent="0.25">
      <c r="A234" s="855"/>
      <c r="B234" s="90">
        <f t="shared" si="103"/>
        <v>45775</v>
      </c>
      <c r="C234" s="97">
        <f>LF!JI234</f>
        <v>10738</v>
      </c>
      <c r="D234" s="99">
        <f>LF!E234+LF!AC234+LF!BM234+LF!CK234+LF!DU234+LF!ES234+LF!GC234+LF!HA234</f>
        <v>3684</v>
      </c>
      <c r="E234" s="92">
        <f>LF!C234+LF!AA234+LF!BK234+LF!CI234+LF!DS234+LF!EQ234+LF!GA234+LF!GY234</f>
        <v>2</v>
      </c>
      <c r="F234" s="99">
        <f>LF!Q234+LF!BY234+LF!EG234+LF!GO234</f>
        <v>2346</v>
      </c>
      <c r="G234" s="92">
        <f>LF!O234+LF!BW234+LF!EE234+LF!GM234</f>
        <v>0</v>
      </c>
      <c r="H234" s="99">
        <f>LF!AO234+LF!CW234</f>
        <v>648</v>
      </c>
      <c r="I234" s="92">
        <f>LF!AM234+LF!CU234</f>
        <v>2</v>
      </c>
      <c r="J234" s="99">
        <f>LF!BA234+LF!DI234+LF!FE234+LF!HM234</f>
        <v>2314</v>
      </c>
      <c r="K234" s="92">
        <f>LF!AY234+LF!DG234+LF!FC234+LF!HK234</f>
        <v>0</v>
      </c>
    </row>
    <row r="235" spans="1:11" ht="18.75" x14ac:dyDescent="0.25">
      <c r="A235" s="855"/>
      <c r="B235" s="90">
        <f t="shared" si="103"/>
        <v>45776</v>
      </c>
      <c r="C235" s="97">
        <f>LF!JI235</f>
        <v>10733</v>
      </c>
      <c r="D235" s="99">
        <f>LF!E235+LF!AC235+LF!BM235+LF!CK235+LF!DU235+LF!ES235+LF!GC235+LF!HA235</f>
        <v>3682</v>
      </c>
      <c r="E235" s="92">
        <f>LF!C235+LF!AA235+LF!BK235+LF!CI235+LF!DS235+LF!EQ235+LF!GA235+LF!GY235</f>
        <v>2</v>
      </c>
      <c r="F235" s="99">
        <f>LF!Q235+LF!BY235+LF!EG235+LF!GO235</f>
        <v>2346</v>
      </c>
      <c r="G235" s="92">
        <f>LF!O235+LF!BW235+LF!EE235+LF!GM235</f>
        <v>0</v>
      </c>
      <c r="H235" s="99">
        <f>LF!AO235+LF!CW235</f>
        <v>646</v>
      </c>
      <c r="I235" s="92">
        <f>LF!AM235+LF!CU235</f>
        <v>2</v>
      </c>
      <c r="J235" s="99">
        <f>LF!BA235+LF!DI235+LF!FE235+LF!HM235</f>
        <v>2314</v>
      </c>
      <c r="K235" s="92">
        <f>LF!AY235+LF!DG235+LF!FC235+LF!HK235</f>
        <v>0</v>
      </c>
    </row>
    <row r="236" spans="1:11" ht="19.5" thickBot="1" x14ac:dyDescent="0.3">
      <c r="A236" s="855"/>
      <c r="B236" s="120">
        <f t="shared" si="103"/>
        <v>45777</v>
      </c>
      <c r="C236" s="121">
        <f>LF!JI236</f>
        <v>10725</v>
      </c>
      <c r="D236" s="122">
        <f>LF!E236+LF!AC236+LF!BM236+LF!CK236+LF!DU236+LF!ES236+LF!GC236+LF!HA236</f>
        <v>3679</v>
      </c>
      <c r="E236" s="93">
        <f>LF!C236+LF!AA236+LF!BK236+LF!CI236+LF!DS236+LF!EQ236+LF!GA236+LF!GY236</f>
        <v>3</v>
      </c>
      <c r="F236" s="100">
        <f>LF!Q236+LF!BY236+LF!EG236+LF!GO236</f>
        <v>2344</v>
      </c>
      <c r="G236" s="93">
        <f>LF!O236+LF!BW236+LF!EE236+LF!GM236</f>
        <v>2</v>
      </c>
      <c r="H236" s="100">
        <f>LF!AO236+LF!CW236</f>
        <v>645</v>
      </c>
      <c r="I236" s="93">
        <f>LF!AM236+LF!CU236</f>
        <v>1</v>
      </c>
      <c r="J236" s="100">
        <f>LF!BA236+LF!DI236+LF!FE236+LF!HM236</f>
        <v>2313</v>
      </c>
      <c r="K236" s="93">
        <f>LF!AY236+LF!DG236+LF!FC236+LF!HK236</f>
        <v>1</v>
      </c>
    </row>
    <row r="237" spans="1:11" ht="19.5" thickBot="1" x14ac:dyDescent="0.3">
      <c r="A237" s="856"/>
      <c r="B237" s="2"/>
      <c r="C237" s="119"/>
      <c r="D237" s="123"/>
      <c r="E237" s="94">
        <f t="shared" ref="E237" si="112">SUM(E230:E236)</f>
        <v>19</v>
      </c>
      <c r="F237" s="95"/>
      <c r="G237" s="94">
        <f t="shared" ref="G237" si="113">SUM(G230:G236)</f>
        <v>6</v>
      </c>
      <c r="H237" s="95"/>
      <c r="I237" s="94">
        <f t="shared" ref="I237" si="114">SUM(I230:I236)</f>
        <v>12</v>
      </c>
      <c r="J237" s="95"/>
      <c r="K237" s="94">
        <f t="shared" ref="K237" si="115">SUM(K230:K236)</f>
        <v>10</v>
      </c>
    </row>
    <row r="238" spans="1:11" ht="19.5" thickBot="1" x14ac:dyDescent="0.3">
      <c r="A238" s="71"/>
      <c r="B238" s="118"/>
      <c r="C238" s="87"/>
      <c r="D238" s="88"/>
      <c r="E238" s="88"/>
      <c r="F238" s="88"/>
      <c r="G238" s="88"/>
      <c r="H238" s="88"/>
      <c r="I238" s="88"/>
      <c r="J238" s="88"/>
      <c r="K238" s="88"/>
    </row>
    <row r="239" spans="1:11" ht="18.75" x14ac:dyDescent="0.25">
      <c r="A239" s="854">
        <v>51</v>
      </c>
      <c r="B239" s="89">
        <f t="shared" si="102"/>
        <v>45778</v>
      </c>
      <c r="C239" s="96">
        <f>LF!JI239</f>
        <v>10715</v>
      </c>
      <c r="D239" s="98">
        <f>LF!E239+LF!AC239+LF!BM239+LF!CK239+LF!DU239+LF!ES239+LF!GC239+LF!HA239</f>
        <v>3671</v>
      </c>
      <c r="E239" s="91">
        <f>LF!C239+LF!AA239+LF!BK239+LF!CI239+LF!DS239+LF!EQ239+LF!GA239+LF!GY239</f>
        <v>8</v>
      </c>
      <c r="F239" s="98">
        <f>LF!Q239+LF!BY239+LF!EG239+LF!GO239</f>
        <v>2343</v>
      </c>
      <c r="G239" s="91">
        <f>LF!O239+LF!BW239+LF!EE239+LF!GM239</f>
        <v>1</v>
      </c>
      <c r="H239" s="98">
        <f>LF!AO239+LF!CW239</f>
        <v>645</v>
      </c>
      <c r="I239" s="91">
        <f>LF!AM239+LF!CU239</f>
        <v>0</v>
      </c>
      <c r="J239" s="98">
        <f>LF!BA239+LF!DI239+LF!FE239+LF!HM239</f>
        <v>2313</v>
      </c>
      <c r="K239" s="91">
        <f>LF!AY239+LF!DG239+LF!FC239+LF!HK239</f>
        <v>0</v>
      </c>
    </row>
    <row r="240" spans="1:11" ht="18.75" x14ac:dyDescent="0.25">
      <c r="A240" s="855"/>
      <c r="B240" s="90">
        <f t="shared" si="103"/>
        <v>45779</v>
      </c>
      <c r="C240" s="97">
        <f>LF!JI240</f>
        <v>10702</v>
      </c>
      <c r="D240" s="99">
        <f>LF!E240+LF!AC240+LF!BM240+LF!CK240+LF!DU240+LF!ES240+LF!GC240+LF!HA240</f>
        <v>3667</v>
      </c>
      <c r="E240" s="92">
        <f>LF!C240+LF!AA240+LF!BK240+LF!CI240+LF!DS240+LF!EQ240+LF!GA240+LF!GY240</f>
        <v>4</v>
      </c>
      <c r="F240" s="99">
        <f>LF!Q240+LF!BY240+LF!EG240+LF!GO240</f>
        <v>2338</v>
      </c>
      <c r="G240" s="92">
        <f>LF!O240+LF!BW240+LF!EE240+LF!GM240</f>
        <v>5</v>
      </c>
      <c r="H240" s="99">
        <f>LF!AO240+LF!CW240</f>
        <v>643</v>
      </c>
      <c r="I240" s="92">
        <f>LF!AM240+LF!CU240</f>
        <v>2</v>
      </c>
      <c r="J240" s="99">
        <f>LF!BA240+LF!DI240+LF!FE240+LF!HM240</f>
        <v>2312</v>
      </c>
      <c r="K240" s="92">
        <f>LF!AY240+LF!DG240+LF!FC240+LF!HK240</f>
        <v>1</v>
      </c>
    </row>
    <row r="241" spans="1:11" ht="18.75" x14ac:dyDescent="0.25">
      <c r="A241" s="855"/>
      <c r="B241" s="90">
        <f t="shared" si="103"/>
        <v>45780</v>
      </c>
      <c r="C241" s="97">
        <f>LF!JI241</f>
        <v>10694</v>
      </c>
      <c r="D241" s="99">
        <f>LF!E241+LF!AC241+LF!BM241+LF!CK241+LF!DU241+LF!ES241+LF!GC241+LF!HA241</f>
        <v>3664</v>
      </c>
      <c r="E241" s="92">
        <f>LF!C241+LF!AA241+LF!BK241+LF!CI241+LF!DS241+LF!EQ241+LF!GA241+LF!GY241</f>
        <v>3</v>
      </c>
      <c r="F241" s="99">
        <f>LF!Q241+LF!BY241+LF!EG241+LF!GO241</f>
        <v>2337</v>
      </c>
      <c r="G241" s="92">
        <f>LF!O241+LF!BW241+LF!EE241+LF!GM241</f>
        <v>1</v>
      </c>
      <c r="H241" s="99">
        <f>LF!AO241+LF!CW241</f>
        <v>643</v>
      </c>
      <c r="I241" s="92">
        <f>LF!AM241+LF!CU241</f>
        <v>0</v>
      </c>
      <c r="J241" s="99">
        <f>LF!BA241+LF!DI241+LF!FE241+LF!HM241</f>
        <v>2310</v>
      </c>
      <c r="K241" s="92">
        <f>LF!AY241+LF!DG241+LF!FC241+LF!HK241</f>
        <v>2</v>
      </c>
    </row>
    <row r="242" spans="1:11" ht="18.75" x14ac:dyDescent="0.25">
      <c r="A242" s="855"/>
      <c r="B242" s="90">
        <f t="shared" si="103"/>
        <v>45781</v>
      </c>
      <c r="C242" s="97">
        <f>LF!JI242</f>
        <v>10681</v>
      </c>
      <c r="D242" s="99">
        <f>LF!E242+LF!AC242+LF!BM242+LF!CK242+LF!DU242+LF!ES242+LF!GC242+LF!HA242</f>
        <v>3657</v>
      </c>
      <c r="E242" s="92">
        <f>LF!C242+LF!AA242+LF!BK242+LF!CI242+LF!DS242+LF!EQ242+LF!GA242+LF!GY242</f>
        <v>7</v>
      </c>
      <c r="F242" s="99">
        <f>LF!Q242+LF!BY242+LF!EG242+LF!GO242</f>
        <v>2335</v>
      </c>
      <c r="G242" s="92">
        <f>LF!O242+LF!BW242+LF!EE242+LF!GM242</f>
        <v>2</v>
      </c>
      <c r="H242" s="99">
        <f>LF!AO242+LF!CW242</f>
        <v>641</v>
      </c>
      <c r="I242" s="92">
        <f>LF!AM242+LF!CU242</f>
        <v>2</v>
      </c>
      <c r="J242" s="99">
        <f>LF!BA242+LF!DI242+LF!FE242+LF!HM242</f>
        <v>2309</v>
      </c>
      <c r="K242" s="92">
        <f>LF!AY242+LF!DG242+LF!FC242+LF!HK242</f>
        <v>1</v>
      </c>
    </row>
    <row r="243" spans="1:11" ht="18.75" x14ac:dyDescent="0.25">
      <c r="A243" s="855"/>
      <c r="B243" s="90">
        <f t="shared" si="103"/>
        <v>45782</v>
      </c>
      <c r="C243" s="97">
        <f>LF!JI243</f>
        <v>10674</v>
      </c>
      <c r="D243" s="99">
        <f>LF!E243+LF!AC243+LF!BM243+LF!CK243+LF!DU243+LF!ES243+LF!GC243+LF!HA243</f>
        <v>3655</v>
      </c>
      <c r="E243" s="92">
        <f>LF!C243+LF!AA243+LF!BK243+LF!CI243+LF!DS243+LF!EQ243+LF!GA243+LF!GY243</f>
        <v>2</v>
      </c>
      <c r="F243" s="99">
        <f>LF!Q243+LF!BY243+LF!EG243+LF!GO243</f>
        <v>2335</v>
      </c>
      <c r="G243" s="92">
        <f>LF!O243+LF!BW243+LF!EE243+LF!GM243</f>
        <v>0</v>
      </c>
      <c r="H243" s="99">
        <f>LF!AO243+LF!CW243</f>
        <v>640</v>
      </c>
      <c r="I243" s="92">
        <f>LF!AM243+LF!CU243</f>
        <v>1</v>
      </c>
      <c r="J243" s="99">
        <f>LF!BA243+LF!DI243+LF!FE243+LF!HM243</f>
        <v>2306</v>
      </c>
      <c r="K243" s="92">
        <f>LF!AY243+LF!DG243+LF!FC243+LF!HK243</f>
        <v>3</v>
      </c>
    </row>
    <row r="244" spans="1:11" ht="18.75" x14ac:dyDescent="0.25">
      <c r="A244" s="855"/>
      <c r="B244" s="90">
        <f t="shared" si="103"/>
        <v>45783</v>
      </c>
      <c r="C244" s="97">
        <f>LF!JI244</f>
        <v>10667</v>
      </c>
      <c r="D244" s="99">
        <f>LF!E244+LF!AC244+LF!BM244+LF!CK244+LF!DU244+LF!ES244+LF!GC244+LF!HA244</f>
        <v>3652</v>
      </c>
      <c r="E244" s="92">
        <f>LF!C244+LF!AA244+LF!BK244+LF!CI244+LF!DS244+LF!EQ244+LF!GA244+LF!GY244</f>
        <v>3</v>
      </c>
      <c r="F244" s="99">
        <f>LF!Q244+LF!BY244+LF!EG244+LF!GO244</f>
        <v>2333</v>
      </c>
      <c r="G244" s="92">
        <f>LF!O244+LF!BW244+LF!EE244+LF!GM244</f>
        <v>2</v>
      </c>
      <c r="H244" s="99">
        <f>LF!AO244+LF!CW244</f>
        <v>639</v>
      </c>
      <c r="I244" s="92">
        <f>LF!AM244+LF!CU244</f>
        <v>1</v>
      </c>
      <c r="J244" s="99">
        <f>LF!BA244+LF!DI244+LF!FE244+LF!HM244</f>
        <v>2305</v>
      </c>
      <c r="K244" s="92">
        <f>LF!AY244+LF!DG244+LF!FC244+LF!HK244</f>
        <v>1</v>
      </c>
    </row>
    <row r="245" spans="1:11" ht="19.5" thickBot="1" x14ac:dyDescent="0.3">
      <c r="A245" s="855"/>
      <c r="B245" s="120">
        <f t="shared" si="103"/>
        <v>45784</v>
      </c>
      <c r="C245" s="121">
        <f>LF!JI245</f>
        <v>10660</v>
      </c>
      <c r="D245" s="122">
        <f>LF!E245+LF!AC245+LF!BM245+LF!CK245+LF!DU245+LF!ES245+LF!GC245+LF!HA245</f>
        <v>3648</v>
      </c>
      <c r="E245" s="93">
        <f>LF!C245+LF!AA245+LF!BK245+LF!CI245+LF!DS245+LF!EQ245+LF!GA245+LF!GY245</f>
        <v>4</v>
      </c>
      <c r="F245" s="100">
        <f>LF!Q245+LF!BY245+LF!EG245+LF!GO245</f>
        <v>2333</v>
      </c>
      <c r="G245" s="93">
        <f>LF!O245+LF!BW245+LF!EE245+LF!GM245</f>
        <v>0</v>
      </c>
      <c r="H245" s="100">
        <f>LF!AO245+LF!CW245</f>
        <v>636</v>
      </c>
      <c r="I245" s="93">
        <f>LF!AM245+LF!CU245</f>
        <v>3</v>
      </c>
      <c r="J245" s="100">
        <f>LF!BA245+LF!DI245+LF!FE245+LF!HM245</f>
        <v>2305</v>
      </c>
      <c r="K245" s="93">
        <f>LF!AY245+LF!DG245+LF!FC245+LF!HK245</f>
        <v>0</v>
      </c>
    </row>
    <row r="246" spans="1:11" ht="19.5" thickBot="1" x14ac:dyDescent="0.3">
      <c r="A246" s="856"/>
      <c r="B246" s="2"/>
      <c r="C246" s="119"/>
      <c r="D246" s="123"/>
      <c r="E246" s="94">
        <f t="shared" ref="E246" si="116">SUM(E239:E245)</f>
        <v>31</v>
      </c>
      <c r="F246" s="95"/>
      <c r="G246" s="94">
        <f t="shared" ref="G246" si="117">SUM(G239:G245)</f>
        <v>11</v>
      </c>
      <c r="H246" s="95"/>
      <c r="I246" s="94">
        <f t="shared" ref="I246" si="118">SUM(I239:I245)</f>
        <v>9</v>
      </c>
      <c r="J246" s="95"/>
      <c r="K246" s="94">
        <f t="shared" ref="K246" si="119">SUM(K239:K245)</f>
        <v>8</v>
      </c>
    </row>
    <row r="247" spans="1:11" ht="19.5" thickBot="1" x14ac:dyDescent="0.3">
      <c r="A247" s="71"/>
      <c r="B247" s="118"/>
      <c r="C247" s="87"/>
      <c r="D247" s="88"/>
      <c r="E247" s="88"/>
      <c r="F247" s="88"/>
      <c r="G247" s="88"/>
      <c r="H247" s="88"/>
      <c r="I247" s="88"/>
      <c r="J247" s="88"/>
      <c r="K247" s="88"/>
    </row>
    <row r="248" spans="1:11" ht="18.75" x14ac:dyDescent="0.25">
      <c r="A248" s="854">
        <v>52</v>
      </c>
      <c r="B248" s="89">
        <f t="shared" ref="B248:B275" si="120">+B245+1</f>
        <v>45785</v>
      </c>
      <c r="C248" s="96">
        <f>LF!JI248</f>
        <v>10655</v>
      </c>
      <c r="D248" s="98">
        <f>LF!E248+LF!AC248+LF!BM248+LF!CK248+LF!DU248+LF!ES248+LF!GC248+LF!HA248</f>
        <v>3645</v>
      </c>
      <c r="E248" s="91">
        <f>LF!C248+LF!AA248+LF!BK248+LF!CI248+LF!DS248+LF!EQ248+LF!GA248+LF!GY248</f>
        <v>3</v>
      </c>
      <c r="F248" s="98">
        <f>LF!Q248+LF!BY248+LF!EG248+LF!GO248</f>
        <v>2333</v>
      </c>
      <c r="G248" s="91">
        <f>LF!O248+LF!BW248+LF!EE248+LF!GM248</f>
        <v>0</v>
      </c>
      <c r="H248" s="98">
        <f>LF!AO248+LF!CW248</f>
        <v>635</v>
      </c>
      <c r="I248" s="91">
        <f>LF!AM248+LF!CU248</f>
        <v>1</v>
      </c>
      <c r="J248" s="98">
        <f>LF!BA248+LF!DI248+LF!FE248+LF!HM248</f>
        <v>2305</v>
      </c>
      <c r="K248" s="91">
        <f>LF!AY248+LF!DG248+LF!FC248+LF!HK248</f>
        <v>0</v>
      </c>
    </row>
    <row r="249" spans="1:11" ht="18.75" x14ac:dyDescent="0.25">
      <c r="A249" s="855"/>
      <c r="B249" s="90">
        <f t="shared" ref="B249:B281" si="121">+B248+1</f>
        <v>45786</v>
      </c>
      <c r="C249" s="97">
        <f>LF!JI249</f>
        <v>10648</v>
      </c>
      <c r="D249" s="99">
        <f>LF!E249+LF!AC249+LF!BM249+LF!CK249+LF!DU249+LF!ES249+LF!GC249+LF!HA249</f>
        <v>3642</v>
      </c>
      <c r="E249" s="92">
        <f>LF!C249+LF!AA249+LF!BK249+LF!CI249+LF!DS249+LF!EQ249+LF!GA249+LF!GY249</f>
        <v>3</v>
      </c>
      <c r="F249" s="99">
        <f>LF!Q249+LF!BY249+LF!EG249+LF!GO249</f>
        <v>2332</v>
      </c>
      <c r="G249" s="92">
        <f>LF!O249+LF!BW249+LF!EE249+LF!GM249</f>
        <v>1</v>
      </c>
      <c r="H249" s="99">
        <f>LF!AO249+LF!CW249</f>
        <v>635</v>
      </c>
      <c r="I249" s="92">
        <f>LF!AM249+LF!CU249</f>
        <v>0</v>
      </c>
      <c r="J249" s="99">
        <f>LF!BA249+LF!DI249+LF!FE249+LF!HM249</f>
        <v>2302</v>
      </c>
      <c r="K249" s="92">
        <f>LF!AY249+LF!DG249+LF!FC249+LF!HK249</f>
        <v>3</v>
      </c>
    </row>
    <row r="250" spans="1:11" ht="18.75" x14ac:dyDescent="0.25">
      <c r="A250" s="855"/>
      <c r="B250" s="90">
        <f t="shared" si="121"/>
        <v>45787</v>
      </c>
      <c r="C250" s="97">
        <f>LF!JI250</f>
        <v>10643</v>
      </c>
      <c r="D250" s="99">
        <f>LF!E250+LF!AC250+LF!BM250+LF!CK250+LF!DU250+LF!ES250+LF!GC250+LF!HA250</f>
        <v>3640</v>
      </c>
      <c r="E250" s="92">
        <f>LF!C250+LF!AA250+LF!BK250+LF!CI250+LF!DS250+LF!EQ250+LF!GA250+LF!GY250</f>
        <v>2</v>
      </c>
      <c r="F250" s="99">
        <f>LF!Q250+LF!BY250+LF!EG250+LF!GO250</f>
        <v>2331</v>
      </c>
      <c r="G250" s="92">
        <f>LF!O250+LF!BW250+LF!EE250+LF!GM250</f>
        <v>1</v>
      </c>
      <c r="H250" s="99">
        <f>LF!AO250+LF!CW250</f>
        <v>634</v>
      </c>
      <c r="I250" s="92">
        <f>LF!AM250+LF!CU250</f>
        <v>1</v>
      </c>
      <c r="J250" s="99">
        <f>LF!BA250+LF!DI250+LF!FE250+LF!HM250</f>
        <v>2301</v>
      </c>
      <c r="K250" s="92">
        <f>LF!AY250+LF!DG250+LF!FC250+LF!HK250</f>
        <v>1</v>
      </c>
    </row>
    <row r="251" spans="1:11" ht="18.75" x14ac:dyDescent="0.25">
      <c r="A251" s="855"/>
      <c r="B251" s="90">
        <f t="shared" si="121"/>
        <v>45788</v>
      </c>
      <c r="C251" s="97">
        <f>LF!JI251</f>
        <v>10634</v>
      </c>
      <c r="D251" s="99">
        <f>LF!E251+LF!AC251+LF!BM251+LF!CK251+LF!DU251+LF!ES251+LF!GC251+LF!HA251</f>
        <v>3635</v>
      </c>
      <c r="E251" s="92">
        <f>LF!C251+LF!AA251+LF!BK251+LF!CI251+LF!DS251+LF!EQ251+LF!GA251+LF!GY251</f>
        <v>5</v>
      </c>
      <c r="F251" s="99">
        <f>LF!Q251+LF!BY251+LF!EG251+LF!GO251</f>
        <v>2329</v>
      </c>
      <c r="G251" s="92">
        <f>LF!O251+LF!BW251+LF!EE251+LF!GM251</f>
        <v>2</v>
      </c>
      <c r="H251" s="99">
        <f>LF!AO251+LF!CW251</f>
        <v>634</v>
      </c>
      <c r="I251" s="92">
        <f>LF!AM251+LF!CU251</f>
        <v>0</v>
      </c>
      <c r="J251" s="99">
        <f>LF!BA251+LF!DI251+LF!FE251+LF!HM251</f>
        <v>2300</v>
      </c>
      <c r="K251" s="92">
        <f>LF!AY251+LF!DG251+LF!FC251+LF!HK251</f>
        <v>1</v>
      </c>
    </row>
    <row r="252" spans="1:11" ht="18.75" x14ac:dyDescent="0.25">
      <c r="A252" s="855"/>
      <c r="B252" s="90">
        <f t="shared" si="121"/>
        <v>45789</v>
      </c>
      <c r="C252" s="97">
        <f>LF!JI252</f>
        <v>10631</v>
      </c>
      <c r="D252" s="99">
        <f>LF!E252+LF!AC252+LF!BM252+LF!CK252+LF!DU252+LF!ES252+LF!GC252+LF!HA252</f>
        <v>3634</v>
      </c>
      <c r="E252" s="92">
        <f>LF!C252+LF!AA252+LF!BK252+LF!CI252+LF!DS252+LF!EQ252+LF!GA252+LF!GY252</f>
        <v>1</v>
      </c>
      <c r="F252" s="99">
        <f>LF!Q252+LF!BY252+LF!EG252+LF!GO252</f>
        <v>2329</v>
      </c>
      <c r="G252" s="92">
        <f>LF!O252+LF!BW252+LF!EE252+LF!GM252</f>
        <v>0</v>
      </c>
      <c r="H252" s="99">
        <f>LF!AO252+LF!CW252</f>
        <v>633</v>
      </c>
      <c r="I252" s="92">
        <f>LF!AM252+LF!CU252</f>
        <v>1</v>
      </c>
      <c r="J252" s="99">
        <f>LF!BA252+LF!DI252+LF!FE252+LF!HM252</f>
        <v>2300</v>
      </c>
      <c r="K252" s="92">
        <f>LF!AY252+LF!DG252+LF!FC252+LF!HK252</f>
        <v>0</v>
      </c>
    </row>
    <row r="253" spans="1:11" ht="18.75" x14ac:dyDescent="0.25">
      <c r="A253" s="855"/>
      <c r="B253" s="90">
        <f t="shared" si="121"/>
        <v>45790</v>
      </c>
      <c r="C253" s="97">
        <f>LF!JI253</f>
        <v>10629</v>
      </c>
      <c r="D253" s="99">
        <f>LF!E253+LF!AC253+LF!BM253+LF!CK253+LF!DU253+LF!ES253+LF!GC253+LF!HA253</f>
        <v>3633</v>
      </c>
      <c r="E253" s="92">
        <f>LF!C253+LF!AA253+LF!BK253+LF!CI253+LF!DS253+LF!EQ253+LF!GA253+LF!GY253</f>
        <v>1</v>
      </c>
      <c r="F253" s="99">
        <f>LF!Q253+LF!BY253+LF!EG253+LF!GO253</f>
        <v>2329</v>
      </c>
      <c r="G253" s="92">
        <f>LF!O253+LF!BW253+LF!EE253+LF!GM253</f>
        <v>0</v>
      </c>
      <c r="H253" s="99">
        <f>LF!AO253+LF!CW253</f>
        <v>632</v>
      </c>
      <c r="I253" s="92">
        <f>LF!AM253+LF!CU253</f>
        <v>1</v>
      </c>
      <c r="J253" s="99">
        <f>LF!BA253+LF!DI253+LF!FE253+LF!HM253</f>
        <v>2300</v>
      </c>
      <c r="K253" s="92">
        <f>LF!AY253+LF!DG253+LF!FC253+LF!HK253</f>
        <v>0</v>
      </c>
    </row>
    <row r="254" spans="1:11" ht="19.5" thickBot="1" x14ac:dyDescent="0.3">
      <c r="A254" s="855"/>
      <c r="B254" s="120">
        <f t="shared" si="121"/>
        <v>45791</v>
      </c>
      <c r="C254" s="121">
        <f>LF!JI254</f>
        <v>10617</v>
      </c>
      <c r="D254" s="122">
        <f>LF!E254+LF!AC254+LF!BM254+LF!CK254+LF!DU254+LF!ES254+LF!GC254+LF!HA254</f>
        <v>3626</v>
      </c>
      <c r="E254" s="93">
        <f>LF!C254+LF!AA254+LF!BK254+LF!CI254+LF!DS254+LF!EQ254+LF!GA254+LF!GY254</f>
        <v>7</v>
      </c>
      <c r="F254" s="100">
        <f>LF!Q254+LF!BY254+LF!EG254+LF!GO254</f>
        <v>2328</v>
      </c>
      <c r="G254" s="93">
        <f>LF!O254+LF!BW254+LF!EE254+LF!GM254</f>
        <v>1</v>
      </c>
      <c r="H254" s="100">
        <f>LF!AO254+LF!CW254</f>
        <v>632</v>
      </c>
      <c r="I254" s="93">
        <f>LF!AM254+LF!CU254</f>
        <v>0</v>
      </c>
      <c r="J254" s="100">
        <f>LF!BA254+LF!DI254+LF!FE254+LF!HM254</f>
        <v>2297</v>
      </c>
      <c r="K254" s="93">
        <f>LF!AY254+LF!DG254+LF!FC254+LF!HK254</f>
        <v>3</v>
      </c>
    </row>
    <row r="255" spans="1:11" ht="19.5" thickBot="1" x14ac:dyDescent="0.3">
      <c r="A255" s="856"/>
      <c r="B255" s="2"/>
      <c r="C255" s="119"/>
      <c r="D255" s="123"/>
      <c r="E255" s="94">
        <f t="shared" ref="E255" si="122">SUM(E248:E254)</f>
        <v>22</v>
      </c>
      <c r="F255" s="95"/>
      <c r="G255" s="94">
        <f t="shared" ref="G255" si="123">SUM(G248:G254)</f>
        <v>5</v>
      </c>
      <c r="H255" s="95"/>
      <c r="I255" s="94">
        <f t="shared" ref="I255" si="124">SUM(I248:I254)</f>
        <v>4</v>
      </c>
      <c r="J255" s="95"/>
      <c r="K255" s="94">
        <f t="shared" ref="K255" si="125">SUM(K248:K254)</f>
        <v>8</v>
      </c>
    </row>
    <row r="256" spans="1:11" ht="19.5" thickBot="1" x14ac:dyDescent="0.3">
      <c r="A256" s="71"/>
      <c r="B256" s="118"/>
      <c r="C256" s="87"/>
      <c r="D256" s="88"/>
      <c r="E256" s="88"/>
      <c r="F256" s="88"/>
      <c r="G256" s="88"/>
      <c r="H256" s="88"/>
      <c r="I256" s="88"/>
      <c r="J256" s="88"/>
      <c r="K256" s="88"/>
    </row>
    <row r="257" spans="1:11" ht="18.75" x14ac:dyDescent="0.25">
      <c r="A257" s="854">
        <v>53</v>
      </c>
      <c r="B257" s="89">
        <f t="shared" si="120"/>
        <v>45792</v>
      </c>
      <c r="C257" s="96">
        <f>LF!JI257</f>
        <v>10613</v>
      </c>
      <c r="D257" s="98">
        <f>LF!E257+LF!AC257+LF!BM257+LF!CK257+LF!DU257+LF!ES257+LF!GC257+LF!HA257</f>
        <v>3625</v>
      </c>
      <c r="E257" s="91">
        <f>LF!C257+LF!AA257+LF!BK257+LF!CI257+LF!DS257+LF!EQ257+LF!GA257+LF!GY257</f>
        <v>1</v>
      </c>
      <c r="F257" s="98">
        <f>LF!Q257+LF!BY257+LF!EG257+LF!GO257</f>
        <v>2327</v>
      </c>
      <c r="G257" s="91">
        <f>LF!O257+LF!BW257+LF!EE257+LF!GM257</f>
        <v>1</v>
      </c>
      <c r="H257" s="98">
        <f>LF!AO257+LF!CW257</f>
        <v>631</v>
      </c>
      <c r="I257" s="91">
        <f>LF!AM257+LF!CU257</f>
        <v>1</v>
      </c>
      <c r="J257" s="98">
        <f>LF!BA257+LF!DI257+LF!FE257+LF!HM257</f>
        <v>2296</v>
      </c>
      <c r="K257" s="91">
        <f>LF!AY257+LF!DG257+LF!FC257+LF!HK257</f>
        <v>1</v>
      </c>
    </row>
    <row r="258" spans="1:11" ht="18.75" x14ac:dyDescent="0.25">
      <c r="A258" s="855"/>
      <c r="B258" s="90">
        <f t="shared" si="121"/>
        <v>45793</v>
      </c>
      <c r="C258" s="97">
        <f>LF!JI258</f>
        <v>10612</v>
      </c>
      <c r="D258" s="99">
        <f>LF!E258+LF!AC258+LF!BM258+LF!CK258+LF!DU258+LF!ES258+LF!GC258+LF!HA258</f>
        <v>3625</v>
      </c>
      <c r="E258" s="92">
        <f>LF!C258+LF!AA258+LF!BK258+LF!CI258+LF!DS258+LF!EQ258+LF!GA258+LF!GY258</f>
        <v>0</v>
      </c>
      <c r="F258" s="99">
        <f>LF!Q258+LF!BY258+LF!EG258+LF!GO258</f>
        <v>2327</v>
      </c>
      <c r="G258" s="92">
        <f>LF!O258+LF!BW258+LF!EE258+LF!GM258</f>
        <v>0</v>
      </c>
      <c r="H258" s="99">
        <f>LF!AO258+LF!CW258</f>
        <v>630</v>
      </c>
      <c r="I258" s="92">
        <f>LF!AM258+LF!CU258</f>
        <v>1</v>
      </c>
      <c r="J258" s="99">
        <f>LF!BA258+LF!DI258+LF!FE258+LF!HM258</f>
        <v>2296</v>
      </c>
      <c r="K258" s="92">
        <f>LF!AY258+LF!DG258+LF!FC258+LF!HK258</f>
        <v>0</v>
      </c>
    </row>
    <row r="259" spans="1:11" ht="18.75" x14ac:dyDescent="0.25">
      <c r="A259" s="855"/>
      <c r="B259" s="90">
        <f t="shared" si="121"/>
        <v>45794</v>
      </c>
      <c r="C259" s="97">
        <f>LF!JI259</f>
        <v>10603</v>
      </c>
      <c r="D259" s="99">
        <f>LF!E259+LF!AC259+LF!BM259+LF!CK259+LF!DU259+LF!ES259+LF!GC259+LF!HA259</f>
        <v>3619</v>
      </c>
      <c r="E259" s="92">
        <f>LF!C259+LF!AA259+LF!BK259+LF!CI259+LF!DS259+LF!EQ259+LF!GA259+LF!GY259</f>
        <v>6</v>
      </c>
      <c r="F259" s="99">
        <f>LF!Q259+LF!BY259+LF!EG259+LF!GO259</f>
        <v>2327</v>
      </c>
      <c r="G259" s="92">
        <f>LF!O259+LF!BW259+LF!EE259+LF!GM259</f>
        <v>0</v>
      </c>
      <c r="H259" s="99">
        <f>LF!AO259+LF!CW259</f>
        <v>628</v>
      </c>
      <c r="I259" s="92">
        <f>LF!AM259+LF!CU259</f>
        <v>2</v>
      </c>
      <c r="J259" s="99">
        <f>LF!BA259+LF!DI259+LF!FE259+LF!HM259</f>
        <v>2295</v>
      </c>
      <c r="K259" s="92">
        <f>LF!AY259+LF!DG259+LF!FC259+LF!HK259</f>
        <v>1</v>
      </c>
    </row>
    <row r="260" spans="1:11" ht="18.75" x14ac:dyDescent="0.25">
      <c r="A260" s="855"/>
      <c r="B260" s="90">
        <f t="shared" si="121"/>
        <v>45795</v>
      </c>
      <c r="C260" s="97">
        <f>LF!JI260</f>
        <v>10596</v>
      </c>
      <c r="D260" s="99">
        <f>LF!E260+LF!AC260+LF!BM260+LF!CK260+LF!DU260+LF!ES260+LF!GC260+LF!HA260</f>
        <v>3618</v>
      </c>
      <c r="E260" s="92">
        <f>LF!C260+LF!AA260+LF!BK260+LF!CI260+LF!DS260+LF!EQ260+LF!GA260+LF!GY260</f>
        <v>1</v>
      </c>
      <c r="F260" s="99">
        <f>LF!Q260+LF!BY260+LF!EG260+LF!GO260</f>
        <v>2326</v>
      </c>
      <c r="G260" s="92">
        <f>LF!O260+LF!BW260+LF!EE260+LF!GM260</f>
        <v>1</v>
      </c>
      <c r="H260" s="99">
        <f>LF!AO260+LF!CW260</f>
        <v>627</v>
      </c>
      <c r="I260" s="92">
        <f>LF!AM260+LF!CU260</f>
        <v>1</v>
      </c>
      <c r="J260" s="99">
        <f>LF!BA260+LF!DI260+LF!FE260+LF!HM260</f>
        <v>2292</v>
      </c>
      <c r="K260" s="92">
        <f>LF!AY260+LF!DG260+LF!FC260+LF!HK260</f>
        <v>3</v>
      </c>
    </row>
    <row r="261" spans="1:11" ht="18.75" x14ac:dyDescent="0.25">
      <c r="A261" s="855"/>
      <c r="B261" s="90">
        <f t="shared" si="121"/>
        <v>45796</v>
      </c>
      <c r="C261" s="97">
        <f>LF!JI261</f>
        <v>10587</v>
      </c>
      <c r="D261" s="99">
        <f>LF!E261+LF!AC261+LF!BM261+LF!CK261+LF!DU261+LF!ES261+LF!GC261+LF!HA261</f>
        <v>3616</v>
      </c>
      <c r="E261" s="92">
        <f>LF!C261+LF!AA261+LF!BK261+LF!CI261+LF!DS261+LF!EQ261+LF!GA261+LF!GY261</f>
        <v>2</v>
      </c>
      <c r="F261" s="99">
        <f>LF!Q261+LF!BY261+LF!EG261+LF!GO261</f>
        <v>2325</v>
      </c>
      <c r="G261" s="92">
        <f>LF!O261+LF!BW261+LF!EE261+LF!GM261</f>
        <v>1</v>
      </c>
      <c r="H261" s="99">
        <f>LF!AO261+LF!CW261</f>
        <v>625</v>
      </c>
      <c r="I261" s="92">
        <f>LF!AM261+LF!CU261</f>
        <v>2</v>
      </c>
      <c r="J261" s="99">
        <f>LF!BA261+LF!DI261+LF!FE261+LF!HM261</f>
        <v>2288</v>
      </c>
      <c r="K261" s="92">
        <f>LF!AY261+LF!DG261+LF!FC261+LF!HK261</f>
        <v>4</v>
      </c>
    </row>
    <row r="262" spans="1:11" ht="18.75" x14ac:dyDescent="0.25">
      <c r="A262" s="855"/>
      <c r="B262" s="90">
        <f t="shared" si="121"/>
        <v>45797</v>
      </c>
      <c r="C262" s="97">
        <f>LF!JI262</f>
        <v>10580</v>
      </c>
      <c r="D262" s="99">
        <f>LF!E262+LF!AC262+LF!BM262+LF!CK262+LF!DU262+LF!ES262+LF!GC262+LF!HA262</f>
        <v>3614</v>
      </c>
      <c r="E262" s="92">
        <f>LF!C262+LF!AA262+LF!BK262+LF!CI262+LF!DS262+LF!EQ262+LF!GA262+LF!GY262</f>
        <v>2</v>
      </c>
      <c r="F262" s="99">
        <f>LF!Q262+LF!BY262+LF!EG262+LF!GO262</f>
        <v>2323</v>
      </c>
      <c r="G262" s="92">
        <f>LF!O262+LF!BW262+LF!EE262+LF!GM262</f>
        <v>2</v>
      </c>
      <c r="H262" s="99">
        <f>LF!AO262+LF!CW262</f>
        <v>623</v>
      </c>
      <c r="I262" s="92">
        <f>LF!AM262+LF!CU262</f>
        <v>2</v>
      </c>
      <c r="J262" s="99">
        <f>LF!BA262+LF!DI262+LF!FE262+LF!HM262</f>
        <v>2288</v>
      </c>
      <c r="K262" s="92">
        <f>LF!AY262+LF!DG262+LF!FC262+LF!HK262</f>
        <v>0</v>
      </c>
    </row>
    <row r="263" spans="1:11" ht="19.5" thickBot="1" x14ac:dyDescent="0.3">
      <c r="A263" s="855"/>
      <c r="B263" s="120">
        <f t="shared" si="121"/>
        <v>45798</v>
      </c>
      <c r="C263" s="121">
        <f>LF!JI263</f>
        <v>10566</v>
      </c>
      <c r="D263" s="122">
        <f>LF!E263+LF!AC263+LF!BM263+LF!CK263+LF!DU263+LF!ES263+LF!GC263+LF!HA263</f>
        <v>3608</v>
      </c>
      <c r="E263" s="93">
        <f>LF!C263+LF!AA263+LF!BK263+LF!CI263+LF!DS263+LF!EQ263+LF!GA263+LF!GY263</f>
        <v>6</v>
      </c>
      <c r="F263" s="100">
        <f>LF!Q263+LF!BY263+LF!EG263+LF!GO263</f>
        <v>2321</v>
      </c>
      <c r="G263" s="93">
        <f>LF!O263+LF!BW263+LF!EE263+LF!GM263</f>
        <v>2</v>
      </c>
      <c r="H263" s="100">
        <f>LF!AO263+LF!CW263</f>
        <v>620</v>
      </c>
      <c r="I263" s="93">
        <f>LF!AM263+LF!CU263</f>
        <v>3</v>
      </c>
      <c r="J263" s="100">
        <f>LF!BA263+LF!DI263+LF!FE263+LF!HM263</f>
        <v>2286</v>
      </c>
      <c r="K263" s="93">
        <f>LF!AY263+LF!DG263+LF!FC263+LF!HK263</f>
        <v>2</v>
      </c>
    </row>
    <row r="264" spans="1:11" ht="19.5" thickBot="1" x14ac:dyDescent="0.3">
      <c r="A264" s="856"/>
      <c r="B264" s="2"/>
      <c r="C264" s="119"/>
      <c r="D264" s="123"/>
      <c r="E264" s="94">
        <f t="shared" ref="E264" si="126">SUM(E257:E263)</f>
        <v>18</v>
      </c>
      <c r="F264" s="95"/>
      <c r="G264" s="94">
        <f t="shared" ref="G264" si="127">SUM(G257:G263)</f>
        <v>7</v>
      </c>
      <c r="H264" s="95"/>
      <c r="I264" s="94">
        <f t="shared" ref="I264" si="128">SUM(I257:I263)</f>
        <v>12</v>
      </c>
      <c r="J264" s="95"/>
      <c r="K264" s="94">
        <f t="shared" ref="K264" si="129">SUM(K257:K263)</f>
        <v>11</v>
      </c>
    </row>
    <row r="265" spans="1:11" ht="19.5" thickBot="1" x14ac:dyDescent="0.3">
      <c r="A265" s="71"/>
      <c r="B265" s="118"/>
      <c r="C265" s="87"/>
      <c r="D265" s="88"/>
      <c r="E265" s="88"/>
      <c r="F265" s="88"/>
      <c r="G265" s="88"/>
      <c r="H265" s="88"/>
      <c r="I265" s="88"/>
      <c r="J265" s="88"/>
      <c r="K265" s="88"/>
    </row>
    <row r="266" spans="1:11" ht="18.75" x14ac:dyDescent="0.25">
      <c r="A266" s="854">
        <v>54</v>
      </c>
      <c r="B266" s="89">
        <f t="shared" si="120"/>
        <v>45799</v>
      </c>
      <c r="C266" s="96">
        <f>LF!JI266</f>
        <v>10557</v>
      </c>
      <c r="D266" s="98">
        <f>LF!E266+LF!AC266+LF!BM266+LF!CK266+LF!DU266+LF!ES266+LF!GC266+LF!HA266</f>
        <v>3604</v>
      </c>
      <c r="E266" s="91">
        <f>LF!C266+LF!AA266+LF!BK266+LF!CI266+LF!DS266+LF!EQ266+LF!GA266+LF!GY266</f>
        <v>4</v>
      </c>
      <c r="F266" s="98">
        <f>LF!Q266+LF!BY266+LF!EG266+LF!GO266</f>
        <v>2320</v>
      </c>
      <c r="G266" s="91">
        <f>LF!O266+LF!BW266+LF!EE266+LF!GM266</f>
        <v>1</v>
      </c>
      <c r="H266" s="98">
        <f>LF!AO266+LF!CW266</f>
        <v>620</v>
      </c>
      <c r="I266" s="91">
        <f>LF!AM266+LF!CU266</f>
        <v>0</v>
      </c>
      <c r="J266" s="98">
        <f>LF!BA266+LF!DI266+LF!FE266+LF!HM266</f>
        <v>2285</v>
      </c>
      <c r="K266" s="91">
        <f>LF!AY266+LF!DG266+LF!FC266+LF!HK266</f>
        <v>1</v>
      </c>
    </row>
    <row r="267" spans="1:11" ht="18.75" x14ac:dyDescent="0.25">
      <c r="A267" s="855"/>
      <c r="B267" s="90">
        <f t="shared" si="121"/>
        <v>45800</v>
      </c>
      <c r="C267" s="97">
        <f>LF!JI267</f>
        <v>10550</v>
      </c>
      <c r="D267" s="99">
        <f>LF!E267+LF!AC267+LF!BM267+LF!CK267+LF!DU267+LF!ES267+LF!GC267+LF!HA267</f>
        <v>3603</v>
      </c>
      <c r="E267" s="92">
        <f>LF!C267+LF!AA267+LF!BK267+LF!CI267+LF!DS267+LF!EQ267+LF!GA267+LF!GY267</f>
        <v>1</v>
      </c>
      <c r="F267" s="99">
        <f>LF!Q267+LF!BY267+LF!EG267+LF!GO267</f>
        <v>2319</v>
      </c>
      <c r="G267" s="92">
        <f>LF!O267+LF!BW267+LF!EE267+LF!GM267</f>
        <v>1</v>
      </c>
      <c r="H267" s="99">
        <f>LF!AO267+LF!CW267</f>
        <v>618</v>
      </c>
      <c r="I267" s="92">
        <f>LF!AM267+LF!CU267</f>
        <v>2</v>
      </c>
      <c r="J267" s="99">
        <f>LF!BA267+LF!DI267+LF!FE267+LF!HM267</f>
        <v>2283</v>
      </c>
      <c r="K267" s="92">
        <f>LF!AY267+LF!DG267+LF!FC267+LF!HK267</f>
        <v>2</v>
      </c>
    </row>
    <row r="268" spans="1:11" ht="18.75" x14ac:dyDescent="0.25">
      <c r="A268" s="855"/>
      <c r="B268" s="90">
        <f t="shared" si="121"/>
        <v>45801</v>
      </c>
      <c r="C268" s="97">
        <f>LF!JI268</f>
        <v>10542</v>
      </c>
      <c r="D268" s="99">
        <f>LF!E268+LF!AC268+LF!BM268+LF!CK268+LF!DU268+LF!ES268+LF!GC268+LF!HA268</f>
        <v>3600</v>
      </c>
      <c r="E268" s="92">
        <f>LF!C268+LF!AA268+LF!BK268+LF!CI268+LF!DS268+LF!EQ268+LF!GA268+LF!GY268</f>
        <v>3</v>
      </c>
      <c r="F268" s="99">
        <f>LF!Q268+LF!BY268+LF!EG268+LF!GO268</f>
        <v>2316</v>
      </c>
      <c r="G268" s="92">
        <f>LF!O268+LF!BW268+LF!EE268+LF!GM268</f>
        <v>3</v>
      </c>
      <c r="H268" s="99">
        <f>LF!AO268+LF!CW268</f>
        <v>617</v>
      </c>
      <c r="I268" s="92">
        <f>LF!AM268+LF!CU268</f>
        <v>1</v>
      </c>
      <c r="J268" s="99">
        <f>LF!BA268+LF!DI268+LF!FE268+LF!HM268</f>
        <v>2282</v>
      </c>
      <c r="K268" s="92">
        <f>LF!AY268+LF!DG268+LF!FC268+LF!HK268</f>
        <v>1</v>
      </c>
    </row>
    <row r="269" spans="1:11" ht="18.75" x14ac:dyDescent="0.25">
      <c r="A269" s="855"/>
      <c r="B269" s="90">
        <f t="shared" si="121"/>
        <v>45802</v>
      </c>
      <c r="C269" s="97">
        <f>LF!JI269</f>
        <v>10540</v>
      </c>
      <c r="D269" s="99">
        <f>LF!E269+LF!AC269+LF!BM269+LF!CK269+LF!DU269+LF!ES269+LF!GC269+LF!HA269</f>
        <v>3600</v>
      </c>
      <c r="E269" s="92">
        <f>LF!C269+LF!AA269+LF!BK269+LF!CI269+LF!DS269+LF!EQ269+LF!GA269+LF!GY269</f>
        <v>0</v>
      </c>
      <c r="F269" s="99">
        <f>LF!Q269+LF!BY269+LF!EG269+LF!GO269</f>
        <v>2315</v>
      </c>
      <c r="G269" s="92">
        <f>LF!O269+LF!BW269+LF!EE269+LF!GM269</f>
        <v>1</v>
      </c>
      <c r="H269" s="99">
        <f>LF!AO269+LF!CW269</f>
        <v>616</v>
      </c>
      <c r="I269" s="92">
        <f>LF!AM269+LF!CU269</f>
        <v>1</v>
      </c>
      <c r="J269" s="99">
        <f>LF!BA269+LF!DI269+LF!FE269+LF!HM269</f>
        <v>2282</v>
      </c>
      <c r="K269" s="92">
        <f>LF!AY269+LF!DG269+LF!FC269+LF!HK269</f>
        <v>0</v>
      </c>
    </row>
    <row r="270" spans="1:11" ht="18.75" x14ac:dyDescent="0.25">
      <c r="A270" s="855"/>
      <c r="B270" s="90">
        <f t="shared" si="121"/>
        <v>45803</v>
      </c>
      <c r="C270" s="97">
        <f>LF!JI270</f>
        <v>10534</v>
      </c>
      <c r="D270" s="99">
        <f>LF!E270+LF!AC270+LF!BM270+LF!CK270+LF!DU270+LF!ES270+LF!GC270+LF!HA270</f>
        <v>3597</v>
      </c>
      <c r="E270" s="92">
        <f>LF!C270+LF!AA270+LF!BK270+LF!CI270+LF!DS270+LF!EQ270+LF!GA270+LF!GY270</f>
        <v>3</v>
      </c>
      <c r="F270" s="99">
        <f>LF!Q270+LF!BY270+LF!EG270+LF!GO270</f>
        <v>2314</v>
      </c>
      <c r="G270" s="92">
        <f>LF!O270+LF!BW270+LF!EE270+LF!GM270</f>
        <v>1</v>
      </c>
      <c r="H270" s="99">
        <f>LF!AO270+LF!CW270</f>
        <v>614</v>
      </c>
      <c r="I270" s="92">
        <f>LF!AM270+LF!CU270</f>
        <v>2</v>
      </c>
      <c r="J270" s="99">
        <f>LF!BA270+LF!DI270+LF!FE270+LF!HM270</f>
        <v>2282</v>
      </c>
      <c r="K270" s="92">
        <f>LF!AY270+LF!DG270+LF!FC270+LF!HK270</f>
        <v>0</v>
      </c>
    </row>
    <row r="271" spans="1:11" ht="18.75" x14ac:dyDescent="0.25">
      <c r="A271" s="855"/>
      <c r="B271" s="90">
        <f t="shared" si="121"/>
        <v>45804</v>
      </c>
      <c r="C271" s="97">
        <f>LF!JI271</f>
        <v>10527</v>
      </c>
      <c r="D271" s="99">
        <f>LF!E271+LF!AC271+LF!BM271+LF!CK271+LF!DU271+LF!ES271+LF!GC271+LF!HA271</f>
        <v>3594</v>
      </c>
      <c r="E271" s="92">
        <f>LF!C271+LF!AA271+LF!BK271+LF!CI271+LF!DS271+LF!EQ271+LF!GA271+LF!GY271</f>
        <v>3</v>
      </c>
      <c r="F271" s="99">
        <f>LF!Q271+LF!BY271+LF!EG271+LF!GO271</f>
        <v>2313</v>
      </c>
      <c r="G271" s="92">
        <f>LF!O271+LF!BW271+LF!EE271+LF!GM271</f>
        <v>1</v>
      </c>
      <c r="H271" s="99">
        <f>LF!AO271+LF!CW271</f>
        <v>613</v>
      </c>
      <c r="I271" s="92">
        <f>LF!AM271+LF!CU271</f>
        <v>1</v>
      </c>
      <c r="J271" s="99">
        <f>LF!BA271+LF!DI271+LF!FE271+LF!HM271</f>
        <v>2281</v>
      </c>
      <c r="K271" s="92">
        <f>LF!AY271+LF!DG271+LF!FC271+LF!HK271</f>
        <v>1</v>
      </c>
    </row>
    <row r="272" spans="1:11" ht="19.5" thickBot="1" x14ac:dyDescent="0.3">
      <c r="A272" s="855"/>
      <c r="B272" s="120">
        <f t="shared" si="121"/>
        <v>45805</v>
      </c>
      <c r="C272" s="121">
        <f>LF!JI272</f>
        <v>10526</v>
      </c>
      <c r="D272" s="122">
        <f>LF!E272+LF!AC272+LF!BM272+LF!CK272+LF!DU272+LF!ES272+LF!GC272+LF!HA272</f>
        <v>3593</v>
      </c>
      <c r="E272" s="93">
        <f>LF!C272+LF!AA272+LF!BK272+LF!CI272+LF!DS272+LF!EQ272+LF!GA272+LF!GY272</f>
        <v>1</v>
      </c>
      <c r="F272" s="100">
        <f>LF!Q272+LF!BY272+LF!EG272+LF!GO272</f>
        <v>2313</v>
      </c>
      <c r="G272" s="93">
        <f>LF!O272+LF!BW272+LF!EE272+LF!GM272</f>
        <v>0</v>
      </c>
      <c r="H272" s="100">
        <f>LF!AO272+LF!CW272</f>
        <v>613</v>
      </c>
      <c r="I272" s="93">
        <f>LF!AM272+LF!CU272</f>
        <v>0</v>
      </c>
      <c r="J272" s="100">
        <f>LF!BA272+LF!DI272+LF!FE272+LF!HM272</f>
        <v>2281</v>
      </c>
      <c r="K272" s="93">
        <f>LF!AY272+LF!DG272+LF!FC272+LF!HK272</f>
        <v>0</v>
      </c>
    </row>
    <row r="273" spans="1:11" ht="19.5" thickBot="1" x14ac:dyDescent="0.3">
      <c r="A273" s="856"/>
      <c r="B273" s="2"/>
      <c r="C273" s="119"/>
      <c r="D273" s="123"/>
      <c r="E273" s="94">
        <f t="shared" ref="E273" si="130">SUM(E266:E272)</f>
        <v>15</v>
      </c>
      <c r="F273" s="95"/>
      <c r="G273" s="94">
        <f t="shared" ref="G273" si="131">SUM(G266:G272)</f>
        <v>8</v>
      </c>
      <c r="H273" s="95"/>
      <c r="I273" s="94">
        <f t="shared" ref="I273" si="132">SUM(I266:I272)</f>
        <v>7</v>
      </c>
      <c r="J273" s="95"/>
      <c r="K273" s="94">
        <f t="shared" ref="K273" si="133">SUM(K266:K272)</f>
        <v>5</v>
      </c>
    </row>
    <row r="274" spans="1:11" ht="19.5" thickBot="1" x14ac:dyDescent="0.3">
      <c r="A274" s="71"/>
      <c r="B274" s="118"/>
      <c r="C274" s="87"/>
      <c r="D274" s="88"/>
      <c r="E274" s="88"/>
      <c r="F274" s="88"/>
      <c r="G274" s="88"/>
      <c r="H274" s="88"/>
      <c r="I274" s="88"/>
      <c r="J274" s="88"/>
      <c r="K274" s="88"/>
    </row>
    <row r="275" spans="1:11" ht="18.75" x14ac:dyDescent="0.25">
      <c r="A275" s="854">
        <v>55</v>
      </c>
      <c r="B275" s="89">
        <f t="shared" si="120"/>
        <v>45806</v>
      </c>
      <c r="C275" s="96">
        <f>LF!JI275</f>
        <v>10524</v>
      </c>
      <c r="D275" s="98">
        <f>LF!E275+LF!AC275+LF!BM275+LF!CK275+LF!DU275+LF!ES275+LF!GC275+LF!HA275</f>
        <v>3593</v>
      </c>
      <c r="E275" s="91">
        <f>LF!C275+LF!AA275+LF!BK275+LF!CI275+LF!DS275+LF!EQ275+LF!GA275+LF!GY275</f>
        <v>0</v>
      </c>
      <c r="F275" s="98">
        <f>LF!Q275+LF!BY275+LF!EG275+LF!GO275</f>
        <v>2311</v>
      </c>
      <c r="G275" s="91">
        <f>LF!O275+LF!BW275+LF!EE275+LF!GM275</f>
        <v>2</v>
      </c>
      <c r="H275" s="98">
        <f>LF!AO275+LF!CW275</f>
        <v>613</v>
      </c>
      <c r="I275" s="91">
        <f>LF!AM275+LF!CU275</f>
        <v>0</v>
      </c>
      <c r="J275" s="98">
        <f>LF!BA275+LF!DI275+LF!FE275+LF!HM275</f>
        <v>2281</v>
      </c>
      <c r="K275" s="91">
        <f>LF!AY275+LF!DG275+LF!FC275+LF!HK275</f>
        <v>0</v>
      </c>
    </row>
    <row r="276" spans="1:11" ht="18.75" x14ac:dyDescent="0.25">
      <c r="A276" s="855"/>
      <c r="B276" s="90">
        <f t="shared" si="121"/>
        <v>45807</v>
      </c>
      <c r="C276" s="97">
        <f>LF!JI276</f>
        <v>10516</v>
      </c>
      <c r="D276" s="99">
        <f>LF!E276+LF!AC276+LF!BM276+LF!CK276+LF!DU276+LF!ES276+LF!GC276+LF!HA276</f>
        <v>3591</v>
      </c>
      <c r="E276" s="92">
        <f>LF!C276+LF!AA276+LF!BK276+LF!CI276+LF!DS276+LF!EQ276+LF!GA276+LF!GY276</f>
        <v>2</v>
      </c>
      <c r="F276" s="99">
        <f>LF!Q276+LF!BY276+LF!EG276+LF!GO276</f>
        <v>2309</v>
      </c>
      <c r="G276" s="92">
        <f>LF!O276+LF!BW276+LF!EE276+LF!GM276</f>
        <v>2</v>
      </c>
      <c r="H276" s="99">
        <f>LF!AO276+LF!CW276</f>
        <v>611</v>
      </c>
      <c r="I276" s="92">
        <f>LF!AM276+LF!CU276</f>
        <v>2</v>
      </c>
      <c r="J276" s="99">
        <f>LF!BA276+LF!DI276+LF!FE276+LF!HM276</f>
        <v>2279</v>
      </c>
      <c r="K276" s="92">
        <f>LF!AY276+LF!DG276+LF!FC276+LF!HK276</f>
        <v>2</v>
      </c>
    </row>
    <row r="277" spans="1:11" ht="18.75" x14ac:dyDescent="0.25">
      <c r="A277" s="855"/>
      <c r="B277" s="90">
        <f t="shared" si="121"/>
        <v>45808</v>
      </c>
      <c r="C277" s="97">
        <f>LF!JI277</f>
        <v>10511</v>
      </c>
      <c r="D277" s="99">
        <f>LF!E277+LF!AC277+LF!BM277+LF!CK277+LF!DU277+LF!ES277+LF!GC277+LF!HA277</f>
        <v>3588</v>
      </c>
      <c r="E277" s="92">
        <f>LF!C277+LF!AA277+LF!BK277+LF!CI277+LF!DS277+LF!EQ277+LF!GA277+LF!GY277</f>
        <v>3</v>
      </c>
      <c r="F277" s="99">
        <f>LF!Q277+LF!BY277+LF!EG277+LF!GO277</f>
        <v>2309</v>
      </c>
      <c r="G277" s="92">
        <f>LF!O277+LF!BW277+LF!EE277+LF!GM277</f>
        <v>0</v>
      </c>
      <c r="H277" s="99">
        <f>LF!AO277+LF!CW277</f>
        <v>610</v>
      </c>
      <c r="I277" s="92">
        <f>LF!AM277+LF!CU277</f>
        <v>1</v>
      </c>
      <c r="J277" s="99">
        <f>LF!BA277+LF!DI277+LF!FE277+LF!HM277</f>
        <v>2278</v>
      </c>
      <c r="K277" s="92">
        <f>LF!AY277+LF!DG277+LF!FC277+LF!HK277</f>
        <v>1</v>
      </c>
    </row>
    <row r="278" spans="1:11" ht="18.75" x14ac:dyDescent="0.25">
      <c r="A278" s="855"/>
      <c r="B278" s="90">
        <f t="shared" si="121"/>
        <v>45809</v>
      </c>
      <c r="C278" s="97">
        <f>LF!JI278</f>
        <v>10504</v>
      </c>
      <c r="D278" s="99">
        <f>LF!E278+LF!AC278+LF!BM278+LF!CK278+LF!DU278+LF!ES278+LF!GC278+LF!HA278</f>
        <v>3587</v>
      </c>
      <c r="E278" s="92">
        <f>LF!C278+LF!AA278+LF!BK278+LF!CI278+LF!DS278+LF!EQ278+LF!GA278+LF!GY278</f>
        <v>1</v>
      </c>
      <c r="F278" s="99">
        <f>LF!Q278+LF!BY278+LF!EG278+LF!GO278</f>
        <v>2307</v>
      </c>
      <c r="G278" s="92">
        <f>LF!O278+LF!BW278+LF!EE278+LF!GM278</f>
        <v>2</v>
      </c>
      <c r="H278" s="99">
        <f>LF!AO278+LF!CW278</f>
        <v>609</v>
      </c>
      <c r="I278" s="92">
        <f>LF!AM278+LF!CU278</f>
        <v>1</v>
      </c>
      <c r="J278" s="99">
        <f>LF!BA278+LF!DI278+LF!FE278+LF!HM278</f>
        <v>2278</v>
      </c>
      <c r="K278" s="92">
        <f>LF!AY278+LF!DG278+LF!FC278+LF!HK278</f>
        <v>0</v>
      </c>
    </row>
    <row r="279" spans="1:11" ht="18.75" x14ac:dyDescent="0.25">
      <c r="A279" s="855"/>
      <c r="B279" s="90">
        <f t="shared" si="121"/>
        <v>45810</v>
      </c>
      <c r="C279" s="97">
        <f>LF!JI279</f>
        <v>10498</v>
      </c>
      <c r="D279" s="99">
        <f>LF!E279+LF!AC279+LF!BM279+LF!CK279+LF!DU279+LF!ES279+LF!GC279+LF!HA279</f>
        <v>3584</v>
      </c>
      <c r="E279" s="92">
        <f>LF!C279+LF!AA279+LF!BK279+LF!CI279+LF!DS279+LF!EQ279+LF!GA279+LF!GY279</f>
        <v>3</v>
      </c>
      <c r="F279" s="99">
        <f>LF!Q279+LF!BY279+LF!EG279+LF!GO279</f>
        <v>2305</v>
      </c>
      <c r="G279" s="92">
        <f>LF!O279+LF!BW279+LF!EE279+LF!GM279</f>
        <v>2</v>
      </c>
      <c r="H279" s="99">
        <f>LF!AO279+LF!CW279</f>
        <v>608</v>
      </c>
      <c r="I279" s="92">
        <f>LF!AM279+LF!CU279</f>
        <v>1</v>
      </c>
      <c r="J279" s="99">
        <f>LF!BA279+LF!DI279+LF!FE279+LF!HM279</f>
        <v>2278</v>
      </c>
      <c r="K279" s="92">
        <f>LF!AY279+LF!DG279+LF!FC279+LF!HK279</f>
        <v>0</v>
      </c>
    </row>
    <row r="280" spans="1:11" ht="18.75" x14ac:dyDescent="0.25">
      <c r="A280" s="855"/>
      <c r="B280" s="90">
        <f t="shared" si="121"/>
        <v>45811</v>
      </c>
      <c r="C280" s="97">
        <f>LF!JI280</f>
        <v>10491</v>
      </c>
      <c r="D280" s="99">
        <f>LF!E280+LF!AC280+LF!BM280+LF!CK280+LF!DU280+LF!ES280+LF!GC280+LF!HA280</f>
        <v>3583</v>
      </c>
      <c r="E280" s="92">
        <f>LF!C280+LF!AA280+LF!BK280+LF!CI280+LF!DS280+LF!EQ280+LF!GA280+LF!GY280</f>
        <v>1</v>
      </c>
      <c r="F280" s="99">
        <f>LF!Q280+LF!BY280+LF!EG280+LF!GO280</f>
        <v>2303</v>
      </c>
      <c r="G280" s="92">
        <f>LF!O280+LF!BW280+LF!EE280+LF!GM280</f>
        <v>2</v>
      </c>
      <c r="H280" s="99">
        <f>LF!AO280+LF!CW280</f>
        <v>607</v>
      </c>
      <c r="I280" s="92">
        <f>LF!AM280+LF!CU280</f>
        <v>1</v>
      </c>
      <c r="J280" s="99">
        <f>LF!BA280+LF!DI280+LF!FE280+LF!HM280</f>
        <v>2278</v>
      </c>
      <c r="K280" s="92">
        <f>LF!AY280+LF!DG280+LF!FC280+LF!HK280</f>
        <v>0</v>
      </c>
    </row>
    <row r="281" spans="1:11" ht="19.5" thickBot="1" x14ac:dyDescent="0.3">
      <c r="A281" s="855"/>
      <c r="B281" s="120">
        <f t="shared" si="121"/>
        <v>45812</v>
      </c>
      <c r="C281" s="121">
        <f>LF!JI281</f>
        <v>10486</v>
      </c>
      <c r="D281" s="122">
        <f>LF!E281+LF!AC281+LF!BM281+LF!CK281+LF!DU281+LF!ES281+LF!GC281+LF!HA281</f>
        <v>3581</v>
      </c>
      <c r="E281" s="93">
        <f>LF!C281+LF!AA281+LF!BK281+LF!CI281+LF!DS281+LF!EQ281+LF!GA281+LF!GY281</f>
        <v>2</v>
      </c>
      <c r="F281" s="100">
        <f>LF!Q281+LF!BY281+LF!EG281+LF!GO281</f>
        <v>2302</v>
      </c>
      <c r="G281" s="93">
        <f>LF!O281+LF!BW281+LF!EE281+LF!GM281</f>
        <v>1</v>
      </c>
      <c r="H281" s="100">
        <f>LF!AO281+LF!CW281</f>
        <v>607</v>
      </c>
      <c r="I281" s="93">
        <f>LF!AM281+LF!CU281</f>
        <v>0</v>
      </c>
      <c r="J281" s="100">
        <f>LF!BA281+LF!DI281+LF!FE281+LF!HM281</f>
        <v>2278</v>
      </c>
      <c r="K281" s="93">
        <f>LF!AY281+LF!DG281+LF!FC281+LF!HK281</f>
        <v>0</v>
      </c>
    </row>
    <row r="282" spans="1:11" ht="19.5" thickBot="1" x14ac:dyDescent="0.3">
      <c r="A282" s="856"/>
      <c r="B282" s="2"/>
      <c r="C282" s="119"/>
      <c r="D282" s="123"/>
      <c r="E282" s="94">
        <f t="shared" ref="E282" si="134">SUM(E275:E281)</f>
        <v>12</v>
      </c>
      <c r="F282" s="95"/>
      <c r="G282" s="94">
        <f t="shared" ref="G282" si="135">SUM(G275:G281)</f>
        <v>11</v>
      </c>
      <c r="H282" s="95"/>
      <c r="I282" s="94">
        <f t="shared" ref="I282" si="136">SUM(I275:I281)</f>
        <v>6</v>
      </c>
      <c r="J282" s="95"/>
      <c r="K282" s="94">
        <f t="shared" ref="K282" si="137">SUM(K275:K281)</f>
        <v>3</v>
      </c>
    </row>
    <row r="283" spans="1:11" ht="19.5" thickBot="1" x14ac:dyDescent="0.3">
      <c r="A283" s="71"/>
      <c r="B283" s="118"/>
      <c r="C283" s="87"/>
      <c r="D283" s="88"/>
      <c r="E283" s="88"/>
      <c r="F283" s="88"/>
      <c r="G283" s="88"/>
      <c r="H283" s="88"/>
      <c r="I283" s="88"/>
      <c r="J283" s="88"/>
      <c r="K283" s="88"/>
    </row>
    <row r="284" spans="1:11" ht="18.75" x14ac:dyDescent="0.25">
      <c r="A284" s="854">
        <v>56</v>
      </c>
      <c r="B284" s="89">
        <f t="shared" ref="B284:B293" si="138">+B281+1</f>
        <v>45813</v>
      </c>
      <c r="C284" s="96">
        <f>LF!JI284</f>
        <v>10486</v>
      </c>
      <c r="D284" s="98">
        <f>LF!E284+LF!AC284+LF!BM284+LF!CK284+LF!DU284+LF!ES284+LF!GC284+LF!HA284</f>
        <v>3581</v>
      </c>
      <c r="E284" s="91">
        <f>LF!C284+LF!AA284+LF!BK284+LF!CI284+LF!DS284+LF!EQ284+LF!GA284+LF!GY284</f>
        <v>0</v>
      </c>
      <c r="F284" s="98">
        <f>LF!Q284+LF!BY284+LF!EG284+LF!GO284</f>
        <v>2302</v>
      </c>
      <c r="G284" s="91">
        <f>LF!O284+LF!BW284+LF!EE284+LF!GM284</f>
        <v>0</v>
      </c>
      <c r="H284" s="98">
        <f>LF!AO284+LF!CW284</f>
        <v>607</v>
      </c>
      <c r="I284" s="91">
        <f>LF!AM284+LF!CU284</f>
        <v>0</v>
      </c>
      <c r="J284" s="98">
        <f>LF!BA284+LF!DI284+LF!FE284+LF!HM284</f>
        <v>2278</v>
      </c>
      <c r="K284" s="91">
        <f>LF!AY284+LF!DG284+LF!FC284+LF!HK284</f>
        <v>0</v>
      </c>
    </row>
    <row r="285" spans="1:11" ht="18.75" x14ac:dyDescent="0.25">
      <c r="A285" s="855"/>
      <c r="B285" s="90">
        <f t="shared" ref="B285:B299" si="139">+B284+1</f>
        <v>45814</v>
      </c>
      <c r="C285" s="97">
        <f>LF!JI285</f>
        <v>10482</v>
      </c>
      <c r="D285" s="99">
        <f>LF!E285+LF!AC285+LF!BM285+LF!CK285+LF!DU285+LF!ES285+LF!GC285+LF!HA285</f>
        <v>3579</v>
      </c>
      <c r="E285" s="92">
        <f>LF!C285+LF!AA285+LF!BK285+LF!CI285+LF!DS285+LF!EQ285+LF!GA285+LF!GY285</f>
        <v>2</v>
      </c>
      <c r="F285" s="99">
        <f>LF!Q285+LF!BY285+LF!EG285+LF!GO285</f>
        <v>2302</v>
      </c>
      <c r="G285" s="92">
        <f>LF!O285+LF!BW285+LF!EE285+LF!GM285</f>
        <v>0</v>
      </c>
      <c r="H285" s="99">
        <f>LF!AO285+LF!CW285</f>
        <v>605</v>
      </c>
      <c r="I285" s="92">
        <f>LF!AM285+LF!CU285</f>
        <v>2</v>
      </c>
      <c r="J285" s="99">
        <f>LF!BA285+LF!DI285+LF!FE285+LF!HM285</f>
        <v>2278</v>
      </c>
      <c r="K285" s="92">
        <f>LF!AY285+LF!DG285+LF!FC285+LF!HK285</f>
        <v>0</v>
      </c>
    </row>
    <row r="286" spans="1:11" ht="18.75" x14ac:dyDescent="0.25">
      <c r="A286" s="855"/>
      <c r="B286" s="90">
        <f t="shared" si="139"/>
        <v>45815</v>
      </c>
      <c r="C286" s="97">
        <f>LF!JI286</f>
        <v>10478</v>
      </c>
      <c r="D286" s="99">
        <f>LF!E286+LF!AC286+LF!BM286+LF!CK286+LF!DU286+LF!ES286+LF!GC286+LF!HA286</f>
        <v>3578</v>
      </c>
      <c r="E286" s="92">
        <f>LF!C286+LF!AA286+LF!BK286+LF!CI286+LF!DS286+LF!EQ286+LF!GA286+LF!GY286</f>
        <v>1</v>
      </c>
      <c r="F286" s="99">
        <f>LF!Q286+LF!BY286+LF!EG286+LF!GO286</f>
        <v>2302</v>
      </c>
      <c r="G286" s="92">
        <f>LF!O286+LF!BW286+LF!EE286+LF!GM286</f>
        <v>0</v>
      </c>
      <c r="H286" s="99">
        <f>LF!AO286+LF!CW286</f>
        <v>604</v>
      </c>
      <c r="I286" s="92">
        <f>LF!AM286+LF!CU286</f>
        <v>1</v>
      </c>
      <c r="J286" s="99">
        <f>LF!BA286+LF!DI286+LF!FE286+LF!HM286</f>
        <v>2278</v>
      </c>
      <c r="K286" s="92">
        <f>LF!AY286+LF!DG286+LF!FC286+LF!HK286</f>
        <v>0</v>
      </c>
    </row>
    <row r="287" spans="1:11" ht="18.75" x14ac:dyDescent="0.25">
      <c r="A287" s="855"/>
      <c r="B287" s="90">
        <f t="shared" si="139"/>
        <v>45816</v>
      </c>
      <c r="C287" s="97">
        <f>LF!JI287</f>
        <v>10469</v>
      </c>
      <c r="D287" s="99">
        <f>LF!E287+LF!AC287+LF!BM287+LF!CK287+LF!DU287+LF!ES287+LF!GC287+LF!HA287</f>
        <v>3575</v>
      </c>
      <c r="E287" s="92">
        <f>LF!C287+LF!AA287+LF!BK287+LF!CI287+LF!DS287+LF!EQ287+LF!GA287+LF!GY287</f>
        <v>3</v>
      </c>
      <c r="F287" s="99">
        <f>LF!Q287+LF!BY287+LF!EG287+LF!GO287</f>
        <v>2301</v>
      </c>
      <c r="G287" s="92">
        <f>LF!O287+LF!BW287+LF!EE287+LF!GM287</f>
        <v>1</v>
      </c>
      <c r="H287" s="99">
        <f>LF!AO287+LF!CW287</f>
        <v>604</v>
      </c>
      <c r="I287" s="92">
        <f>LF!AM287+LF!CU287</f>
        <v>0</v>
      </c>
      <c r="J287" s="99">
        <f>LF!BA287+LF!DI287+LF!FE287+LF!HM287</f>
        <v>2276</v>
      </c>
      <c r="K287" s="92">
        <f>LF!AY287+LF!DG287+LF!FC287+LF!HK287</f>
        <v>2</v>
      </c>
    </row>
    <row r="288" spans="1:11" ht="18.75" x14ac:dyDescent="0.25">
      <c r="A288" s="855"/>
      <c r="B288" s="90">
        <f t="shared" si="139"/>
        <v>45817</v>
      </c>
      <c r="C288" s="97">
        <f>LF!JI288</f>
        <v>10456</v>
      </c>
      <c r="D288" s="99">
        <f>LF!E288+LF!AC288+LF!BM288+LF!CK288+LF!DU288+LF!ES288+LF!GC288+LF!HA288</f>
        <v>3569</v>
      </c>
      <c r="E288" s="92">
        <f>LF!C288+LF!AA288+LF!BK288+LF!CI288+LF!DS288+LF!EQ288+LF!GA288+LF!GY288</f>
        <v>6</v>
      </c>
      <c r="F288" s="99">
        <f>LF!Q288+LF!BY288+LF!EG288+LF!GO288</f>
        <v>2300</v>
      </c>
      <c r="G288" s="92">
        <f>LF!O288+LF!BW288+LF!EE288+LF!GM288</f>
        <v>1</v>
      </c>
      <c r="H288" s="99">
        <f>LF!AO288+LF!CW288</f>
        <v>601</v>
      </c>
      <c r="I288" s="92">
        <f>LF!AM288+LF!CU288</f>
        <v>3</v>
      </c>
      <c r="J288" s="99">
        <f>LF!BA288+LF!DI288+LF!FE288+LF!HM288</f>
        <v>2275</v>
      </c>
      <c r="K288" s="92">
        <f>LF!AY288+LF!DG288+LF!FC288+LF!HK288</f>
        <v>1</v>
      </c>
    </row>
    <row r="289" spans="1:11" ht="18.75" x14ac:dyDescent="0.25">
      <c r="A289" s="855"/>
      <c r="B289" s="90">
        <f t="shared" si="139"/>
        <v>45818</v>
      </c>
      <c r="C289" s="97">
        <f>LF!JI289</f>
        <v>10448</v>
      </c>
      <c r="D289" s="99">
        <f>LF!E289+LF!AC289+LF!BM289+LF!CK289+LF!DU289+LF!ES289+LF!GC289+LF!HA289</f>
        <v>3568</v>
      </c>
      <c r="E289" s="92">
        <f>LF!C289+LF!AA289+LF!BK289+LF!CI289+LF!DS289+LF!EQ289+LF!GA289+LF!GY289</f>
        <v>1</v>
      </c>
      <c r="F289" s="99">
        <f>LF!Q289+LF!BY289+LF!EG289+LF!GO289</f>
        <v>2297</v>
      </c>
      <c r="G289" s="92">
        <f>LF!O289+LF!BW289+LF!EE289+LF!GM289</f>
        <v>3</v>
      </c>
      <c r="H289" s="99">
        <f>LF!AO289+LF!CW289</f>
        <v>600</v>
      </c>
      <c r="I289" s="92">
        <f>LF!AM289+LF!CU289</f>
        <v>1</v>
      </c>
      <c r="J289" s="99">
        <f>LF!BA289+LF!DI289+LF!FE289+LF!HM289</f>
        <v>2274</v>
      </c>
      <c r="K289" s="92">
        <f>LF!AY289+LF!DG289+LF!FC289+LF!HK289</f>
        <v>1</v>
      </c>
    </row>
    <row r="290" spans="1:11" ht="19.5" thickBot="1" x14ac:dyDescent="0.3">
      <c r="A290" s="855"/>
      <c r="B290" s="120">
        <f t="shared" si="139"/>
        <v>45819</v>
      </c>
      <c r="C290" s="121">
        <f>LF!JI290</f>
        <v>10435</v>
      </c>
      <c r="D290" s="122">
        <f>LF!E290+LF!AC290+LF!BM290+LF!CK290+LF!DU290+LF!ES290+LF!GC290+LF!HA290</f>
        <v>3560</v>
      </c>
      <c r="E290" s="93">
        <f>LF!C290+LF!AA290+LF!BK290+LF!CI290+LF!DS290+LF!EQ290+LF!GA290+LF!GY290</f>
        <v>8</v>
      </c>
      <c r="F290" s="100">
        <f>LF!Q290+LF!BY290+LF!EG290+LF!GO290</f>
        <v>2295</v>
      </c>
      <c r="G290" s="93">
        <f>LF!O290+LF!BW290+LF!EE290+LF!GM290</f>
        <v>2</v>
      </c>
      <c r="H290" s="100">
        <f>LF!AO290+LF!CW290</f>
        <v>599</v>
      </c>
      <c r="I290" s="93">
        <f>LF!AM290+LF!CU290</f>
        <v>1</v>
      </c>
      <c r="J290" s="100">
        <f>LF!BA290+LF!DI290+LF!FE290+LF!HM290</f>
        <v>2273</v>
      </c>
      <c r="K290" s="93">
        <f>LF!AY290+LF!DG290+LF!FC290+LF!HK290</f>
        <v>1</v>
      </c>
    </row>
    <row r="291" spans="1:11" ht="19.5" thickBot="1" x14ac:dyDescent="0.3">
      <c r="A291" s="856"/>
      <c r="B291" s="2"/>
      <c r="C291" s="119"/>
      <c r="D291" s="123"/>
      <c r="E291" s="94">
        <f t="shared" ref="E291" si="140">SUM(E284:E290)</f>
        <v>21</v>
      </c>
      <c r="F291" s="95"/>
      <c r="G291" s="94">
        <f t="shared" ref="G291" si="141">SUM(G284:G290)</f>
        <v>7</v>
      </c>
      <c r="H291" s="95"/>
      <c r="I291" s="94">
        <f t="shared" ref="I291" si="142">SUM(I284:I290)</f>
        <v>8</v>
      </c>
      <c r="J291" s="95"/>
      <c r="K291" s="94">
        <f t="shared" ref="K291" si="143">SUM(K284:K290)</f>
        <v>5</v>
      </c>
    </row>
    <row r="292" spans="1:11" ht="19.5" thickBot="1" x14ac:dyDescent="0.3">
      <c r="A292" s="71"/>
      <c r="B292" s="118"/>
      <c r="C292" s="87"/>
      <c r="D292" s="88"/>
      <c r="E292" s="88"/>
      <c r="F292" s="88"/>
      <c r="G292" s="88"/>
      <c r="H292" s="88"/>
      <c r="I292" s="88"/>
      <c r="J292" s="88"/>
      <c r="K292" s="88"/>
    </row>
    <row r="293" spans="1:11" ht="18.75" x14ac:dyDescent="0.25">
      <c r="A293" s="854">
        <v>57</v>
      </c>
      <c r="B293" s="89">
        <f t="shared" si="138"/>
        <v>45820</v>
      </c>
      <c r="C293" s="96">
        <f>LF!JI293</f>
        <v>10426</v>
      </c>
      <c r="D293" s="98">
        <f>LF!E293+LF!AC293+LF!BM293+LF!CK293+LF!DU293+LF!ES293+LF!GC293+LF!HA293</f>
        <v>3555</v>
      </c>
      <c r="E293" s="91">
        <f>LF!C293+LF!AA293+LF!BK293+LF!CI293+LF!DS293+LF!EQ293+LF!GA293+LF!GY293</f>
        <v>5</v>
      </c>
      <c r="F293" s="98">
        <f>LF!Q293+LF!BY293+LF!EG293+LF!GO293</f>
        <v>2294</v>
      </c>
      <c r="G293" s="91">
        <f>LF!O293+LF!BW293+LF!EE293+LF!GM293</f>
        <v>1</v>
      </c>
      <c r="H293" s="98">
        <f>LF!AO293+LF!CW293</f>
        <v>598</v>
      </c>
      <c r="I293" s="91">
        <f>LF!AM293+LF!CU293</f>
        <v>1</v>
      </c>
      <c r="J293" s="98">
        <f>LF!BA293+LF!DI293+LF!FE293+LF!HM293</f>
        <v>2271</v>
      </c>
      <c r="K293" s="91">
        <f>LF!AY293+LF!DG293+LF!FC293+LF!HK293</f>
        <v>2</v>
      </c>
    </row>
    <row r="294" spans="1:11" ht="18.75" x14ac:dyDescent="0.25">
      <c r="A294" s="855"/>
      <c r="B294" s="90">
        <f t="shared" si="139"/>
        <v>45821</v>
      </c>
      <c r="C294" s="97">
        <f>LF!JI294</f>
        <v>10414</v>
      </c>
      <c r="D294" s="99">
        <f>LF!E294+LF!AC294+LF!BM294+LF!CK294+LF!DU294+LF!ES294+LF!GC294+LF!HA294</f>
        <v>3547</v>
      </c>
      <c r="E294" s="92">
        <f>LF!C294+LF!AA294+LF!BK294+LF!CI294+LF!DS294+LF!EQ294+LF!GA294+LF!GY294</f>
        <v>8</v>
      </c>
      <c r="F294" s="99">
        <f>LF!Q294+LF!BY294+LF!EG294+LF!GO294</f>
        <v>2291</v>
      </c>
      <c r="G294" s="92">
        <f>LF!O294+LF!BW294+LF!EE294+LF!GM294</f>
        <v>3</v>
      </c>
      <c r="H294" s="99">
        <f>LF!AO294+LF!CW294</f>
        <v>597</v>
      </c>
      <c r="I294" s="92">
        <f>LF!AM294+LF!CU294</f>
        <v>1</v>
      </c>
      <c r="J294" s="99">
        <f>LF!BA294+LF!DI294+LF!FE294+LF!HM294</f>
        <v>2271</v>
      </c>
      <c r="K294" s="92">
        <f>LF!AY294+LF!DG294+LF!FC294+LF!HK294</f>
        <v>0</v>
      </c>
    </row>
    <row r="295" spans="1:11" ht="18.75" x14ac:dyDescent="0.25">
      <c r="A295" s="855"/>
      <c r="B295" s="90">
        <f t="shared" si="139"/>
        <v>45822</v>
      </c>
      <c r="C295" s="97">
        <f>LF!JI295</f>
        <v>10405</v>
      </c>
      <c r="D295" s="99">
        <f>LF!E295+LF!AC295+LF!BM295+LF!CK295+LF!DU295+LF!ES295+LF!GC295+LF!HA295</f>
        <v>3544</v>
      </c>
      <c r="E295" s="92">
        <f>LF!C295+LF!AA295+LF!BK295+LF!CI295+LF!DS295+LF!EQ295+LF!GA295+LF!GY295</f>
        <v>3</v>
      </c>
      <c r="F295" s="99">
        <f>LF!Q295+LF!BY295+LF!EG295+LF!GO295</f>
        <v>2289</v>
      </c>
      <c r="G295" s="92">
        <f>LF!O295+LF!BW295+LF!EE295+LF!GM295</f>
        <v>2</v>
      </c>
      <c r="H295" s="99">
        <f>LF!AO295+LF!CW295</f>
        <v>597</v>
      </c>
      <c r="I295" s="92">
        <f>LF!AM295+LF!CU295</f>
        <v>0</v>
      </c>
      <c r="J295" s="99">
        <f>LF!BA295+LF!DI295+LF!FE295+LF!HM295</f>
        <v>2269</v>
      </c>
      <c r="K295" s="92">
        <f>LF!AY295+LF!DG295+LF!FC295+LF!HK295</f>
        <v>2</v>
      </c>
    </row>
    <row r="296" spans="1:11" ht="18.75" x14ac:dyDescent="0.25">
      <c r="A296" s="855"/>
      <c r="B296" s="90">
        <f t="shared" si="139"/>
        <v>45823</v>
      </c>
      <c r="C296" s="97">
        <f>LF!JI296</f>
        <v>10395</v>
      </c>
      <c r="D296" s="99">
        <f>LF!E296+LF!AC296+LF!BM296+LF!CK296+LF!DU296+LF!ES296+LF!GC296+LF!HA296</f>
        <v>3543</v>
      </c>
      <c r="E296" s="92">
        <f>LF!C296+LF!AA296+LF!BK296+LF!CI296+LF!DS296+LF!EQ296+LF!GA296+LF!GY296</f>
        <v>1</v>
      </c>
      <c r="F296" s="99">
        <f>LF!Q296+LF!BY296+LF!EG296+LF!GO296</f>
        <v>2289</v>
      </c>
      <c r="G296" s="92">
        <f>LF!O296+LF!BW296+LF!EE296+LF!GM296</f>
        <v>0</v>
      </c>
      <c r="H296" s="99">
        <f>LF!AO296+LF!CW296</f>
        <v>596</v>
      </c>
      <c r="I296" s="92">
        <f>LF!AM296+LF!CU296</f>
        <v>1</v>
      </c>
      <c r="J296" s="99">
        <f>LF!BA296+LF!DI296+LF!FE296+LF!HM296</f>
        <v>2263</v>
      </c>
      <c r="K296" s="92">
        <f>LF!AY296+LF!DG296+LF!FC296+LF!HK296</f>
        <v>6</v>
      </c>
    </row>
    <row r="297" spans="1:11" ht="18.75" x14ac:dyDescent="0.25">
      <c r="A297" s="855"/>
      <c r="B297" s="90">
        <f t="shared" si="139"/>
        <v>45824</v>
      </c>
      <c r="C297" s="97">
        <f>LF!JI297</f>
        <v>10389</v>
      </c>
      <c r="D297" s="99">
        <f>LF!E297+LF!AC297+LF!BM297+LF!CK297+LF!DU297+LF!ES297+LF!GC297+LF!HA297</f>
        <v>3543</v>
      </c>
      <c r="E297" s="92">
        <f>LF!C297+LF!AA297+LF!BK297+LF!CI297+LF!DS297+LF!EQ297+LF!GA297+LF!GY297</f>
        <v>0</v>
      </c>
      <c r="F297" s="99">
        <f>LF!Q297+LF!BY297+LF!EG297+LF!GO297</f>
        <v>2288</v>
      </c>
      <c r="G297" s="92">
        <f>LF!O297+LF!BW297+LF!EE297+LF!GM297</f>
        <v>1</v>
      </c>
      <c r="H297" s="99">
        <f>LF!AO297+LF!CW297</f>
        <v>593</v>
      </c>
      <c r="I297" s="92">
        <f>LF!AM297+LF!CU297</f>
        <v>3</v>
      </c>
      <c r="J297" s="99">
        <f>LF!BA297+LF!DI297+LF!FE297+LF!HM297</f>
        <v>2262</v>
      </c>
      <c r="K297" s="92">
        <f>LF!AY297+LF!DG297+LF!FC297+LF!HK297</f>
        <v>1</v>
      </c>
    </row>
    <row r="298" spans="1:11" ht="18.75" x14ac:dyDescent="0.25">
      <c r="A298" s="855"/>
      <c r="B298" s="90">
        <f t="shared" si="139"/>
        <v>45825</v>
      </c>
      <c r="C298" s="97">
        <f>LF!JI298</f>
        <v>10380</v>
      </c>
      <c r="D298" s="99">
        <f>LF!E298+LF!AC298+LF!BM298+LF!CK298+LF!DU298+LF!ES298+LF!GC298+LF!HA298</f>
        <v>3538</v>
      </c>
      <c r="E298" s="92">
        <f>LF!C298+LF!AA298+LF!BK298+LF!CI298+LF!DS298+LF!EQ298+LF!GA298+LF!GY298</f>
        <v>5</v>
      </c>
      <c r="F298" s="99">
        <f>LF!Q298+LF!BY298+LF!EG298+LF!GO298</f>
        <v>2288</v>
      </c>
      <c r="G298" s="92">
        <f>LF!O298+LF!BW298+LF!EE298+LF!GM298</f>
        <v>0</v>
      </c>
      <c r="H298" s="99">
        <f>LF!AO298+LF!CW298</f>
        <v>591</v>
      </c>
      <c r="I298" s="92">
        <f>LF!AM298+LF!CU298</f>
        <v>2</v>
      </c>
      <c r="J298" s="99">
        <f>LF!BA298+LF!DI298+LF!FE298+LF!HM298</f>
        <v>2261</v>
      </c>
      <c r="K298" s="92">
        <f>LF!AY298+LF!DG298+LF!FC298+LF!HK298</f>
        <v>1</v>
      </c>
    </row>
    <row r="299" spans="1:11" ht="19.5" thickBot="1" x14ac:dyDescent="0.3">
      <c r="A299" s="855"/>
      <c r="B299" s="120">
        <f t="shared" si="139"/>
        <v>45826</v>
      </c>
      <c r="C299" s="121">
        <f>LF!JI299</f>
        <v>10369</v>
      </c>
      <c r="D299" s="122">
        <f>LF!E299+LF!AC299+LF!BM299+LF!CK299+LF!DU299+LF!ES299+LF!GC299+LF!HA299</f>
        <v>3535</v>
      </c>
      <c r="E299" s="93">
        <f>LF!C299+LF!AA299+LF!BK299+LF!CI299+LF!DS299+LF!EQ299+LF!GA299+LF!GY299</f>
        <v>3</v>
      </c>
      <c r="F299" s="100">
        <f>LF!Q299+LF!BY299+LF!EG299+LF!GO299</f>
        <v>2286</v>
      </c>
      <c r="G299" s="93">
        <f>LF!O299+LF!BW299+LF!EE299+LF!GM299</f>
        <v>2</v>
      </c>
      <c r="H299" s="100">
        <f>LF!AO299+LF!CW299</f>
        <v>589</v>
      </c>
      <c r="I299" s="93">
        <f>LF!AM299+LF!CU299</f>
        <v>2</v>
      </c>
      <c r="J299" s="100">
        <f>LF!BA299+LF!DI299+LF!FE299+LF!HM299</f>
        <v>2259</v>
      </c>
      <c r="K299" s="93">
        <f>LF!AY299+LF!DG299+LF!FC299+LF!HK299</f>
        <v>2</v>
      </c>
    </row>
    <row r="300" spans="1:11" ht="19.5" thickBot="1" x14ac:dyDescent="0.3">
      <c r="A300" s="856"/>
      <c r="B300" s="2"/>
      <c r="C300" s="119"/>
      <c r="D300" s="123"/>
      <c r="E300" s="94">
        <f t="shared" ref="E300" si="144">SUM(E293:E299)</f>
        <v>25</v>
      </c>
      <c r="F300" s="95"/>
      <c r="G300" s="94">
        <f t="shared" ref="G300" si="145">SUM(G293:G299)</f>
        <v>9</v>
      </c>
      <c r="H300" s="95"/>
      <c r="I300" s="94">
        <f t="shared" ref="I300" si="146">SUM(I293:I299)</f>
        <v>10</v>
      </c>
      <c r="J300" s="95"/>
      <c r="K300" s="94">
        <f t="shared" ref="K300" si="147">SUM(K293:K299)</f>
        <v>14</v>
      </c>
    </row>
    <row r="301" spans="1:11" ht="19.5" thickBot="1" x14ac:dyDescent="0.3">
      <c r="A301" s="71"/>
      <c r="B301" s="118"/>
      <c r="C301" s="87"/>
      <c r="D301" s="88"/>
      <c r="E301" s="88"/>
      <c r="F301" s="88"/>
      <c r="G301" s="88"/>
      <c r="H301" s="88"/>
      <c r="I301" s="88"/>
      <c r="J301" s="88"/>
      <c r="K301" s="88"/>
    </row>
    <row r="302" spans="1:11" ht="18.75" x14ac:dyDescent="0.25">
      <c r="A302" s="854">
        <v>58</v>
      </c>
      <c r="B302" s="89">
        <f t="shared" ref="B302:B311" si="148">+B299+1</f>
        <v>45827</v>
      </c>
      <c r="C302" s="96">
        <f>LF!JI302</f>
        <v>10354</v>
      </c>
      <c r="D302" s="98">
        <f>LF!E302+LF!AC302+LF!BM302+LF!CK302+LF!DU302+LF!ES302+LF!GC302+LF!HA302</f>
        <v>3525</v>
      </c>
      <c r="E302" s="91">
        <f>LF!C302+LF!AA302+LF!BK302+LF!CI302+LF!DS302+LF!EQ302+LF!GA302+LF!GY302</f>
        <v>10</v>
      </c>
      <c r="F302" s="98">
        <f>LF!Q302+LF!BY302+LF!EG302+LF!GO302</f>
        <v>2284</v>
      </c>
      <c r="G302" s="91">
        <f>LF!O302+LF!BW302+LF!EE302+LF!GM302</f>
        <v>2</v>
      </c>
      <c r="H302" s="98">
        <f>LF!AO302+LF!CW302</f>
        <v>589</v>
      </c>
      <c r="I302" s="91">
        <f>LF!AM302+LF!CU302</f>
        <v>0</v>
      </c>
      <c r="J302" s="98">
        <f>LF!BA302+LF!DI302+LF!FE302+LF!HM302</f>
        <v>2258</v>
      </c>
      <c r="K302" s="91">
        <f>LF!AY302+LF!DG302+LF!FC302+LF!HK302</f>
        <v>1</v>
      </c>
    </row>
    <row r="303" spans="1:11" ht="18.75" x14ac:dyDescent="0.25">
      <c r="A303" s="855"/>
      <c r="B303" s="90">
        <f t="shared" ref="B303:B317" si="149">+B302+1</f>
        <v>45828</v>
      </c>
      <c r="C303" s="97">
        <f>LF!JI303</f>
        <v>10345</v>
      </c>
      <c r="D303" s="99">
        <f>LF!E303+LF!AC303+LF!BM303+LF!CK303+LF!DU303+LF!ES303+LF!GC303+LF!HA303</f>
        <v>3522</v>
      </c>
      <c r="E303" s="92">
        <f>LF!C303+LF!AA303+LF!BK303+LF!CI303+LF!DS303+LF!EQ303+LF!GA303+LF!GY303</f>
        <v>3</v>
      </c>
      <c r="F303" s="99">
        <f>LF!Q303+LF!BY303+LF!EG303+LF!GO303</f>
        <v>2282</v>
      </c>
      <c r="G303" s="92">
        <f>LF!O303+LF!BW303+LF!EE303+LF!GM303</f>
        <v>2</v>
      </c>
      <c r="H303" s="99">
        <f>LF!AO303+LF!CW303</f>
        <v>588</v>
      </c>
      <c r="I303" s="92">
        <f>LF!AM303+LF!CU303</f>
        <v>1</v>
      </c>
      <c r="J303" s="99">
        <f>LF!BA303+LF!DI303+LF!FE303+LF!HM303</f>
        <v>2257</v>
      </c>
      <c r="K303" s="92">
        <f>LF!AY303+LF!DG303+LF!FC303+LF!HK303</f>
        <v>1</v>
      </c>
    </row>
    <row r="304" spans="1:11" ht="18.75" x14ac:dyDescent="0.25">
      <c r="A304" s="855"/>
      <c r="B304" s="90">
        <f t="shared" si="149"/>
        <v>45829</v>
      </c>
      <c r="C304" s="97">
        <f>LF!JI304</f>
        <v>10328</v>
      </c>
      <c r="D304" s="99">
        <f>LF!E304+LF!AC304+LF!BM304+LF!CK304+LF!DU304+LF!ES304+LF!GC304+LF!HA304</f>
        <v>3500</v>
      </c>
      <c r="E304" s="92">
        <f>LF!C304+LF!AA304+LF!BK304+LF!CI304+LF!DS304+LF!EQ304+LF!GA304+LF!GY304</f>
        <v>9</v>
      </c>
      <c r="F304" s="99">
        <f>LF!Q304+LF!BY304+LF!EG304+LF!GO304</f>
        <v>2258</v>
      </c>
      <c r="G304" s="92">
        <f>LF!O304+LF!BW304+LF!EE304+LF!GM304</f>
        <v>0</v>
      </c>
      <c r="H304" s="99">
        <f>LF!AO304+LF!CW304</f>
        <v>665</v>
      </c>
      <c r="I304" s="92">
        <f>LF!AM304+LF!CU304</f>
        <v>6</v>
      </c>
      <c r="J304" s="99">
        <f>LF!BA304+LF!DI304+LF!FE304+LF!HM304</f>
        <v>2230</v>
      </c>
      <c r="K304" s="92">
        <f>LF!AY304+LF!DG304+LF!FC304+LF!HK304</f>
        <v>1</v>
      </c>
    </row>
    <row r="305" spans="1:11" ht="18.75" x14ac:dyDescent="0.25">
      <c r="A305" s="855"/>
      <c r="B305" s="90">
        <f t="shared" si="149"/>
        <v>45830</v>
      </c>
      <c r="C305" s="97">
        <f>LF!JI305</f>
        <v>10323</v>
      </c>
      <c r="D305" s="99">
        <f>LF!E305+LF!AC305+LF!BM305+LF!CK305+LF!DU305+LF!ES305+LF!GC305+LF!HA305</f>
        <v>3497</v>
      </c>
      <c r="E305" s="92">
        <f>LF!C305+LF!AA305+LF!BK305+LF!CI305+LF!DS305+LF!EQ305+LF!GA305+LF!GY305</f>
        <v>3</v>
      </c>
      <c r="F305" s="99">
        <f>LF!Q305+LF!BY305+LF!EG305+LF!GO305</f>
        <v>2258</v>
      </c>
      <c r="G305" s="92">
        <f>LF!O305+LF!BW305+LF!EE305+LF!GM305</f>
        <v>0</v>
      </c>
      <c r="H305" s="99">
        <f>LF!AO305+LF!CW305</f>
        <v>665</v>
      </c>
      <c r="I305" s="92">
        <f>LF!AM305+LF!CU305</f>
        <v>0</v>
      </c>
      <c r="J305" s="99">
        <f>LF!BA305+LF!DI305+LF!FE305+LF!HM305</f>
        <v>2229</v>
      </c>
      <c r="K305" s="92">
        <f>LF!AY305+LF!DG305+LF!FC305+LF!HK305</f>
        <v>1</v>
      </c>
    </row>
    <row r="306" spans="1:11" ht="18.75" x14ac:dyDescent="0.25">
      <c r="A306" s="855"/>
      <c r="B306" s="90">
        <f t="shared" si="149"/>
        <v>45831</v>
      </c>
      <c r="C306" s="97">
        <f>LF!JI306</f>
        <v>10313</v>
      </c>
      <c r="D306" s="99">
        <f>LF!E306+LF!AC306+LF!BM306+LF!CK306+LF!DU306+LF!ES306+LF!GC306+LF!HA306</f>
        <v>3493</v>
      </c>
      <c r="E306" s="92">
        <f>LF!C306+LF!AA306+LF!BK306+LF!CI306+LF!DS306+LF!EQ306+LF!GA306+LF!GY306</f>
        <v>4</v>
      </c>
      <c r="F306" s="99">
        <f>LF!Q306+LF!BY306+LF!EG306+LF!GO306</f>
        <v>2257</v>
      </c>
      <c r="G306" s="92">
        <f>LF!O306+LF!BW306+LF!EE306+LF!GM306</f>
        <v>1</v>
      </c>
      <c r="H306" s="99">
        <f>LF!AO306+LF!CW306</f>
        <v>663</v>
      </c>
      <c r="I306" s="92">
        <f>LF!AM306+LF!CU306</f>
        <v>2</v>
      </c>
      <c r="J306" s="99">
        <f>LF!BA306+LF!DI306+LF!FE306+LF!HM306</f>
        <v>2227</v>
      </c>
      <c r="K306" s="92">
        <f>LF!AY306+LF!DG306+LF!FC306+LF!HK306</f>
        <v>2</v>
      </c>
    </row>
    <row r="307" spans="1:11" ht="18.75" x14ac:dyDescent="0.25">
      <c r="A307" s="855"/>
      <c r="B307" s="90">
        <f t="shared" si="149"/>
        <v>45832</v>
      </c>
      <c r="C307" s="97">
        <f>LF!JI307</f>
        <v>10307</v>
      </c>
      <c r="D307" s="99">
        <f>LF!E307+LF!AC307+LF!BM307+LF!CK307+LF!DU307+LF!ES307+LF!GC307+LF!HA307</f>
        <v>3492</v>
      </c>
      <c r="E307" s="92">
        <f>LF!C307+LF!AA307+LF!BK307+LF!CI307+LF!DS307+LF!EQ307+LF!GA307+LF!GY307</f>
        <v>1</v>
      </c>
      <c r="F307" s="99">
        <f>LF!Q307+LF!BY307+LF!EG307+LF!GO307</f>
        <v>2257</v>
      </c>
      <c r="G307" s="92">
        <f>LF!O307+LF!BW307+LF!EE307+LF!GM307</f>
        <v>0</v>
      </c>
      <c r="H307" s="99">
        <f>LF!AO307+LF!CW307</f>
        <v>662</v>
      </c>
      <c r="I307" s="92">
        <f>LF!AM307+LF!CU307</f>
        <v>1</v>
      </c>
      <c r="J307" s="99">
        <f>LF!BA307+LF!DI307+LF!FE307+LF!HM307</f>
        <v>2226</v>
      </c>
      <c r="K307" s="92">
        <f>LF!AY307+LF!DG307+LF!FC307+LF!HK307</f>
        <v>1</v>
      </c>
    </row>
    <row r="308" spans="1:11" ht="19.5" thickBot="1" x14ac:dyDescent="0.3">
      <c r="A308" s="855"/>
      <c r="B308" s="120">
        <f t="shared" si="149"/>
        <v>45833</v>
      </c>
      <c r="C308" s="121">
        <f>LF!JI308</f>
        <v>10293</v>
      </c>
      <c r="D308" s="122">
        <f>LF!E308+LF!AC308+LF!BM308+LF!CK308+LF!DU308+LF!ES308+LF!GC308+LF!HA308</f>
        <v>3484</v>
      </c>
      <c r="E308" s="93">
        <f>LF!C308+LF!AA308+LF!BK308+LF!CI308+LF!DS308+LF!EQ308+LF!GA308+LF!GY308</f>
        <v>8</v>
      </c>
      <c r="F308" s="100">
        <f>LF!Q308+LF!BY308+LF!EG308+LF!GO308</f>
        <v>2256</v>
      </c>
      <c r="G308" s="93">
        <f>LF!O308+LF!BW308+LF!EE308+LF!GM308</f>
        <v>1</v>
      </c>
      <c r="H308" s="100">
        <f>LF!AO308+LF!CW308</f>
        <v>660</v>
      </c>
      <c r="I308" s="93">
        <f>LF!AM308+LF!CU308</f>
        <v>2</v>
      </c>
      <c r="J308" s="100">
        <f>LF!BA308+LF!DI308+LF!FE308+LF!HM308</f>
        <v>2223</v>
      </c>
      <c r="K308" s="93">
        <f>LF!AY308+LF!DG308+LF!FC308+LF!HK308</f>
        <v>3</v>
      </c>
    </row>
    <row r="309" spans="1:11" ht="19.5" thickBot="1" x14ac:dyDescent="0.3">
      <c r="A309" s="856"/>
      <c r="B309" s="2"/>
      <c r="C309" s="119"/>
      <c r="D309" s="123"/>
      <c r="E309" s="94">
        <f t="shared" ref="E309" si="150">SUM(E302:E308)</f>
        <v>38</v>
      </c>
      <c r="F309" s="95"/>
      <c r="G309" s="94">
        <f t="shared" ref="G309" si="151">SUM(G302:G308)</f>
        <v>6</v>
      </c>
      <c r="H309" s="95"/>
      <c r="I309" s="94">
        <f t="shared" ref="I309" si="152">SUM(I302:I308)</f>
        <v>12</v>
      </c>
      <c r="J309" s="95"/>
      <c r="K309" s="94">
        <f t="shared" ref="K309" si="153">SUM(K302:K308)</f>
        <v>10</v>
      </c>
    </row>
    <row r="310" spans="1:11" ht="19.5" thickBot="1" x14ac:dyDescent="0.3">
      <c r="A310" s="71"/>
      <c r="B310" s="118"/>
      <c r="C310" s="87"/>
      <c r="D310" s="88"/>
      <c r="E310" s="88"/>
      <c r="F310" s="88"/>
      <c r="G310" s="88"/>
      <c r="H310" s="88"/>
      <c r="I310" s="88"/>
      <c r="J310" s="88"/>
      <c r="K310" s="88"/>
    </row>
    <row r="311" spans="1:11" ht="18.75" x14ac:dyDescent="0.25">
      <c r="A311" s="854">
        <v>59</v>
      </c>
      <c r="B311" s="89">
        <f t="shared" si="148"/>
        <v>45834</v>
      </c>
      <c r="C311" s="96">
        <f>LF!JI311</f>
        <v>10285</v>
      </c>
      <c r="D311" s="98">
        <f>LF!E311+LF!AC311+LF!BM311+LF!CK311+LF!DU311+LF!ES311+LF!GC311+LF!HA311</f>
        <v>3484</v>
      </c>
      <c r="E311" s="91">
        <f>LF!C311+LF!AA311+LF!BK311+LF!CI311+LF!DS311+LF!EQ311+LF!GA311+LF!GY311</f>
        <v>0</v>
      </c>
      <c r="F311" s="98">
        <f>LF!Q311+LF!BY311+LF!EG311+LF!GO311</f>
        <v>2253</v>
      </c>
      <c r="G311" s="91">
        <f>LF!O311+LF!BW311+LF!EE311+LF!GM311</f>
        <v>3</v>
      </c>
      <c r="H311" s="98">
        <f>LF!AO311+LF!CW311</f>
        <v>659</v>
      </c>
      <c r="I311" s="91">
        <f>LF!AM311+LF!CU311</f>
        <v>1</v>
      </c>
      <c r="J311" s="98">
        <f>LF!BA311+LF!DI311+LF!FE311+LF!HM311</f>
        <v>2220</v>
      </c>
      <c r="K311" s="91">
        <f>LF!AY311+LF!DG311+LF!FC311+LF!HK311</f>
        <v>3</v>
      </c>
    </row>
    <row r="312" spans="1:11" ht="18.75" x14ac:dyDescent="0.25">
      <c r="A312" s="855"/>
      <c r="B312" s="90">
        <f t="shared" si="149"/>
        <v>45835</v>
      </c>
      <c r="C312" s="97">
        <f>LF!JI312</f>
        <v>10275</v>
      </c>
      <c r="D312" s="99">
        <f>LF!E312+LF!AC312+LF!BM312+LF!CK312+LF!DU312+LF!ES312+LF!GC312+LF!HA312</f>
        <v>3480</v>
      </c>
      <c r="E312" s="92">
        <f>LF!C312+LF!AA312+LF!BK312+LF!CI312+LF!DS312+LF!EQ312+LF!GA312+LF!GY312</f>
        <v>4</v>
      </c>
      <c r="F312" s="99">
        <f>LF!Q312+LF!BY312+LF!EG312+LF!GO312</f>
        <v>2250</v>
      </c>
      <c r="G312" s="92">
        <f>LF!O312+LF!BW312+LF!EE312+LF!GM312</f>
        <v>3</v>
      </c>
      <c r="H312" s="99">
        <f>LF!AO312+LF!CW312</f>
        <v>657</v>
      </c>
      <c r="I312" s="92">
        <f>LF!AM312+LF!CU312</f>
        <v>2</v>
      </c>
      <c r="J312" s="99">
        <f>LF!BA312+LF!DI312+LF!FE312+LF!HM312</f>
        <v>2219</v>
      </c>
      <c r="K312" s="92">
        <f>LF!AY312+LF!DG312+LF!FC312+LF!HK312</f>
        <v>1</v>
      </c>
    </row>
    <row r="313" spans="1:11" ht="18.75" x14ac:dyDescent="0.25">
      <c r="A313" s="855"/>
      <c r="B313" s="90">
        <f t="shared" si="149"/>
        <v>45836</v>
      </c>
      <c r="C313" s="97">
        <f>LF!JI313</f>
        <v>10268</v>
      </c>
      <c r="D313" s="99">
        <f>LF!E313+LF!AC313+LF!BM313+LF!CK313+LF!DU313+LF!ES313+LF!GC313+LF!HA313</f>
        <v>3476</v>
      </c>
      <c r="E313" s="92">
        <f>LF!C313+LF!AA313+LF!BK313+LF!CI313+LF!DS313+LF!EQ313+LF!GA313+LF!GY313</f>
        <v>4</v>
      </c>
      <c r="F313" s="99">
        <f>LF!Q313+LF!BY313+LF!EG313+LF!GO313</f>
        <v>2249</v>
      </c>
      <c r="G313" s="92">
        <f>LF!O313+LF!BW313+LF!EE313+LF!GM313</f>
        <v>1</v>
      </c>
      <c r="H313" s="99">
        <f>LF!AO313+LF!CW313</f>
        <v>655</v>
      </c>
      <c r="I313" s="92">
        <f>LF!AM313+LF!CU313</f>
        <v>2</v>
      </c>
      <c r="J313" s="99">
        <f>LF!BA313+LF!DI313+LF!FE313+LF!HM313</f>
        <v>2219</v>
      </c>
      <c r="K313" s="92">
        <f>LF!AY313+LF!DG313+LF!FC313+LF!HK313</f>
        <v>0</v>
      </c>
    </row>
    <row r="314" spans="1:11" ht="18.75" x14ac:dyDescent="0.25">
      <c r="A314" s="855"/>
      <c r="B314" s="90">
        <f t="shared" si="149"/>
        <v>45837</v>
      </c>
      <c r="C314" s="97">
        <f>LF!JI314</f>
        <v>10260</v>
      </c>
      <c r="D314" s="99">
        <f>LF!E314+LF!AC314+LF!BM314+LF!CK314+LF!DU314+LF!ES314+LF!GC314+LF!HA314</f>
        <v>3471</v>
      </c>
      <c r="E314" s="92">
        <f>LF!C314+LF!AA314+LF!BK314+LF!CI314+LF!DS314+LF!EQ314+LF!GA314+LF!GY314</f>
        <v>5</v>
      </c>
      <c r="F314" s="99">
        <f>LF!Q314+LF!BY314+LF!EG314+LF!GO314</f>
        <v>2248</v>
      </c>
      <c r="G314" s="92">
        <f>LF!O314+LF!BW314+LF!EE314+LF!GM314</f>
        <v>1</v>
      </c>
      <c r="H314" s="99">
        <f>LF!AO314+LF!CW314</f>
        <v>654</v>
      </c>
      <c r="I314" s="92">
        <f>LF!AM314+LF!CU314</f>
        <v>1</v>
      </c>
      <c r="J314" s="99">
        <f>LF!BA314+LF!DI314+LF!FE314+LF!HM314</f>
        <v>2219</v>
      </c>
      <c r="K314" s="92">
        <f>LF!AY314+LF!DG314+LF!FC314+LF!HK314</f>
        <v>0</v>
      </c>
    </row>
    <row r="315" spans="1:11" ht="18.75" x14ac:dyDescent="0.25">
      <c r="A315" s="855"/>
      <c r="B315" s="90">
        <f t="shared" si="149"/>
        <v>45838</v>
      </c>
      <c r="C315" s="97">
        <f>LF!JI315</f>
        <v>10260</v>
      </c>
      <c r="D315" s="99">
        <f>LF!E315+LF!AC315+LF!BM315+LF!CK315+LF!DU315+LF!ES315+LF!GC315+LF!HA315</f>
        <v>3471</v>
      </c>
      <c r="E315" s="92">
        <f>LF!C315+LF!AA315+LF!BK315+LF!CI315+LF!DS315+LF!EQ315+LF!GA315+LF!GY315</f>
        <v>0</v>
      </c>
      <c r="F315" s="99">
        <f>LF!Q315+LF!BY315+LF!EG315+LF!GO315</f>
        <v>2248</v>
      </c>
      <c r="G315" s="92">
        <f>LF!O315+LF!BW315+LF!EE315+LF!GM315</f>
        <v>0</v>
      </c>
      <c r="H315" s="99">
        <f>LF!AO315+LF!CW315</f>
        <v>654</v>
      </c>
      <c r="I315" s="92">
        <f>LF!AM315+LF!CU315</f>
        <v>0</v>
      </c>
      <c r="J315" s="99">
        <f>LF!BA315+LF!DI315+LF!FE315+LF!HM315</f>
        <v>2219</v>
      </c>
      <c r="K315" s="92">
        <f>LF!AY315+LF!DG315+LF!FC315+LF!HK315</f>
        <v>0</v>
      </c>
    </row>
    <row r="316" spans="1:11" ht="18.75" x14ac:dyDescent="0.25">
      <c r="A316" s="855"/>
      <c r="B316" s="90">
        <f t="shared" si="149"/>
        <v>45839</v>
      </c>
      <c r="C316" s="97">
        <f>LF!JI316</f>
        <v>10260</v>
      </c>
      <c r="D316" s="99">
        <f>LF!E316+LF!AC316+LF!BM316+LF!CK316+LF!DU316+LF!ES316+LF!GC316+LF!HA316</f>
        <v>3471</v>
      </c>
      <c r="E316" s="92">
        <f>LF!C316+LF!AA316+LF!BK316+LF!CI316+LF!DS316+LF!EQ316+LF!GA316+LF!GY316</f>
        <v>0</v>
      </c>
      <c r="F316" s="99">
        <f>LF!Q316+LF!BY316+LF!EG316+LF!GO316</f>
        <v>2248</v>
      </c>
      <c r="G316" s="92">
        <f>LF!O316+LF!BW316+LF!EE316+LF!GM316</f>
        <v>0</v>
      </c>
      <c r="H316" s="99">
        <f>LF!AO316+LF!CW316</f>
        <v>654</v>
      </c>
      <c r="I316" s="92">
        <f>LF!AM316+LF!CU316</f>
        <v>0</v>
      </c>
      <c r="J316" s="99">
        <f>LF!BA316+LF!DI316+LF!FE316+LF!HM316</f>
        <v>2219</v>
      </c>
      <c r="K316" s="92">
        <f>LF!AY316+LF!DG316+LF!FC316+LF!HK316</f>
        <v>0</v>
      </c>
    </row>
    <row r="317" spans="1:11" ht="19.5" thickBot="1" x14ac:dyDescent="0.3">
      <c r="A317" s="855"/>
      <c r="B317" s="120">
        <f t="shared" si="149"/>
        <v>45840</v>
      </c>
      <c r="C317" s="121">
        <f>LF!JI317</f>
        <v>10260</v>
      </c>
      <c r="D317" s="122">
        <f>LF!E317+LF!AC317+LF!BM317+LF!CK317+LF!DU317+LF!ES317+LF!GC317+LF!HA317</f>
        <v>3471</v>
      </c>
      <c r="E317" s="93">
        <f>LF!C317+LF!AA317+LF!BK317+LF!CI317+LF!DS317+LF!EQ317+LF!GA317+LF!GY317</f>
        <v>0</v>
      </c>
      <c r="F317" s="100">
        <f>LF!Q317+LF!BY317+LF!EG317+LF!GO317</f>
        <v>2248</v>
      </c>
      <c r="G317" s="93">
        <f>LF!O317+LF!BW317+LF!EE317+LF!GM317</f>
        <v>0</v>
      </c>
      <c r="H317" s="100">
        <f>LF!AO317+LF!CW317</f>
        <v>654</v>
      </c>
      <c r="I317" s="93">
        <f>LF!AM317+LF!CU317</f>
        <v>0</v>
      </c>
      <c r="J317" s="100">
        <f>LF!BA317+LF!DI317+LF!FE317+LF!HM317</f>
        <v>2219</v>
      </c>
      <c r="K317" s="93">
        <f>LF!AY317+LF!DG317+LF!FC317+LF!HK317</f>
        <v>0</v>
      </c>
    </row>
    <row r="318" spans="1:11" ht="19.5" thickBot="1" x14ac:dyDescent="0.3">
      <c r="A318" s="856"/>
      <c r="B318" s="2"/>
      <c r="C318" s="119"/>
      <c r="D318" s="123"/>
      <c r="E318" s="94">
        <f t="shared" ref="E318" si="154">SUM(E311:E317)</f>
        <v>13</v>
      </c>
      <c r="F318" s="95"/>
      <c r="G318" s="94">
        <f t="shared" ref="G318" si="155">SUM(G311:G317)</f>
        <v>8</v>
      </c>
      <c r="H318" s="95"/>
      <c r="I318" s="94">
        <f t="shared" ref="I318" si="156">SUM(I311:I317)</f>
        <v>6</v>
      </c>
      <c r="J318" s="95"/>
      <c r="K318" s="94">
        <f t="shared" ref="K318" si="157">SUM(K311:K317)</f>
        <v>4</v>
      </c>
    </row>
    <row r="319" spans="1:11" ht="19.5" thickBot="1" x14ac:dyDescent="0.3">
      <c r="A319" s="71"/>
      <c r="B319" s="118"/>
      <c r="C319" s="87"/>
      <c r="D319" s="88"/>
      <c r="E319" s="88"/>
      <c r="F319" s="88"/>
      <c r="G319" s="88"/>
      <c r="H319" s="88"/>
      <c r="I319" s="88"/>
      <c r="J319" s="88"/>
      <c r="K319" s="88"/>
    </row>
    <row r="320" spans="1:11" ht="18.75" x14ac:dyDescent="0.25">
      <c r="A320" s="854">
        <v>60</v>
      </c>
      <c r="B320" s="89">
        <f t="shared" ref="B320:B329" si="158">+B317+1</f>
        <v>45841</v>
      </c>
      <c r="C320" s="96">
        <f>LF!JI320</f>
        <v>10260</v>
      </c>
      <c r="D320" s="98">
        <f>LF!E320+LF!AC320+LF!BM320+LF!CK320+LF!DU320+LF!ES320+LF!GC320+LF!HA320</f>
        <v>3471</v>
      </c>
      <c r="E320" s="91">
        <f>LF!C320+LF!AA320+LF!BK320+LF!CI320+LF!DS320+LF!EQ320+LF!GA320+LF!GY320</f>
        <v>0</v>
      </c>
      <c r="F320" s="98">
        <f>LF!Q320+LF!BY320+LF!EG320+LF!GO320</f>
        <v>2248</v>
      </c>
      <c r="G320" s="91">
        <f>LF!O320+LF!BW320+LF!EE320+LF!GM320</f>
        <v>0</v>
      </c>
      <c r="H320" s="98">
        <f>LF!AO320+LF!CW320</f>
        <v>654</v>
      </c>
      <c r="I320" s="91">
        <f>LF!AM320+LF!CU320</f>
        <v>0</v>
      </c>
      <c r="J320" s="98">
        <f>LF!BA320+LF!DI320+LF!FE320+LF!HM320</f>
        <v>2219</v>
      </c>
      <c r="K320" s="91">
        <f>LF!AY320+LF!DG320+LF!FC320+LF!HK320</f>
        <v>0</v>
      </c>
    </row>
    <row r="321" spans="1:11" ht="18.75" x14ac:dyDescent="0.25">
      <c r="A321" s="855"/>
      <c r="B321" s="90">
        <f t="shared" ref="B321:B335" si="159">+B320+1</f>
        <v>45842</v>
      </c>
      <c r="C321" s="97">
        <f>LF!JI321</f>
        <v>10260</v>
      </c>
      <c r="D321" s="99">
        <f>LF!E321+LF!AC321+LF!BM321+LF!CK321+LF!DU321+LF!ES321+LF!GC321+LF!HA321</f>
        <v>3471</v>
      </c>
      <c r="E321" s="92">
        <f>LF!C321+LF!AA321+LF!BK321+LF!CI321+LF!DS321+LF!EQ321+LF!GA321+LF!GY321</f>
        <v>0</v>
      </c>
      <c r="F321" s="99">
        <f>LF!Q321+LF!BY321+LF!EG321+LF!GO321</f>
        <v>2248</v>
      </c>
      <c r="G321" s="92">
        <f>LF!O321+LF!BW321+LF!EE321+LF!GM321</f>
        <v>0</v>
      </c>
      <c r="H321" s="99">
        <f>LF!AO321+LF!CW321</f>
        <v>654</v>
      </c>
      <c r="I321" s="92">
        <f>LF!AM321+LF!CU321</f>
        <v>0</v>
      </c>
      <c r="J321" s="99">
        <f>LF!BA321+LF!DI321+LF!FE321+LF!HM321</f>
        <v>2219</v>
      </c>
      <c r="K321" s="92">
        <f>LF!AY321+LF!DG321+LF!FC321+LF!HK321</f>
        <v>0</v>
      </c>
    </row>
    <row r="322" spans="1:11" ht="18.75" x14ac:dyDescent="0.25">
      <c r="A322" s="855"/>
      <c r="B322" s="90">
        <f t="shared" si="159"/>
        <v>45843</v>
      </c>
      <c r="C322" s="97">
        <f>LF!JI322</f>
        <v>10260</v>
      </c>
      <c r="D322" s="99">
        <f>LF!E322+LF!AC322+LF!BM322+LF!CK322+LF!DU322+LF!ES322+LF!GC322+LF!HA322</f>
        <v>3471</v>
      </c>
      <c r="E322" s="92">
        <f>LF!C322+LF!AA322+LF!BK322+LF!CI322+LF!DS322+LF!EQ322+LF!GA322+LF!GY322</f>
        <v>0</v>
      </c>
      <c r="F322" s="99">
        <f>LF!Q322+LF!BY322+LF!EG322+LF!GO322</f>
        <v>2248</v>
      </c>
      <c r="G322" s="92">
        <f>LF!O322+LF!BW322+LF!EE322+LF!GM322</f>
        <v>0</v>
      </c>
      <c r="H322" s="99">
        <f>LF!AO322+LF!CW322</f>
        <v>654</v>
      </c>
      <c r="I322" s="92">
        <f>LF!AM322+LF!CU322</f>
        <v>0</v>
      </c>
      <c r="J322" s="99">
        <f>LF!BA322+LF!DI322+LF!FE322+LF!HM322</f>
        <v>2219</v>
      </c>
      <c r="K322" s="92">
        <f>LF!AY322+LF!DG322+LF!FC322+LF!HK322</f>
        <v>0</v>
      </c>
    </row>
    <row r="323" spans="1:11" ht="18.75" x14ac:dyDescent="0.25">
      <c r="A323" s="855"/>
      <c r="B323" s="90">
        <f t="shared" si="159"/>
        <v>45844</v>
      </c>
      <c r="C323" s="97">
        <f>LF!JI323</f>
        <v>10260</v>
      </c>
      <c r="D323" s="99">
        <f>LF!E323+LF!AC323+LF!BM323+LF!CK323+LF!DU323+LF!ES323+LF!GC323+LF!HA323</f>
        <v>3471</v>
      </c>
      <c r="E323" s="92">
        <f>LF!C323+LF!AA323+LF!BK323+LF!CI323+LF!DS323+LF!EQ323+LF!GA323+LF!GY323</f>
        <v>0</v>
      </c>
      <c r="F323" s="99">
        <f>LF!Q323+LF!BY323+LF!EG323+LF!GO323</f>
        <v>2248</v>
      </c>
      <c r="G323" s="92">
        <f>LF!O323+LF!BW323+LF!EE323+LF!GM323</f>
        <v>0</v>
      </c>
      <c r="H323" s="99">
        <f>LF!AO323+LF!CW323</f>
        <v>654</v>
      </c>
      <c r="I323" s="92">
        <f>LF!AM323+LF!CU323</f>
        <v>0</v>
      </c>
      <c r="J323" s="99">
        <f>LF!BA323+LF!DI323+LF!FE323+LF!HM323</f>
        <v>2219</v>
      </c>
      <c r="K323" s="92">
        <f>LF!AY323+LF!DG323+LF!FC323+LF!HK323</f>
        <v>0</v>
      </c>
    </row>
    <row r="324" spans="1:11" ht="18.75" x14ac:dyDescent="0.25">
      <c r="A324" s="855"/>
      <c r="B324" s="90">
        <f t="shared" si="159"/>
        <v>45845</v>
      </c>
      <c r="C324" s="97">
        <f>LF!JI324</f>
        <v>10260</v>
      </c>
      <c r="D324" s="99">
        <f>LF!E324+LF!AC324+LF!BM324+LF!CK324+LF!DU324+LF!ES324+LF!GC324+LF!HA324</f>
        <v>3471</v>
      </c>
      <c r="E324" s="92">
        <f>LF!C324+LF!AA324+LF!BK324+LF!CI324+LF!DS324+LF!EQ324+LF!GA324+LF!GY324</f>
        <v>0</v>
      </c>
      <c r="F324" s="99">
        <f>LF!Q324+LF!BY324+LF!EG324+LF!GO324</f>
        <v>2248</v>
      </c>
      <c r="G324" s="92">
        <f>LF!O324+LF!BW324+LF!EE324+LF!GM324</f>
        <v>0</v>
      </c>
      <c r="H324" s="99">
        <f>LF!AO324+LF!CW324</f>
        <v>654</v>
      </c>
      <c r="I324" s="92">
        <f>LF!AM324+LF!CU324</f>
        <v>0</v>
      </c>
      <c r="J324" s="99">
        <f>LF!BA324+LF!DI324+LF!FE324+LF!HM324</f>
        <v>2219</v>
      </c>
      <c r="K324" s="92">
        <f>LF!AY324+LF!DG324+LF!FC324+LF!HK324</f>
        <v>0</v>
      </c>
    </row>
    <row r="325" spans="1:11" ht="18.75" x14ac:dyDescent="0.25">
      <c r="A325" s="855"/>
      <c r="B325" s="90">
        <f t="shared" si="159"/>
        <v>45846</v>
      </c>
      <c r="C325" s="97">
        <f>LF!JI325</f>
        <v>10260</v>
      </c>
      <c r="D325" s="99">
        <f>LF!E325+LF!AC325+LF!BM325+LF!CK325+LF!DU325+LF!ES325+LF!GC325+LF!HA325</f>
        <v>3471</v>
      </c>
      <c r="E325" s="92">
        <f>LF!C325+LF!AA325+LF!BK325+LF!CI325+LF!DS325+LF!EQ325+LF!GA325+LF!GY325</f>
        <v>0</v>
      </c>
      <c r="F325" s="99">
        <f>LF!Q325+LF!BY325+LF!EG325+LF!GO325</f>
        <v>2248</v>
      </c>
      <c r="G325" s="92">
        <f>LF!O325+LF!BW325+LF!EE325+LF!GM325</f>
        <v>0</v>
      </c>
      <c r="H325" s="99">
        <f>LF!AO325+LF!CW325</f>
        <v>654</v>
      </c>
      <c r="I325" s="92">
        <f>LF!AM325+LF!CU325</f>
        <v>0</v>
      </c>
      <c r="J325" s="99">
        <f>LF!BA325+LF!DI325+LF!FE325+LF!HM325</f>
        <v>2219</v>
      </c>
      <c r="K325" s="92">
        <f>LF!AY325+LF!DG325+LF!FC325+LF!HK325</f>
        <v>0</v>
      </c>
    </row>
    <row r="326" spans="1:11" ht="19.5" thickBot="1" x14ac:dyDescent="0.3">
      <c r="A326" s="855"/>
      <c r="B326" s="120">
        <f t="shared" si="159"/>
        <v>45847</v>
      </c>
      <c r="C326" s="121">
        <f>LF!JI326</f>
        <v>10260</v>
      </c>
      <c r="D326" s="122">
        <f>LF!E326+LF!AC326+LF!BM326+LF!CK326+LF!DU326+LF!ES326+LF!GC326+LF!HA326</f>
        <v>3471</v>
      </c>
      <c r="E326" s="93">
        <f>LF!C326+LF!AA326+LF!BK326+LF!CI326+LF!DS326+LF!EQ326+LF!GA326+LF!GY326</f>
        <v>0</v>
      </c>
      <c r="F326" s="100">
        <f>LF!Q326+LF!BY326+LF!EG326+LF!GO326</f>
        <v>2248</v>
      </c>
      <c r="G326" s="93">
        <f>LF!O326+LF!BW326+LF!EE326+LF!GM326</f>
        <v>0</v>
      </c>
      <c r="H326" s="100">
        <f>LF!AO326+LF!CW326</f>
        <v>654</v>
      </c>
      <c r="I326" s="93">
        <f>LF!AM326+LF!CU326</f>
        <v>0</v>
      </c>
      <c r="J326" s="100">
        <f>LF!BA326+LF!DI326+LF!FE326+LF!HM326</f>
        <v>2219</v>
      </c>
      <c r="K326" s="93">
        <f>LF!AY326+LF!DG326+LF!FC326+LF!HK326</f>
        <v>0</v>
      </c>
    </row>
    <row r="327" spans="1:11" ht="19.5" thickBot="1" x14ac:dyDescent="0.3">
      <c r="A327" s="856"/>
      <c r="B327" s="2"/>
      <c r="C327" s="119"/>
      <c r="D327" s="123"/>
      <c r="E327" s="94">
        <f t="shared" ref="E327" si="160">SUM(E320:E326)</f>
        <v>0</v>
      </c>
      <c r="F327" s="95"/>
      <c r="G327" s="94">
        <f t="shared" ref="G327" si="161">SUM(G320:G326)</f>
        <v>0</v>
      </c>
      <c r="H327" s="95"/>
      <c r="I327" s="94">
        <f t="shared" ref="I327" si="162">SUM(I320:I326)</f>
        <v>0</v>
      </c>
      <c r="J327" s="95"/>
      <c r="K327" s="94">
        <f t="shared" ref="K327" si="163">SUM(K320:K326)</f>
        <v>0</v>
      </c>
    </row>
    <row r="328" spans="1:11" ht="19.5" thickBot="1" x14ac:dyDescent="0.3">
      <c r="A328" s="71"/>
      <c r="B328" s="118"/>
      <c r="C328" s="87"/>
      <c r="D328" s="88"/>
      <c r="E328" s="88"/>
      <c r="F328" s="88"/>
      <c r="G328" s="88"/>
      <c r="H328" s="88"/>
      <c r="I328" s="88"/>
      <c r="J328" s="88"/>
      <c r="K328" s="88"/>
    </row>
    <row r="329" spans="1:11" ht="18.75" x14ac:dyDescent="0.25">
      <c r="A329" s="854">
        <v>61</v>
      </c>
      <c r="B329" s="89">
        <f t="shared" si="158"/>
        <v>45848</v>
      </c>
      <c r="C329" s="96">
        <f>LF!JI329</f>
        <v>10260</v>
      </c>
      <c r="D329" s="98">
        <f>LF!E329+LF!AC329+LF!BM329+LF!CK329+LF!DU329+LF!ES329+LF!GC329+LF!HA329</f>
        <v>3471</v>
      </c>
      <c r="E329" s="91">
        <f>LF!C329+LF!AA329+LF!BK329+LF!CI329+LF!DS329+LF!EQ329+LF!GA329+LF!GY329</f>
        <v>0</v>
      </c>
      <c r="F329" s="98">
        <f>LF!Q329+LF!BY329+LF!EG329+LF!GO329</f>
        <v>2248</v>
      </c>
      <c r="G329" s="91">
        <f>LF!O329+LF!BW329+LF!EE329+LF!GM329</f>
        <v>0</v>
      </c>
      <c r="H329" s="98">
        <f>LF!AO329+LF!CW329</f>
        <v>654</v>
      </c>
      <c r="I329" s="91">
        <f>LF!AM329+LF!CU329</f>
        <v>0</v>
      </c>
      <c r="J329" s="98">
        <f>LF!BA329+LF!DI329+LF!FE329+LF!HM329</f>
        <v>2219</v>
      </c>
      <c r="K329" s="91">
        <f>LF!AY329+LF!DG329+LF!FC329+LF!HK329</f>
        <v>0</v>
      </c>
    </row>
    <row r="330" spans="1:11" ht="18.75" x14ac:dyDescent="0.25">
      <c r="A330" s="855"/>
      <c r="B330" s="90">
        <f t="shared" si="159"/>
        <v>45849</v>
      </c>
      <c r="C330" s="97">
        <f>LF!JI330</f>
        <v>10260</v>
      </c>
      <c r="D330" s="99">
        <f>LF!E330+LF!AC330+LF!BM330+LF!CK330+LF!DU330+LF!ES330+LF!GC330+LF!HA330</f>
        <v>3471</v>
      </c>
      <c r="E330" s="92">
        <f>LF!C330+LF!AA330+LF!BK330+LF!CI330+LF!DS330+LF!EQ330+LF!GA330+LF!GY330</f>
        <v>0</v>
      </c>
      <c r="F330" s="99">
        <f>LF!Q330+LF!BY330+LF!EG330+LF!GO330</f>
        <v>2248</v>
      </c>
      <c r="G330" s="92">
        <f>LF!O330+LF!BW330+LF!EE330+LF!GM330</f>
        <v>0</v>
      </c>
      <c r="H330" s="99">
        <f>LF!AO330+LF!CW330</f>
        <v>654</v>
      </c>
      <c r="I330" s="92">
        <f>LF!AM330+LF!CU330</f>
        <v>0</v>
      </c>
      <c r="J330" s="99">
        <f>LF!BA330+LF!DI330+LF!FE330+LF!HM330</f>
        <v>2219</v>
      </c>
      <c r="K330" s="92">
        <f>LF!AY330+LF!DG330+LF!FC330+LF!HK330</f>
        <v>0</v>
      </c>
    </row>
    <row r="331" spans="1:11" ht="18.75" x14ac:dyDescent="0.25">
      <c r="A331" s="855"/>
      <c r="B331" s="90">
        <f t="shared" si="159"/>
        <v>45850</v>
      </c>
      <c r="C331" s="97">
        <f>LF!JI331</f>
        <v>10260</v>
      </c>
      <c r="D331" s="99">
        <f>LF!E331+LF!AC331+LF!BM331+LF!CK331+LF!DU331+LF!ES331+LF!GC331+LF!HA331</f>
        <v>3471</v>
      </c>
      <c r="E331" s="92">
        <f>LF!C331+LF!AA331+LF!BK331+LF!CI331+LF!DS331+LF!EQ331+LF!GA331+LF!GY331</f>
        <v>0</v>
      </c>
      <c r="F331" s="99">
        <f>LF!Q331+LF!BY331+LF!EG331+LF!GO331</f>
        <v>2248</v>
      </c>
      <c r="G331" s="92">
        <f>LF!O331+LF!BW331+LF!EE331+LF!GM331</f>
        <v>0</v>
      </c>
      <c r="H331" s="99">
        <f>LF!AO331+LF!CW331</f>
        <v>654</v>
      </c>
      <c r="I331" s="92">
        <f>LF!AM331+LF!CU331</f>
        <v>0</v>
      </c>
      <c r="J331" s="99">
        <f>LF!BA331+LF!DI331+LF!FE331+LF!HM331</f>
        <v>2219</v>
      </c>
      <c r="K331" s="92">
        <f>LF!AY331+LF!DG331+LF!FC331+LF!HK331</f>
        <v>0</v>
      </c>
    </row>
    <row r="332" spans="1:11" ht="18.75" x14ac:dyDescent="0.25">
      <c r="A332" s="855"/>
      <c r="B332" s="90">
        <f t="shared" si="159"/>
        <v>45851</v>
      </c>
      <c r="C332" s="97">
        <f>LF!JI332</f>
        <v>10260</v>
      </c>
      <c r="D332" s="99">
        <f>LF!E332+LF!AC332+LF!BM332+LF!CK332+LF!DU332+LF!ES332+LF!GC332+LF!HA332</f>
        <v>3471</v>
      </c>
      <c r="E332" s="92">
        <f>LF!C332+LF!AA332+LF!BK332+LF!CI332+LF!DS332+LF!EQ332+LF!GA332+LF!GY332</f>
        <v>0</v>
      </c>
      <c r="F332" s="99">
        <f>LF!Q332+LF!BY332+LF!EG332+LF!GO332</f>
        <v>2248</v>
      </c>
      <c r="G332" s="92">
        <f>LF!O332+LF!BW332+LF!EE332+LF!GM332</f>
        <v>0</v>
      </c>
      <c r="H332" s="99">
        <f>LF!AO332+LF!CW332</f>
        <v>654</v>
      </c>
      <c r="I332" s="92">
        <f>LF!AM332+LF!CU332</f>
        <v>0</v>
      </c>
      <c r="J332" s="99">
        <f>LF!BA332+LF!DI332+LF!FE332+LF!HM332</f>
        <v>2219</v>
      </c>
      <c r="K332" s="92">
        <f>LF!AY332+LF!DG332+LF!FC332+LF!HK332</f>
        <v>0</v>
      </c>
    </row>
    <row r="333" spans="1:11" ht="18.75" x14ac:dyDescent="0.25">
      <c r="A333" s="855"/>
      <c r="B333" s="90">
        <f t="shared" si="159"/>
        <v>45852</v>
      </c>
      <c r="C333" s="97">
        <f>LF!JI333</f>
        <v>10260</v>
      </c>
      <c r="D333" s="99">
        <f>LF!E333+LF!AC333+LF!BM333+LF!CK333+LF!DU333+LF!ES333+LF!GC333+LF!HA333</f>
        <v>3471</v>
      </c>
      <c r="E333" s="92">
        <f>LF!C333+LF!AA333+LF!BK333+LF!CI333+LF!DS333+LF!EQ333+LF!GA333+LF!GY333</f>
        <v>0</v>
      </c>
      <c r="F333" s="99">
        <f>LF!Q333+LF!BY333+LF!EG333+LF!GO333</f>
        <v>2248</v>
      </c>
      <c r="G333" s="92">
        <f>LF!O333+LF!BW333+LF!EE333+LF!GM333</f>
        <v>0</v>
      </c>
      <c r="H333" s="99">
        <f>LF!AO333+LF!CW333</f>
        <v>654</v>
      </c>
      <c r="I333" s="92">
        <f>LF!AM333+LF!CU333</f>
        <v>0</v>
      </c>
      <c r="J333" s="99">
        <f>LF!BA333+LF!DI333+LF!FE333+LF!HM333</f>
        <v>2219</v>
      </c>
      <c r="K333" s="92">
        <f>LF!AY333+LF!DG333+LF!FC333+LF!HK333</f>
        <v>0</v>
      </c>
    </row>
    <row r="334" spans="1:11" ht="18.75" x14ac:dyDescent="0.25">
      <c r="A334" s="855"/>
      <c r="B334" s="90">
        <f t="shared" si="159"/>
        <v>45853</v>
      </c>
      <c r="C334" s="97">
        <f>LF!JI334</f>
        <v>10260</v>
      </c>
      <c r="D334" s="99">
        <f>LF!E334+LF!AC334+LF!BM334+LF!CK334+LF!DU334+LF!ES334+LF!GC334+LF!HA334</f>
        <v>3471</v>
      </c>
      <c r="E334" s="92">
        <f>LF!C334+LF!AA334+LF!BK334+LF!CI334+LF!DS334+LF!EQ334+LF!GA334+LF!GY334</f>
        <v>0</v>
      </c>
      <c r="F334" s="99">
        <f>LF!Q334+LF!BY334+LF!EG334+LF!GO334</f>
        <v>2248</v>
      </c>
      <c r="G334" s="92">
        <f>LF!O334+LF!BW334+LF!EE334+LF!GM334</f>
        <v>0</v>
      </c>
      <c r="H334" s="99">
        <f>LF!AO334+LF!CW334</f>
        <v>654</v>
      </c>
      <c r="I334" s="92">
        <f>LF!AM334+LF!CU334</f>
        <v>0</v>
      </c>
      <c r="J334" s="99">
        <f>LF!BA334+LF!DI334+LF!FE334+LF!HM334</f>
        <v>2219</v>
      </c>
      <c r="K334" s="92">
        <f>LF!AY334+LF!DG334+LF!FC334+LF!HK334</f>
        <v>0</v>
      </c>
    </row>
    <row r="335" spans="1:11" ht="19.5" thickBot="1" x14ac:dyDescent="0.3">
      <c r="A335" s="855"/>
      <c r="B335" s="120">
        <f t="shared" si="159"/>
        <v>45854</v>
      </c>
      <c r="C335" s="121">
        <f>LF!JI335</f>
        <v>10260</v>
      </c>
      <c r="D335" s="122">
        <f>LF!E335+LF!AC335+LF!BM335+LF!CK335+LF!DU335+LF!ES335+LF!GC335+LF!HA335</f>
        <v>3471</v>
      </c>
      <c r="E335" s="93">
        <f>LF!C335+LF!AA335+LF!BK335+LF!CI335+LF!DS335+LF!EQ335+LF!GA335+LF!GY335</f>
        <v>0</v>
      </c>
      <c r="F335" s="100">
        <f>LF!Q335+LF!BY335+LF!EG335+LF!GO335</f>
        <v>2248</v>
      </c>
      <c r="G335" s="93">
        <f>LF!O335+LF!BW335+LF!EE335+LF!GM335</f>
        <v>0</v>
      </c>
      <c r="H335" s="100">
        <f>LF!AO335+LF!CW335</f>
        <v>654</v>
      </c>
      <c r="I335" s="93">
        <f>LF!AM335+LF!CU335</f>
        <v>0</v>
      </c>
      <c r="J335" s="100">
        <f>LF!BA335+LF!DI335+LF!FE335+LF!HM335</f>
        <v>2219</v>
      </c>
      <c r="K335" s="93">
        <f>LF!AY335+LF!DG335+LF!FC335+LF!HK335</f>
        <v>0</v>
      </c>
    </row>
    <row r="336" spans="1:11" ht="19.5" thickBot="1" x14ac:dyDescent="0.3">
      <c r="A336" s="856"/>
      <c r="B336" s="2"/>
      <c r="C336" s="119"/>
      <c r="D336" s="123"/>
      <c r="E336" s="94">
        <f t="shared" ref="E336" si="164">SUM(E329:E335)</f>
        <v>0</v>
      </c>
      <c r="F336" s="95"/>
      <c r="G336" s="94">
        <f t="shared" ref="G336" si="165">SUM(G329:G335)</f>
        <v>0</v>
      </c>
      <c r="H336" s="95"/>
      <c r="I336" s="94">
        <f t="shared" ref="I336" si="166">SUM(I329:I335)</f>
        <v>0</v>
      </c>
      <c r="J336" s="95"/>
      <c r="K336" s="94">
        <f t="shared" ref="K336" si="167">SUM(K329:K335)</f>
        <v>0</v>
      </c>
    </row>
    <row r="337" spans="1:11" ht="19.5" thickBot="1" x14ac:dyDescent="0.3">
      <c r="A337" s="71"/>
      <c r="B337" s="118"/>
      <c r="C337" s="87"/>
      <c r="D337" s="88"/>
      <c r="E337" s="88"/>
      <c r="F337" s="88"/>
      <c r="G337" s="88"/>
      <c r="H337" s="88"/>
      <c r="I337" s="88"/>
      <c r="J337" s="88"/>
      <c r="K337" s="88"/>
    </row>
    <row r="338" spans="1:11" ht="18.75" x14ac:dyDescent="0.25">
      <c r="A338" s="854">
        <v>62</v>
      </c>
      <c r="B338" s="89">
        <f t="shared" ref="B338:B347" si="168">+B335+1</f>
        <v>45855</v>
      </c>
      <c r="C338" s="96">
        <f>LF!JI338</f>
        <v>10260</v>
      </c>
      <c r="D338" s="98">
        <f>LF!E338+LF!AC338+LF!BM338+LF!CK338+LF!DU338+LF!ES338+LF!GC338+LF!HA338</f>
        <v>3471</v>
      </c>
      <c r="E338" s="91">
        <f>LF!C338+LF!AA338+LF!BK338+LF!CI338+LF!DS338+LF!EQ338+LF!GA338+LF!GY338</f>
        <v>0</v>
      </c>
      <c r="F338" s="98">
        <f>LF!Q338+LF!BY338+LF!EG338+LF!GO338</f>
        <v>2248</v>
      </c>
      <c r="G338" s="91">
        <f>LF!O338+LF!BW338+LF!EE338+LF!GM338</f>
        <v>0</v>
      </c>
      <c r="H338" s="98">
        <f>LF!AO338+LF!CW338</f>
        <v>654</v>
      </c>
      <c r="I338" s="91">
        <f>LF!AM338+LF!CU338</f>
        <v>0</v>
      </c>
      <c r="J338" s="98">
        <f>LF!BA338+LF!DI338+LF!FE338+LF!HM338</f>
        <v>2219</v>
      </c>
      <c r="K338" s="91">
        <f>LF!AY338+LF!DG338+LF!FC338+LF!HK338</f>
        <v>0</v>
      </c>
    </row>
    <row r="339" spans="1:11" ht="18.75" x14ac:dyDescent="0.25">
      <c r="A339" s="855"/>
      <c r="B339" s="90">
        <f t="shared" ref="B339:B353" si="169">+B338+1</f>
        <v>45856</v>
      </c>
      <c r="C339" s="97">
        <f>LF!JI339</f>
        <v>10260</v>
      </c>
      <c r="D339" s="99">
        <f>LF!E339+LF!AC339+LF!BM339+LF!CK339+LF!DU339+LF!ES339+LF!GC339+LF!HA339</f>
        <v>3471</v>
      </c>
      <c r="E339" s="92">
        <f>LF!C339+LF!AA339+LF!BK339+LF!CI339+LF!DS339+LF!EQ339+LF!GA339+LF!GY339</f>
        <v>0</v>
      </c>
      <c r="F339" s="99">
        <f>LF!Q339+LF!BY339+LF!EG339+LF!GO339</f>
        <v>2248</v>
      </c>
      <c r="G339" s="92">
        <f>LF!O339+LF!BW339+LF!EE339+LF!GM339</f>
        <v>0</v>
      </c>
      <c r="H339" s="99">
        <f>LF!AO339+LF!CW339</f>
        <v>654</v>
      </c>
      <c r="I339" s="92">
        <f>LF!AM339+LF!CU339</f>
        <v>0</v>
      </c>
      <c r="J339" s="99">
        <f>LF!BA339+LF!DI339+LF!FE339+LF!HM339</f>
        <v>2219</v>
      </c>
      <c r="K339" s="92">
        <f>LF!AY339+LF!DG339+LF!FC339+LF!HK339</f>
        <v>0</v>
      </c>
    </row>
    <row r="340" spans="1:11" ht="18.75" x14ac:dyDescent="0.25">
      <c r="A340" s="855"/>
      <c r="B340" s="90">
        <f t="shared" si="169"/>
        <v>45857</v>
      </c>
      <c r="C340" s="97">
        <f>LF!JI340</f>
        <v>10260</v>
      </c>
      <c r="D340" s="99">
        <f>LF!E340+LF!AC340+LF!BM340+LF!CK340+LF!DU340+LF!ES340+LF!GC340+LF!HA340</f>
        <v>3471</v>
      </c>
      <c r="E340" s="92">
        <f>LF!C340+LF!AA340+LF!BK340+LF!CI340+LF!DS340+LF!EQ340+LF!GA340+LF!GY340</f>
        <v>0</v>
      </c>
      <c r="F340" s="99">
        <f>LF!Q340+LF!BY340+LF!EG340+LF!GO340</f>
        <v>2248</v>
      </c>
      <c r="G340" s="92">
        <f>LF!O340+LF!BW340+LF!EE340+LF!GM340</f>
        <v>0</v>
      </c>
      <c r="H340" s="99">
        <f>LF!AO340+LF!CW340</f>
        <v>654</v>
      </c>
      <c r="I340" s="92">
        <f>LF!AM340+LF!CU340</f>
        <v>0</v>
      </c>
      <c r="J340" s="99">
        <f>LF!BA340+LF!DI340+LF!FE340+LF!HM340</f>
        <v>2219</v>
      </c>
      <c r="K340" s="92">
        <f>LF!AY340+LF!DG340+LF!FC340+LF!HK340</f>
        <v>0</v>
      </c>
    </row>
    <row r="341" spans="1:11" ht="18.75" x14ac:dyDescent="0.25">
      <c r="A341" s="855"/>
      <c r="B341" s="90">
        <f t="shared" si="169"/>
        <v>45858</v>
      </c>
      <c r="C341" s="97">
        <f>LF!JI341</f>
        <v>10260</v>
      </c>
      <c r="D341" s="99">
        <f>LF!E341+LF!AC341+LF!BM341+LF!CK341+LF!DU341+LF!ES341+LF!GC341+LF!HA341</f>
        <v>3471</v>
      </c>
      <c r="E341" s="92">
        <f>LF!C341+LF!AA341+LF!BK341+LF!CI341+LF!DS341+LF!EQ341+LF!GA341+LF!GY341</f>
        <v>0</v>
      </c>
      <c r="F341" s="99">
        <f>LF!Q341+LF!BY341+LF!EG341+LF!GO341</f>
        <v>2248</v>
      </c>
      <c r="G341" s="92">
        <f>LF!O341+LF!BW341+LF!EE341+LF!GM341</f>
        <v>0</v>
      </c>
      <c r="H341" s="99">
        <f>LF!AO341+LF!CW341</f>
        <v>654</v>
      </c>
      <c r="I341" s="92">
        <f>LF!AM341+LF!CU341</f>
        <v>0</v>
      </c>
      <c r="J341" s="99">
        <f>LF!BA341+LF!DI341+LF!FE341+LF!HM341</f>
        <v>2219</v>
      </c>
      <c r="K341" s="92">
        <f>LF!AY341+LF!DG341+LF!FC341+LF!HK341</f>
        <v>0</v>
      </c>
    </row>
    <row r="342" spans="1:11" ht="18.75" x14ac:dyDescent="0.25">
      <c r="A342" s="855"/>
      <c r="B342" s="90">
        <f t="shared" si="169"/>
        <v>45859</v>
      </c>
      <c r="C342" s="97">
        <f>LF!JI342</f>
        <v>10260</v>
      </c>
      <c r="D342" s="99">
        <f>LF!E342+LF!AC342+LF!BM342+LF!CK342+LF!DU342+LF!ES342+LF!GC342+LF!HA342</f>
        <v>3471</v>
      </c>
      <c r="E342" s="92">
        <f>LF!C342+LF!AA342+LF!BK342+LF!CI342+LF!DS342+LF!EQ342+LF!GA342+LF!GY342</f>
        <v>0</v>
      </c>
      <c r="F342" s="99">
        <f>LF!Q342+LF!BY342+LF!EG342+LF!GO342</f>
        <v>2248</v>
      </c>
      <c r="G342" s="92">
        <f>LF!O342+LF!BW342+LF!EE342+LF!GM342</f>
        <v>0</v>
      </c>
      <c r="H342" s="99">
        <f>LF!AO342+LF!CW342</f>
        <v>654</v>
      </c>
      <c r="I342" s="92">
        <f>LF!AM342+LF!CU342</f>
        <v>0</v>
      </c>
      <c r="J342" s="99">
        <f>LF!BA342+LF!DI342+LF!FE342+LF!HM342</f>
        <v>2219</v>
      </c>
      <c r="K342" s="92">
        <f>LF!AY342+LF!DG342+LF!FC342+LF!HK342</f>
        <v>0</v>
      </c>
    </row>
    <row r="343" spans="1:11" ht="18.75" x14ac:dyDescent="0.25">
      <c r="A343" s="855"/>
      <c r="B343" s="90">
        <f t="shared" si="169"/>
        <v>45860</v>
      </c>
      <c r="C343" s="97">
        <f>LF!JI343</f>
        <v>10260</v>
      </c>
      <c r="D343" s="99">
        <f>LF!E343+LF!AC343+LF!BM343+LF!CK343+LF!DU343+LF!ES343+LF!GC343+LF!HA343</f>
        <v>3471</v>
      </c>
      <c r="E343" s="92">
        <f>LF!C343+LF!AA343+LF!BK343+LF!CI343+LF!DS343+LF!EQ343+LF!GA343+LF!GY343</f>
        <v>0</v>
      </c>
      <c r="F343" s="99">
        <f>LF!Q343+LF!BY343+LF!EG343+LF!GO343</f>
        <v>2248</v>
      </c>
      <c r="G343" s="92">
        <f>LF!O343+LF!BW343+LF!EE343+LF!GM343</f>
        <v>0</v>
      </c>
      <c r="H343" s="99">
        <f>LF!AO343+LF!CW343</f>
        <v>654</v>
      </c>
      <c r="I343" s="92">
        <f>LF!AM343+LF!CU343</f>
        <v>0</v>
      </c>
      <c r="J343" s="99">
        <f>LF!BA343+LF!DI343+LF!FE343+LF!HM343</f>
        <v>2219</v>
      </c>
      <c r="K343" s="92">
        <f>LF!AY343+LF!DG343+LF!FC343+LF!HK343</f>
        <v>0</v>
      </c>
    </row>
    <row r="344" spans="1:11" ht="19.5" thickBot="1" x14ac:dyDescent="0.3">
      <c r="A344" s="855"/>
      <c r="B344" s="120">
        <f t="shared" si="169"/>
        <v>45861</v>
      </c>
      <c r="C344" s="121">
        <f>LF!JI344</f>
        <v>10260</v>
      </c>
      <c r="D344" s="122">
        <f>LF!E344+LF!AC344+LF!BM344+LF!CK344+LF!DU344+LF!ES344+LF!GC344+LF!HA344</f>
        <v>3471</v>
      </c>
      <c r="E344" s="93">
        <f>LF!C344+LF!AA344+LF!BK344+LF!CI344+LF!DS344+LF!EQ344+LF!GA344+LF!GY344</f>
        <v>0</v>
      </c>
      <c r="F344" s="100">
        <f>LF!Q344+LF!BY344+LF!EG344+LF!GO344</f>
        <v>2248</v>
      </c>
      <c r="G344" s="93">
        <f>LF!O344+LF!BW344+LF!EE344+LF!GM344</f>
        <v>0</v>
      </c>
      <c r="H344" s="100">
        <f>LF!AO344+LF!CW344</f>
        <v>654</v>
      </c>
      <c r="I344" s="93">
        <f>LF!AM344+LF!CU344</f>
        <v>0</v>
      </c>
      <c r="J344" s="100">
        <f>LF!BA344+LF!DI344+LF!FE344+LF!HM344</f>
        <v>2219</v>
      </c>
      <c r="K344" s="93">
        <f>LF!AY344+LF!DG344+LF!FC344+LF!HK344</f>
        <v>0</v>
      </c>
    </row>
    <row r="345" spans="1:11" ht="19.5" thickBot="1" x14ac:dyDescent="0.3">
      <c r="A345" s="856"/>
      <c r="B345" s="2"/>
      <c r="C345" s="119"/>
      <c r="D345" s="123"/>
      <c r="E345" s="94">
        <f t="shared" ref="E345" si="170">SUM(E338:E344)</f>
        <v>0</v>
      </c>
      <c r="F345" s="95"/>
      <c r="G345" s="94">
        <f t="shared" ref="G345" si="171">SUM(G338:G344)</f>
        <v>0</v>
      </c>
      <c r="H345" s="95"/>
      <c r="I345" s="94">
        <f t="shared" ref="I345" si="172">SUM(I338:I344)</f>
        <v>0</v>
      </c>
      <c r="J345" s="95"/>
      <c r="K345" s="94">
        <f t="shared" ref="K345" si="173">SUM(K338:K344)</f>
        <v>0</v>
      </c>
    </row>
    <row r="346" spans="1:11" ht="19.5" thickBot="1" x14ac:dyDescent="0.3">
      <c r="A346" s="71"/>
      <c r="B346" s="118"/>
      <c r="C346" s="87"/>
      <c r="D346" s="88"/>
      <c r="E346" s="88"/>
      <c r="F346" s="88"/>
      <c r="G346" s="88"/>
      <c r="H346" s="88"/>
      <c r="I346" s="88"/>
      <c r="J346" s="88"/>
      <c r="K346" s="88"/>
    </row>
    <row r="347" spans="1:11" ht="18.75" x14ac:dyDescent="0.25">
      <c r="A347" s="854">
        <v>63</v>
      </c>
      <c r="B347" s="89">
        <f t="shared" si="168"/>
        <v>45862</v>
      </c>
      <c r="C347" s="96">
        <f>LF!JI347</f>
        <v>10260</v>
      </c>
      <c r="D347" s="98">
        <f>LF!E347+LF!AC347+LF!BM347+LF!CK347+LF!DU347+LF!ES347+LF!GC347+LF!HA347</f>
        <v>3471</v>
      </c>
      <c r="E347" s="91">
        <f>LF!C347+LF!AA347+LF!BK347+LF!CI347+LF!DS347+LF!EQ347+LF!GA347+LF!GY347</f>
        <v>0</v>
      </c>
      <c r="F347" s="98">
        <f>LF!Q347+LF!BY347+LF!EG347+LF!GO347</f>
        <v>2248</v>
      </c>
      <c r="G347" s="91">
        <f>LF!O347+LF!BW347+LF!EE347+LF!GM347</f>
        <v>0</v>
      </c>
      <c r="H347" s="98">
        <f>LF!AO347+LF!CW347</f>
        <v>654</v>
      </c>
      <c r="I347" s="91">
        <f>LF!AM347+LF!CU347</f>
        <v>0</v>
      </c>
      <c r="J347" s="98">
        <f>LF!BA347+LF!DI347+LF!FE347+LF!HM347</f>
        <v>2219</v>
      </c>
      <c r="K347" s="91">
        <f>LF!AY347+LF!DG347+LF!FC347+LF!HK347</f>
        <v>0</v>
      </c>
    </row>
    <row r="348" spans="1:11" ht="18.75" x14ac:dyDescent="0.25">
      <c r="A348" s="855"/>
      <c r="B348" s="90">
        <f t="shared" si="169"/>
        <v>45863</v>
      </c>
      <c r="C348" s="97">
        <f>LF!JI348</f>
        <v>10260</v>
      </c>
      <c r="D348" s="99">
        <f>LF!E348+LF!AC348+LF!BM348+LF!CK348+LF!DU348+LF!ES348+LF!GC348+LF!HA348</f>
        <v>3471</v>
      </c>
      <c r="E348" s="92">
        <f>LF!C348+LF!AA348+LF!BK348+LF!CI348+LF!DS348+LF!EQ348+LF!GA348+LF!GY348</f>
        <v>0</v>
      </c>
      <c r="F348" s="99">
        <f>LF!Q348+LF!BY348+LF!EG348+LF!GO348</f>
        <v>2248</v>
      </c>
      <c r="G348" s="92">
        <f>LF!O348+LF!BW348+LF!EE348+LF!GM348</f>
        <v>0</v>
      </c>
      <c r="H348" s="99">
        <f>LF!AO348+LF!CW348</f>
        <v>654</v>
      </c>
      <c r="I348" s="92">
        <f>LF!AM348+LF!CU348</f>
        <v>0</v>
      </c>
      <c r="J348" s="99">
        <f>LF!BA348+LF!DI348+LF!FE348+LF!HM348</f>
        <v>2219</v>
      </c>
      <c r="K348" s="92">
        <f>LF!AY348+LF!DG348+LF!FC348+LF!HK348</f>
        <v>0</v>
      </c>
    </row>
    <row r="349" spans="1:11" ht="18.75" x14ac:dyDescent="0.25">
      <c r="A349" s="855"/>
      <c r="B349" s="90">
        <f t="shared" si="169"/>
        <v>45864</v>
      </c>
      <c r="C349" s="97">
        <f>LF!JI349</f>
        <v>10260</v>
      </c>
      <c r="D349" s="99">
        <f>LF!E349+LF!AC349+LF!BM349+LF!CK349+LF!DU349+LF!ES349+LF!GC349+LF!HA349</f>
        <v>3471</v>
      </c>
      <c r="E349" s="92">
        <f>LF!C349+LF!AA349+LF!BK349+LF!CI349+LF!DS349+LF!EQ349+LF!GA349+LF!GY349</f>
        <v>0</v>
      </c>
      <c r="F349" s="99">
        <f>LF!Q349+LF!BY349+LF!EG349+LF!GO349</f>
        <v>2248</v>
      </c>
      <c r="G349" s="92">
        <f>LF!O349+LF!BW349+LF!EE349+LF!GM349</f>
        <v>0</v>
      </c>
      <c r="H349" s="99">
        <f>LF!AO349+LF!CW349</f>
        <v>654</v>
      </c>
      <c r="I349" s="92">
        <f>LF!AM349+LF!CU349</f>
        <v>0</v>
      </c>
      <c r="J349" s="99">
        <f>LF!BA349+LF!DI349+LF!FE349+LF!HM349</f>
        <v>2219</v>
      </c>
      <c r="K349" s="92">
        <f>LF!AY349+LF!DG349+LF!FC349+LF!HK349</f>
        <v>0</v>
      </c>
    </row>
    <row r="350" spans="1:11" ht="18.75" x14ac:dyDescent="0.25">
      <c r="A350" s="855"/>
      <c r="B350" s="90">
        <f t="shared" si="169"/>
        <v>45865</v>
      </c>
      <c r="C350" s="97">
        <f>LF!JI350</f>
        <v>10260</v>
      </c>
      <c r="D350" s="99">
        <f>LF!E350+LF!AC350+LF!BM350+LF!CK350+LF!DU350+LF!ES350+LF!GC350+LF!HA350</f>
        <v>3471</v>
      </c>
      <c r="E350" s="92">
        <f>LF!C350+LF!AA350+LF!BK350+LF!CI350+LF!DS350+LF!EQ350+LF!GA350+LF!GY350</f>
        <v>0</v>
      </c>
      <c r="F350" s="99">
        <f>LF!Q350+LF!BY350+LF!EG350+LF!GO350</f>
        <v>2248</v>
      </c>
      <c r="G350" s="92">
        <f>LF!O350+LF!BW350+LF!EE350+LF!GM350</f>
        <v>0</v>
      </c>
      <c r="H350" s="99">
        <f>LF!AO350+LF!CW350</f>
        <v>654</v>
      </c>
      <c r="I350" s="92">
        <f>LF!AM350+LF!CU350</f>
        <v>0</v>
      </c>
      <c r="J350" s="99">
        <f>LF!BA350+LF!DI350+LF!FE350+LF!HM350</f>
        <v>2219</v>
      </c>
      <c r="K350" s="92">
        <f>LF!AY350+LF!DG350+LF!FC350+LF!HK350</f>
        <v>0</v>
      </c>
    </row>
    <row r="351" spans="1:11" ht="18.75" x14ac:dyDescent="0.25">
      <c r="A351" s="855"/>
      <c r="B351" s="90">
        <f t="shared" si="169"/>
        <v>45866</v>
      </c>
      <c r="C351" s="97">
        <f>LF!JI351</f>
        <v>10260</v>
      </c>
      <c r="D351" s="99">
        <f>LF!E351+LF!AC351+LF!BM351+LF!CK351+LF!DU351+LF!ES351+LF!GC351+LF!HA351</f>
        <v>3471</v>
      </c>
      <c r="E351" s="92">
        <f>LF!C351+LF!AA351+LF!BK351+LF!CI351+LF!DS351+LF!EQ351+LF!GA351+LF!GY351</f>
        <v>0</v>
      </c>
      <c r="F351" s="99">
        <f>LF!Q351+LF!BY351+LF!EG351+LF!GO351</f>
        <v>2248</v>
      </c>
      <c r="G351" s="92">
        <f>LF!O351+LF!BW351+LF!EE351+LF!GM351</f>
        <v>0</v>
      </c>
      <c r="H351" s="99">
        <f>LF!AO351+LF!CW351</f>
        <v>654</v>
      </c>
      <c r="I351" s="92">
        <f>LF!AM351+LF!CU351</f>
        <v>0</v>
      </c>
      <c r="J351" s="99">
        <f>LF!BA351+LF!DI351+LF!FE351+LF!HM351</f>
        <v>2219</v>
      </c>
      <c r="K351" s="92">
        <f>LF!AY351+LF!DG351+LF!FC351+LF!HK351</f>
        <v>0</v>
      </c>
    </row>
    <row r="352" spans="1:11" ht="18.75" x14ac:dyDescent="0.25">
      <c r="A352" s="855"/>
      <c r="B352" s="90">
        <f t="shared" si="169"/>
        <v>45867</v>
      </c>
      <c r="C352" s="97">
        <f>LF!JI352</f>
        <v>10260</v>
      </c>
      <c r="D352" s="99">
        <f>LF!E352+LF!AC352+LF!BM352+LF!CK352+LF!DU352+LF!ES352+LF!GC352+LF!HA352</f>
        <v>3471</v>
      </c>
      <c r="E352" s="92">
        <f>LF!C352+LF!AA352+LF!BK352+LF!CI352+LF!DS352+LF!EQ352+LF!GA352+LF!GY352</f>
        <v>0</v>
      </c>
      <c r="F352" s="99">
        <f>LF!Q352+LF!BY352+LF!EG352+LF!GO352</f>
        <v>2248</v>
      </c>
      <c r="G352" s="92">
        <f>LF!O352+LF!BW352+LF!EE352+LF!GM352</f>
        <v>0</v>
      </c>
      <c r="H352" s="99">
        <f>LF!AO352+LF!CW352</f>
        <v>654</v>
      </c>
      <c r="I352" s="92">
        <f>LF!AM352+LF!CU352</f>
        <v>0</v>
      </c>
      <c r="J352" s="99">
        <f>LF!BA352+LF!DI352+LF!FE352+LF!HM352</f>
        <v>2219</v>
      </c>
      <c r="K352" s="92">
        <f>LF!AY352+LF!DG352+LF!FC352+LF!HK352</f>
        <v>0</v>
      </c>
    </row>
    <row r="353" spans="1:11" ht="19.5" thickBot="1" x14ac:dyDescent="0.3">
      <c r="A353" s="855"/>
      <c r="B353" s="120">
        <f t="shared" si="169"/>
        <v>45868</v>
      </c>
      <c r="C353" s="121">
        <f>LF!JI353</f>
        <v>10260</v>
      </c>
      <c r="D353" s="122">
        <f>LF!E353+LF!AC353+LF!BM353+LF!CK353+LF!DU353+LF!ES353+LF!GC353+LF!HA353</f>
        <v>3471</v>
      </c>
      <c r="E353" s="93">
        <f>LF!C353+LF!AA353+LF!BK353+LF!CI353+LF!DS353+LF!EQ353+LF!GA353+LF!GY353</f>
        <v>0</v>
      </c>
      <c r="F353" s="100">
        <f>LF!Q353+LF!BY353+LF!EG353+LF!GO353</f>
        <v>2248</v>
      </c>
      <c r="G353" s="93">
        <f>LF!O353+LF!BW353+LF!EE353+LF!GM353</f>
        <v>0</v>
      </c>
      <c r="H353" s="100">
        <f>LF!AO353+LF!CW353</f>
        <v>654</v>
      </c>
      <c r="I353" s="93">
        <f>LF!AM353+LF!CU353</f>
        <v>0</v>
      </c>
      <c r="J353" s="100">
        <f>LF!BA353+LF!DI353+LF!FE353+LF!HM353</f>
        <v>2219</v>
      </c>
      <c r="K353" s="93">
        <f>LF!AY353+LF!DG353+LF!FC353+LF!HK353</f>
        <v>0</v>
      </c>
    </row>
    <row r="354" spans="1:11" ht="19.5" thickBot="1" x14ac:dyDescent="0.3">
      <c r="A354" s="856"/>
      <c r="B354" s="2"/>
      <c r="C354" s="119"/>
      <c r="D354" s="123"/>
      <c r="E354" s="94">
        <f t="shared" ref="E354" si="174">SUM(E347:E353)</f>
        <v>0</v>
      </c>
      <c r="F354" s="95"/>
      <c r="G354" s="94">
        <f t="shared" ref="G354" si="175">SUM(G347:G353)</f>
        <v>0</v>
      </c>
      <c r="H354" s="95"/>
      <c r="I354" s="94">
        <f t="shared" ref="I354" si="176">SUM(I347:I353)</f>
        <v>0</v>
      </c>
      <c r="J354" s="95"/>
      <c r="K354" s="94">
        <f t="shared" ref="K354" si="177">SUM(K347:K353)</f>
        <v>0</v>
      </c>
    </row>
  </sheetData>
  <mergeCells count="53">
    <mergeCell ref="B1:B3"/>
    <mergeCell ref="A1:A3"/>
    <mergeCell ref="C1:K1"/>
    <mergeCell ref="M1:U1"/>
    <mergeCell ref="M2:M3"/>
    <mergeCell ref="N2:O2"/>
    <mergeCell ref="D2:E2"/>
    <mergeCell ref="F2:G2"/>
    <mergeCell ref="H2:I2"/>
    <mergeCell ref="J2:K2"/>
    <mergeCell ref="C2:C3"/>
    <mergeCell ref="P2:Q2"/>
    <mergeCell ref="R2:S2"/>
    <mergeCell ref="T2:U2"/>
    <mergeCell ref="A14:A21"/>
    <mergeCell ref="A23:A30"/>
    <mergeCell ref="A32:A39"/>
    <mergeCell ref="A41:A48"/>
    <mergeCell ref="A5:A12"/>
    <mergeCell ref="A50:A57"/>
    <mergeCell ref="A59:A66"/>
    <mergeCell ref="A68:A75"/>
    <mergeCell ref="A77:A84"/>
    <mergeCell ref="A86:A93"/>
    <mergeCell ref="A149:A156"/>
    <mergeCell ref="A158:A165"/>
    <mergeCell ref="A167:A174"/>
    <mergeCell ref="A176:A183"/>
    <mergeCell ref="A95:A102"/>
    <mergeCell ref="A104:A111"/>
    <mergeCell ref="A113:A120"/>
    <mergeCell ref="A122:A129"/>
    <mergeCell ref="A131:A138"/>
    <mergeCell ref="A140:A147"/>
    <mergeCell ref="A338:A345"/>
    <mergeCell ref="A347:A354"/>
    <mergeCell ref="A275:A282"/>
    <mergeCell ref="A284:A291"/>
    <mergeCell ref="A293:A300"/>
    <mergeCell ref="A302:A309"/>
    <mergeCell ref="A311:A318"/>
    <mergeCell ref="A320:A327"/>
    <mergeCell ref="A329:A336"/>
    <mergeCell ref="A230:A237"/>
    <mergeCell ref="A239:A246"/>
    <mergeCell ref="A248:A255"/>
    <mergeCell ref="A257:A264"/>
    <mergeCell ref="A266:A273"/>
    <mergeCell ref="A185:A192"/>
    <mergeCell ref="A194:A201"/>
    <mergeCell ref="A203:A210"/>
    <mergeCell ref="A212:A219"/>
    <mergeCell ref="A221:A228"/>
  </mergeCells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11</vt:i4>
      </vt:variant>
      <vt:variant>
        <vt:lpstr>Rangos con nombre</vt:lpstr>
      </vt:variant>
      <vt:variant>
        <vt:i4>1</vt:i4>
      </vt:variant>
    </vt:vector>
  </HeadingPairs>
  <TitlesOfParts>
    <vt:vector size="12" baseType="lpstr">
      <vt:lpstr>Incrementos</vt:lpstr>
      <vt:lpstr>LF</vt:lpstr>
      <vt:lpstr>LM</vt:lpstr>
      <vt:lpstr>Incrementos F </vt:lpstr>
      <vt:lpstr>Incrementos M </vt:lpstr>
      <vt:lpstr>Retiros</vt:lpstr>
      <vt:lpstr>Consolidado Mort</vt:lpstr>
      <vt:lpstr>Caracterizacion LF</vt:lpstr>
      <vt:lpstr>Caracterizacion LM</vt:lpstr>
      <vt:lpstr>Hoja1</vt:lpstr>
      <vt:lpstr>Mortalidad</vt:lpstr>
      <vt:lpstr>Retiros!Área_de_impresión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luis alberto perez cardona</cp:lastModifiedBy>
  <cp:lastPrinted>2025-06-20T20:40:40Z</cp:lastPrinted>
  <dcterms:created xsi:type="dcterms:W3CDTF">2020-04-14T21:35:26Z</dcterms:created>
  <dcterms:modified xsi:type="dcterms:W3CDTF">2025-06-29T20:49:48Z</dcterms:modified>
</cp:coreProperties>
</file>